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24226"/>
  <mc:AlternateContent xmlns:mc="http://schemas.openxmlformats.org/markup-compatibility/2006">
    <mc:Choice Requires="x15">
      <x15ac:absPath xmlns:x15ac="http://schemas.microsoft.com/office/spreadsheetml/2010/11/ac" url="C:\Users\Olivia Ashmoore\Documents\EPS_Models by Region\RMI\RMI_all_states\CO\elec\BRPSDbS\"/>
    </mc:Choice>
  </mc:AlternateContent>
  <xr:revisionPtr revIDLastSave="0" documentId="8_{F840AEEF-B1AB-4DDF-9A04-3B1A7BDB610C}" xr6:coauthVersionLast="47" xr6:coauthVersionMax="47" xr10:uidLastSave="{00000000-0000-0000-0000-000000000000}"/>
  <bookViews>
    <workbookView xWindow="855" yWindow="975" windowWidth="22785" windowHeight="15840" firstSheet="4" activeTab="10" xr2:uid="{C4BCDFCA-6626-4776-B21C-16BC4DD84198}"/>
  </bookViews>
  <sheets>
    <sheet name="About" sheetId="1" r:id="rId1"/>
    <sheet name="RPS Targets (%)" sheetId="16" r:id="rId2"/>
    <sheet name="Statewide Sales" sheetId="17" r:id="rId3"/>
    <sheet name="RPS-Applicable Sales" sheetId="18" r:id="rId4"/>
    <sheet name="RPS-Applicable Sales %" sheetId="20" r:id="rId5"/>
    <sheet name="SY RPS values" sheetId="15" r:id="rId6"/>
    <sheet name="CALC RPS values" sheetId="19" r:id="rId7"/>
    <sheet name="Nuclear + Hydro Adjustment" sheetId="3" state="hidden" r:id="rId8"/>
    <sheet name="EIA Net Generation" sheetId="5" state="hidden" r:id="rId9"/>
    <sheet name="EIA 2017 ESRAP Table 10" sheetId="6" state="hidden" r:id="rId10"/>
    <sheet name="BRPSDbS-RPS-percentages" sheetId="8" r:id="rId11"/>
    <sheet name="BRPSDbS-electricity-shares" sheetId="10" r:id="rId12"/>
  </sheets>
  <definedNames>
    <definedName name="_xlnm._FilterDatabase" localSheetId="9" hidden="1">'EIA 2017 ESRAP Table 10'!$A$3:$G$2319</definedName>
    <definedName name="_xlnm._FilterDatabase" localSheetId="2" hidden="1">'Statewide Sales'!$A$8:$X$59</definedName>
    <definedName name="GenY06_2" localSheetId="1">#REF!</definedName>
    <definedName name="GenY06_2" localSheetId="3">#REF!</definedName>
    <definedName name="GenY06_2" localSheetId="4">#REF!</definedName>
    <definedName name="GenY06_2" localSheetId="2">#REF!</definedName>
    <definedName name="GenY06_2">#REF!</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Net_Generation_by_State__Type_1" localSheetId="8">#REF!</definedName>
    <definedName name="Net_Generation_by_State__Type_1" localSheetId="1">#REF!</definedName>
    <definedName name="Net_Generation_by_State__Type_1" localSheetId="3">#REF!</definedName>
    <definedName name="Net_Generation_by_State__Type_1" localSheetId="4">#REF!</definedName>
    <definedName name="Net_Generation_by_State__Type_1" localSheetId="2">#REF!</definedName>
    <definedName name="Net_Generation_by_State__Type_1">#REF!</definedName>
    <definedName name="Net_Generation_by_State__Type_of_Producer__Energy_Source" localSheetId="8">'EIA Net Generation'!$A$2:$E$2</definedName>
    <definedName name="Net_Generation_by_State__Type_of_Producer__Energy_Source">#REF!</definedName>
    <definedName name="PRGenY06" localSheetId="1">#REF!</definedName>
    <definedName name="PRGenY06" localSheetId="3">#REF!</definedName>
    <definedName name="PRGenY06" localSheetId="4">#REF!</definedName>
    <definedName name="PRGenY06" localSheetId="2">#REF!</definedName>
    <definedName name="PRGenY06">#REF!</definedName>
    <definedName name="_xlnm.Print_Area" localSheetId="8">'EIA Net Generation'!$A$2:$E$2</definedName>
    <definedName name="_xlnm.Print_Titles" localSheetId="8">'EIA Net Generation'!$2:$2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 i="19" l="1"/>
  <c r="J3" i="19"/>
  <c r="K3" i="19"/>
  <c r="L3" i="19"/>
  <c r="M3" i="19"/>
  <c r="N3" i="19"/>
  <c r="O3" i="19"/>
  <c r="P3" i="19"/>
  <c r="Q3" i="19"/>
  <c r="R3" i="19"/>
  <c r="S3" i="19"/>
  <c r="T3" i="19"/>
  <c r="U3" i="19"/>
  <c r="V3" i="19"/>
  <c r="W3" i="19"/>
  <c r="X3" i="19"/>
  <c r="Y3" i="19"/>
  <c r="Z3" i="19"/>
  <c r="AA3" i="19"/>
  <c r="AB3" i="19"/>
  <c r="AC3" i="19"/>
  <c r="AD3" i="19"/>
  <c r="AE3" i="19"/>
  <c r="AF3" i="19"/>
  <c r="AG3" i="19"/>
  <c r="AH3" i="19"/>
  <c r="AI3" i="19"/>
  <c r="AJ3" i="19"/>
  <c r="AK3" i="19"/>
  <c r="AL3" i="19"/>
  <c r="I4" i="19"/>
  <c r="J4" i="19"/>
  <c r="K4" i="19"/>
  <c r="L4" i="19"/>
  <c r="M4" i="19"/>
  <c r="N4" i="19"/>
  <c r="O4" i="19"/>
  <c r="P4" i="19"/>
  <c r="Q4" i="19"/>
  <c r="R4" i="19"/>
  <c r="S4" i="19"/>
  <c r="T4" i="19"/>
  <c r="U4" i="19"/>
  <c r="V4" i="19"/>
  <c r="W4" i="19"/>
  <c r="X4" i="19"/>
  <c r="Y4" i="19"/>
  <c r="Z4" i="19"/>
  <c r="AA4" i="19"/>
  <c r="AB4" i="19"/>
  <c r="AC4" i="19"/>
  <c r="AD4" i="19"/>
  <c r="AE4" i="19"/>
  <c r="AF4" i="19"/>
  <c r="AG4" i="19"/>
  <c r="AH4" i="19"/>
  <c r="AI4" i="19"/>
  <c r="AJ4" i="19"/>
  <c r="AK4" i="19"/>
  <c r="AL4" i="19"/>
  <c r="I5" i="19"/>
  <c r="J5" i="19"/>
  <c r="K5" i="19"/>
  <c r="L5" i="19"/>
  <c r="M5" i="19"/>
  <c r="N5" i="19"/>
  <c r="O5" i="19"/>
  <c r="P5" i="19"/>
  <c r="Q5" i="19"/>
  <c r="R5" i="19"/>
  <c r="S5" i="19"/>
  <c r="T5" i="19"/>
  <c r="U5" i="19"/>
  <c r="V5" i="19"/>
  <c r="W5" i="19"/>
  <c r="X5" i="19"/>
  <c r="Y5" i="19"/>
  <c r="Z5" i="19"/>
  <c r="AA5" i="19"/>
  <c r="AB5" i="19"/>
  <c r="AC5" i="19"/>
  <c r="AD5" i="19"/>
  <c r="AE5" i="19"/>
  <c r="AF5" i="19"/>
  <c r="AG5" i="19"/>
  <c r="AH5" i="19"/>
  <c r="AI5" i="19"/>
  <c r="AJ5" i="19"/>
  <c r="AK5" i="19"/>
  <c r="AL5" i="19"/>
  <c r="I6" i="19"/>
  <c r="J6" i="19"/>
  <c r="K6" i="19"/>
  <c r="L6" i="19"/>
  <c r="M6" i="19"/>
  <c r="N6" i="19"/>
  <c r="O6" i="19"/>
  <c r="P6" i="19"/>
  <c r="Q6" i="19"/>
  <c r="R6" i="19"/>
  <c r="S6" i="19"/>
  <c r="T6" i="19"/>
  <c r="U6" i="19"/>
  <c r="V6" i="19"/>
  <c r="W6" i="19"/>
  <c r="X6" i="19"/>
  <c r="Y6" i="19"/>
  <c r="Z6" i="19"/>
  <c r="AA6" i="19"/>
  <c r="AB6" i="19"/>
  <c r="AC6" i="19"/>
  <c r="AD6" i="19"/>
  <c r="AE6" i="19"/>
  <c r="AF6" i="19"/>
  <c r="AG6" i="19"/>
  <c r="AH6" i="19"/>
  <c r="AI6" i="19"/>
  <c r="AJ6" i="19"/>
  <c r="AK6" i="19"/>
  <c r="AL6" i="19"/>
  <c r="I7" i="19"/>
  <c r="J7" i="19"/>
  <c r="K7" i="19"/>
  <c r="L7" i="19"/>
  <c r="M7" i="19"/>
  <c r="N7" i="19"/>
  <c r="O7" i="19"/>
  <c r="P7" i="19"/>
  <c r="Q7" i="19"/>
  <c r="R7" i="19"/>
  <c r="S7" i="19"/>
  <c r="T7" i="19"/>
  <c r="U7" i="19"/>
  <c r="V7" i="19"/>
  <c r="W7" i="19"/>
  <c r="X7" i="19"/>
  <c r="Y7" i="19"/>
  <c r="Z7" i="19"/>
  <c r="AA7" i="19"/>
  <c r="AB7" i="19"/>
  <c r="AC7" i="19"/>
  <c r="AD7" i="19"/>
  <c r="AE7" i="19"/>
  <c r="AF7" i="19"/>
  <c r="AG7" i="19"/>
  <c r="AH7" i="19"/>
  <c r="AI7" i="19"/>
  <c r="AJ7" i="19"/>
  <c r="AK7" i="19"/>
  <c r="AL7" i="19"/>
  <c r="I8" i="19"/>
  <c r="J8" i="19"/>
  <c r="K8" i="19"/>
  <c r="L8" i="19"/>
  <c r="M8" i="19"/>
  <c r="N8" i="19"/>
  <c r="O8" i="19"/>
  <c r="P8" i="19"/>
  <c r="Q8" i="19"/>
  <c r="R8" i="19"/>
  <c r="S8" i="19"/>
  <c r="T8" i="19"/>
  <c r="U8" i="19"/>
  <c r="V8" i="19"/>
  <c r="W8" i="19"/>
  <c r="X8" i="19"/>
  <c r="Y8" i="19"/>
  <c r="Z8" i="19"/>
  <c r="AA8" i="19"/>
  <c r="AB8" i="19"/>
  <c r="AC8" i="19"/>
  <c r="AD8" i="19"/>
  <c r="AE8" i="19"/>
  <c r="AF8" i="19"/>
  <c r="AG8" i="19"/>
  <c r="AH8" i="19"/>
  <c r="AI8" i="19"/>
  <c r="AJ8" i="19"/>
  <c r="AK8" i="19"/>
  <c r="AL8" i="19"/>
  <c r="I9" i="19"/>
  <c r="J9" i="19"/>
  <c r="K9" i="19"/>
  <c r="L9" i="19"/>
  <c r="M9" i="19"/>
  <c r="N9" i="19"/>
  <c r="O9" i="19"/>
  <c r="P9" i="19"/>
  <c r="Q9" i="19"/>
  <c r="R9" i="19"/>
  <c r="S9" i="19"/>
  <c r="T9" i="19"/>
  <c r="U9" i="19"/>
  <c r="V9" i="19"/>
  <c r="W9" i="19"/>
  <c r="X9" i="19"/>
  <c r="Y9" i="19"/>
  <c r="Z9" i="19"/>
  <c r="AA9" i="19"/>
  <c r="AB9" i="19"/>
  <c r="AC9" i="19"/>
  <c r="AD9" i="19"/>
  <c r="AE9" i="19"/>
  <c r="AF9" i="19"/>
  <c r="AG9" i="19"/>
  <c r="AH9" i="19"/>
  <c r="AI9" i="19"/>
  <c r="AJ9" i="19"/>
  <c r="AK9" i="19"/>
  <c r="AL9" i="19"/>
  <c r="I10" i="19"/>
  <c r="J10" i="19"/>
  <c r="K10" i="19"/>
  <c r="L10" i="19"/>
  <c r="M10" i="19"/>
  <c r="N10" i="19"/>
  <c r="O10" i="19"/>
  <c r="P10" i="19"/>
  <c r="Q10" i="19"/>
  <c r="R10" i="19"/>
  <c r="S10" i="19"/>
  <c r="T10" i="19"/>
  <c r="U10" i="19"/>
  <c r="V10" i="19"/>
  <c r="W10" i="19"/>
  <c r="X10" i="19"/>
  <c r="Y10" i="19"/>
  <c r="Z10" i="19"/>
  <c r="AA10" i="19"/>
  <c r="AB10" i="19"/>
  <c r="AC10" i="19"/>
  <c r="AD10" i="19"/>
  <c r="AE10" i="19"/>
  <c r="AF10" i="19"/>
  <c r="AG10" i="19"/>
  <c r="AH10" i="19"/>
  <c r="AI10" i="19"/>
  <c r="AJ10" i="19"/>
  <c r="AK10" i="19"/>
  <c r="AL10" i="19"/>
  <c r="I11" i="19"/>
  <c r="J11" i="19"/>
  <c r="K11" i="19"/>
  <c r="L11" i="19"/>
  <c r="M11" i="19"/>
  <c r="N11" i="19"/>
  <c r="O11" i="19"/>
  <c r="P11" i="19"/>
  <c r="Q11" i="19"/>
  <c r="R11" i="19"/>
  <c r="S11" i="19"/>
  <c r="T11" i="19"/>
  <c r="U11" i="19"/>
  <c r="V11" i="19"/>
  <c r="W11" i="19"/>
  <c r="X11" i="19"/>
  <c r="Y11" i="19"/>
  <c r="Z11" i="19"/>
  <c r="AA11" i="19"/>
  <c r="AB11" i="19"/>
  <c r="AC11" i="19"/>
  <c r="AD11" i="19"/>
  <c r="AE11" i="19"/>
  <c r="AF11" i="19"/>
  <c r="AG11" i="19"/>
  <c r="AH11" i="19"/>
  <c r="AI11" i="19"/>
  <c r="AJ11" i="19"/>
  <c r="AK11" i="19"/>
  <c r="AL11" i="19"/>
  <c r="I12" i="19"/>
  <c r="J12" i="19"/>
  <c r="K12" i="19"/>
  <c r="L12" i="19"/>
  <c r="M12" i="19"/>
  <c r="N12" i="19"/>
  <c r="O12" i="19"/>
  <c r="P12" i="19"/>
  <c r="Q12" i="19"/>
  <c r="R12" i="19"/>
  <c r="S12" i="19"/>
  <c r="T12" i="19"/>
  <c r="U12" i="19"/>
  <c r="V12" i="19"/>
  <c r="W12" i="19"/>
  <c r="X12" i="19"/>
  <c r="Y12" i="19"/>
  <c r="Z12" i="19"/>
  <c r="AA12" i="19"/>
  <c r="AB12" i="19"/>
  <c r="AC12" i="19"/>
  <c r="AD12" i="19"/>
  <c r="AE12" i="19"/>
  <c r="AF12" i="19"/>
  <c r="AG12" i="19"/>
  <c r="AH12" i="19"/>
  <c r="AI12" i="19"/>
  <c r="AJ12" i="19"/>
  <c r="AK12" i="19"/>
  <c r="AL12" i="19"/>
  <c r="I13" i="19"/>
  <c r="J13" i="19"/>
  <c r="K13" i="19"/>
  <c r="L13" i="19"/>
  <c r="M13" i="19"/>
  <c r="N13" i="19"/>
  <c r="O13" i="19"/>
  <c r="P13" i="19"/>
  <c r="Q13" i="19"/>
  <c r="R13" i="19"/>
  <c r="S13" i="19"/>
  <c r="T13" i="19"/>
  <c r="U13" i="19"/>
  <c r="V13" i="19"/>
  <c r="W13" i="19"/>
  <c r="X13" i="19"/>
  <c r="Y13" i="19"/>
  <c r="Z13" i="19"/>
  <c r="AA13" i="19"/>
  <c r="AB13" i="19"/>
  <c r="AC13" i="19"/>
  <c r="AD13" i="19"/>
  <c r="AE13" i="19"/>
  <c r="AF13" i="19"/>
  <c r="AG13" i="19"/>
  <c r="AH13" i="19"/>
  <c r="AI13" i="19"/>
  <c r="AJ13" i="19"/>
  <c r="AK13" i="19"/>
  <c r="AL13" i="19"/>
  <c r="I14" i="19"/>
  <c r="J14" i="19"/>
  <c r="K14" i="19"/>
  <c r="L14" i="19"/>
  <c r="M14" i="19"/>
  <c r="N14" i="19"/>
  <c r="O14" i="19"/>
  <c r="P14" i="19"/>
  <c r="Q14" i="19"/>
  <c r="R14" i="19"/>
  <c r="S14" i="19"/>
  <c r="T14" i="19"/>
  <c r="U14" i="19"/>
  <c r="V14" i="19"/>
  <c r="W14" i="19"/>
  <c r="X14" i="19"/>
  <c r="Y14" i="19"/>
  <c r="Z14" i="19"/>
  <c r="AA14" i="19"/>
  <c r="AB14" i="19"/>
  <c r="AC14" i="19"/>
  <c r="AD14" i="19"/>
  <c r="AE14" i="19"/>
  <c r="AF14" i="19"/>
  <c r="AG14" i="19"/>
  <c r="AH14" i="19"/>
  <c r="AI14" i="19"/>
  <c r="AJ14" i="19"/>
  <c r="AK14" i="19"/>
  <c r="AL14" i="19"/>
  <c r="I15" i="19"/>
  <c r="J15" i="19"/>
  <c r="K15" i="19"/>
  <c r="L15" i="19"/>
  <c r="M15" i="19"/>
  <c r="N15" i="19"/>
  <c r="O15" i="19"/>
  <c r="P15" i="19"/>
  <c r="Q15" i="19"/>
  <c r="R15" i="19"/>
  <c r="S15" i="19"/>
  <c r="T15" i="19"/>
  <c r="U15" i="19"/>
  <c r="V15" i="19"/>
  <c r="W15" i="19"/>
  <c r="X15" i="19"/>
  <c r="Y15" i="19"/>
  <c r="Z15" i="19"/>
  <c r="AA15" i="19"/>
  <c r="AB15" i="19"/>
  <c r="AC15" i="19"/>
  <c r="AD15" i="19"/>
  <c r="AE15" i="19"/>
  <c r="AF15" i="19"/>
  <c r="AG15" i="19"/>
  <c r="AH15" i="19"/>
  <c r="AI15" i="19"/>
  <c r="AJ15" i="19"/>
  <c r="AK15" i="19"/>
  <c r="AL15" i="19"/>
  <c r="I16" i="19"/>
  <c r="J16" i="19"/>
  <c r="K16" i="19"/>
  <c r="L16" i="19"/>
  <c r="M16" i="19"/>
  <c r="N16" i="19"/>
  <c r="O16" i="19"/>
  <c r="P16" i="19"/>
  <c r="Q16" i="19"/>
  <c r="R16" i="19"/>
  <c r="S16" i="19"/>
  <c r="T16" i="19"/>
  <c r="U16" i="19"/>
  <c r="V16" i="19"/>
  <c r="W16" i="19"/>
  <c r="X16" i="19"/>
  <c r="Y16" i="19"/>
  <c r="Z16" i="19"/>
  <c r="AA16" i="19"/>
  <c r="AB16" i="19"/>
  <c r="AC16" i="19"/>
  <c r="AD16" i="19"/>
  <c r="AE16" i="19"/>
  <c r="AF16" i="19"/>
  <c r="AG16" i="19"/>
  <c r="AH16" i="19"/>
  <c r="AI16" i="19"/>
  <c r="AJ16" i="19"/>
  <c r="AK16" i="19"/>
  <c r="AL16" i="19"/>
  <c r="I17" i="19"/>
  <c r="J17" i="19"/>
  <c r="K17" i="19"/>
  <c r="L17" i="19"/>
  <c r="M17" i="19"/>
  <c r="N17" i="19"/>
  <c r="O17" i="19"/>
  <c r="P17" i="19"/>
  <c r="Q17" i="19"/>
  <c r="R17" i="19"/>
  <c r="S17" i="19"/>
  <c r="T17" i="19"/>
  <c r="U17" i="19"/>
  <c r="V17" i="19"/>
  <c r="W17" i="19"/>
  <c r="X17" i="19"/>
  <c r="Y17" i="19"/>
  <c r="Z17" i="19"/>
  <c r="AA17" i="19"/>
  <c r="AB17" i="19"/>
  <c r="AC17" i="19"/>
  <c r="AD17" i="19"/>
  <c r="AE17" i="19"/>
  <c r="AF17" i="19"/>
  <c r="AG17" i="19"/>
  <c r="AH17" i="19"/>
  <c r="AI17" i="19"/>
  <c r="AJ17" i="19"/>
  <c r="AK17" i="19"/>
  <c r="AL17" i="19"/>
  <c r="I18" i="19"/>
  <c r="J18" i="19"/>
  <c r="K18" i="19"/>
  <c r="L18" i="19"/>
  <c r="M18" i="19"/>
  <c r="N18" i="19"/>
  <c r="O18" i="19"/>
  <c r="P18" i="19"/>
  <c r="Q18" i="19"/>
  <c r="R18" i="19"/>
  <c r="S18" i="19"/>
  <c r="T18" i="19"/>
  <c r="U18" i="19"/>
  <c r="V18" i="19"/>
  <c r="W18" i="19"/>
  <c r="X18" i="19"/>
  <c r="Y18" i="19"/>
  <c r="Z18" i="19"/>
  <c r="AA18" i="19"/>
  <c r="AB18" i="19"/>
  <c r="AC18" i="19"/>
  <c r="AD18" i="19"/>
  <c r="AE18" i="19"/>
  <c r="AF18" i="19"/>
  <c r="AG18" i="19"/>
  <c r="AH18" i="19"/>
  <c r="AI18" i="19"/>
  <c r="AJ18" i="19"/>
  <c r="AK18" i="19"/>
  <c r="AL18" i="19"/>
  <c r="I19" i="19"/>
  <c r="J19" i="19"/>
  <c r="K19" i="19"/>
  <c r="L19" i="19"/>
  <c r="M19" i="19"/>
  <c r="N19" i="19"/>
  <c r="O19" i="19"/>
  <c r="P19" i="19"/>
  <c r="Q19" i="19"/>
  <c r="R19" i="19"/>
  <c r="S19" i="19"/>
  <c r="T19" i="19"/>
  <c r="U19" i="19"/>
  <c r="V19" i="19"/>
  <c r="W19" i="19"/>
  <c r="X19" i="19"/>
  <c r="Y19" i="19"/>
  <c r="Z19" i="19"/>
  <c r="AA19" i="19"/>
  <c r="AB19" i="19"/>
  <c r="AC19" i="19"/>
  <c r="AD19" i="19"/>
  <c r="AE19" i="19"/>
  <c r="AF19" i="19"/>
  <c r="AG19" i="19"/>
  <c r="AH19" i="19"/>
  <c r="AI19" i="19"/>
  <c r="AJ19" i="19"/>
  <c r="AK19" i="19"/>
  <c r="AL19" i="19"/>
  <c r="I20" i="19"/>
  <c r="J20" i="19"/>
  <c r="K20" i="19"/>
  <c r="L20" i="19"/>
  <c r="M20" i="19"/>
  <c r="N20" i="19"/>
  <c r="O20" i="19"/>
  <c r="P20" i="19"/>
  <c r="Q20" i="19"/>
  <c r="R20" i="19"/>
  <c r="S20" i="19"/>
  <c r="T20" i="19"/>
  <c r="U20" i="19"/>
  <c r="V20" i="19"/>
  <c r="W20" i="19"/>
  <c r="X20" i="19"/>
  <c r="Y20" i="19"/>
  <c r="Z20" i="19"/>
  <c r="AA20" i="19"/>
  <c r="AB20" i="19"/>
  <c r="AC20" i="19"/>
  <c r="AD20" i="19"/>
  <c r="AE20" i="19"/>
  <c r="AF20" i="19"/>
  <c r="AG20" i="19"/>
  <c r="AH20" i="19"/>
  <c r="AI20" i="19"/>
  <c r="AJ20" i="19"/>
  <c r="AK20" i="19"/>
  <c r="AL20" i="19"/>
  <c r="I21" i="19"/>
  <c r="J21" i="19"/>
  <c r="K21" i="19"/>
  <c r="L21" i="19"/>
  <c r="M21" i="19"/>
  <c r="N21" i="19"/>
  <c r="O21" i="19"/>
  <c r="P21" i="19"/>
  <c r="Q21" i="19"/>
  <c r="R21" i="19"/>
  <c r="S21" i="19"/>
  <c r="T21" i="19"/>
  <c r="U21" i="19"/>
  <c r="V21" i="19"/>
  <c r="W21" i="19"/>
  <c r="X21" i="19"/>
  <c r="Y21" i="19"/>
  <c r="Z21" i="19"/>
  <c r="AA21" i="19"/>
  <c r="AB21" i="19"/>
  <c r="AC21" i="19"/>
  <c r="AD21" i="19"/>
  <c r="AE21" i="19"/>
  <c r="AF21" i="19"/>
  <c r="AG21" i="19"/>
  <c r="AH21" i="19"/>
  <c r="AI21" i="19"/>
  <c r="AJ21" i="19"/>
  <c r="AK21" i="19"/>
  <c r="AL21" i="19"/>
  <c r="I22" i="19"/>
  <c r="J22" i="19"/>
  <c r="K22" i="19"/>
  <c r="L22" i="19"/>
  <c r="M22" i="19"/>
  <c r="N22" i="19"/>
  <c r="O22" i="19"/>
  <c r="P22" i="19"/>
  <c r="Q22" i="19"/>
  <c r="R22" i="19"/>
  <c r="S22" i="19"/>
  <c r="T22" i="19"/>
  <c r="U22" i="19"/>
  <c r="V22" i="19"/>
  <c r="W22" i="19"/>
  <c r="X22" i="19"/>
  <c r="Y22" i="19"/>
  <c r="Z22" i="19"/>
  <c r="AA22" i="19"/>
  <c r="AB22" i="19"/>
  <c r="AC22" i="19"/>
  <c r="AD22" i="19"/>
  <c r="AE22" i="19"/>
  <c r="AF22" i="19"/>
  <c r="AG22" i="19"/>
  <c r="AH22" i="19"/>
  <c r="AI22" i="19"/>
  <c r="AJ22" i="19"/>
  <c r="AK22" i="19"/>
  <c r="AL22" i="19"/>
  <c r="I23" i="19"/>
  <c r="J23" i="19"/>
  <c r="K23" i="19"/>
  <c r="L23" i="19"/>
  <c r="M23" i="19"/>
  <c r="N23" i="19"/>
  <c r="O23" i="19"/>
  <c r="P23" i="19"/>
  <c r="Q23" i="19"/>
  <c r="R23" i="19"/>
  <c r="S23" i="19"/>
  <c r="T23" i="19"/>
  <c r="U23" i="19"/>
  <c r="V23" i="19"/>
  <c r="W23" i="19"/>
  <c r="X23" i="19"/>
  <c r="Y23" i="19"/>
  <c r="Z23" i="19"/>
  <c r="AA23" i="19"/>
  <c r="AB23" i="19"/>
  <c r="AC23" i="19"/>
  <c r="AD23" i="19"/>
  <c r="AE23" i="19"/>
  <c r="AF23" i="19"/>
  <c r="AG23" i="19"/>
  <c r="AH23" i="19"/>
  <c r="AI23" i="19"/>
  <c r="AJ23" i="19"/>
  <c r="AK23" i="19"/>
  <c r="AL23" i="19"/>
  <c r="I24" i="19"/>
  <c r="J24" i="19"/>
  <c r="K24" i="19"/>
  <c r="L24" i="19"/>
  <c r="M24" i="19"/>
  <c r="N24" i="19"/>
  <c r="O24" i="19"/>
  <c r="P24" i="19"/>
  <c r="Q24" i="19"/>
  <c r="R24" i="19"/>
  <c r="S24" i="19"/>
  <c r="T24" i="19"/>
  <c r="U24" i="19"/>
  <c r="V24" i="19"/>
  <c r="W24" i="19"/>
  <c r="X24" i="19"/>
  <c r="Y24" i="19"/>
  <c r="Z24" i="19"/>
  <c r="AA24" i="19"/>
  <c r="AB24" i="19"/>
  <c r="AC24" i="19"/>
  <c r="AD24" i="19"/>
  <c r="AE24" i="19"/>
  <c r="AF24" i="19"/>
  <c r="AG24" i="19"/>
  <c r="AH24" i="19"/>
  <c r="AI24" i="19"/>
  <c r="AJ24" i="19"/>
  <c r="AK24" i="19"/>
  <c r="AL24" i="19"/>
  <c r="I25" i="19"/>
  <c r="J25" i="19"/>
  <c r="K25" i="19"/>
  <c r="L25" i="19"/>
  <c r="M25" i="19"/>
  <c r="N25" i="19"/>
  <c r="O25" i="19"/>
  <c r="P25" i="19"/>
  <c r="Q25" i="19"/>
  <c r="R25" i="19"/>
  <c r="S25" i="19"/>
  <c r="T25" i="19"/>
  <c r="U25" i="19"/>
  <c r="V25" i="19"/>
  <c r="W25" i="19"/>
  <c r="X25" i="19"/>
  <c r="Y25" i="19"/>
  <c r="Z25" i="19"/>
  <c r="AA25" i="19"/>
  <c r="AB25" i="19"/>
  <c r="AC25" i="19"/>
  <c r="AD25" i="19"/>
  <c r="AE25" i="19"/>
  <c r="AF25" i="19"/>
  <c r="AG25" i="19"/>
  <c r="AH25" i="19"/>
  <c r="AI25" i="19"/>
  <c r="AJ25" i="19"/>
  <c r="AK25" i="19"/>
  <c r="AL25" i="19"/>
  <c r="I26" i="19"/>
  <c r="J26" i="19"/>
  <c r="K26" i="19"/>
  <c r="L26" i="19"/>
  <c r="M26" i="19"/>
  <c r="N26" i="19"/>
  <c r="O26" i="19"/>
  <c r="P26" i="19"/>
  <c r="Q26" i="19"/>
  <c r="R26" i="19"/>
  <c r="S26" i="19"/>
  <c r="T26" i="19"/>
  <c r="U26" i="19"/>
  <c r="V26" i="19"/>
  <c r="W26" i="19"/>
  <c r="X26" i="19"/>
  <c r="Y26" i="19"/>
  <c r="Z26" i="19"/>
  <c r="AA26" i="19"/>
  <c r="AB26" i="19"/>
  <c r="AC26" i="19"/>
  <c r="AD26" i="19"/>
  <c r="AE26" i="19"/>
  <c r="AF26" i="19"/>
  <c r="AG26" i="19"/>
  <c r="AH26" i="19"/>
  <c r="AI26" i="19"/>
  <c r="AJ26" i="19"/>
  <c r="AK26" i="19"/>
  <c r="AL26" i="19"/>
  <c r="I27" i="19"/>
  <c r="J27" i="19"/>
  <c r="K27" i="19"/>
  <c r="L27" i="19"/>
  <c r="M27" i="19"/>
  <c r="N27" i="19"/>
  <c r="O27" i="19"/>
  <c r="P27" i="19"/>
  <c r="Q27" i="19"/>
  <c r="R27" i="19"/>
  <c r="S27" i="19"/>
  <c r="T27" i="19"/>
  <c r="U27" i="19"/>
  <c r="V27" i="19"/>
  <c r="W27" i="19"/>
  <c r="X27" i="19"/>
  <c r="Y27" i="19"/>
  <c r="Z27" i="19"/>
  <c r="AA27" i="19"/>
  <c r="AB27" i="19"/>
  <c r="AC27" i="19"/>
  <c r="AD27" i="19"/>
  <c r="AE27" i="19"/>
  <c r="AF27" i="19"/>
  <c r="AG27" i="19"/>
  <c r="AH27" i="19"/>
  <c r="AI27" i="19"/>
  <c r="AJ27" i="19"/>
  <c r="AK27" i="19"/>
  <c r="AL27" i="19"/>
  <c r="I28" i="19"/>
  <c r="J28" i="19"/>
  <c r="K28" i="19"/>
  <c r="L28" i="19"/>
  <c r="M28" i="19"/>
  <c r="N28" i="19"/>
  <c r="O28" i="19"/>
  <c r="P28" i="19"/>
  <c r="Q28" i="19"/>
  <c r="R28" i="19"/>
  <c r="S28" i="19"/>
  <c r="T28" i="19"/>
  <c r="U28" i="19"/>
  <c r="V28" i="19"/>
  <c r="W28" i="19"/>
  <c r="X28" i="19"/>
  <c r="Y28" i="19"/>
  <c r="Z28" i="19"/>
  <c r="AA28" i="19"/>
  <c r="AB28" i="19"/>
  <c r="AC28" i="19"/>
  <c r="AD28" i="19"/>
  <c r="AE28" i="19"/>
  <c r="AF28" i="19"/>
  <c r="AG28" i="19"/>
  <c r="AH28" i="19"/>
  <c r="AI28" i="19"/>
  <c r="AJ28" i="19"/>
  <c r="AK28" i="19"/>
  <c r="AL28" i="19"/>
  <c r="I30" i="19"/>
  <c r="J30" i="19"/>
  <c r="K30" i="19"/>
  <c r="L30" i="19"/>
  <c r="M30" i="19"/>
  <c r="N30" i="19"/>
  <c r="O30" i="19"/>
  <c r="P30" i="19"/>
  <c r="Q30" i="19"/>
  <c r="R30" i="19"/>
  <c r="S30" i="19"/>
  <c r="T30" i="19"/>
  <c r="U30" i="19"/>
  <c r="V30" i="19"/>
  <c r="W30" i="19"/>
  <c r="X30" i="19"/>
  <c r="Y30" i="19"/>
  <c r="Z30" i="19"/>
  <c r="AA30" i="19"/>
  <c r="AB30" i="19"/>
  <c r="AC30" i="19"/>
  <c r="AD30" i="19"/>
  <c r="AE30" i="19"/>
  <c r="AF30" i="19"/>
  <c r="AG30" i="19"/>
  <c r="AH30" i="19"/>
  <c r="AI30" i="19"/>
  <c r="AJ30" i="19"/>
  <c r="AK30" i="19"/>
  <c r="AL30" i="19"/>
  <c r="I31" i="19"/>
  <c r="J31" i="19"/>
  <c r="K31" i="19"/>
  <c r="L31" i="19"/>
  <c r="M31" i="19"/>
  <c r="N31" i="19"/>
  <c r="O31" i="19"/>
  <c r="P31" i="19"/>
  <c r="Q31" i="19"/>
  <c r="R31" i="19"/>
  <c r="S31" i="19"/>
  <c r="T31" i="19"/>
  <c r="U31" i="19"/>
  <c r="V31" i="19"/>
  <c r="W31" i="19"/>
  <c r="X31" i="19"/>
  <c r="Y31" i="19"/>
  <c r="Z31" i="19"/>
  <c r="AA31" i="19"/>
  <c r="AB31" i="19"/>
  <c r="AC31" i="19"/>
  <c r="AD31" i="19"/>
  <c r="AE31" i="19"/>
  <c r="AF31" i="19"/>
  <c r="AG31" i="19"/>
  <c r="AH31" i="19"/>
  <c r="AI31" i="19"/>
  <c r="AJ31" i="19"/>
  <c r="AK31" i="19"/>
  <c r="AL31" i="19"/>
  <c r="I32" i="19"/>
  <c r="J32" i="19"/>
  <c r="K32" i="19"/>
  <c r="L32" i="19"/>
  <c r="M32" i="19"/>
  <c r="N32" i="19"/>
  <c r="O32" i="19"/>
  <c r="P32" i="19"/>
  <c r="Q32" i="19"/>
  <c r="R32" i="19"/>
  <c r="S32" i="19"/>
  <c r="T32" i="19"/>
  <c r="U32" i="19"/>
  <c r="V32" i="19"/>
  <c r="W32" i="19"/>
  <c r="X32" i="19"/>
  <c r="Y32" i="19"/>
  <c r="Z32" i="19"/>
  <c r="AA32" i="19"/>
  <c r="AB32" i="19"/>
  <c r="AC32" i="19"/>
  <c r="AD32" i="19"/>
  <c r="AE32" i="19"/>
  <c r="AF32" i="19"/>
  <c r="AG32" i="19"/>
  <c r="AH32" i="19"/>
  <c r="AI32" i="19"/>
  <c r="AJ32" i="19"/>
  <c r="AK32" i="19"/>
  <c r="AL32" i="19"/>
  <c r="I33" i="19"/>
  <c r="J33" i="19"/>
  <c r="K33" i="19"/>
  <c r="L33" i="19"/>
  <c r="M33" i="19"/>
  <c r="N33" i="19"/>
  <c r="O33" i="19"/>
  <c r="P33" i="19"/>
  <c r="Q33" i="19"/>
  <c r="R33" i="19"/>
  <c r="S33" i="19"/>
  <c r="T33" i="19"/>
  <c r="U33" i="19"/>
  <c r="V33" i="19"/>
  <c r="W33" i="19"/>
  <c r="X33" i="19"/>
  <c r="Y33" i="19"/>
  <c r="Z33" i="19"/>
  <c r="AA33" i="19"/>
  <c r="AB33" i="19"/>
  <c r="AC33" i="19"/>
  <c r="AD33" i="19"/>
  <c r="AE33" i="19"/>
  <c r="AF33" i="19"/>
  <c r="AG33" i="19"/>
  <c r="AH33" i="19"/>
  <c r="AI33" i="19"/>
  <c r="AJ33" i="19"/>
  <c r="AK33" i="19"/>
  <c r="AL33" i="19"/>
  <c r="I34" i="19"/>
  <c r="J34" i="19"/>
  <c r="K34" i="19"/>
  <c r="L34" i="19"/>
  <c r="M34" i="19"/>
  <c r="N34" i="19"/>
  <c r="O34" i="19"/>
  <c r="P34" i="19"/>
  <c r="Q34" i="19"/>
  <c r="R34" i="19"/>
  <c r="S34" i="19"/>
  <c r="T34" i="19"/>
  <c r="U34" i="19"/>
  <c r="V34" i="19"/>
  <c r="W34" i="19"/>
  <c r="X34" i="19"/>
  <c r="Y34" i="19"/>
  <c r="Z34" i="19"/>
  <c r="AA34" i="19"/>
  <c r="AB34" i="19"/>
  <c r="AC34" i="19"/>
  <c r="AD34" i="19"/>
  <c r="AE34" i="19"/>
  <c r="AF34" i="19"/>
  <c r="AG34" i="19"/>
  <c r="AH34" i="19"/>
  <c r="AI34" i="19"/>
  <c r="AJ34" i="19"/>
  <c r="AK34" i="19"/>
  <c r="AL34" i="19"/>
  <c r="I35" i="19"/>
  <c r="J35" i="19"/>
  <c r="K35" i="19"/>
  <c r="L35" i="19"/>
  <c r="M35" i="19"/>
  <c r="N35" i="19"/>
  <c r="O35" i="19"/>
  <c r="P35" i="19"/>
  <c r="Q35" i="19"/>
  <c r="R35" i="19"/>
  <c r="S35" i="19"/>
  <c r="T35" i="19"/>
  <c r="U35" i="19"/>
  <c r="V35" i="19"/>
  <c r="W35" i="19"/>
  <c r="X35" i="19"/>
  <c r="Y35" i="19"/>
  <c r="Z35" i="19"/>
  <c r="AA35" i="19"/>
  <c r="AB35" i="19"/>
  <c r="AC35" i="19"/>
  <c r="AD35" i="19"/>
  <c r="AE35" i="19"/>
  <c r="AF35" i="19"/>
  <c r="AG35" i="19"/>
  <c r="AH35" i="19"/>
  <c r="AI35" i="19"/>
  <c r="AJ35" i="19"/>
  <c r="AK35" i="19"/>
  <c r="AL35" i="19"/>
  <c r="I36" i="19"/>
  <c r="J36" i="19"/>
  <c r="K36" i="19"/>
  <c r="L36" i="19"/>
  <c r="M36" i="19"/>
  <c r="N36" i="19"/>
  <c r="O36" i="19"/>
  <c r="P36" i="19"/>
  <c r="Q36" i="19"/>
  <c r="R36" i="19"/>
  <c r="S36" i="19"/>
  <c r="T36" i="19"/>
  <c r="U36" i="19"/>
  <c r="V36" i="19"/>
  <c r="W36" i="19"/>
  <c r="X36" i="19"/>
  <c r="Y36" i="19"/>
  <c r="Z36" i="19"/>
  <c r="AA36" i="19"/>
  <c r="AB36" i="19"/>
  <c r="AC36" i="19"/>
  <c r="AD36" i="19"/>
  <c r="AE36" i="19"/>
  <c r="AF36" i="19"/>
  <c r="AG36" i="19"/>
  <c r="AH36" i="19"/>
  <c r="AI36" i="19"/>
  <c r="AJ36" i="19"/>
  <c r="AK36" i="19"/>
  <c r="AL36" i="19"/>
  <c r="I37" i="19"/>
  <c r="J37" i="19"/>
  <c r="K37" i="19"/>
  <c r="L37" i="19"/>
  <c r="M37" i="19"/>
  <c r="N37" i="19"/>
  <c r="O37" i="19"/>
  <c r="P37" i="19"/>
  <c r="Q37" i="19"/>
  <c r="R37" i="19"/>
  <c r="S37" i="19"/>
  <c r="T37" i="19"/>
  <c r="U37" i="19"/>
  <c r="V37" i="19"/>
  <c r="W37" i="19"/>
  <c r="X37" i="19"/>
  <c r="Y37" i="19"/>
  <c r="Z37" i="19"/>
  <c r="AA37" i="19"/>
  <c r="AB37" i="19"/>
  <c r="AC37" i="19"/>
  <c r="AD37" i="19"/>
  <c r="AE37" i="19"/>
  <c r="AF37" i="19"/>
  <c r="AG37" i="19"/>
  <c r="AH37" i="19"/>
  <c r="AI37" i="19"/>
  <c r="AJ37" i="19"/>
  <c r="AK37" i="19"/>
  <c r="AL37" i="19"/>
  <c r="I38" i="19"/>
  <c r="J38" i="19"/>
  <c r="K38" i="19"/>
  <c r="L38" i="19"/>
  <c r="M38" i="19"/>
  <c r="N38" i="19"/>
  <c r="O38" i="19"/>
  <c r="P38" i="19"/>
  <c r="Q38" i="19"/>
  <c r="R38" i="19"/>
  <c r="S38" i="19"/>
  <c r="T38" i="19"/>
  <c r="U38" i="19"/>
  <c r="V38" i="19"/>
  <c r="W38" i="19"/>
  <c r="X38" i="19"/>
  <c r="Y38" i="19"/>
  <c r="Z38" i="19"/>
  <c r="AA38" i="19"/>
  <c r="AB38" i="19"/>
  <c r="AC38" i="19"/>
  <c r="AD38" i="19"/>
  <c r="AE38" i="19"/>
  <c r="AF38" i="19"/>
  <c r="AG38" i="19"/>
  <c r="AH38" i="19"/>
  <c r="AI38" i="19"/>
  <c r="AJ38" i="19"/>
  <c r="AK38" i="19"/>
  <c r="AL38" i="19"/>
  <c r="I39" i="19"/>
  <c r="J39" i="19"/>
  <c r="K39" i="19"/>
  <c r="L39" i="19"/>
  <c r="M39" i="19"/>
  <c r="N39" i="19"/>
  <c r="O39" i="19"/>
  <c r="P39" i="19"/>
  <c r="Q39" i="19"/>
  <c r="R39" i="19"/>
  <c r="S39" i="19"/>
  <c r="T39" i="19"/>
  <c r="U39" i="19"/>
  <c r="V39" i="19"/>
  <c r="W39" i="19"/>
  <c r="X39" i="19"/>
  <c r="Y39" i="19"/>
  <c r="Z39" i="19"/>
  <c r="AA39" i="19"/>
  <c r="AB39" i="19"/>
  <c r="AC39" i="19"/>
  <c r="AD39" i="19"/>
  <c r="AE39" i="19"/>
  <c r="AF39" i="19"/>
  <c r="AG39" i="19"/>
  <c r="AH39" i="19"/>
  <c r="AI39" i="19"/>
  <c r="AJ39" i="19"/>
  <c r="AK39" i="19"/>
  <c r="AL39" i="19"/>
  <c r="I40" i="19"/>
  <c r="J40" i="19"/>
  <c r="K40" i="19"/>
  <c r="L40" i="19"/>
  <c r="M40" i="19"/>
  <c r="N40" i="19"/>
  <c r="O40" i="19"/>
  <c r="P40" i="19"/>
  <c r="Q40" i="19"/>
  <c r="R40" i="19"/>
  <c r="S40" i="19"/>
  <c r="T40" i="19"/>
  <c r="U40" i="19"/>
  <c r="V40" i="19"/>
  <c r="W40" i="19"/>
  <c r="X40" i="19"/>
  <c r="Y40" i="19"/>
  <c r="Z40" i="19"/>
  <c r="AA40" i="19"/>
  <c r="AB40" i="19"/>
  <c r="AC40" i="19"/>
  <c r="AD40" i="19"/>
  <c r="AE40" i="19"/>
  <c r="AF40" i="19"/>
  <c r="AG40" i="19"/>
  <c r="AH40" i="19"/>
  <c r="AI40" i="19"/>
  <c r="AJ40" i="19"/>
  <c r="AK40" i="19"/>
  <c r="AL40" i="19"/>
  <c r="I41" i="19"/>
  <c r="J41" i="19"/>
  <c r="K41" i="19"/>
  <c r="L41" i="19"/>
  <c r="M41" i="19"/>
  <c r="N41" i="19"/>
  <c r="O41" i="19"/>
  <c r="P41" i="19"/>
  <c r="Q41" i="19"/>
  <c r="R41" i="19"/>
  <c r="S41" i="19"/>
  <c r="T41" i="19"/>
  <c r="U41" i="19"/>
  <c r="V41" i="19"/>
  <c r="W41" i="19"/>
  <c r="X41" i="19"/>
  <c r="Y41" i="19"/>
  <c r="Z41" i="19"/>
  <c r="AA41" i="19"/>
  <c r="AB41" i="19"/>
  <c r="AC41" i="19"/>
  <c r="AD41" i="19"/>
  <c r="AE41" i="19"/>
  <c r="AF41" i="19"/>
  <c r="AG41" i="19"/>
  <c r="AH41" i="19"/>
  <c r="AI41" i="19"/>
  <c r="AJ41" i="19"/>
  <c r="AK41" i="19"/>
  <c r="AL41" i="19"/>
  <c r="I42" i="19"/>
  <c r="J42" i="19"/>
  <c r="K42" i="19"/>
  <c r="L42" i="19"/>
  <c r="M42" i="19"/>
  <c r="N42" i="19"/>
  <c r="O42" i="19"/>
  <c r="P42" i="19"/>
  <c r="Q42" i="19"/>
  <c r="R42" i="19"/>
  <c r="S42" i="19"/>
  <c r="T42" i="19"/>
  <c r="U42" i="19"/>
  <c r="V42" i="19"/>
  <c r="W42" i="19"/>
  <c r="X42" i="19"/>
  <c r="Y42" i="19"/>
  <c r="Z42" i="19"/>
  <c r="AA42" i="19"/>
  <c r="AB42" i="19"/>
  <c r="AC42" i="19"/>
  <c r="AD42" i="19"/>
  <c r="AE42" i="19"/>
  <c r="AF42" i="19"/>
  <c r="AG42" i="19"/>
  <c r="AH42" i="19"/>
  <c r="AI42" i="19"/>
  <c r="AJ42" i="19"/>
  <c r="AK42" i="19"/>
  <c r="AL42" i="19"/>
  <c r="I43" i="19"/>
  <c r="J43" i="19"/>
  <c r="K43" i="19"/>
  <c r="L43" i="19"/>
  <c r="M43" i="19"/>
  <c r="N43" i="19"/>
  <c r="O43" i="19"/>
  <c r="P43" i="19"/>
  <c r="Q43" i="19"/>
  <c r="R43" i="19"/>
  <c r="S43" i="19"/>
  <c r="T43" i="19"/>
  <c r="U43" i="19"/>
  <c r="V43" i="19"/>
  <c r="W43" i="19"/>
  <c r="X43" i="19"/>
  <c r="Y43" i="19"/>
  <c r="Z43" i="19"/>
  <c r="AA43" i="19"/>
  <c r="AB43" i="19"/>
  <c r="AC43" i="19"/>
  <c r="AD43" i="19"/>
  <c r="AE43" i="19"/>
  <c r="AF43" i="19"/>
  <c r="AG43" i="19"/>
  <c r="AH43" i="19"/>
  <c r="AI43" i="19"/>
  <c r="AJ43" i="19"/>
  <c r="AK43" i="19"/>
  <c r="AL43" i="19"/>
  <c r="I44" i="19"/>
  <c r="J44" i="19"/>
  <c r="K44" i="19"/>
  <c r="L44" i="19"/>
  <c r="M44" i="19"/>
  <c r="N44" i="19"/>
  <c r="O44" i="19"/>
  <c r="P44" i="19"/>
  <c r="Q44" i="19"/>
  <c r="R44" i="19"/>
  <c r="S44" i="19"/>
  <c r="T44" i="19"/>
  <c r="U44" i="19"/>
  <c r="V44" i="19"/>
  <c r="W44" i="19"/>
  <c r="X44" i="19"/>
  <c r="Y44" i="19"/>
  <c r="Z44" i="19"/>
  <c r="AA44" i="19"/>
  <c r="AB44" i="19"/>
  <c r="AC44" i="19"/>
  <c r="AD44" i="19"/>
  <c r="AE44" i="19"/>
  <c r="AF44" i="19"/>
  <c r="AG44" i="19"/>
  <c r="AH44" i="19"/>
  <c r="AI44" i="19"/>
  <c r="AJ44" i="19"/>
  <c r="AK44" i="19"/>
  <c r="AL44" i="19"/>
  <c r="I45" i="19"/>
  <c r="J45" i="19"/>
  <c r="K45" i="19"/>
  <c r="L45" i="19"/>
  <c r="M45" i="19"/>
  <c r="N45" i="19"/>
  <c r="O45" i="19"/>
  <c r="P45" i="19"/>
  <c r="Q45" i="19"/>
  <c r="R45" i="19"/>
  <c r="S45" i="19"/>
  <c r="T45" i="19"/>
  <c r="U45" i="19"/>
  <c r="V45" i="19"/>
  <c r="W45" i="19"/>
  <c r="X45" i="19"/>
  <c r="Y45" i="19"/>
  <c r="Z45" i="19"/>
  <c r="AA45" i="19"/>
  <c r="AB45" i="19"/>
  <c r="AC45" i="19"/>
  <c r="AD45" i="19"/>
  <c r="AE45" i="19"/>
  <c r="AF45" i="19"/>
  <c r="AG45" i="19"/>
  <c r="AH45" i="19"/>
  <c r="AI45" i="19"/>
  <c r="AJ45" i="19"/>
  <c r="AK45" i="19"/>
  <c r="AL45" i="19"/>
  <c r="I46" i="19"/>
  <c r="J46" i="19"/>
  <c r="K46" i="19"/>
  <c r="L46" i="19"/>
  <c r="M46" i="19"/>
  <c r="N46" i="19"/>
  <c r="O46" i="19"/>
  <c r="P46" i="19"/>
  <c r="Q46" i="19"/>
  <c r="R46" i="19"/>
  <c r="S46" i="19"/>
  <c r="T46" i="19"/>
  <c r="U46" i="19"/>
  <c r="V46" i="19"/>
  <c r="W46" i="19"/>
  <c r="X46" i="19"/>
  <c r="Y46" i="19"/>
  <c r="Z46" i="19"/>
  <c r="AA46" i="19"/>
  <c r="AB46" i="19"/>
  <c r="AC46" i="19"/>
  <c r="AD46" i="19"/>
  <c r="AE46" i="19"/>
  <c r="AF46" i="19"/>
  <c r="AG46" i="19"/>
  <c r="AH46" i="19"/>
  <c r="AI46" i="19"/>
  <c r="AJ46" i="19"/>
  <c r="AK46" i="19"/>
  <c r="AL46" i="19"/>
  <c r="I47" i="19"/>
  <c r="J47" i="19"/>
  <c r="K47" i="19"/>
  <c r="L47" i="19"/>
  <c r="M47" i="19"/>
  <c r="N47" i="19"/>
  <c r="O47" i="19"/>
  <c r="P47" i="19"/>
  <c r="Q47" i="19"/>
  <c r="R47" i="19"/>
  <c r="S47" i="19"/>
  <c r="T47" i="19"/>
  <c r="U47" i="19"/>
  <c r="V47" i="19"/>
  <c r="W47" i="19"/>
  <c r="X47" i="19"/>
  <c r="Y47" i="19"/>
  <c r="Z47" i="19"/>
  <c r="AA47" i="19"/>
  <c r="AB47" i="19"/>
  <c r="AC47" i="19"/>
  <c r="AD47" i="19"/>
  <c r="AE47" i="19"/>
  <c r="AF47" i="19"/>
  <c r="AG47" i="19"/>
  <c r="AH47" i="19"/>
  <c r="AI47" i="19"/>
  <c r="AJ47" i="19"/>
  <c r="AK47" i="19"/>
  <c r="AL47" i="19"/>
  <c r="I48" i="19"/>
  <c r="J48" i="19"/>
  <c r="K48" i="19"/>
  <c r="L48" i="19"/>
  <c r="M48" i="19"/>
  <c r="N48" i="19"/>
  <c r="O48" i="19"/>
  <c r="P48" i="19"/>
  <c r="Q48" i="19"/>
  <c r="R48" i="19"/>
  <c r="S48" i="19"/>
  <c r="T48" i="19"/>
  <c r="U48" i="19"/>
  <c r="V48" i="19"/>
  <c r="W48" i="19"/>
  <c r="X48" i="19"/>
  <c r="Y48" i="19"/>
  <c r="Z48" i="19"/>
  <c r="AA48" i="19"/>
  <c r="AB48" i="19"/>
  <c r="AC48" i="19"/>
  <c r="AD48" i="19"/>
  <c r="AE48" i="19"/>
  <c r="AF48" i="19"/>
  <c r="AG48" i="19"/>
  <c r="AH48" i="19"/>
  <c r="AI48" i="19"/>
  <c r="AJ48" i="19"/>
  <c r="AK48" i="19"/>
  <c r="AL48" i="19"/>
  <c r="I49" i="19"/>
  <c r="J49" i="19"/>
  <c r="K49" i="19"/>
  <c r="L49" i="19"/>
  <c r="M49" i="19"/>
  <c r="N49" i="19"/>
  <c r="O49" i="19"/>
  <c r="P49" i="19"/>
  <c r="Q49" i="19"/>
  <c r="R49" i="19"/>
  <c r="S49" i="19"/>
  <c r="T49" i="19"/>
  <c r="U49" i="19"/>
  <c r="V49" i="19"/>
  <c r="W49" i="19"/>
  <c r="X49" i="19"/>
  <c r="Y49" i="19"/>
  <c r="Z49" i="19"/>
  <c r="AA49" i="19"/>
  <c r="AB49" i="19"/>
  <c r="AC49" i="19"/>
  <c r="AD49" i="19"/>
  <c r="AE49" i="19"/>
  <c r="AF49" i="19"/>
  <c r="AG49" i="19"/>
  <c r="AH49" i="19"/>
  <c r="AI49" i="19"/>
  <c r="AJ49" i="19"/>
  <c r="AK49" i="19"/>
  <c r="AL49" i="19"/>
  <c r="I50" i="19"/>
  <c r="J50" i="19"/>
  <c r="K50" i="19"/>
  <c r="L50" i="19"/>
  <c r="M50" i="19"/>
  <c r="N50" i="19"/>
  <c r="O50" i="19"/>
  <c r="P50" i="19"/>
  <c r="Q50" i="19"/>
  <c r="R50" i="19"/>
  <c r="S50" i="19"/>
  <c r="T50" i="19"/>
  <c r="U50" i="19"/>
  <c r="V50" i="19"/>
  <c r="W50" i="19"/>
  <c r="X50" i="19"/>
  <c r="Y50" i="19"/>
  <c r="Z50" i="19"/>
  <c r="AA50" i="19"/>
  <c r="AB50" i="19"/>
  <c r="AC50" i="19"/>
  <c r="AD50" i="19"/>
  <c r="AE50" i="19"/>
  <c r="AF50" i="19"/>
  <c r="AG50" i="19"/>
  <c r="AH50" i="19"/>
  <c r="AI50" i="19"/>
  <c r="AJ50" i="19"/>
  <c r="AK50" i="19"/>
  <c r="AL50" i="19"/>
  <c r="I51" i="19"/>
  <c r="J51" i="19"/>
  <c r="K51" i="19"/>
  <c r="L51" i="19"/>
  <c r="M51" i="19"/>
  <c r="N51" i="19"/>
  <c r="O51" i="19"/>
  <c r="P51" i="19"/>
  <c r="Q51" i="19"/>
  <c r="R51" i="19"/>
  <c r="S51" i="19"/>
  <c r="T51" i="19"/>
  <c r="U51" i="19"/>
  <c r="V51" i="19"/>
  <c r="W51" i="19"/>
  <c r="X51" i="19"/>
  <c r="Y51" i="19"/>
  <c r="Z51" i="19"/>
  <c r="AA51" i="19"/>
  <c r="AB51" i="19"/>
  <c r="AC51" i="19"/>
  <c r="AD51" i="19"/>
  <c r="AE51" i="19"/>
  <c r="AF51" i="19"/>
  <c r="AG51" i="19"/>
  <c r="AH51" i="19"/>
  <c r="AI51" i="19"/>
  <c r="AJ51" i="19"/>
  <c r="AK51" i="19"/>
  <c r="AL51" i="19"/>
  <c r="I52" i="19"/>
  <c r="J52" i="19"/>
  <c r="K52" i="19"/>
  <c r="L52" i="19"/>
  <c r="M52" i="19"/>
  <c r="N52" i="19"/>
  <c r="O52" i="19"/>
  <c r="P52" i="19"/>
  <c r="Q52" i="19"/>
  <c r="R52" i="19"/>
  <c r="S52" i="19"/>
  <c r="T52" i="19"/>
  <c r="U52" i="19"/>
  <c r="V52" i="19"/>
  <c r="W52" i="19"/>
  <c r="X52" i="19"/>
  <c r="Y52" i="19"/>
  <c r="Z52" i="19"/>
  <c r="AA52" i="19"/>
  <c r="AB52" i="19"/>
  <c r="AC52" i="19"/>
  <c r="AD52" i="19"/>
  <c r="AE52" i="19"/>
  <c r="AF52" i="19"/>
  <c r="AG52" i="19"/>
  <c r="AH52" i="19"/>
  <c r="AI52" i="19"/>
  <c r="AJ52" i="19"/>
  <c r="AK52" i="19"/>
  <c r="AL52" i="19"/>
  <c r="H4" i="19"/>
  <c r="H5" i="19"/>
  <c r="H6" i="19"/>
  <c r="H7" i="19"/>
  <c r="H8" i="19"/>
  <c r="H9" i="19"/>
  <c r="H10" i="19"/>
  <c r="H11" i="19"/>
  <c r="H12" i="19"/>
  <c r="H13" i="19"/>
  <c r="H14" i="19"/>
  <c r="H15" i="19"/>
  <c r="H16" i="19"/>
  <c r="H17" i="19"/>
  <c r="H18" i="19"/>
  <c r="H19" i="19"/>
  <c r="H20" i="19"/>
  <c r="H21" i="19"/>
  <c r="H22" i="19"/>
  <c r="H23" i="19"/>
  <c r="H24" i="19"/>
  <c r="H25" i="19"/>
  <c r="H26" i="19"/>
  <c r="H27" i="19"/>
  <c r="H28" i="19"/>
  <c r="H30" i="19"/>
  <c r="H31" i="19"/>
  <c r="H32" i="19"/>
  <c r="H33" i="19"/>
  <c r="H34" i="19"/>
  <c r="H35" i="19"/>
  <c r="H36" i="19"/>
  <c r="H37" i="19"/>
  <c r="H38" i="19"/>
  <c r="H39" i="19"/>
  <c r="H40" i="19"/>
  <c r="H41" i="19"/>
  <c r="H42" i="19"/>
  <c r="H43" i="19"/>
  <c r="H44" i="19"/>
  <c r="H45" i="19"/>
  <c r="H46" i="19"/>
  <c r="H47" i="19"/>
  <c r="H48" i="19"/>
  <c r="H49" i="19"/>
  <c r="H50" i="19"/>
  <c r="H51" i="19"/>
  <c r="H52" i="19"/>
  <c r="AF4" i="20"/>
  <c r="AF5" i="20"/>
  <c r="AF6" i="20"/>
  <c r="AF7" i="20"/>
  <c r="AF8" i="20"/>
  <c r="AF9" i="20"/>
  <c r="AF10" i="20"/>
  <c r="AF11" i="20"/>
  <c r="AF12" i="20"/>
  <c r="AF13" i="20"/>
  <c r="AF14" i="20"/>
  <c r="AF15" i="20"/>
  <c r="AF16" i="20"/>
  <c r="AF17" i="20"/>
  <c r="AF18" i="20"/>
  <c r="AF19" i="20"/>
  <c r="AF20" i="20"/>
  <c r="AF21" i="20"/>
  <c r="AF22" i="20"/>
  <c r="AF23" i="20"/>
  <c r="AF24" i="20"/>
  <c r="AF25" i="20"/>
  <c r="AF26" i="20"/>
  <c r="AF27" i="20"/>
  <c r="AF28" i="20"/>
  <c r="AF29" i="20"/>
  <c r="AF30" i="20"/>
  <c r="AF31" i="20"/>
  <c r="AF32" i="20"/>
  <c r="AF33" i="20"/>
  <c r="AF34" i="20"/>
  <c r="AF35" i="20"/>
  <c r="AF36" i="20"/>
  <c r="AF37" i="20"/>
  <c r="AF38" i="20"/>
  <c r="AF39" i="20"/>
  <c r="AF40" i="20"/>
  <c r="AF41" i="20"/>
  <c r="AF42" i="20"/>
  <c r="AF43" i="20"/>
  <c r="AF44" i="20"/>
  <c r="AF45" i="20"/>
  <c r="AF46" i="20"/>
  <c r="AF47" i="20"/>
  <c r="AF48" i="20"/>
  <c r="AF49" i="20"/>
  <c r="AF50" i="20"/>
  <c r="AF51" i="20"/>
  <c r="AF52" i="20"/>
  <c r="AF3" i="20"/>
  <c r="C3" i="20"/>
  <c r="D3" i="20"/>
  <c r="E3" i="20"/>
  <c r="F3" i="20"/>
  <c r="G3" i="20"/>
  <c r="H3" i="20"/>
  <c r="I3" i="20"/>
  <c r="J3" i="20"/>
  <c r="K3" i="20"/>
  <c r="L3" i="20"/>
  <c r="M3" i="20"/>
  <c r="N3" i="20"/>
  <c r="O3" i="20"/>
  <c r="P3" i="20"/>
  <c r="Q3" i="20"/>
  <c r="R3" i="20"/>
  <c r="S3" i="20"/>
  <c r="T3" i="20"/>
  <c r="U3" i="20"/>
  <c r="V3" i="20"/>
  <c r="W3" i="20"/>
  <c r="X3" i="20"/>
  <c r="Y3" i="20"/>
  <c r="Z3" i="20"/>
  <c r="AA3" i="20"/>
  <c r="AB3" i="20"/>
  <c r="AC3" i="20"/>
  <c r="AD3" i="20"/>
  <c r="AE3" i="20"/>
  <c r="C4" i="20"/>
  <c r="D4" i="20"/>
  <c r="E4" i="20"/>
  <c r="F4" i="20"/>
  <c r="G4" i="20"/>
  <c r="H4" i="20"/>
  <c r="I4" i="20"/>
  <c r="J4" i="20"/>
  <c r="K4" i="20"/>
  <c r="L4" i="20"/>
  <c r="M4" i="20"/>
  <c r="N4" i="20"/>
  <c r="O4" i="20"/>
  <c r="P4" i="20"/>
  <c r="Q4" i="20"/>
  <c r="R4" i="20"/>
  <c r="S4" i="20"/>
  <c r="T4" i="20"/>
  <c r="U4" i="20"/>
  <c r="V4" i="20"/>
  <c r="W4" i="20"/>
  <c r="X4" i="20"/>
  <c r="Y4" i="20"/>
  <c r="Z4" i="20"/>
  <c r="AA4" i="20"/>
  <c r="AB4" i="20"/>
  <c r="AC4" i="20"/>
  <c r="AD4" i="20"/>
  <c r="AE4" i="20"/>
  <c r="C5" i="20"/>
  <c r="D5" i="20"/>
  <c r="E5" i="20"/>
  <c r="F5" i="20"/>
  <c r="G5" i="20"/>
  <c r="H5" i="20"/>
  <c r="I5" i="20"/>
  <c r="J5" i="20"/>
  <c r="K5" i="20"/>
  <c r="L5" i="20"/>
  <c r="M5" i="20"/>
  <c r="N5" i="20"/>
  <c r="O5" i="20"/>
  <c r="P5" i="20"/>
  <c r="Q5" i="20"/>
  <c r="R5" i="20"/>
  <c r="S5" i="20"/>
  <c r="T5" i="20"/>
  <c r="U5" i="20"/>
  <c r="V5" i="20"/>
  <c r="W5" i="20"/>
  <c r="X5" i="20"/>
  <c r="Y5" i="20"/>
  <c r="Z5" i="20"/>
  <c r="AA5" i="20"/>
  <c r="AB5" i="20"/>
  <c r="AC5" i="20"/>
  <c r="AD5" i="20"/>
  <c r="AE5" i="20"/>
  <c r="C6" i="20"/>
  <c r="D6" i="20"/>
  <c r="E6" i="20"/>
  <c r="F6" i="20"/>
  <c r="G6" i="20"/>
  <c r="H6" i="20"/>
  <c r="I6" i="20"/>
  <c r="J6" i="20"/>
  <c r="K6" i="20"/>
  <c r="L6" i="20"/>
  <c r="M6" i="20"/>
  <c r="N6" i="20"/>
  <c r="O6" i="20"/>
  <c r="P6" i="20"/>
  <c r="Q6" i="20"/>
  <c r="R6" i="20"/>
  <c r="S6" i="20"/>
  <c r="T6" i="20"/>
  <c r="U6" i="20"/>
  <c r="V6" i="20"/>
  <c r="W6" i="20"/>
  <c r="X6" i="20"/>
  <c r="Y6" i="20"/>
  <c r="Z6" i="20"/>
  <c r="AA6" i="20"/>
  <c r="AB6" i="20"/>
  <c r="AC6" i="20"/>
  <c r="AD6" i="20"/>
  <c r="AE6" i="20"/>
  <c r="C7" i="20"/>
  <c r="D7" i="20"/>
  <c r="E7" i="20"/>
  <c r="F7" i="20"/>
  <c r="G7" i="20"/>
  <c r="H7" i="20"/>
  <c r="I7" i="20"/>
  <c r="J7" i="20"/>
  <c r="K7" i="20"/>
  <c r="L7" i="20"/>
  <c r="M7" i="20"/>
  <c r="N7" i="20"/>
  <c r="O7" i="20"/>
  <c r="P7" i="20"/>
  <c r="Q7" i="20"/>
  <c r="R7" i="20"/>
  <c r="S7" i="20"/>
  <c r="T7" i="20"/>
  <c r="U7" i="20"/>
  <c r="V7" i="20"/>
  <c r="W7" i="20"/>
  <c r="X7" i="20"/>
  <c r="Y7" i="20"/>
  <c r="Z7" i="20"/>
  <c r="AA7" i="20"/>
  <c r="AB7" i="20"/>
  <c r="AC7" i="20"/>
  <c r="AD7" i="20"/>
  <c r="AE7" i="20"/>
  <c r="C8" i="20"/>
  <c r="D8" i="20"/>
  <c r="E8" i="20"/>
  <c r="F8" i="20"/>
  <c r="G8" i="20"/>
  <c r="H8" i="20"/>
  <c r="I8" i="20"/>
  <c r="J8" i="20"/>
  <c r="K8" i="20"/>
  <c r="L8" i="20"/>
  <c r="M8" i="20"/>
  <c r="N8" i="20"/>
  <c r="O8" i="20"/>
  <c r="P8" i="20"/>
  <c r="Q8" i="20"/>
  <c r="R8" i="20"/>
  <c r="S8" i="20"/>
  <c r="T8" i="20"/>
  <c r="U8" i="20"/>
  <c r="V8" i="20"/>
  <c r="W8" i="20"/>
  <c r="X8" i="20"/>
  <c r="Y8" i="20"/>
  <c r="Z8" i="20"/>
  <c r="AA8" i="20"/>
  <c r="AB8" i="20"/>
  <c r="AC8" i="20"/>
  <c r="AD8" i="20"/>
  <c r="AE8" i="20"/>
  <c r="C9" i="20"/>
  <c r="D9" i="20"/>
  <c r="E9" i="20"/>
  <c r="F9" i="20"/>
  <c r="G9" i="20"/>
  <c r="H9" i="20"/>
  <c r="I9" i="20"/>
  <c r="J9" i="20"/>
  <c r="K9" i="20"/>
  <c r="L9" i="20"/>
  <c r="M9" i="20"/>
  <c r="N9" i="20"/>
  <c r="O9" i="20"/>
  <c r="P9" i="20"/>
  <c r="Q9" i="20"/>
  <c r="R9" i="20"/>
  <c r="S9" i="20"/>
  <c r="T9" i="20"/>
  <c r="U9" i="20"/>
  <c r="V9" i="20"/>
  <c r="W9" i="20"/>
  <c r="X9" i="20"/>
  <c r="Y9" i="20"/>
  <c r="Z9" i="20"/>
  <c r="AA9" i="20"/>
  <c r="AB9" i="20"/>
  <c r="AC9" i="20"/>
  <c r="AD9" i="20"/>
  <c r="AE9" i="20"/>
  <c r="C10" i="20"/>
  <c r="D10" i="20"/>
  <c r="E10" i="20"/>
  <c r="F10" i="20"/>
  <c r="G10" i="20"/>
  <c r="H10" i="20"/>
  <c r="I10" i="20"/>
  <c r="J10" i="20"/>
  <c r="K10" i="20"/>
  <c r="L10" i="20"/>
  <c r="M10" i="20"/>
  <c r="N10" i="20"/>
  <c r="O10" i="20"/>
  <c r="P10" i="20"/>
  <c r="Q10" i="20"/>
  <c r="R10" i="20"/>
  <c r="S10" i="20"/>
  <c r="T10" i="20"/>
  <c r="U10" i="20"/>
  <c r="V10" i="20"/>
  <c r="W10" i="20"/>
  <c r="X10" i="20"/>
  <c r="Y10" i="20"/>
  <c r="Z10" i="20"/>
  <c r="AA10" i="20"/>
  <c r="AB10" i="20"/>
  <c r="AC10" i="20"/>
  <c r="AD10" i="20"/>
  <c r="AE10" i="20"/>
  <c r="C11" i="20"/>
  <c r="D11" i="20"/>
  <c r="E11" i="20"/>
  <c r="F11" i="20"/>
  <c r="G11" i="20"/>
  <c r="H11" i="20"/>
  <c r="I11" i="20"/>
  <c r="J11" i="20"/>
  <c r="K11" i="20"/>
  <c r="L11" i="20"/>
  <c r="M11" i="20"/>
  <c r="N11" i="20"/>
  <c r="O11" i="20"/>
  <c r="P11" i="20"/>
  <c r="Q11" i="20"/>
  <c r="R11" i="20"/>
  <c r="S11" i="20"/>
  <c r="T11" i="20"/>
  <c r="U11" i="20"/>
  <c r="V11" i="20"/>
  <c r="W11" i="20"/>
  <c r="X11" i="20"/>
  <c r="Y11" i="20"/>
  <c r="Z11" i="20"/>
  <c r="AA11" i="20"/>
  <c r="AB11" i="20"/>
  <c r="AC11" i="20"/>
  <c r="AD11" i="20"/>
  <c r="AE11" i="20"/>
  <c r="C12" i="20"/>
  <c r="D12" i="20"/>
  <c r="E12" i="20"/>
  <c r="F12" i="20"/>
  <c r="G12" i="20"/>
  <c r="H12" i="20"/>
  <c r="I12" i="20"/>
  <c r="J12" i="20"/>
  <c r="K12" i="20"/>
  <c r="L12" i="20"/>
  <c r="M12" i="20"/>
  <c r="N12" i="20"/>
  <c r="O12" i="20"/>
  <c r="P12" i="20"/>
  <c r="Q12" i="20"/>
  <c r="R12" i="20"/>
  <c r="S12" i="20"/>
  <c r="T12" i="20"/>
  <c r="U12" i="20"/>
  <c r="V12" i="20"/>
  <c r="W12" i="20"/>
  <c r="X12" i="20"/>
  <c r="Y12" i="20"/>
  <c r="Z12" i="20"/>
  <c r="AA12" i="20"/>
  <c r="AB12" i="20"/>
  <c r="AC12" i="20"/>
  <c r="AD12" i="20"/>
  <c r="AE12" i="20"/>
  <c r="C13" i="20"/>
  <c r="D13" i="20"/>
  <c r="E13" i="20"/>
  <c r="F13" i="20"/>
  <c r="G13" i="20"/>
  <c r="H13" i="20"/>
  <c r="I13" i="20"/>
  <c r="J13" i="20"/>
  <c r="K13" i="20"/>
  <c r="L13" i="20"/>
  <c r="M13" i="20"/>
  <c r="N13" i="20"/>
  <c r="O13" i="20"/>
  <c r="P13" i="20"/>
  <c r="Q13" i="20"/>
  <c r="R13" i="20"/>
  <c r="S13" i="20"/>
  <c r="T13" i="20"/>
  <c r="U13" i="20"/>
  <c r="V13" i="20"/>
  <c r="W13" i="20"/>
  <c r="X13" i="20"/>
  <c r="Y13" i="20"/>
  <c r="Z13" i="20"/>
  <c r="AA13" i="20"/>
  <c r="AB13" i="20"/>
  <c r="AC13" i="20"/>
  <c r="AD13" i="20"/>
  <c r="AE13" i="20"/>
  <c r="C14" i="20"/>
  <c r="D14" i="20"/>
  <c r="E14" i="20"/>
  <c r="F14" i="20"/>
  <c r="G14" i="20"/>
  <c r="H14" i="20"/>
  <c r="I14" i="20"/>
  <c r="J14" i="20"/>
  <c r="K14" i="20"/>
  <c r="L14" i="20"/>
  <c r="M14" i="20"/>
  <c r="N14" i="20"/>
  <c r="O14" i="20"/>
  <c r="P14" i="20"/>
  <c r="Q14" i="20"/>
  <c r="R14" i="20"/>
  <c r="S14" i="20"/>
  <c r="T14" i="20"/>
  <c r="U14" i="20"/>
  <c r="V14" i="20"/>
  <c r="W14" i="20"/>
  <c r="X14" i="20"/>
  <c r="Y14" i="20"/>
  <c r="Z14" i="20"/>
  <c r="AA14" i="20"/>
  <c r="AB14" i="20"/>
  <c r="AC14" i="20"/>
  <c r="AD14" i="20"/>
  <c r="AE14" i="20"/>
  <c r="C15" i="20"/>
  <c r="D15" i="20"/>
  <c r="E15" i="20"/>
  <c r="F15" i="20"/>
  <c r="G15" i="20"/>
  <c r="H15" i="20"/>
  <c r="I15" i="20"/>
  <c r="J15" i="20"/>
  <c r="K15" i="20"/>
  <c r="L15" i="20"/>
  <c r="M15" i="20"/>
  <c r="N15" i="20"/>
  <c r="O15" i="20"/>
  <c r="P15" i="20"/>
  <c r="Q15" i="20"/>
  <c r="R15" i="20"/>
  <c r="S15" i="20"/>
  <c r="T15" i="20"/>
  <c r="U15" i="20"/>
  <c r="V15" i="20"/>
  <c r="W15" i="20"/>
  <c r="X15" i="20"/>
  <c r="Y15" i="20"/>
  <c r="Z15" i="20"/>
  <c r="AA15" i="20"/>
  <c r="AB15" i="20"/>
  <c r="AC15" i="20"/>
  <c r="AD15" i="20"/>
  <c r="AE15" i="20"/>
  <c r="C16" i="20"/>
  <c r="D16" i="20"/>
  <c r="E16" i="20"/>
  <c r="F16" i="20"/>
  <c r="G16" i="20"/>
  <c r="H16" i="20"/>
  <c r="I16" i="20"/>
  <c r="J16" i="20"/>
  <c r="K16" i="20"/>
  <c r="L16" i="20"/>
  <c r="M16" i="20"/>
  <c r="N16" i="20"/>
  <c r="O16" i="20"/>
  <c r="P16" i="20"/>
  <c r="Q16" i="20"/>
  <c r="R16" i="20"/>
  <c r="S16" i="20"/>
  <c r="T16" i="20"/>
  <c r="U16" i="20"/>
  <c r="V16" i="20"/>
  <c r="W16" i="20"/>
  <c r="X16" i="20"/>
  <c r="Y16" i="20"/>
  <c r="Z16" i="20"/>
  <c r="AA16" i="20"/>
  <c r="AB16" i="20"/>
  <c r="AC16" i="20"/>
  <c r="AD16" i="20"/>
  <c r="AE16" i="20"/>
  <c r="C17" i="20"/>
  <c r="D17" i="20"/>
  <c r="E17" i="20"/>
  <c r="F17" i="20"/>
  <c r="G17" i="20"/>
  <c r="H17" i="20"/>
  <c r="I17" i="20"/>
  <c r="J17" i="20"/>
  <c r="K17" i="20"/>
  <c r="L17" i="20"/>
  <c r="M17" i="20"/>
  <c r="N17" i="20"/>
  <c r="O17" i="20"/>
  <c r="P17" i="20"/>
  <c r="Q17" i="20"/>
  <c r="R17" i="20"/>
  <c r="S17" i="20"/>
  <c r="T17" i="20"/>
  <c r="U17" i="20"/>
  <c r="V17" i="20"/>
  <c r="W17" i="20"/>
  <c r="X17" i="20"/>
  <c r="Y17" i="20"/>
  <c r="Z17" i="20"/>
  <c r="AA17" i="20"/>
  <c r="AB17" i="20"/>
  <c r="AC17" i="20"/>
  <c r="AD17" i="20"/>
  <c r="AE17" i="20"/>
  <c r="C18" i="20"/>
  <c r="D18" i="20"/>
  <c r="E18" i="20"/>
  <c r="F18" i="20"/>
  <c r="G18" i="20"/>
  <c r="H18" i="20"/>
  <c r="I18" i="20"/>
  <c r="J18" i="20"/>
  <c r="K18" i="20"/>
  <c r="L18" i="20"/>
  <c r="M18" i="20"/>
  <c r="N18" i="20"/>
  <c r="O18" i="20"/>
  <c r="P18" i="20"/>
  <c r="Q18" i="20"/>
  <c r="R18" i="20"/>
  <c r="S18" i="20"/>
  <c r="T18" i="20"/>
  <c r="U18" i="20"/>
  <c r="V18" i="20"/>
  <c r="W18" i="20"/>
  <c r="X18" i="20"/>
  <c r="Y18" i="20"/>
  <c r="Z18" i="20"/>
  <c r="AA18" i="20"/>
  <c r="AB18" i="20"/>
  <c r="AC18" i="20"/>
  <c r="AD18" i="20"/>
  <c r="AE18" i="20"/>
  <c r="C19" i="20"/>
  <c r="D19" i="20"/>
  <c r="E19" i="20"/>
  <c r="F19" i="20"/>
  <c r="G19" i="20"/>
  <c r="H19" i="20"/>
  <c r="I19" i="20"/>
  <c r="J19" i="20"/>
  <c r="K19" i="20"/>
  <c r="L19" i="20"/>
  <c r="M19" i="20"/>
  <c r="N19" i="20"/>
  <c r="O19" i="20"/>
  <c r="P19" i="20"/>
  <c r="Q19" i="20"/>
  <c r="R19" i="20"/>
  <c r="S19" i="20"/>
  <c r="T19" i="20"/>
  <c r="U19" i="20"/>
  <c r="V19" i="20"/>
  <c r="W19" i="20"/>
  <c r="X19" i="20"/>
  <c r="Y19" i="20"/>
  <c r="Z19" i="20"/>
  <c r="AA19" i="20"/>
  <c r="AB19" i="20"/>
  <c r="AC19" i="20"/>
  <c r="AD19" i="20"/>
  <c r="AE19" i="20"/>
  <c r="C20" i="20"/>
  <c r="D20" i="20"/>
  <c r="E20" i="20"/>
  <c r="F20" i="20"/>
  <c r="G20" i="20"/>
  <c r="H20" i="20"/>
  <c r="I20" i="20"/>
  <c r="J20" i="20"/>
  <c r="K20" i="20"/>
  <c r="L20" i="20"/>
  <c r="M20" i="20"/>
  <c r="N20" i="20"/>
  <c r="O20" i="20"/>
  <c r="P20" i="20"/>
  <c r="Q20" i="20"/>
  <c r="R20" i="20"/>
  <c r="S20" i="20"/>
  <c r="T20" i="20"/>
  <c r="U20" i="20"/>
  <c r="V20" i="20"/>
  <c r="W20" i="20"/>
  <c r="X20" i="20"/>
  <c r="Y20" i="20"/>
  <c r="Z20" i="20"/>
  <c r="AA20" i="20"/>
  <c r="AB20" i="20"/>
  <c r="AC20" i="20"/>
  <c r="AD20" i="20"/>
  <c r="AE20" i="20"/>
  <c r="C21" i="20"/>
  <c r="D21" i="20"/>
  <c r="E21" i="20"/>
  <c r="F21" i="20"/>
  <c r="G21" i="20"/>
  <c r="H21" i="20"/>
  <c r="I21" i="20"/>
  <c r="J21" i="20"/>
  <c r="K21" i="20"/>
  <c r="L21" i="20"/>
  <c r="M21" i="20"/>
  <c r="N21" i="20"/>
  <c r="O21" i="20"/>
  <c r="P21" i="20"/>
  <c r="Q21" i="20"/>
  <c r="R21" i="20"/>
  <c r="S21" i="20"/>
  <c r="T21" i="20"/>
  <c r="U21" i="20"/>
  <c r="V21" i="20"/>
  <c r="W21" i="20"/>
  <c r="X21" i="20"/>
  <c r="Y21" i="20"/>
  <c r="Z21" i="20"/>
  <c r="AA21" i="20"/>
  <c r="AB21" i="20"/>
  <c r="AC21" i="20"/>
  <c r="AD21" i="20"/>
  <c r="AE21" i="20"/>
  <c r="C22" i="20"/>
  <c r="D22" i="20"/>
  <c r="E22" i="20"/>
  <c r="F22" i="20"/>
  <c r="G22" i="20"/>
  <c r="H22" i="20"/>
  <c r="I22" i="20"/>
  <c r="J22" i="20"/>
  <c r="K22" i="20"/>
  <c r="L22" i="20"/>
  <c r="M22" i="20"/>
  <c r="N22" i="20"/>
  <c r="O22" i="20"/>
  <c r="P22" i="20"/>
  <c r="Q22" i="20"/>
  <c r="R22" i="20"/>
  <c r="S22" i="20"/>
  <c r="T22" i="20"/>
  <c r="U22" i="20"/>
  <c r="V22" i="20"/>
  <c r="W22" i="20"/>
  <c r="X22" i="20"/>
  <c r="Y22" i="20"/>
  <c r="Z22" i="20"/>
  <c r="AA22" i="20"/>
  <c r="AB22" i="20"/>
  <c r="AC22" i="20"/>
  <c r="AD22" i="20"/>
  <c r="AE22" i="20"/>
  <c r="C23" i="20"/>
  <c r="D23" i="20"/>
  <c r="E23" i="20"/>
  <c r="F23" i="20"/>
  <c r="G23" i="20"/>
  <c r="H23" i="20"/>
  <c r="I23" i="20"/>
  <c r="J23" i="20"/>
  <c r="K23" i="20"/>
  <c r="L23" i="20"/>
  <c r="M23" i="20"/>
  <c r="N23" i="20"/>
  <c r="O23" i="20"/>
  <c r="P23" i="20"/>
  <c r="Q23" i="20"/>
  <c r="R23" i="20"/>
  <c r="S23" i="20"/>
  <c r="T23" i="20"/>
  <c r="U23" i="20"/>
  <c r="V23" i="20"/>
  <c r="W23" i="20"/>
  <c r="X23" i="20"/>
  <c r="Y23" i="20"/>
  <c r="Z23" i="20"/>
  <c r="AA23" i="20"/>
  <c r="AB23" i="20"/>
  <c r="AC23" i="20"/>
  <c r="AD23" i="20"/>
  <c r="AE23" i="20"/>
  <c r="C24" i="20"/>
  <c r="D24" i="20"/>
  <c r="E24" i="20"/>
  <c r="F24" i="20"/>
  <c r="G24" i="20"/>
  <c r="H24" i="20"/>
  <c r="I24" i="20"/>
  <c r="J24" i="20"/>
  <c r="K24" i="20"/>
  <c r="L24" i="20"/>
  <c r="M24" i="20"/>
  <c r="N24" i="20"/>
  <c r="O24" i="20"/>
  <c r="P24" i="20"/>
  <c r="Q24" i="20"/>
  <c r="R24" i="20"/>
  <c r="S24" i="20"/>
  <c r="T24" i="20"/>
  <c r="U24" i="20"/>
  <c r="V24" i="20"/>
  <c r="W24" i="20"/>
  <c r="X24" i="20"/>
  <c r="Y24" i="20"/>
  <c r="Z24" i="20"/>
  <c r="AA24" i="20"/>
  <c r="AB24" i="20"/>
  <c r="AC24" i="20"/>
  <c r="AD24" i="20"/>
  <c r="AE24" i="20"/>
  <c r="C25" i="20"/>
  <c r="D25" i="20"/>
  <c r="E25" i="20"/>
  <c r="F25" i="20"/>
  <c r="G25" i="20"/>
  <c r="H25" i="20"/>
  <c r="I25" i="20"/>
  <c r="J25" i="20"/>
  <c r="K25" i="20"/>
  <c r="L25" i="20"/>
  <c r="M25" i="20"/>
  <c r="N25" i="20"/>
  <c r="O25" i="20"/>
  <c r="P25" i="20"/>
  <c r="Q25" i="20"/>
  <c r="R25" i="20"/>
  <c r="S25" i="20"/>
  <c r="T25" i="20"/>
  <c r="U25" i="20"/>
  <c r="V25" i="20"/>
  <c r="W25" i="20"/>
  <c r="X25" i="20"/>
  <c r="Y25" i="20"/>
  <c r="Z25" i="20"/>
  <c r="AA25" i="20"/>
  <c r="AB25" i="20"/>
  <c r="AC25" i="20"/>
  <c r="AD25" i="20"/>
  <c r="AE25" i="20"/>
  <c r="C26" i="20"/>
  <c r="D26" i="20"/>
  <c r="E26" i="20"/>
  <c r="F26" i="20"/>
  <c r="G26" i="20"/>
  <c r="H26" i="20"/>
  <c r="I26" i="20"/>
  <c r="J26" i="20"/>
  <c r="K26" i="20"/>
  <c r="L26" i="20"/>
  <c r="M26" i="20"/>
  <c r="N26" i="20"/>
  <c r="O26" i="20"/>
  <c r="P26" i="20"/>
  <c r="Q26" i="20"/>
  <c r="R26" i="20"/>
  <c r="S26" i="20"/>
  <c r="T26" i="20"/>
  <c r="U26" i="20"/>
  <c r="V26" i="20"/>
  <c r="W26" i="20"/>
  <c r="X26" i="20"/>
  <c r="Y26" i="20"/>
  <c r="Z26" i="20"/>
  <c r="AA26" i="20"/>
  <c r="AB26" i="20"/>
  <c r="AC26" i="20"/>
  <c r="AD26" i="20"/>
  <c r="AE26" i="20"/>
  <c r="C27" i="20"/>
  <c r="D27" i="20"/>
  <c r="E27" i="20"/>
  <c r="F27" i="20"/>
  <c r="G27" i="20"/>
  <c r="H27" i="20"/>
  <c r="I27" i="20"/>
  <c r="J27" i="20"/>
  <c r="K27" i="20"/>
  <c r="L27" i="20"/>
  <c r="M27" i="20"/>
  <c r="N27" i="20"/>
  <c r="O27" i="20"/>
  <c r="P27" i="20"/>
  <c r="Q27" i="20"/>
  <c r="R27" i="20"/>
  <c r="S27" i="20"/>
  <c r="T27" i="20"/>
  <c r="U27" i="20"/>
  <c r="V27" i="20"/>
  <c r="W27" i="20"/>
  <c r="X27" i="20"/>
  <c r="Y27" i="20"/>
  <c r="Z27" i="20"/>
  <c r="AA27" i="20"/>
  <c r="AB27" i="20"/>
  <c r="AC27" i="20"/>
  <c r="AD27" i="20"/>
  <c r="AE27" i="20"/>
  <c r="C28" i="20"/>
  <c r="D28" i="20"/>
  <c r="E28" i="20"/>
  <c r="F28" i="20"/>
  <c r="G28" i="20"/>
  <c r="H28" i="20"/>
  <c r="I28" i="20"/>
  <c r="J28" i="20"/>
  <c r="K28" i="20"/>
  <c r="L28" i="20"/>
  <c r="M28" i="20"/>
  <c r="N28" i="20"/>
  <c r="O28" i="20"/>
  <c r="P28" i="20"/>
  <c r="Q28" i="20"/>
  <c r="R28" i="20"/>
  <c r="S28" i="20"/>
  <c r="T28" i="20"/>
  <c r="U28" i="20"/>
  <c r="V28" i="20"/>
  <c r="W28" i="20"/>
  <c r="X28" i="20"/>
  <c r="Y28" i="20"/>
  <c r="Z28" i="20"/>
  <c r="AA28" i="20"/>
  <c r="AB28" i="20"/>
  <c r="AC28" i="20"/>
  <c r="AD28" i="20"/>
  <c r="AE28" i="20"/>
  <c r="C29" i="20"/>
  <c r="D29" i="20"/>
  <c r="E29" i="20"/>
  <c r="F29" i="20"/>
  <c r="G29" i="20"/>
  <c r="H29" i="20"/>
  <c r="I29" i="20"/>
  <c r="J29" i="20"/>
  <c r="K29" i="20"/>
  <c r="L29" i="20"/>
  <c r="M29" i="20"/>
  <c r="N29" i="20"/>
  <c r="O29" i="20"/>
  <c r="P29" i="20"/>
  <c r="Q29" i="20"/>
  <c r="R29" i="20"/>
  <c r="S29" i="20"/>
  <c r="T29" i="20"/>
  <c r="U29" i="20"/>
  <c r="V29" i="20"/>
  <c r="W29" i="20"/>
  <c r="X29" i="20"/>
  <c r="Y29" i="20"/>
  <c r="Z29" i="20"/>
  <c r="AA29" i="20"/>
  <c r="AB29" i="20"/>
  <c r="AC29" i="20"/>
  <c r="AD29" i="20"/>
  <c r="AE29" i="20"/>
  <c r="C30" i="20"/>
  <c r="D30" i="20"/>
  <c r="E30" i="20"/>
  <c r="F30" i="20"/>
  <c r="G30" i="20"/>
  <c r="H30" i="20"/>
  <c r="I30" i="20"/>
  <c r="J30" i="20"/>
  <c r="K30" i="20"/>
  <c r="L30" i="20"/>
  <c r="M30" i="20"/>
  <c r="N30" i="20"/>
  <c r="O30" i="20"/>
  <c r="P30" i="20"/>
  <c r="Q30" i="20"/>
  <c r="R30" i="20"/>
  <c r="S30" i="20"/>
  <c r="T30" i="20"/>
  <c r="U30" i="20"/>
  <c r="V30" i="20"/>
  <c r="W30" i="20"/>
  <c r="X30" i="20"/>
  <c r="Y30" i="20"/>
  <c r="Z30" i="20"/>
  <c r="AA30" i="20"/>
  <c r="AB30" i="20"/>
  <c r="AC30" i="20"/>
  <c r="AD30" i="20"/>
  <c r="AE30" i="20"/>
  <c r="C31" i="20"/>
  <c r="D31" i="20"/>
  <c r="E31" i="20"/>
  <c r="F31" i="20"/>
  <c r="G31" i="20"/>
  <c r="H31" i="20"/>
  <c r="I31" i="20"/>
  <c r="J31" i="20"/>
  <c r="K31" i="20"/>
  <c r="L31" i="20"/>
  <c r="M31" i="20"/>
  <c r="N31" i="20"/>
  <c r="O31" i="20"/>
  <c r="P31" i="20"/>
  <c r="Q31" i="20"/>
  <c r="R31" i="20"/>
  <c r="S31" i="20"/>
  <c r="T31" i="20"/>
  <c r="U31" i="20"/>
  <c r="V31" i="20"/>
  <c r="W31" i="20"/>
  <c r="X31" i="20"/>
  <c r="Y31" i="20"/>
  <c r="Z31" i="20"/>
  <c r="AA31" i="20"/>
  <c r="AB31" i="20"/>
  <c r="AC31" i="20"/>
  <c r="AD31" i="20"/>
  <c r="AE31" i="20"/>
  <c r="C32" i="20"/>
  <c r="D32" i="20"/>
  <c r="E32" i="20"/>
  <c r="F32" i="20"/>
  <c r="G32" i="20"/>
  <c r="H32" i="20"/>
  <c r="I32" i="20"/>
  <c r="J32" i="20"/>
  <c r="K32" i="20"/>
  <c r="L32" i="20"/>
  <c r="M32" i="20"/>
  <c r="N32" i="20"/>
  <c r="O32" i="20"/>
  <c r="P32" i="20"/>
  <c r="Q32" i="20"/>
  <c r="R32" i="20"/>
  <c r="S32" i="20"/>
  <c r="T32" i="20"/>
  <c r="U32" i="20"/>
  <c r="V32" i="20"/>
  <c r="W32" i="20"/>
  <c r="X32" i="20"/>
  <c r="Y32" i="20"/>
  <c r="Z32" i="20"/>
  <c r="AA32" i="20"/>
  <c r="AB32" i="20"/>
  <c r="AC32" i="20"/>
  <c r="AD32" i="20"/>
  <c r="AE32" i="20"/>
  <c r="C33" i="20"/>
  <c r="D33" i="20"/>
  <c r="E33" i="20"/>
  <c r="F33" i="20"/>
  <c r="G33" i="20"/>
  <c r="H33" i="20"/>
  <c r="I33" i="20"/>
  <c r="J33" i="20"/>
  <c r="K33" i="20"/>
  <c r="L33" i="20"/>
  <c r="M33" i="20"/>
  <c r="N33" i="20"/>
  <c r="O33" i="20"/>
  <c r="P33" i="20"/>
  <c r="Q33" i="20"/>
  <c r="R33" i="20"/>
  <c r="S33" i="20"/>
  <c r="T33" i="20"/>
  <c r="U33" i="20"/>
  <c r="V33" i="20"/>
  <c r="W33" i="20"/>
  <c r="X33" i="20"/>
  <c r="Y33" i="20"/>
  <c r="Z33" i="20"/>
  <c r="AA33" i="20"/>
  <c r="AB33" i="20"/>
  <c r="AC33" i="20"/>
  <c r="AD33" i="20"/>
  <c r="AE33" i="20"/>
  <c r="C34" i="20"/>
  <c r="D34" i="20"/>
  <c r="E34" i="20"/>
  <c r="F34" i="20"/>
  <c r="G34" i="20"/>
  <c r="H34" i="20"/>
  <c r="I34" i="20"/>
  <c r="J34" i="20"/>
  <c r="K34" i="20"/>
  <c r="L34" i="20"/>
  <c r="M34" i="20"/>
  <c r="N34" i="20"/>
  <c r="O34" i="20"/>
  <c r="P34" i="20"/>
  <c r="Q34" i="20"/>
  <c r="R34" i="20"/>
  <c r="S34" i="20"/>
  <c r="T34" i="20"/>
  <c r="U34" i="20"/>
  <c r="V34" i="20"/>
  <c r="W34" i="20"/>
  <c r="X34" i="20"/>
  <c r="Y34" i="20"/>
  <c r="Z34" i="20"/>
  <c r="AA34" i="20"/>
  <c r="AB34" i="20"/>
  <c r="AC34" i="20"/>
  <c r="AD34" i="20"/>
  <c r="AE34" i="20"/>
  <c r="C35" i="20"/>
  <c r="D35" i="20"/>
  <c r="E35" i="20"/>
  <c r="F35" i="20"/>
  <c r="G35" i="20"/>
  <c r="H35" i="20"/>
  <c r="I35" i="20"/>
  <c r="J35" i="20"/>
  <c r="K35" i="20"/>
  <c r="L35" i="20"/>
  <c r="M35" i="20"/>
  <c r="N35" i="20"/>
  <c r="O35" i="20"/>
  <c r="P35" i="20"/>
  <c r="Q35" i="20"/>
  <c r="R35" i="20"/>
  <c r="S35" i="20"/>
  <c r="T35" i="20"/>
  <c r="U35" i="20"/>
  <c r="V35" i="20"/>
  <c r="W35" i="20"/>
  <c r="X35" i="20"/>
  <c r="Y35" i="20"/>
  <c r="Z35" i="20"/>
  <c r="AA35" i="20"/>
  <c r="AB35" i="20"/>
  <c r="AC35" i="20"/>
  <c r="AD35" i="20"/>
  <c r="AE35" i="20"/>
  <c r="C36" i="20"/>
  <c r="D36" i="20"/>
  <c r="E36" i="20"/>
  <c r="F36" i="20"/>
  <c r="G36" i="20"/>
  <c r="H36" i="20"/>
  <c r="I36" i="20"/>
  <c r="J36" i="20"/>
  <c r="K36" i="20"/>
  <c r="L36" i="20"/>
  <c r="M36" i="20"/>
  <c r="N36" i="20"/>
  <c r="O36" i="20"/>
  <c r="P36" i="20"/>
  <c r="Q36" i="20"/>
  <c r="R36" i="20"/>
  <c r="S36" i="20"/>
  <c r="T36" i="20"/>
  <c r="U36" i="20"/>
  <c r="V36" i="20"/>
  <c r="W36" i="20"/>
  <c r="X36" i="20"/>
  <c r="Y36" i="20"/>
  <c r="Z36" i="20"/>
  <c r="AA36" i="20"/>
  <c r="AB36" i="20"/>
  <c r="AC36" i="20"/>
  <c r="AD36" i="20"/>
  <c r="AE36" i="20"/>
  <c r="C37" i="20"/>
  <c r="D37" i="20"/>
  <c r="E37" i="20"/>
  <c r="F37" i="20"/>
  <c r="G37" i="20"/>
  <c r="H37" i="20"/>
  <c r="I37" i="20"/>
  <c r="J37" i="20"/>
  <c r="K37" i="20"/>
  <c r="L37" i="20"/>
  <c r="M37" i="20"/>
  <c r="N37" i="20"/>
  <c r="O37" i="20"/>
  <c r="P37" i="20"/>
  <c r="Q37" i="20"/>
  <c r="R37" i="20"/>
  <c r="S37" i="20"/>
  <c r="T37" i="20"/>
  <c r="U37" i="20"/>
  <c r="V37" i="20"/>
  <c r="W37" i="20"/>
  <c r="X37" i="20"/>
  <c r="Y37" i="20"/>
  <c r="Z37" i="20"/>
  <c r="AA37" i="20"/>
  <c r="AB37" i="20"/>
  <c r="AC37" i="20"/>
  <c r="AD37" i="20"/>
  <c r="AE37" i="20"/>
  <c r="C38" i="20"/>
  <c r="D38" i="20"/>
  <c r="E38" i="20"/>
  <c r="F38" i="20"/>
  <c r="G38" i="20"/>
  <c r="H38" i="20"/>
  <c r="I38" i="20"/>
  <c r="J38" i="20"/>
  <c r="K38" i="20"/>
  <c r="L38" i="20"/>
  <c r="M38" i="20"/>
  <c r="N38" i="20"/>
  <c r="O38" i="20"/>
  <c r="P38" i="20"/>
  <c r="Q38" i="20"/>
  <c r="R38" i="20"/>
  <c r="S38" i="20"/>
  <c r="T38" i="20"/>
  <c r="U38" i="20"/>
  <c r="V38" i="20"/>
  <c r="W38" i="20"/>
  <c r="X38" i="20"/>
  <c r="Y38" i="20"/>
  <c r="Z38" i="20"/>
  <c r="AA38" i="20"/>
  <c r="AB38" i="20"/>
  <c r="AC38" i="20"/>
  <c r="AD38" i="20"/>
  <c r="AE38" i="20"/>
  <c r="C39" i="20"/>
  <c r="D39" i="20"/>
  <c r="E39" i="20"/>
  <c r="F39" i="20"/>
  <c r="G39" i="20"/>
  <c r="H39" i="20"/>
  <c r="I39" i="20"/>
  <c r="J39" i="20"/>
  <c r="K39" i="20"/>
  <c r="L39" i="20"/>
  <c r="M39" i="20"/>
  <c r="N39" i="20"/>
  <c r="O39" i="20"/>
  <c r="P39" i="20"/>
  <c r="Q39" i="20"/>
  <c r="R39" i="20"/>
  <c r="S39" i="20"/>
  <c r="T39" i="20"/>
  <c r="U39" i="20"/>
  <c r="V39" i="20"/>
  <c r="W39" i="20"/>
  <c r="X39" i="20"/>
  <c r="Y39" i="20"/>
  <c r="Z39" i="20"/>
  <c r="AA39" i="20"/>
  <c r="AB39" i="20"/>
  <c r="AC39" i="20"/>
  <c r="AD39" i="20"/>
  <c r="AE39" i="20"/>
  <c r="C40" i="20"/>
  <c r="D40" i="20"/>
  <c r="E40" i="20"/>
  <c r="F40" i="20"/>
  <c r="G40" i="20"/>
  <c r="H40" i="20"/>
  <c r="I40" i="20"/>
  <c r="J40" i="20"/>
  <c r="K40" i="20"/>
  <c r="L40" i="20"/>
  <c r="M40" i="20"/>
  <c r="N40" i="20"/>
  <c r="O40" i="20"/>
  <c r="P40" i="20"/>
  <c r="Q40" i="20"/>
  <c r="R40" i="20"/>
  <c r="S40" i="20"/>
  <c r="T40" i="20"/>
  <c r="U40" i="20"/>
  <c r="V40" i="20"/>
  <c r="W40" i="20"/>
  <c r="X40" i="20"/>
  <c r="Y40" i="20"/>
  <c r="Z40" i="20"/>
  <c r="AA40" i="20"/>
  <c r="AB40" i="20"/>
  <c r="AC40" i="20"/>
  <c r="AD40" i="20"/>
  <c r="AE40" i="20"/>
  <c r="C41" i="20"/>
  <c r="D41" i="20"/>
  <c r="E41" i="20"/>
  <c r="F41" i="20"/>
  <c r="G41" i="20"/>
  <c r="H41" i="20"/>
  <c r="I41" i="20"/>
  <c r="J41" i="20"/>
  <c r="K41" i="20"/>
  <c r="L41" i="20"/>
  <c r="M41" i="20"/>
  <c r="N41" i="20"/>
  <c r="O41" i="20"/>
  <c r="P41" i="20"/>
  <c r="Q41" i="20"/>
  <c r="R41" i="20"/>
  <c r="S41" i="20"/>
  <c r="T41" i="20"/>
  <c r="U41" i="20"/>
  <c r="V41" i="20"/>
  <c r="W41" i="20"/>
  <c r="X41" i="20"/>
  <c r="Y41" i="20"/>
  <c r="Z41" i="20"/>
  <c r="AA41" i="20"/>
  <c r="AB41" i="20"/>
  <c r="AC41" i="20"/>
  <c r="AD41" i="20"/>
  <c r="AE41" i="20"/>
  <c r="C42" i="20"/>
  <c r="D42" i="20"/>
  <c r="E42" i="20"/>
  <c r="F42" i="20"/>
  <c r="G42" i="20"/>
  <c r="H42" i="20"/>
  <c r="I42" i="20"/>
  <c r="J42" i="20"/>
  <c r="K42" i="20"/>
  <c r="L42" i="20"/>
  <c r="M42" i="20"/>
  <c r="N42" i="20"/>
  <c r="O42" i="20"/>
  <c r="P42" i="20"/>
  <c r="Q42" i="20"/>
  <c r="R42" i="20"/>
  <c r="S42" i="20"/>
  <c r="T42" i="20"/>
  <c r="U42" i="20"/>
  <c r="V42" i="20"/>
  <c r="W42" i="20"/>
  <c r="X42" i="20"/>
  <c r="Y42" i="20"/>
  <c r="Z42" i="20"/>
  <c r="AA42" i="20"/>
  <c r="AB42" i="20"/>
  <c r="AC42" i="20"/>
  <c r="AD42" i="20"/>
  <c r="AE42" i="20"/>
  <c r="C43" i="20"/>
  <c r="D43" i="20"/>
  <c r="E43" i="20"/>
  <c r="F43" i="20"/>
  <c r="G43" i="20"/>
  <c r="H43" i="20"/>
  <c r="I43" i="20"/>
  <c r="J43" i="20"/>
  <c r="K43" i="20"/>
  <c r="L43" i="20"/>
  <c r="M43" i="20"/>
  <c r="N43" i="20"/>
  <c r="O43" i="20"/>
  <c r="P43" i="20"/>
  <c r="Q43" i="20"/>
  <c r="R43" i="20"/>
  <c r="S43" i="20"/>
  <c r="T43" i="20"/>
  <c r="U43" i="20"/>
  <c r="V43" i="20"/>
  <c r="W43" i="20"/>
  <c r="X43" i="20"/>
  <c r="Y43" i="20"/>
  <c r="Z43" i="20"/>
  <c r="AA43" i="20"/>
  <c r="AB43" i="20"/>
  <c r="AC43" i="20"/>
  <c r="AD43" i="20"/>
  <c r="AE43" i="20"/>
  <c r="C44" i="20"/>
  <c r="D44" i="20"/>
  <c r="E44" i="20"/>
  <c r="F44" i="20"/>
  <c r="G44" i="20"/>
  <c r="H44" i="20"/>
  <c r="I44" i="20"/>
  <c r="J44" i="20"/>
  <c r="K44" i="20"/>
  <c r="L44" i="20"/>
  <c r="M44" i="20"/>
  <c r="N44" i="20"/>
  <c r="O44" i="20"/>
  <c r="P44" i="20"/>
  <c r="Q44" i="20"/>
  <c r="R44" i="20"/>
  <c r="S44" i="20"/>
  <c r="T44" i="20"/>
  <c r="U44" i="20"/>
  <c r="V44" i="20"/>
  <c r="W44" i="20"/>
  <c r="X44" i="20"/>
  <c r="Y44" i="20"/>
  <c r="Z44" i="20"/>
  <c r="AA44" i="20"/>
  <c r="AB44" i="20"/>
  <c r="AC44" i="20"/>
  <c r="AD44" i="20"/>
  <c r="AE44" i="20"/>
  <c r="C45" i="20"/>
  <c r="D45" i="20"/>
  <c r="E45" i="20"/>
  <c r="F45" i="20"/>
  <c r="G45" i="20"/>
  <c r="H45" i="20"/>
  <c r="I45" i="20"/>
  <c r="J45" i="20"/>
  <c r="K45" i="20"/>
  <c r="L45" i="20"/>
  <c r="M45" i="20"/>
  <c r="N45" i="20"/>
  <c r="O45" i="20"/>
  <c r="P45" i="20"/>
  <c r="Q45" i="20"/>
  <c r="R45" i="20"/>
  <c r="S45" i="20"/>
  <c r="T45" i="20"/>
  <c r="U45" i="20"/>
  <c r="V45" i="20"/>
  <c r="W45" i="20"/>
  <c r="X45" i="20"/>
  <c r="Y45" i="20"/>
  <c r="Z45" i="20"/>
  <c r="AA45" i="20"/>
  <c r="AB45" i="20"/>
  <c r="AC45" i="20"/>
  <c r="AD45" i="20"/>
  <c r="AE45" i="20"/>
  <c r="C46" i="20"/>
  <c r="D46" i="20"/>
  <c r="E46" i="20"/>
  <c r="F46" i="20"/>
  <c r="G46" i="20"/>
  <c r="H46" i="20"/>
  <c r="I46" i="20"/>
  <c r="J46" i="20"/>
  <c r="K46" i="20"/>
  <c r="L46" i="20"/>
  <c r="M46" i="20"/>
  <c r="N46" i="20"/>
  <c r="O46" i="20"/>
  <c r="P46" i="20"/>
  <c r="Q46" i="20"/>
  <c r="R46" i="20"/>
  <c r="S46" i="20"/>
  <c r="T46" i="20"/>
  <c r="U46" i="20"/>
  <c r="V46" i="20"/>
  <c r="W46" i="20"/>
  <c r="X46" i="20"/>
  <c r="Y46" i="20"/>
  <c r="Z46" i="20"/>
  <c r="AA46" i="20"/>
  <c r="AB46" i="20"/>
  <c r="AC46" i="20"/>
  <c r="AD46" i="20"/>
  <c r="AE46" i="20"/>
  <c r="C47" i="20"/>
  <c r="D47" i="20"/>
  <c r="E47" i="20"/>
  <c r="F47" i="20"/>
  <c r="G47" i="20"/>
  <c r="H47" i="20"/>
  <c r="I47" i="20"/>
  <c r="J47" i="20"/>
  <c r="K47" i="20"/>
  <c r="L47" i="20"/>
  <c r="M47" i="20"/>
  <c r="N47" i="20"/>
  <c r="O47" i="20"/>
  <c r="P47" i="20"/>
  <c r="Q47" i="20"/>
  <c r="R47" i="20"/>
  <c r="S47" i="20"/>
  <c r="T47" i="20"/>
  <c r="U47" i="20"/>
  <c r="V47" i="20"/>
  <c r="W47" i="20"/>
  <c r="X47" i="20"/>
  <c r="Y47" i="20"/>
  <c r="Z47" i="20"/>
  <c r="AA47" i="20"/>
  <c r="AB47" i="20"/>
  <c r="AC47" i="20"/>
  <c r="AD47" i="20"/>
  <c r="AE47" i="20"/>
  <c r="C48" i="20"/>
  <c r="D48" i="20"/>
  <c r="E48" i="20"/>
  <c r="F48" i="20"/>
  <c r="G48" i="20"/>
  <c r="H48" i="20"/>
  <c r="I48" i="20"/>
  <c r="J48" i="20"/>
  <c r="K48" i="20"/>
  <c r="L48" i="20"/>
  <c r="M48" i="20"/>
  <c r="N48" i="20"/>
  <c r="O48" i="20"/>
  <c r="P48" i="20"/>
  <c r="Q48" i="20"/>
  <c r="R48" i="20"/>
  <c r="S48" i="20"/>
  <c r="T48" i="20"/>
  <c r="U48" i="20"/>
  <c r="V48" i="20"/>
  <c r="W48" i="20"/>
  <c r="X48" i="20"/>
  <c r="Y48" i="20"/>
  <c r="Z48" i="20"/>
  <c r="AA48" i="20"/>
  <c r="AB48" i="20"/>
  <c r="AC48" i="20"/>
  <c r="AD48" i="20"/>
  <c r="AE48" i="20"/>
  <c r="C49" i="20"/>
  <c r="D49" i="20"/>
  <c r="E49" i="20"/>
  <c r="F49" i="20"/>
  <c r="G49" i="20"/>
  <c r="H49" i="20"/>
  <c r="I49" i="20"/>
  <c r="J49" i="20"/>
  <c r="K49" i="20"/>
  <c r="L49" i="20"/>
  <c r="M49" i="20"/>
  <c r="N49" i="20"/>
  <c r="O49" i="20"/>
  <c r="P49" i="20"/>
  <c r="Q49" i="20"/>
  <c r="R49" i="20"/>
  <c r="S49" i="20"/>
  <c r="T49" i="20"/>
  <c r="U49" i="20"/>
  <c r="V49" i="20"/>
  <c r="W49" i="20"/>
  <c r="X49" i="20"/>
  <c r="Y49" i="20"/>
  <c r="Z49" i="20"/>
  <c r="AA49" i="20"/>
  <c r="AB49" i="20"/>
  <c r="AC49" i="20"/>
  <c r="AD49" i="20"/>
  <c r="AE49" i="20"/>
  <c r="C50" i="20"/>
  <c r="D50" i="20"/>
  <c r="E50" i="20"/>
  <c r="F50" i="20"/>
  <c r="G50" i="20"/>
  <c r="H50" i="20"/>
  <c r="I50" i="20"/>
  <c r="J50" i="20"/>
  <c r="K50" i="20"/>
  <c r="L50" i="20"/>
  <c r="M50" i="20"/>
  <c r="N50" i="20"/>
  <c r="O50" i="20"/>
  <c r="P50" i="20"/>
  <c r="Q50" i="20"/>
  <c r="R50" i="20"/>
  <c r="S50" i="20"/>
  <c r="T50" i="20"/>
  <c r="U50" i="20"/>
  <c r="V50" i="20"/>
  <c r="W50" i="20"/>
  <c r="X50" i="20"/>
  <c r="Y50" i="20"/>
  <c r="Z50" i="20"/>
  <c r="AA50" i="20"/>
  <c r="AB50" i="20"/>
  <c r="AC50" i="20"/>
  <c r="AD50" i="20"/>
  <c r="AE50" i="20"/>
  <c r="C51" i="20"/>
  <c r="D51" i="20"/>
  <c r="E51" i="20"/>
  <c r="F51" i="20"/>
  <c r="G51" i="20"/>
  <c r="H51" i="20"/>
  <c r="I51" i="20"/>
  <c r="J51" i="20"/>
  <c r="K51" i="20"/>
  <c r="L51" i="20"/>
  <c r="M51" i="20"/>
  <c r="N51" i="20"/>
  <c r="O51" i="20"/>
  <c r="P51" i="20"/>
  <c r="Q51" i="20"/>
  <c r="R51" i="20"/>
  <c r="S51" i="20"/>
  <c r="T51" i="20"/>
  <c r="U51" i="20"/>
  <c r="V51" i="20"/>
  <c r="W51" i="20"/>
  <c r="X51" i="20"/>
  <c r="Y51" i="20"/>
  <c r="Z51" i="20"/>
  <c r="AA51" i="20"/>
  <c r="AB51" i="20"/>
  <c r="AC51" i="20"/>
  <c r="AD51" i="20"/>
  <c r="AE51" i="20"/>
  <c r="C52" i="20"/>
  <c r="D52" i="20"/>
  <c r="E52" i="20"/>
  <c r="F52" i="20"/>
  <c r="G52" i="20"/>
  <c r="H52" i="20"/>
  <c r="I52" i="20"/>
  <c r="J52" i="20"/>
  <c r="K52" i="20"/>
  <c r="L52" i="20"/>
  <c r="M52" i="20"/>
  <c r="N52" i="20"/>
  <c r="O52" i="20"/>
  <c r="P52" i="20"/>
  <c r="Q52" i="20"/>
  <c r="R52" i="20"/>
  <c r="S52" i="20"/>
  <c r="T52" i="20"/>
  <c r="U52" i="20"/>
  <c r="V52" i="20"/>
  <c r="W52" i="20"/>
  <c r="X52" i="20"/>
  <c r="Y52" i="20"/>
  <c r="Z52" i="20"/>
  <c r="AA52" i="20"/>
  <c r="AB52" i="20"/>
  <c r="AC52" i="20"/>
  <c r="AD52" i="20"/>
  <c r="AE52" i="20"/>
  <c r="B4" i="20"/>
  <c r="B5" i="20"/>
  <c r="B6" i="20"/>
  <c r="B7" i="20"/>
  <c r="B8" i="20"/>
  <c r="B9" i="20"/>
  <c r="B10" i="20"/>
  <c r="B11" i="20"/>
  <c r="B12" i="20"/>
  <c r="B13" i="20"/>
  <c r="B14" i="20"/>
  <c r="B15" i="20"/>
  <c r="B16" i="20"/>
  <c r="B17" i="20"/>
  <c r="B18" i="20"/>
  <c r="B19" i="20"/>
  <c r="B20" i="20"/>
  <c r="B21" i="20"/>
  <c r="B22" i="20"/>
  <c r="B23" i="20"/>
  <c r="B24" i="20"/>
  <c r="B25" i="20"/>
  <c r="B26" i="20"/>
  <c r="B27" i="20"/>
  <c r="B28" i="20"/>
  <c r="B29" i="20"/>
  <c r="B30" i="20"/>
  <c r="B31" i="20"/>
  <c r="B32" i="20"/>
  <c r="B33" i="20"/>
  <c r="B34" i="20"/>
  <c r="B35" i="20"/>
  <c r="B36" i="20"/>
  <c r="B37" i="20"/>
  <c r="B38" i="20"/>
  <c r="B39" i="20"/>
  <c r="B40" i="20"/>
  <c r="B41" i="20"/>
  <c r="B42" i="20"/>
  <c r="B43" i="20"/>
  <c r="B44" i="20"/>
  <c r="B45" i="20"/>
  <c r="B46" i="20"/>
  <c r="B47" i="20"/>
  <c r="B48" i="20"/>
  <c r="B49" i="20"/>
  <c r="B50" i="20"/>
  <c r="B51" i="20"/>
  <c r="B52" i="20"/>
  <c r="B3" i="20"/>
  <c r="B4" i="19"/>
  <c r="B5" i="19"/>
  <c r="B9" i="19"/>
  <c r="B11" i="19"/>
  <c r="B12" i="19"/>
  <c r="B15" i="19"/>
  <c r="B17" i="19"/>
  <c r="B19" i="19"/>
  <c r="B20" i="19"/>
  <c r="B24" i="19"/>
  <c r="B27" i="19"/>
  <c r="B30" i="19"/>
  <c r="B32" i="19"/>
  <c r="B38" i="19"/>
  <c r="B42" i="19"/>
  <c r="B43" i="19"/>
  <c r="B44" i="19"/>
  <c r="B46" i="19"/>
  <c r="B48" i="19"/>
  <c r="B51" i="19"/>
  <c r="B52" i="19"/>
  <c r="B3" i="19"/>
  <c r="D3" i="19" s="1"/>
  <c r="A27" i="16"/>
  <c r="A28" i="16"/>
  <c r="B7" i="19" s="1"/>
  <c r="A29" i="16"/>
  <c r="A30" i="16"/>
  <c r="B8" i="19" s="1"/>
  <c r="A31" i="16"/>
  <c r="A32" i="16"/>
  <c r="A33" i="16"/>
  <c r="A34" i="16"/>
  <c r="A35" i="16"/>
  <c r="A36" i="16"/>
  <c r="A37" i="16"/>
  <c r="A38" i="16"/>
  <c r="A39" i="16"/>
  <c r="A40" i="16"/>
  <c r="A41" i="16"/>
  <c r="A42" i="16"/>
  <c r="A43" i="16"/>
  <c r="A44" i="16"/>
  <c r="A45" i="16"/>
  <c r="A46" i="16"/>
  <c r="A47" i="16"/>
  <c r="B10" i="19" s="1"/>
  <c r="A48" i="16"/>
  <c r="A49" i="16"/>
  <c r="A50" i="16"/>
  <c r="A51" i="16"/>
  <c r="B13" i="19" s="1"/>
  <c r="A52" i="16"/>
  <c r="B14" i="19" s="1"/>
  <c r="A53" i="16"/>
  <c r="B16" i="19" s="1"/>
  <c r="A54" i="16"/>
  <c r="A55" i="16"/>
  <c r="A56" i="16"/>
  <c r="A57" i="16"/>
  <c r="A58" i="16"/>
  <c r="B18" i="19" s="1"/>
  <c r="A59" i="16"/>
  <c r="B21" i="19" s="1"/>
  <c r="A60" i="16"/>
  <c r="A61" i="16"/>
  <c r="A62" i="16"/>
  <c r="A63" i="16"/>
  <c r="A64" i="16"/>
  <c r="A65" i="16"/>
  <c r="A66" i="16"/>
  <c r="A67" i="16"/>
  <c r="B22" i="19" s="1"/>
  <c r="A68" i="16"/>
  <c r="A69" i="16"/>
  <c r="A70" i="16"/>
  <c r="A71" i="16"/>
  <c r="A72" i="16"/>
  <c r="B23" i="19" s="1"/>
  <c r="A73" i="16"/>
  <c r="A74" i="16"/>
  <c r="A75" i="16"/>
  <c r="A76" i="16"/>
  <c r="A77" i="16"/>
  <c r="A78" i="16"/>
  <c r="A79" i="16"/>
  <c r="B25" i="19" s="1"/>
  <c r="A80" i="16"/>
  <c r="A81" i="16"/>
  <c r="A82" i="16"/>
  <c r="A83" i="16"/>
  <c r="A84" i="16"/>
  <c r="A85" i="16"/>
  <c r="A86" i="16"/>
  <c r="B26" i="19" s="1"/>
  <c r="A87" i="16"/>
  <c r="A88" i="16"/>
  <c r="B28" i="19" s="1"/>
  <c r="A89" i="16"/>
  <c r="B29" i="19" s="1"/>
  <c r="A90" i="16"/>
  <c r="A91" i="16"/>
  <c r="A92" i="16"/>
  <c r="A93" i="16"/>
  <c r="A94" i="16"/>
  <c r="A95" i="16"/>
  <c r="A96" i="16"/>
  <c r="B31" i="19" s="1"/>
  <c r="A97" i="16"/>
  <c r="A98" i="16"/>
  <c r="A99" i="16"/>
  <c r="A100" i="16"/>
  <c r="A101" i="16"/>
  <c r="A102" i="16"/>
  <c r="A103" i="16"/>
  <c r="A104" i="16"/>
  <c r="A105" i="16"/>
  <c r="B33" i="19" s="1"/>
  <c r="A106" i="16"/>
  <c r="A107" i="16"/>
  <c r="A108" i="16"/>
  <c r="A109" i="16"/>
  <c r="B34" i="19" s="1"/>
  <c r="A110" i="16"/>
  <c r="A111" i="16"/>
  <c r="A112" i="16"/>
  <c r="A113" i="16"/>
  <c r="A114" i="16"/>
  <c r="A115" i="16"/>
  <c r="A116" i="16"/>
  <c r="A117" i="16"/>
  <c r="A118" i="16"/>
  <c r="A119" i="16"/>
  <c r="B35" i="19" s="1"/>
  <c r="A120" i="16"/>
  <c r="A121" i="16"/>
  <c r="B36" i="19" s="1"/>
  <c r="A122" i="16"/>
  <c r="A123" i="16"/>
  <c r="B37" i="19" s="1"/>
  <c r="A124" i="16"/>
  <c r="A125" i="16"/>
  <c r="B39" i="19" s="1"/>
  <c r="A126" i="16"/>
  <c r="A127" i="16"/>
  <c r="A128" i="16"/>
  <c r="A129" i="16"/>
  <c r="A130" i="16"/>
  <c r="A131" i="16"/>
  <c r="A132" i="16"/>
  <c r="A133" i="16"/>
  <c r="B40" i="19" s="1"/>
  <c r="A134" i="16"/>
  <c r="A135" i="16"/>
  <c r="A136" i="16"/>
  <c r="A137" i="16"/>
  <c r="B41" i="19" s="1"/>
  <c r="A138" i="16"/>
  <c r="A139" i="16"/>
  <c r="A140" i="16"/>
  <c r="B45" i="19" s="1"/>
  <c r="A141" i="16"/>
  <c r="B47" i="19" s="1"/>
  <c r="A142" i="16"/>
  <c r="A143" i="16"/>
  <c r="A144" i="16"/>
  <c r="A145" i="16"/>
  <c r="A146" i="16"/>
  <c r="A147" i="16"/>
  <c r="A148" i="16"/>
  <c r="A149" i="16"/>
  <c r="A150" i="16"/>
  <c r="B49" i="19" s="1"/>
  <c r="A151" i="16"/>
  <c r="A152" i="16"/>
  <c r="B50" i="19" s="1"/>
  <c r="A26" i="16"/>
  <c r="B6" i="19" s="1"/>
  <c r="F4" i="19"/>
  <c r="D4" i="19" s="1"/>
  <c r="F5" i="19"/>
  <c r="D5" i="19" s="1"/>
  <c r="F6" i="19"/>
  <c r="F7" i="19"/>
  <c r="F8" i="19"/>
  <c r="F9" i="19"/>
  <c r="F10" i="19"/>
  <c r="F11" i="19"/>
  <c r="D11" i="19" s="1"/>
  <c r="F12" i="19"/>
  <c r="D12" i="19" s="1"/>
  <c r="F13" i="19"/>
  <c r="F14" i="19"/>
  <c r="F15" i="19"/>
  <c r="D15" i="19" s="1"/>
  <c r="F16" i="19"/>
  <c r="F17" i="19"/>
  <c r="F18" i="19"/>
  <c r="F19" i="19"/>
  <c r="D19" i="19" s="1"/>
  <c r="F20" i="19"/>
  <c r="D20" i="19" s="1"/>
  <c r="F21" i="19"/>
  <c r="F22" i="19"/>
  <c r="F23" i="19"/>
  <c r="F24" i="19"/>
  <c r="F25" i="19"/>
  <c r="F26" i="19"/>
  <c r="F27" i="19"/>
  <c r="D27" i="19" s="1"/>
  <c r="F28" i="19"/>
  <c r="F29" i="19"/>
  <c r="F30" i="19"/>
  <c r="F31" i="19"/>
  <c r="F32" i="19"/>
  <c r="F33" i="19"/>
  <c r="F34" i="19"/>
  <c r="F35" i="19"/>
  <c r="F36" i="19"/>
  <c r="F37" i="19"/>
  <c r="F38" i="19"/>
  <c r="F39" i="19"/>
  <c r="F40" i="19"/>
  <c r="F41" i="19"/>
  <c r="F42" i="19"/>
  <c r="F43" i="19"/>
  <c r="D43" i="19" s="1"/>
  <c r="F44" i="19"/>
  <c r="F45" i="19"/>
  <c r="F46" i="19"/>
  <c r="F47" i="19"/>
  <c r="F48" i="19"/>
  <c r="F49" i="19"/>
  <c r="F50" i="19"/>
  <c r="F51" i="19"/>
  <c r="D51" i="19" s="1"/>
  <c r="F52" i="19"/>
  <c r="F3" i="19"/>
  <c r="D17" i="19" l="1"/>
  <c r="D22" i="19"/>
  <c r="D36" i="19"/>
  <c r="D28" i="19"/>
  <c r="D14" i="19"/>
  <c r="D35" i="19"/>
  <c r="D34" i="19"/>
  <c r="D26" i="19"/>
  <c r="D18" i="19"/>
  <c r="D10" i="19"/>
  <c r="D49" i="19"/>
  <c r="D41" i="19"/>
  <c r="D33" i="19"/>
  <c r="D25" i="19"/>
  <c r="D50" i="19"/>
  <c r="D48" i="19"/>
  <c r="D40" i="19"/>
  <c r="D32" i="19"/>
  <c r="D24" i="19"/>
  <c r="D16" i="19"/>
  <c r="D9" i="19"/>
  <c r="D7" i="19"/>
  <c r="D47" i="19"/>
  <c r="D31" i="19"/>
  <c r="D23" i="19"/>
  <c r="D8" i="19"/>
  <c r="D45" i="19"/>
  <c r="D37" i="19"/>
  <c r="D29" i="19"/>
  <c r="D21" i="19"/>
  <c r="D13" i="19"/>
  <c r="D6" i="19"/>
  <c r="D39" i="19"/>
  <c r="D46" i="19"/>
  <c r="D38" i="19"/>
  <c r="D30" i="19"/>
  <c r="D42" i="19"/>
  <c r="D52" i="19"/>
  <c r="D44" i="19"/>
  <c r="P27" i="15"/>
  <c r="E25" i="19"/>
  <c r="G25" i="19" s="1"/>
  <c r="C4" i="19"/>
  <c r="E4" i="19" s="1"/>
  <c r="G4" i="19" s="1"/>
  <c r="C5" i="19"/>
  <c r="C6" i="19"/>
  <c r="E6" i="19" s="1"/>
  <c r="G6" i="19" s="1"/>
  <c r="C7" i="19"/>
  <c r="C8" i="19"/>
  <c r="C9" i="19"/>
  <c r="C10" i="19"/>
  <c r="E10" i="19" s="1"/>
  <c r="G10" i="19" s="1"/>
  <c r="C11" i="19"/>
  <c r="C12" i="19"/>
  <c r="C13" i="19"/>
  <c r="C14" i="19"/>
  <c r="C15" i="19"/>
  <c r="C16" i="19"/>
  <c r="C17" i="19"/>
  <c r="E17" i="19" s="1"/>
  <c r="G17" i="19" s="1"/>
  <c r="C18" i="19"/>
  <c r="E18" i="19" s="1"/>
  <c r="G18" i="19" s="1"/>
  <c r="C19" i="19"/>
  <c r="C20" i="19"/>
  <c r="C21" i="19"/>
  <c r="C22" i="19"/>
  <c r="C23" i="19"/>
  <c r="C24" i="19"/>
  <c r="C25" i="19"/>
  <c r="C26" i="19"/>
  <c r="E26" i="19" s="1"/>
  <c r="G26" i="19" s="1"/>
  <c r="C27" i="19"/>
  <c r="C28" i="19"/>
  <c r="C29" i="19"/>
  <c r="C30" i="19"/>
  <c r="C31" i="19"/>
  <c r="C32" i="19"/>
  <c r="C33" i="19"/>
  <c r="C34" i="19"/>
  <c r="C35" i="19"/>
  <c r="C36" i="19"/>
  <c r="C37" i="19"/>
  <c r="E37" i="19" s="1"/>
  <c r="G37" i="19" s="1"/>
  <c r="C38" i="19"/>
  <c r="C39" i="19"/>
  <c r="C40" i="19"/>
  <c r="C41" i="19"/>
  <c r="C42" i="19"/>
  <c r="C43" i="19"/>
  <c r="C44" i="19"/>
  <c r="C45" i="19"/>
  <c r="C46" i="19"/>
  <c r="C47" i="19"/>
  <c r="C48" i="19"/>
  <c r="C49" i="19"/>
  <c r="C50" i="19"/>
  <c r="C51" i="19"/>
  <c r="C52" i="19"/>
  <c r="C3" i="19"/>
  <c r="K27" i="15"/>
  <c r="L27" i="15"/>
  <c r="M27" i="15"/>
  <c r="N27" i="15"/>
  <c r="O27" i="15"/>
  <c r="Q27" i="15"/>
  <c r="R27" i="15"/>
  <c r="S27" i="15"/>
  <c r="T27" i="15"/>
  <c r="U27" i="15"/>
  <c r="V27" i="15"/>
  <c r="W27" i="15"/>
  <c r="X27" i="15"/>
  <c r="Y27" i="15"/>
  <c r="Z27" i="15"/>
  <c r="AA27" i="15"/>
  <c r="AB27" i="15"/>
  <c r="AC27" i="15"/>
  <c r="AD27" i="15"/>
  <c r="AE27" i="15"/>
  <c r="AF27" i="15"/>
  <c r="AG27" i="15"/>
  <c r="AH27" i="15"/>
  <c r="AI27" i="15"/>
  <c r="AJ27" i="15"/>
  <c r="AK27" i="15"/>
  <c r="AL27" i="15"/>
  <c r="AM27" i="15"/>
  <c r="AN27" i="15"/>
  <c r="AO27" i="15"/>
  <c r="AP27" i="15"/>
  <c r="AQ27" i="15"/>
  <c r="AR27" i="15"/>
  <c r="AS27" i="15"/>
  <c r="AT27" i="15"/>
  <c r="AU27" i="15"/>
  <c r="AV27" i="15"/>
  <c r="AW27" i="15"/>
  <c r="AX27" i="15"/>
  <c r="AY27" i="15"/>
  <c r="AZ27" i="15"/>
  <c r="BA27" i="15"/>
  <c r="BB27" i="15"/>
  <c r="BC27" i="15"/>
  <c r="BD27" i="15"/>
  <c r="BE27" i="15"/>
  <c r="BF27" i="15"/>
  <c r="BG27" i="15"/>
  <c r="J27" i="15"/>
  <c r="BA3" i="15"/>
  <c r="BB3" i="15"/>
  <c r="BC3" i="15"/>
  <c r="BD3" i="15"/>
  <c r="BE3" i="15"/>
  <c r="BF3" i="15"/>
  <c r="BG3" i="15"/>
  <c r="BA4" i="15"/>
  <c r="BB4" i="15"/>
  <c r="BC4" i="15"/>
  <c r="BD4" i="15"/>
  <c r="BE4" i="15"/>
  <c r="BF4" i="15"/>
  <c r="BG4" i="15"/>
  <c r="BA5" i="15"/>
  <c r="BB5" i="15"/>
  <c r="BC5" i="15"/>
  <c r="BD5" i="15"/>
  <c r="BE5" i="15"/>
  <c r="BF5" i="15"/>
  <c r="BG5" i="15"/>
  <c r="BA6" i="15"/>
  <c r="BB6" i="15"/>
  <c r="BC6" i="15"/>
  <c r="BD6" i="15"/>
  <c r="BE6" i="15"/>
  <c r="BF6" i="15"/>
  <c r="BG6" i="15"/>
  <c r="BA7" i="15"/>
  <c r="BB7" i="15"/>
  <c r="BC7" i="15"/>
  <c r="BD7" i="15"/>
  <c r="BE7" i="15"/>
  <c r="BF7" i="15"/>
  <c r="BG7" i="15"/>
  <c r="BA8" i="15"/>
  <c r="BB8" i="15"/>
  <c r="BC8" i="15"/>
  <c r="BD8" i="15"/>
  <c r="BE8" i="15"/>
  <c r="BF8" i="15"/>
  <c r="BG8" i="15"/>
  <c r="BA9" i="15"/>
  <c r="BB9" i="15"/>
  <c r="BC9" i="15"/>
  <c r="BD9" i="15"/>
  <c r="BE9" i="15"/>
  <c r="BF9" i="15"/>
  <c r="BG9" i="15"/>
  <c r="BA10" i="15"/>
  <c r="BB10" i="15"/>
  <c r="BC10" i="15"/>
  <c r="BD10" i="15"/>
  <c r="BE10" i="15"/>
  <c r="BF10" i="15"/>
  <c r="BG10" i="15"/>
  <c r="BA11" i="15"/>
  <c r="BB11" i="15"/>
  <c r="BC11" i="15"/>
  <c r="BD11" i="15"/>
  <c r="BE11" i="15"/>
  <c r="BF11" i="15"/>
  <c r="BG11" i="15"/>
  <c r="BA12" i="15"/>
  <c r="BB12" i="15"/>
  <c r="BC12" i="15"/>
  <c r="BD12" i="15"/>
  <c r="BE12" i="15"/>
  <c r="BF12" i="15"/>
  <c r="BG12" i="15"/>
  <c r="BA13" i="15"/>
  <c r="BB13" i="15"/>
  <c r="BC13" i="15"/>
  <c r="BD13" i="15"/>
  <c r="BE13" i="15"/>
  <c r="BF13" i="15"/>
  <c r="BG13" i="15"/>
  <c r="BA14" i="15"/>
  <c r="BB14" i="15"/>
  <c r="BC14" i="15"/>
  <c r="BD14" i="15"/>
  <c r="BE14" i="15"/>
  <c r="BF14" i="15"/>
  <c r="BG14" i="15"/>
  <c r="BA15" i="15"/>
  <c r="BB15" i="15"/>
  <c r="BC15" i="15"/>
  <c r="BD15" i="15"/>
  <c r="BE15" i="15"/>
  <c r="BF15" i="15"/>
  <c r="BG15" i="15"/>
  <c r="BA16" i="15"/>
  <c r="BB16" i="15"/>
  <c r="BC16" i="15"/>
  <c r="BD16" i="15"/>
  <c r="BE16" i="15"/>
  <c r="BF16" i="15"/>
  <c r="BG16" i="15"/>
  <c r="BA17" i="15"/>
  <c r="BB17" i="15"/>
  <c r="BC17" i="15"/>
  <c r="BD17" i="15"/>
  <c r="BE17" i="15"/>
  <c r="BF17" i="15"/>
  <c r="BG17" i="15"/>
  <c r="BA18" i="15"/>
  <c r="BB18" i="15"/>
  <c r="BC18" i="15"/>
  <c r="BD18" i="15"/>
  <c r="BE18" i="15"/>
  <c r="BF18" i="15"/>
  <c r="BG18" i="15"/>
  <c r="BA19" i="15"/>
  <c r="BB19" i="15"/>
  <c r="BC19" i="15"/>
  <c r="BD19" i="15"/>
  <c r="BE19" i="15"/>
  <c r="BF19" i="15"/>
  <c r="BG19" i="15"/>
  <c r="BA20" i="15"/>
  <c r="BB20" i="15"/>
  <c r="BC20" i="15"/>
  <c r="BD20" i="15"/>
  <c r="BE20" i="15"/>
  <c r="BF20" i="15"/>
  <c r="BG20" i="15"/>
  <c r="BA21" i="15"/>
  <c r="BB21" i="15"/>
  <c r="BC21" i="15"/>
  <c r="BD21" i="15"/>
  <c r="BE21" i="15"/>
  <c r="BF21" i="15"/>
  <c r="BG21" i="15"/>
  <c r="BA22" i="15"/>
  <c r="BB22" i="15"/>
  <c r="BC22" i="15"/>
  <c r="BD22" i="15"/>
  <c r="BE22" i="15"/>
  <c r="BF22" i="15"/>
  <c r="BG22" i="15"/>
  <c r="BA23" i="15"/>
  <c r="BB23" i="15"/>
  <c r="BC23" i="15"/>
  <c r="BD23" i="15"/>
  <c r="BE23" i="15"/>
  <c r="BF23" i="15"/>
  <c r="BG23" i="15"/>
  <c r="BA24" i="15"/>
  <c r="BB24" i="15"/>
  <c r="BC24" i="15"/>
  <c r="BD24" i="15"/>
  <c r="BE24" i="15"/>
  <c r="BF24" i="15"/>
  <c r="BG24" i="15"/>
  <c r="BA25" i="15"/>
  <c r="BB25" i="15"/>
  <c r="BC25" i="15"/>
  <c r="BD25" i="15"/>
  <c r="BE25" i="15"/>
  <c r="BF25" i="15"/>
  <c r="BG25" i="15"/>
  <c r="BA2" i="15"/>
  <c r="BB2" i="15"/>
  <c r="BC2" i="15"/>
  <c r="BD2" i="15"/>
  <c r="BE2" i="15"/>
  <c r="BF2" i="15"/>
  <c r="BG2" i="15"/>
  <c r="K2" i="15"/>
  <c r="L2" i="15"/>
  <c r="M2" i="15"/>
  <c r="N2" i="15"/>
  <c r="O2" i="15"/>
  <c r="P2" i="15"/>
  <c r="Q2" i="15"/>
  <c r="R2" i="15"/>
  <c r="S2" i="15"/>
  <c r="T2" i="15"/>
  <c r="U2" i="15"/>
  <c r="V2" i="15"/>
  <c r="W2" i="15"/>
  <c r="X2" i="15"/>
  <c r="Y2" i="15"/>
  <c r="Z2" i="15"/>
  <c r="AA2" i="15"/>
  <c r="AB2" i="15"/>
  <c r="AC2" i="15"/>
  <c r="AD2" i="15"/>
  <c r="AE2" i="15"/>
  <c r="AF2" i="15"/>
  <c r="AG2" i="15"/>
  <c r="AH2" i="15"/>
  <c r="AI2" i="15"/>
  <c r="AJ2" i="15"/>
  <c r="AK2" i="15"/>
  <c r="AL2" i="15"/>
  <c r="AM2" i="15"/>
  <c r="AN2" i="15"/>
  <c r="AO2" i="15"/>
  <c r="AP2" i="15"/>
  <c r="AQ2" i="15"/>
  <c r="AR2" i="15"/>
  <c r="AS2" i="15"/>
  <c r="AT2" i="15"/>
  <c r="AU2" i="15"/>
  <c r="AV2" i="15"/>
  <c r="AW2" i="15"/>
  <c r="AX2" i="15"/>
  <c r="AY2" i="15"/>
  <c r="AZ2" i="15"/>
  <c r="K3" i="15"/>
  <c r="L3" i="15"/>
  <c r="M3" i="15"/>
  <c r="N3" i="15"/>
  <c r="O3" i="15"/>
  <c r="P3" i="15"/>
  <c r="Q3" i="15"/>
  <c r="R3" i="15"/>
  <c r="S3" i="15"/>
  <c r="T3" i="15"/>
  <c r="U3" i="15"/>
  <c r="V3" i="15"/>
  <c r="W3" i="15"/>
  <c r="X3" i="15"/>
  <c r="Y3" i="15"/>
  <c r="Z3" i="15"/>
  <c r="AA3" i="15"/>
  <c r="AB3" i="15"/>
  <c r="AC3" i="15"/>
  <c r="AD3" i="15"/>
  <c r="AE3" i="15"/>
  <c r="AF3" i="15"/>
  <c r="AG3" i="15"/>
  <c r="AH3" i="15"/>
  <c r="AI3" i="15"/>
  <c r="AJ3" i="15"/>
  <c r="AK3" i="15"/>
  <c r="AL3" i="15"/>
  <c r="AM3" i="15"/>
  <c r="AN3" i="15"/>
  <c r="AO3" i="15"/>
  <c r="AP3" i="15"/>
  <c r="AQ3" i="15"/>
  <c r="AR3" i="15"/>
  <c r="AS3" i="15"/>
  <c r="AT3" i="15"/>
  <c r="AU3" i="15"/>
  <c r="AV3" i="15"/>
  <c r="AW3" i="15"/>
  <c r="AX3" i="15"/>
  <c r="AY3" i="15"/>
  <c r="AZ3" i="15"/>
  <c r="K4" i="15"/>
  <c r="L4" i="15"/>
  <c r="M4" i="15"/>
  <c r="N4" i="15"/>
  <c r="O4" i="15"/>
  <c r="P4" i="15"/>
  <c r="Q4" i="15"/>
  <c r="R4" i="15"/>
  <c r="S4" i="15"/>
  <c r="T4" i="15"/>
  <c r="U4" i="15"/>
  <c r="V4" i="15"/>
  <c r="W4" i="15"/>
  <c r="X4" i="15"/>
  <c r="Y4" i="15"/>
  <c r="Z4" i="15"/>
  <c r="AA4" i="15"/>
  <c r="AB4" i="15"/>
  <c r="AC4" i="15"/>
  <c r="AD4" i="15"/>
  <c r="AE4" i="15"/>
  <c r="AF4" i="15"/>
  <c r="AG4" i="15"/>
  <c r="AH4" i="15"/>
  <c r="AI4" i="15"/>
  <c r="AJ4" i="15"/>
  <c r="AK4" i="15"/>
  <c r="AL4" i="15"/>
  <c r="AM4" i="15"/>
  <c r="AN4" i="15"/>
  <c r="AO4" i="15"/>
  <c r="AP4" i="15"/>
  <c r="AQ4" i="15"/>
  <c r="AR4" i="15"/>
  <c r="AS4" i="15"/>
  <c r="AT4" i="15"/>
  <c r="AU4" i="15"/>
  <c r="AV4" i="15"/>
  <c r="AW4" i="15"/>
  <c r="AX4" i="15"/>
  <c r="AY4" i="15"/>
  <c r="AZ4" i="15"/>
  <c r="K5" i="15"/>
  <c r="L5" i="15"/>
  <c r="M5" i="15"/>
  <c r="N5" i="15"/>
  <c r="O5" i="15"/>
  <c r="P5" i="15"/>
  <c r="Q5" i="15"/>
  <c r="R5" i="15"/>
  <c r="S5" i="15"/>
  <c r="T5" i="15"/>
  <c r="U5" i="15"/>
  <c r="V5" i="15"/>
  <c r="W5" i="15"/>
  <c r="X5" i="15"/>
  <c r="Y5" i="15"/>
  <c r="Z5" i="15"/>
  <c r="AA5" i="15"/>
  <c r="AB5" i="15"/>
  <c r="AC5" i="15"/>
  <c r="AD5" i="15"/>
  <c r="AE5" i="15"/>
  <c r="AF5" i="15"/>
  <c r="AG5" i="15"/>
  <c r="AH5" i="15"/>
  <c r="AI5" i="15"/>
  <c r="AJ5" i="15"/>
  <c r="AK5" i="15"/>
  <c r="AL5" i="15"/>
  <c r="AM5" i="15"/>
  <c r="AN5" i="15"/>
  <c r="AO5" i="15"/>
  <c r="AP5" i="15"/>
  <c r="AQ5" i="15"/>
  <c r="AR5" i="15"/>
  <c r="AS5" i="15"/>
  <c r="AT5" i="15"/>
  <c r="AU5" i="15"/>
  <c r="AV5" i="15"/>
  <c r="AW5" i="15"/>
  <c r="AX5" i="15"/>
  <c r="AY5" i="15"/>
  <c r="AZ5" i="15"/>
  <c r="K6" i="15"/>
  <c r="L6" i="15"/>
  <c r="M6" i="15"/>
  <c r="N6" i="15"/>
  <c r="O6" i="15"/>
  <c r="P6" i="15"/>
  <c r="Q6" i="15"/>
  <c r="R6" i="15"/>
  <c r="S6" i="15"/>
  <c r="T6" i="15"/>
  <c r="U6" i="15"/>
  <c r="V6" i="15"/>
  <c r="W6" i="15"/>
  <c r="X6" i="15"/>
  <c r="Y6" i="15"/>
  <c r="Z6" i="15"/>
  <c r="AA6" i="15"/>
  <c r="AB6" i="15"/>
  <c r="AC6" i="15"/>
  <c r="AD6" i="15"/>
  <c r="AE6" i="15"/>
  <c r="AF6" i="15"/>
  <c r="AG6" i="15"/>
  <c r="AH6" i="15"/>
  <c r="AI6" i="15"/>
  <c r="AJ6" i="15"/>
  <c r="AK6" i="15"/>
  <c r="AL6" i="15"/>
  <c r="AM6" i="15"/>
  <c r="AN6" i="15"/>
  <c r="AO6" i="15"/>
  <c r="AP6" i="15"/>
  <c r="AQ6" i="15"/>
  <c r="AR6" i="15"/>
  <c r="AS6" i="15"/>
  <c r="AT6" i="15"/>
  <c r="AU6" i="15"/>
  <c r="AV6" i="15"/>
  <c r="AW6" i="15"/>
  <c r="AX6" i="15"/>
  <c r="AY6" i="15"/>
  <c r="AZ6" i="15"/>
  <c r="K7" i="15"/>
  <c r="L7" i="15"/>
  <c r="M7" i="15"/>
  <c r="N7" i="15"/>
  <c r="O7" i="15"/>
  <c r="P7" i="15"/>
  <c r="Q7" i="15"/>
  <c r="R7" i="15"/>
  <c r="S7" i="15"/>
  <c r="T7" i="15"/>
  <c r="U7" i="15"/>
  <c r="V7" i="15"/>
  <c r="W7" i="15"/>
  <c r="X7" i="15"/>
  <c r="Y7" i="15"/>
  <c r="Z7" i="15"/>
  <c r="AA7" i="15"/>
  <c r="AB7" i="15"/>
  <c r="AC7" i="15"/>
  <c r="AD7" i="15"/>
  <c r="AE7" i="15"/>
  <c r="AF7" i="15"/>
  <c r="AG7" i="15"/>
  <c r="AH7" i="15"/>
  <c r="AI7" i="15"/>
  <c r="AJ7" i="15"/>
  <c r="AK7" i="15"/>
  <c r="AL7" i="15"/>
  <c r="AM7" i="15"/>
  <c r="AN7" i="15"/>
  <c r="AO7" i="15"/>
  <c r="AP7" i="15"/>
  <c r="AQ7" i="15"/>
  <c r="AR7" i="15"/>
  <c r="AS7" i="15"/>
  <c r="AT7" i="15"/>
  <c r="AU7" i="15"/>
  <c r="AV7" i="15"/>
  <c r="AW7" i="15"/>
  <c r="AX7" i="15"/>
  <c r="AY7" i="15"/>
  <c r="AZ7" i="15"/>
  <c r="K8" i="15"/>
  <c r="L8" i="15"/>
  <c r="M8" i="15"/>
  <c r="N8" i="15"/>
  <c r="O8" i="15"/>
  <c r="P8" i="15"/>
  <c r="Q8" i="15"/>
  <c r="R8" i="15"/>
  <c r="S8" i="15"/>
  <c r="T8" i="15"/>
  <c r="U8" i="15"/>
  <c r="V8" i="15"/>
  <c r="W8" i="15"/>
  <c r="X8" i="15"/>
  <c r="Y8" i="15"/>
  <c r="Z8" i="15"/>
  <c r="AA8" i="15"/>
  <c r="AB8" i="15"/>
  <c r="AC8" i="15"/>
  <c r="AD8" i="15"/>
  <c r="AE8" i="15"/>
  <c r="AF8" i="15"/>
  <c r="AG8" i="15"/>
  <c r="AH8" i="15"/>
  <c r="AI8" i="15"/>
  <c r="AJ8" i="15"/>
  <c r="AK8" i="15"/>
  <c r="AL8" i="15"/>
  <c r="AM8" i="15"/>
  <c r="AN8" i="15"/>
  <c r="AO8" i="15"/>
  <c r="AP8" i="15"/>
  <c r="AQ8" i="15"/>
  <c r="AR8" i="15"/>
  <c r="AS8" i="15"/>
  <c r="AT8" i="15"/>
  <c r="AU8" i="15"/>
  <c r="AV8" i="15"/>
  <c r="AW8" i="15"/>
  <c r="AX8" i="15"/>
  <c r="AY8" i="15"/>
  <c r="AZ8" i="15"/>
  <c r="K9" i="15"/>
  <c r="L9" i="15"/>
  <c r="M9" i="15"/>
  <c r="N9" i="15"/>
  <c r="O9" i="15"/>
  <c r="P9" i="15"/>
  <c r="Q9" i="15"/>
  <c r="R9" i="15"/>
  <c r="S9" i="15"/>
  <c r="T9" i="15"/>
  <c r="U9" i="15"/>
  <c r="V9" i="15"/>
  <c r="W9" i="15"/>
  <c r="X9" i="15"/>
  <c r="Y9" i="15"/>
  <c r="Z9" i="15"/>
  <c r="AA9" i="15"/>
  <c r="AB9" i="15"/>
  <c r="AC9" i="15"/>
  <c r="AD9" i="15"/>
  <c r="AE9" i="15"/>
  <c r="AF9" i="15"/>
  <c r="AG9" i="15"/>
  <c r="AH9" i="15"/>
  <c r="AI9" i="15"/>
  <c r="AJ9" i="15"/>
  <c r="AK9" i="15"/>
  <c r="AL9" i="15"/>
  <c r="AM9" i="15"/>
  <c r="AN9" i="15"/>
  <c r="AO9" i="15"/>
  <c r="AP9" i="15"/>
  <c r="AQ9" i="15"/>
  <c r="AR9" i="15"/>
  <c r="AS9" i="15"/>
  <c r="AT9" i="15"/>
  <c r="AU9" i="15"/>
  <c r="AV9" i="15"/>
  <c r="AW9" i="15"/>
  <c r="AX9" i="15"/>
  <c r="AY9" i="15"/>
  <c r="AZ9" i="15"/>
  <c r="K10" i="15"/>
  <c r="L10" i="15"/>
  <c r="M10" i="15"/>
  <c r="N10" i="15"/>
  <c r="O10" i="15"/>
  <c r="P10" i="15"/>
  <c r="Q10" i="15"/>
  <c r="R10" i="15"/>
  <c r="S10" i="15"/>
  <c r="T10" i="15"/>
  <c r="U10" i="15"/>
  <c r="V10" i="15"/>
  <c r="W10" i="15"/>
  <c r="X10" i="15"/>
  <c r="Y10" i="15"/>
  <c r="Z10" i="15"/>
  <c r="AA10" i="15"/>
  <c r="AB10" i="15"/>
  <c r="AC10" i="15"/>
  <c r="AD10" i="15"/>
  <c r="AE10" i="15"/>
  <c r="AF10" i="15"/>
  <c r="AG10" i="15"/>
  <c r="AH10" i="15"/>
  <c r="AI10" i="15"/>
  <c r="AJ10" i="15"/>
  <c r="AK10" i="15"/>
  <c r="AL10" i="15"/>
  <c r="AM10" i="15"/>
  <c r="AN10" i="15"/>
  <c r="AO10" i="15"/>
  <c r="AP10" i="15"/>
  <c r="AQ10" i="15"/>
  <c r="AR10" i="15"/>
  <c r="AS10" i="15"/>
  <c r="AT10" i="15"/>
  <c r="AU10" i="15"/>
  <c r="AV10" i="15"/>
  <c r="AW10" i="15"/>
  <c r="AX10" i="15"/>
  <c r="AY10" i="15"/>
  <c r="AZ10" i="15"/>
  <c r="K11" i="15"/>
  <c r="L11" i="15"/>
  <c r="M11" i="15"/>
  <c r="N11" i="15"/>
  <c r="O11" i="15"/>
  <c r="P11" i="15"/>
  <c r="Q11" i="15"/>
  <c r="R11" i="15"/>
  <c r="S11" i="15"/>
  <c r="T11" i="15"/>
  <c r="U11" i="15"/>
  <c r="V11" i="15"/>
  <c r="W11" i="15"/>
  <c r="X11" i="15"/>
  <c r="Y11" i="15"/>
  <c r="Z11" i="15"/>
  <c r="AA11" i="15"/>
  <c r="AB11" i="15"/>
  <c r="AC11" i="15"/>
  <c r="AD11" i="15"/>
  <c r="AE11" i="15"/>
  <c r="AF11" i="15"/>
  <c r="AG11" i="15"/>
  <c r="AH11" i="15"/>
  <c r="AI11" i="15"/>
  <c r="AJ11" i="15"/>
  <c r="AK11" i="15"/>
  <c r="AL11" i="15"/>
  <c r="AM11" i="15"/>
  <c r="AN11" i="15"/>
  <c r="AO11" i="15"/>
  <c r="AP11" i="15"/>
  <c r="AQ11" i="15"/>
  <c r="AR11" i="15"/>
  <c r="AS11" i="15"/>
  <c r="AT11" i="15"/>
  <c r="AU11" i="15"/>
  <c r="AV11" i="15"/>
  <c r="AW11" i="15"/>
  <c r="AX11" i="15"/>
  <c r="AY11" i="15"/>
  <c r="AZ11" i="15"/>
  <c r="K12" i="15"/>
  <c r="L12" i="15"/>
  <c r="M12" i="15"/>
  <c r="N12" i="15"/>
  <c r="O12" i="15"/>
  <c r="P12" i="15"/>
  <c r="Q12" i="15"/>
  <c r="R12" i="15"/>
  <c r="S12" i="15"/>
  <c r="T12" i="15"/>
  <c r="U12" i="15"/>
  <c r="V12" i="15"/>
  <c r="W12" i="15"/>
  <c r="X12" i="15"/>
  <c r="Y12" i="15"/>
  <c r="Z12" i="15"/>
  <c r="AA12" i="15"/>
  <c r="AB12" i="15"/>
  <c r="AC12" i="15"/>
  <c r="AD12" i="15"/>
  <c r="AE12" i="15"/>
  <c r="AF12" i="15"/>
  <c r="AG12" i="15"/>
  <c r="AH12" i="15"/>
  <c r="AI12" i="15"/>
  <c r="AJ12" i="15"/>
  <c r="AK12" i="15"/>
  <c r="AL12" i="15"/>
  <c r="AM12" i="15"/>
  <c r="AN12" i="15"/>
  <c r="AO12" i="15"/>
  <c r="AP12" i="15"/>
  <c r="AQ12" i="15"/>
  <c r="AR12" i="15"/>
  <c r="AS12" i="15"/>
  <c r="AT12" i="15"/>
  <c r="AU12" i="15"/>
  <c r="AV12" i="15"/>
  <c r="AW12" i="15"/>
  <c r="AX12" i="15"/>
  <c r="AY12" i="15"/>
  <c r="AZ12" i="15"/>
  <c r="K13" i="15"/>
  <c r="L13" i="15"/>
  <c r="M13" i="15"/>
  <c r="N13" i="15"/>
  <c r="O13" i="15"/>
  <c r="P13" i="15"/>
  <c r="Q13" i="15"/>
  <c r="R13" i="15"/>
  <c r="S13" i="15"/>
  <c r="T13" i="15"/>
  <c r="U13" i="15"/>
  <c r="V13" i="15"/>
  <c r="W13" i="15"/>
  <c r="X13" i="15"/>
  <c r="Y13" i="15"/>
  <c r="Z13" i="15"/>
  <c r="AA13" i="15"/>
  <c r="AB13" i="15"/>
  <c r="AC13" i="15"/>
  <c r="AD13" i="15"/>
  <c r="AE13" i="15"/>
  <c r="AF13" i="15"/>
  <c r="AG13" i="15"/>
  <c r="AH13" i="15"/>
  <c r="AI13" i="15"/>
  <c r="AJ13" i="15"/>
  <c r="AK13" i="15"/>
  <c r="AL13" i="15"/>
  <c r="AM13" i="15"/>
  <c r="AN13" i="15"/>
  <c r="AO13" i="15"/>
  <c r="AP13" i="15"/>
  <c r="AQ13" i="15"/>
  <c r="AR13" i="15"/>
  <c r="AS13" i="15"/>
  <c r="AT13" i="15"/>
  <c r="AU13" i="15"/>
  <c r="AV13" i="15"/>
  <c r="AW13" i="15"/>
  <c r="AX13" i="15"/>
  <c r="AY13" i="15"/>
  <c r="AZ13" i="15"/>
  <c r="K14" i="15"/>
  <c r="L14" i="15"/>
  <c r="M14" i="15"/>
  <c r="N14" i="15"/>
  <c r="O14" i="15"/>
  <c r="P14" i="15"/>
  <c r="Q14" i="15"/>
  <c r="R14" i="15"/>
  <c r="S14" i="15"/>
  <c r="T14" i="15"/>
  <c r="U14" i="15"/>
  <c r="V14" i="15"/>
  <c r="W14" i="15"/>
  <c r="X14" i="15"/>
  <c r="Y14" i="15"/>
  <c r="Z14" i="15"/>
  <c r="AA14" i="15"/>
  <c r="AB14" i="15"/>
  <c r="AC14" i="15"/>
  <c r="AD14" i="15"/>
  <c r="AE14" i="15"/>
  <c r="AF14" i="15"/>
  <c r="AG14" i="15"/>
  <c r="AH14" i="15"/>
  <c r="AI14" i="15"/>
  <c r="AJ14" i="15"/>
  <c r="AK14" i="15"/>
  <c r="AL14" i="15"/>
  <c r="AM14" i="15"/>
  <c r="AN14" i="15"/>
  <c r="AO14" i="15"/>
  <c r="AP14" i="15"/>
  <c r="AQ14" i="15"/>
  <c r="AR14" i="15"/>
  <c r="AS14" i="15"/>
  <c r="AT14" i="15"/>
  <c r="AU14" i="15"/>
  <c r="AV14" i="15"/>
  <c r="AW14" i="15"/>
  <c r="AX14" i="15"/>
  <c r="AY14" i="15"/>
  <c r="AZ14" i="15"/>
  <c r="K15" i="15"/>
  <c r="L15" i="15"/>
  <c r="M15" i="15"/>
  <c r="N15" i="15"/>
  <c r="O15" i="15"/>
  <c r="P15" i="15"/>
  <c r="Q15" i="15"/>
  <c r="R15" i="15"/>
  <c r="S15" i="15"/>
  <c r="T15" i="15"/>
  <c r="U15" i="15"/>
  <c r="V15" i="15"/>
  <c r="W15" i="15"/>
  <c r="X15" i="15"/>
  <c r="Y15" i="15"/>
  <c r="Z15" i="15"/>
  <c r="AA15" i="15"/>
  <c r="AB15" i="15"/>
  <c r="AC15" i="15"/>
  <c r="AD15" i="15"/>
  <c r="AE15" i="15"/>
  <c r="AF15" i="15"/>
  <c r="AG15" i="15"/>
  <c r="AH15" i="15"/>
  <c r="AI15" i="15"/>
  <c r="AJ15" i="15"/>
  <c r="AK15" i="15"/>
  <c r="AL15" i="15"/>
  <c r="AM15" i="15"/>
  <c r="AN15" i="15"/>
  <c r="AO15" i="15"/>
  <c r="AP15" i="15"/>
  <c r="AQ15" i="15"/>
  <c r="AR15" i="15"/>
  <c r="AS15" i="15"/>
  <c r="AT15" i="15"/>
  <c r="AU15" i="15"/>
  <c r="AV15" i="15"/>
  <c r="AW15" i="15"/>
  <c r="AX15" i="15"/>
  <c r="AY15" i="15"/>
  <c r="AZ15" i="15"/>
  <c r="K16" i="15"/>
  <c r="L16" i="15"/>
  <c r="M16" i="15"/>
  <c r="N16" i="15"/>
  <c r="O16" i="15"/>
  <c r="P16" i="15"/>
  <c r="Q16" i="15"/>
  <c r="R16" i="15"/>
  <c r="S16" i="15"/>
  <c r="T16" i="15"/>
  <c r="U16" i="15"/>
  <c r="V16" i="15"/>
  <c r="W16" i="15"/>
  <c r="X16" i="15"/>
  <c r="Y16" i="15"/>
  <c r="Z16" i="15"/>
  <c r="AA16" i="15"/>
  <c r="AB16" i="15"/>
  <c r="AC16" i="15"/>
  <c r="AD16" i="15"/>
  <c r="AE16" i="15"/>
  <c r="AF16" i="15"/>
  <c r="AG16" i="15"/>
  <c r="AH16" i="15"/>
  <c r="AI16" i="15"/>
  <c r="AJ16" i="15"/>
  <c r="AK16" i="15"/>
  <c r="AL16" i="15"/>
  <c r="AM16" i="15"/>
  <c r="AN16" i="15"/>
  <c r="AO16" i="15"/>
  <c r="AP16" i="15"/>
  <c r="AQ16" i="15"/>
  <c r="AR16" i="15"/>
  <c r="AS16" i="15"/>
  <c r="AT16" i="15"/>
  <c r="AU16" i="15"/>
  <c r="AV16" i="15"/>
  <c r="AW16" i="15"/>
  <c r="AX16" i="15"/>
  <c r="AY16" i="15"/>
  <c r="AZ16" i="15"/>
  <c r="K17" i="15"/>
  <c r="L17" i="15"/>
  <c r="M17" i="15"/>
  <c r="N17" i="15"/>
  <c r="O17" i="15"/>
  <c r="P17" i="15"/>
  <c r="Q17" i="15"/>
  <c r="R17" i="15"/>
  <c r="S17" i="15"/>
  <c r="T17" i="15"/>
  <c r="U17" i="15"/>
  <c r="V17" i="15"/>
  <c r="W17" i="15"/>
  <c r="X17" i="15"/>
  <c r="Y17" i="15"/>
  <c r="Z17" i="15"/>
  <c r="AA17" i="15"/>
  <c r="AB17" i="15"/>
  <c r="AC17" i="15"/>
  <c r="AD17" i="15"/>
  <c r="AE17" i="15"/>
  <c r="AF17" i="15"/>
  <c r="AG17" i="15"/>
  <c r="AH17" i="15"/>
  <c r="AI17" i="15"/>
  <c r="AJ17" i="15"/>
  <c r="AK17" i="15"/>
  <c r="AL17" i="15"/>
  <c r="AM17" i="15"/>
  <c r="AN17" i="15"/>
  <c r="AO17" i="15"/>
  <c r="AP17" i="15"/>
  <c r="AQ17" i="15"/>
  <c r="AR17" i="15"/>
  <c r="AS17" i="15"/>
  <c r="AT17" i="15"/>
  <c r="AU17" i="15"/>
  <c r="AV17" i="15"/>
  <c r="AW17" i="15"/>
  <c r="AX17" i="15"/>
  <c r="AY17" i="15"/>
  <c r="AZ17" i="15"/>
  <c r="K18" i="15"/>
  <c r="L18" i="15"/>
  <c r="M18" i="15"/>
  <c r="N18" i="15"/>
  <c r="O18" i="15"/>
  <c r="P18" i="15"/>
  <c r="Q18" i="15"/>
  <c r="R18" i="15"/>
  <c r="S18" i="15"/>
  <c r="T18" i="15"/>
  <c r="U18" i="15"/>
  <c r="V18" i="15"/>
  <c r="W18" i="15"/>
  <c r="X18" i="15"/>
  <c r="Y18" i="15"/>
  <c r="Z18" i="15"/>
  <c r="AA18" i="15"/>
  <c r="AB18" i="15"/>
  <c r="AC18" i="15"/>
  <c r="AD18" i="15"/>
  <c r="AE18" i="15"/>
  <c r="AF18" i="15"/>
  <c r="AG18" i="15"/>
  <c r="AH18" i="15"/>
  <c r="AI18" i="15"/>
  <c r="AJ18" i="15"/>
  <c r="AK18" i="15"/>
  <c r="AL18" i="15"/>
  <c r="AM18" i="15"/>
  <c r="AN18" i="15"/>
  <c r="AO18" i="15"/>
  <c r="AP18" i="15"/>
  <c r="AQ18" i="15"/>
  <c r="AR18" i="15"/>
  <c r="AS18" i="15"/>
  <c r="AT18" i="15"/>
  <c r="AU18" i="15"/>
  <c r="AV18" i="15"/>
  <c r="AW18" i="15"/>
  <c r="AX18" i="15"/>
  <c r="AY18" i="15"/>
  <c r="AZ18" i="15"/>
  <c r="K19" i="15"/>
  <c r="L19" i="15"/>
  <c r="M19" i="15"/>
  <c r="N19" i="15"/>
  <c r="O19" i="15"/>
  <c r="P19" i="15"/>
  <c r="Q19" i="15"/>
  <c r="R19" i="15"/>
  <c r="S19" i="15"/>
  <c r="T19" i="15"/>
  <c r="U19" i="15"/>
  <c r="V19" i="15"/>
  <c r="W19" i="15"/>
  <c r="X19" i="15"/>
  <c r="Y19" i="15"/>
  <c r="Z19" i="15"/>
  <c r="AA19" i="15"/>
  <c r="AB19" i="15"/>
  <c r="AC19" i="15"/>
  <c r="AD19" i="15"/>
  <c r="AE19" i="15"/>
  <c r="AF19" i="15"/>
  <c r="AG19" i="15"/>
  <c r="AH19" i="15"/>
  <c r="AI19" i="15"/>
  <c r="AJ19" i="15"/>
  <c r="AK19" i="15"/>
  <c r="AL19" i="15"/>
  <c r="AM19" i="15"/>
  <c r="AN19" i="15"/>
  <c r="AO19" i="15"/>
  <c r="AP19" i="15"/>
  <c r="AQ19" i="15"/>
  <c r="AR19" i="15"/>
  <c r="AS19" i="15"/>
  <c r="AT19" i="15"/>
  <c r="AU19" i="15"/>
  <c r="AV19" i="15"/>
  <c r="AW19" i="15"/>
  <c r="AX19" i="15"/>
  <c r="AY19" i="15"/>
  <c r="AZ19" i="15"/>
  <c r="K20" i="15"/>
  <c r="L20" i="15"/>
  <c r="M20" i="15"/>
  <c r="N20" i="15"/>
  <c r="O20" i="15"/>
  <c r="P20" i="15"/>
  <c r="Q20" i="15"/>
  <c r="R20" i="15"/>
  <c r="S20" i="15"/>
  <c r="T20" i="15"/>
  <c r="U20" i="15"/>
  <c r="V20" i="15"/>
  <c r="W20" i="15"/>
  <c r="X20" i="15"/>
  <c r="Y20" i="15"/>
  <c r="Z20" i="15"/>
  <c r="AA20" i="15"/>
  <c r="AB20" i="15"/>
  <c r="AC20" i="15"/>
  <c r="AD20" i="15"/>
  <c r="AE20" i="15"/>
  <c r="AF20" i="15"/>
  <c r="AG20" i="15"/>
  <c r="AH20" i="15"/>
  <c r="AI20" i="15"/>
  <c r="AJ20" i="15"/>
  <c r="AK20" i="15"/>
  <c r="AL20" i="15"/>
  <c r="AM20" i="15"/>
  <c r="AN20" i="15"/>
  <c r="AO20" i="15"/>
  <c r="AP20" i="15"/>
  <c r="AQ20" i="15"/>
  <c r="AR20" i="15"/>
  <c r="AS20" i="15"/>
  <c r="AT20" i="15"/>
  <c r="AU20" i="15"/>
  <c r="AV20" i="15"/>
  <c r="AW20" i="15"/>
  <c r="AX20" i="15"/>
  <c r="AY20" i="15"/>
  <c r="AZ20" i="15"/>
  <c r="K21" i="15"/>
  <c r="L21" i="15"/>
  <c r="M21" i="15"/>
  <c r="N21" i="15"/>
  <c r="O21" i="15"/>
  <c r="P21" i="15"/>
  <c r="Q21" i="15"/>
  <c r="R21" i="15"/>
  <c r="S21" i="15"/>
  <c r="T21" i="15"/>
  <c r="U21" i="15"/>
  <c r="V21" i="15"/>
  <c r="W21" i="15"/>
  <c r="X21" i="15"/>
  <c r="Y21" i="15"/>
  <c r="Z21" i="15"/>
  <c r="AA21" i="15"/>
  <c r="AB21" i="15"/>
  <c r="AC21" i="15"/>
  <c r="AD21" i="15"/>
  <c r="AE21" i="15"/>
  <c r="AF21" i="15"/>
  <c r="AG21" i="15"/>
  <c r="AH21" i="15"/>
  <c r="AI21" i="15"/>
  <c r="AJ21" i="15"/>
  <c r="AK21" i="15"/>
  <c r="AL21" i="15"/>
  <c r="AM21" i="15"/>
  <c r="AN21" i="15"/>
  <c r="AO21" i="15"/>
  <c r="AP21" i="15"/>
  <c r="AQ21" i="15"/>
  <c r="AR21" i="15"/>
  <c r="AS21" i="15"/>
  <c r="AT21" i="15"/>
  <c r="AU21" i="15"/>
  <c r="AV21" i="15"/>
  <c r="AW21" i="15"/>
  <c r="AX21" i="15"/>
  <c r="AY21" i="15"/>
  <c r="AZ21" i="15"/>
  <c r="K22" i="15"/>
  <c r="L22" i="15"/>
  <c r="M22" i="15"/>
  <c r="N22" i="15"/>
  <c r="O22" i="15"/>
  <c r="P22" i="15"/>
  <c r="Q22" i="15"/>
  <c r="R22" i="15"/>
  <c r="S22" i="15"/>
  <c r="T22" i="15"/>
  <c r="U22" i="15"/>
  <c r="V22" i="15"/>
  <c r="W22" i="15"/>
  <c r="X22" i="15"/>
  <c r="Y22" i="15"/>
  <c r="Z22" i="15"/>
  <c r="AA22" i="15"/>
  <c r="AB22" i="15"/>
  <c r="AC22" i="15"/>
  <c r="AD22" i="15"/>
  <c r="AE22" i="15"/>
  <c r="AF22" i="15"/>
  <c r="AG22" i="15"/>
  <c r="AH22" i="15"/>
  <c r="AI22" i="15"/>
  <c r="AJ22" i="15"/>
  <c r="AK22" i="15"/>
  <c r="AL22" i="15"/>
  <c r="AM22" i="15"/>
  <c r="AN22" i="15"/>
  <c r="AO22" i="15"/>
  <c r="AP22" i="15"/>
  <c r="AQ22" i="15"/>
  <c r="AR22" i="15"/>
  <c r="AS22" i="15"/>
  <c r="AT22" i="15"/>
  <c r="AU22" i="15"/>
  <c r="AV22" i="15"/>
  <c r="AW22" i="15"/>
  <c r="AX22" i="15"/>
  <c r="AY22" i="15"/>
  <c r="AZ22" i="15"/>
  <c r="K23" i="15"/>
  <c r="L23" i="15"/>
  <c r="M23" i="15"/>
  <c r="N23" i="15"/>
  <c r="O23" i="15"/>
  <c r="P23" i="15"/>
  <c r="Q23" i="15"/>
  <c r="R23" i="15"/>
  <c r="S23" i="15"/>
  <c r="T23" i="15"/>
  <c r="U23" i="15"/>
  <c r="V23" i="15"/>
  <c r="W23" i="15"/>
  <c r="X23" i="15"/>
  <c r="Y23" i="15"/>
  <c r="Z23" i="15"/>
  <c r="AA23" i="15"/>
  <c r="AB23" i="15"/>
  <c r="AC23" i="15"/>
  <c r="AD23" i="15"/>
  <c r="AE23" i="15"/>
  <c r="AF23" i="15"/>
  <c r="AG23" i="15"/>
  <c r="AH23" i="15"/>
  <c r="AI23" i="15"/>
  <c r="AJ23" i="15"/>
  <c r="AK23" i="15"/>
  <c r="AL23" i="15"/>
  <c r="AM23" i="15"/>
  <c r="AN23" i="15"/>
  <c r="AO23" i="15"/>
  <c r="AP23" i="15"/>
  <c r="AQ23" i="15"/>
  <c r="AR23" i="15"/>
  <c r="AS23" i="15"/>
  <c r="AT23" i="15"/>
  <c r="AU23" i="15"/>
  <c r="AV23" i="15"/>
  <c r="AW23" i="15"/>
  <c r="AX23" i="15"/>
  <c r="AY23" i="15"/>
  <c r="AZ23" i="15"/>
  <c r="K24" i="15"/>
  <c r="L24" i="15"/>
  <c r="M24" i="15"/>
  <c r="N24" i="15"/>
  <c r="O24" i="15"/>
  <c r="P24" i="15"/>
  <c r="Q24" i="15"/>
  <c r="R24" i="15"/>
  <c r="S24" i="15"/>
  <c r="T24" i="15"/>
  <c r="U24" i="15"/>
  <c r="V24" i="15"/>
  <c r="W24" i="15"/>
  <c r="X24" i="15"/>
  <c r="Y24" i="15"/>
  <c r="Z24" i="15"/>
  <c r="AA24" i="15"/>
  <c r="AB24" i="15"/>
  <c r="AC24" i="15"/>
  <c r="AD24" i="15"/>
  <c r="AE24" i="15"/>
  <c r="AF24" i="15"/>
  <c r="AG24" i="15"/>
  <c r="AH24" i="15"/>
  <c r="AI24" i="15"/>
  <c r="AJ24" i="15"/>
  <c r="AK24" i="15"/>
  <c r="AL24" i="15"/>
  <c r="AM24" i="15"/>
  <c r="AN24" i="15"/>
  <c r="AO24" i="15"/>
  <c r="AP24" i="15"/>
  <c r="AQ24" i="15"/>
  <c r="AR24" i="15"/>
  <c r="AS24" i="15"/>
  <c r="AT24" i="15"/>
  <c r="AU24" i="15"/>
  <c r="AV24" i="15"/>
  <c r="AW24" i="15"/>
  <c r="AX24" i="15"/>
  <c r="AY24" i="15"/>
  <c r="AZ24" i="15"/>
  <c r="K25" i="15"/>
  <c r="L25" i="15"/>
  <c r="M25" i="15"/>
  <c r="N25" i="15"/>
  <c r="O25" i="15"/>
  <c r="P25" i="15"/>
  <c r="Q25" i="15"/>
  <c r="R25" i="15"/>
  <c r="S25" i="15"/>
  <c r="T25" i="15"/>
  <c r="U25" i="15"/>
  <c r="V25" i="15"/>
  <c r="W25" i="15"/>
  <c r="X25" i="15"/>
  <c r="Y25" i="15"/>
  <c r="Z25" i="15"/>
  <c r="AA25" i="15"/>
  <c r="AB25" i="15"/>
  <c r="AC25" i="15"/>
  <c r="AD25" i="15"/>
  <c r="AE25" i="15"/>
  <c r="AF25" i="15"/>
  <c r="AG25" i="15"/>
  <c r="AH25" i="15"/>
  <c r="AI25" i="15"/>
  <c r="AJ25" i="15"/>
  <c r="AK25" i="15"/>
  <c r="AL25" i="15"/>
  <c r="AM25" i="15"/>
  <c r="AN25" i="15"/>
  <c r="AO25" i="15"/>
  <c r="AP25" i="15"/>
  <c r="AQ25" i="15"/>
  <c r="AR25" i="15"/>
  <c r="AS25" i="15"/>
  <c r="AT25" i="15"/>
  <c r="AU25" i="15"/>
  <c r="AV25" i="15"/>
  <c r="AW25" i="15"/>
  <c r="AX25" i="15"/>
  <c r="AY25" i="15"/>
  <c r="AZ25" i="15"/>
  <c r="J3" i="15"/>
  <c r="J4" i="15"/>
  <c r="J5" i="15"/>
  <c r="J6" i="15"/>
  <c r="J7" i="15"/>
  <c r="J8" i="15"/>
  <c r="J9" i="15"/>
  <c r="J10" i="15"/>
  <c r="J11" i="15"/>
  <c r="J12" i="15"/>
  <c r="J13" i="15"/>
  <c r="J14" i="15"/>
  <c r="J15" i="15"/>
  <c r="J16" i="15"/>
  <c r="J17" i="15"/>
  <c r="J18" i="15"/>
  <c r="J19" i="15"/>
  <c r="J20" i="15"/>
  <c r="J21" i="15"/>
  <c r="J22" i="15"/>
  <c r="J23" i="15"/>
  <c r="J24" i="15"/>
  <c r="J25" i="15"/>
  <c r="J2" i="15"/>
  <c r="M29" i="19" l="1"/>
  <c r="AK29" i="19"/>
  <c r="AD29" i="19"/>
  <c r="AL29" i="19"/>
  <c r="AE29" i="19"/>
  <c r="AF29" i="19"/>
  <c r="I29" i="19"/>
  <c r="AG29" i="19"/>
  <c r="AH29" i="19"/>
  <c r="H29" i="19"/>
  <c r="S29" i="19"/>
  <c r="E3" i="19"/>
  <c r="G3" i="19" s="1"/>
  <c r="E45" i="19"/>
  <c r="G45" i="19" s="1"/>
  <c r="E46" i="19"/>
  <c r="G46" i="19" s="1"/>
  <c r="E52" i="19"/>
  <c r="G52" i="19" s="1"/>
  <c r="E44" i="19"/>
  <c r="G44" i="19" s="1"/>
  <c r="E51" i="19"/>
  <c r="G51" i="19" s="1"/>
  <c r="E43" i="19"/>
  <c r="G43" i="19" s="1"/>
  <c r="E50" i="19"/>
  <c r="G50" i="19" s="1"/>
  <c r="E42" i="19"/>
  <c r="G42" i="19" s="1"/>
  <c r="E34" i="19"/>
  <c r="G34" i="19" s="1"/>
  <c r="E49" i="19"/>
  <c r="G49" i="19" s="1"/>
  <c r="E41" i="19"/>
  <c r="G41" i="19" s="1"/>
  <c r="E33" i="19"/>
  <c r="G33" i="19" s="1"/>
  <c r="E40" i="19"/>
  <c r="G40" i="19" s="1"/>
  <c r="E24" i="19"/>
  <c r="G24" i="19" s="1"/>
  <c r="E16" i="19"/>
  <c r="G16" i="19" s="1"/>
  <c r="E9" i="19"/>
  <c r="G9" i="19" s="1"/>
  <c r="E48" i="19"/>
  <c r="G48" i="19" s="1"/>
  <c r="E32" i="19"/>
  <c r="G32" i="19" s="1"/>
  <c r="E47" i="19"/>
  <c r="G47" i="19" s="1"/>
  <c r="E39" i="19"/>
  <c r="G39" i="19" s="1"/>
  <c r="E31" i="19"/>
  <c r="G31" i="19" s="1"/>
  <c r="E23" i="19"/>
  <c r="G23" i="19" s="1"/>
  <c r="E15" i="19"/>
  <c r="G15" i="19" s="1"/>
  <c r="E8" i="19"/>
  <c r="G8" i="19" s="1"/>
  <c r="E38" i="19"/>
  <c r="G38" i="19" s="1"/>
  <c r="E30" i="19"/>
  <c r="G30" i="19" s="1"/>
  <c r="E22" i="19"/>
  <c r="G22" i="19" s="1"/>
  <c r="E14" i="19"/>
  <c r="G14" i="19" s="1"/>
  <c r="E7" i="19"/>
  <c r="G7" i="19" s="1"/>
  <c r="E29" i="19"/>
  <c r="G29" i="19" s="1"/>
  <c r="U29" i="19" s="1"/>
  <c r="E21" i="19"/>
  <c r="G21" i="19" s="1"/>
  <c r="E13" i="19"/>
  <c r="G13" i="19" s="1"/>
  <c r="E36" i="19"/>
  <c r="G36" i="19" s="1"/>
  <c r="E28" i="19"/>
  <c r="G28" i="19" s="1"/>
  <c r="E20" i="19"/>
  <c r="G20" i="19" s="1"/>
  <c r="E12" i="19"/>
  <c r="G12" i="19" s="1"/>
  <c r="E5" i="19"/>
  <c r="G5" i="19" s="1"/>
  <c r="E35" i="19"/>
  <c r="G35" i="19" s="1"/>
  <c r="E27" i="19"/>
  <c r="G27" i="19" s="1"/>
  <c r="E19" i="19"/>
  <c r="G19" i="19" s="1"/>
  <c r="E11" i="19"/>
  <c r="G11" i="19" s="1"/>
  <c r="E2" i="6"/>
  <c r="H53" i="3"/>
  <c r="G53" i="3"/>
  <c r="F53" i="3"/>
  <c r="D53" i="3"/>
  <c r="C53" i="3"/>
  <c r="B53" i="3"/>
  <c r="E53" i="3" s="1"/>
  <c r="H52" i="3"/>
  <c r="G52" i="3"/>
  <c r="F52" i="3"/>
  <c r="D52" i="3"/>
  <c r="C52" i="3"/>
  <c r="B52" i="3"/>
  <c r="E52" i="3" s="1"/>
  <c r="H51" i="3"/>
  <c r="G51" i="3"/>
  <c r="F51" i="3"/>
  <c r="D51" i="3"/>
  <c r="C51" i="3"/>
  <c r="B51" i="3"/>
  <c r="E51" i="3" s="1"/>
  <c r="H50" i="3"/>
  <c r="G50" i="3"/>
  <c r="F50" i="3"/>
  <c r="D50" i="3"/>
  <c r="C50" i="3"/>
  <c r="B50" i="3"/>
  <c r="E50" i="3" s="1"/>
  <c r="H49" i="3"/>
  <c r="G49" i="3"/>
  <c r="F49" i="3"/>
  <c r="D49" i="3"/>
  <c r="C49" i="3"/>
  <c r="B49" i="3"/>
  <c r="E49" i="3" s="1"/>
  <c r="H48" i="3"/>
  <c r="G48" i="3"/>
  <c r="F48" i="3"/>
  <c r="D48" i="3"/>
  <c r="C48" i="3"/>
  <c r="B48" i="3"/>
  <c r="E48" i="3" s="1"/>
  <c r="H47" i="3"/>
  <c r="G47" i="3"/>
  <c r="F47" i="3"/>
  <c r="D47" i="3"/>
  <c r="C47" i="3"/>
  <c r="B47" i="3"/>
  <c r="E47" i="3" s="1"/>
  <c r="H46" i="3"/>
  <c r="G46" i="3"/>
  <c r="F46" i="3"/>
  <c r="D46" i="3"/>
  <c r="C46" i="3"/>
  <c r="B46" i="3"/>
  <c r="E46" i="3" s="1"/>
  <c r="H45" i="3"/>
  <c r="G45" i="3"/>
  <c r="F45" i="3"/>
  <c r="D45" i="3"/>
  <c r="C45" i="3"/>
  <c r="B45" i="3"/>
  <c r="E45" i="3" s="1"/>
  <c r="H44" i="3"/>
  <c r="G44" i="3"/>
  <c r="F44" i="3"/>
  <c r="D44" i="3"/>
  <c r="C44" i="3"/>
  <c r="B44" i="3"/>
  <c r="E44" i="3" s="1"/>
  <c r="H43" i="3"/>
  <c r="G43" i="3"/>
  <c r="F43" i="3"/>
  <c r="D43" i="3"/>
  <c r="C43" i="3"/>
  <c r="B43" i="3"/>
  <c r="E43" i="3" s="1"/>
  <c r="H42" i="3"/>
  <c r="G42" i="3"/>
  <c r="F42" i="3"/>
  <c r="D42" i="3"/>
  <c r="C42" i="3"/>
  <c r="B42" i="3"/>
  <c r="E42" i="3" s="1"/>
  <c r="H41" i="3"/>
  <c r="G41" i="3"/>
  <c r="F41" i="3"/>
  <c r="D41" i="3"/>
  <c r="C41" i="3"/>
  <c r="B41" i="3"/>
  <c r="E41" i="3" s="1"/>
  <c r="H40" i="3"/>
  <c r="G40" i="3"/>
  <c r="F40" i="3"/>
  <c r="D40" i="3"/>
  <c r="C40" i="3"/>
  <c r="B40" i="3"/>
  <c r="E40" i="3" s="1"/>
  <c r="H39" i="3"/>
  <c r="G39" i="3"/>
  <c r="F39" i="3"/>
  <c r="D39" i="3"/>
  <c r="C39" i="3"/>
  <c r="B39" i="3"/>
  <c r="E39" i="3" s="1"/>
  <c r="H38" i="3"/>
  <c r="G38" i="3"/>
  <c r="F38" i="3"/>
  <c r="D38" i="3"/>
  <c r="C38" i="3"/>
  <c r="B38" i="3"/>
  <c r="E38" i="3" s="1"/>
  <c r="H37" i="3"/>
  <c r="G37" i="3"/>
  <c r="F37" i="3"/>
  <c r="D37" i="3"/>
  <c r="C37" i="3"/>
  <c r="B37" i="3"/>
  <c r="E37" i="3" s="1"/>
  <c r="H36" i="3"/>
  <c r="G36" i="3"/>
  <c r="F36" i="3"/>
  <c r="D36" i="3"/>
  <c r="C36" i="3"/>
  <c r="B36" i="3"/>
  <c r="E36" i="3" s="1"/>
  <c r="H35" i="3"/>
  <c r="G35" i="3"/>
  <c r="F35" i="3"/>
  <c r="D35" i="3"/>
  <c r="C35" i="3"/>
  <c r="B35" i="3"/>
  <c r="E35" i="3" s="1"/>
  <c r="H34" i="3"/>
  <c r="G34" i="3"/>
  <c r="F34" i="3"/>
  <c r="D34" i="3"/>
  <c r="C34" i="3"/>
  <c r="B34" i="3"/>
  <c r="E34" i="3" s="1"/>
  <c r="H33" i="3"/>
  <c r="G33" i="3"/>
  <c r="F33" i="3"/>
  <c r="D33" i="3"/>
  <c r="C33" i="3"/>
  <c r="B33" i="3"/>
  <c r="E33" i="3" s="1"/>
  <c r="H32" i="3"/>
  <c r="G32" i="3"/>
  <c r="F32" i="3"/>
  <c r="D32" i="3"/>
  <c r="C32" i="3"/>
  <c r="B32" i="3"/>
  <c r="E32" i="3" s="1"/>
  <c r="H31" i="3"/>
  <c r="G31" i="3"/>
  <c r="F31" i="3"/>
  <c r="D31" i="3"/>
  <c r="C31" i="3"/>
  <c r="B31" i="3"/>
  <c r="E31" i="3" s="1"/>
  <c r="H30" i="3"/>
  <c r="G30" i="3"/>
  <c r="F30" i="3"/>
  <c r="D30" i="3"/>
  <c r="C30" i="3"/>
  <c r="B30" i="3"/>
  <c r="E30" i="3" s="1"/>
  <c r="H29" i="3"/>
  <c r="G29" i="3"/>
  <c r="F29" i="3"/>
  <c r="D29" i="3"/>
  <c r="C29" i="3"/>
  <c r="B29" i="3"/>
  <c r="E29" i="3" s="1"/>
  <c r="H28" i="3"/>
  <c r="G28" i="3"/>
  <c r="F28" i="3"/>
  <c r="D28" i="3"/>
  <c r="C28" i="3"/>
  <c r="B28" i="3"/>
  <c r="E28" i="3" s="1"/>
  <c r="H27" i="3"/>
  <c r="G27" i="3"/>
  <c r="D27" i="3"/>
  <c r="C27" i="3"/>
  <c r="F27" i="3" s="1"/>
  <c r="B27" i="3"/>
  <c r="E27" i="3" s="1"/>
  <c r="H26" i="3"/>
  <c r="G26" i="3"/>
  <c r="D26" i="3"/>
  <c r="C26" i="3"/>
  <c r="F26" i="3" s="1"/>
  <c r="B26" i="3"/>
  <c r="E26" i="3" s="1"/>
  <c r="H25" i="3"/>
  <c r="G25" i="3"/>
  <c r="D25" i="3"/>
  <c r="C25" i="3"/>
  <c r="F25" i="3" s="1"/>
  <c r="B25" i="3"/>
  <c r="E25" i="3" s="1"/>
  <c r="H24" i="3"/>
  <c r="G24" i="3"/>
  <c r="D24" i="3"/>
  <c r="C24" i="3"/>
  <c r="F24" i="3" s="1"/>
  <c r="B24" i="3"/>
  <c r="E24" i="3" s="1"/>
  <c r="H23" i="3"/>
  <c r="G23" i="3"/>
  <c r="D23" i="3"/>
  <c r="C23" i="3"/>
  <c r="F23" i="3" s="1"/>
  <c r="B23" i="3"/>
  <c r="E23" i="3" s="1"/>
  <c r="H22" i="3"/>
  <c r="G22" i="3"/>
  <c r="D22" i="3"/>
  <c r="C22" i="3"/>
  <c r="F22" i="3" s="1"/>
  <c r="B22" i="3"/>
  <c r="E22" i="3" s="1"/>
  <c r="H21" i="3"/>
  <c r="G21" i="3"/>
  <c r="D21" i="3"/>
  <c r="C21" i="3"/>
  <c r="F21" i="3" s="1"/>
  <c r="B21" i="3"/>
  <c r="E21" i="3" s="1"/>
  <c r="H20" i="3"/>
  <c r="G20" i="3"/>
  <c r="D20" i="3"/>
  <c r="C20" i="3"/>
  <c r="F20" i="3" s="1"/>
  <c r="B20" i="3"/>
  <c r="E20" i="3" s="1"/>
  <c r="H19" i="3"/>
  <c r="G19" i="3"/>
  <c r="D19" i="3"/>
  <c r="C19" i="3"/>
  <c r="F19" i="3" s="1"/>
  <c r="B19" i="3"/>
  <c r="E19" i="3" s="1"/>
  <c r="H18" i="3"/>
  <c r="G18" i="3"/>
  <c r="D18" i="3"/>
  <c r="C18" i="3"/>
  <c r="F18" i="3" s="1"/>
  <c r="B18" i="3"/>
  <c r="E18" i="3" s="1"/>
  <c r="H17" i="3"/>
  <c r="G17" i="3"/>
  <c r="D17" i="3"/>
  <c r="C17" i="3"/>
  <c r="F17" i="3" s="1"/>
  <c r="B17" i="3"/>
  <c r="E17" i="3" s="1"/>
  <c r="H16" i="3"/>
  <c r="G16" i="3"/>
  <c r="D16" i="3"/>
  <c r="C16" i="3"/>
  <c r="F16" i="3" s="1"/>
  <c r="B16" i="3"/>
  <c r="E16" i="3" s="1"/>
  <c r="H15" i="3"/>
  <c r="G15" i="3"/>
  <c r="D15" i="3"/>
  <c r="C15" i="3"/>
  <c r="F15" i="3" s="1"/>
  <c r="B15" i="3"/>
  <c r="E15" i="3" s="1"/>
  <c r="H14" i="3"/>
  <c r="G14" i="3"/>
  <c r="D14" i="3"/>
  <c r="C14" i="3"/>
  <c r="F14" i="3" s="1"/>
  <c r="B14" i="3"/>
  <c r="E14" i="3" s="1"/>
  <c r="H13" i="3"/>
  <c r="G13" i="3"/>
  <c r="D13" i="3"/>
  <c r="C13" i="3"/>
  <c r="F13" i="3" s="1"/>
  <c r="B13" i="3"/>
  <c r="E13" i="3" s="1"/>
  <c r="H12" i="3"/>
  <c r="G12" i="3"/>
  <c r="D12" i="3"/>
  <c r="C12" i="3"/>
  <c r="F12" i="3" s="1"/>
  <c r="B12" i="3"/>
  <c r="E12" i="3" s="1"/>
  <c r="H11" i="3"/>
  <c r="G11" i="3"/>
  <c r="D11" i="3"/>
  <c r="C11" i="3"/>
  <c r="F11" i="3" s="1"/>
  <c r="B11" i="3"/>
  <c r="E11" i="3" s="1"/>
  <c r="H10" i="3"/>
  <c r="G10" i="3"/>
  <c r="D10" i="3"/>
  <c r="C10" i="3"/>
  <c r="F10" i="3" s="1"/>
  <c r="B10" i="3"/>
  <c r="E10" i="3" s="1"/>
  <c r="H9" i="3"/>
  <c r="G9" i="3"/>
  <c r="D9" i="3"/>
  <c r="C9" i="3"/>
  <c r="F9" i="3" s="1"/>
  <c r="B9" i="3"/>
  <c r="E9" i="3" s="1"/>
  <c r="H8" i="3"/>
  <c r="G8" i="3"/>
  <c r="D8" i="3"/>
  <c r="C8" i="3"/>
  <c r="F8" i="3" s="1"/>
  <c r="B8" i="3"/>
  <c r="E8" i="3" s="1"/>
  <c r="H7" i="3"/>
  <c r="G7" i="3"/>
  <c r="D7" i="3"/>
  <c r="C7" i="3"/>
  <c r="F7" i="3" s="1"/>
  <c r="B7" i="3"/>
  <c r="E7" i="3" s="1"/>
  <c r="H6" i="3"/>
  <c r="G6" i="3"/>
  <c r="D6" i="3"/>
  <c r="C6" i="3"/>
  <c r="F6" i="3" s="1"/>
  <c r="B6" i="3"/>
  <c r="E6" i="3" s="1"/>
  <c r="H5" i="3"/>
  <c r="G5" i="3"/>
  <c r="D5" i="3"/>
  <c r="C5" i="3"/>
  <c r="F5" i="3" s="1"/>
  <c r="B5" i="3"/>
  <c r="E5" i="3" s="1"/>
  <c r="H4" i="3"/>
  <c r="G4" i="3"/>
  <c r="D4" i="3"/>
  <c r="C4" i="3"/>
  <c r="F4" i="3" s="1"/>
  <c r="B4" i="3"/>
  <c r="E4" i="3" s="1"/>
  <c r="H3" i="3"/>
  <c r="G3" i="3"/>
  <c r="D3" i="3"/>
  <c r="C3" i="3"/>
  <c r="F3" i="3" s="1"/>
  <c r="B3" i="3"/>
  <c r="E3" i="3" s="1"/>
  <c r="B2" i="1"/>
  <c r="L29" i="19" l="1"/>
  <c r="Z29" i="19"/>
  <c r="X29" i="19"/>
  <c r="V29" i="19"/>
  <c r="AI29" i="19"/>
  <c r="R29" i="19"/>
  <c r="P29" i="19"/>
  <c r="N29" i="19"/>
  <c r="AA29" i="19"/>
  <c r="J29" i="19"/>
  <c r="AB29" i="19"/>
  <c r="T29" i="19"/>
  <c r="K29" i="19"/>
  <c r="Y29" i="19"/>
  <c r="W29" i="19"/>
  <c r="AC29" i="19"/>
  <c r="AJ29" i="19"/>
  <c r="Q29" i="19"/>
  <c r="O29" i="19"/>
  <c r="H3" i="19"/>
  <c r="K2" i="8"/>
  <c r="M2" i="8"/>
  <c r="B2" i="8"/>
  <c r="D2" i="8"/>
  <c r="O2" i="8"/>
  <c r="L2" i="8"/>
  <c r="H2" i="8"/>
  <c r="X2" i="8"/>
  <c r="AB2" i="8"/>
  <c r="N2" i="8"/>
  <c r="E2" i="8"/>
  <c r="T2" i="8"/>
  <c r="C2" i="8"/>
  <c r="U2" i="8"/>
  <c r="AC2" i="8"/>
  <c r="W2" i="8"/>
  <c r="I2" i="8"/>
  <c r="Y2" i="8"/>
  <c r="R2" i="8"/>
  <c r="Z2" i="8"/>
  <c r="S2" i="8"/>
  <c r="AA2" i="8"/>
  <c r="F2" i="8"/>
  <c r="V2" i="8"/>
  <c r="AD2" i="8"/>
  <c r="G2" i="8"/>
  <c r="AE2" i="8"/>
  <c r="P2" i="8"/>
  <c r="Q2" i="8"/>
  <c r="J2" i="8"/>
  <c r="I4" i="3"/>
  <c r="I12" i="3"/>
  <c r="I20" i="3"/>
  <c r="I28" i="3"/>
  <c r="I32" i="3"/>
  <c r="I36" i="3"/>
  <c r="I40" i="3"/>
  <c r="I44" i="3"/>
  <c r="I48" i="3"/>
  <c r="I52" i="3"/>
  <c r="I9" i="3"/>
  <c r="I17" i="3"/>
  <c r="I6" i="3"/>
  <c r="I22" i="3"/>
  <c r="I31" i="3"/>
  <c r="I35" i="3"/>
  <c r="I39" i="3"/>
  <c r="I43" i="3"/>
  <c r="I47" i="3"/>
  <c r="I51" i="3"/>
  <c r="I25" i="3"/>
  <c r="I8" i="3"/>
  <c r="I24" i="3"/>
  <c r="I30" i="3"/>
  <c r="I34" i="3"/>
  <c r="I38" i="3"/>
  <c r="I42" i="3"/>
  <c r="I46" i="3"/>
  <c r="I50" i="3"/>
  <c r="I10" i="3"/>
  <c r="I18" i="3"/>
  <c r="I29" i="3"/>
  <c r="I33" i="3"/>
  <c r="I37" i="3"/>
  <c r="I41" i="3"/>
  <c r="I45" i="3"/>
  <c r="I49" i="3"/>
  <c r="I53" i="3"/>
  <c r="I26" i="3"/>
  <c r="I14" i="3"/>
  <c r="I16" i="3"/>
  <c r="I3" i="3"/>
  <c r="I11" i="3"/>
  <c r="I19" i="3"/>
  <c r="I27" i="3"/>
  <c r="I5" i="3"/>
  <c r="I13" i="3"/>
  <c r="I21" i="3"/>
  <c r="I7" i="3"/>
  <c r="I15" i="3"/>
  <c r="I2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LMA</author>
  </authors>
  <commentList>
    <comment ref="D2" authorId="0" shapeId="0" xr:uid="{00000000-0006-0000-0400-000001000000}">
      <text>
        <r>
          <rPr>
            <sz val="11"/>
            <color theme="1"/>
            <rFont val="Calibri"/>
            <family val="2"/>
            <scheme val="minor"/>
          </rPr>
          <t>Coal includes anthracite, bituminous coal, subbituminous coal, lignite, waste coal, and synthetic coal.
Other includes non-biogenic municipal solid waste, batteries, chemicals, hydrogen, pitch, purchased steam, sulfur, tire-derived fuels, and miscellaneous technologies.
Other Biomass includes biogenic municipal solid waste, landfill gas, sludge waste, agricultural byproducts, other biomass solids, other biomass liquids, and other biomass gases (including digester gases and methane). 
Other Gases includes blast furnace gas, propane gas, and other manufactured and waste gases derived from fossil fuels.
Petroleum includes distillate fuel oil (all diesel and No. 1, No. 2, and No. 4 fuel oils), residual fuel oil (No. 5 and No. 6 fuel oils and bunker C fuel oil), jet fuel, kerosene, petroleum coke, and waste oil.
Wood and Wood Derived Fuels includes paper pellets, railroad ties, utility poles, wood chips, bark, red liquor, sludge wood, spent sulfite liquor, and black liquor, with other wood waste solids and wood-based liquids.</t>
        </r>
      </text>
    </comment>
  </commentList>
</comments>
</file>

<file path=xl/sharedStrings.xml><?xml version="1.0" encoding="utf-8"?>
<sst xmlns="http://schemas.openxmlformats.org/spreadsheetml/2006/main" count="60127" uniqueCount="2547">
  <si>
    <t>BRPSDbS BAU Renewable Portfolio Std Percentage by Subregion</t>
  </si>
  <si>
    <t>Colorado</t>
  </si>
  <si>
    <t>Alabama</t>
  </si>
  <si>
    <t>AL</t>
  </si>
  <si>
    <t>BRPSDbS BAU Electricity Shares by Subregion</t>
  </si>
  <si>
    <t>Alaska</t>
  </si>
  <si>
    <t>AK</t>
  </si>
  <si>
    <t>Arizona</t>
  </si>
  <si>
    <t>AZ</t>
  </si>
  <si>
    <t>Sources:</t>
  </si>
  <si>
    <t>RPS Laws by State</t>
  </si>
  <si>
    <t>Arkansas</t>
  </si>
  <si>
    <t>AR</t>
  </si>
  <si>
    <t>Database of State Incentives for Renewables &amp; Efficiency</t>
  </si>
  <si>
    <t>California</t>
  </si>
  <si>
    <t>CA</t>
  </si>
  <si>
    <t>CO</t>
  </si>
  <si>
    <t>Program Type: Renewables Portfolio Standard</t>
  </si>
  <si>
    <t>Connecticut</t>
  </si>
  <si>
    <t>CT</t>
  </si>
  <si>
    <t>http://programs.dsireusa.org/system/program</t>
  </si>
  <si>
    <t>Delaware</t>
  </si>
  <si>
    <t>DE</t>
  </si>
  <si>
    <t>Florida</t>
  </si>
  <si>
    <t>FL</t>
  </si>
  <si>
    <t>National Conference of State Legislatures</t>
  </si>
  <si>
    <t>Georgia</t>
  </si>
  <si>
    <t>GA</t>
  </si>
  <si>
    <t>Hawaii</t>
  </si>
  <si>
    <t>HI</t>
  </si>
  <si>
    <t>State Renewable Porfolio Standards and Goals</t>
  </si>
  <si>
    <t>Idaho</t>
  </si>
  <si>
    <t>ID</t>
  </si>
  <si>
    <t>http://www.ncsl.org/research/energy/renewable-portfolio-standards.aspx#ca</t>
  </si>
  <si>
    <t>Illinois</t>
  </si>
  <si>
    <t>IL</t>
  </si>
  <si>
    <t>Indiana</t>
  </si>
  <si>
    <t>IN</t>
  </si>
  <si>
    <t>Berkeley Lab</t>
  </si>
  <si>
    <t>Iowa</t>
  </si>
  <si>
    <t>IA</t>
  </si>
  <si>
    <t>Kansas</t>
  </si>
  <si>
    <t>KS</t>
  </si>
  <si>
    <t>Renewables Portfolio Standards Resources</t>
  </si>
  <si>
    <t>Kentucky</t>
  </si>
  <si>
    <t>KY</t>
  </si>
  <si>
    <t>RPS Targets by State</t>
  </si>
  <si>
    <t>Louisiana</t>
  </si>
  <si>
    <t>LA</t>
  </si>
  <si>
    <t>Maine</t>
  </si>
  <si>
    <t>ME</t>
  </si>
  <si>
    <t>Maryland</t>
  </si>
  <si>
    <t>MD</t>
  </si>
  <si>
    <t>Net Generation by State (for hydro and nuclear adjustment)</t>
  </si>
  <si>
    <t>Massachusetts</t>
  </si>
  <si>
    <t>MA</t>
  </si>
  <si>
    <t>EIA</t>
  </si>
  <si>
    <t>Michigan</t>
  </si>
  <si>
    <t>MI</t>
  </si>
  <si>
    <t>Minnesota</t>
  </si>
  <si>
    <t>MN</t>
  </si>
  <si>
    <t>EIA-923 Power Plant Operations Report</t>
  </si>
  <si>
    <t>Mississippi</t>
  </si>
  <si>
    <t>MS</t>
  </si>
  <si>
    <t>https://www.eia.gov/electricity/data/state/</t>
  </si>
  <si>
    <t>Missouri</t>
  </si>
  <si>
    <t>MO</t>
  </si>
  <si>
    <t>Net Generation by State by Type of Producer by Energy Source (EIA-906, EIA-920, and EIA-923)</t>
  </si>
  <si>
    <t>Montana</t>
  </si>
  <si>
    <t>MT</t>
  </si>
  <si>
    <t>Nebraska</t>
  </si>
  <si>
    <t>NE</t>
  </si>
  <si>
    <t>Generation by Utility Type (IOU, Coop, Muni, etc.)</t>
  </si>
  <si>
    <t>Nevada</t>
  </si>
  <si>
    <t>NV</t>
  </si>
  <si>
    <t>Energy Information Administration</t>
  </si>
  <si>
    <t>New Hampshire</t>
  </si>
  <si>
    <t>NH</t>
  </si>
  <si>
    <t>New Jersey</t>
  </si>
  <si>
    <t>NJ</t>
  </si>
  <si>
    <t>Electric Sales, Revenue, and Average Price</t>
  </si>
  <si>
    <t>New Mexico</t>
  </si>
  <si>
    <t>NM</t>
  </si>
  <si>
    <t>https://www.eia.gov/electricity/sales_revenue_price/</t>
  </si>
  <si>
    <t>New York</t>
  </si>
  <si>
    <t>NY</t>
  </si>
  <si>
    <t>Table 10</t>
  </si>
  <si>
    <t>North Carolina</t>
  </si>
  <si>
    <t>NC</t>
  </si>
  <si>
    <t>North Dakota</t>
  </si>
  <si>
    <t>ND</t>
  </si>
  <si>
    <t>Texas Generating Capacity</t>
  </si>
  <si>
    <t>Ohio</t>
  </si>
  <si>
    <t>OH</t>
  </si>
  <si>
    <t>Oklahoma</t>
  </si>
  <si>
    <t>OK</t>
  </si>
  <si>
    <t>Oregon</t>
  </si>
  <si>
    <t>OR</t>
  </si>
  <si>
    <t>State Electricity Profiles</t>
  </si>
  <si>
    <t>Pennsylvania</t>
  </si>
  <si>
    <t>PA</t>
  </si>
  <si>
    <t>https://www.eia.gov/electricity/state/texas/</t>
  </si>
  <si>
    <t>Rhode Island</t>
  </si>
  <si>
    <t>RI</t>
  </si>
  <si>
    <t>South Carolina</t>
  </si>
  <si>
    <t>SC</t>
  </si>
  <si>
    <t>Note:</t>
  </si>
  <si>
    <t>South Dakota</t>
  </si>
  <si>
    <t>SD</t>
  </si>
  <si>
    <t>The purpose of this variable is to specify the renewable portfolio standard requirement that must be met in the BAU case (which the user may increase</t>
  </si>
  <si>
    <t>Tennessee</t>
  </si>
  <si>
    <t>TN</t>
  </si>
  <si>
    <t>via a policy lever, affecting the policy case).</t>
  </si>
  <si>
    <t>Texas</t>
  </si>
  <si>
    <t>TX</t>
  </si>
  <si>
    <t>Utah</t>
  </si>
  <si>
    <t>UT</t>
  </si>
  <si>
    <t>Notes on Nuclear and Hydro Adjustment</t>
  </si>
  <si>
    <t>Vermont</t>
  </si>
  <si>
    <t>VT</t>
  </si>
  <si>
    <t>Some subregions may include nuclear and hydro electricity output in their definition of RPS-qualifying output.</t>
  </si>
  <si>
    <t>Virginia</t>
  </si>
  <si>
    <t>VA</t>
  </si>
  <si>
    <t>Some subregions may exclude these types.</t>
  </si>
  <si>
    <t>Washington</t>
  </si>
  <si>
    <t>WA</t>
  </si>
  <si>
    <t>At the national scale, the EPS can simulate any combination of resources as RPS-qualifying, defined in elec/RQSD.</t>
  </si>
  <si>
    <t>West Virginia</t>
  </si>
  <si>
    <t>WV</t>
  </si>
  <si>
    <t>In the U.S. model, nationally, nuclear and hydro are specified as qualifying in elec/RQSD.</t>
  </si>
  <si>
    <t>Wisconsin</t>
  </si>
  <si>
    <t>WI</t>
  </si>
  <si>
    <t>To harmonize state-level definitions with this national policy definition, we adjust states' targets (even states with no RPS targets)</t>
  </si>
  <si>
    <t>Wyoming</t>
  </si>
  <si>
    <t>WY</t>
  </si>
  <si>
    <t>based on their start-year share of nuclear and hydro capacity if they don't include these sources in the state-level RPS policy definition.</t>
  </si>
  <si>
    <t>If you are adapting the model to a different region where the subregional targets define "RPS-qualifying sources" uniformly, and you</t>
  </si>
  <si>
    <t>use the same definitions in elec/RQSD, you can zero out the nuclear + hydro adjustment.</t>
  </si>
  <si>
    <t>Notes on Output Data Formatting</t>
  </si>
  <si>
    <t>Note that the blue output tab "BRPSDbS-RPS-percentages" is populating the "Future Year" subscript.  It is not a normal time-series variable.</t>
  </si>
  <si>
    <t>Therefore, it must include a value for every year that exists in the Future Year subscript (and no other years should be present).</t>
  </si>
  <si>
    <t>It is designed this way for compatibility with the RPS foresight option (enabled via a control setting).</t>
  </si>
  <si>
    <t>The blue output tab "BRPSDbS-electricity-shares" contains the share of electricity sales in each subregion.</t>
  </si>
  <si>
    <t>The data in this tab must sum to 1.</t>
  </si>
  <si>
    <t>U.S.-Specific Data Notes</t>
  </si>
  <si>
    <t>In the United States, we set this policy to be a clean energy standard (CES). The CES is set at the state level, so we take a</t>
  </si>
  <si>
    <t>generation-weighted average of state-level enacted CES levels.</t>
  </si>
  <si>
    <t>When a state has enacted CES percentages for specific years, we linearly interpolate between</t>
  </si>
  <si>
    <t>those years, to better model utility behavior.  We linearly interpolate irrespective of whether</t>
  </si>
  <si>
    <t>a state simply specifies noncontiguous target years and does not mention intervening years</t>
  </si>
  <si>
    <t>(e.g. California) or explicitly states that a particular, unchanging percentage applies to a range</t>
  </si>
  <si>
    <t>of years (e.g. Indiana).</t>
  </si>
  <si>
    <t>Following the last year in which a state has an RPS target, we assume it remains constant.</t>
  </si>
  <si>
    <t>This is true even for targets that only apply to a fraction of a state's utilities (as in Oregon).</t>
  </si>
  <si>
    <t>Yellow color</t>
  </si>
  <si>
    <t>designates cells whose values are directly specified by legal text.</t>
  </si>
  <si>
    <t>Orange color</t>
  </si>
  <si>
    <t>designates cells whose values are calculated based on data external to the</t>
  </si>
  <si>
    <t>"RPS by State" tab, generally derived from legal text.</t>
  </si>
  <si>
    <t>State-Specific Notes</t>
  </si>
  <si>
    <t>We take a simple average of the RPS percentages for coops and munis of varying sizes in 2020 (the only year in which their targets differ).</t>
  </si>
  <si>
    <t>Maine's RPS includes hydro.</t>
  </si>
  <si>
    <t>We include the percentage for Tier II renewables, which includes hydro.</t>
  </si>
  <si>
    <t>The percentage of required Class II renewables can change after 2015 based on a formula established in regulation (see p. 17 of http://www.mass.gov/courts/docs/lawlib/220-229cmr/225cmr15.pdf), but we assume it remains at 2% for years after 2015.</t>
  </si>
  <si>
    <t>For year 2014, the law requires each utility to close 50% of its gap between its utility-specific baseline and 10%.  Rather than research utility-specific baselines, we use the actual renewable energy credit percentage generated in 2014 (8.1%), which is found on page 8 of http://www.michigan.gov/documents/mpsc/PA_295_Renewable_Energy_481423_7.pdf</t>
  </si>
  <si>
    <t>There is only one utility that qualifies as a "Nuclear Utility" in MN.  It is called the "Northern States Power Co" in EIA ESRAP Table 10 and is now owned by Xcel Energy.</t>
  </si>
  <si>
    <t>The two IOUs in Nevada in EIA ESRAP Table 10 (Nevada Power and Sierra Pacific Power) have merged into a single company, NV Energy.  This is the only company to which Nevada's RPS applies.</t>
  </si>
  <si>
    <t>New Hampshire's standard includes hydro, but we have removed that percentage here.</t>
  </si>
  <si>
    <t>Ohio's standard includes hydro.</t>
  </si>
  <si>
    <t>We assume total capacity is roughly constant when converting the RPS to percentages.</t>
  </si>
  <si>
    <t>Vermont's RPS includes hydro.</t>
  </si>
  <si>
    <t>Washington D.C.</t>
  </si>
  <si>
    <t>State</t>
  </si>
  <si>
    <t>DC</t>
  </si>
  <si>
    <t>Data to Support Nuclear and Hydro Inclusion in National RPS</t>
  </si>
  <si>
    <t>Nuclear Generation (MWh)</t>
  </si>
  <si>
    <t>Hydro Generation (MWh)</t>
  </si>
  <si>
    <t>Total Generation (MWh)</t>
  </si>
  <si>
    <t>Start Year Nuclear %</t>
  </si>
  <si>
    <t>Start Year Hydro %</t>
  </si>
  <si>
    <t>Subregion RPS Already Includes Nuclear</t>
  </si>
  <si>
    <t>Subregion RPS Already Includes Hydro</t>
  </si>
  <si>
    <t>Percentage Points to Add to Subregion RPS to Include Nuclear and Hydro</t>
  </si>
  <si>
    <t>Total</t>
  </si>
  <si>
    <t>State Historical Tables for 2021
Released: October 2022
Re-released:  March 2023
Next Update: November 2023</t>
  </si>
  <si>
    <t>YEAR</t>
  </si>
  <si>
    <t>STATE</t>
  </si>
  <si>
    <t>TYPE OF PRODUCER</t>
  </si>
  <si>
    <t>ENERGY SOURCE</t>
  </si>
  <si>
    <t>GENERATION (Megawatthours)</t>
  </si>
  <si>
    <t>Total Electric Power Industry</t>
  </si>
  <si>
    <t>Coal</t>
  </si>
  <si>
    <t>Hydroelectric Conventional</t>
  </si>
  <si>
    <t>Natural Gas</t>
  </si>
  <si>
    <t>Other</t>
  </si>
  <si>
    <t>Petroleum</t>
  </si>
  <si>
    <t>Solar Thermal and Photovoltaic</t>
  </si>
  <si>
    <t>Other Biomass</t>
  </si>
  <si>
    <t>Wind</t>
  </si>
  <si>
    <t>Wood and Wood Derived Fuels</t>
  </si>
  <si>
    <t>Combined Heat and Power, Industrial Power</t>
  </si>
  <si>
    <t>Combined Heat and Power, Commercial Power</t>
  </si>
  <si>
    <t>Combined Heat and Power, Electric Power</t>
  </si>
  <si>
    <t>Electric Generators, Independent Power Producers</t>
  </si>
  <si>
    <t>Electric Generators, Electric Utilities</t>
  </si>
  <si>
    <t>Nuclear</t>
  </si>
  <si>
    <t>Other Gases</t>
  </si>
  <si>
    <t>Pumped Storage</t>
  </si>
  <si>
    <t>Geothermal</t>
  </si>
  <si>
    <t>US-Total</t>
  </si>
  <si>
    <t>2017 Utility Bundled Retail Sales- Total</t>
  </si>
  <si>
    <t>(Data from forms EIA-861- schedules 4A &amp; 4D and EIA-861S)</t>
  </si>
  <si>
    <t>Entity</t>
  </si>
  <si>
    <t>Ownership</t>
  </si>
  <si>
    <t>Customers (Count)</t>
  </si>
  <si>
    <t>Sales (Megawatthours)</t>
  </si>
  <si>
    <t>Revenues (Thousands Dollars)</t>
  </si>
  <si>
    <t>Average Price (cents/kWh)</t>
  </si>
  <si>
    <t>Alaska Electric Light&amp;Power Co</t>
  </si>
  <si>
    <t>Investor Owned</t>
  </si>
  <si>
    <t>Alaska Power and Telephone Co</t>
  </si>
  <si>
    <t>Alaska Village Elec Coop, Inc</t>
  </si>
  <si>
    <t>Cooperative</t>
  </si>
  <si>
    <t>Anchorage Municipal Light and Power</t>
  </si>
  <si>
    <t>Municipal</t>
  </si>
  <si>
    <t>Barrow Utils &amp; Elec Coop, Inc</t>
  </si>
  <si>
    <t>Chugach Electric Assn Inc</t>
  </si>
  <si>
    <t>City &amp; Borough of Sitka - (AK)</t>
  </si>
  <si>
    <t>City of Unalaska - (AK)</t>
  </si>
  <si>
    <t>City of Wrangell - (AK)</t>
  </si>
  <si>
    <t>Copper Valley Elec Assn, Inc</t>
  </si>
  <si>
    <t>Cordova Electric Coop, Inc</t>
  </si>
  <si>
    <t>Golden Valley Elec Assn Inc</t>
  </si>
  <si>
    <t>Homer Electric Assn Inc</t>
  </si>
  <si>
    <t>Ketchikan Public Utilities</t>
  </si>
  <si>
    <t>Kodiak Electric Assn Inc</t>
  </si>
  <si>
    <t>Kotzebue Electric Assn Inc</t>
  </si>
  <si>
    <t>Matanuska Electric Assn Inc</t>
  </si>
  <si>
    <t>Nome Joint Utility Systems</t>
  </si>
  <si>
    <t>North Slope Borough Power &amp; Light</t>
  </si>
  <si>
    <t>Petersburg Borough - (AK)</t>
  </si>
  <si>
    <t>TDX North Slope Generating Co</t>
  </si>
  <si>
    <t>Alabama Power Co</t>
  </si>
  <si>
    <t>Albertville Municipal Utilities Board</t>
  </si>
  <si>
    <t>Arab Electric Coop Inc</t>
  </si>
  <si>
    <t>Baldwin County El Member Corp</t>
  </si>
  <si>
    <t>Black Warrior Elec Member Corp</t>
  </si>
  <si>
    <t>Central Alabama Electric Coop</t>
  </si>
  <si>
    <t>Cherokee Electric Coop</t>
  </si>
  <si>
    <t>City of Alexander City</t>
  </si>
  <si>
    <t>City of Andalusia</t>
  </si>
  <si>
    <t>City of Athens - (AL)</t>
  </si>
  <si>
    <t>City of Bessemer Utilities</t>
  </si>
  <si>
    <t>City of Courtland</t>
  </si>
  <si>
    <t>City of Dothan - (AL)</t>
  </si>
  <si>
    <t>City of Fairhope - (AL)</t>
  </si>
  <si>
    <t>City of Florence - (AL)</t>
  </si>
  <si>
    <t>City of Hartselle</t>
  </si>
  <si>
    <t>City of Huntsville - (AL)</t>
  </si>
  <si>
    <t>City of Muscle Shoals</t>
  </si>
  <si>
    <t>City of Opelika - (AL)</t>
  </si>
  <si>
    <t>City of Russellville - (AL)</t>
  </si>
  <si>
    <t>City of Scottsboro</t>
  </si>
  <si>
    <t>City of Tarrant</t>
  </si>
  <si>
    <t>City of Troy - (AL)</t>
  </si>
  <si>
    <t>City of Tuscumbia</t>
  </si>
  <si>
    <t>City of Tuskegee</t>
  </si>
  <si>
    <t>Clarke-Washington E M C</t>
  </si>
  <si>
    <t>Coosa Valley Electric Coop Inc</t>
  </si>
  <si>
    <t>Covington Electric Coop, Inc</t>
  </si>
  <si>
    <t>Cullman Electric Coop, Inc</t>
  </si>
  <si>
    <t>Cullman Power Board</t>
  </si>
  <si>
    <t>Decatur Utilities</t>
  </si>
  <si>
    <t>Diverse Power Incorporated</t>
  </si>
  <si>
    <t>Dixie Electric Coop</t>
  </si>
  <si>
    <t>Foley Board of Utilities</t>
  </si>
  <si>
    <t>Fort Payne Improvement Authority</t>
  </si>
  <si>
    <t>Franklin Electric Coop - (AL)</t>
  </si>
  <si>
    <t>Guntersville Electric Board</t>
  </si>
  <si>
    <t>Joe Wheeler Elec Member Corp</t>
  </si>
  <si>
    <t>Marshall-De Kalb Electric Coop</t>
  </si>
  <si>
    <t>North Alabama Electric Coop</t>
  </si>
  <si>
    <t>Pea River Electric Coop</t>
  </si>
  <si>
    <t>Pioneer Electric Coop, Inc - (AL)</t>
  </si>
  <si>
    <t>Sand Mountain Electric Coop</t>
  </si>
  <si>
    <t>Sheffield Utilities</t>
  </si>
  <si>
    <t>Singing River Elec Pwr Assn</t>
  </si>
  <si>
    <t>South Alabama Elec Coop, Inc</t>
  </si>
  <si>
    <t>Southern Pine Elec Coop, Inc</t>
  </si>
  <si>
    <t>Sylacauga Utilities Board</t>
  </si>
  <si>
    <t>Tallapoosa River Elec Coop Inc</t>
  </si>
  <si>
    <t>Tennessee Valley Authority</t>
  </si>
  <si>
    <t>Federal</t>
  </si>
  <si>
    <t>Tombigbee Electric Coop, Inc</t>
  </si>
  <si>
    <t>Wiregrass Electric Coop, Inc</t>
  </si>
  <si>
    <t>Arkansas Valley Elec Coop Corp</t>
  </si>
  <si>
    <t>C &amp; L Electric Coop Corp</t>
  </si>
  <si>
    <t>Carroll Electric Coop Corp - (AR)</t>
  </si>
  <si>
    <t>City Water and Light Plant</t>
  </si>
  <si>
    <t>City of Benton - (AR)</t>
  </si>
  <si>
    <t>City of Bentonville - (AR)</t>
  </si>
  <si>
    <t>City of Hope</t>
  </si>
  <si>
    <t>City of North Little Rock - (AR)</t>
  </si>
  <si>
    <t>City of Osceola - (AR)</t>
  </si>
  <si>
    <t>City of Siloam Springs - (AR)</t>
  </si>
  <si>
    <t>City of West Memphis - (AR)</t>
  </si>
  <si>
    <t>Clarksville Light &amp; Water Co</t>
  </si>
  <si>
    <t>Clay County Electric Coop Corp</t>
  </si>
  <si>
    <t>Conway Corporation</t>
  </si>
  <si>
    <t>Craighead Electric Coop Corp</t>
  </si>
  <si>
    <t>Empire District Electric Co</t>
  </si>
  <si>
    <t>Entergy Arkansas Inc</t>
  </si>
  <si>
    <t>First Electric Coop Corp</t>
  </si>
  <si>
    <t>Mississippi County Electric Coop</t>
  </si>
  <si>
    <t>North Arkansas Elec Coop, Inc</t>
  </si>
  <si>
    <t>Oklahoma Gas &amp; Electric Co</t>
  </si>
  <si>
    <t>Ouachita Electric Coop Corp</t>
  </si>
  <si>
    <t>Ozarks Electric Coop Corp - (AR)</t>
  </si>
  <si>
    <t>Paragould Light &amp; Water Comm</t>
  </si>
  <si>
    <t>Petit Jean Electric Coop Corp</t>
  </si>
  <si>
    <t>Rich Mountain Elec Coop, Inc</t>
  </si>
  <si>
    <t>South Central Ark El Coop, Inc</t>
  </si>
  <si>
    <t>Southwest Arkansas E C C</t>
  </si>
  <si>
    <t>Southwestern Electric Power Co</t>
  </si>
  <si>
    <t>Woodruff Electric Coop Corp</t>
  </si>
  <si>
    <t>Aha Macav Power Service</t>
  </si>
  <si>
    <t>Political Subdivision</t>
  </si>
  <si>
    <t>Ajo Improvement Co</t>
  </si>
  <si>
    <t>Ak-Chin Electric Utility Authority</t>
  </si>
  <si>
    <t>Arizona Public Service Co</t>
  </si>
  <si>
    <t>City of Mesa - (AZ)</t>
  </si>
  <si>
    <t>Columbus Electric Coop, Inc</t>
  </si>
  <si>
    <t>Constellation Solar Holding, LLC</t>
  </si>
  <si>
    <t>Behind the Meter</t>
  </si>
  <si>
    <t>Dixie Escalante R E A, Inc</t>
  </si>
  <si>
    <t>Electrical Dist No2 Pinal County</t>
  </si>
  <si>
    <t>Electrical Dist No3 Pinal County</t>
  </si>
  <si>
    <t>Electrical Dist No4 Pinal County</t>
  </si>
  <si>
    <t>Electrical Dist No8 Maricopa</t>
  </si>
  <si>
    <t>Garkane Energy Coop, Inc</t>
  </si>
  <si>
    <t>Graham County Electric Coop Inc</t>
  </si>
  <si>
    <t>Greenbacker Renewable Energy Corporation</t>
  </si>
  <si>
    <t>Longroad Energy</t>
  </si>
  <si>
    <t>Mohave Electric Cooperative, Inc</t>
  </si>
  <si>
    <t>Morenci Water and Electric Co</t>
  </si>
  <si>
    <t>Navajo Tribal Utility Authority</t>
  </si>
  <si>
    <t>Navopache Electric Coop, Inc</t>
  </si>
  <si>
    <t>Page Utility Enterprises</t>
  </si>
  <si>
    <t>Salt River Project</t>
  </si>
  <si>
    <t>SolarCity Corporation</t>
  </si>
  <si>
    <t>Spruce Finance</t>
  </si>
  <si>
    <t>Sulphur Springs Valley E C Inc</t>
  </si>
  <si>
    <t>SunEdison LLC</t>
  </si>
  <si>
    <t>SunPower Capital Services, LLC</t>
  </si>
  <si>
    <t>SunPower Capital, LLC</t>
  </si>
  <si>
    <t>Sunnova</t>
  </si>
  <si>
    <t>Sunrun Inc.</t>
  </si>
  <si>
    <t>TerraForm US Energy Services, LLC</t>
  </si>
  <si>
    <t>Trico Electric Cooperative Inc</t>
  </si>
  <si>
    <t>Tucson Electric Power Co</t>
  </si>
  <si>
    <t>UNS Electric, Inc</t>
  </si>
  <si>
    <t>USBIA-San Carlos Project</t>
  </si>
  <si>
    <t>Vivint Solar, Inc.</t>
  </si>
  <si>
    <t>WAPA-- Western Area Power Administration</t>
  </si>
  <si>
    <t>Wellton-Mohawk Irr &amp; Drain Dist</t>
  </si>
  <si>
    <t>Ahana Renewables, LLC</t>
  </si>
  <si>
    <t>Anza Electric Coop Inc</t>
  </si>
  <si>
    <t>Bear Valley Electric Service</t>
  </si>
  <si>
    <t>City &amp; County of San Francisco</t>
  </si>
  <si>
    <t>City of Alameda</t>
  </si>
  <si>
    <t>City of Anaheim - (CA)</t>
  </si>
  <si>
    <t>City of Azusa</t>
  </si>
  <si>
    <t>City of Banning - (CA)</t>
  </si>
  <si>
    <t>City of Burbank Water and Power</t>
  </si>
  <si>
    <t>City of Colton - (CA)</t>
  </si>
  <si>
    <t>City of Corona - (CA)</t>
  </si>
  <si>
    <t>City of Glendale - (CA)</t>
  </si>
  <si>
    <t>City of Healdsburg - (CA)</t>
  </si>
  <si>
    <t>City of Lodi - (CA)</t>
  </si>
  <si>
    <t>City of Lompoc - (CA)</t>
  </si>
  <si>
    <t>City of Moreno Valley - (CA)</t>
  </si>
  <si>
    <t>City of Palo Alto - (CA)</t>
  </si>
  <si>
    <t>City of Pasadena - (CA)</t>
  </si>
  <si>
    <t>City of Redding - (CA)</t>
  </si>
  <si>
    <t>City of Riverside - (CA)</t>
  </si>
  <si>
    <t>City of Roseville - (CA)</t>
  </si>
  <si>
    <t>City of Santa Clara - (CA)</t>
  </si>
  <si>
    <t>City of Shasta Lake - (CA)</t>
  </si>
  <si>
    <t>City of Ukiah - (CA)</t>
  </si>
  <si>
    <t>City of Vernon</t>
  </si>
  <si>
    <t>City of Victorville - (CA)</t>
  </si>
  <si>
    <t>Imperial Irrigation District</t>
  </si>
  <si>
    <t>Kings River Conservation Dist</t>
  </si>
  <si>
    <t>Lassen Municipal Utility District</t>
  </si>
  <si>
    <t>Liberty Utilities</t>
  </si>
  <si>
    <t>Los Angeles Department of Water &amp; Power</t>
  </si>
  <si>
    <t>Merced Irrigation District</t>
  </si>
  <si>
    <t>Modesto Irrigation District</t>
  </si>
  <si>
    <t>PacifiCorp</t>
  </si>
  <si>
    <t>Pacific Gas &amp; Electric Co.</t>
  </si>
  <si>
    <t>Pittsburg Power Company</t>
  </si>
  <si>
    <t>Plumas-Sierra Rural Elec Coop</t>
  </si>
  <si>
    <t>Port of Oakland</t>
  </si>
  <si>
    <t>Port of Stockton - (CA)</t>
  </si>
  <si>
    <t>RGS Energy</t>
  </si>
  <si>
    <t>Sacramento Municipal Util Dist</t>
  </si>
  <si>
    <t>San Diego Gas &amp; Electric Co</t>
  </si>
  <si>
    <t>Southern California Edison Co</t>
  </si>
  <si>
    <t>Surprise Valley Electrification</t>
  </si>
  <si>
    <t>Truckee Donner P U D</t>
  </si>
  <si>
    <t>Turlock Irrigation District</t>
  </si>
  <si>
    <t>Valley Electric Assn, Inc</t>
  </si>
  <si>
    <t>Black Hills/Colorado Elec.Utility Co. LP</t>
  </si>
  <si>
    <t>City of Aspen- (CO)</t>
  </si>
  <si>
    <t>City of Colorado Springs - (CO)</t>
  </si>
  <si>
    <t>City of Fort Collins - (CO)</t>
  </si>
  <si>
    <t>City of Fort Morgan</t>
  </si>
  <si>
    <t>City of Fountain</t>
  </si>
  <si>
    <t>City of Glenwood Springs - (CO)</t>
  </si>
  <si>
    <t>City of Gunnison - (CO)</t>
  </si>
  <si>
    <t>City of Longmont</t>
  </si>
  <si>
    <t>City of Loveland - (CO)</t>
  </si>
  <si>
    <t>Delta Montrose Electric Assn</t>
  </si>
  <si>
    <t>Empire Electric Assn, Inc</t>
  </si>
  <si>
    <t>Grand Valley Power</t>
  </si>
  <si>
    <t>Gunnison County Elec Assn.</t>
  </si>
  <si>
    <t>High West Energy, Inc</t>
  </si>
  <si>
    <t>Highline Electric Assn</t>
  </si>
  <si>
    <t>Holy Cross Electric Assn, Inc</t>
  </si>
  <si>
    <t>Intermountain Rural Elec Assn</t>
  </si>
  <si>
    <t>K C Electric Association</t>
  </si>
  <si>
    <t>La Plata Electric Assn, Inc</t>
  </si>
  <si>
    <t>Moon Lake Electric Assn Inc</t>
  </si>
  <si>
    <t>Morgan County Rural Elec Assn</t>
  </si>
  <si>
    <t>Mountain Parks Electric, Inc</t>
  </si>
  <si>
    <t>Mountain View Elec Assn, Inc</t>
  </si>
  <si>
    <t>Poudre Valley REA, Inc</t>
  </si>
  <si>
    <t>Public Service Co of Colorado</t>
  </si>
  <si>
    <t>San Isabel Electric Assn, Inc</t>
  </si>
  <si>
    <t>San Luis Valley R E C, Inc</t>
  </si>
  <si>
    <t>San Miguel Power Assn, Inc</t>
  </si>
  <si>
    <t>Sangre De Cristo Elec Assn Inc</t>
  </si>
  <si>
    <t>Southeast Colorado Power Assn</t>
  </si>
  <si>
    <t>Southwestern Electric Coop Inc - (NM)</t>
  </si>
  <si>
    <t>Town of Estes Park</t>
  </si>
  <si>
    <t>Town of Frederick - (CO)</t>
  </si>
  <si>
    <t>Tri-County Electric Coop, Inc</t>
  </si>
  <si>
    <t>United Power, Inc</t>
  </si>
  <si>
    <t>Wheatland Electric Coop, Inc</t>
  </si>
  <si>
    <t>White River Electric Assn, Inc</t>
  </si>
  <si>
    <t>Y-W Electric Assn Inc</t>
  </si>
  <si>
    <t>Yampa Valley Electric Assn Inc</t>
  </si>
  <si>
    <t>Bozrah Light &amp; Power Company</t>
  </si>
  <si>
    <t>City of Jewett City - (CT)</t>
  </si>
  <si>
    <t>City of Norwich - (CT)</t>
  </si>
  <si>
    <t>City of South Norwalk - (CT)</t>
  </si>
  <si>
    <t>Connecticut Light &amp; Power Co</t>
  </si>
  <si>
    <t>Groton Dept of Utilities - (CT)</t>
  </si>
  <si>
    <t>Mohegan Tribal Utility Authority</t>
  </si>
  <si>
    <t>Norwalk Third Taxing District</t>
  </si>
  <si>
    <t>Town of Wallingford - (CT)</t>
  </si>
  <si>
    <t>United Illuminating Co</t>
  </si>
  <si>
    <t>Potomac Electric Power Co</t>
  </si>
  <si>
    <t>City of Dover - (DE)</t>
  </si>
  <si>
    <t>City of Milford - (DE)</t>
  </si>
  <si>
    <t>City of Newark - (DE)</t>
  </si>
  <si>
    <t>City of Seaford- (DE)</t>
  </si>
  <si>
    <t>Delaware Electric Cooperative</t>
  </si>
  <si>
    <t>Delmarva Power</t>
  </si>
  <si>
    <t>New Castle Municipal Serv Comm</t>
  </si>
  <si>
    <t>Town of Clayton</t>
  </si>
  <si>
    <t>Town of Middletown - (DE)</t>
  </si>
  <si>
    <t>Town of Smyrna - (DE)</t>
  </si>
  <si>
    <t>Beaches Energy Services</t>
  </si>
  <si>
    <t>Central Florida Elec Coop, Inc</t>
  </si>
  <si>
    <t>Choctawhatche Elec Coop, Inc</t>
  </si>
  <si>
    <t>City of Alachua - (FL)</t>
  </si>
  <si>
    <t>City of Bartow - (FL)</t>
  </si>
  <si>
    <t>City of Clewiston</t>
  </si>
  <si>
    <t>City of Green Cove Springs</t>
  </si>
  <si>
    <t>City of Homestead - (FL)</t>
  </si>
  <si>
    <t>City of Key West - (FL)</t>
  </si>
  <si>
    <t>City of Lake Worth - (FL)</t>
  </si>
  <si>
    <t>City of Lakeland - (FL)</t>
  </si>
  <si>
    <t>City of Leesburg - (FL)</t>
  </si>
  <si>
    <t>City of Ocala</t>
  </si>
  <si>
    <t>City of Starke - (FL)</t>
  </si>
  <si>
    <t>City of Tallahassee - (FL)</t>
  </si>
  <si>
    <t>City of Vero Beach - (FL)</t>
  </si>
  <si>
    <t>City of Winter Park - (FL)</t>
  </si>
  <si>
    <t>Clay Electric Cooperative, Inc</t>
  </si>
  <si>
    <t>Duke Energy Florida, LLC</t>
  </si>
  <si>
    <t>Escambia River Elec Coop, Inc</t>
  </si>
  <si>
    <t>Florida Keys El Coop Assn, Inc</t>
  </si>
  <si>
    <t>Florida Power &amp; Light Co</t>
  </si>
  <si>
    <t>Florida Public Utilities Co</t>
  </si>
  <si>
    <t>Fort Pierce Utilities Authority</t>
  </si>
  <si>
    <t>Gainesville Regional Utilities</t>
  </si>
  <si>
    <t>Glades Electric Coop, Inc</t>
  </si>
  <si>
    <t>Gulf Coast Electric Coop, Inc</t>
  </si>
  <si>
    <t>Gulf Power Co</t>
  </si>
  <si>
    <t>Havana Power &amp; Light Company</t>
  </si>
  <si>
    <t>JEA</t>
  </si>
  <si>
    <t>Kissimmee Utility Authority</t>
  </si>
  <si>
    <t>Lee County Electric Coop, Inc</t>
  </si>
  <si>
    <t>New Smyrna Beach City of</t>
  </si>
  <si>
    <t>Okefenoke Rural El Member Corp</t>
  </si>
  <si>
    <t>Orlando Utilities Comm</t>
  </si>
  <si>
    <t>Peace River Electric Coop, Inc</t>
  </si>
  <si>
    <t>Reedy Creek Improvement Dist</t>
  </si>
  <si>
    <t>Sumter Electric Coop, Inc</t>
  </si>
  <si>
    <t>Suwannee Valley Elec Coop Inc</t>
  </si>
  <si>
    <t>Talquin Electric Coop, Inc</t>
  </si>
  <si>
    <t>Tampa Electric Co</t>
  </si>
  <si>
    <t>West Florida El Coop Assn, Inc</t>
  </si>
  <si>
    <t>Withlacoochee River Elec Coop</t>
  </si>
  <si>
    <t>Albany Water Gas &amp; Light Comm</t>
  </si>
  <si>
    <t>Altamaha Electric Member Corp</t>
  </si>
  <si>
    <t>Amicalola Electric Member Corp</t>
  </si>
  <si>
    <t>Blue Ridge Mountain EMC - (GA)</t>
  </si>
  <si>
    <t>Canoochee Electric Member Corp</t>
  </si>
  <si>
    <t>Carroll Electric Member Corp - (GA)</t>
  </si>
  <si>
    <t>Central Georgia El Member Corp</t>
  </si>
  <si>
    <t>City of Acworth - (GA)</t>
  </si>
  <si>
    <t>City of Adel- (GA)</t>
  </si>
  <si>
    <t>City of Buford</t>
  </si>
  <si>
    <t>City of Cairo - (GA)</t>
  </si>
  <si>
    <t>City of Calhoun - (GA)</t>
  </si>
  <si>
    <t>City of Camilla</t>
  </si>
  <si>
    <t>City of Cartersville - (GA)</t>
  </si>
  <si>
    <t>City of Chattanooga - (TN)</t>
  </si>
  <si>
    <t>City of Chickamauga</t>
  </si>
  <si>
    <t>City of College Park - (GA)</t>
  </si>
  <si>
    <t>City of Covington - (GA)</t>
  </si>
  <si>
    <t>City of Douglas</t>
  </si>
  <si>
    <t>City of East Point - (GA)</t>
  </si>
  <si>
    <t>City of Elberton</t>
  </si>
  <si>
    <t>City of Griffin</t>
  </si>
  <si>
    <t>City of La Grange - (GA)</t>
  </si>
  <si>
    <t>City of Lawrenceville - (GA)</t>
  </si>
  <si>
    <t>City of Marietta - (GA)</t>
  </si>
  <si>
    <t>City of Monroe - (GA)</t>
  </si>
  <si>
    <t>City of Moultrie - (GA)</t>
  </si>
  <si>
    <t>City of Norcross- (GA)</t>
  </si>
  <si>
    <t>City of Sylvania - (GA)</t>
  </si>
  <si>
    <t>City of Thomaston - (GA)</t>
  </si>
  <si>
    <t>City of Thomasville - (GA)</t>
  </si>
  <si>
    <t>City of Washington - (GA)</t>
  </si>
  <si>
    <t>Coastal Electric Member Corp</t>
  </si>
  <si>
    <t>Cobb Electric Membership Corp</t>
  </si>
  <si>
    <t>Colquitt Electric Membership Corp</t>
  </si>
  <si>
    <t>Coweta-Fayette El Member Corp</t>
  </si>
  <si>
    <t>Crisp County Power Comm</t>
  </si>
  <si>
    <t>Dalton Utilities</t>
  </si>
  <si>
    <t>Excelsior Electric Member Corp</t>
  </si>
  <si>
    <t>Fitzgerald Wtr Lgt &amp; Bond Comm</t>
  </si>
  <si>
    <t>Flint Electric Membership Corp</t>
  </si>
  <si>
    <t>Fort Valley Utility Comm</t>
  </si>
  <si>
    <t>Georgia Power Co</t>
  </si>
  <si>
    <t>Grady Electric Membership Corp</t>
  </si>
  <si>
    <t>GreyStone Power Corporation</t>
  </si>
  <si>
    <t>Habersham Electric Membership Corp</t>
  </si>
  <si>
    <t>Hart Electric Member Corp</t>
  </si>
  <si>
    <t>Haywood Electric Member Corp</t>
  </si>
  <si>
    <t>Irwin Electric Membership Corp</t>
  </si>
  <si>
    <t>Jackson Electric Member Corp - (GA)</t>
  </si>
  <si>
    <t>Jefferson Electric Member Corp</t>
  </si>
  <si>
    <t>Little Ocmulgee El Member Corp</t>
  </si>
  <si>
    <t>Middle Georgia El Member Corp</t>
  </si>
  <si>
    <t>Mitchell Electric Member Corp</t>
  </si>
  <si>
    <t>Newnan Wtr, Sewer &amp; Light Comm</t>
  </si>
  <si>
    <t>North Georgia Elec Member Corp</t>
  </si>
  <si>
    <t>Ocmulgee Electric Member Corp</t>
  </si>
  <si>
    <t>Oconee Electric Member Corp</t>
  </si>
  <si>
    <t>Planters Electric Member Corp</t>
  </si>
  <si>
    <t>Rayle Electric Membership Corp</t>
  </si>
  <si>
    <t>Satilla Rural Elec Member Corporation</t>
  </si>
  <si>
    <t>Sawnee Electric Membership Corporation</t>
  </si>
  <si>
    <t>Slash Pine Elec Member Corp</t>
  </si>
  <si>
    <t>Snapping Shoals El Member Corp</t>
  </si>
  <si>
    <t>Southern Rivers Energy</t>
  </si>
  <si>
    <t>Sumter Electric Member Corp</t>
  </si>
  <si>
    <t>Three Notch Elec Member Corp</t>
  </si>
  <si>
    <t>Tri-County Elec Member Corp</t>
  </si>
  <si>
    <t>Tri-State Electric Member Corp</t>
  </si>
  <si>
    <t>Upson Elec Member Corp</t>
  </si>
  <si>
    <t>Walton Electric Member Corp</t>
  </si>
  <si>
    <t>Washington Elec Member Corp</t>
  </si>
  <si>
    <t>Hawaii Electric Light Co Inc</t>
  </si>
  <si>
    <t>Hawaiian Electric Co Inc</t>
  </si>
  <si>
    <t>Kauai Island Utility Cooperative</t>
  </si>
  <si>
    <t>Maui Electric Co Ltd</t>
  </si>
  <si>
    <t>Access Energy Coop</t>
  </si>
  <si>
    <t>Allamakee-Clayton El Coop, Inc</t>
  </si>
  <si>
    <t>Amana Society Service Co</t>
  </si>
  <si>
    <t>Atchison-Holt Electric Coop</t>
  </si>
  <si>
    <t>Atlantic Municipal Utilities</t>
  </si>
  <si>
    <t>Board of Water Electric &amp; Communications</t>
  </si>
  <si>
    <t>Butler County Rural Elec Coop - (IA)</t>
  </si>
  <si>
    <t>Calhoun County Elec Coop Assn</t>
  </si>
  <si>
    <t>Cedar Falls Utilities</t>
  </si>
  <si>
    <t>Chariton Valley Elec Coop, Inc</t>
  </si>
  <si>
    <t>City of Algona - (IA)</t>
  </si>
  <si>
    <t>City of Ames - (IA)</t>
  </si>
  <si>
    <t>City of Denison - (IA)</t>
  </si>
  <si>
    <t>City of Estherville - (IA)</t>
  </si>
  <si>
    <t>City of Forest City- (IA)</t>
  </si>
  <si>
    <t>City of Graettinger - (IA)</t>
  </si>
  <si>
    <t>City of Greenfield - (IA)</t>
  </si>
  <si>
    <t>City of Hawarden - (IA)</t>
  </si>
  <si>
    <t>City of Hinton</t>
  </si>
  <si>
    <t>City of Independence - (IA)</t>
  </si>
  <si>
    <t>City of Lake Mills</t>
  </si>
  <si>
    <t>City of Lamoni - (IA)</t>
  </si>
  <si>
    <t>City of Laurens - (IA)</t>
  </si>
  <si>
    <t>City of Lenox - (IA)</t>
  </si>
  <si>
    <t>City of Manning</t>
  </si>
  <si>
    <t>City of Maquoketa - (IA)</t>
  </si>
  <si>
    <t>City of Milford - (IA)</t>
  </si>
  <si>
    <t>City of Montezuma - (IA)</t>
  </si>
  <si>
    <t>City of Mt Pleasant - (IA)</t>
  </si>
  <si>
    <t>City of New Hampton - (IA)</t>
  </si>
  <si>
    <t>City of Onawa - (IA)</t>
  </si>
  <si>
    <t>City of Orange City - (IA)</t>
  </si>
  <si>
    <t>City of Osage - (IA)</t>
  </si>
  <si>
    <t>City of Pella - (IA)</t>
  </si>
  <si>
    <t>City of Preston</t>
  </si>
  <si>
    <t>City of Remsen - (IA)</t>
  </si>
  <si>
    <t>City of Sanborn - (IA)</t>
  </si>
  <si>
    <t>City of Sergeant Bluff - (IA)</t>
  </si>
  <si>
    <t>City of Sibley - (IA)</t>
  </si>
  <si>
    <t>City of Sioux Center</t>
  </si>
  <si>
    <t>City of Spencer - (IA)</t>
  </si>
  <si>
    <t>City of Story City - (IA)</t>
  </si>
  <si>
    <t>City of Tipton - (IA)</t>
  </si>
  <si>
    <t>City of Vinton - (IA)</t>
  </si>
  <si>
    <t>City of Webster City - (IA)</t>
  </si>
  <si>
    <t>City of West Liberty - (IA)</t>
  </si>
  <si>
    <t>City of Wilton</t>
  </si>
  <si>
    <t>City of Winterset - (IA)</t>
  </si>
  <si>
    <t>Clarke Electric Coop Inc - (IA)</t>
  </si>
  <si>
    <t>Consumers Energy</t>
  </si>
  <si>
    <t>East-Central Iowa Rural Elec Coop</t>
  </si>
  <si>
    <t>Eastern Iowa Light &amp; Power Coop</t>
  </si>
  <si>
    <t>Eldridge City Utilities</t>
  </si>
  <si>
    <t>Farmers Electric Coop - (IA)</t>
  </si>
  <si>
    <t>Farmers Electric Coop, Inc - (IA)</t>
  </si>
  <si>
    <t>Federated Rural Electric Assn</t>
  </si>
  <si>
    <t>Franklin Rural Electric Coop - (IA)</t>
  </si>
  <si>
    <t>Freeborn-Mower Coop Services</t>
  </si>
  <si>
    <t>Grundy Center Mun Light &amp; Power</t>
  </si>
  <si>
    <t>Grundy County Rural Elec Coop</t>
  </si>
  <si>
    <t>Grundy Electric Coop, Inc</t>
  </si>
  <si>
    <t>Guthrie County Rural E C A</t>
  </si>
  <si>
    <t>Harlan Municipal Utilities - (IA)</t>
  </si>
  <si>
    <t>Harrison County Rrl Elec Coop</t>
  </si>
  <si>
    <t>Heartland Power Coop</t>
  </si>
  <si>
    <t>Indianola Municipal Utilities</t>
  </si>
  <si>
    <t>Interstate Power and Light Co</t>
  </si>
  <si>
    <t>Iowa Lakes Electric Coop</t>
  </si>
  <si>
    <t>Linn County REC</t>
  </si>
  <si>
    <t>Lyon Rural Electric Coop</t>
  </si>
  <si>
    <t>Maquoketa Valley Rrl Elec Coop</t>
  </si>
  <si>
    <t>MiEnergy Cooperative</t>
  </si>
  <si>
    <t>MidAmerican Energy Co</t>
  </si>
  <si>
    <t>Midland Power Coop</t>
  </si>
  <si>
    <t>Nishnabotna Valley R E C</t>
  </si>
  <si>
    <t>Nobles Cooperative Electric</t>
  </si>
  <si>
    <t>North West Rural Electric Coop</t>
  </si>
  <si>
    <t>Osceola Electric Coop, Inc</t>
  </si>
  <si>
    <t>Pella Cooperative Elec Assn</t>
  </si>
  <si>
    <t>Pleasant Hill Community Line</t>
  </si>
  <si>
    <t>Prairie Energy Coop</t>
  </si>
  <si>
    <t>Raccoon Valley Electric Cooperative</t>
  </si>
  <si>
    <t>Rock Rapids Municipal Utility</t>
  </si>
  <si>
    <t>Southern Iowa Elec Coop, Inc</t>
  </si>
  <si>
    <t>Southwest Iowa Rural Elec Coop</t>
  </si>
  <si>
    <t>T I P Rural Electric Coop</t>
  </si>
  <si>
    <t>Town of Manilla - (IA)</t>
  </si>
  <si>
    <t>United Electric Coop, Inc - (MO)</t>
  </si>
  <si>
    <t>Waverly Municipal Elec Utility</t>
  </si>
  <si>
    <t>Western Iowa Power Coop</t>
  </si>
  <si>
    <t>Woodbury County Rural E C A</t>
  </si>
  <si>
    <t>Avista Corp</t>
  </si>
  <si>
    <t>City of Burley - (ID)</t>
  </si>
  <si>
    <t>City of Idaho Falls - (ID)</t>
  </si>
  <si>
    <t>City of Rupert - (ID)</t>
  </si>
  <si>
    <t>Clearwater Power Company</t>
  </si>
  <si>
    <t>Fall River Rural Elec Coop Inc</t>
  </si>
  <si>
    <t>Idaho Power Co</t>
  </si>
  <si>
    <t>Inland Power &amp; Light Company</t>
  </si>
  <si>
    <t>Kootenai Electric Coop Inc</t>
  </si>
  <si>
    <t>Lower Valley Energy Inc</t>
  </si>
  <si>
    <t>Missoula Electric Coop, Inc</t>
  </si>
  <si>
    <t>Northern Lights, Inc</t>
  </si>
  <si>
    <t>Raft River Rural Elec Coop Inc</t>
  </si>
  <si>
    <t>Salmon River Electric Coop Inc</t>
  </si>
  <si>
    <t>United Electric Co-op, Inc - (ID)</t>
  </si>
  <si>
    <t>Vigilante Electric Coop, Inc</t>
  </si>
  <si>
    <t>Adams Electric Coop</t>
  </si>
  <si>
    <t>Ameren Illinois Company</t>
  </si>
  <si>
    <t>City of Batavia - (IL)</t>
  </si>
  <si>
    <t>City of Flora - (IL)</t>
  </si>
  <si>
    <t>City of Geneva- (IL)</t>
  </si>
  <si>
    <t>City of Highland</t>
  </si>
  <si>
    <t>City of Naperville - (IL)</t>
  </si>
  <si>
    <t>City of Peru - (IL)</t>
  </si>
  <si>
    <t>City of Princeton - (IL)</t>
  </si>
  <si>
    <t>City of Springfield - (IL)</t>
  </si>
  <si>
    <t>City of St Charles - (IL)</t>
  </si>
  <si>
    <t>Clinton County Elec Coop, Inc</t>
  </si>
  <si>
    <t>Coles-Moultrie Electric Coop</t>
  </si>
  <si>
    <t>Commonwealth Edison Co</t>
  </si>
  <si>
    <t>Corn Belt Energy Corporation</t>
  </si>
  <si>
    <t>Eastern Illinois Elec Coop</t>
  </si>
  <si>
    <t>Egyptian Electric Coop Assn</t>
  </si>
  <si>
    <t>Illinois Rural Electric Coop</t>
  </si>
  <si>
    <t>Jo-Carroll Energy, Inc</t>
  </si>
  <si>
    <t>M J M Electric Cooperative Inc</t>
  </si>
  <si>
    <t>Menard Electric Coop</t>
  </si>
  <si>
    <t>Monroe County Elec Coop, Inc</t>
  </si>
  <si>
    <t>Mt Carmel Public Utility Co</t>
  </si>
  <si>
    <t>Norris Electric Coop</t>
  </si>
  <si>
    <t>Rochelle Municipal Utilities</t>
  </si>
  <si>
    <t>Rock Energy Cooperative</t>
  </si>
  <si>
    <t>Rural Electric Conven Coop</t>
  </si>
  <si>
    <t>Scenic Rivers Energy Coop</t>
  </si>
  <si>
    <t>Shelby Electric Coop, Inc</t>
  </si>
  <si>
    <t>Southeastern IL Elec Coop, Inc</t>
  </si>
  <si>
    <t>Southern Illinois Elec Coop</t>
  </si>
  <si>
    <t>Southwestern Electric Coop Inc - (IL)</t>
  </si>
  <si>
    <t>Village of Rantoul - (IL)</t>
  </si>
  <si>
    <t>Village of Winnetka - (IL)</t>
  </si>
  <si>
    <t>Wayne-White Counties Elec Coop</t>
  </si>
  <si>
    <t>AGC Division of APG Inc</t>
  </si>
  <si>
    <t>Bartholomew County Rural E M C</t>
  </si>
  <si>
    <t>Boone County Rural EMC</t>
  </si>
  <si>
    <t>Bremen Electric Light &amp; Power Co</t>
  </si>
  <si>
    <t>Carroll-White REMC</t>
  </si>
  <si>
    <t>City of Anderson - (IN)</t>
  </si>
  <si>
    <t>City of Auburn - (IN)</t>
  </si>
  <si>
    <t>City of Bluffton - (IN)</t>
  </si>
  <si>
    <t>City of Columbia City - (IN)</t>
  </si>
  <si>
    <t>City of Frankfort - (IN)</t>
  </si>
  <si>
    <t>City of Greendale</t>
  </si>
  <si>
    <t>City of Greenfield - (IN)</t>
  </si>
  <si>
    <t>City of Jasper - (IN)</t>
  </si>
  <si>
    <t>City of Lebanon - (IN)</t>
  </si>
  <si>
    <t>City of Logansport - (IN)</t>
  </si>
  <si>
    <t>City of Mishawaka</t>
  </si>
  <si>
    <t>City of Peru - (IN)</t>
  </si>
  <si>
    <t>City of Rensselaer - (IN)</t>
  </si>
  <si>
    <t>City of Richmond - (IN)</t>
  </si>
  <si>
    <t>City of Scottsburg - (IN)</t>
  </si>
  <si>
    <t>City of Tell City - (IN)</t>
  </si>
  <si>
    <t>City of Washington - (IN)</t>
  </si>
  <si>
    <t>Clark County Rural E M C - (IN)</t>
  </si>
  <si>
    <t>Crawfordsville Elec, Lgt &amp; Pwr</t>
  </si>
  <si>
    <t>Daviess Martin County R E M C</t>
  </si>
  <si>
    <t>Decatur County Rural E M C</t>
  </si>
  <si>
    <t>Dubois Rural Electric Coop Inc</t>
  </si>
  <si>
    <t>Duke Energy Indiana, LLC</t>
  </si>
  <si>
    <t>Harrison County Rural E M C</t>
  </si>
  <si>
    <t>Heartland REMC</t>
  </si>
  <si>
    <t>Hendricks County Rural E M C</t>
  </si>
  <si>
    <t>Henry County Rural E M C</t>
  </si>
  <si>
    <t>Indiana Michigan Power Co</t>
  </si>
  <si>
    <t>Indianapolis Power &amp; Light Co</t>
  </si>
  <si>
    <t>Jackson County Rural E M C - (IN)</t>
  </si>
  <si>
    <t>Jasper County Rural E M C</t>
  </si>
  <si>
    <t>Jay County Rural E M C</t>
  </si>
  <si>
    <t>Johnson County Rural E M C</t>
  </si>
  <si>
    <t>Kankakee Valley Rural E M C</t>
  </si>
  <si>
    <t>Kosciusko County Rural E M C</t>
  </si>
  <si>
    <t>Lagrange County Rural E M C</t>
  </si>
  <si>
    <t>Lawrenceburg Municipal Utils</t>
  </si>
  <si>
    <t>Marshall County Rural E M C</t>
  </si>
  <si>
    <t>Miami-Cass County Rural E M C</t>
  </si>
  <si>
    <t>Midwest Energy Cooperative</t>
  </si>
  <si>
    <t>NineStar Connect</t>
  </si>
  <si>
    <t>Noble County R E M C</t>
  </si>
  <si>
    <t>Northeastern Rural E M C</t>
  </si>
  <si>
    <t>Northern Indiana Pub Serv Co</t>
  </si>
  <si>
    <t>Orange County Rural E M C</t>
  </si>
  <si>
    <t>Parke County Rural E M C</t>
  </si>
  <si>
    <t>Paulding-Putman Elec Coop, Inc</t>
  </si>
  <si>
    <t>RushShelby Energy</t>
  </si>
  <si>
    <t>South Central Indiana REMC</t>
  </si>
  <si>
    <t>Southeastern Indiana R E M C</t>
  </si>
  <si>
    <t>Southern Indiana Gas &amp; Elec Co</t>
  </si>
  <si>
    <t>Southern Indiana R E C, Inc</t>
  </si>
  <si>
    <t>Steuben County Rural E M C</t>
  </si>
  <si>
    <t>Tipmont Rural Elec Member Corp</t>
  </si>
  <si>
    <t>Tipton Municipal Electric Util</t>
  </si>
  <si>
    <t>Utilities Dist-Western IN REMC</t>
  </si>
  <si>
    <t>Western Indiana Energy REMC</t>
  </si>
  <si>
    <t>Whitewater Valley Rural EMC</t>
  </si>
  <si>
    <t>Alfalfa Electric Coop, Inc</t>
  </si>
  <si>
    <t>Ark Valley Elec Coop Assn, Inc</t>
  </si>
  <si>
    <t>Bluestem Electric Coop Inc</t>
  </si>
  <si>
    <t>Brown-Atchison E C A Inc</t>
  </si>
  <si>
    <t>Butler Rural El Coop Assn, Inc - (KS)</t>
  </si>
  <si>
    <t>CMS Electric Coop Inc</t>
  </si>
  <si>
    <t>Caney Valley El Coop Assn, Inc</t>
  </si>
  <si>
    <t>City of Augusta - (KS)</t>
  </si>
  <si>
    <t>City of Baldwin City- (KS)</t>
  </si>
  <si>
    <t>City of Beloit - (KS)</t>
  </si>
  <si>
    <t>City of Burlington - (KS)</t>
  </si>
  <si>
    <t>City of Chanute</t>
  </si>
  <si>
    <t>City of Clay Center - (KS)</t>
  </si>
  <si>
    <t>City of Coffeyville - (KS)</t>
  </si>
  <si>
    <t>City of Colby - (KS)</t>
  </si>
  <si>
    <t>City of Eudora - (KS)</t>
  </si>
  <si>
    <t>City of Garden City</t>
  </si>
  <si>
    <t>City of Gardner - (KS)</t>
  </si>
  <si>
    <t>City of Garnett - (KS)</t>
  </si>
  <si>
    <t>City of Girard - (KS)</t>
  </si>
  <si>
    <t>City of Goodland - (KS)</t>
  </si>
  <si>
    <t>City of Holton  - (KS)</t>
  </si>
  <si>
    <t>City of Hugoton - (KS)</t>
  </si>
  <si>
    <t>City of Iola - (KS)</t>
  </si>
  <si>
    <t>City of Kansas City - (KS)</t>
  </si>
  <si>
    <t>City of Kingman - (KS)</t>
  </si>
  <si>
    <t>City of Larned - (KS)</t>
  </si>
  <si>
    <t>City of McPherson - (KS)</t>
  </si>
  <si>
    <t>City of Moundridge - (KS)</t>
  </si>
  <si>
    <t>City of Mulvane - (KS)</t>
  </si>
  <si>
    <t>City of Neodesha - (KS)</t>
  </si>
  <si>
    <t>City of Osage City - (KS)</t>
  </si>
  <si>
    <t>City of Osawatomie - (KS)</t>
  </si>
  <si>
    <t>City of Ottawa - (KS)</t>
  </si>
  <si>
    <t>City of Pratt- (KS)</t>
  </si>
  <si>
    <t>City of Russell - (KS)</t>
  </si>
  <si>
    <t>City of Sabetha - (KS)</t>
  </si>
  <si>
    <t>City of Seneca - (KS)</t>
  </si>
  <si>
    <t>City of Wamego - (KS)</t>
  </si>
  <si>
    <t>City of Wellington - (KS)</t>
  </si>
  <si>
    <t>City of Winfield - (KS)</t>
  </si>
  <si>
    <t>DS&amp;O Electric Cooperative, Inc.</t>
  </si>
  <si>
    <t>Flint Hills Rural E C A, Inc</t>
  </si>
  <si>
    <t>FreeState Electric Coop</t>
  </si>
  <si>
    <t>Heartland Rural Elec Coop, Inc</t>
  </si>
  <si>
    <t>Kansas City Power &amp; Light Co</t>
  </si>
  <si>
    <t>Kansas Gas &amp; Electric Co</t>
  </si>
  <si>
    <t>Lane-Scott Electric Coop, Inc</t>
  </si>
  <si>
    <t>Lyon-Coffey Electric Coop, Inc</t>
  </si>
  <si>
    <t>Midwest Energy Inc</t>
  </si>
  <si>
    <t>Nemaha-Marshall E C A, Inc</t>
  </si>
  <si>
    <t>Ninnescah Rural E C A Inc</t>
  </si>
  <si>
    <t>Pioneer Electric Coop, Inc - (KS)</t>
  </si>
  <si>
    <t>Prairie Land Electric Coop Inc</t>
  </si>
  <si>
    <t>Radiant Electric Coop, Inc</t>
  </si>
  <si>
    <t>Rolling Hills Electric Coop</t>
  </si>
  <si>
    <t>Sedgwick County El Coop Assn Inc</t>
  </si>
  <si>
    <t>Southern Pioneer Electric Company</t>
  </si>
  <si>
    <t>Sumner-Cowley Elec Coop, Inc</t>
  </si>
  <si>
    <t>Twin Valley Electric Coop Inc</t>
  </si>
  <si>
    <t>Victory Electric Coop Assn Inc</t>
  </si>
  <si>
    <t>Westar Energy Inc</t>
  </si>
  <si>
    <t>Western Coop Electric Assn Inc</t>
  </si>
  <si>
    <t>Barbourville Utility Comm</t>
  </si>
  <si>
    <t>Big Sandy Rural Elec Coop Corp</t>
  </si>
  <si>
    <t>Blue Grass Energy Coop Corp</t>
  </si>
  <si>
    <t>City of Bardstown - (KY)</t>
  </si>
  <si>
    <t>City of Benton - (KY)</t>
  </si>
  <si>
    <t>City of Berea Municipal Utility</t>
  </si>
  <si>
    <t>City of Bowling Green - (KY)</t>
  </si>
  <si>
    <t>City of Frankfort - (KY)</t>
  </si>
  <si>
    <t>City of Franklin - (KY)</t>
  </si>
  <si>
    <t>City of Fulton - (KY)</t>
  </si>
  <si>
    <t>City of Glasgow - (KY)</t>
  </si>
  <si>
    <t>City of Hickman</t>
  </si>
  <si>
    <t>City of Hopkinsville</t>
  </si>
  <si>
    <t>City of Jellico</t>
  </si>
  <si>
    <t>City of Mayfield Plant Board</t>
  </si>
  <si>
    <t>City of Murray - (KY)</t>
  </si>
  <si>
    <t>City of Nicholasville - (KY)</t>
  </si>
  <si>
    <t>City of Owensboro - (KY)</t>
  </si>
  <si>
    <t>City of Paducah - (KY)</t>
  </si>
  <si>
    <t>City of Princeton - (KY)</t>
  </si>
  <si>
    <t>City of Russellville - (KY)</t>
  </si>
  <si>
    <t>Clark Energy Coop Inc - (KY)</t>
  </si>
  <si>
    <t>Cumberland Valley Electric, Inc.</t>
  </si>
  <si>
    <t>Duke Energy Kentucky, Inc.</t>
  </si>
  <si>
    <t>Farmers Rural Electric Coop Corp - (KY)</t>
  </si>
  <si>
    <t>Fleming-Mason Energy Coop Inc</t>
  </si>
  <si>
    <t>Grayson Rural Electric Coop Corp</t>
  </si>
  <si>
    <t>Henderson City Utility Comm</t>
  </si>
  <si>
    <t>Hickman-Fulton Counties RECC</t>
  </si>
  <si>
    <t>Inter County Energy Coop Corp</t>
  </si>
  <si>
    <t>Jackson Energy Coop Corp - (KY)</t>
  </si>
  <si>
    <t>Jackson Purchase Energy Corporation</t>
  </si>
  <si>
    <t>Kenergy Corp</t>
  </si>
  <si>
    <t>Kentucky Power Co</t>
  </si>
  <si>
    <t>Kentucky Utilities Co</t>
  </si>
  <si>
    <t>Licking Valley Rural E C C</t>
  </si>
  <si>
    <t>Louisville Gas &amp; Electric Co</t>
  </si>
  <si>
    <t>Madisonville Municipal Utils</t>
  </si>
  <si>
    <t>Meade County Rural E C C</t>
  </si>
  <si>
    <t>Nolin Rural Electric Coop Corp</t>
  </si>
  <si>
    <t>Owen Electric Coop Inc</t>
  </si>
  <si>
    <t>Pennyrile Rural Electric Coop</t>
  </si>
  <si>
    <t>Salt River Electric Coop Corp</t>
  </si>
  <si>
    <t>Shelby Energy Co-op, Inc</t>
  </si>
  <si>
    <t>South Kentucky Rural  Electric Coop Corp</t>
  </si>
  <si>
    <t>Taylor County Rural E C C</t>
  </si>
  <si>
    <t>Warren Rural Elec Coop Corp</t>
  </si>
  <si>
    <t>West Kentucky Rural E C C</t>
  </si>
  <si>
    <t>Beauregard Electric Coop, Inc</t>
  </si>
  <si>
    <t>City of Abbeville - (LA)</t>
  </si>
  <si>
    <t>City of Alexandria - (LA)</t>
  </si>
  <si>
    <t>City of Lafayette - (LA)</t>
  </si>
  <si>
    <t>City of Minden - (LA)</t>
  </si>
  <si>
    <t>City of Natchitoches</t>
  </si>
  <si>
    <t>City of Ruston - (LA)</t>
  </si>
  <si>
    <t>Claiborne Electric Coop, Inc</t>
  </si>
  <si>
    <t>Cleco Power LLC</t>
  </si>
  <si>
    <t>Concordia Electric Coop, Inc</t>
  </si>
  <si>
    <t>Dixie Electric Membership Corp</t>
  </si>
  <si>
    <t>Entergy Louisiana LLC</t>
  </si>
  <si>
    <t>Entergy New Orleans, LLC</t>
  </si>
  <si>
    <t>Jefferson Davis Elec Coop, Inc</t>
  </si>
  <si>
    <t>Morgan City - (LA)</t>
  </si>
  <si>
    <t>Northeast Louisiana Power Coop Inc.</t>
  </si>
  <si>
    <t>Panola-Harrison Elec Coop, Inc</t>
  </si>
  <si>
    <t>Pointe Coupee Elec Member Corp</t>
  </si>
  <si>
    <t>South Louisiana Elec Coop Assn</t>
  </si>
  <si>
    <t>Southwest Louisiana E M C</t>
  </si>
  <si>
    <t>Terrebonne Parish Consol Gov't</t>
  </si>
  <si>
    <t>Vinton Public Power Authority</t>
  </si>
  <si>
    <t>Washington-St Tammany E C, Inc</t>
  </si>
  <si>
    <t>City of Chicopee - (MA)</t>
  </si>
  <si>
    <t>City of Hingham - (MA)</t>
  </si>
  <si>
    <t>City of Holyoke - (MA)</t>
  </si>
  <si>
    <t>City of Marblehead - (MA)</t>
  </si>
  <si>
    <t>City of Norwood - (MA)</t>
  </si>
  <si>
    <t>City of Peabody - (MA)</t>
  </si>
  <si>
    <t>City of Taunton</t>
  </si>
  <si>
    <t>City of Westfield - (MA)</t>
  </si>
  <si>
    <t>Fitchburg Gas and Electric Light Company</t>
  </si>
  <si>
    <t>Massachusetts Electric Co</t>
  </si>
  <si>
    <t>NSTAR Electric Company</t>
  </si>
  <si>
    <t>Nantucket Electric Co</t>
  </si>
  <si>
    <t>Town of Belmont - (MA)</t>
  </si>
  <si>
    <t>Town of Braintree - (MA)</t>
  </si>
  <si>
    <t>Town of Concord - (MA)</t>
  </si>
  <si>
    <t>Town of Danvers</t>
  </si>
  <si>
    <t>Town of Hudson - (MA)</t>
  </si>
  <si>
    <t>Town of Ipswich - (MA)</t>
  </si>
  <si>
    <t>Town of Littleton - (MA)</t>
  </si>
  <si>
    <t>Town of Mansfield - (MA)</t>
  </si>
  <si>
    <t>Town of Middleborough - (MA)</t>
  </si>
  <si>
    <t>Town of Middleton</t>
  </si>
  <si>
    <t>Town of North Attleborough - (MA)</t>
  </si>
  <si>
    <t>Town of Reading - (MA)</t>
  </si>
  <si>
    <t>Town of Shrewsbury - (MA)</t>
  </si>
  <si>
    <t>Town of South Hadley - (MA)</t>
  </si>
  <si>
    <t>Town of Sterling - (MA)</t>
  </si>
  <si>
    <t>Town of Wakefield - (MA)</t>
  </si>
  <si>
    <t>Town of Wellesley - (MA)</t>
  </si>
  <si>
    <t>Western Massachusetts Electric Company</t>
  </si>
  <si>
    <t>A &amp; N Electric Coop</t>
  </si>
  <si>
    <t>Baltimore Gas &amp; Electric Co</t>
  </si>
  <si>
    <t>Choptank Electric Coop, Inc</t>
  </si>
  <si>
    <t>Easton Utilities Comm</t>
  </si>
  <si>
    <t>Hagerstown Light Department</t>
  </si>
  <si>
    <t>Southern Maryland Elec Coop Inc</t>
  </si>
  <si>
    <t>The Potomac Edison Co</t>
  </si>
  <si>
    <t>Central Maine Power Co</t>
  </si>
  <si>
    <t>Eastern Maine Electric Coop</t>
  </si>
  <si>
    <t>Emera Maine</t>
  </si>
  <si>
    <t>Fox Islands Electric Coop, Inc</t>
  </si>
  <si>
    <t>Houlton Water Company</t>
  </si>
  <si>
    <t>Kennebunk Light &amp; Power Dist</t>
  </si>
  <si>
    <t>Town of Madison - (ME)</t>
  </si>
  <si>
    <t>Alger-Delta Coop Electric Assn</t>
  </si>
  <si>
    <t>Alpena Power Co</t>
  </si>
  <si>
    <t>Bayfield Electric Coop, Inc</t>
  </si>
  <si>
    <t>Cherryland Electric Coop Inc</t>
  </si>
  <si>
    <t>City of Bay City - (MI)</t>
  </si>
  <si>
    <t>City of Crystal Falls</t>
  </si>
  <si>
    <t>City of Escanaba</t>
  </si>
  <si>
    <t>City of Gladstone</t>
  </si>
  <si>
    <t>City of Grand Haven - (MI)</t>
  </si>
  <si>
    <t>City of Holland</t>
  </si>
  <si>
    <t>City of Lansing - (MI)</t>
  </si>
  <si>
    <t>City of Marquette - (MI)</t>
  </si>
  <si>
    <t>City of Marshall - (MI)</t>
  </si>
  <si>
    <t>City of Negaunee</t>
  </si>
  <si>
    <t>City of Niles - (MI)</t>
  </si>
  <si>
    <t>City of Norway</t>
  </si>
  <si>
    <t>City of Petoskey - (MI)</t>
  </si>
  <si>
    <t>City of South Haven - (MI)</t>
  </si>
  <si>
    <t>City of Sturgis</t>
  </si>
  <si>
    <t>City of Traverse City - (MI)</t>
  </si>
  <si>
    <t>City of Zeeland - (MI)</t>
  </si>
  <si>
    <t>Cloverland Electric Co-op</t>
  </si>
  <si>
    <t>Coldwater Board of Public Util</t>
  </si>
  <si>
    <t>Consumers Energy Co</t>
  </si>
  <si>
    <t>DTE Electric Company</t>
  </si>
  <si>
    <t>Great Lakes Energy Coop</t>
  </si>
  <si>
    <t>Hillsdale Board of Public Wks</t>
  </si>
  <si>
    <t>Northern States Power Co - Wisconsin</t>
  </si>
  <si>
    <t>Presque Isle Elec &amp; Gas Coop</t>
  </si>
  <si>
    <t>Thumb Electric Coop of Mich</t>
  </si>
  <si>
    <t>Tri-County Electric Coop</t>
  </si>
  <si>
    <t>Upper Michigan Energy Resources Corp.</t>
  </si>
  <si>
    <t>Upper Peninsula Power Company</t>
  </si>
  <si>
    <t>Village of Baraga - (MI)</t>
  </si>
  <si>
    <t>Village of L'Anse - (MI)</t>
  </si>
  <si>
    <t>Wisconsin Electric Power Co</t>
  </si>
  <si>
    <t>Wyandotte Municipal Serv Comm</t>
  </si>
  <si>
    <t>ALLETE, Inc.</t>
  </si>
  <si>
    <t>Adrian Public Utilities Comm</t>
  </si>
  <si>
    <t>Agralite Electric Coop</t>
  </si>
  <si>
    <t>Arrowhead Electric Coop, Inc</t>
  </si>
  <si>
    <t>BENCO Electric Cooperative</t>
  </si>
  <si>
    <t>Bagley Public Utilities Comm</t>
  </si>
  <si>
    <t>Beltrami Electric Coop, Inc</t>
  </si>
  <si>
    <t>Blue Earth Light &amp; Water</t>
  </si>
  <si>
    <t>Brainerd Public Utilities</t>
  </si>
  <si>
    <t>Brown County Rural Elec Assn</t>
  </si>
  <si>
    <t>City of Alexandria - (MN)</t>
  </si>
  <si>
    <t>City of Anoka</t>
  </si>
  <si>
    <t>City of Arlington - (MN)</t>
  </si>
  <si>
    <t>City of Austin - (MN)</t>
  </si>
  <si>
    <t>City of Barnesville - (MN)</t>
  </si>
  <si>
    <t>City of Benson - (MN)</t>
  </si>
  <si>
    <t>City of Breckenridge- (MN)</t>
  </si>
  <si>
    <t>City of Brewster - (MN)</t>
  </si>
  <si>
    <t>City of Buffalo - (MN)</t>
  </si>
  <si>
    <t>City of Chaska - (MN)</t>
  </si>
  <si>
    <t>City of Detroit Lakes - (MN)</t>
  </si>
  <si>
    <t>City of East Grand Forks - (MN)</t>
  </si>
  <si>
    <t>City of Elk River</t>
  </si>
  <si>
    <t>City of Ely - (MN)</t>
  </si>
  <si>
    <t>City of Fairfax - (MN)</t>
  </si>
  <si>
    <t>City of Halstad - (MN)</t>
  </si>
  <si>
    <t>City of Jackson - (MN)</t>
  </si>
  <si>
    <t>City of Lake City - (MN)</t>
  </si>
  <si>
    <t>City of Lake Crystal - (MN)</t>
  </si>
  <si>
    <t>City of Le Sueur - (MN)</t>
  </si>
  <si>
    <t>City of Luverne - (MN)</t>
  </si>
  <si>
    <t>City of Marshall - (MN)</t>
  </si>
  <si>
    <t>City of Moorhead - (MN)</t>
  </si>
  <si>
    <t>City of Mora - (MN)</t>
  </si>
  <si>
    <t>City of North St Paul - (MN)</t>
  </si>
  <si>
    <t>City of Olivia - (MN)</t>
  </si>
  <si>
    <t>City of Owatonna - (MN)</t>
  </si>
  <si>
    <t>City of Saint Peter</t>
  </si>
  <si>
    <t>City of Sauk Centre - (MN)</t>
  </si>
  <si>
    <t>City of St James - (MN)</t>
  </si>
  <si>
    <t>City of Staples- (MN)</t>
  </si>
  <si>
    <t>City of Thief River Falls</t>
  </si>
  <si>
    <t>City of Virginia - (MN)</t>
  </si>
  <si>
    <t>City of Wadena - (MN)</t>
  </si>
  <si>
    <t>City of Warroad</t>
  </si>
  <si>
    <t>City of Waseca - (MN)</t>
  </si>
  <si>
    <t>City of Windom</t>
  </si>
  <si>
    <t>City of Winthrop - (MN)</t>
  </si>
  <si>
    <t>City of Worthington - (MN)</t>
  </si>
  <si>
    <t>Clearwater-Polk Elec Coop Inc</t>
  </si>
  <si>
    <t>Connexus Energy</t>
  </si>
  <si>
    <t>Cooperative L&amp;P Assn Lake County</t>
  </si>
  <si>
    <t>Crow Wing Cooperative Power &amp; Light Comp</t>
  </si>
  <si>
    <t>Dakota Electric Association</t>
  </si>
  <si>
    <t>Delano Municipal Utilities</t>
  </si>
  <si>
    <t>East Central Energy</t>
  </si>
  <si>
    <t>Fairmont Public Utilities Comm</t>
  </si>
  <si>
    <t>Glencoe Light &amp; Power Comm</t>
  </si>
  <si>
    <t>Goodhue County Coop Elec Assn</t>
  </si>
  <si>
    <t>Grand Rapids Public Util Comm</t>
  </si>
  <si>
    <t>H-D Electric Coop Inc</t>
  </si>
  <si>
    <t>Hawley Public Utilities Comm</t>
  </si>
  <si>
    <t>Hibbing Public Utilities Comm</t>
  </si>
  <si>
    <t>Hutchinson Utilities Comm</t>
  </si>
  <si>
    <t>Itasca-Mantrap Co-op Electrical Assn</t>
  </si>
  <si>
    <t>Kandiyohi Power Coop</t>
  </si>
  <si>
    <t>Kenyon Municipal Utilities</t>
  </si>
  <si>
    <t>Lake Country Power</t>
  </si>
  <si>
    <t>Lake Region Electric Cooperative - (MN)</t>
  </si>
  <si>
    <t>Litchfield Public Utilities</t>
  </si>
  <si>
    <t>Lyon-Lincoln Electric Coop Inc</t>
  </si>
  <si>
    <t>McLeod Cooperative Power Assn</t>
  </si>
  <si>
    <t>Meeker Coop Light &amp; Power Assn</t>
  </si>
  <si>
    <t>Melrose Public Utilities</t>
  </si>
  <si>
    <t>Mille Lacs Energy Cooperative</t>
  </si>
  <si>
    <t>Minnesota Valley Coop L&amp;P Assn</t>
  </si>
  <si>
    <t>Minnesota Valley Electric Coop</t>
  </si>
  <si>
    <t>Moose Lake Water &amp; Light Comm</t>
  </si>
  <si>
    <t>New Prague Utilities Comm</t>
  </si>
  <si>
    <t>New Ulm Public Utilities Comm</t>
  </si>
  <si>
    <t>North Itasca Electric Coop Inc</t>
  </si>
  <si>
    <t>North Star Electric Coop, Inc</t>
  </si>
  <si>
    <t>Northern States Power Co - Minnesota</t>
  </si>
  <si>
    <t>Northwestern Wisconsin Elec Co</t>
  </si>
  <si>
    <t>Otter Tail Power Co</t>
  </si>
  <si>
    <t>P K M Electric Coop, Inc</t>
  </si>
  <si>
    <t>People's Cooperative Services</t>
  </si>
  <si>
    <t>Princeton Public Utils Comm</t>
  </si>
  <si>
    <t>Red Lake Electric Coop, Inc</t>
  </si>
  <si>
    <t>Red River Valley Coop Pwr Assn</t>
  </si>
  <si>
    <t>Redwood Electric Coop</t>
  </si>
  <si>
    <t>Redwood Falls Public Util Comm</t>
  </si>
  <si>
    <t>Renville-Sibley Coop Pwr Assn</t>
  </si>
  <si>
    <t>Rochester Public Utilities</t>
  </si>
  <si>
    <t>Roseau Electric Coop, Inc</t>
  </si>
  <si>
    <t>Runestone Electric Assn</t>
  </si>
  <si>
    <t>Shakopee Public Utilities Comm</t>
  </si>
  <si>
    <t>Sioux Valley SW Elec Coop</t>
  </si>
  <si>
    <t>Sleepy Eye Public Utility Comm</t>
  </si>
  <si>
    <t>South Central Electric Assn</t>
  </si>
  <si>
    <t>Stearns Cooperative Elec Assn</t>
  </si>
  <si>
    <t>Steele-Waseca Cooperative Electric</t>
  </si>
  <si>
    <t>Todd-Wadena Electric Coop</t>
  </si>
  <si>
    <t>Traverse Electric Coop, Inc</t>
  </si>
  <si>
    <t>Wild Rice Electric Coop, Inc</t>
  </si>
  <si>
    <t>Willmar Municipal Utilities</t>
  </si>
  <si>
    <t>Wright-Hennepin Coop Elec Assn</t>
  </si>
  <si>
    <t>Barry Electric Coop</t>
  </si>
  <si>
    <t>Barton County Elec Coop, Inc</t>
  </si>
  <si>
    <t>Black River Electric Coop - (MO)</t>
  </si>
  <si>
    <t>Boone Electric Coop</t>
  </si>
  <si>
    <t>Callaway Electric Cooperative</t>
  </si>
  <si>
    <t>Central Missouri Elec Coop Inc</t>
  </si>
  <si>
    <t>Chillicothe Municipal Utils</t>
  </si>
  <si>
    <t>Citizens Electric Corporation - (MO)</t>
  </si>
  <si>
    <t>City Utilities of Springfield - (MO)</t>
  </si>
  <si>
    <t>City of Ava - (MO)</t>
  </si>
  <si>
    <t>City of Cameron</t>
  </si>
  <si>
    <t>City of Carthage - (MO)</t>
  </si>
  <si>
    <t>City of Columbia - (MO)</t>
  </si>
  <si>
    <t>City of Farmington - (MO)</t>
  </si>
  <si>
    <t>City of Fulton - (MO)</t>
  </si>
  <si>
    <t>City of Hannibal - (MO)</t>
  </si>
  <si>
    <t>City of Harrisonville - (MO)</t>
  </si>
  <si>
    <t>City of Independence - (MO)</t>
  </si>
  <si>
    <t>City of Jackson - (MO)</t>
  </si>
  <si>
    <t>City of Kennett - (MO)</t>
  </si>
  <si>
    <t>City of Kirkwood - (MO)</t>
  </si>
  <si>
    <t>City of Lamar - (MO)</t>
  </si>
  <si>
    <t>City of Lebanon - (MO)</t>
  </si>
  <si>
    <t>City of Macon - (MO)</t>
  </si>
  <si>
    <t>City of Marshall - (MO)</t>
  </si>
  <si>
    <t>City of Monett - (MO)</t>
  </si>
  <si>
    <t>City of Mount Vernon - (MO)</t>
  </si>
  <si>
    <t>City of Nixa - (MO)</t>
  </si>
  <si>
    <t>City of Poplar Bluff - (MO)</t>
  </si>
  <si>
    <t>City of Rolla - (MO)</t>
  </si>
  <si>
    <t>City of Sikeston - (MO)</t>
  </si>
  <si>
    <t>City of Sullivan - (MO)</t>
  </si>
  <si>
    <t>City of West Plains - (MO)</t>
  </si>
  <si>
    <t>Co-Mo Electric Coop Inc</t>
  </si>
  <si>
    <t>Consolidated Electric Coop</t>
  </si>
  <si>
    <t>Crawford Electric Coop, Inc</t>
  </si>
  <si>
    <t>Cuivre River Electric Coop Inc</t>
  </si>
  <si>
    <t>Farmers Electric Coop, Inc - (MO)</t>
  </si>
  <si>
    <t>Gascosage Electric Coop</t>
  </si>
  <si>
    <t>Howard Electric Coop</t>
  </si>
  <si>
    <t>Howell-Oregon Elec Coop, Inc</t>
  </si>
  <si>
    <t>Intercounty Electric Coop Assn</t>
  </si>
  <si>
    <t>KCP&amp;L Greater Missouri Operations Co.</t>
  </si>
  <si>
    <t>Laclede Electric Coop, Inc</t>
  </si>
  <si>
    <t>Lewis County Rural E C A</t>
  </si>
  <si>
    <t>Macon Electric Coop</t>
  </si>
  <si>
    <t>Missouri Rural Electric Coop</t>
  </si>
  <si>
    <t>New-Mac Electric Coop, Inc</t>
  </si>
  <si>
    <t>North Central MO Elec Coop Inc</t>
  </si>
  <si>
    <t>Osage Valley Elec Coop Assn</t>
  </si>
  <si>
    <t>Ozark Border Electric Coop</t>
  </si>
  <si>
    <t>Ozark Electric Coop Inc - (MO)</t>
  </si>
  <si>
    <t>Pemiscot-Dunklin Elec Coop Inc</t>
  </si>
  <si>
    <t>Platte-Clay Electric Coop, Inc</t>
  </si>
  <si>
    <t>Ralls County Electric Coop</t>
  </si>
  <si>
    <t>SE-MA-NO Electric Coop</t>
  </si>
  <si>
    <t>SEMO Electric Cooperative</t>
  </si>
  <si>
    <t>Sac-Osage Electric Coop Inc</t>
  </si>
  <si>
    <t>Southwest Electric Coop, Inc</t>
  </si>
  <si>
    <t>Three Rivers Electric Coop</t>
  </si>
  <si>
    <t>Trenton Municipal Utilities - (MO)</t>
  </si>
  <si>
    <t>Tri-County Electric Coop Assn</t>
  </si>
  <si>
    <t>Union Electric Co - (MO)</t>
  </si>
  <si>
    <t>Webster Electric Coop</t>
  </si>
  <si>
    <t>West Central Electric Coop Inc - (MO)</t>
  </si>
  <si>
    <t>White River Valley El Coop Inc</t>
  </si>
  <si>
    <t>4-County Electric Power Assn</t>
  </si>
  <si>
    <t>Alcorn County Elec Power Assn</t>
  </si>
  <si>
    <t>Canton Municipal Utilities</t>
  </si>
  <si>
    <t>Central Electric Power Assn - (MS)</t>
  </si>
  <si>
    <t>City of Aberdeen - (MS)</t>
  </si>
  <si>
    <t>City of Amory</t>
  </si>
  <si>
    <t>City of Columbus - (MS)</t>
  </si>
  <si>
    <t>City of Holly Springs</t>
  </si>
  <si>
    <t>City of Macon - (MS)</t>
  </si>
  <si>
    <t>City of New Albany - (MS)</t>
  </si>
  <si>
    <t>City of Okolona</t>
  </si>
  <si>
    <t>City of Oxford - (MS)</t>
  </si>
  <si>
    <t>City of Philadelphia - (MS)</t>
  </si>
  <si>
    <t>City of Starkville</t>
  </si>
  <si>
    <t>City of Tupelo - (MS)</t>
  </si>
  <si>
    <t>City of Water Valley - (MS)</t>
  </si>
  <si>
    <t>City of West Point - (MS)</t>
  </si>
  <si>
    <t>Clarksdale Public Utilities</t>
  </si>
  <si>
    <t>Coahoma Electric Power Assn</t>
  </si>
  <si>
    <t>Coast Electric Power Assn</t>
  </si>
  <si>
    <t>Delta Electric Power Assn</t>
  </si>
  <si>
    <t>Dixie Electric Power Assn</t>
  </si>
  <si>
    <t>East Mississippi Elec Pwr Assn</t>
  </si>
  <si>
    <t>Entergy Mississippi Inc</t>
  </si>
  <si>
    <t>Greenwood Utilities Comm</t>
  </si>
  <si>
    <t>Louisville Electric System</t>
  </si>
  <si>
    <t>Magnolia Electric Power Assn</t>
  </si>
  <si>
    <t>Mississippi Power Co</t>
  </si>
  <si>
    <t>Monroe County Elec Power Assn</t>
  </si>
  <si>
    <t>Natchez Trace Elec Power Assn</t>
  </si>
  <si>
    <t>North East Mississippi EPA</t>
  </si>
  <si>
    <t>Northcentral Mississippi E P A</t>
  </si>
  <si>
    <t>Pearl River Valley El Pwr Assn</t>
  </si>
  <si>
    <t>Pontotoc Electric Power Assn</t>
  </si>
  <si>
    <t>Prentiss County Elec Pwr Assn</t>
  </si>
  <si>
    <t>Public Serv Comm of Yazoo City</t>
  </si>
  <si>
    <t>Southern Pine Elec Power Assn</t>
  </si>
  <si>
    <t>Southwest Mississippi E P A</t>
  </si>
  <si>
    <t>Tallahatchie Valley E P A</t>
  </si>
  <si>
    <t>Tippah Electric Power Assn</t>
  </si>
  <si>
    <t>Tishomingo County E P A</t>
  </si>
  <si>
    <t>Tombigbee Electric Power Assn</t>
  </si>
  <si>
    <t>Twin County Electric Pwr Assn</t>
  </si>
  <si>
    <t>Yazoo Valley Elec Power Assn</t>
  </si>
  <si>
    <t>Beartooth Electric Coop, Inc</t>
  </si>
  <si>
    <t>Big Horn County Elec Coop, Inc</t>
  </si>
  <si>
    <t>Big Horn Rural Electric Co</t>
  </si>
  <si>
    <t>Black Hills Power, Inc. d/b/a</t>
  </si>
  <si>
    <t>Fergus Electric Coop, Inc</t>
  </si>
  <si>
    <t>Flathead Electric Coop Inc</t>
  </si>
  <si>
    <t>Glacier Electric Coop, Inc</t>
  </si>
  <si>
    <t>Grand Electric Coop, Inc</t>
  </si>
  <si>
    <t>Hill County Electric Coop, Inc</t>
  </si>
  <si>
    <t>Lincoln Electric Coop, Inc</t>
  </si>
  <si>
    <t>Lower Yellowstone R E A, Inc</t>
  </si>
  <si>
    <t>Marias River Electric Coop Inc</t>
  </si>
  <si>
    <t>McCone Electric Coop Inc</t>
  </si>
  <si>
    <t>McKenzie Electric Coop Inc</t>
  </si>
  <si>
    <t>Mid-Yellowstone Elec Coop, Inc</t>
  </si>
  <si>
    <t>Montana-Dakota Utilities Co</t>
  </si>
  <si>
    <t>NorthWestern Energy LLC - (MT)</t>
  </si>
  <si>
    <t>Park Electric Coop Inc</t>
  </si>
  <si>
    <t>Powder River Energy Corporation</t>
  </si>
  <si>
    <t>Ravalli County Elec Coop, Inc</t>
  </si>
  <si>
    <t>Sheridan Electric Coop, Inc</t>
  </si>
  <si>
    <t>Sun River Electric Coop, Inc</t>
  </si>
  <si>
    <t>Tongue River Electric Coop Inc</t>
  </si>
  <si>
    <t>USBIA-Mission Valley Power</t>
  </si>
  <si>
    <t>Yellowstone Valley Elec Co-op Inc.</t>
  </si>
  <si>
    <t>Albemarle Electric Member Corp</t>
  </si>
  <si>
    <t>Blue Ridge Elec Member Corp - (NC)</t>
  </si>
  <si>
    <t>Broad River Electric Coop, Inc</t>
  </si>
  <si>
    <t>Brunswick Electric Member Corp</t>
  </si>
  <si>
    <t>Cape Hatteras Elec Member Corp</t>
  </si>
  <si>
    <t>Carteret-Craven El Member Corp</t>
  </si>
  <si>
    <t>Central Electric Membership Corp. - (NC)</t>
  </si>
  <si>
    <t>City of Albemarle - (NC)</t>
  </si>
  <si>
    <t>City of Concord - (NC)</t>
  </si>
  <si>
    <t>City of Elizabeth City - (NC)</t>
  </si>
  <si>
    <t>City of Gastonia - (NC)</t>
  </si>
  <si>
    <t>City of Kings Mountain - (NC)</t>
  </si>
  <si>
    <t>City of Kinston - (NC)</t>
  </si>
  <si>
    <t>City of Laurinburg - (NC)</t>
  </si>
  <si>
    <t>City of Lexington - (NC)</t>
  </si>
  <si>
    <t>City of Lumberton - (NC)</t>
  </si>
  <si>
    <t>City of Monroe - (NC)</t>
  </si>
  <si>
    <t>City of Morganton - (NC)</t>
  </si>
  <si>
    <t>City of New Bern - (NC)</t>
  </si>
  <si>
    <t>City of Newton - (NC)</t>
  </si>
  <si>
    <t>City of Rocky Mount - (NC)</t>
  </si>
  <si>
    <t>City of Shelby - (NC)</t>
  </si>
  <si>
    <t>City of Statesville - (NC)</t>
  </si>
  <si>
    <t>City of Washington - (NC)</t>
  </si>
  <si>
    <t>City of Wilson</t>
  </si>
  <si>
    <t>Duke Energy Carolinas, LLC</t>
  </si>
  <si>
    <t>Duke Energy Progress - (NC)</t>
  </si>
  <si>
    <t>Edgecombe-Martin County E M C</t>
  </si>
  <si>
    <t>EnergyUnited Elec Member Corp</t>
  </si>
  <si>
    <t>Fayetteville Public Works Commission</t>
  </si>
  <si>
    <t>Four County Elec Member Corp</t>
  </si>
  <si>
    <t>French Broad Elec Member Corp</t>
  </si>
  <si>
    <t>Greenville Utilities Comm</t>
  </si>
  <si>
    <t>Halifax Electric Member Corp</t>
  </si>
  <si>
    <t>Jones-Onslow Elec Member Corp</t>
  </si>
  <si>
    <t>Lumbee River Elec Member Corp</t>
  </si>
  <si>
    <t>Mecklenburg Electric Cooperative</t>
  </si>
  <si>
    <t>Mountain Electric Coop, Inc</t>
  </si>
  <si>
    <t>New River Light &amp; Power Co</t>
  </si>
  <si>
    <t>Pee Dee Electric Member Corp</t>
  </si>
  <si>
    <t>Piedmont Electric Member Corp</t>
  </si>
  <si>
    <t>Pitt &amp; Greene Elec Member Corp</t>
  </si>
  <si>
    <t>Randolph Electric Member Corp</t>
  </si>
  <si>
    <t>Roanoke Electric Member Corp</t>
  </si>
  <si>
    <t>Rutherford Elec Member Corp</t>
  </si>
  <si>
    <t>South River Elec Member Corp</t>
  </si>
  <si>
    <t>Surry-Yadkin Elec Member Corp</t>
  </si>
  <si>
    <t>Tideland Electric Member Corp</t>
  </si>
  <si>
    <t>Town of Apex- (NC)</t>
  </si>
  <si>
    <t>Town of Ayden - (NC)</t>
  </si>
  <si>
    <t>Town of Edenton - (NC)</t>
  </si>
  <si>
    <t>Town of Forest City</t>
  </si>
  <si>
    <t>Town of High Point</t>
  </si>
  <si>
    <t>Town of Huntersville - (NC)</t>
  </si>
  <si>
    <t>Town of Murphy - (NC)</t>
  </si>
  <si>
    <t>Town of Pineville - (NC)</t>
  </si>
  <si>
    <t>Town of Smithfield - (NC)</t>
  </si>
  <si>
    <t>Town of Tarboro - (NC)</t>
  </si>
  <si>
    <t>Town of Wake Forest - (NC)</t>
  </si>
  <si>
    <t>Union Electric Membership Corp - (NC)</t>
  </si>
  <si>
    <t>Virginia Electric &amp; Power Co</t>
  </si>
  <si>
    <t>Wake Electric Membership Corp</t>
  </si>
  <si>
    <t>York Electric Coop Inc</t>
  </si>
  <si>
    <t>Basin Electric Power Coop</t>
  </si>
  <si>
    <t>Burke-Divide Electric Coop Inc</t>
  </si>
  <si>
    <t>Capital Electric Coop, Inc</t>
  </si>
  <si>
    <t>Cass County Electric Coop Inc</t>
  </si>
  <si>
    <t>City of Lakota - (ND)</t>
  </si>
  <si>
    <t>City of Valley City</t>
  </si>
  <si>
    <t>Dakota Valley Elec Coop Inc</t>
  </si>
  <si>
    <t>KEM Electric Coop Inc</t>
  </si>
  <si>
    <t>McLean Electric Coop, Inc</t>
  </si>
  <si>
    <t>Mor-Gran-Sou Electric Coop Inc</t>
  </si>
  <si>
    <t>Mountrail-Williams Elec Coop</t>
  </si>
  <si>
    <t>Nodak Electric Coop Inc</t>
  </si>
  <si>
    <t>North Central Elec Coop, Inc</t>
  </si>
  <si>
    <t>Northern Plains Electric Coop</t>
  </si>
  <si>
    <t>Roughrider Electric Cooperative</t>
  </si>
  <si>
    <t>Slope Electric Coop Inc</t>
  </si>
  <si>
    <t>Verendrye Electric Coop Inc</t>
  </si>
  <si>
    <t>Auburn Board of Public Works</t>
  </si>
  <si>
    <t>Burt County Public Power Dist</t>
  </si>
  <si>
    <t>Butler Public Power District - (NE)</t>
  </si>
  <si>
    <t>Cedar-Knox Public Power Dist</t>
  </si>
  <si>
    <t>Cherry-Todd Electric Coop, Inc</t>
  </si>
  <si>
    <t>Chimney Rock Public Power Dist</t>
  </si>
  <si>
    <t>City of Alliance- (NE)</t>
  </si>
  <si>
    <t>City of Beatrice - (NE)</t>
  </si>
  <si>
    <t>City of Broken Bow - (NE)</t>
  </si>
  <si>
    <t>City of Cambridge - (NE)</t>
  </si>
  <si>
    <t>City of Central City</t>
  </si>
  <si>
    <t>City of Crete</t>
  </si>
  <si>
    <t>City of David City</t>
  </si>
  <si>
    <t>City of Fairbury</t>
  </si>
  <si>
    <t>City of Falls City - (NE)</t>
  </si>
  <si>
    <t>City of Fremont - (NE)</t>
  </si>
  <si>
    <t>City of Gering - (NE)</t>
  </si>
  <si>
    <t>City of Gothenburg - (NE)</t>
  </si>
  <si>
    <t>City of Grand Island - (NE)</t>
  </si>
  <si>
    <t>City of Hastings - (NE)</t>
  </si>
  <si>
    <t>City of Hebron - (NE)</t>
  </si>
  <si>
    <t>City of Holdrege</t>
  </si>
  <si>
    <t>City of Imperial</t>
  </si>
  <si>
    <t>City of Kimball - (NE)</t>
  </si>
  <si>
    <t>City of Lexington - (NE)</t>
  </si>
  <si>
    <t>City of Madison - (NE)</t>
  </si>
  <si>
    <t>City of Minden - (NE)</t>
  </si>
  <si>
    <t>City of Nebraska City</t>
  </si>
  <si>
    <t>City of Neligh - (NE)</t>
  </si>
  <si>
    <t>City of North Platte</t>
  </si>
  <si>
    <t>City of Ord - (NE)</t>
  </si>
  <si>
    <t>City of Pierce - (NE)</t>
  </si>
  <si>
    <t>City of Schuyler - (NE)</t>
  </si>
  <si>
    <t>City of Seward - (NE)</t>
  </si>
  <si>
    <t>City of Sidney - (NE)</t>
  </si>
  <si>
    <t>City of South Sioux City</t>
  </si>
  <si>
    <t>City of St Paul - (NE)</t>
  </si>
  <si>
    <t>City of Superior - (NE)</t>
  </si>
  <si>
    <t>City of Syracuse - (NE)</t>
  </si>
  <si>
    <t>City of Tecumseh</t>
  </si>
  <si>
    <t>City of Valentine - (NE)</t>
  </si>
  <si>
    <t>City of Wahoo - (NE)</t>
  </si>
  <si>
    <t>City of Wakefield - (NE)</t>
  </si>
  <si>
    <t>City of Wayne</t>
  </si>
  <si>
    <t>City of West Point - (NE)</t>
  </si>
  <si>
    <t>Cornhusker Public Power Dist</t>
  </si>
  <si>
    <t>Cozad Board of Public Works</t>
  </si>
  <si>
    <t>Cuming County Public Pwr Dist</t>
  </si>
  <si>
    <t>Custer Public Power District</t>
  </si>
  <si>
    <t>Dawson Power District</t>
  </si>
  <si>
    <t>Elkhorn Rural Public Pwr Dist</t>
  </si>
  <si>
    <t>Howard Greeley Rural P P D</t>
  </si>
  <si>
    <t>KBR Rural Public Power District</t>
  </si>
  <si>
    <t>LaCreek Electric Assn, Inc</t>
  </si>
  <si>
    <t>Lincoln Electric System</t>
  </si>
  <si>
    <t>Loup River Public Power Dist</t>
  </si>
  <si>
    <t>Loup Valleys Rural P P D</t>
  </si>
  <si>
    <t>McCook Public Power District</t>
  </si>
  <si>
    <t>Midwest Electric Member Corp</t>
  </si>
  <si>
    <t>Nebraska Public Power District</t>
  </si>
  <si>
    <t>Niobrara Valley El Member Corp</t>
  </si>
  <si>
    <t>Norris Public Power District</t>
  </si>
  <si>
    <t>North Central Public Pwr Dist</t>
  </si>
  <si>
    <t>Northeast Power</t>
  </si>
  <si>
    <t>Northwest Rural Pub Pwr Dist</t>
  </si>
  <si>
    <t>Omaha Public Power District</t>
  </si>
  <si>
    <t>Panhandle Rural El Member Assn</t>
  </si>
  <si>
    <t>Perennial Public Power Dist</t>
  </si>
  <si>
    <t>Polk County Rural Pub Pwr Dist</t>
  </si>
  <si>
    <t>Roosevelt Public Power Dist</t>
  </si>
  <si>
    <t>South Central Public Pwr Dist</t>
  </si>
  <si>
    <t>Southern Public Power District</t>
  </si>
  <si>
    <t>Southwest Public Power Dist</t>
  </si>
  <si>
    <t>Stanton County Public Pwr Dist</t>
  </si>
  <si>
    <t>Twin Valleys Public Power Dist</t>
  </si>
  <si>
    <t>Wheat Belt Public Power Dist</t>
  </si>
  <si>
    <t>Wyrulec Company</t>
  </si>
  <si>
    <t>Granite State Electric Co</t>
  </si>
  <si>
    <t>New Hampshire Elec Coop Inc</t>
  </si>
  <si>
    <t>Public Service Co of NH</t>
  </si>
  <si>
    <t>Town of Wolfeboro</t>
  </si>
  <si>
    <t>Unitil Energy Systems</t>
  </si>
  <si>
    <t>Atlantic City Electric Co</t>
  </si>
  <si>
    <t>Borough of Butler - (NJ)</t>
  </si>
  <si>
    <t>Borough of Madison - (NJ)</t>
  </si>
  <si>
    <t>City of Vineland - (NJ)</t>
  </si>
  <si>
    <t>Jersey Central Power &amp; Lt Co</t>
  </si>
  <si>
    <t>Public Service Elec &amp; Gas Co</t>
  </si>
  <si>
    <t>Rockland Electric Co</t>
  </si>
  <si>
    <t>Sussex Rural Electric Coop Inc</t>
  </si>
  <si>
    <t>Central New Mexico El Coop, Inc</t>
  </si>
  <si>
    <t>Central Valley Elec Coop, Inc</t>
  </si>
  <si>
    <t>City of Farmington - (NM)</t>
  </si>
  <si>
    <t>City of Gallup - (NM)</t>
  </si>
  <si>
    <t>Continental Divide El Coop Inc</t>
  </si>
  <si>
    <t>El Paso Electric Co</t>
  </si>
  <si>
    <t>Farmers Electric Coop, Inc - (NM)</t>
  </si>
  <si>
    <t>Jemez Mountains Elec Coop, Inc</t>
  </si>
  <si>
    <t>Kit Carson Electric Coop, Inc</t>
  </si>
  <si>
    <t>Lea County Electric Coop, Inc</t>
  </si>
  <si>
    <t>Los Alamos County</t>
  </si>
  <si>
    <t>Mora-San Miguel Elec Coop</t>
  </si>
  <si>
    <t>Otero County Electric Coop Inc</t>
  </si>
  <si>
    <t>Public Service Co of NM</t>
  </si>
  <si>
    <t>Rio Grande Electric Coop, Inc</t>
  </si>
  <si>
    <t>Roosevelt County Elec Coop Inc</t>
  </si>
  <si>
    <t>Sierra Electric Coop, Inc</t>
  </si>
  <si>
    <t>Socorro Electric Coop, Inc</t>
  </si>
  <si>
    <t>Southwestern Public Service Co</t>
  </si>
  <si>
    <t>Springer Electric Coop, Inc</t>
  </si>
  <si>
    <t>City of Boulder City - (NV)</t>
  </si>
  <si>
    <t>Colorado River Comm of Nevada</t>
  </si>
  <si>
    <t>Harney Electric Coop, Inc</t>
  </si>
  <si>
    <t>Mt Wheeler Power, Inc</t>
  </si>
  <si>
    <t>Nevada Power Co</t>
  </si>
  <si>
    <t>Overton Power District No 5</t>
  </si>
  <si>
    <t>Sierra Pacific Power Co</t>
  </si>
  <si>
    <t>Wells Rural Electric Co</t>
  </si>
  <si>
    <t>Central Hudson Gas &amp; Elec Corp</t>
  </si>
  <si>
    <t>City of Plattsburgh - (NY)</t>
  </si>
  <si>
    <t>City of Salamanca - (NY)</t>
  </si>
  <si>
    <t>Consolidated Edison Co-NY Inc</t>
  </si>
  <si>
    <t>Fishers Island Utility Co Inc</t>
  </si>
  <si>
    <t>Jamestown Board of Public Util</t>
  </si>
  <si>
    <t>Lake Placid Village, Inc - (NY)</t>
  </si>
  <si>
    <t>Long Island Power Authority</t>
  </si>
  <si>
    <t>New York State Elec &amp; Gas Corp</t>
  </si>
  <si>
    <t>Niagara Mohawk Power Corp.</t>
  </si>
  <si>
    <t>North Shore Towers Apts Inc</t>
  </si>
  <si>
    <t>Orange &amp; Rockland Utils Inc</t>
  </si>
  <si>
    <t>Pennsylvania Electric Co</t>
  </si>
  <si>
    <t>Rochester Gas &amp; Electric Corp</t>
  </si>
  <si>
    <t>Steuben Rural Elec Coop, Inc</t>
  </si>
  <si>
    <t>Town of Massena - (NY)</t>
  </si>
  <si>
    <t>Village of Arcade - (NY)</t>
  </si>
  <si>
    <t>Village of Fairport - (NY)</t>
  </si>
  <si>
    <t>Village of Freeport - (NY)</t>
  </si>
  <si>
    <t>Village of Rockville Centre - (NY)</t>
  </si>
  <si>
    <t>Village of Rouses Point - (NY)</t>
  </si>
  <si>
    <t>Village of Solvay - (NY)</t>
  </si>
  <si>
    <t>Adams Rural Electric Coop, Inc</t>
  </si>
  <si>
    <t>Buckeye Rural Elec Coop, Inc</t>
  </si>
  <si>
    <t>Butler Rural Electric Coop Inc - (OH)</t>
  </si>
  <si>
    <t>Carroll Electric Coop, Inc - (OH)</t>
  </si>
  <si>
    <t>City of Amherst- (OH)</t>
  </si>
  <si>
    <t>City of Bowling Green - (OH)</t>
  </si>
  <si>
    <t>City of Bryan - (OH)</t>
  </si>
  <si>
    <t>City of Celina - (OH)</t>
  </si>
  <si>
    <t>City of Cleveland - (OH)</t>
  </si>
  <si>
    <t>City of Columbus - (OH)</t>
  </si>
  <si>
    <t>City of Cuyahoga Falls - (OH)</t>
  </si>
  <si>
    <t>City of Dover - (OH)</t>
  </si>
  <si>
    <t>City of Galion</t>
  </si>
  <si>
    <t>City of Hamilton - (OH)</t>
  </si>
  <si>
    <t>City of Hudson - (OH)</t>
  </si>
  <si>
    <t>City of Jackson - (OH)</t>
  </si>
  <si>
    <t>City of Lebanon - (OH)</t>
  </si>
  <si>
    <t>City of Napoleon - (OH)</t>
  </si>
  <si>
    <t>City of Oberlin - (OH)</t>
  </si>
  <si>
    <t>City of Orrville - (OH)</t>
  </si>
  <si>
    <t>City of Painesville</t>
  </si>
  <si>
    <t>City of Piqua - (OH)</t>
  </si>
  <si>
    <t>City of Shelby - (OH)</t>
  </si>
  <si>
    <t>City of St Marys - (OH)</t>
  </si>
  <si>
    <t>City of Tipp City - (OH)</t>
  </si>
  <si>
    <t>City of Wadsworth - (OH)</t>
  </si>
  <si>
    <t>City of Wapakoneta - (OH)</t>
  </si>
  <si>
    <t>City of Westerville - (OH)</t>
  </si>
  <si>
    <t>Cleveland Electric Illum Co</t>
  </si>
  <si>
    <t>Clyde Light &amp; Power</t>
  </si>
  <si>
    <t>Consolidated Electric Coop Inc</t>
  </si>
  <si>
    <t>Darke Rural Electric Coop, Inc</t>
  </si>
  <si>
    <t>Dayton Power &amp; Light Co</t>
  </si>
  <si>
    <t>Duke Energy Ohio Inc</t>
  </si>
  <si>
    <t>Firelands Electric Coop, Inc</t>
  </si>
  <si>
    <t>Frontier Power Company</t>
  </si>
  <si>
    <t>Guernsey-Muskingum El Coop Inc</t>
  </si>
  <si>
    <t>Hancock-Wood Electric Coop Inc</t>
  </si>
  <si>
    <t>Holmes-Wayne Electric Coop Inc</t>
  </si>
  <si>
    <t>Licking Rural Electric Inc</t>
  </si>
  <si>
    <t>Logan County Coop Power &amp; Light</t>
  </si>
  <si>
    <t>Lorain-Medina R E C, Inc</t>
  </si>
  <si>
    <t>Mid-Ohio Energy Coop, Inc</t>
  </si>
  <si>
    <t>Midwest Electric, Inc</t>
  </si>
  <si>
    <t>North Western Elec Coop, Inc</t>
  </si>
  <si>
    <t>Ohio Edison Co</t>
  </si>
  <si>
    <t>Ohio Power Co</t>
  </si>
  <si>
    <t>Ohio Valley Electric Corp</t>
  </si>
  <si>
    <t>Pioneer Rural Elec Coop, Inc - (OH)</t>
  </si>
  <si>
    <t>South Central Power Company</t>
  </si>
  <si>
    <t>The Toledo Edison Co</t>
  </si>
  <si>
    <t>Union Rural Electric Coop, Inc</t>
  </si>
  <si>
    <t>Village of Minster - (OH)</t>
  </si>
  <si>
    <t>Village of Yellow Springs - (OH)</t>
  </si>
  <si>
    <t>Washington Electric Coop - (OH)</t>
  </si>
  <si>
    <t>CKenergy Electric Cooperative</t>
  </si>
  <si>
    <t>Canadian Valley Elec Coop, Inc</t>
  </si>
  <si>
    <t>Central Rural Electric Cooperative, Inc</t>
  </si>
  <si>
    <t>Choctaw Electric Coop Inc</t>
  </si>
  <si>
    <t>Cimarron Electric Coop</t>
  </si>
  <si>
    <t>City of Altus - (OK)</t>
  </si>
  <si>
    <t>City of Claremore</t>
  </si>
  <si>
    <t>City of Cushing - (OK)</t>
  </si>
  <si>
    <t>City of Duncan - (OK)</t>
  </si>
  <si>
    <t>City of Edmond - (OK)</t>
  </si>
  <si>
    <t>City of Mangum - (OK)</t>
  </si>
  <si>
    <t>City of Miami - (OK)</t>
  </si>
  <si>
    <t>City of Pawhuska - (OK)</t>
  </si>
  <si>
    <t>City of Ponca City - (OK)</t>
  </si>
  <si>
    <t>City of Pryor - (OK)</t>
  </si>
  <si>
    <t>City of Sallisaw - (OK)</t>
  </si>
  <si>
    <t>City of Stilwell - (OK)</t>
  </si>
  <si>
    <t>Cookson Hills Elec Coop, Inc</t>
  </si>
  <si>
    <t>Cotton Electric Coop, Inc</t>
  </si>
  <si>
    <t>East Central Oklahoma Elec Coop Inc</t>
  </si>
  <si>
    <t>Grand River Dam Authority</t>
  </si>
  <si>
    <t>Indian Electric Coop, Inc</t>
  </si>
  <si>
    <t>Kay Electric Coop</t>
  </si>
  <si>
    <t>Kiamichi Electric Coop, Inc</t>
  </si>
  <si>
    <t>Lake Region Electric Coop, Inc - (OK)</t>
  </si>
  <si>
    <t>Northeast Oklahoma Electric Coop, Inc</t>
  </si>
  <si>
    <t>Northfork Electric Coop, Inc</t>
  </si>
  <si>
    <t>Northwestern Electric Coop Inc - (OK)</t>
  </si>
  <si>
    <t>Oklahoma Electric Coop Inc</t>
  </si>
  <si>
    <t>People's Electric Cooperative</t>
  </si>
  <si>
    <t>Prague Public Works Authority</t>
  </si>
  <si>
    <t>Public Service Co of Oklahoma</t>
  </si>
  <si>
    <t>Red River Valley Rrl Elec Assn</t>
  </si>
  <si>
    <t>Rural Electric Coop, Inc</t>
  </si>
  <si>
    <t>Southeastern Electric Coop Inc - (OK)</t>
  </si>
  <si>
    <t>Southwest Rural Elec Assn Inc</t>
  </si>
  <si>
    <t>Stillwater Utilities Authority</t>
  </si>
  <si>
    <t>Tahlequah Public Works Authority</t>
  </si>
  <si>
    <t>Verdigris Valley Elec Coop Inc</t>
  </si>
  <si>
    <t>Wagoner Public Works Authority</t>
  </si>
  <si>
    <t>Blachly-Lane County Coop El Assn</t>
  </si>
  <si>
    <t>Bonneville Power Administration</t>
  </si>
  <si>
    <t>Canby Utility Board</t>
  </si>
  <si>
    <t>Central Electric Coop Inc - (OR)</t>
  </si>
  <si>
    <t>Central Lincoln People's Ut Dt</t>
  </si>
  <si>
    <t>City of Ashland - (OR)</t>
  </si>
  <si>
    <t>City of Bandon - (OR)</t>
  </si>
  <si>
    <t>City of Eugene - (OR)</t>
  </si>
  <si>
    <t>City of Forest Grove</t>
  </si>
  <si>
    <t>City of Hermiston</t>
  </si>
  <si>
    <t>City of McMinnville - (OR)</t>
  </si>
  <si>
    <t>City of Milton-Freewater- (OR)</t>
  </si>
  <si>
    <t>City of Monmouth - (OR)</t>
  </si>
  <si>
    <t>City of Springfield - (OR)</t>
  </si>
  <si>
    <t>Clatskanie Peoples Util Dist</t>
  </si>
  <si>
    <t>Columbia Basin Elec Cooperative, Inc</t>
  </si>
  <si>
    <t>Columbia Power Coop Assn Inc</t>
  </si>
  <si>
    <t>Columbia River Peoples Ut Dist</t>
  </si>
  <si>
    <t>Columbia Rural Elec Assn, Inc</t>
  </si>
  <si>
    <t>Consumers Power, Inc</t>
  </si>
  <si>
    <t>Coos-Curry Electric Coop, Inc</t>
  </si>
  <si>
    <t>Douglas Electric Coop - (OR)</t>
  </si>
  <si>
    <t>Emerald People's Utility Dist</t>
  </si>
  <si>
    <t>Hood River Electric Coop</t>
  </si>
  <si>
    <t>Lane Electric Coop Inc</t>
  </si>
  <si>
    <t>Midstate Electric Coop, Inc</t>
  </si>
  <si>
    <t>Northern Wasco County PUD</t>
  </si>
  <si>
    <t>Oregon Trail El Cons Coop, Inc</t>
  </si>
  <si>
    <t>Portland General Electric Co</t>
  </si>
  <si>
    <t>Salem Electric - (OR)</t>
  </si>
  <si>
    <t>Tillamook Peoples Utility Dist</t>
  </si>
  <si>
    <t>Umatilla Electric Coop Assn</t>
  </si>
  <si>
    <t>Wasco Electric Coop, Inc</t>
  </si>
  <si>
    <t>Adams Electric Cooperative Inc</t>
  </si>
  <si>
    <t>Bedford Rural Elec Coop, Inc</t>
  </si>
  <si>
    <t>Borough of Chambersburg</t>
  </si>
  <si>
    <t>Borough of Ephrata - (PA)</t>
  </si>
  <si>
    <t>Borough of Lansdale</t>
  </si>
  <si>
    <t>Borough of Quakertown - (PA)</t>
  </si>
  <si>
    <t>Central Electric Coop, Inc - (PA)</t>
  </si>
  <si>
    <t>Citizens Electric Co - (PA)</t>
  </si>
  <si>
    <t>Claverack Rural Elec Coop Inc</t>
  </si>
  <si>
    <t>Duquesne Light Co</t>
  </si>
  <si>
    <t>Metropolitan Edison Co</t>
  </si>
  <si>
    <t>Northwestern Rural E C A, Inc - (PA)</t>
  </si>
  <si>
    <t>PECO Energy Co</t>
  </si>
  <si>
    <t>PPL Electric Utilities Corp</t>
  </si>
  <si>
    <t>Pennsylvania Power Co</t>
  </si>
  <si>
    <t>Pike County Light &amp; Power Co</t>
  </si>
  <si>
    <t>REA Energy Coop Inc</t>
  </si>
  <si>
    <t>Somerset Rural Elec Coop, Inc</t>
  </si>
  <si>
    <t>Tri-County Rural Elec Coop Inc</t>
  </si>
  <si>
    <t>UGI Utilities, Inc</t>
  </si>
  <si>
    <t>United Electric Coop, Inc - (PA)</t>
  </si>
  <si>
    <t>Valley Rural Electric Coop Inc</t>
  </si>
  <si>
    <t>Wellsborough Electric Co</t>
  </si>
  <si>
    <t>West Penn Power Co</t>
  </si>
  <si>
    <t>Block Island Power Co</t>
  </si>
  <si>
    <t>Pascoag Utility District</t>
  </si>
  <si>
    <t>The Narragansett Electric Co</t>
  </si>
  <si>
    <t>Aiken Electric Coop Inc</t>
  </si>
  <si>
    <t>Berkeley Electric Coop Inc</t>
  </si>
  <si>
    <t>Black River Electric Coop, Inc - (SC)</t>
  </si>
  <si>
    <t>Blue Ridge Electric Coop Inc - (SC)</t>
  </si>
  <si>
    <t>City of Bennettsville - (SC)</t>
  </si>
  <si>
    <t>City of Camden</t>
  </si>
  <si>
    <t>City of Gaffney - (SC)</t>
  </si>
  <si>
    <t>City of Georgetown - (SC)</t>
  </si>
  <si>
    <t>City of Laurens - (SC)</t>
  </si>
  <si>
    <t>City of Newberry - (SC)</t>
  </si>
  <si>
    <t>City of Orangeburg - (SC)</t>
  </si>
  <si>
    <t>City of Rock Hill - (SC)</t>
  </si>
  <si>
    <t>City of Seneca - (SC)</t>
  </si>
  <si>
    <t>City of Union - (SC)</t>
  </si>
  <si>
    <t>Clinton Combined Utility Sys</t>
  </si>
  <si>
    <t>Coastal Electric Coop, Inc</t>
  </si>
  <si>
    <t>Easley Combined Utility System</t>
  </si>
  <si>
    <t>Edisto Electric Coop, Inc</t>
  </si>
  <si>
    <t>Fairfield Electric Coop, Inc</t>
  </si>
  <si>
    <t>Greenwood CPW</t>
  </si>
  <si>
    <t>Greer Commission of Public Wks</t>
  </si>
  <si>
    <t>Horry Electric Coop Inc</t>
  </si>
  <si>
    <t>Laurens Electric Coop, Inc</t>
  </si>
  <si>
    <t>Little River Electric Coop Inc</t>
  </si>
  <si>
    <t>Lockhart Power Co</t>
  </si>
  <si>
    <t>Lynches River Elec Coop, Inc</t>
  </si>
  <si>
    <t>Marlboro Electric Coop, Inc</t>
  </si>
  <si>
    <t>Mid-Carolina Electric Coop Inc</t>
  </si>
  <si>
    <t>Newberry Electric Coop, Inc</t>
  </si>
  <si>
    <t>Palmetto Electric Coop Inc</t>
  </si>
  <si>
    <t>Pee Dee Electric Coop, Inc</t>
  </si>
  <si>
    <t>Santee Electric Coop, Inc</t>
  </si>
  <si>
    <t>South Carolina Electric&amp;Gas Company</t>
  </si>
  <si>
    <t>South Carolina Public Service Authority</t>
  </si>
  <si>
    <t>Black Hills Electric Coop, Inc</t>
  </si>
  <si>
    <t>Bon Homme Yankton El Assn, Inc</t>
  </si>
  <si>
    <t>Butte Electric Coop, Inc</t>
  </si>
  <si>
    <t>Cam Wal Electric Coop, Inc</t>
  </si>
  <si>
    <t>Central Electric Coop, Inc - (SD)</t>
  </si>
  <si>
    <t>Charles Mix Electric Assn, Inc</t>
  </si>
  <si>
    <t>City of Beresford</t>
  </si>
  <si>
    <t>City of Brookings - (SD)</t>
  </si>
  <si>
    <t>City of Flandreau</t>
  </si>
  <si>
    <t>City of Fort Pierre - (SD)</t>
  </si>
  <si>
    <t>City of Madison - (SD)</t>
  </si>
  <si>
    <t>City of Miller - (SD)</t>
  </si>
  <si>
    <t>City of Pierre - (SD)</t>
  </si>
  <si>
    <t>City of Sioux Falls - (SD)</t>
  </si>
  <si>
    <t>City of Vermillion - (SD)</t>
  </si>
  <si>
    <t>City of Volga - (SD)</t>
  </si>
  <si>
    <t>Clay-Union Electric Corp</t>
  </si>
  <si>
    <t>Codington-Clark Elec Coop, Inc</t>
  </si>
  <si>
    <t>Dakota Energy Coop Inc</t>
  </si>
  <si>
    <t>Douglas Electric Coop, Inc</t>
  </si>
  <si>
    <t>FEM Electric Assn, Inc</t>
  </si>
  <si>
    <t>Lake Region Electric Assn, Inc - (SD)</t>
  </si>
  <si>
    <t>Moreau-Grand Electric Coop Inc</t>
  </si>
  <si>
    <t>NorthWestern Energy - (SD)</t>
  </si>
  <si>
    <t>Northern Electric Coop, Inc</t>
  </si>
  <si>
    <t>Oahe Electric Coop Inc</t>
  </si>
  <si>
    <t>Rosebud Electric Coop Inc</t>
  </si>
  <si>
    <t>Southeastern Electric Coop Inc - (SD)</t>
  </si>
  <si>
    <t>Town of Pickstown - (SD)</t>
  </si>
  <si>
    <t>Union County Electric Coop Inc</t>
  </si>
  <si>
    <t>Watertown Municipal Utilities</t>
  </si>
  <si>
    <t>West Central Electric Coop Inc - (SD)</t>
  </si>
  <si>
    <t>West River Electric Assn Inc</t>
  </si>
  <si>
    <t>Whetstone Valley Elec Coop Inc</t>
  </si>
  <si>
    <t>Winner Municipal Utility</t>
  </si>
  <si>
    <t>Appalachian Electric Coop</t>
  </si>
  <si>
    <t>Athens Utility Board</t>
  </si>
  <si>
    <t>Benton County</t>
  </si>
  <si>
    <t>Bolivar Energy Authority</t>
  </si>
  <si>
    <t>Caney Fork Electric Coop, Inc</t>
  </si>
  <si>
    <t>Carroll County - (TN)</t>
  </si>
  <si>
    <t>Chickasaw Electric Coop, Inc</t>
  </si>
  <si>
    <t>City of Alcoa Utilities</t>
  </si>
  <si>
    <t>City of Bristol - (TN)</t>
  </si>
  <si>
    <t>City of Brownsville</t>
  </si>
  <si>
    <t>City of Clarksville - (TN)</t>
  </si>
  <si>
    <t>City of Cleveland - (TN)</t>
  </si>
  <si>
    <t>City of Clinton - (TN)</t>
  </si>
  <si>
    <t>City of Cookeville - (TN)</t>
  </si>
  <si>
    <t>City of Covington - (TN)</t>
  </si>
  <si>
    <t>City of Dayton - (TN)</t>
  </si>
  <si>
    <t>City of Dickson</t>
  </si>
  <si>
    <t>City of Dyersburg</t>
  </si>
  <si>
    <t>City of Elizabethton - (TN)</t>
  </si>
  <si>
    <t>City of Etowah</t>
  </si>
  <si>
    <t>City of Fayetteville</t>
  </si>
  <si>
    <t>City of Gallatin - (TN)</t>
  </si>
  <si>
    <t>City of Greeneville - (TN)</t>
  </si>
  <si>
    <t>City of Harriman - (TN)</t>
  </si>
  <si>
    <t>City of Humboldt</t>
  </si>
  <si>
    <t>City of Jackson - (TN)</t>
  </si>
  <si>
    <t>City of LaFollette</t>
  </si>
  <si>
    <t>City of Lawrenceburg</t>
  </si>
  <si>
    <t>City of Lenoir - (TN)</t>
  </si>
  <si>
    <t>City of Lewisburg - (TN)</t>
  </si>
  <si>
    <t>City of Lexington - (TN)</t>
  </si>
  <si>
    <t>City of Memphis - (TN)</t>
  </si>
  <si>
    <t>City of Milan</t>
  </si>
  <si>
    <t>City of Morristown - (TN)</t>
  </si>
  <si>
    <t>City of Mt Pleasant - (TN)</t>
  </si>
  <si>
    <t>City of Murfreesboro</t>
  </si>
  <si>
    <t>City of Newbern</t>
  </si>
  <si>
    <t>City of Newport</t>
  </si>
  <si>
    <t>City of Oak Ridge</t>
  </si>
  <si>
    <t>City of Paris - (TN)</t>
  </si>
  <si>
    <t>City of Pulaski - (TN)</t>
  </si>
  <si>
    <t>City of Ripley - (TN)</t>
  </si>
  <si>
    <t>City of Rockwood - (TN)</t>
  </si>
  <si>
    <t>City of Shelbyville - (TN)</t>
  </si>
  <si>
    <t>City of Smithville - (TN)</t>
  </si>
  <si>
    <t>City of Sparta</t>
  </si>
  <si>
    <t>City of Springfield - (TN)</t>
  </si>
  <si>
    <t>City of Sweetwater</t>
  </si>
  <si>
    <t>City of Trenton - (TN)</t>
  </si>
  <si>
    <t>City of Union City</t>
  </si>
  <si>
    <t>City of Winchester - (TN)</t>
  </si>
  <si>
    <t>Columbia Power System</t>
  </si>
  <si>
    <t>Cumberland Elec Member Corp</t>
  </si>
  <si>
    <t>Duck River Elec Member Corp</t>
  </si>
  <si>
    <t>Forked Deer Electric Coop, Inc</t>
  </si>
  <si>
    <t>Fort Loudoun Electric Coop</t>
  </si>
  <si>
    <t>Gibson Electric Members Corp</t>
  </si>
  <si>
    <t>Holston Electric Coop, Inc</t>
  </si>
  <si>
    <t>Johnson City - (TN)</t>
  </si>
  <si>
    <t>Kingsport Power Co</t>
  </si>
  <si>
    <t>Knoxville Utilities Board</t>
  </si>
  <si>
    <t>Loudon Utilities Board</t>
  </si>
  <si>
    <t>Maryville Utilities</t>
  </si>
  <si>
    <t>McMinnville Electric System</t>
  </si>
  <si>
    <t>Meriwether Lewis Electric Coop</t>
  </si>
  <si>
    <t>Middle Tennessee E M C</t>
  </si>
  <si>
    <t>Nashville Electric Service</t>
  </si>
  <si>
    <t>Pickwick Electric Coop</t>
  </si>
  <si>
    <t>Plateau Electric Cooperative</t>
  </si>
  <si>
    <t>Powell Valley Electric Coop</t>
  </si>
  <si>
    <t>Sequachee Valley Electric Coop</t>
  </si>
  <si>
    <t>Sevier County Electric System</t>
  </si>
  <si>
    <t>Southwest Tennessee E M C</t>
  </si>
  <si>
    <t>Tennessee Valley Electric Coop</t>
  </si>
  <si>
    <t>Town of Erwin - (TN)</t>
  </si>
  <si>
    <t>Tullahoma Board-Public Utils</t>
  </si>
  <si>
    <t>Upper Cumberland E M C</t>
  </si>
  <si>
    <t>Volunteer Electric Coop</t>
  </si>
  <si>
    <t>Weakley County Mun Elec Sys</t>
  </si>
  <si>
    <t>4Change Energy Company</t>
  </si>
  <si>
    <t>Retail Energy Provider</t>
  </si>
  <si>
    <t>AP Holdings LLC</t>
  </si>
  <si>
    <t>APN Starfirst, L.P.</t>
  </si>
  <si>
    <t>Accent Energy Holdings, LLC</t>
  </si>
  <si>
    <t>Agera Energy LLC</t>
  </si>
  <si>
    <t>Alliance Power Co LLC</t>
  </si>
  <si>
    <t>Ambit Energy Holdings, LLC</t>
  </si>
  <si>
    <t>AmeriPower LLC</t>
  </si>
  <si>
    <t>American Light and Power</t>
  </si>
  <si>
    <t>American PowerNet</t>
  </si>
  <si>
    <t>Amigo Energy</t>
  </si>
  <si>
    <t>Austin Energy</t>
  </si>
  <si>
    <t>Axon Power &amp; Gas LLC</t>
  </si>
  <si>
    <t>BP Energy Company</t>
  </si>
  <si>
    <t>Bailey County Elec Coop Assn</t>
  </si>
  <si>
    <t>Bandera Electric Coop, Inc</t>
  </si>
  <si>
    <t>Bartlett Electric Coop, Inc</t>
  </si>
  <si>
    <t>Big Country Electric Coop, Inc</t>
  </si>
  <si>
    <t>Bluebonnet Electric Coop, Inc</t>
  </si>
  <si>
    <t>Bounce Energy, Inc.</t>
  </si>
  <si>
    <t>Bowie-Cass Electric Coop, Inc</t>
  </si>
  <si>
    <t>Breeze LLC</t>
  </si>
  <si>
    <t>Brilliant Energy, LLC</t>
  </si>
  <si>
    <t>Brooklet Energy Distribution</t>
  </si>
  <si>
    <t>Brownsville Public Utilities Board</t>
  </si>
  <si>
    <t>Calpine Energy Solutions, LLC</t>
  </si>
  <si>
    <t>Calpine Power America LLC</t>
  </si>
  <si>
    <t>Central Texas Elec Coop, Inc</t>
  </si>
  <si>
    <t>Champion Energy Services</t>
  </si>
  <si>
    <t>Cherokee County Elec Coop Assn</t>
  </si>
  <si>
    <t>City of Boerne</t>
  </si>
  <si>
    <t>City of Brenham - (TX)</t>
  </si>
  <si>
    <t>City of Bryan - (TX)</t>
  </si>
  <si>
    <t>City of College Station - (TX)</t>
  </si>
  <si>
    <t>City of Cuero - (TX)</t>
  </si>
  <si>
    <t>City of Denton - (TX)</t>
  </si>
  <si>
    <t>City of Floresville</t>
  </si>
  <si>
    <t>City of Fredericksburg - (TX)</t>
  </si>
  <si>
    <t>City of Garland - (TX)</t>
  </si>
  <si>
    <t>City of Georgetown - (TX)</t>
  </si>
  <si>
    <t>City of Greenville - (TX)</t>
  </si>
  <si>
    <t>City of Jasper - (TX)</t>
  </si>
  <si>
    <t>City of Lampasas - (TX)</t>
  </si>
  <si>
    <t>City of Liberty - (TX)</t>
  </si>
  <si>
    <t>City of Lockhart - (TX)</t>
  </si>
  <si>
    <t>City of Lubbock - (TX)</t>
  </si>
  <si>
    <t>City of New Braunfels - (TX)</t>
  </si>
  <si>
    <t>City of San Antonio - (TX)</t>
  </si>
  <si>
    <t>City of San Marcos - (TX)</t>
  </si>
  <si>
    <t>City of Seguin - (TX)</t>
  </si>
  <si>
    <t>Clearview Electric Inc.</t>
  </si>
  <si>
    <t>Coleman County Elec Coop, Inc</t>
  </si>
  <si>
    <t>Comanche County Elec Coop Assn</t>
  </si>
  <si>
    <t>Concho Valley Elec Coop Inc</t>
  </si>
  <si>
    <t>ConocoPhillips Company</t>
  </si>
  <si>
    <t>Conservice Energy</t>
  </si>
  <si>
    <t>Consolidated Edison Sol Inc</t>
  </si>
  <si>
    <t>Constellation NewEnergy, Inc</t>
  </si>
  <si>
    <t>Cooke County Elec Coop Assn</t>
  </si>
  <si>
    <t>Coral Power LLC</t>
  </si>
  <si>
    <t>Deaf Smith Electric Coop, Inc</t>
  </si>
  <si>
    <t>Deep East Texas Elec Coop Inc</t>
  </si>
  <si>
    <t>Denton County Elec Coop, Inc</t>
  </si>
  <si>
    <t>Direct Energy Services</t>
  </si>
  <si>
    <t>Discount Power - (TX)</t>
  </si>
  <si>
    <t>EDF Energy Services, LLC</t>
  </si>
  <si>
    <t>ENGIE Resources LLC</t>
  </si>
  <si>
    <t>ENGIE Retail, LLC</t>
  </si>
  <si>
    <t>Electranet Power LLC</t>
  </si>
  <si>
    <t>Enertrade Electric, LLC</t>
  </si>
  <si>
    <t>Entergy Texas Inc.</t>
  </si>
  <si>
    <t>Entrust Energy</t>
  </si>
  <si>
    <t>Everything Energy, LLC</t>
  </si>
  <si>
    <t>Fannin County Electric Coop</t>
  </si>
  <si>
    <t>Farmers Electric Coop, Inc - (TX)</t>
  </si>
  <si>
    <t>Fayette Electric Coop, Inc</t>
  </si>
  <si>
    <t>Fort Belknap Electric Coop Inc</t>
  </si>
  <si>
    <t>Frontier Utilities, Inc.</t>
  </si>
  <si>
    <t>Grayson-Collin Elec Coop, Inc</t>
  </si>
  <si>
    <t>Green Mountain Energy Company</t>
  </si>
  <si>
    <t>Greenbelt Electric Coop, Inc</t>
  </si>
  <si>
    <t>Griddy Energy LLC</t>
  </si>
  <si>
    <t>Guadalupe Valley Elec Coop Inc</t>
  </si>
  <si>
    <t>HILCO Electric Cooperative, Inc.</t>
  </si>
  <si>
    <t>Hamilton County Elec Coop Assn</t>
  </si>
  <si>
    <t>Heart of Texas Electric Coop</t>
  </si>
  <si>
    <t>Heritage Power LLC</t>
  </si>
  <si>
    <t>Hino Electric Holding Company, LP.</t>
  </si>
  <si>
    <t>Houston County Elec Coop Inc</t>
  </si>
  <si>
    <t>Hudson Energy Services</t>
  </si>
  <si>
    <t>Infinite Electric LLC</t>
  </si>
  <si>
    <t>Infuse Energy LLC</t>
  </si>
  <si>
    <t>Jackson Electric Coop, Inc - (TX)</t>
  </si>
  <si>
    <t>Jasper-Newton Elec Coop, Inc</t>
  </si>
  <si>
    <t>Just Energy</t>
  </si>
  <si>
    <t>Karnes Electric Coop Inc</t>
  </si>
  <si>
    <t>Kerrville Public Utility Board</t>
  </si>
  <si>
    <t>Koch Energy Services, LLC</t>
  </si>
  <si>
    <t>Lamar County Elec Coop Assn</t>
  </si>
  <si>
    <t>Lamb County Electric Coop, Inc</t>
  </si>
  <si>
    <t>Liberty Power Corp.</t>
  </si>
  <si>
    <t>LifeEnergy, LLC</t>
  </si>
  <si>
    <t>Lighthouse Electric Coop, Inc</t>
  </si>
  <si>
    <t>Lyntegar Electric Coop, Inc</t>
  </si>
  <si>
    <t>MP2 Energy LLC</t>
  </si>
  <si>
    <t>Magic Valley Electric Coop Inc</t>
  </si>
  <si>
    <t>Mansfield Power and Gas, LLC</t>
  </si>
  <si>
    <t>Medina Electric Coop, Inc</t>
  </si>
  <si>
    <t>Mega Energy, LP</t>
  </si>
  <si>
    <t>Mid-South Electric Coop Assn</t>
  </si>
  <si>
    <t>MidAmerican Energy Services, LLC</t>
  </si>
  <si>
    <t>Navarro County Elec Coop, Inc</t>
  </si>
  <si>
    <t>Navasota Valley Elec Coop, Inc</t>
  </si>
  <si>
    <t>NextEra Energy Services, LLC</t>
  </si>
  <si>
    <t>NextEra Retail of Texas LP</t>
  </si>
  <si>
    <t>North American Power and Gas, LLC</t>
  </si>
  <si>
    <t>North Plains Electric Coop Inc</t>
  </si>
  <si>
    <t>Nueces Electric Coop, Inc</t>
  </si>
  <si>
    <t>OnPAC Energy</t>
  </si>
  <si>
    <t>Our Energy LLC</t>
  </si>
  <si>
    <t>Pedernales Electric Coop, Inc</t>
  </si>
  <si>
    <t>Penstar Power</t>
  </si>
  <si>
    <t>Pioneer Power LLC DBA Pioneer Energy</t>
  </si>
  <si>
    <t>Pogo Energy LLC</t>
  </si>
  <si>
    <t>Power Express</t>
  </si>
  <si>
    <t>Pro Power Providers</t>
  </si>
  <si>
    <t>Reliant Energy Retail Services LLC</t>
  </si>
  <si>
    <t>Rita Blanca Electric Coop, Inc</t>
  </si>
  <si>
    <t>Rusk County Electric Coop, Inc</t>
  </si>
  <si>
    <t>Sam Houston Electric Coop Inc</t>
  </si>
  <si>
    <t>San Bernard Electric Coop, Inc</t>
  </si>
  <si>
    <t>San Patricio Electric Coop Inc</t>
  </si>
  <si>
    <t>Smart Prepaid Electric</t>
  </si>
  <si>
    <t>Source Power &amp; Gas LLC</t>
  </si>
  <si>
    <t>South Plains Electric Coop Inc</t>
  </si>
  <si>
    <t>South Texas Electric Coop, Inc</t>
  </si>
  <si>
    <t>Southwest Texas Elec Coop, Inc</t>
  </si>
  <si>
    <t>Spark Energy, LP</t>
  </si>
  <si>
    <t>Strategic Energy LLC</t>
  </si>
  <si>
    <t>Stream Energy</t>
  </si>
  <si>
    <t>Summer Energy LLC</t>
  </si>
  <si>
    <t>Swisher Electric Coop, Inc</t>
  </si>
  <si>
    <t>TXU Energy Retail Co, LLC</t>
  </si>
  <si>
    <t>Tara Energy, Inc</t>
  </si>
  <si>
    <t>Taylor Electric Coop Inc - (TX)</t>
  </si>
  <si>
    <t>Tenaska Power Services Co</t>
  </si>
  <si>
    <t>Term Power &amp; Gas LLC d/b/a ENCOA</t>
  </si>
  <si>
    <t>Texas General Land Office</t>
  </si>
  <si>
    <t>Texas Retail Energy, LLC</t>
  </si>
  <si>
    <t>Texpo Power, L.P.</t>
  </si>
  <si>
    <t>Total Gas &amp; Power North America Inc</t>
  </si>
  <si>
    <t>TriEagle Energy, L.P.</t>
  </si>
  <si>
    <t>Trinity Valley Elec Coop Inc</t>
  </si>
  <si>
    <t>US Retailers, LLC</t>
  </si>
  <si>
    <t>United Electric Coop Service Inc - (TX)</t>
  </si>
  <si>
    <t>Upshur Rural Elec Coop Corp</t>
  </si>
  <si>
    <t>V247 Power Corporation</t>
  </si>
  <si>
    <t>Verde Energy USA</t>
  </si>
  <si>
    <t>Veteran Energy LLC</t>
  </si>
  <si>
    <t>Victoria Electric Coop, Inc</t>
  </si>
  <si>
    <t>Volt Electricity Provider LP</t>
  </si>
  <si>
    <t>Volterra Energy</t>
  </si>
  <si>
    <t>Weatherford Mun Utility System</t>
  </si>
  <si>
    <t>Wharton County Elec Coop, Inc</t>
  </si>
  <si>
    <t>Wise Electric Coop Inc</t>
  </si>
  <si>
    <t>Wolverine Alternative Investments, LLC</t>
  </si>
  <si>
    <t>Wood County Electric Coop, Inc</t>
  </si>
  <si>
    <t>XOOM Energy Texas, LLC</t>
  </si>
  <si>
    <t>Young Energy, LLC</t>
  </si>
  <si>
    <t>Bridger Valley Elec Assn, Inc</t>
  </si>
  <si>
    <t>Brigham City Corporation</t>
  </si>
  <si>
    <t>City of Bountiful</t>
  </si>
  <si>
    <t>City of Logan - (UT)</t>
  </si>
  <si>
    <t>City of Murray - (UT)</t>
  </si>
  <si>
    <t>City of Springville - (UT)</t>
  </si>
  <si>
    <t>City of St George</t>
  </si>
  <si>
    <t>City of Washington - (UT)</t>
  </si>
  <si>
    <t>Heber Light &amp; Power Company</t>
  </si>
  <si>
    <t>Hurricane City Power</t>
  </si>
  <si>
    <t>Hyrum City Corporation</t>
  </si>
  <si>
    <t>Kaysville City Corporation</t>
  </si>
  <si>
    <t>Lehi City Corporation</t>
  </si>
  <si>
    <t>Payson City Corporation</t>
  </si>
  <si>
    <t>Provo City Corp</t>
  </si>
  <si>
    <t>Spanish Fork City Corporation</t>
  </si>
  <si>
    <t>Strawberry Electric Serv Dist</t>
  </si>
  <si>
    <t>Appalachian Power Co</t>
  </si>
  <si>
    <t>BARC Electric Coop Inc</t>
  </si>
  <si>
    <t>Bristol Virginia Utilities</t>
  </si>
  <si>
    <t>Central Virginia Electric Coop</t>
  </si>
  <si>
    <t>City of Danville - (VA)</t>
  </si>
  <si>
    <t>City of Franklin - (VA)</t>
  </si>
  <si>
    <t>City of Harrisonburg - (VA)</t>
  </si>
  <si>
    <t>City of Manassas - (VA)</t>
  </si>
  <si>
    <t>City of Martinsville - (VA)</t>
  </si>
  <si>
    <t>City of Radford - (VA)</t>
  </si>
  <si>
    <t>City of Salem - (VA)</t>
  </si>
  <si>
    <t>Community Electric Coop</t>
  </si>
  <si>
    <t>Craig-Botetourt Electric Coop</t>
  </si>
  <si>
    <t>Northern Neck Elec Coop, Inc</t>
  </si>
  <si>
    <t>Northern Virginia Elec Coop</t>
  </si>
  <si>
    <t>Prince George Electric Coop</t>
  </si>
  <si>
    <t>Rappahannock Electric Coop</t>
  </si>
  <si>
    <t>Shenandoah Valley Elec Coop</t>
  </si>
  <si>
    <t>Southside Electric Coop, Inc</t>
  </si>
  <si>
    <t>Town of Bedford - (VA)</t>
  </si>
  <si>
    <t>Town of Culpeper- (VA)</t>
  </si>
  <si>
    <t>Town of Front Royal</t>
  </si>
  <si>
    <t>Virginia Tech Electric Service</t>
  </si>
  <si>
    <t>City of Burlington Electric - (VT)</t>
  </si>
  <si>
    <t>Green Mountain Power Corp</t>
  </si>
  <si>
    <t>Town of Stowe- (VT)</t>
  </si>
  <si>
    <t>Vermont Electric Cooperative, Inc.</t>
  </si>
  <si>
    <t>Village of Ludlow - (VT)</t>
  </si>
  <si>
    <t>Village of Lyndonville - (VT)</t>
  </si>
  <si>
    <t>Village of Morrisville - (VT)</t>
  </si>
  <si>
    <t>Village of Northfield - (VT)</t>
  </si>
  <si>
    <t>Village of Swanton - (VT)</t>
  </si>
  <si>
    <t>Washington Electric Coop - (VT)</t>
  </si>
  <si>
    <t>Benton Rural Electric Assn</t>
  </si>
  <si>
    <t>Big Bend Electric Coop, Inc</t>
  </si>
  <si>
    <t>City of Blaine - (WA)</t>
  </si>
  <si>
    <t>City of Centralia - (WA)</t>
  </si>
  <si>
    <t>City of Cheney - (WA)</t>
  </si>
  <si>
    <t>City of Ellensburg - (WA)</t>
  </si>
  <si>
    <t>City of Port Angeles - (WA)</t>
  </si>
  <si>
    <t>City of Richland - (WA)</t>
  </si>
  <si>
    <t>City of Seattle - (WA)</t>
  </si>
  <si>
    <t>City of Tacoma - (WA)</t>
  </si>
  <si>
    <t>Elmhurst Mutual Power &amp; Light Co</t>
  </si>
  <si>
    <t>Lakeview Light &amp; Power</t>
  </si>
  <si>
    <t>Modern Electric Water Company</t>
  </si>
  <si>
    <t>Ohop Mutual Light Company, Inc</t>
  </si>
  <si>
    <t>Okanogan County Elec Coop, Inc</t>
  </si>
  <si>
    <t>Orcas Power &amp; Light Coop</t>
  </si>
  <si>
    <t>PUD 1 of Snohomish County</t>
  </si>
  <si>
    <t>PUD No 1 of Benton County</t>
  </si>
  <si>
    <t>PUD No 1 of Chelan County</t>
  </si>
  <si>
    <t>PUD No 1 of Clallam County</t>
  </si>
  <si>
    <t>PUD No 1 of Clark County - (WA)</t>
  </si>
  <si>
    <t>PUD No 1 of Cowlitz County</t>
  </si>
  <si>
    <t>PUD No 1 of Douglas County</t>
  </si>
  <si>
    <t>PUD No 1 of Ferry County</t>
  </si>
  <si>
    <t>PUD No 1 of Franklin County</t>
  </si>
  <si>
    <t>PUD No 1 of Grays Harbor County</t>
  </si>
  <si>
    <t>PUD No 1 of Jefferson County</t>
  </si>
  <si>
    <t>PUD No 1 of Klickitat County</t>
  </si>
  <si>
    <t>PUD No 1 of Lewis County</t>
  </si>
  <si>
    <t>PUD No 1 of Okanogan County</t>
  </si>
  <si>
    <t>PUD No 1 of Pend Oreille County</t>
  </si>
  <si>
    <t>PUD No 1 of Skamania Co</t>
  </si>
  <si>
    <t>PUD No 1 of Whatcom County</t>
  </si>
  <si>
    <t>PUD No 2 of Grant County</t>
  </si>
  <si>
    <t>PUD No 2 of Pacific County</t>
  </si>
  <si>
    <t>PUD No 3 of Mason County</t>
  </si>
  <si>
    <t>Parkland Light &amp; Water Company</t>
  </si>
  <si>
    <t>Peninsula Light Company</t>
  </si>
  <si>
    <t>Puget Sound Energy Inc</t>
  </si>
  <si>
    <t>Tanner Electric Coop</t>
  </si>
  <si>
    <t>Town of Steilacoom</t>
  </si>
  <si>
    <t>Vera Irrigation District #15</t>
  </si>
  <si>
    <t>Adams-Columbia Electric Coop</t>
  </si>
  <si>
    <t>Algoma Utility Comm</t>
  </si>
  <si>
    <t>Barron Electric Coop</t>
  </si>
  <si>
    <t>Brodhead Water &amp; Lighting Comm</t>
  </si>
  <si>
    <t>Cedarburg Light &amp; Water Comm</t>
  </si>
  <si>
    <t>Central Wisconsin Elec Coop</t>
  </si>
  <si>
    <t>Chippewa Valley Electric Coop</t>
  </si>
  <si>
    <t>City of Black River Falls</t>
  </si>
  <si>
    <t>City of Boscobel - (WI)</t>
  </si>
  <si>
    <t>City of Clintonville - (WI)</t>
  </si>
  <si>
    <t>City of Columbus - (WI)</t>
  </si>
  <si>
    <t>City of Cuba City</t>
  </si>
  <si>
    <t>City of Eagle River - (WI)</t>
  </si>
  <si>
    <t>City of Elkhorn - (WI)</t>
  </si>
  <si>
    <t>City of Evansville</t>
  </si>
  <si>
    <t>City of Kaukauna</t>
  </si>
  <si>
    <t>City of Lodi - (WI)</t>
  </si>
  <si>
    <t>City of Marshfield - (WI)</t>
  </si>
  <si>
    <t>City of Medford - (WI)</t>
  </si>
  <si>
    <t>City of Menasha - (WI)</t>
  </si>
  <si>
    <t>City of New Holstein - (WI)</t>
  </si>
  <si>
    <t>City of New Richmond</t>
  </si>
  <si>
    <t>City of Plymouth - (WI)</t>
  </si>
  <si>
    <t>City of Richland Center - (WI)</t>
  </si>
  <si>
    <t>City of River Falls</t>
  </si>
  <si>
    <t>City of Sheboygan Falls - (WI)</t>
  </si>
  <si>
    <t>City of Stoughton - (WI)</t>
  </si>
  <si>
    <t>City of Sturgeon Bay - (WI)</t>
  </si>
  <si>
    <t>City of Westby</t>
  </si>
  <si>
    <t>Clark Electric Coop - (WI)</t>
  </si>
  <si>
    <t>Consolidated Water Power Co</t>
  </si>
  <si>
    <t>Dahlberg Light &amp; Power Co</t>
  </si>
  <si>
    <t>Dunn County Electric Coop</t>
  </si>
  <si>
    <t>Eau Claire Electric Coop</t>
  </si>
  <si>
    <t>Florence Utility Comm</t>
  </si>
  <si>
    <t>Hartford Electric</t>
  </si>
  <si>
    <t>Hustisford Utilities</t>
  </si>
  <si>
    <t>Jackson Electric Coop, Inc - (WI)</t>
  </si>
  <si>
    <t>Jefferson Utilities</t>
  </si>
  <si>
    <t>Jump River Electric Coop Inc</t>
  </si>
  <si>
    <t>Juneau Utility Comm</t>
  </si>
  <si>
    <t>Lake Mills Light &amp; Water</t>
  </si>
  <si>
    <t>Madison Gas &amp; Electric Co</t>
  </si>
  <si>
    <t>Manitowoc Public Utilities</t>
  </si>
  <si>
    <t>New London Electric&amp;Water Util</t>
  </si>
  <si>
    <t>North Central Power Co Inc</t>
  </si>
  <si>
    <t>Oakdale Electric Coop</t>
  </si>
  <si>
    <t>Oconomowoc Utilities</t>
  </si>
  <si>
    <t>Oconto Electric Cooperative</t>
  </si>
  <si>
    <t>Oconto Falls Water &amp; Light Comm</t>
  </si>
  <si>
    <t>Pierce-Pepin Coop Services</t>
  </si>
  <si>
    <t>Pioneer Power and Light Co</t>
  </si>
  <si>
    <t>Polk-Burnett Electric Coop</t>
  </si>
  <si>
    <t>Price Electric Coop Inc</t>
  </si>
  <si>
    <t>Reedsburg Utility Comm</t>
  </si>
  <si>
    <t>Rice Lake Utilities</t>
  </si>
  <si>
    <t>Riverland Energy Cooperative</t>
  </si>
  <si>
    <t>Shawano Municipal Utilities</t>
  </si>
  <si>
    <t>Slinger Utilities</t>
  </si>
  <si>
    <t>St Croix Electric Coop</t>
  </si>
  <si>
    <t>Sun Prairie Utilities</t>
  </si>
  <si>
    <t>Superior Water, Light and Power Co</t>
  </si>
  <si>
    <t>Taylor Electric Coop - (WI)</t>
  </si>
  <si>
    <t>Two Rivers Water &amp; Light</t>
  </si>
  <si>
    <t>Vernon Electric Coop</t>
  </si>
  <si>
    <t>Village of Bangor - (WI)</t>
  </si>
  <si>
    <t>Village of Mt. Horeb - (WI)</t>
  </si>
  <si>
    <t>Village of Muscoda - (WI)</t>
  </si>
  <si>
    <t>Village of New Glarus - (WI)</t>
  </si>
  <si>
    <t>Village of Prairie Du Sac - (WI)</t>
  </si>
  <si>
    <t>Village of Waunakee - (WI)</t>
  </si>
  <si>
    <t>Waterloo Light &amp; Water Comm</t>
  </si>
  <si>
    <t>Waupun Utilities</t>
  </si>
  <si>
    <t>Westfield Electric Co</t>
  </si>
  <si>
    <t>Whitehall Electric Utility</t>
  </si>
  <si>
    <t>Wisconsin Power &amp; Light Co</t>
  </si>
  <si>
    <t>Wisconsin Public Service Corp</t>
  </si>
  <si>
    <t>Wisconsin Rapids W W &amp; L Comm</t>
  </si>
  <si>
    <t>Black Diamond Power Co</t>
  </si>
  <si>
    <t>Monongahela Power Co</t>
  </si>
  <si>
    <t>Wheeling Power Co</t>
  </si>
  <si>
    <t>Carbon Power &amp; Light, Inc</t>
  </si>
  <si>
    <t>Cheyenne Light Fuel &amp; Power Co</t>
  </si>
  <si>
    <t>City of Cody</t>
  </si>
  <si>
    <t>City of Gillette - (WY)</t>
  </si>
  <si>
    <t>City of Torrington - (WY)</t>
  </si>
  <si>
    <t>Garland Light &amp; Power Company</t>
  </si>
  <si>
    <t>High Plains Power Inc</t>
  </si>
  <si>
    <t>Withheld</t>
  </si>
  <si>
    <t>Adjustment 2017</t>
  </si>
  <si>
    <t>Adjustment 2018</t>
  </si>
  <si>
    <t>.</t>
  </si>
  <si>
    <t>Unit: dimensionless (share of RPS-qualifying electricity)</t>
  </si>
  <si>
    <t>Year2021</t>
  </si>
  <si>
    <t>Year2022</t>
  </si>
  <si>
    <t>Year2023</t>
  </si>
  <si>
    <t>Year2024</t>
  </si>
  <si>
    <t>Year2025</t>
  </si>
  <si>
    <t>Year2026</t>
  </si>
  <si>
    <t>Year2027</t>
  </si>
  <si>
    <t>Year2028</t>
  </si>
  <si>
    <t>Year2029</t>
  </si>
  <si>
    <t>Year2030</t>
  </si>
  <si>
    <t>Year2031</t>
  </si>
  <si>
    <t>Year2032</t>
  </si>
  <si>
    <t>Year2033</t>
  </si>
  <si>
    <t>Year2034</t>
  </si>
  <si>
    <t>Year2035</t>
  </si>
  <si>
    <t>Year2036</t>
  </si>
  <si>
    <t>Year2037</t>
  </si>
  <si>
    <t>Year2038</t>
  </si>
  <si>
    <t>Year2039</t>
  </si>
  <si>
    <t>Year2040</t>
  </si>
  <si>
    <t>Year2041</t>
  </si>
  <si>
    <t>Year2042</t>
  </si>
  <si>
    <t>Year2043</t>
  </si>
  <si>
    <t>Year2044</t>
  </si>
  <si>
    <t>Year2045</t>
  </si>
  <si>
    <t>Year2046</t>
  </si>
  <si>
    <t>Year2047</t>
  </si>
  <si>
    <t>Year2048</t>
  </si>
  <si>
    <t>Year2049</t>
  </si>
  <si>
    <t>Year2050</t>
  </si>
  <si>
    <t>Year2051</t>
  </si>
  <si>
    <t>Year2052</t>
  </si>
  <si>
    <t>Year2053</t>
  </si>
  <si>
    <t>Year2054</t>
  </si>
  <si>
    <t>Year2055</t>
  </si>
  <si>
    <t>Year2056</t>
  </si>
  <si>
    <t>Year2057</t>
  </si>
  <si>
    <t>Year2058</t>
  </si>
  <si>
    <t>Year2059</t>
  </si>
  <si>
    <t>Year2060</t>
  </si>
  <si>
    <t>Year2061</t>
  </si>
  <si>
    <t>Year2062</t>
  </si>
  <si>
    <t>Year2063</t>
  </si>
  <si>
    <t>Year2064</t>
  </si>
  <si>
    <t>Year2065</t>
  </si>
  <si>
    <t>Year2066</t>
  </si>
  <si>
    <t>Year2067</t>
  </si>
  <si>
    <t>Year2068</t>
  </si>
  <si>
    <t>Year2069</t>
  </si>
  <si>
    <t>Year2070</t>
  </si>
  <si>
    <t>Year2071</t>
  </si>
  <si>
    <t>Year2072</t>
  </si>
  <si>
    <t>Year2073</t>
  </si>
  <si>
    <t>Year2074</t>
  </si>
  <si>
    <t>Year2075</t>
  </si>
  <si>
    <t>Year2076</t>
  </si>
  <si>
    <t>Year2077</t>
  </si>
  <si>
    <t>Year2078</t>
  </si>
  <si>
    <t>Year2079</t>
  </si>
  <si>
    <t>Year2080</t>
  </si>
  <si>
    <t>Year2081</t>
  </si>
  <si>
    <t>Year2082</t>
  </si>
  <si>
    <t>Year2083</t>
  </si>
  <si>
    <t>Year2084</t>
  </si>
  <si>
    <t>Year2085</t>
  </si>
  <si>
    <t>Year2086</t>
  </si>
  <si>
    <t>Year2087</t>
  </si>
  <si>
    <t>Year2088</t>
  </si>
  <si>
    <t>Year2089</t>
  </si>
  <si>
    <t>Year2090</t>
  </si>
  <si>
    <t>Year2091</t>
  </si>
  <si>
    <t>Year2092</t>
  </si>
  <si>
    <t>Year2093</t>
  </si>
  <si>
    <t>Year2094</t>
  </si>
  <si>
    <t>Year2095</t>
  </si>
  <si>
    <t>Year2096</t>
  </si>
  <si>
    <t>Year2097</t>
  </si>
  <si>
    <t>Year2098</t>
  </si>
  <si>
    <t>Year2099</t>
  </si>
  <si>
    <t>Year2100</t>
  </si>
  <si>
    <t>subregion52</t>
  </si>
  <si>
    <t>subregion53</t>
  </si>
  <si>
    <t>subregion54</t>
  </si>
  <si>
    <t>subregion55</t>
  </si>
  <si>
    <t>subregion56</t>
  </si>
  <si>
    <t>subregion57</t>
  </si>
  <si>
    <t>subregion58</t>
  </si>
  <si>
    <t>subregion59</t>
  </si>
  <si>
    <t>subregion60</t>
  </si>
  <si>
    <t>subregion1</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</si>
  <si>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</si>
  <si>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</si>
  <si>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</si>
  <si>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</si>
  <si>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</si>
  <si>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</si>
  <si>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</si>
  <si>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</si>
  <si>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</si>
  <si>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</si>
  <si>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</si>
  <si>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</si>
  <si>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</si>
  <si>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</si>
  <si>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</si>
  <si>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</si>
  <si>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</si>
  <si>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</si>
  <si>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</si>
  <si>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</si>
  <si>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</si>
  <si>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</si>
  <si>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</si>
  <si>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</si>
  <si>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</si>
  <si>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</si>
  <si>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</si>
  <si>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</si>
  <si>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</si>
  <si>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</si>
  <si>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</si>
  <si>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</si>
  <si>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</si>
  <si>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</si>
  <si>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</si>
  <si>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</si>
  <si>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</si>
  <si>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</si>
  <si>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</si>
  <si>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</si>
  <si>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</si>
  <si>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</si>
  <si>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</si>
  <si>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</si>
  <si>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</si>
  <si>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</si>
  <si>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</si>
  <si>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</si>
  <si>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</si>
  <si>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</si>
  <si>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Unit: dimensionless (share of electricity sales by subregion)</t>
  </si>
  <si>
    <t>Share of electricity</t>
  </si>
  <si>
    <t>Contact: Galen Barbose</t>
  </si>
  <si>
    <t>Lawrence Berkeley National Laboratory</t>
  </si>
  <si>
    <t>Special Notes</t>
  </si>
  <si>
    <t>RPS Tier or Carve Out</t>
  </si>
  <si>
    <t>Total RPS</t>
  </si>
  <si>
    <t xml:space="preserve">   DG Carve-Out</t>
  </si>
  <si>
    <t>Through 2015, the values shown here represent targets for the state's three large IOUs through 2015 (targets for other utilities' were lower).  From 2016 onward, the values shown here represent statewide targets applicable to all utilities.</t>
  </si>
  <si>
    <t>Total RPS (Wtd. Avg.)</t>
  </si>
  <si>
    <t xml:space="preserve">   IOUs</t>
  </si>
  <si>
    <t xml:space="preserve">   Coops (G&amp;T-served or &gt;100k customers)</t>
  </si>
  <si>
    <t xml:space="preserve">   Munis &amp; Non-G&amp;T served Coops with &lt;100k customers)</t>
  </si>
  <si>
    <t>DG Carve-Out (Wtd. Avg.)</t>
  </si>
  <si>
    <t xml:space="preserve">   Coops (&gt;10k customers)</t>
  </si>
  <si>
    <t xml:space="preserve">   Coops (&lt;10k customers)</t>
  </si>
  <si>
    <t>None</t>
  </si>
  <si>
    <t xml:space="preserve">   Class I</t>
  </si>
  <si>
    <t xml:space="preserve">   Class II</t>
  </si>
  <si>
    <t xml:space="preserve">   Solar Carve-Out</t>
  </si>
  <si>
    <t xml:space="preserve">   Tier I Non-Solar</t>
  </si>
  <si>
    <t xml:space="preserve">   Tier II</t>
  </si>
  <si>
    <t xml:space="preserve">   New Non-Solar</t>
  </si>
  <si>
    <t xml:space="preserve">   Existing</t>
  </si>
  <si>
    <t xml:space="preserve">   New Wind Requirement</t>
  </si>
  <si>
    <t xml:space="preserve">   New Solar Requirement (total)</t>
  </si>
  <si>
    <t xml:space="preserve">   New Solar Requirement (DG portion)</t>
  </si>
  <si>
    <t xml:space="preserve">   Class I (Solar Carve-Out)</t>
  </si>
  <si>
    <t xml:space="preserve">   Class I (Non-Solar)</t>
  </si>
  <si>
    <t xml:space="preserve">   Class II Existing RE</t>
  </si>
  <si>
    <t xml:space="preserve">   Class II MSW</t>
  </si>
  <si>
    <t>Offshore wind carve-out target includes both Round 1 and Round 2 solicitations, with MW targets translated to percentage of retail sales</t>
  </si>
  <si>
    <t xml:space="preserve">   Offshore Wind Carve-Out</t>
  </si>
  <si>
    <t xml:space="preserve">   Tier I Non-Solar/Non-Offshore Wind</t>
  </si>
  <si>
    <t xml:space="preserve">   Class I/New</t>
  </si>
  <si>
    <t xml:space="preserve">   Class IA</t>
  </si>
  <si>
    <t xml:space="preserve">   Thermal</t>
  </si>
  <si>
    <t>Percentage targets decline after 2021 (and in some intervening years before then), reflecting the fact that absolute RPS requirements remain fixed in absolute MWh terms, while retail electricity sales increase.</t>
  </si>
  <si>
    <t>Targets differ between Xcel and other utilities, and the weighted average is based on the retail electricity sales of utilities subject to the RPS. Wind and solar carve-outs apply to only a subset of RPS-obligated utilities, as indicated.</t>
  </si>
  <si>
    <t xml:space="preserve">   Xcel</t>
  </si>
  <si>
    <t xml:space="preserve">   Other utilities</t>
  </si>
  <si>
    <t>Solar Carve-Out (IOUs only)</t>
  </si>
  <si>
    <t xml:space="preserve">   Munis and Coops</t>
  </si>
  <si>
    <t>Solar Carve-Out</t>
  </si>
  <si>
    <t>Swine Waste Carve-Out</t>
  </si>
  <si>
    <t>Poultry Waste Carve-Out</t>
  </si>
  <si>
    <t xml:space="preserve">   Class I (Non-Thermal)</t>
  </si>
  <si>
    <t xml:space="preserve">   Class I (Thermal)</t>
  </si>
  <si>
    <t xml:space="preserve">   Class II (Solar Carve-Out)</t>
  </si>
  <si>
    <t xml:space="preserve">   Class III (Existing Biomass/Methane)</t>
  </si>
  <si>
    <t xml:space="preserve">   Class IV (Existing Small Hydro)</t>
  </si>
  <si>
    <t xml:space="preserve">   Class I Non-Solar</t>
  </si>
  <si>
    <t xml:space="preserve">   Coops</t>
  </si>
  <si>
    <t xml:space="preserve">   Large IOUs</t>
  </si>
  <si>
    <t xml:space="preserve">   Large Consumer Owned Utilities</t>
  </si>
  <si>
    <t xml:space="preserve">   Medium-to-Large Utilities</t>
  </si>
  <si>
    <t xml:space="preserve">   Medium Utilities</t>
  </si>
  <si>
    <t xml:space="preserve">   Small Utilities</t>
  </si>
  <si>
    <t xml:space="preserve">   New</t>
  </si>
  <si>
    <t xml:space="preserve">   DG Carve-Out (Dominion)</t>
  </si>
  <si>
    <t/>
  </si>
  <si>
    <t>Vintage</t>
  </si>
  <si>
    <t>Model Energy Source</t>
  </si>
  <si>
    <t>Include?</t>
  </si>
  <si>
    <t>Plant State</t>
  </si>
  <si>
    <t>Net Generation
(Megawatthours)</t>
  </si>
  <si>
    <t>Vintage2011</t>
  </si>
  <si>
    <t>onshore wind</t>
  </si>
  <si>
    <t>Vintage1963</t>
  </si>
  <si>
    <t>hydro</t>
  </si>
  <si>
    <t>Vintage2000</t>
  </si>
  <si>
    <t>natural gas combined cycle</t>
  </si>
  <si>
    <t>Vintage1971</t>
  </si>
  <si>
    <t>hard coal</t>
  </si>
  <si>
    <t>Vintage1954</t>
  </si>
  <si>
    <t>natural gas steam turbine</t>
  </si>
  <si>
    <t>Vintage1967</t>
  </si>
  <si>
    <t>Vintage1949</t>
  </si>
  <si>
    <t>petroleum</t>
  </si>
  <si>
    <t>Vintage1980</t>
  </si>
  <si>
    <t>natural gas peaker</t>
  </si>
  <si>
    <t>Vintage0</t>
  </si>
  <si>
    <t>Vintage1996</t>
  </si>
  <si>
    <t>Vintage1966</t>
  </si>
  <si>
    <t>Vintage1968</t>
  </si>
  <si>
    <t>Vintage1929</t>
  </si>
  <si>
    <t>Vintage1964</t>
  </si>
  <si>
    <t>Vintage1952</t>
  </si>
  <si>
    <t>Vintage1985</t>
  </si>
  <si>
    <t>Vintage1962</t>
  </si>
  <si>
    <t>Vintage1931</t>
  </si>
  <si>
    <t>Vintage1928</t>
  </si>
  <si>
    <t>Vintage1970</t>
  </si>
  <si>
    <t>Vintage1974</t>
  </si>
  <si>
    <t>Vintage2001</t>
  </si>
  <si>
    <t>Vintage1977</t>
  </si>
  <si>
    <t>nuclear</t>
  </si>
  <si>
    <t>Vintage1972</t>
  </si>
  <si>
    <t>Vintage1986</t>
  </si>
  <si>
    <t>lignite</t>
  </si>
  <si>
    <t>other</t>
  </si>
  <si>
    <t>Vintage2010</t>
  </si>
  <si>
    <t>Vintage1982</t>
  </si>
  <si>
    <t>Vintage1915</t>
  </si>
  <si>
    <t>Vintage1983</t>
  </si>
  <si>
    <t>Vintage1984</t>
  </si>
  <si>
    <t>Vintage1987</t>
  </si>
  <si>
    <t>Vintage2009</t>
  </si>
  <si>
    <t>Vintage2006</t>
  </si>
  <si>
    <t>Vintage2014</t>
  </si>
  <si>
    <t>Vintage2007</t>
  </si>
  <si>
    <t>Vintage2012</t>
  </si>
  <si>
    <t>Vintage1955</t>
  </si>
  <si>
    <t>Vintage1990</t>
  </si>
  <si>
    <t>biomass</t>
  </si>
  <si>
    <t>Vintage1975</t>
  </si>
  <si>
    <t>Vintage1998</t>
  </si>
  <si>
    <t>Vintage2013</t>
  </si>
  <si>
    <t>Vintage2015</t>
  </si>
  <si>
    <t>Vintage2002</t>
  </si>
  <si>
    <t>Vintage1978</t>
  </si>
  <si>
    <t>Vintage1981</t>
  </si>
  <si>
    <t>Vintage2019</t>
  </si>
  <si>
    <t>Vintage1976</t>
  </si>
  <si>
    <t>Vintage2003</t>
  </si>
  <si>
    <t>Vintage1973</t>
  </si>
  <si>
    <t>Vintage2008</t>
  </si>
  <si>
    <t>Vintage1959</t>
  </si>
  <si>
    <t>Vintage2020</t>
  </si>
  <si>
    <t>solar pv</t>
  </si>
  <si>
    <t>Vintage1961</t>
  </si>
  <si>
    <t>Vintage1927</t>
  </si>
  <si>
    <t>Vintage1926</t>
  </si>
  <si>
    <t>Vintage1930</t>
  </si>
  <si>
    <t>Vintage1951</t>
  </si>
  <si>
    <t>Vintage1979</t>
  </si>
  <si>
    <t>Vintage2017</t>
  </si>
  <si>
    <t>Vintage1932</t>
  </si>
  <si>
    <t>Vintage1925</t>
  </si>
  <si>
    <t>Vintage1965</t>
  </si>
  <si>
    <t>Vintage1969</t>
  </si>
  <si>
    <t>Vintage1950</t>
  </si>
  <si>
    <t>Vintage1902</t>
  </si>
  <si>
    <t>Vintage1940</t>
  </si>
  <si>
    <t>Vintage1958</t>
  </si>
  <si>
    <t>Vintage1924</t>
  </si>
  <si>
    <t>Vintage1907</t>
  </si>
  <si>
    <t>Vintage1908</t>
  </si>
  <si>
    <t>Vintage1943</t>
  </si>
  <si>
    <t>Vintage1948</t>
  </si>
  <si>
    <t>Vintage1916</t>
  </si>
  <si>
    <t>Vintage1921</t>
  </si>
  <si>
    <t>Vintage1942</t>
  </si>
  <si>
    <t>Vintage1922</t>
  </si>
  <si>
    <t>Vintage1944</t>
  </si>
  <si>
    <t>Vintage1939</t>
  </si>
  <si>
    <t>Vintage1953</t>
  </si>
  <si>
    <t>geothermal</t>
  </si>
  <si>
    <t>Vintage1910</t>
  </si>
  <si>
    <t>Vintage1918</t>
  </si>
  <si>
    <t>Vintage1911</t>
  </si>
  <si>
    <t>Vintage1913</t>
  </si>
  <si>
    <t>Vintage1909</t>
  </si>
  <si>
    <t>Vintage1917</t>
  </si>
  <si>
    <t>Vintage1912</t>
  </si>
  <si>
    <t>Vintage1960</t>
  </si>
  <si>
    <t>Vintage1956</t>
  </si>
  <si>
    <t>Vintage1899</t>
  </si>
  <si>
    <t>Vintage1999</t>
  </si>
  <si>
    <t>Vintage2004</t>
  </si>
  <si>
    <t>Vintage1920</t>
  </si>
  <si>
    <t>Vintage1957</t>
  </si>
  <si>
    <t>Vintage1995</t>
  </si>
  <si>
    <t>Vintage2005</t>
  </si>
  <si>
    <t>Vintage2016</t>
  </si>
  <si>
    <t>Vintage1994</t>
  </si>
  <si>
    <t>Vintage1989</t>
  </si>
  <si>
    <t>Vintage1903</t>
  </si>
  <si>
    <t>Vintage1937</t>
  </si>
  <si>
    <t>Vintage1936</t>
  </si>
  <si>
    <t>Vintage1914</t>
  </si>
  <si>
    <t>Vintage1991</t>
  </si>
  <si>
    <t>Vintage2018</t>
  </si>
  <si>
    <t>Vintage1992</t>
  </si>
  <si>
    <t>Vintage1993</t>
  </si>
  <si>
    <t>Vintage1988</t>
  </si>
  <si>
    <t>Vintage1923</t>
  </si>
  <si>
    <t>Vintage1997</t>
  </si>
  <si>
    <t>Vintage1946</t>
  </si>
  <si>
    <t>Vintage1938</t>
  </si>
  <si>
    <t>Vintage1935</t>
  </si>
  <si>
    <t>Vintage1941</t>
  </si>
  <si>
    <t>Vintage1934</t>
  </si>
  <si>
    <t>Vintage1945</t>
  </si>
  <si>
    <t>Vintage1919</t>
  </si>
  <si>
    <t>municipal solid waste</t>
  </si>
  <si>
    <t>Vintage1947</t>
  </si>
  <si>
    <t>Vintage1905</t>
  </si>
  <si>
    <t>Vintage1896</t>
  </si>
  <si>
    <t>solar thermal</t>
  </si>
  <si>
    <t>Vintage1906</t>
  </si>
  <si>
    <t>Vintage1901</t>
  </si>
  <si>
    <t>Vintage1904</t>
  </si>
  <si>
    <t>offshore wind</t>
  </si>
  <si>
    <t>Electricity Source</t>
  </si>
  <si>
    <t>Qualifies for RPS (Boolean)</t>
  </si>
  <si>
    <t>solar PV</t>
  </si>
  <si>
    <t>crude oil</t>
  </si>
  <si>
    <t>heavy or residual fuel oil</t>
  </si>
  <si>
    <t>hard coal w CCS</t>
  </si>
  <si>
    <t>natural gas combined cycle w CCS</t>
  </si>
  <si>
    <t>biomass w CCS</t>
  </si>
  <si>
    <t>lignite w CCS</t>
  </si>
  <si>
    <t>small modular reactor</t>
  </si>
  <si>
    <t>hydrogen combustion turbine</t>
  </si>
  <si>
    <t>hydrogen combined cycle</t>
  </si>
  <si>
    <t>Start year RPS values</t>
  </si>
  <si>
    <t>RPS and CES Percentage Targets</t>
  </si>
  <si>
    <r>
      <rPr>
        <b/>
        <sz val="11"/>
        <rFont val="Arial"/>
        <family val="2"/>
      </rPr>
      <t xml:space="preserve">(510) 495-2593, </t>
    </r>
    <r>
      <rPr>
        <b/>
        <u/>
        <sz val="11"/>
        <color theme="10"/>
        <rFont val="Arial"/>
        <family val="2"/>
      </rPr>
      <t>glbarbose@lbl.gov</t>
    </r>
  </si>
  <si>
    <t>Last update: June 2023</t>
  </si>
  <si>
    <t>RPS and CES Targets (Percent of Applicable Retail Electricity Sales)</t>
  </si>
  <si>
    <t>RPS applies only to IOUs and coops</t>
  </si>
  <si>
    <t>Total CES</t>
  </si>
  <si>
    <t>CES includes an interim emission reduction target starting in 2030; translated here into an equivalent percent of retail sales based on resource mix in baseline year.</t>
  </si>
  <si>
    <t>Total CES (Xcel only)</t>
  </si>
  <si>
    <t>Starting in 2022, the target represents the percentage of total generation, rather than percentage of retail sales</t>
  </si>
  <si>
    <t>Legacy RPS that applied only to the two IOUs, denominated in MW terms; translated to equivalent percentage of applicable sales</t>
  </si>
  <si>
    <t>RPS applies only to IOUs and competitive retail suppliers</t>
  </si>
  <si>
    <t>The RPS was repealed in 2015</t>
  </si>
  <si>
    <t>RPS and CES do not apply to municipal utilities. Class I Solar carve-out consists of the SREC I, SREC II, and SMART programs; the targets for those programs are denominated in MW and translated here to the equivalent percentage of retail electricity sales. CES-E targets from 2023 onward are subject to annual adjustments based on retail electricity sales growth.</t>
  </si>
  <si>
    <t xml:space="preserve">   New (CES)</t>
  </si>
  <si>
    <t xml:space="preserve">   Existing (CES-E)</t>
  </si>
  <si>
    <t>RPS applies only to IOUs</t>
  </si>
  <si>
    <t>The RPS was repealed in 2021</t>
  </si>
  <si>
    <t>CES is denominated as an emission reduction target; translated here into an equivalent percent of retail sales based on resource mix in baseline year.</t>
  </si>
  <si>
    <t>Total CES (Duke only)</t>
  </si>
  <si>
    <t>CES applies to Lincoln Electric System, Nebraska Public Power District, and Omaha Public Power District</t>
  </si>
  <si>
    <t>Total CES (Wtd. Avg.)</t>
  </si>
  <si>
    <t xml:space="preserve">   Lincoln Electric</t>
  </si>
  <si>
    <t xml:space="preserve">   Nebraska PPD and Omaha PPD</t>
  </si>
  <si>
    <t>RPS does not apply to municipal utilities</t>
  </si>
  <si>
    <t>RPS applies only to IOUs and competetitive retail suppliers.</t>
  </si>
  <si>
    <t>RPS does not apply to municipal utilities. Targets differ between IOUs and Coops, and the weighted average is based on the retail electricity sales of utilities subject to the RPS.</t>
  </si>
  <si>
    <t>IOU RPS: DG Diversity Requirement</t>
  </si>
  <si>
    <t>IOU RPS: Wind Diversity Requirement</t>
  </si>
  <si>
    <t>IOU RPS: Solar Diversity Requirement</t>
  </si>
  <si>
    <t>IOU RPS: Non-Wind/Solar Diversity Requirement</t>
  </si>
  <si>
    <t>RPS targets through 2017 are based on legacy RPS.  Targets from 2018-2021 are based on final NYSERDA Phase 2 Implementation Plan. Targets from 2022-2029 are interpolated assuming a linear ramp up to the final 70% percentage requirement in 2030.</t>
  </si>
  <si>
    <t>Total CES (Large IOUs only)</t>
  </si>
  <si>
    <t>RPS applies only to IOUs and competitive retail suppliers and denominated in MW terms; translated to equivalent percentage of applicable sales based on average capacity factor of operating wind power projects in Texas.</t>
  </si>
  <si>
    <t>RPS applies to the portion of the utilities' load not served by nuclear; translated here to the equivalent percentage of total retail sales based on existing nuclear generation in the utilities' fleets. The Total RPS and Total CES shown here is a weighted average of the two utilities, denominated as a percentage of those utilities' total retail sales.</t>
  </si>
  <si>
    <t>Total RPS (% of obligated LSE retail sales)</t>
  </si>
  <si>
    <t xml:space="preserve">   Appalachian RPS (% of non-nuclear)</t>
  </si>
  <si>
    <t xml:space="preserve">   Dominion RPS (% of non-nuclear)</t>
  </si>
  <si>
    <t xml:space="preserve">   Appalachian Power</t>
  </si>
  <si>
    <t xml:space="preserve">   Dominion Power</t>
  </si>
  <si>
    <t>Statewide Retail Electricity Sales (GWh)</t>
  </si>
  <si>
    <t xml:space="preserve">Historical data are based on the Energy Information Administration (EIA)'s Form 861.  Projections are derived by applying regional growth rates from the most-recent edition of EIA's Annual Energy Outlook (reference case forecast) to the most-recent available state-level retail sales data.
</t>
  </si>
  <si>
    <t>Historical data and projections represent the sum total of all retail electricity sales, as defined by EIA, and may include sales from entities not subject to the RPS.</t>
  </si>
  <si>
    <r>
      <t xml:space="preserve">***Note: These data are used solely for the purpose of developing LBNL's RPS &amp; CES Demand Projections, and </t>
    </r>
    <r>
      <rPr>
        <b/>
        <i/>
        <u/>
        <sz val="10"/>
        <color rgb="FFFF0000"/>
        <rFont val="Arial"/>
        <family val="2"/>
      </rPr>
      <t>should not</t>
    </r>
    <r>
      <rPr>
        <b/>
        <i/>
        <sz val="10"/>
        <color rgb="FFFF0000"/>
        <rFont val="Arial"/>
        <family val="2"/>
      </rPr>
      <t xml:space="preserve"> be construed as an independent retail electricity sales forecast.***</t>
    </r>
  </si>
  <si>
    <t>Load with RPS Obligation (GWh)</t>
  </si>
  <si>
    <t>See "Statewide" Sales for notes on underlying state-level retail sales projections</t>
  </si>
  <si>
    <t>RPS-applicable sales are derived by deducting sales from utilities and/or customer-types exempt from RPS obligations in each state</t>
  </si>
  <si>
    <t>Utility Type</t>
  </si>
  <si>
    <t>Power Marketer</t>
  </si>
  <si>
    <t>https://emp.lbl.gov/publications/us-state-renewables-portfolio-clean</t>
  </si>
  <si>
    <t>Percent of sales subject to RPS</t>
  </si>
  <si>
    <t>estimated</t>
  </si>
  <si>
    <t>Has RPS</t>
  </si>
  <si>
    <t>true/false</t>
  </si>
  <si>
    <t>Estimated start year qualifying renewables in-state generation</t>
  </si>
  <si>
    <t>Percent of RPS met by in state gen (vs RECS)</t>
  </si>
  <si>
    <t>Start Year RPS Value</t>
  </si>
  <si>
    <t>HAS RPS?</t>
  </si>
  <si>
    <t>has RPS but zero in start year (leave out RECS adjustment)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</si>
</sst>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000"/>
  </numFmts>
  <fonts count="38" x14ac:knownFonts="1">
    <font>
      <sz val="11"/>
      <color theme="1"/>
      <name val="Calibri"/>
      <family val="2"/>
      <scheme val="minor"/>
    </font>
    <font>
      <b/>
      <sz val="11"/>
      <color theme="1"/>
      <name val="Calibri"/>
      <family val="2"/>
      <scheme val="minor"/>
    </font>
    <font>
      <b/>
      <sz val="12"/>
      <color indexed="30"/>
      <name val="Arial"/>
      <family val="2"/>
    </font>
    <font>
      <sz val="11"/>
      <color theme="1"/>
      <name val="Calibri"/>
      <family val="2"/>
      <scheme val="minor"/>
    </font>
    <font>
      <sz val="10"/>
      <color indexed="30"/>
      <name val="Arial"/>
      <family val="2"/>
    </font>
    <font>
      <b/>
      <sz val="12"/>
      <color indexed="30"/>
      <name val="Arial"/>
      <family val="2"/>
    </font>
    <font>
      <sz val="10"/>
      <color indexed="30"/>
      <name val="Arial"/>
      <family val="2"/>
    </font>
    <font>
      <b/>
      <sz val="10"/>
      <color indexed="8"/>
      <name val="Arial"/>
      <family val="2"/>
    </font>
    <font>
      <sz val="10"/>
      <color indexed="8"/>
      <name val="Arial"/>
      <family val="2"/>
    </font>
    <font>
      <sz val="9"/>
      <color indexed="8"/>
      <name val="Calibri"/>
      <family val="2"/>
    </font>
    <font>
      <b/>
      <sz val="9"/>
      <color indexed="8"/>
      <name val="Calibri"/>
      <family val="2"/>
    </font>
    <font>
      <b/>
      <sz val="12"/>
      <color indexed="30"/>
      <name val="Calibri"/>
      <family val="2"/>
    </font>
    <font>
      <sz val="10"/>
      <color indexed="8"/>
      <name val="Arial"/>
      <family val="2"/>
    </font>
    <font>
      <sz val="10"/>
      <name val="MS Sans Serif"/>
    </font>
    <font>
      <b/>
      <sz val="10"/>
      <name val="Arial"/>
      <family val="2"/>
    </font>
    <font>
      <b/>
      <u/>
      <sz val="10"/>
      <name val="Arial"/>
      <family val="2"/>
    </font>
    <font>
      <sz val="10"/>
      <name val="Arial"/>
      <family val="2"/>
    </font>
    <font>
      <u/>
      <sz val="11"/>
      <color theme="10"/>
      <name val="Calibri"/>
      <family val="2"/>
      <scheme val="minor"/>
    </font>
    <font>
      <i/>
      <sz val="11"/>
      <color theme="1"/>
      <name val="Calibri"/>
      <family val="2"/>
      <scheme val="minor"/>
    </font>
    <font>
      <sz val="10"/>
      <color theme="0"/>
      <name val="Arial"/>
      <family val="2"/>
    </font>
    <font>
      <sz val="10"/>
      <color theme="0" tint="-0.499984740745262"/>
      <name val="Arial"/>
      <family val="2"/>
    </font>
    <font>
      <b/>
      <sz val="10"/>
      <color theme="0"/>
      <name val="Arial"/>
      <family val="2"/>
    </font>
    <font>
      <b/>
      <sz val="12"/>
      <name val="Arial"/>
      <family val="2"/>
    </font>
    <font>
      <i/>
      <sz val="11"/>
      <color rgb="FFFF0000"/>
      <name val="Arial"/>
      <family val="2"/>
    </font>
    <font>
      <u/>
      <sz val="10"/>
      <color indexed="12"/>
      <name val="Arial"/>
      <family val="2"/>
    </font>
    <font>
      <b/>
      <u/>
      <sz val="11"/>
      <color theme="10"/>
      <name val="Arial"/>
      <family val="2"/>
    </font>
    <font>
      <b/>
      <sz val="11"/>
      <name val="Arial"/>
      <family val="2"/>
    </font>
    <font>
      <b/>
      <sz val="14"/>
      <color theme="0"/>
      <name val="Arial"/>
      <family val="2"/>
    </font>
    <font>
      <sz val="11"/>
      <color rgb="FF000000"/>
      <name val="Calibri"/>
      <family val="2"/>
    </font>
    <font>
      <sz val="11"/>
      <color theme="1"/>
      <name val="Calibri"/>
      <family val="2"/>
    </font>
    <font>
      <sz val="10"/>
      <name val="Arial"/>
      <family val="2"/>
    </font>
    <font>
      <b/>
      <sz val="10"/>
      <color theme="1"/>
      <name val="Arial"/>
      <family val="2"/>
    </font>
    <font>
      <sz val="10"/>
      <color theme="1"/>
      <name val="Arial"/>
      <family val="2"/>
    </font>
    <font>
      <b/>
      <i/>
      <sz val="10"/>
      <color rgb="FFFF0000"/>
      <name val="Arial"/>
      <family val="2"/>
    </font>
    <font>
      <b/>
      <i/>
      <u/>
      <sz val="10"/>
      <color rgb="FFFF0000"/>
      <name val="Arial"/>
      <family val="2"/>
    </font>
    <font>
      <i/>
      <sz val="10"/>
      <color rgb="FFFF0000"/>
      <name val="Arial"/>
      <family val="2"/>
    </font>
    <font>
      <i/>
      <sz val="10"/>
      <name val="Arial"/>
      <family val="2"/>
    </font>
    <font>
      <u/>
      <sz val="10"/>
      <name val="Arial"/>
      <family val="2"/>
    </font>
  </fonts>
  <fills count="21">
    <fill>
      <patternFill patternType="none"/>
    </fill>
    <fill>
      <patternFill patternType="gray125"/>
    </fill>
    <fill>
      <patternFill patternType="solid">
        <fgColor rgb="FFFFFFFF"/>
        <bgColor indexed="64"/>
      </patternFill>
    </fill>
    <fill>
      <patternFill patternType="solid">
        <fgColor indexed="65"/>
        <bgColor indexed="64"/>
      </patternFill>
    </fill>
    <fill>
      <patternFill patternType="solid">
        <fgColor theme="0" tint="-0.249977111117893"/>
        <bgColor indexed="64"/>
      </patternFill>
    </fill>
    <fill>
      <patternFill patternType="solid">
        <fgColor rgb="FFFFFF00"/>
        <bgColor indexed="64"/>
      </patternFill>
    </fill>
    <fill>
      <patternFill patternType="solid">
        <fgColor rgb="FFFFC000"/>
        <bgColor indexed="64"/>
      </patternFill>
    </fill>
    <fill>
      <patternFill patternType="solid">
        <fgColor rgb="FFD8E5F1"/>
        <bgColor indexed="64"/>
      </patternFill>
    </fill>
    <fill>
      <patternFill patternType="solid">
        <fgColor indexed="44"/>
        <bgColor indexed="64"/>
      </patternFill>
    </fill>
    <fill>
      <patternFill patternType="solid">
        <fgColor indexed="47"/>
        <bgColor indexed="64"/>
      </patternFill>
    </fill>
    <fill>
      <patternFill patternType="solid">
        <fgColor indexed="43"/>
        <bgColor indexed="64"/>
      </patternFill>
    </fill>
    <fill>
      <patternFill patternType="solid">
        <fgColor indexed="42"/>
        <bgColor indexed="64"/>
      </patternFill>
    </fill>
    <fill>
      <patternFill patternType="solid">
        <fgColor theme="0"/>
        <bgColor indexed="64"/>
      </patternFill>
    </fill>
    <fill>
      <patternFill patternType="solid">
        <fgColor rgb="FFFFFFCC"/>
        <bgColor indexed="64"/>
      </patternFill>
    </fill>
    <fill>
      <patternFill patternType="solid">
        <fgColor theme="3" tint="-0.249977111117893"/>
        <bgColor indexed="64"/>
      </patternFill>
    </fill>
    <fill>
      <patternFill patternType="solid">
        <fgColor theme="3" tint="0.59999389629810485"/>
        <bgColor indexed="64"/>
      </patternFill>
    </fill>
    <fill>
      <patternFill patternType="solid">
        <fgColor rgb="FF00B0F0"/>
        <bgColor indexed="64"/>
      </patternFill>
    </fill>
    <fill>
      <patternFill patternType="solid">
        <fgColor theme="6" tint="0.39997558519241921"/>
        <bgColor indexed="64"/>
      </patternFill>
    </fill>
    <fill>
      <patternFill patternType="solid">
        <fgColor rgb="FFCFEAF7"/>
        <bgColor indexed="64"/>
      </patternFill>
    </fill>
    <fill>
      <patternFill patternType="solid">
        <fgColor theme="6" tint="0.79998168889431442"/>
        <bgColor indexed="64"/>
      </patternFill>
    </fill>
    <fill>
      <patternFill patternType="solid">
        <fgColor theme="0" tint="-4.9989318521683403E-2"/>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theme="0"/>
      </left>
      <right style="thin">
        <color theme="0"/>
      </right>
      <top style="thin">
        <color theme="0"/>
      </top>
      <bottom style="thin">
        <color theme="0"/>
      </bottom>
      <diagonal/>
    </border>
    <border>
      <left/>
      <right/>
      <top style="thin">
        <color theme="0"/>
      </top>
      <bottom style="thin">
        <color theme="0"/>
      </bottom>
      <diagonal/>
    </border>
    <border>
      <left style="thin">
        <color theme="0"/>
      </left>
      <right/>
      <top style="thin">
        <color theme="0"/>
      </top>
      <bottom style="thin">
        <color theme="0"/>
      </bottom>
      <diagonal/>
    </border>
    <border>
      <left/>
      <right/>
      <top/>
      <bottom style="thin">
        <color indexed="64"/>
      </bottom>
      <diagonal/>
    </border>
    <border>
      <left style="thin">
        <color indexed="64"/>
      </left>
      <right/>
      <top/>
      <bottom/>
      <diagonal/>
    </border>
  </borders>
  <cellStyleXfs count="15">
    <xf numFmtId="0" fontId="0" fillId="0" borderId="0"/>
    <xf numFmtId="9" fontId="3" fillId="0" borderId="0"/>
    <xf numFmtId="0" fontId="9" fillId="0" borderId="0"/>
    <xf numFmtId="0" fontId="10" fillId="0" borderId="2">
      <alignment wrapText="1"/>
    </xf>
    <xf numFmtId="0" fontId="11" fillId="0" borderId="0">
      <alignment horizontal="left"/>
    </xf>
    <xf numFmtId="0" fontId="10" fillId="0" borderId="3">
      <alignment wrapText="1"/>
    </xf>
    <xf numFmtId="0" fontId="9" fillId="0" borderId="4">
      <alignment wrapText="1"/>
    </xf>
    <xf numFmtId="0" fontId="9" fillId="0" borderId="0"/>
    <xf numFmtId="0" fontId="9" fillId="0" borderId="5">
      <alignment wrapText="1"/>
    </xf>
    <xf numFmtId="0" fontId="13" fillId="0" borderId="0"/>
    <xf numFmtId="0" fontId="17" fillId="0" borderId="0"/>
    <xf numFmtId="0" fontId="16" fillId="0" borderId="0"/>
    <xf numFmtId="0" fontId="24" fillId="0" borderId="0">
      <alignment vertical="top"/>
      <protection locked="0"/>
    </xf>
    <xf numFmtId="0" fontId="24" fillId="0" borderId="0" applyNumberFormat="0" applyFill="0" applyBorder="0" applyAlignment="0" applyProtection="0">
      <alignment vertical="top"/>
      <protection locked="0"/>
    </xf>
    <xf numFmtId="165" fontId="30" fillId="0" borderId="0">
      <alignment horizontal="left" wrapText="1"/>
    </xf>
  </cellStyleXfs>
  <cellXfs count="127">
    <xf numFmtId="0" fontId="0" fillId="0" borderId="0" xfId="0"/>
    <xf numFmtId="0" fontId="1" fillId="0" borderId="0" xfId="0" applyFont="1"/>
    <xf numFmtId="0" fontId="0" fillId="0" borderId="0" xfId="0" applyAlignment="1">
      <alignment horizontal="left"/>
    </xf>
    <xf numFmtId="0" fontId="0" fillId="3" borderId="0" xfId="0" applyFill="1"/>
    <xf numFmtId="0" fontId="1" fillId="4" borderId="0" xfId="0" applyFont="1" applyFill="1"/>
    <xf numFmtId="0" fontId="2" fillId="2" borderId="0" xfId="0" applyFont="1" applyFill="1" applyAlignment="1">
      <alignment horizontal="left"/>
    </xf>
    <xf numFmtId="0" fontId="4" fillId="2" borderId="0" xfId="0" applyFont="1" applyFill="1" applyAlignment="1">
      <alignment horizontal="left"/>
    </xf>
    <xf numFmtId="0" fontId="0" fillId="4" borderId="0" xfId="0" applyFill="1"/>
    <xf numFmtId="0" fontId="0" fillId="5" borderId="0" xfId="0" applyFill="1"/>
    <xf numFmtId="0" fontId="0" fillId="6" borderId="0" xfId="0" applyFill="1"/>
    <xf numFmtId="0" fontId="0" fillId="0" borderId="0" xfId="0" applyAlignment="1">
      <alignment wrapText="1"/>
    </xf>
    <xf numFmtId="0" fontId="5" fillId="2" borderId="0" xfId="0" applyFont="1" applyFill="1" applyAlignment="1">
      <alignment horizontal="left"/>
    </xf>
    <xf numFmtId="0" fontId="6" fillId="2" borderId="0" xfId="0" applyFont="1" applyFill="1" applyAlignment="1">
      <alignment horizontal="left"/>
    </xf>
    <xf numFmtId="0" fontId="7" fillId="7" borderId="1" xfId="0" applyFont="1" applyFill="1" applyBorder="1" applyAlignment="1">
      <alignment horizontal="left" vertical="center"/>
    </xf>
    <xf numFmtId="0" fontId="8" fillId="0" borderId="1" xfId="0" applyFont="1" applyBorder="1" applyAlignment="1">
      <alignment horizontal="left"/>
    </xf>
    <xf numFmtId="3" fontId="8" fillId="0" borderId="1" xfId="0" applyNumberFormat="1" applyFont="1" applyBorder="1" applyAlignment="1">
      <alignment horizontal="right"/>
    </xf>
    <xf numFmtId="164" fontId="8" fillId="0" borderId="1" xfId="0" applyNumberFormat="1" applyFont="1" applyBorder="1" applyAlignment="1">
      <alignment horizontal="right"/>
    </xf>
    <xf numFmtId="4" fontId="8" fillId="0" borderId="1" xfId="0" applyNumberFormat="1" applyFont="1" applyBorder="1" applyAlignment="1">
      <alignment horizontal="right"/>
    </xf>
    <xf numFmtId="0" fontId="12" fillId="0" borderId="1" xfId="0" applyFont="1" applyBorder="1" applyAlignment="1">
      <alignment horizontal="left" wrapText="1"/>
    </xf>
    <xf numFmtId="3" fontId="12" fillId="0" borderId="1" xfId="0" applyNumberFormat="1" applyFont="1" applyBorder="1" applyAlignment="1">
      <alignment horizontal="right" wrapText="1"/>
    </xf>
    <xf numFmtId="164" fontId="12" fillId="0" borderId="1" xfId="0" applyNumberFormat="1" applyFont="1" applyBorder="1" applyAlignment="1">
      <alignment horizontal="right" wrapText="1"/>
    </xf>
    <xf numFmtId="4" fontId="12" fillId="0" borderId="1" xfId="0" applyNumberFormat="1" applyFont="1" applyBorder="1" applyAlignment="1">
      <alignment horizontal="right" wrapText="1"/>
    </xf>
    <xf numFmtId="0" fontId="14" fillId="8" borderId="1" xfId="9" quotePrefix="1" applyFont="1" applyFill="1" applyBorder="1" applyAlignment="1">
      <alignment horizontal="center" vertical="center"/>
    </xf>
    <xf numFmtId="3" fontId="14" fillId="8" borderId="1" xfId="9" quotePrefix="1" applyNumberFormat="1" applyFont="1" applyFill="1" applyBorder="1" applyAlignment="1">
      <alignment horizontal="center" vertical="center" wrapText="1"/>
    </xf>
    <xf numFmtId="0" fontId="15" fillId="0" borderId="0" xfId="9" applyFont="1"/>
    <xf numFmtId="0" fontId="14" fillId="9" borderId="1" xfId="9" quotePrefix="1" applyFont="1" applyFill="1" applyBorder="1"/>
    <xf numFmtId="0" fontId="14" fillId="10" borderId="1" xfId="9" quotePrefix="1" applyFont="1" applyFill="1" applyBorder="1" applyAlignment="1">
      <alignment horizontal="center"/>
    </xf>
    <xf numFmtId="0" fontId="16" fillId="10" borderId="1" xfId="9" quotePrefix="1" applyFont="1" applyFill="1" applyBorder="1" applyAlignment="1">
      <alignment horizontal="center"/>
    </xf>
    <xf numFmtId="3" fontId="16" fillId="11" borderId="1" xfId="9" quotePrefix="1" applyNumberFormat="1" applyFont="1" applyFill="1" applyBorder="1"/>
    <xf numFmtId="0" fontId="16" fillId="0" borderId="0" xfId="9" applyFont="1"/>
    <xf numFmtId="0" fontId="14" fillId="0" borderId="0" xfId="9" applyFont="1"/>
    <xf numFmtId="0" fontId="14" fillId="0" borderId="0" xfId="9" applyFont="1" applyAlignment="1">
      <alignment horizontal="center"/>
    </xf>
    <xf numFmtId="0" fontId="16" fillId="0" borderId="0" xfId="9" applyFont="1" applyAlignment="1">
      <alignment horizontal="center"/>
    </xf>
    <xf numFmtId="3" fontId="16" fillId="0" borderId="0" xfId="9" applyNumberFormat="1" applyFont="1"/>
    <xf numFmtId="0" fontId="17" fillId="0" borderId="0" xfId="10"/>
    <xf numFmtId="0" fontId="0" fillId="0" borderId="0" xfId="0" applyAlignment="1">
      <alignment horizontal="right"/>
    </xf>
    <xf numFmtId="0" fontId="16" fillId="12" borderId="0" xfId="11" applyFill="1"/>
    <xf numFmtId="0" fontId="19" fillId="12" borderId="0" xfId="11" applyFont="1" applyFill="1"/>
    <xf numFmtId="0" fontId="20" fillId="12" borderId="0" xfId="11" applyFont="1" applyFill="1"/>
    <xf numFmtId="10" fontId="16" fillId="13" borderId="1" xfId="11" applyNumberFormat="1" applyFill="1" applyBorder="1" applyAlignment="1">
      <alignment horizontal="center" vertical="center"/>
    </xf>
    <xf numFmtId="0" fontId="16" fillId="0" borderId="1" xfId="11" applyBorder="1" applyAlignment="1">
      <alignment horizontal="left" vertical="top"/>
    </xf>
    <xf numFmtId="0" fontId="16" fillId="0" borderId="1" xfId="11" applyBorder="1" applyAlignment="1">
      <alignment horizontal="left" vertical="center" wrapText="1"/>
    </xf>
    <xf numFmtId="0" fontId="16" fillId="0" borderId="1" xfId="11" applyBorder="1" applyAlignment="1">
      <alignment horizontal="center" vertical="center"/>
    </xf>
    <xf numFmtId="0" fontId="16" fillId="0" borderId="1" xfId="11" applyBorder="1" applyAlignment="1">
      <alignment horizontal="left" vertical="center"/>
    </xf>
    <xf numFmtId="0" fontId="21" fillId="14" borderId="1" xfId="11" applyFont="1" applyFill="1" applyBorder="1" applyAlignment="1">
      <alignment horizontal="center" vertical="center"/>
    </xf>
    <xf numFmtId="0" fontId="21" fillId="14" borderId="7" xfId="11" applyFont="1" applyFill="1" applyBorder="1" applyAlignment="1">
      <alignment vertical="center" wrapText="1"/>
    </xf>
    <xf numFmtId="0" fontId="21" fillId="14" borderId="1" xfId="11" applyFont="1" applyFill="1" applyBorder="1" applyAlignment="1">
      <alignment vertical="center" wrapText="1"/>
    </xf>
    <xf numFmtId="0" fontId="21" fillId="14" borderId="1" xfId="11" applyFont="1" applyFill="1" applyBorder="1" applyAlignment="1">
      <alignment horizontal="center" vertical="center" wrapText="1"/>
    </xf>
    <xf numFmtId="0" fontId="22" fillId="0" borderId="6" xfId="11" applyFont="1" applyBorder="1"/>
    <xf numFmtId="0" fontId="23" fillId="12" borderId="9" xfId="11" applyFont="1" applyFill="1" applyBorder="1"/>
    <xf numFmtId="0" fontId="26" fillId="12" borderId="9" xfId="11" applyFont="1" applyFill="1" applyBorder="1"/>
    <xf numFmtId="0" fontId="16" fillId="12" borderId="9" xfId="11" applyFill="1" applyBorder="1"/>
    <xf numFmtId="0" fontId="19" fillId="12" borderId="9" xfId="11" applyFont="1" applyFill="1" applyBorder="1"/>
    <xf numFmtId="0" fontId="20" fillId="12" borderId="9" xfId="11" applyFont="1" applyFill="1" applyBorder="1"/>
    <xf numFmtId="0" fontId="27" fillId="14" borderId="10" xfId="11" applyFont="1" applyFill="1" applyBorder="1"/>
    <xf numFmtId="0" fontId="16" fillId="0" borderId="7" xfId="11" applyBorder="1" applyAlignment="1">
      <alignment vertical="center"/>
    </xf>
    <xf numFmtId="0" fontId="16" fillId="0" borderId="7" xfId="11" applyBorder="1" applyAlignment="1">
      <alignment vertical="center" wrapText="1"/>
    </xf>
    <xf numFmtId="0" fontId="16" fillId="0" borderId="6" xfId="11" applyBorder="1" applyAlignment="1">
      <alignment vertical="center" wrapText="1"/>
    </xf>
    <xf numFmtId="0" fontId="16" fillId="0" borderId="8" xfId="11" applyBorder="1" applyAlignment="1">
      <alignment vertical="center" wrapText="1"/>
    </xf>
    <xf numFmtId="0" fontId="16" fillId="0" borderId="7" xfId="11" applyBorder="1" applyAlignment="1">
      <alignment vertical="top" wrapText="1"/>
    </xf>
    <xf numFmtId="0" fontId="27" fillId="14" borderId="11" xfId="11" applyFont="1" applyFill="1" applyBorder="1"/>
    <xf numFmtId="0" fontId="0" fillId="0" borderId="0" xfId="1" applyNumberFormat="1" applyFont="1"/>
    <xf numFmtId="0" fontId="18" fillId="0" borderId="0" xfId="0" applyFont="1"/>
    <xf numFmtId="0" fontId="1" fillId="5" borderId="0" xfId="0" applyFont="1" applyFill="1"/>
    <xf numFmtId="0" fontId="1" fillId="15" borderId="0" xfId="0" applyFont="1" applyFill="1"/>
    <xf numFmtId="0" fontId="0" fillId="15" borderId="0" xfId="0" applyFill="1"/>
    <xf numFmtId="0" fontId="16" fillId="0" borderId="0" xfId="9" applyFont="1" applyAlignment="1">
      <alignment vertical="center"/>
    </xf>
    <xf numFmtId="3" fontId="16" fillId="0" borderId="0" xfId="9" applyNumberFormat="1" applyFont="1" applyAlignment="1">
      <alignment vertical="center"/>
    </xf>
    <xf numFmtId="0" fontId="16" fillId="0" borderId="0" xfId="9" applyFont="1" applyAlignment="1">
      <alignment horizontal="center" vertical="center"/>
    </xf>
    <xf numFmtId="0" fontId="0" fillId="0" borderId="0" xfId="0" applyAlignment="1">
      <alignment horizontal="right" wrapText="1"/>
    </xf>
    <xf numFmtId="0" fontId="1" fillId="16" borderId="0" xfId="0" applyFont="1" applyFill="1"/>
    <xf numFmtId="0" fontId="0" fillId="16" borderId="0" xfId="0" applyFill="1"/>
    <xf numFmtId="0" fontId="0" fillId="5" borderId="0" xfId="1" applyNumberFormat="1" applyFont="1" applyFill="1"/>
    <xf numFmtId="0" fontId="28" fillId="0" borderId="0" xfId="0" applyFont="1"/>
    <xf numFmtId="14" fontId="29" fillId="0" borderId="0" xfId="0" applyNumberFormat="1" applyFont="1"/>
    <xf numFmtId="0" fontId="29" fillId="0" borderId="0" xfId="0" applyFont="1"/>
    <xf numFmtId="9" fontId="3" fillId="0" borderId="0" xfId="1"/>
    <xf numFmtId="0" fontId="7" fillId="18" borderId="1" xfId="0" applyFont="1" applyFill="1" applyBorder="1" applyAlignment="1">
      <alignment horizontal="center" wrapText="1"/>
    </xf>
    <xf numFmtId="0" fontId="1" fillId="5" borderId="0" xfId="0" applyFont="1" applyFill="1" applyAlignment="1">
      <alignment wrapText="1"/>
    </xf>
    <xf numFmtId="3" fontId="7" fillId="18" borderId="1" xfId="0" applyNumberFormat="1" applyFont="1" applyFill="1" applyBorder="1" applyAlignment="1">
      <alignment horizontal="center" wrapText="1"/>
    </xf>
    <xf numFmtId="0" fontId="25" fillId="12" borderId="9" xfId="13" applyFont="1" applyFill="1" applyBorder="1" applyAlignment="1" applyProtection="1"/>
    <xf numFmtId="0" fontId="16" fillId="0" borderId="6" xfId="11" applyBorder="1" applyAlignment="1">
      <alignment vertical="center"/>
    </xf>
    <xf numFmtId="0" fontId="16" fillId="0" borderId="8" xfId="11" applyBorder="1" applyAlignment="1">
      <alignment vertical="center"/>
    </xf>
    <xf numFmtId="0" fontId="16" fillId="0" borderId="8" xfId="11" applyBorder="1" applyAlignment="1">
      <alignment horizontal="center" vertical="center"/>
    </xf>
    <xf numFmtId="0" fontId="16" fillId="0" borderId="8" xfId="11" applyBorder="1" applyAlignment="1">
      <alignment horizontal="left" vertical="center"/>
    </xf>
    <xf numFmtId="0" fontId="16" fillId="0" borderId="6" xfId="11" applyBorder="1" applyAlignment="1">
      <alignment vertical="top" wrapText="1"/>
    </xf>
    <xf numFmtId="165" fontId="31" fillId="0" borderId="0" xfId="14" applyFont="1" applyAlignment="1"/>
    <xf numFmtId="165" fontId="32" fillId="0" borderId="0" xfId="14" applyFont="1" applyAlignment="1"/>
    <xf numFmtId="165" fontId="33" fillId="0" borderId="0" xfId="14" applyFont="1" applyAlignment="1"/>
    <xf numFmtId="165" fontId="35" fillId="0" borderId="0" xfId="14" applyFont="1" applyAlignment="1"/>
    <xf numFmtId="0" fontId="36" fillId="0" borderId="0" xfId="14" applyNumberFormat="1" applyFont="1" applyAlignment="1"/>
    <xf numFmtId="0" fontId="16" fillId="0" borderId="0" xfId="14" applyNumberFormat="1" applyFont="1" applyAlignment="1"/>
    <xf numFmtId="0" fontId="14" fillId="0" borderId="0" xfId="14" applyNumberFormat="1" applyFont="1" applyAlignment="1"/>
    <xf numFmtId="0" fontId="14" fillId="0" borderId="0" xfId="14" applyNumberFormat="1" applyFont="1" applyAlignment="1">
      <alignment horizontal="right"/>
    </xf>
    <xf numFmtId="0" fontId="30" fillId="0" borderId="0" xfId="14" applyNumberFormat="1" applyAlignment="1"/>
    <xf numFmtId="3" fontId="30" fillId="0" borderId="0" xfId="14" applyNumberFormat="1" applyAlignment="1"/>
    <xf numFmtId="165" fontId="14" fillId="0" borderId="0" xfId="14" applyFont="1" applyAlignment="1"/>
    <xf numFmtId="165" fontId="16" fillId="0" borderId="0" xfId="14" applyFont="1" applyAlignment="1"/>
    <xf numFmtId="165" fontId="36" fillId="0" borderId="0" xfId="14" applyFont="1" applyAlignment="1"/>
    <xf numFmtId="165" fontId="37" fillId="0" borderId="0" xfId="14" applyFont="1" applyAlignment="1"/>
    <xf numFmtId="3" fontId="16" fillId="0" borderId="0" xfId="14" applyNumberFormat="1" applyFont="1" applyAlignment="1">
      <alignment horizontal="right"/>
    </xf>
    <xf numFmtId="165" fontId="16" fillId="0" borderId="0" xfId="14" applyFont="1" applyAlignment="1">
      <alignment horizontal="right"/>
    </xf>
    <xf numFmtId="0" fontId="1" fillId="17" borderId="13" xfId="0" applyFont="1" applyFill="1" applyBorder="1"/>
    <xf numFmtId="9" fontId="3" fillId="0" borderId="13" xfId="1" applyBorder="1"/>
    <xf numFmtId="0" fontId="1" fillId="17" borderId="0" xfId="0" applyFont="1" applyFill="1"/>
    <xf numFmtId="0" fontId="1" fillId="0" borderId="0" xfId="0" applyFont="1" applyAlignment="1">
      <alignment wrapText="1"/>
    </xf>
    <xf numFmtId="0" fontId="1" fillId="19" borderId="0" xfId="0" applyFont="1" applyFill="1" applyAlignment="1">
      <alignment wrapText="1"/>
    </xf>
    <xf numFmtId="0" fontId="14" fillId="19" borderId="0" xfId="14" applyNumberFormat="1" applyFont="1" applyFill="1" applyAlignment="1">
      <alignment horizontal="right"/>
    </xf>
    <xf numFmtId="9" fontId="3" fillId="19" borderId="0" xfId="1" applyFill="1"/>
    <xf numFmtId="3" fontId="16" fillId="19" borderId="0" xfId="14" applyNumberFormat="1" applyFont="1" applyFill="1" applyAlignment="1">
      <alignment horizontal="right"/>
    </xf>
    <xf numFmtId="0" fontId="0" fillId="19" borderId="0" xfId="0" applyFill="1"/>
    <xf numFmtId="0" fontId="0" fillId="0" borderId="13" xfId="0" applyBorder="1" applyAlignment="1">
      <alignment wrapText="1"/>
    </xf>
    <xf numFmtId="3" fontId="16" fillId="0" borderId="13" xfId="14" applyNumberFormat="1" applyFont="1" applyBorder="1" applyAlignment="1">
      <alignment horizontal="right"/>
    </xf>
    <xf numFmtId="0" fontId="0" fillId="0" borderId="13" xfId="0" applyBorder="1"/>
    <xf numFmtId="0" fontId="16" fillId="5" borderId="0" xfId="11" applyFill="1"/>
    <xf numFmtId="0" fontId="3" fillId="19" borderId="0" xfId="1" applyNumberFormat="1" applyFill="1"/>
    <xf numFmtId="0" fontId="16" fillId="20" borderId="11" xfId="11" applyFill="1" applyBorder="1"/>
    <xf numFmtId="0" fontId="16" fillId="20" borderId="0" xfId="11" applyFill="1"/>
    <xf numFmtId="0" fontId="14" fillId="20" borderId="0" xfId="11" applyFont="1" applyFill="1"/>
    <xf numFmtId="9" fontId="3" fillId="5" borderId="0" xfId="1" applyFill="1"/>
    <xf numFmtId="0" fontId="16" fillId="5" borderId="7" xfId="11" applyFill="1" applyBorder="1" applyAlignment="1">
      <alignment vertical="center"/>
    </xf>
    <xf numFmtId="0" fontId="16" fillId="5" borderId="7" xfId="11" applyFill="1" applyBorder="1" applyAlignment="1">
      <alignment vertical="center" wrapText="1"/>
    </xf>
    <xf numFmtId="0" fontId="16" fillId="5" borderId="1" xfId="11" applyFill="1" applyBorder="1" applyAlignment="1">
      <alignment horizontal="left" vertical="top"/>
    </xf>
    <xf numFmtId="10" fontId="16" fillId="5" borderId="1" xfId="11" applyNumberFormat="1" applyFill="1" applyBorder="1" applyAlignment="1">
      <alignment horizontal="center" vertical="center"/>
    </xf>
    <xf numFmtId="0" fontId="16" fillId="0" borderId="0" xfId="14" applyNumberFormat="1" applyFont="1" applyAlignment="1">
      <alignment horizontal="right"/>
    </xf>
    <xf numFmtId="0" fontId="14" fillId="0" borderId="12" xfId="9" applyFont="1" applyBorder="1" applyAlignment="1">
      <alignment horizontal="left" vertical="center" wrapText="1"/>
    </xf>
    <xf numFmtId="0" fontId="0" fillId="0" borderId="12" xfId="0" applyBorder="1"/>
  </cellXfs>
  <cellStyles count="15">
    <cellStyle name="Body: normal cell" xfId="6" xr:uid="{00000000-0005-0000-0000-000006000000}"/>
    <cellStyle name="Font: Calibri, 9pt regular" xfId="2" xr:uid="{00000000-0005-0000-0000-000002000000}"/>
    <cellStyle name="Footnotes: top row" xfId="8" xr:uid="{00000000-0005-0000-0000-000008000000}"/>
    <cellStyle name="Header: bottom row" xfId="3" xr:uid="{00000000-0005-0000-0000-000003000000}"/>
    <cellStyle name="Hyperlink" xfId="10" builtinId="8"/>
    <cellStyle name="Hyperlink 2" xfId="12" xr:uid="{00000000-0005-0000-0000-00000C000000}"/>
    <cellStyle name="Hyperlink 3" xfId="13" xr:uid="{8A4E8559-3AFB-497E-BC6B-660090D82BFB}"/>
    <cellStyle name="Normal" xfId="0" builtinId="0"/>
    <cellStyle name="Normal 2" xfId="7" xr:uid="{00000000-0005-0000-0000-000007000000}"/>
    <cellStyle name="Normal 3" xfId="9" xr:uid="{00000000-0005-0000-0000-000009000000}"/>
    <cellStyle name="Normal 4" xfId="11" xr:uid="{00000000-0005-0000-0000-00000B000000}"/>
    <cellStyle name="Normal 5" xfId="14" xr:uid="{3626F056-59E0-4482-950B-95C4265C794F}"/>
    <cellStyle name="Parent row" xfId="5" xr:uid="{00000000-0005-0000-0000-000005000000}"/>
    <cellStyle name="Percent" xfId="1" builtinId="5"/>
    <cellStyle name="Table title" xfId="4" xr:uid="{00000000-0005-0000-0000-00000400000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38100</xdr:colOff>
      <xdr:row>1</xdr:row>
      <xdr:rowOff>28575</xdr:rowOff>
    </xdr:from>
    <xdr:to>
      <xdr:col>24</xdr:col>
      <xdr:colOff>56644</xdr:colOff>
      <xdr:row>6</xdr:row>
      <xdr:rowOff>83127</xdr:rowOff>
    </xdr:to>
    <xdr:pic>
      <xdr:nvPicPr>
        <xdr:cNvPr id="2" name="Picture 11" descr="http://www.lbl.gov/LBL-PID/CSO/assets/cso-downloads/pc/big1.bmp">
          <a:extLst>
            <a:ext uri="{FF2B5EF4-FFF2-40B4-BE49-F238E27FC236}">
              <a16:creationId xmlns:a16="http://schemas.microsoft.com/office/drawing/2014/main" id="{C8C244ED-8868-4900-9CAF-794F28A3E93F}"/>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 y="257175"/>
          <a:ext cx="4806444" cy="953077"/>
        </a:xfrm>
        <a:prstGeom prst="rect">
          <a:avLst/>
        </a:prstGeom>
        <a:noFill/>
      </xdr:spPr>
    </xdr:pic>
    <xdr:clientData/>
  </xdr:twoCellAnchor>
  <xdr:twoCellAnchor>
    <xdr:from>
      <xdr:col>1</xdr:col>
      <xdr:colOff>0</xdr:colOff>
      <xdr:row>8</xdr:row>
      <xdr:rowOff>11206</xdr:rowOff>
    </xdr:from>
    <xdr:to>
      <xdr:col>39</xdr:col>
      <xdr:colOff>582705</xdr:colOff>
      <xdr:row>10</xdr:row>
      <xdr:rowOff>0</xdr:rowOff>
    </xdr:to>
    <xdr:sp macro="" textlink="">
      <xdr:nvSpPr>
        <xdr:cNvPr id="3" name="TextBox 2">
          <a:extLst>
            <a:ext uri="{FF2B5EF4-FFF2-40B4-BE49-F238E27FC236}">
              <a16:creationId xmlns:a16="http://schemas.microsoft.com/office/drawing/2014/main" id="{32AFAD96-E0C1-42F3-928B-68D9AAD8CF79}"/>
            </a:ext>
          </a:extLst>
        </xdr:cNvPr>
        <xdr:cNvSpPr txBox="1"/>
      </xdr:nvSpPr>
      <xdr:spPr>
        <a:xfrm>
          <a:off x="0" y="1468531"/>
          <a:ext cx="14990855" cy="31899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marL="0" marR="0" indent="0" defTabSz="914400" rtl="0" eaLnBrk="1" fontAlgn="auto" latinLnBrk="0" hangingPunct="1">
            <a:lnSpc>
              <a:spcPct val="100000"/>
            </a:lnSpc>
            <a:spcBef>
              <a:spcPts val="0"/>
            </a:spcBef>
            <a:spcAft>
              <a:spcPts val="0"/>
            </a:spcAft>
            <a:buClrTx/>
            <a:buSzTx/>
            <a:buFontTx/>
            <a:buNone/>
            <a:tabLst/>
            <a:defRPr/>
          </a:pPr>
          <a:r>
            <a:rPr lang="en-US" sz="1100" i="1">
              <a:solidFill>
                <a:schemeClr val="dk1"/>
              </a:solidFill>
              <a:latin typeface="+mn-lt"/>
              <a:ea typeface="+mn-ea"/>
              <a:cs typeface="+mn-cs"/>
            </a:rPr>
            <a:t>This work is supported by the </a:t>
          </a:r>
          <a:r>
            <a:rPr lang="en-US" sz="1100" i="1">
              <a:solidFill>
                <a:schemeClr val="dk1"/>
              </a:solidFill>
              <a:effectLst/>
              <a:latin typeface="+mn-lt"/>
              <a:ea typeface="+mn-ea"/>
              <a:cs typeface="+mn-cs"/>
            </a:rPr>
            <a:t>Transmission Permitting &amp; Technical Assistance Division </a:t>
          </a:r>
          <a:r>
            <a:rPr lang="en-US" sz="1100" i="1">
              <a:solidFill>
                <a:schemeClr val="dk1"/>
              </a:solidFill>
              <a:latin typeface="+mn-lt"/>
              <a:ea typeface="+mn-ea"/>
              <a:cs typeface="+mn-cs"/>
            </a:rPr>
            <a:t>of the U.S. Department of Energy’s Office of Electricity Delivery and Energy Reliability under Contract No. DE-AC02-05CH11231. </a:t>
          </a:r>
        </a:p>
      </xdr:txBody>
    </xdr:sp>
    <xdr:clientData/>
  </xdr:twoCellAnchor>
  <xdr:twoCellAnchor editAs="oneCell">
    <xdr:from>
      <xdr:col>1</xdr:col>
      <xdr:colOff>0</xdr:colOff>
      <xdr:row>10</xdr:row>
      <xdr:rowOff>67234</xdr:rowOff>
    </xdr:from>
    <xdr:to>
      <xdr:col>36</xdr:col>
      <xdr:colOff>304800</xdr:colOff>
      <xdr:row>22</xdr:row>
      <xdr:rowOff>43543</xdr:rowOff>
    </xdr:to>
    <xdr:sp macro="" textlink="">
      <xdr:nvSpPr>
        <xdr:cNvPr id="4" name="TextBox 3">
          <a:extLst>
            <a:ext uri="{FF2B5EF4-FFF2-40B4-BE49-F238E27FC236}">
              <a16:creationId xmlns:a16="http://schemas.microsoft.com/office/drawing/2014/main" id="{866B36F2-ABB4-4EAA-AAAF-82B4C245B56E}"/>
            </a:ext>
          </a:extLst>
        </xdr:cNvPr>
        <xdr:cNvSpPr txBox="1"/>
      </xdr:nvSpPr>
      <xdr:spPr>
        <a:xfrm>
          <a:off x="0" y="1854759"/>
          <a:ext cx="12788900" cy="195750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pPr indent="-457200" algn="l">
            <a:spcBef>
              <a:spcPts val="0"/>
            </a:spcBef>
            <a:spcAft>
              <a:spcPts val="600"/>
            </a:spcAft>
          </a:pPr>
          <a:r>
            <a:rPr lang="en-US" sz="1100" b="1" u="sng">
              <a:solidFill>
                <a:sysClr val="windowText" lastClr="000000"/>
              </a:solidFill>
            </a:rPr>
            <a:t>GENERAL NOTES</a:t>
          </a:r>
          <a:r>
            <a:rPr lang="en-US" sz="1100" u="sng">
              <a:solidFill>
                <a:sysClr val="windowText" lastClr="000000"/>
              </a:solidFill>
            </a:rPr>
            <a:t> </a:t>
          </a:r>
        </a:p>
        <a:p>
          <a:pPr indent="-457200" algn="l">
            <a:spcBef>
              <a:spcPts val="0"/>
            </a:spcBef>
            <a:spcAft>
              <a:spcPts val="600"/>
            </a:spcAft>
          </a:pPr>
          <a:r>
            <a:rPr lang="en-US" sz="1100">
              <a:solidFill>
                <a:sysClr val="windowText" lastClr="000000"/>
              </a:solidFill>
            </a:rPr>
            <a:t>(1) RPS</a:t>
          </a:r>
          <a:r>
            <a:rPr lang="en-US" sz="1100" baseline="0">
              <a:solidFill>
                <a:sysClr val="windowText" lastClr="000000"/>
              </a:solidFill>
            </a:rPr>
            <a:t> resource eligibility rules vary considerably from state to state.  Therefore, some caution is warranted when comparing nominal percentage targets across states, as that may offer only a limited measure of the relatively "stringency" of each state's policy. </a:t>
          </a:r>
        </a:p>
        <a:p>
          <a:pPr indent="-457200" algn="l">
            <a:spcBef>
              <a:spcPts val="0"/>
            </a:spcBef>
            <a:spcAft>
              <a:spcPts val="600"/>
            </a:spcAft>
          </a:pPr>
          <a:r>
            <a:rPr lang="en-US" sz="1100" baseline="0">
              <a:solidFill>
                <a:sysClr val="windowText" lastClr="000000"/>
              </a:solidFill>
            </a:rPr>
            <a:t>(2) RPS targets may apply to only a subset of load serving entities in (LSEs) each state, and/or some obligated LSEs may be allowed to exclude a portion of their load from determination of their annual procurement obligations.</a:t>
          </a:r>
          <a:r>
            <a:rPr lang="en-US" sz="1100">
              <a:solidFill>
                <a:sysClr val="windowText" lastClr="000000"/>
              </a:solidFill>
            </a:rPr>
            <a:t>  Therefore, these percentages typically </a:t>
          </a:r>
          <a:r>
            <a:rPr lang="en-US" sz="1100" u="sng">
              <a:solidFill>
                <a:sysClr val="windowText" lastClr="000000"/>
              </a:solidFill>
            </a:rPr>
            <a:t>cannot</a:t>
          </a:r>
          <a:r>
            <a:rPr lang="en-US" sz="1100">
              <a:solidFill>
                <a:sysClr val="windowText" lastClr="000000"/>
              </a:solidFill>
            </a:rPr>
            <a:t> be simply multiplied by the total retail electricity sales in each state to determine annual procurement obligations in MWh terms.  Moreover,</a:t>
          </a:r>
          <a:r>
            <a:rPr lang="en-US" sz="1100" baseline="0">
              <a:solidFill>
                <a:sysClr val="windowText" lastClr="000000"/>
              </a:solidFill>
            </a:rPr>
            <a:t> many states allow the use of credit multipliers for certain types of resources and/or allow demand-side management resources to contribute to some portion of the RPS; those policy design elements further complicate the estimation of MWh procurement obligations.</a:t>
          </a:r>
          <a:endParaRPr lang="en-US" sz="1100">
            <a:solidFill>
              <a:sysClr val="windowText" lastClr="000000"/>
            </a:solidFill>
          </a:endParaRPr>
        </a:p>
        <a:p>
          <a:pPr indent="-457200" algn="l">
            <a:spcBef>
              <a:spcPts val="0"/>
            </a:spcBef>
            <a:spcAft>
              <a:spcPts val="600"/>
            </a:spcAft>
          </a:pPr>
          <a:r>
            <a:rPr lang="en-US" sz="1100">
              <a:solidFill>
                <a:sysClr val="windowText" lastClr="000000"/>
              </a:solidFill>
            </a:rPr>
            <a:t>(3) A number of states </a:t>
          </a:r>
          <a:r>
            <a:rPr lang="en-US" sz="1100">
              <a:solidFill>
                <a:sysClr val="windowText" lastClr="000000"/>
              </a:solidFill>
              <a:effectLst/>
              <a:latin typeface="+mn-lt"/>
              <a:ea typeface="+mn-ea"/>
              <a:cs typeface="+mn-cs"/>
            </a:rPr>
            <a:t>(DE, IL, NJ, and PA) </a:t>
          </a:r>
          <a:r>
            <a:rPr lang="en-US" sz="1100">
              <a:solidFill>
                <a:sysClr val="windowText" lastClr="000000"/>
              </a:solidFill>
            </a:rPr>
            <a:t>have compliance years that run from June 1 to May 31 of the following year. For these states, compliance years are mapped to the table based on the end-date of each compliance year (e.g., the compliance year ending May 31, 2020 is identified in the table as the "2020" compliance year).</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electricity/data/state/" TargetMode="External"/><Relationship Id="rId2" Type="http://schemas.openxmlformats.org/officeDocument/2006/relationships/hyperlink" Target="http://www.ncsl.org/research/energy/renewable-portfolio-standards.aspx" TargetMode="External"/><Relationship Id="rId1" Type="http://schemas.openxmlformats.org/officeDocument/2006/relationships/hyperlink" Target="http://programs.dsireusa.org/system/progra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2"/>
  <sheetViews>
    <sheetView workbookViewId="0">
      <selection activeCell="B1" sqref="B1"/>
    </sheetView>
  </sheetViews>
  <sheetFormatPr defaultRowHeight="15" x14ac:dyDescent="0.25"/>
  <cols>
    <col min="1" max="1" width="16" customWidth="1"/>
    <col min="2" max="2" width="122.7109375" customWidth="1"/>
    <col min="3" max="3" width="9.7109375" bestFit="1" customWidth="1"/>
    <col min="9" max="9" width="15.42578125" customWidth="1"/>
  </cols>
  <sheetData>
    <row r="1" spans="1:12" x14ac:dyDescent="0.25">
      <c r="A1" s="1" t="s">
        <v>0</v>
      </c>
      <c r="B1" s="73" t="s">
        <v>1</v>
      </c>
      <c r="C1" s="74">
        <v>45322</v>
      </c>
      <c r="D1" s="75"/>
      <c r="E1" s="75"/>
      <c r="F1" s="75"/>
      <c r="G1" s="75"/>
      <c r="H1" s="75"/>
      <c r="J1" s="75"/>
      <c r="K1" s="73" t="s">
        <v>2</v>
      </c>
      <c r="L1" s="73" t="s">
        <v>3</v>
      </c>
    </row>
    <row r="2" spans="1:12" x14ac:dyDescent="0.25">
      <c r="A2" s="1" t="s">
        <v>4</v>
      </c>
      <c r="B2" s="75" t="str">
        <f>LOOKUP(B1,K1:L50,L1:L50)</f>
        <v>CO</v>
      </c>
      <c r="C2" s="75"/>
      <c r="D2" s="75"/>
      <c r="E2" s="75"/>
      <c r="F2" s="75"/>
      <c r="G2" s="75"/>
      <c r="H2" s="75"/>
      <c r="J2" s="75"/>
      <c r="K2" s="73" t="s">
        <v>5</v>
      </c>
      <c r="L2" s="73" t="s">
        <v>6</v>
      </c>
    </row>
    <row r="3" spans="1:12" x14ac:dyDescent="0.25">
      <c r="K3" s="73" t="s">
        <v>7</v>
      </c>
      <c r="L3" s="73" t="s">
        <v>8</v>
      </c>
    </row>
    <row r="4" spans="1:12" x14ac:dyDescent="0.25">
      <c r="A4" s="1" t="s">
        <v>9</v>
      </c>
      <c r="B4" s="4" t="s">
        <v>10</v>
      </c>
      <c r="K4" s="73" t="s">
        <v>11</v>
      </c>
      <c r="L4" s="73" t="s">
        <v>12</v>
      </c>
    </row>
    <row r="5" spans="1:12" x14ac:dyDescent="0.25">
      <c r="B5" t="s">
        <v>13</v>
      </c>
      <c r="K5" s="73" t="s">
        <v>14</v>
      </c>
      <c r="L5" s="73" t="s">
        <v>15</v>
      </c>
    </row>
    <row r="6" spans="1:12" x14ac:dyDescent="0.25">
      <c r="B6" s="2">
        <v>2023</v>
      </c>
      <c r="K6" s="73" t="s">
        <v>1</v>
      </c>
      <c r="L6" s="73" t="s">
        <v>16</v>
      </c>
    </row>
    <row r="7" spans="1:12" x14ac:dyDescent="0.25">
      <c r="B7" t="s">
        <v>17</v>
      </c>
      <c r="K7" s="73" t="s">
        <v>18</v>
      </c>
      <c r="L7" s="73" t="s">
        <v>19</v>
      </c>
    </row>
    <row r="8" spans="1:12" x14ac:dyDescent="0.25">
      <c r="B8" s="34" t="s">
        <v>20</v>
      </c>
      <c r="K8" s="73" t="s">
        <v>21</v>
      </c>
      <c r="L8" s="73" t="s">
        <v>22</v>
      </c>
    </row>
    <row r="9" spans="1:12" x14ac:dyDescent="0.25">
      <c r="K9" s="73" t="s">
        <v>23</v>
      </c>
      <c r="L9" s="73" t="s">
        <v>24</v>
      </c>
    </row>
    <row r="10" spans="1:12" x14ac:dyDescent="0.25">
      <c r="B10" t="s">
        <v>25</v>
      </c>
      <c r="K10" s="73" t="s">
        <v>26</v>
      </c>
      <c r="L10" s="73" t="s">
        <v>27</v>
      </c>
    </row>
    <row r="11" spans="1:12" x14ac:dyDescent="0.25">
      <c r="B11" s="2">
        <v>2019</v>
      </c>
      <c r="K11" s="73" t="s">
        <v>28</v>
      </c>
      <c r="L11" s="73" t="s">
        <v>29</v>
      </c>
    </row>
    <row r="12" spans="1:12" x14ac:dyDescent="0.25">
      <c r="B12" s="2" t="s">
        <v>30</v>
      </c>
      <c r="K12" s="73" t="s">
        <v>31</v>
      </c>
      <c r="L12" s="73" t="s">
        <v>32</v>
      </c>
    </row>
    <row r="13" spans="1:12" x14ac:dyDescent="0.25">
      <c r="B13" t="s">
        <v>33</v>
      </c>
      <c r="K13" s="73" t="s">
        <v>34</v>
      </c>
      <c r="L13" s="73" t="s">
        <v>35</v>
      </c>
    </row>
    <row r="14" spans="1:12" x14ac:dyDescent="0.25">
      <c r="K14" s="73" t="s">
        <v>36</v>
      </c>
      <c r="L14" s="73" t="s">
        <v>37</v>
      </c>
    </row>
    <row r="15" spans="1:12" x14ac:dyDescent="0.25">
      <c r="B15" t="s">
        <v>38</v>
      </c>
      <c r="K15" s="73" t="s">
        <v>39</v>
      </c>
      <c r="L15" s="73" t="s">
        <v>40</v>
      </c>
    </row>
    <row r="16" spans="1:12" x14ac:dyDescent="0.25">
      <c r="B16" s="2">
        <v>2023</v>
      </c>
      <c r="K16" s="73" t="s">
        <v>41</v>
      </c>
      <c r="L16" s="73" t="s">
        <v>42</v>
      </c>
    </row>
    <row r="17" spans="2:12" x14ac:dyDescent="0.25">
      <c r="B17" t="s">
        <v>43</v>
      </c>
      <c r="K17" s="73" t="s">
        <v>44</v>
      </c>
      <c r="L17" s="73" t="s">
        <v>45</v>
      </c>
    </row>
    <row r="18" spans="2:12" x14ac:dyDescent="0.25">
      <c r="B18" t="s">
        <v>46</v>
      </c>
      <c r="K18" s="73" t="s">
        <v>47</v>
      </c>
      <c r="L18" s="73" t="s">
        <v>48</v>
      </c>
    </row>
    <row r="19" spans="2:12" x14ac:dyDescent="0.25">
      <c r="B19" t="s">
        <v>2537</v>
      </c>
      <c r="K19" s="73" t="s">
        <v>49</v>
      </c>
      <c r="L19" s="73" t="s">
        <v>50</v>
      </c>
    </row>
    <row r="20" spans="2:12" x14ac:dyDescent="0.25">
      <c r="K20" s="73" t="s">
        <v>51</v>
      </c>
      <c r="L20" s="73" t="s">
        <v>52</v>
      </c>
    </row>
    <row r="21" spans="2:12" x14ac:dyDescent="0.25">
      <c r="B21" s="4" t="s">
        <v>53</v>
      </c>
      <c r="K21" s="73" t="s">
        <v>54</v>
      </c>
      <c r="L21" s="73" t="s">
        <v>55</v>
      </c>
    </row>
    <row r="22" spans="2:12" x14ac:dyDescent="0.25">
      <c r="B22" t="s">
        <v>56</v>
      </c>
      <c r="K22" s="73" t="s">
        <v>57</v>
      </c>
      <c r="L22" s="73" t="s">
        <v>58</v>
      </c>
    </row>
    <row r="23" spans="2:12" x14ac:dyDescent="0.25">
      <c r="B23" s="2">
        <v>2023</v>
      </c>
      <c r="K23" s="73" t="s">
        <v>59</v>
      </c>
      <c r="L23" s="73" t="s">
        <v>60</v>
      </c>
    </row>
    <row r="24" spans="2:12" x14ac:dyDescent="0.25">
      <c r="B24" t="s">
        <v>61</v>
      </c>
      <c r="K24" s="73" t="s">
        <v>62</v>
      </c>
      <c r="L24" s="73" t="s">
        <v>63</v>
      </c>
    </row>
    <row r="25" spans="2:12" x14ac:dyDescent="0.25">
      <c r="B25" s="34" t="s">
        <v>64</v>
      </c>
      <c r="K25" s="73" t="s">
        <v>65</v>
      </c>
      <c r="L25" s="73" t="s">
        <v>66</v>
      </c>
    </row>
    <row r="26" spans="2:12" x14ac:dyDescent="0.25">
      <c r="B26" t="s">
        <v>67</v>
      </c>
      <c r="K26" s="73" t="s">
        <v>68</v>
      </c>
      <c r="L26" s="73" t="s">
        <v>69</v>
      </c>
    </row>
    <row r="27" spans="2:12" x14ac:dyDescent="0.25">
      <c r="K27" s="73" t="s">
        <v>70</v>
      </c>
      <c r="L27" s="73" t="s">
        <v>71</v>
      </c>
    </row>
    <row r="28" spans="2:12" x14ac:dyDescent="0.25">
      <c r="B28" s="4" t="s">
        <v>72</v>
      </c>
      <c r="K28" s="73" t="s">
        <v>73</v>
      </c>
      <c r="L28" s="73" t="s">
        <v>74</v>
      </c>
    </row>
    <row r="29" spans="2:12" x14ac:dyDescent="0.25">
      <c r="B29" t="s">
        <v>75</v>
      </c>
      <c r="K29" s="73" t="s">
        <v>76</v>
      </c>
      <c r="L29" s="73" t="s">
        <v>77</v>
      </c>
    </row>
    <row r="30" spans="2:12" x14ac:dyDescent="0.25">
      <c r="B30" s="2">
        <v>2020</v>
      </c>
      <c r="K30" s="73" t="s">
        <v>78</v>
      </c>
      <c r="L30" s="73" t="s">
        <v>79</v>
      </c>
    </row>
    <row r="31" spans="2:12" x14ac:dyDescent="0.25">
      <c r="B31" t="s">
        <v>80</v>
      </c>
      <c r="K31" s="73" t="s">
        <v>81</v>
      </c>
      <c r="L31" s="73" t="s">
        <v>82</v>
      </c>
    </row>
    <row r="32" spans="2:12" x14ac:dyDescent="0.25">
      <c r="B32" t="s">
        <v>83</v>
      </c>
      <c r="K32" s="73" t="s">
        <v>84</v>
      </c>
      <c r="L32" s="73" t="s">
        <v>85</v>
      </c>
    </row>
    <row r="33" spans="1:12" x14ac:dyDescent="0.25">
      <c r="B33" t="s">
        <v>86</v>
      </c>
      <c r="K33" s="73" t="s">
        <v>87</v>
      </c>
      <c r="L33" s="73" t="s">
        <v>88</v>
      </c>
    </row>
    <row r="34" spans="1:12" x14ac:dyDescent="0.25">
      <c r="K34" s="73" t="s">
        <v>89</v>
      </c>
      <c r="L34" s="73" t="s">
        <v>90</v>
      </c>
    </row>
    <row r="35" spans="1:12" x14ac:dyDescent="0.25">
      <c r="B35" s="4" t="s">
        <v>91</v>
      </c>
      <c r="K35" s="73" t="s">
        <v>92</v>
      </c>
      <c r="L35" s="73" t="s">
        <v>93</v>
      </c>
    </row>
    <row r="36" spans="1:12" x14ac:dyDescent="0.25">
      <c r="B36" t="s">
        <v>75</v>
      </c>
      <c r="K36" s="73" t="s">
        <v>94</v>
      </c>
      <c r="L36" s="73" t="s">
        <v>95</v>
      </c>
    </row>
    <row r="37" spans="1:12" x14ac:dyDescent="0.25">
      <c r="B37" s="2">
        <v>2018</v>
      </c>
      <c r="K37" s="73" t="s">
        <v>96</v>
      </c>
      <c r="L37" s="73" t="s">
        <v>97</v>
      </c>
    </row>
    <row r="38" spans="1:12" x14ac:dyDescent="0.25">
      <c r="B38" t="s">
        <v>98</v>
      </c>
      <c r="K38" s="73" t="s">
        <v>99</v>
      </c>
      <c r="L38" s="73" t="s">
        <v>100</v>
      </c>
    </row>
    <row r="39" spans="1:12" x14ac:dyDescent="0.25">
      <c r="B39" t="s">
        <v>101</v>
      </c>
      <c r="K39" s="73" t="s">
        <v>102</v>
      </c>
      <c r="L39" s="73" t="s">
        <v>103</v>
      </c>
    </row>
    <row r="40" spans="1:12" x14ac:dyDescent="0.25">
      <c r="K40" s="73" t="s">
        <v>104</v>
      </c>
      <c r="L40" s="73" t="s">
        <v>105</v>
      </c>
    </row>
    <row r="41" spans="1:12" x14ac:dyDescent="0.25">
      <c r="A41" s="1" t="s">
        <v>106</v>
      </c>
      <c r="K41" s="73" t="s">
        <v>107</v>
      </c>
      <c r="L41" s="73" t="s">
        <v>108</v>
      </c>
    </row>
    <row r="42" spans="1:12" x14ac:dyDescent="0.25">
      <c r="A42" t="s">
        <v>109</v>
      </c>
      <c r="K42" s="73" t="s">
        <v>110</v>
      </c>
      <c r="L42" s="73" t="s">
        <v>111</v>
      </c>
    </row>
    <row r="43" spans="1:12" x14ac:dyDescent="0.25">
      <c r="A43" t="s">
        <v>112</v>
      </c>
      <c r="K43" s="73" t="s">
        <v>113</v>
      </c>
      <c r="L43" s="73" t="s">
        <v>114</v>
      </c>
    </row>
    <row r="44" spans="1:12" x14ac:dyDescent="0.25">
      <c r="K44" s="73" t="s">
        <v>115</v>
      </c>
      <c r="L44" s="73" t="s">
        <v>116</v>
      </c>
    </row>
    <row r="45" spans="1:12" x14ac:dyDescent="0.25">
      <c r="A45" s="63" t="s">
        <v>117</v>
      </c>
      <c r="B45" s="8"/>
      <c r="K45" s="73" t="s">
        <v>118</v>
      </c>
      <c r="L45" s="73" t="s">
        <v>119</v>
      </c>
    </row>
    <row r="46" spans="1:12" x14ac:dyDescent="0.25">
      <c r="A46" t="s">
        <v>120</v>
      </c>
      <c r="K46" s="73" t="s">
        <v>121</v>
      </c>
      <c r="L46" s="73" t="s">
        <v>122</v>
      </c>
    </row>
    <row r="47" spans="1:12" x14ac:dyDescent="0.25">
      <c r="A47" t="s">
        <v>123</v>
      </c>
      <c r="K47" s="73" t="s">
        <v>124</v>
      </c>
      <c r="L47" s="73" t="s">
        <v>125</v>
      </c>
    </row>
    <row r="48" spans="1:12" x14ac:dyDescent="0.25">
      <c r="A48" t="s">
        <v>126</v>
      </c>
      <c r="K48" s="73" t="s">
        <v>127</v>
      </c>
      <c r="L48" s="73" t="s">
        <v>128</v>
      </c>
    </row>
    <row r="49" spans="1:12" x14ac:dyDescent="0.25">
      <c r="A49" t="s">
        <v>129</v>
      </c>
      <c r="K49" s="73" t="s">
        <v>130</v>
      </c>
      <c r="L49" s="73" t="s">
        <v>131</v>
      </c>
    </row>
    <row r="50" spans="1:12" x14ac:dyDescent="0.25">
      <c r="A50" t="s">
        <v>132</v>
      </c>
      <c r="K50" s="73" t="s">
        <v>133</v>
      </c>
      <c r="L50" s="73" t="s">
        <v>134</v>
      </c>
    </row>
    <row r="51" spans="1:12" x14ac:dyDescent="0.25">
      <c r="A51" t="s">
        <v>135</v>
      </c>
    </row>
    <row r="52" spans="1:12" x14ac:dyDescent="0.25">
      <c r="A52" t="s">
        <v>136</v>
      </c>
    </row>
    <row r="53" spans="1:12" x14ac:dyDescent="0.25">
      <c r="A53" t="s">
        <v>137</v>
      </c>
    </row>
    <row r="55" spans="1:12" x14ac:dyDescent="0.25">
      <c r="A55" s="63" t="s">
        <v>138</v>
      </c>
      <c r="B55" s="63"/>
    </row>
    <row r="56" spans="1:12" x14ac:dyDescent="0.25">
      <c r="A56" s="1" t="s">
        <v>139</v>
      </c>
    </row>
    <row r="57" spans="1:12" x14ac:dyDescent="0.25">
      <c r="A57" s="1" t="s">
        <v>140</v>
      </c>
    </row>
    <row r="58" spans="1:12" x14ac:dyDescent="0.25">
      <c r="A58" t="s">
        <v>141</v>
      </c>
    </row>
    <row r="60" spans="1:12" x14ac:dyDescent="0.25">
      <c r="A60" t="s">
        <v>142</v>
      </c>
    </row>
    <row r="61" spans="1:12" x14ac:dyDescent="0.25">
      <c r="A61" s="1" t="s">
        <v>143</v>
      </c>
    </row>
    <row r="63" spans="1:12" x14ac:dyDescent="0.25">
      <c r="A63" s="64" t="s">
        <v>144</v>
      </c>
      <c r="B63" s="65"/>
    </row>
    <row r="64" spans="1:12" x14ac:dyDescent="0.25">
      <c r="A64" t="s">
        <v>145</v>
      </c>
    </row>
    <row r="65" spans="1:2" x14ac:dyDescent="0.25">
      <c r="A65" t="s">
        <v>146</v>
      </c>
    </row>
    <row r="67" spans="1:2" x14ac:dyDescent="0.25">
      <c r="A67" t="s">
        <v>147</v>
      </c>
    </row>
    <row r="68" spans="1:2" x14ac:dyDescent="0.25">
      <c r="A68" t="s">
        <v>148</v>
      </c>
    </row>
    <row r="69" spans="1:2" x14ac:dyDescent="0.25">
      <c r="A69" t="s">
        <v>149</v>
      </c>
    </row>
    <row r="70" spans="1:2" x14ac:dyDescent="0.25">
      <c r="A70" t="s">
        <v>150</v>
      </c>
    </row>
    <row r="71" spans="1:2" x14ac:dyDescent="0.25">
      <c r="A71" t="s">
        <v>151</v>
      </c>
    </row>
    <row r="73" spans="1:2" x14ac:dyDescent="0.25">
      <c r="A73" t="s">
        <v>152</v>
      </c>
    </row>
    <row r="74" spans="1:2" x14ac:dyDescent="0.25">
      <c r="A74" t="s">
        <v>153</v>
      </c>
    </row>
    <row r="76" spans="1:2" x14ac:dyDescent="0.25">
      <c r="A76" s="8" t="s">
        <v>154</v>
      </c>
      <c r="B76" t="s">
        <v>155</v>
      </c>
    </row>
    <row r="77" spans="1:2" x14ac:dyDescent="0.25">
      <c r="A77" s="9" t="s">
        <v>156</v>
      </c>
      <c r="B77" t="s">
        <v>157</v>
      </c>
    </row>
    <row r="78" spans="1:2" x14ac:dyDescent="0.25">
      <c r="B78" t="s">
        <v>158</v>
      </c>
    </row>
    <row r="80" spans="1:2" x14ac:dyDescent="0.25">
      <c r="A80" s="4" t="s">
        <v>159</v>
      </c>
      <c r="B80" s="7"/>
    </row>
    <row r="81" spans="1:2" ht="30" customHeight="1" x14ac:dyDescent="0.25">
      <c r="A81" s="1" t="s">
        <v>1</v>
      </c>
      <c r="B81" s="10" t="s">
        <v>160</v>
      </c>
    </row>
    <row r="82" spans="1:2" x14ac:dyDescent="0.25">
      <c r="A82" s="1" t="s">
        <v>49</v>
      </c>
      <c r="B82" s="10" t="s">
        <v>161</v>
      </c>
    </row>
    <row r="83" spans="1:2" x14ac:dyDescent="0.25">
      <c r="A83" s="1" t="s">
        <v>51</v>
      </c>
      <c r="B83" s="10" t="s">
        <v>162</v>
      </c>
    </row>
    <row r="84" spans="1:2" ht="30" customHeight="1" x14ac:dyDescent="0.25">
      <c r="A84" s="1" t="s">
        <v>54</v>
      </c>
      <c r="B84" s="10" t="s">
        <v>163</v>
      </c>
    </row>
    <row r="85" spans="1:2" ht="45" customHeight="1" x14ac:dyDescent="0.25">
      <c r="A85" s="1" t="s">
        <v>57</v>
      </c>
      <c r="B85" s="10" t="s">
        <v>164</v>
      </c>
    </row>
    <row r="86" spans="1:2" ht="30" customHeight="1" x14ac:dyDescent="0.25">
      <c r="A86" s="1" t="s">
        <v>59</v>
      </c>
      <c r="B86" s="10" t="s">
        <v>165</v>
      </c>
    </row>
    <row r="87" spans="1:2" ht="30" customHeight="1" x14ac:dyDescent="0.25">
      <c r="A87" s="1" t="s">
        <v>73</v>
      </c>
      <c r="B87" s="10" t="s">
        <v>166</v>
      </c>
    </row>
    <row r="88" spans="1:2" x14ac:dyDescent="0.25">
      <c r="A88" s="1" t="s">
        <v>76</v>
      </c>
      <c r="B88" s="10" t="s">
        <v>167</v>
      </c>
    </row>
    <row r="89" spans="1:2" x14ac:dyDescent="0.25">
      <c r="A89" s="1" t="s">
        <v>92</v>
      </c>
      <c r="B89" s="10" t="s">
        <v>168</v>
      </c>
    </row>
    <row r="90" spans="1:2" x14ac:dyDescent="0.25">
      <c r="A90" s="1" t="s">
        <v>113</v>
      </c>
      <c r="B90" s="10" t="s">
        <v>169</v>
      </c>
    </row>
    <row r="91" spans="1:2" x14ac:dyDescent="0.25">
      <c r="A91" s="1" t="s">
        <v>118</v>
      </c>
      <c r="B91" s="10" t="s">
        <v>170</v>
      </c>
    </row>
    <row r="92" spans="1:2" x14ac:dyDescent="0.25">
      <c r="A92" s="1" t="s">
        <v>171</v>
      </c>
      <c r="B92" s="10" t="s">
        <v>162</v>
      </c>
    </row>
  </sheetData>
  <conditionalFormatting sqref="B1">
    <cfRule type="duplicateValues" dxfId="2" priority="1"/>
  </conditionalFormatting>
  <conditionalFormatting sqref="I1:K1048576">
    <cfRule type="duplicateValues" dxfId="1" priority="4"/>
  </conditionalFormatting>
  <hyperlinks>
    <hyperlink ref="B8" r:id="rId1" xr:uid="{00000000-0004-0000-0000-000000000000}"/>
    <hyperlink ref="B13" r:id="rId2" location="ca" display="ca" xr:uid="{00000000-0004-0000-0000-000001000000}"/>
    <hyperlink ref="B25" r:id="rId3" xr:uid="{00000000-0004-0000-0000-000002000000}"/>
  </hyperlinks>
  <pageMargins left="0.7" right="0.7" top="0.75" bottom="0.75" header="0.3" footer="0.3"/>
  <pageSetup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3D378A-EADB-4CDE-A077-D6F622AB57FA}">
  <dimension ref="A1:BF152"/>
  <sheetViews>
    <sheetView zoomScale="90" zoomScaleNormal="90" workbookViewId="0">
      <pane xSplit="4" topLeftCell="E1" activePane="topRight" state="frozen"/>
      <selection activeCell="J27" sqref="J27"/>
      <selection pane="topRight" activeCell="A17" sqref="A17"/>
    </sheetView>
  </sheetViews>
  <sheetFormatPr defaultColWidth="9.140625" defaultRowHeight="12.75" x14ac:dyDescent="0.2"/>
  <cols>
    <col min="1" max="1" width="24.42578125" style="117" customWidth="1"/>
    <col min="2" max="2" width="9.140625" style="36"/>
    <col min="3" max="3" width="22.5703125" style="36" customWidth="1"/>
    <col min="4" max="4" width="36.85546875" style="36" customWidth="1"/>
    <col min="5" max="23" width="9.5703125" style="36" hidden="1" customWidth="1"/>
    <col min="24" max="24" width="0" style="36" hidden="1" customWidth="1"/>
    <col min="25" max="55" width="9.140625" style="36"/>
    <col min="56" max="57" width="9.140625" style="38"/>
    <col min="58" max="58" width="9.140625" style="37"/>
    <col min="59" max="16384" width="9.140625" style="36"/>
  </cols>
  <sheetData>
    <row r="1" spans="1:58" s="51" customFormat="1" ht="18" x14ac:dyDescent="0.25">
      <c r="A1" s="116"/>
      <c r="B1" s="60" t="s">
        <v>2489</v>
      </c>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3"/>
      <c r="BE1" s="53"/>
      <c r="BF1" s="52"/>
    </row>
    <row r="3" spans="1:58" ht="15" x14ac:dyDescent="0.25">
      <c r="M3" s="50" t="s">
        <v>2274</v>
      </c>
    </row>
    <row r="4" spans="1:58" ht="15" x14ac:dyDescent="0.25">
      <c r="M4" s="50" t="s">
        <v>2275</v>
      </c>
    </row>
    <row r="5" spans="1:58" ht="15" x14ac:dyDescent="0.25">
      <c r="M5" s="80" t="s">
        <v>2490</v>
      </c>
    </row>
    <row r="6" spans="1:58" ht="14.25" x14ac:dyDescent="0.2">
      <c r="M6" s="49" t="s">
        <v>2491</v>
      </c>
    </row>
    <row r="24" spans="1:58" ht="15.75" x14ac:dyDescent="0.25">
      <c r="B24" s="48" t="s">
        <v>2492</v>
      </c>
    </row>
    <row r="25" spans="1:58" x14ac:dyDescent="0.2">
      <c r="A25" s="118" t="s">
        <v>2545</v>
      </c>
      <c r="B25" s="47" t="s">
        <v>172</v>
      </c>
      <c r="C25" s="46" t="s">
        <v>2276</v>
      </c>
      <c r="D25" s="45" t="s">
        <v>2277</v>
      </c>
      <c r="E25" s="44">
        <v>2000</v>
      </c>
      <c r="F25" s="44">
        <v>2001</v>
      </c>
      <c r="G25" s="44">
        <v>2002</v>
      </c>
      <c r="H25" s="44">
        <v>2003</v>
      </c>
      <c r="I25" s="44">
        <v>2004</v>
      </c>
      <c r="J25" s="44">
        <v>2005</v>
      </c>
      <c r="K25" s="44">
        <v>2006</v>
      </c>
      <c r="L25" s="44">
        <v>2007</v>
      </c>
      <c r="M25" s="44">
        <v>2008</v>
      </c>
      <c r="N25" s="44">
        <v>2009</v>
      </c>
      <c r="O25" s="44">
        <v>2010</v>
      </c>
      <c r="P25" s="44">
        <v>2011</v>
      </c>
      <c r="Q25" s="44">
        <v>2012</v>
      </c>
      <c r="R25" s="44">
        <v>2013</v>
      </c>
      <c r="S25" s="44">
        <v>2014</v>
      </c>
      <c r="T25" s="44">
        <v>2015</v>
      </c>
      <c r="U25" s="44">
        <v>2016</v>
      </c>
      <c r="V25" s="44">
        <v>2017</v>
      </c>
      <c r="W25" s="44">
        <v>2018</v>
      </c>
      <c r="X25" s="44">
        <v>2019</v>
      </c>
      <c r="Y25" s="44">
        <v>2020</v>
      </c>
      <c r="Z25" s="44">
        <v>2021</v>
      </c>
      <c r="AA25" s="44">
        <v>2022</v>
      </c>
      <c r="AB25" s="44">
        <v>2023</v>
      </c>
      <c r="AC25" s="44">
        <v>2024</v>
      </c>
      <c r="AD25" s="44">
        <v>2025</v>
      </c>
      <c r="AE25" s="44">
        <v>2026</v>
      </c>
      <c r="AF25" s="44">
        <v>2027</v>
      </c>
      <c r="AG25" s="44">
        <v>2028</v>
      </c>
      <c r="AH25" s="44">
        <v>2029</v>
      </c>
      <c r="AI25" s="44">
        <v>2030</v>
      </c>
      <c r="AJ25" s="44">
        <v>2031</v>
      </c>
      <c r="AK25" s="44">
        <v>2032</v>
      </c>
      <c r="AL25" s="44">
        <v>2033</v>
      </c>
      <c r="AM25" s="44">
        <v>2034</v>
      </c>
      <c r="AN25" s="44">
        <v>2035</v>
      </c>
      <c r="AO25" s="44">
        <v>2036</v>
      </c>
      <c r="AP25" s="44">
        <v>2037</v>
      </c>
      <c r="AQ25" s="44">
        <v>2038</v>
      </c>
      <c r="AR25" s="44">
        <v>2039</v>
      </c>
      <c r="AS25" s="44">
        <v>2040</v>
      </c>
      <c r="AT25" s="44">
        <v>2041</v>
      </c>
      <c r="AU25" s="44">
        <v>2042</v>
      </c>
      <c r="AV25" s="44">
        <v>2043</v>
      </c>
      <c r="AW25" s="44">
        <v>2044</v>
      </c>
      <c r="AX25" s="44">
        <v>2045</v>
      </c>
      <c r="AY25" s="44">
        <v>2046</v>
      </c>
      <c r="AZ25" s="44">
        <v>2047</v>
      </c>
      <c r="BA25" s="44">
        <v>2048</v>
      </c>
      <c r="BB25" s="44">
        <v>2049</v>
      </c>
      <c r="BC25" s="44">
        <v>2050</v>
      </c>
      <c r="BD25" s="36"/>
      <c r="BE25" s="36"/>
      <c r="BF25" s="36"/>
    </row>
    <row r="26" spans="1:58" ht="12.95" customHeight="1" x14ac:dyDescent="0.2">
      <c r="A26" s="117" t="b">
        <f>IF(ISBLANK(B26),"",TRUE)</f>
        <v>1</v>
      </c>
      <c r="B26" s="55" t="s">
        <v>8</v>
      </c>
      <c r="C26" s="56" t="s">
        <v>2493</v>
      </c>
      <c r="D26" s="40" t="s">
        <v>2278</v>
      </c>
      <c r="E26" s="39">
        <v>0</v>
      </c>
      <c r="F26" s="39">
        <v>2E-3</v>
      </c>
      <c r="G26" s="39">
        <v>4.0000000000000001E-3</v>
      </c>
      <c r="H26" s="39">
        <v>6.0000000000000001E-3</v>
      </c>
      <c r="I26" s="39">
        <v>8.0000000000000002E-3</v>
      </c>
      <c r="J26" s="39">
        <v>0.01</v>
      </c>
      <c r="K26" s="39">
        <v>1.2500000000000001E-2</v>
      </c>
      <c r="L26" s="39">
        <v>1.4999999999999999E-2</v>
      </c>
      <c r="M26" s="39">
        <v>1.7500000000000002E-2</v>
      </c>
      <c r="N26" s="39">
        <v>0.02</v>
      </c>
      <c r="O26" s="39">
        <v>2.5000000000000001E-2</v>
      </c>
      <c r="P26" s="39">
        <v>0.03</v>
      </c>
      <c r="Q26" s="39">
        <v>3.5000000000000003E-2</v>
      </c>
      <c r="R26" s="39">
        <v>0.04</v>
      </c>
      <c r="S26" s="39">
        <v>4.4999999999999998E-2</v>
      </c>
      <c r="T26" s="39">
        <v>0.05</v>
      </c>
      <c r="U26" s="39">
        <v>0.06</v>
      </c>
      <c r="V26" s="39">
        <v>7.0000000000000007E-2</v>
      </c>
      <c r="W26" s="39">
        <v>0.08</v>
      </c>
      <c r="X26" s="39">
        <v>0.09</v>
      </c>
      <c r="Y26" s="39">
        <v>0.1</v>
      </c>
      <c r="Z26" s="39">
        <v>0.11</v>
      </c>
      <c r="AA26" s="39">
        <v>0.12</v>
      </c>
      <c r="AB26" s="39">
        <v>0.13</v>
      </c>
      <c r="AC26" s="39">
        <v>0.14000000000000001</v>
      </c>
      <c r="AD26" s="39">
        <v>0.15</v>
      </c>
      <c r="AE26" s="39">
        <v>0.15</v>
      </c>
      <c r="AF26" s="39">
        <v>0.15</v>
      </c>
      <c r="AG26" s="39">
        <v>0.15</v>
      </c>
      <c r="AH26" s="39">
        <v>0.15</v>
      </c>
      <c r="AI26" s="39">
        <v>0.15</v>
      </c>
      <c r="AJ26" s="39">
        <v>0.15</v>
      </c>
      <c r="AK26" s="39">
        <v>0.15</v>
      </c>
      <c r="AL26" s="39">
        <v>0.15</v>
      </c>
      <c r="AM26" s="39">
        <v>0.15</v>
      </c>
      <c r="AN26" s="39">
        <v>0.15</v>
      </c>
      <c r="AO26" s="39">
        <v>0.15</v>
      </c>
      <c r="AP26" s="39">
        <v>0.15</v>
      </c>
      <c r="AQ26" s="39">
        <v>0.15</v>
      </c>
      <c r="AR26" s="39">
        <v>0.15</v>
      </c>
      <c r="AS26" s="39">
        <v>0.15</v>
      </c>
      <c r="AT26" s="39">
        <v>0.15</v>
      </c>
      <c r="AU26" s="39">
        <v>0.15</v>
      </c>
      <c r="AV26" s="39">
        <v>0.15</v>
      </c>
      <c r="AW26" s="39">
        <v>0.15</v>
      </c>
      <c r="AX26" s="39">
        <v>0.15</v>
      </c>
      <c r="AY26" s="39">
        <v>0.15</v>
      </c>
      <c r="AZ26" s="39">
        <v>0.15</v>
      </c>
      <c r="BA26" s="39">
        <v>0.15</v>
      </c>
      <c r="BB26" s="39">
        <v>0.15</v>
      </c>
      <c r="BC26" s="39">
        <v>0.15</v>
      </c>
      <c r="BD26" s="36"/>
      <c r="BE26" s="36"/>
      <c r="BF26" s="36"/>
    </row>
    <row r="27" spans="1:58" x14ac:dyDescent="0.2">
      <c r="A27" s="117" t="str">
        <f t="shared" ref="A27:A90" si="0">IF(ISBLANK(B27),"",TRUE)</f>
        <v/>
      </c>
      <c r="B27" s="81"/>
      <c r="C27" s="57"/>
      <c r="D27" s="40" t="s">
        <v>2279</v>
      </c>
      <c r="E27" s="39">
        <v>0</v>
      </c>
      <c r="F27" s="39">
        <v>0</v>
      </c>
      <c r="G27" s="39">
        <v>0</v>
      </c>
      <c r="H27" s="39">
        <v>0</v>
      </c>
      <c r="I27" s="39">
        <v>0</v>
      </c>
      <c r="J27" s="39">
        <v>0</v>
      </c>
      <c r="K27" s="39">
        <v>0</v>
      </c>
      <c r="L27" s="39">
        <v>0</v>
      </c>
      <c r="M27" s="39">
        <v>1.7500000000000003E-3</v>
      </c>
      <c r="N27" s="39">
        <v>3.0000000000000001E-3</v>
      </c>
      <c r="O27" s="39">
        <v>5.000000000000001E-3</v>
      </c>
      <c r="P27" s="39">
        <v>7.4999999999999997E-3</v>
      </c>
      <c r="Q27" s="39">
        <v>1.0500000000000001E-2</v>
      </c>
      <c r="R27" s="39">
        <v>1.2E-2</v>
      </c>
      <c r="S27" s="39">
        <v>1.35E-2</v>
      </c>
      <c r="T27" s="39">
        <v>1.4999999999999999E-2</v>
      </c>
      <c r="U27" s="39">
        <v>1.7999999999999999E-2</v>
      </c>
      <c r="V27" s="39">
        <v>2.1000000000000001E-2</v>
      </c>
      <c r="W27" s="39">
        <v>2.4E-2</v>
      </c>
      <c r="X27" s="39">
        <v>2.7E-2</v>
      </c>
      <c r="Y27" s="39">
        <v>0.03</v>
      </c>
      <c r="Z27" s="39">
        <v>3.3000000000000002E-2</v>
      </c>
      <c r="AA27" s="39">
        <v>3.5999999999999997E-2</v>
      </c>
      <c r="AB27" s="39">
        <v>3.9E-2</v>
      </c>
      <c r="AC27" s="39">
        <v>4.2000000000000003E-2</v>
      </c>
      <c r="AD27" s="39">
        <v>4.4999999999999998E-2</v>
      </c>
      <c r="AE27" s="39">
        <v>4.4999999999999998E-2</v>
      </c>
      <c r="AF27" s="39">
        <v>4.4999999999999998E-2</v>
      </c>
      <c r="AG27" s="39">
        <v>4.4999999999999998E-2</v>
      </c>
      <c r="AH27" s="39">
        <v>4.4999999999999998E-2</v>
      </c>
      <c r="AI27" s="39">
        <v>4.4999999999999998E-2</v>
      </c>
      <c r="AJ27" s="39">
        <v>4.4999999999999998E-2</v>
      </c>
      <c r="AK27" s="39">
        <v>4.4999999999999998E-2</v>
      </c>
      <c r="AL27" s="39">
        <v>4.4999999999999998E-2</v>
      </c>
      <c r="AM27" s="39">
        <v>4.4999999999999998E-2</v>
      </c>
      <c r="AN27" s="39">
        <v>4.4999999999999998E-2</v>
      </c>
      <c r="AO27" s="39">
        <v>4.4999999999999998E-2</v>
      </c>
      <c r="AP27" s="39">
        <v>4.4999999999999998E-2</v>
      </c>
      <c r="AQ27" s="39">
        <v>4.4999999999999998E-2</v>
      </c>
      <c r="AR27" s="39">
        <v>4.4999999999999998E-2</v>
      </c>
      <c r="AS27" s="39">
        <v>4.4999999999999998E-2</v>
      </c>
      <c r="AT27" s="39">
        <v>4.4999999999999998E-2</v>
      </c>
      <c r="AU27" s="39">
        <v>4.4999999999999998E-2</v>
      </c>
      <c r="AV27" s="39">
        <v>4.4999999999999998E-2</v>
      </c>
      <c r="AW27" s="39">
        <v>4.4999999999999998E-2</v>
      </c>
      <c r="AX27" s="39">
        <v>4.4999999999999998E-2</v>
      </c>
      <c r="AY27" s="39">
        <v>4.4999999999999998E-2</v>
      </c>
      <c r="AZ27" s="39">
        <v>4.4999999999999998E-2</v>
      </c>
      <c r="BA27" s="39">
        <v>4.4999999999999998E-2</v>
      </c>
      <c r="BB27" s="39">
        <v>4.4999999999999998E-2</v>
      </c>
      <c r="BC27" s="39">
        <v>4.4999999999999998E-2</v>
      </c>
      <c r="BD27" s="36"/>
      <c r="BE27" s="36"/>
      <c r="BF27" s="36"/>
    </row>
    <row r="28" spans="1:58" ht="12.95" customHeight="1" x14ac:dyDescent="0.2">
      <c r="A28" s="117" t="b">
        <f t="shared" si="0"/>
        <v>1</v>
      </c>
      <c r="B28" s="55" t="s">
        <v>15</v>
      </c>
      <c r="C28" s="56" t="s">
        <v>2280</v>
      </c>
      <c r="D28" s="40" t="s">
        <v>2278</v>
      </c>
      <c r="E28" s="39">
        <v>0</v>
      </c>
      <c r="F28" s="39">
        <v>0</v>
      </c>
      <c r="G28" s="39">
        <v>0</v>
      </c>
      <c r="H28" s="39">
        <v>0.11852494442429073</v>
      </c>
      <c r="I28" s="39">
        <v>0.12852494442429074</v>
      </c>
      <c r="J28" s="39">
        <v>0.13852494442429075</v>
      </c>
      <c r="K28" s="39">
        <v>0.14852494442429076</v>
      </c>
      <c r="L28" s="39">
        <v>0.15852494442429077</v>
      </c>
      <c r="M28" s="39">
        <v>0.16852494442429078</v>
      </c>
      <c r="N28" s="39">
        <v>0.17852494442429079</v>
      </c>
      <c r="O28" s="39">
        <v>0.2</v>
      </c>
      <c r="P28" s="39">
        <v>0.2</v>
      </c>
      <c r="Q28" s="39">
        <v>0.2</v>
      </c>
      <c r="R28" s="39">
        <v>0.2</v>
      </c>
      <c r="S28" s="39">
        <v>0.217</v>
      </c>
      <c r="T28" s="39">
        <v>0.23300000000000001</v>
      </c>
      <c r="U28" s="39">
        <v>0.25</v>
      </c>
      <c r="V28" s="39">
        <v>0.27</v>
      </c>
      <c r="W28" s="39">
        <v>0.28999999999999998</v>
      </c>
      <c r="X28" s="39">
        <v>0.31</v>
      </c>
      <c r="Y28" s="39">
        <v>0.33</v>
      </c>
      <c r="Z28" s="39">
        <v>0.35799999999999998</v>
      </c>
      <c r="AA28" s="39">
        <v>0.38500000000000001</v>
      </c>
      <c r="AB28" s="39">
        <v>0.41299999999999998</v>
      </c>
      <c r="AC28" s="39">
        <v>0.44</v>
      </c>
      <c r="AD28" s="39">
        <v>0.47</v>
      </c>
      <c r="AE28" s="39">
        <v>0.49199999999999999</v>
      </c>
      <c r="AF28" s="39">
        <v>0.52</v>
      </c>
      <c r="AG28" s="39">
        <v>0.54600000000000004</v>
      </c>
      <c r="AH28" s="39">
        <v>0.57199999999999995</v>
      </c>
      <c r="AI28" s="39">
        <v>0.6</v>
      </c>
      <c r="AJ28" s="39">
        <v>0.6</v>
      </c>
      <c r="AK28" s="39">
        <v>0.6</v>
      </c>
      <c r="AL28" s="39">
        <v>0.6</v>
      </c>
      <c r="AM28" s="39">
        <v>0.6</v>
      </c>
      <c r="AN28" s="39">
        <v>0.6</v>
      </c>
      <c r="AO28" s="39">
        <v>0.6</v>
      </c>
      <c r="AP28" s="39">
        <v>0.6</v>
      </c>
      <c r="AQ28" s="39">
        <v>0.6</v>
      </c>
      <c r="AR28" s="39">
        <v>0.6</v>
      </c>
      <c r="AS28" s="39">
        <v>0.6</v>
      </c>
      <c r="AT28" s="39">
        <v>0.6</v>
      </c>
      <c r="AU28" s="39">
        <v>0.6</v>
      </c>
      <c r="AV28" s="39">
        <v>0.6</v>
      </c>
      <c r="AW28" s="39">
        <v>0.6</v>
      </c>
      <c r="AX28" s="39">
        <v>0.6</v>
      </c>
      <c r="AY28" s="39">
        <v>0.6</v>
      </c>
      <c r="AZ28" s="39">
        <v>0.6</v>
      </c>
      <c r="BA28" s="39">
        <v>0.6</v>
      </c>
      <c r="BB28" s="39">
        <v>0.6</v>
      </c>
      <c r="BC28" s="39">
        <v>0.6</v>
      </c>
      <c r="BD28" s="36"/>
      <c r="BE28" s="36"/>
      <c r="BF28" s="36"/>
    </row>
    <row r="29" spans="1:58" x14ac:dyDescent="0.2">
      <c r="A29" s="117" t="str">
        <f t="shared" si="0"/>
        <v/>
      </c>
      <c r="B29" s="81"/>
      <c r="C29" s="57"/>
      <c r="D29" s="40" t="s">
        <v>2494</v>
      </c>
      <c r="E29" s="39">
        <v>0</v>
      </c>
      <c r="F29" s="39">
        <v>0</v>
      </c>
      <c r="G29" s="39">
        <v>0</v>
      </c>
      <c r="H29" s="39">
        <v>0</v>
      </c>
      <c r="I29" s="39">
        <v>0</v>
      </c>
      <c r="J29" s="39">
        <v>0</v>
      </c>
      <c r="K29" s="39">
        <v>0</v>
      </c>
      <c r="L29" s="39">
        <v>0</v>
      </c>
      <c r="M29" s="39">
        <v>0</v>
      </c>
      <c r="N29" s="39">
        <v>0</v>
      </c>
      <c r="O29" s="39">
        <v>0</v>
      </c>
      <c r="P29" s="39">
        <v>0</v>
      </c>
      <c r="Q29" s="39">
        <v>0</v>
      </c>
      <c r="R29" s="39">
        <v>0</v>
      </c>
      <c r="S29" s="39">
        <v>0</v>
      </c>
      <c r="T29" s="39">
        <v>0</v>
      </c>
      <c r="U29" s="39">
        <v>0</v>
      </c>
      <c r="V29" s="39">
        <v>0</v>
      </c>
      <c r="W29" s="39">
        <v>0</v>
      </c>
      <c r="X29" s="39">
        <v>0</v>
      </c>
      <c r="Y29" s="39">
        <v>0</v>
      </c>
      <c r="Z29" s="39">
        <v>0</v>
      </c>
      <c r="AA29" s="39">
        <v>0</v>
      </c>
      <c r="AB29" s="39">
        <v>0</v>
      </c>
      <c r="AC29" s="39">
        <v>0</v>
      </c>
      <c r="AD29" s="39">
        <v>0</v>
      </c>
      <c r="AE29" s="39">
        <v>0</v>
      </c>
      <c r="AF29" s="39">
        <v>0</v>
      </c>
      <c r="AG29" s="39">
        <v>0</v>
      </c>
      <c r="AH29" s="39">
        <v>0</v>
      </c>
      <c r="AI29" s="39">
        <v>0</v>
      </c>
      <c r="AJ29" s="39">
        <v>0</v>
      </c>
      <c r="AK29" s="39">
        <v>0</v>
      </c>
      <c r="AL29" s="39">
        <v>0</v>
      </c>
      <c r="AM29" s="39">
        <v>0</v>
      </c>
      <c r="AN29" s="39">
        <v>0.9</v>
      </c>
      <c r="AO29" s="39">
        <v>0.9</v>
      </c>
      <c r="AP29" s="39">
        <v>0.9</v>
      </c>
      <c r="AQ29" s="39">
        <v>0.9</v>
      </c>
      <c r="AR29" s="39">
        <v>0.9</v>
      </c>
      <c r="AS29" s="39">
        <v>0.95</v>
      </c>
      <c r="AT29" s="39">
        <v>0.95</v>
      </c>
      <c r="AU29" s="39">
        <v>0.95</v>
      </c>
      <c r="AV29" s="39">
        <v>0.95</v>
      </c>
      <c r="AW29" s="39">
        <v>0.95</v>
      </c>
      <c r="AX29" s="39">
        <v>1</v>
      </c>
      <c r="AY29" s="39">
        <v>1</v>
      </c>
      <c r="AZ29" s="39">
        <v>1</v>
      </c>
      <c r="BA29" s="39">
        <v>1</v>
      </c>
      <c r="BB29" s="39">
        <v>1</v>
      </c>
      <c r="BC29" s="39">
        <v>1</v>
      </c>
      <c r="BD29" s="36"/>
      <c r="BE29" s="36"/>
      <c r="BF29" s="36"/>
    </row>
    <row r="30" spans="1:58" ht="12.95" customHeight="1" x14ac:dyDescent="0.2">
      <c r="A30" s="117" t="b">
        <f t="shared" si="0"/>
        <v>1</v>
      </c>
      <c r="B30" s="55" t="s">
        <v>16</v>
      </c>
      <c r="C30" s="56" t="s">
        <v>2495</v>
      </c>
      <c r="D30" s="40" t="s">
        <v>2281</v>
      </c>
      <c r="E30" s="39">
        <v>0</v>
      </c>
      <c r="F30" s="39">
        <v>0</v>
      </c>
      <c r="G30" s="39">
        <v>0</v>
      </c>
      <c r="H30" s="39">
        <v>0</v>
      </c>
      <c r="I30" s="39">
        <v>0</v>
      </c>
      <c r="J30" s="39">
        <v>0</v>
      </c>
      <c r="K30" s="39">
        <v>0</v>
      </c>
      <c r="L30" s="39">
        <v>2.9999999999999995E-2</v>
      </c>
      <c r="M30" s="39">
        <v>3.456778182990717E-2</v>
      </c>
      <c r="N30" s="39">
        <v>3.4261978642943933E-2</v>
      </c>
      <c r="O30" s="39">
        <v>3.4203741969810596E-2</v>
      </c>
      <c r="P30" s="39">
        <v>8.4353759944475692E-2</v>
      </c>
      <c r="Q30" s="39">
        <v>8.4921879464763927E-2</v>
      </c>
      <c r="R30" s="39">
        <v>8.5100326601191989E-2</v>
      </c>
      <c r="S30" s="39">
        <v>8.4973227003122737E-2</v>
      </c>
      <c r="T30" s="39">
        <v>0.14498605548839064</v>
      </c>
      <c r="U30" s="39">
        <v>0.14423299800857223</v>
      </c>
      <c r="V30" s="39">
        <v>0.1436825671755258</v>
      </c>
      <c r="W30" s="39">
        <v>0.14188603607805059</v>
      </c>
      <c r="X30" s="39">
        <v>0.14052384413423927</v>
      </c>
      <c r="Y30" s="39">
        <v>0.24136758806018263</v>
      </c>
      <c r="Z30" s="39">
        <v>0.24126821397806608</v>
      </c>
      <c r="AA30" s="39">
        <v>0.24126821397806611</v>
      </c>
      <c r="AB30" s="39">
        <v>0.23946166592760623</v>
      </c>
      <c r="AC30" s="39">
        <v>0.23946166592760629</v>
      </c>
      <c r="AD30" s="39">
        <v>0.23946166592760623</v>
      </c>
      <c r="AE30" s="39">
        <v>0.2394616659276062</v>
      </c>
      <c r="AF30" s="39">
        <v>0.23946166592760623</v>
      </c>
      <c r="AG30" s="39">
        <v>0.23946166592760626</v>
      </c>
      <c r="AH30" s="39">
        <v>0.23946166592760623</v>
      </c>
      <c r="AI30" s="39">
        <v>0.23946166592760623</v>
      </c>
      <c r="AJ30" s="39">
        <v>0.23946166592760629</v>
      </c>
      <c r="AK30" s="39">
        <v>0.2394616659276062</v>
      </c>
      <c r="AL30" s="39">
        <v>0.23946166592760632</v>
      </c>
      <c r="AM30" s="39">
        <v>0.23946166592760623</v>
      </c>
      <c r="AN30" s="39">
        <v>0.23946166592760629</v>
      </c>
      <c r="AO30" s="39">
        <v>0.23946166592760623</v>
      </c>
      <c r="AP30" s="39">
        <v>0.23946166592760623</v>
      </c>
      <c r="AQ30" s="39">
        <v>0.23946166592760626</v>
      </c>
      <c r="AR30" s="39">
        <v>0.23946166592760629</v>
      </c>
      <c r="AS30" s="39">
        <v>0.23946166592760626</v>
      </c>
      <c r="AT30" s="39">
        <v>0.23946166592760626</v>
      </c>
      <c r="AU30" s="39">
        <v>0.23946166592760626</v>
      </c>
      <c r="AV30" s="39">
        <v>0.2394616659276062</v>
      </c>
      <c r="AW30" s="39">
        <v>0.23946166592760623</v>
      </c>
      <c r="AX30" s="39">
        <v>0.23946166592760623</v>
      </c>
      <c r="AY30" s="39">
        <v>0.23946166592760626</v>
      </c>
      <c r="AZ30" s="39">
        <v>0.23946166592760626</v>
      </c>
      <c r="BA30" s="39">
        <v>0.23946166592760623</v>
      </c>
      <c r="BB30" s="39">
        <v>0.23946166592760626</v>
      </c>
      <c r="BC30" s="39">
        <v>0.23946166592760629</v>
      </c>
      <c r="BD30" s="36"/>
      <c r="BE30" s="36"/>
      <c r="BF30" s="36"/>
    </row>
    <row r="31" spans="1:58" x14ac:dyDescent="0.2">
      <c r="A31" s="117" t="str">
        <f t="shared" si="0"/>
        <v/>
      </c>
      <c r="B31" s="82"/>
      <c r="C31" s="58"/>
      <c r="D31" s="40" t="s">
        <v>2282</v>
      </c>
      <c r="E31" s="39">
        <v>0</v>
      </c>
      <c r="F31" s="39">
        <v>0</v>
      </c>
      <c r="G31" s="39">
        <v>0</v>
      </c>
      <c r="H31" s="39">
        <v>0</v>
      </c>
      <c r="I31" s="39">
        <v>0</v>
      </c>
      <c r="J31" s="39">
        <v>0</v>
      </c>
      <c r="K31" s="39">
        <v>0</v>
      </c>
      <c r="L31" s="39">
        <v>0.03</v>
      </c>
      <c r="M31" s="39">
        <v>0.05</v>
      </c>
      <c r="N31" s="39">
        <v>0.05</v>
      </c>
      <c r="O31" s="39">
        <v>0.05</v>
      </c>
      <c r="P31" s="39">
        <v>0.12</v>
      </c>
      <c r="Q31" s="39">
        <v>0.12</v>
      </c>
      <c r="R31" s="39">
        <v>0.12</v>
      </c>
      <c r="S31" s="39">
        <v>0.12</v>
      </c>
      <c r="T31" s="39">
        <v>0.2</v>
      </c>
      <c r="U31" s="39">
        <v>0.2</v>
      </c>
      <c r="V31" s="39">
        <v>0.2</v>
      </c>
      <c r="W31" s="39">
        <v>0.2</v>
      </c>
      <c r="X31" s="39">
        <v>0.2</v>
      </c>
      <c r="Y31" s="39">
        <v>0.3</v>
      </c>
      <c r="Z31" s="39">
        <v>0.3</v>
      </c>
      <c r="AA31" s="39">
        <v>0.3</v>
      </c>
      <c r="AB31" s="39">
        <v>0.3</v>
      </c>
      <c r="AC31" s="39">
        <v>0.3</v>
      </c>
      <c r="AD31" s="39">
        <v>0.3</v>
      </c>
      <c r="AE31" s="39">
        <v>0.3</v>
      </c>
      <c r="AF31" s="39">
        <v>0.3</v>
      </c>
      <c r="AG31" s="39">
        <v>0.3</v>
      </c>
      <c r="AH31" s="39">
        <v>0.3</v>
      </c>
      <c r="AI31" s="39">
        <v>0.3</v>
      </c>
      <c r="AJ31" s="39">
        <v>0.3</v>
      </c>
      <c r="AK31" s="39">
        <v>0.3</v>
      </c>
      <c r="AL31" s="39">
        <v>0.3</v>
      </c>
      <c r="AM31" s="39">
        <v>0.3</v>
      </c>
      <c r="AN31" s="39">
        <v>0.3</v>
      </c>
      <c r="AO31" s="39">
        <v>0.3</v>
      </c>
      <c r="AP31" s="39">
        <v>0.3</v>
      </c>
      <c r="AQ31" s="39">
        <v>0.3</v>
      </c>
      <c r="AR31" s="39">
        <v>0.3</v>
      </c>
      <c r="AS31" s="39">
        <v>0.3</v>
      </c>
      <c r="AT31" s="39">
        <v>0.3</v>
      </c>
      <c r="AU31" s="39">
        <v>0.3</v>
      </c>
      <c r="AV31" s="39">
        <v>0.3</v>
      </c>
      <c r="AW31" s="39">
        <v>0.3</v>
      </c>
      <c r="AX31" s="39">
        <v>0.3</v>
      </c>
      <c r="AY31" s="39">
        <v>0.3</v>
      </c>
      <c r="AZ31" s="39">
        <v>0.3</v>
      </c>
      <c r="BA31" s="39">
        <v>0.3</v>
      </c>
      <c r="BB31" s="39">
        <v>0.3</v>
      </c>
      <c r="BC31" s="39">
        <v>0.3</v>
      </c>
      <c r="BD31" s="36"/>
      <c r="BE31" s="36"/>
      <c r="BF31" s="36"/>
    </row>
    <row r="32" spans="1:58" x14ac:dyDescent="0.2">
      <c r="A32" s="117" t="str">
        <f t="shared" si="0"/>
        <v/>
      </c>
      <c r="B32" s="82"/>
      <c r="C32" s="58"/>
      <c r="D32" s="40" t="s">
        <v>2283</v>
      </c>
      <c r="E32" s="39">
        <v>0</v>
      </c>
      <c r="F32" s="39">
        <v>0</v>
      </c>
      <c r="G32" s="39">
        <v>0</v>
      </c>
      <c r="H32" s="39">
        <v>0</v>
      </c>
      <c r="I32" s="39">
        <v>0</v>
      </c>
      <c r="J32" s="39">
        <v>0</v>
      </c>
      <c r="K32" s="39">
        <v>0</v>
      </c>
      <c r="L32" s="39">
        <v>0</v>
      </c>
      <c r="M32" s="39">
        <v>0.01</v>
      </c>
      <c r="N32" s="39">
        <v>0.01</v>
      </c>
      <c r="O32" s="39">
        <v>0.01</v>
      </c>
      <c r="P32" s="39">
        <v>0.03</v>
      </c>
      <c r="Q32" s="39">
        <v>0.03</v>
      </c>
      <c r="R32" s="39">
        <v>0.03</v>
      </c>
      <c r="S32" s="39">
        <v>0.03</v>
      </c>
      <c r="T32" s="39">
        <v>0.06</v>
      </c>
      <c r="U32" s="39">
        <v>0.06</v>
      </c>
      <c r="V32" s="39">
        <v>0.06</v>
      </c>
      <c r="W32" s="39">
        <v>0.06</v>
      </c>
      <c r="X32" s="39">
        <v>0.06</v>
      </c>
      <c r="Y32" s="39">
        <v>0.2</v>
      </c>
      <c r="Z32" s="39">
        <v>0.2</v>
      </c>
      <c r="AA32" s="39">
        <v>0.2</v>
      </c>
      <c r="AB32" s="39">
        <v>0.2</v>
      </c>
      <c r="AC32" s="39">
        <v>0.2</v>
      </c>
      <c r="AD32" s="39">
        <v>0.2</v>
      </c>
      <c r="AE32" s="39">
        <v>0.2</v>
      </c>
      <c r="AF32" s="39">
        <v>0.2</v>
      </c>
      <c r="AG32" s="39">
        <v>0.2</v>
      </c>
      <c r="AH32" s="39">
        <v>0.2</v>
      </c>
      <c r="AI32" s="39">
        <v>0.2</v>
      </c>
      <c r="AJ32" s="39">
        <v>0.2</v>
      </c>
      <c r="AK32" s="39">
        <v>0.2</v>
      </c>
      <c r="AL32" s="39">
        <v>0.2</v>
      </c>
      <c r="AM32" s="39">
        <v>0.2</v>
      </c>
      <c r="AN32" s="39">
        <v>0.2</v>
      </c>
      <c r="AO32" s="39">
        <v>0.2</v>
      </c>
      <c r="AP32" s="39">
        <v>0.2</v>
      </c>
      <c r="AQ32" s="39">
        <v>0.2</v>
      </c>
      <c r="AR32" s="39">
        <v>0.2</v>
      </c>
      <c r="AS32" s="39">
        <v>0.2</v>
      </c>
      <c r="AT32" s="39">
        <v>0.2</v>
      </c>
      <c r="AU32" s="39">
        <v>0.2</v>
      </c>
      <c r="AV32" s="39">
        <v>0.2</v>
      </c>
      <c r="AW32" s="39">
        <v>0.2</v>
      </c>
      <c r="AX32" s="39">
        <v>0.2</v>
      </c>
      <c r="AY32" s="39">
        <v>0.2</v>
      </c>
      <c r="AZ32" s="39">
        <v>0.2</v>
      </c>
      <c r="BA32" s="39">
        <v>0.2</v>
      </c>
      <c r="BB32" s="39">
        <v>0.2</v>
      </c>
      <c r="BC32" s="39">
        <v>0.2</v>
      </c>
      <c r="BD32" s="36"/>
      <c r="BE32" s="36"/>
      <c r="BF32" s="36"/>
    </row>
    <row r="33" spans="1:58" x14ac:dyDescent="0.2">
      <c r="A33" s="117" t="str">
        <f t="shared" si="0"/>
        <v/>
      </c>
      <c r="B33" s="82"/>
      <c r="C33" s="58"/>
      <c r="D33" s="40" t="s">
        <v>2284</v>
      </c>
      <c r="E33" s="39">
        <v>0</v>
      </c>
      <c r="F33" s="39">
        <v>0</v>
      </c>
      <c r="G33" s="39">
        <v>0</v>
      </c>
      <c r="H33" s="39">
        <v>0</v>
      </c>
      <c r="I33" s="39">
        <v>0</v>
      </c>
      <c r="J33" s="39">
        <v>0</v>
      </c>
      <c r="K33" s="39">
        <v>0</v>
      </c>
      <c r="L33" s="39">
        <v>0</v>
      </c>
      <c r="M33" s="39">
        <v>0.01</v>
      </c>
      <c r="N33" s="39">
        <v>0.01</v>
      </c>
      <c r="O33" s="39">
        <v>0.01</v>
      </c>
      <c r="P33" s="39">
        <v>0.03</v>
      </c>
      <c r="Q33" s="39">
        <v>0.03</v>
      </c>
      <c r="R33" s="39">
        <v>0.03</v>
      </c>
      <c r="S33" s="39">
        <v>0.03</v>
      </c>
      <c r="T33" s="39">
        <v>0.06</v>
      </c>
      <c r="U33" s="39">
        <v>0.06</v>
      </c>
      <c r="V33" s="39">
        <v>0.06</v>
      </c>
      <c r="W33" s="39">
        <v>0.06</v>
      </c>
      <c r="X33" s="39">
        <v>0.06</v>
      </c>
      <c r="Y33" s="39">
        <v>0.1</v>
      </c>
      <c r="Z33" s="39">
        <v>0.1</v>
      </c>
      <c r="AA33" s="39">
        <v>0.1</v>
      </c>
      <c r="AB33" s="39">
        <v>0.1</v>
      </c>
      <c r="AC33" s="39">
        <v>0.1</v>
      </c>
      <c r="AD33" s="39">
        <v>0.1</v>
      </c>
      <c r="AE33" s="39">
        <v>0.1</v>
      </c>
      <c r="AF33" s="39">
        <v>0.1</v>
      </c>
      <c r="AG33" s="39">
        <v>0.1</v>
      </c>
      <c r="AH33" s="39">
        <v>0.1</v>
      </c>
      <c r="AI33" s="39">
        <v>0.1</v>
      </c>
      <c r="AJ33" s="39">
        <v>0.1</v>
      </c>
      <c r="AK33" s="39">
        <v>0.1</v>
      </c>
      <c r="AL33" s="39">
        <v>0.1</v>
      </c>
      <c r="AM33" s="39">
        <v>0.1</v>
      </c>
      <c r="AN33" s="39">
        <v>0.1</v>
      </c>
      <c r="AO33" s="39">
        <v>0.1</v>
      </c>
      <c r="AP33" s="39">
        <v>0.1</v>
      </c>
      <c r="AQ33" s="39">
        <v>0.1</v>
      </c>
      <c r="AR33" s="39">
        <v>0.1</v>
      </c>
      <c r="AS33" s="39">
        <v>0.1</v>
      </c>
      <c r="AT33" s="39">
        <v>0.1</v>
      </c>
      <c r="AU33" s="39">
        <v>0.1</v>
      </c>
      <c r="AV33" s="39">
        <v>0.1</v>
      </c>
      <c r="AW33" s="39">
        <v>0.1</v>
      </c>
      <c r="AX33" s="39">
        <v>0.1</v>
      </c>
      <c r="AY33" s="39">
        <v>0.1</v>
      </c>
      <c r="AZ33" s="39">
        <v>0.1</v>
      </c>
      <c r="BA33" s="39">
        <v>0.1</v>
      </c>
      <c r="BB33" s="39">
        <v>0.1</v>
      </c>
      <c r="BC33" s="39">
        <v>0.1</v>
      </c>
      <c r="BD33" s="36"/>
      <c r="BE33" s="36"/>
      <c r="BF33" s="36"/>
    </row>
    <row r="34" spans="1:58" x14ac:dyDescent="0.2">
      <c r="A34" s="117" t="str">
        <f t="shared" si="0"/>
        <v/>
      </c>
      <c r="B34" s="82"/>
      <c r="C34" s="58"/>
      <c r="D34" s="40" t="s">
        <v>2285</v>
      </c>
      <c r="E34" s="39">
        <v>0</v>
      </c>
      <c r="F34" s="39">
        <v>0</v>
      </c>
      <c r="G34" s="39">
        <v>0</v>
      </c>
      <c r="H34" s="39">
        <v>0</v>
      </c>
      <c r="I34" s="39">
        <v>0</v>
      </c>
      <c r="J34" s="39">
        <v>0</v>
      </c>
      <c r="K34" s="39">
        <v>0</v>
      </c>
      <c r="L34" s="39">
        <v>0</v>
      </c>
      <c r="M34" s="39">
        <v>0</v>
      </c>
      <c r="N34" s="39">
        <v>0</v>
      </c>
      <c r="O34" s="39">
        <v>0</v>
      </c>
      <c r="P34" s="39">
        <v>6.0393066604972996E-3</v>
      </c>
      <c r="Q34" s="39">
        <v>6.102431051640436E-3</v>
      </c>
      <c r="R34" s="39">
        <v>7.652823139054442E-3</v>
      </c>
      <c r="S34" s="39">
        <v>7.6351704171003787E-3</v>
      </c>
      <c r="T34" s="39">
        <v>1.062325693604883E-2</v>
      </c>
      <c r="U34" s="39">
        <v>1.0529124751071527E-2</v>
      </c>
      <c r="V34" s="39">
        <v>1.1954652453646538E-2</v>
      </c>
      <c r="W34" s="39">
        <v>1.1698005154007228E-2</v>
      </c>
      <c r="X34" s="39">
        <v>1.1503406304891323E-2</v>
      </c>
      <c r="Y34" s="39">
        <v>1.9492353285325333E-2</v>
      </c>
      <c r="Z34" s="39">
        <v>1.9494488673213593E-2</v>
      </c>
      <c r="AA34" s="39">
        <v>1.9494488673213586E-2</v>
      </c>
      <c r="AB34" s="39">
        <v>1.9245191754143218E-2</v>
      </c>
      <c r="AC34" s="39">
        <v>1.9245191754143222E-2</v>
      </c>
      <c r="AD34" s="39">
        <v>1.9245191754143215E-2</v>
      </c>
      <c r="AE34" s="39">
        <v>1.9245191754143215E-2</v>
      </c>
      <c r="AF34" s="39">
        <v>1.9245191754143218E-2</v>
      </c>
      <c r="AG34" s="39">
        <v>1.9245191754143222E-2</v>
      </c>
      <c r="AH34" s="39">
        <v>1.9245191754143218E-2</v>
      </c>
      <c r="AI34" s="39">
        <v>1.9245191754143222E-2</v>
      </c>
      <c r="AJ34" s="39">
        <v>1.9245191754143218E-2</v>
      </c>
      <c r="AK34" s="39">
        <v>1.9245191754143218E-2</v>
      </c>
      <c r="AL34" s="39">
        <v>1.9245191754143225E-2</v>
      </c>
      <c r="AM34" s="39">
        <v>1.9245191754143218E-2</v>
      </c>
      <c r="AN34" s="39">
        <v>1.9245191754143218E-2</v>
      </c>
      <c r="AO34" s="39">
        <v>1.9245191754143222E-2</v>
      </c>
      <c r="AP34" s="39">
        <v>1.9245191754143222E-2</v>
      </c>
      <c r="AQ34" s="39">
        <v>1.9245191754143225E-2</v>
      </c>
      <c r="AR34" s="39">
        <v>1.9245191754143225E-2</v>
      </c>
      <c r="AS34" s="39">
        <v>1.9245191754143218E-2</v>
      </c>
      <c r="AT34" s="39">
        <v>1.9245191754143222E-2</v>
      </c>
      <c r="AU34" s="39">
        <v>1.9245191754143222E-2</v>
      </c>
      <c r="AV34" s="39">
        <v>1.9245191754143218E-2</v>
      </c>
      <c r="AW34" s="39">
        <v>1.9245191754143222E-2</v>
      </c>
      <c r="AX34" s="39">
        <v>1.9245191754143218E-2</v>
      </c>
      <c r="AY34" s="39">
        <v>1.9245191754143218E-2</v>
      </c>
      <c r="AZ34" s="39">
        <v>1.9245191754143222E-2</v>
      </c>
      <c r="BA34" s="39">
        <v>1.9245191754143222E-2</v>
      </c>
      <c r="BB34" s="39">
        <v>1.9245191754143218E-2</v>
      </c>
      <c r="BC34" s="39">
        <v>1.9245191754143225E-2</v>
      </c>
      <c r="BD34" s="36"/>
      <c r="BE34" s="36"/>
      <c r="BF34" s="36"/>
    </row>
    <row r="35" spans="1:58" x14ac:dyDescent="0.2">
      <c r="A35" s="117" t="str">
        <f t="shared" si="0"/>
        <v/>
      </c>
      <c r="B35" s="82"/>
      <c r="C35" s="58"/>
      <c r="D35" s="40" t="s">
        <v>2282</v>
      </c>
      <c r="E35" s="39">
        <v>0</v>
      </c>
      <c r="F35" s="39">
        <v>0</v>
      </c>
      <c r="G35" s="39">
        <v>0</v>
      </c>
      <c r="H35" s="39">
        <v>0</v>
      </c>
      <c r="I35" s="39">
        <v>0</v>
      </c>
      <c r="J35" s="39">
        <v>0</v>
      </c>
      <c r="K35" s="39">
        <v>0</v>
      </c>
      <c r="L35" s="39">
        <v>0</v>
      </c>
      <c r="M35" s="39">
        <v>0</v>
      </c>
      <c r="N35" s="39">
        <v>0</v>
      </c>
      <c r="O35" s="39">
        <v>0</v>
      </c>
      <c r="P35" s="39">
        <v>0.01</v>
      </c>
      <c r="Q35" s="39">
        <v>0.01</v>
      </c>
      <c r="R35" s="39">
        <v>1.2500000000000001E-2</v>
      </c>
      <c r="S35" s="39">
        <v>1.2500000000000001E-2</v>
      </c>
      <c r="T35" s="39">
        <v>1.7500000000000002E-2</v>
      </c>
      <c r="U35" s="39">
        <v>1.7500000000000002E-2</v>
      </c>
      <c r="V35" s="39">
        <v>0.02</v>
      </c>
      <c r="W35" s="39">
        <v>0.02</v>
      </c>
      <c r="X35" s="39">
        <v>0.02</v>
      </c>
      <c r="Y35" s="39">
        <v>0.03</v>
      </c>
      <c r="Z35" s="39">
        <v>0.03</v>
      </c>
      <c r="AA35" s="39">
        <v>0.03</v>
      </c>
      <c r="AB35" s="39">
        <v>0.03</v>
      </c>
      <c r="AC35" s="39">
        <v>0.03</v>
      </c>
      <c r="AD35" s="39">
        <v>0.03</v>
      </c>
      <c r="AE35" s="39">
        <v>0.03</v>
      </c>
      <c r="AF35" s="39">
        <v>0.03</v>
      </c>
      <c r="AG35" s="39">
        <v>0.03</v>
      </c>
      <c r="AH35" s="39">
        <v>0.03</v>
      </c>
      <c r="AI35" s="39">
        <v>0.03</v>
      </c>
      <c r="AJ35" s="39">
        <v>0.03</v>
      </c>
      <c r="AK35" s="39">
        <v>0.03</v>
      </c>
      <c r="AL35" s="39">
        <v>0.03</v>
      </c>
      <c r="AM35" s="39">
        <v>0.03</v>
      </c>
      <c r="AN35" s="39">
        <v>0.03</v>
      </c>
      <c r="AO35" s="39">
        <v>0.03</v>
      </c>
      <c r="AP35" s="39">
        <v>0.03</v>
      </c>
      <c r="AQ35" s="39">
        <v>0.03</v>
      </c>
      <c r="AR35" s="39">
        <v>0.03</v>
      </c>
      <c r="AS35" s="39">
        <v>0.03</v>
      </c>
      <c r="AT35" s="39">
        <v>0.03</v>
      </c>
      <c r="AU35" s="39">
        <v>0.03</v>
      </c>
      <c r="AV35" s="39">
        <v>0.03</v>
      </c>
      <c r="AW35" s="39">
        <v>0.03</v>
      </c>
      <c r="AX35" s="39">
        <v>0.03</v>
      </c>
      <c r="AY35" s="39">
        <v>0.03</v>
      </c>
      <c r="AZ35" s="39">
        <v>0.03</v>
      </c>
      <c r="BA35" s="39">
        <v>0.03</v>
      </c>
      <c r="BB35" s="39">
        <v>0.03</v>
      </c>
      <c r="BC35" s="39">
        <v>0.03</v>
      </c>
      <c r="BD35" s="36"/>
      <c r="BE35" s="36"/>
      <c r="BF35" s="36"/>
    </row>
    <row r="36" spans="1:58" x14ac:dyDescent="0.2">
      <c r="A36" s="117" t="str">
        <f t="shared" si="0"/>
        <v/>
      </c>
      <c r="B36" s="82"/>
      <c r="C36" s="58"/>
      <c r="D36" s="40" t="s">
        <v>2286</v>
      </c>
      <c r="E36" s="39">
        <v>0</v>
      </c>
      <c r="F36" s="39">
        <v>0</v>
      </c>
      <c r="G36" s="39">
        <v>0</v>
      </c>
      <c r="H36" s="39">
        <v>0</v>
      </c>
      <c r="I36" s="39">
        <v>0</v>
      </c>
      <c r="J36" s="39">
        <v>0</v>
      </c>
      <c r="K36" s="39">
        <v>0</v>
      </c>
      <c r="L36" s="39">
        <v>0</v>
      </c>
      <c r="M36" s="39">
        <v>0</v>
      </c>
      <c r="N36" s="39">
        <v>0</v>
      </c>
      <c r="O36" s="39">
        <v>0</v>
      </c>
      <c r="P36" s="39">
        <v>0</v>
      </c>
      <c r="Q36" s="39">
        <v>0</v>
      </c>
      <c r="R36" s="39">
        <v>0</v>
      </c>
      <c r="S36" s="39">
        <v>0</v>
      </c>
      <c r="T36" s="39">
        <v>0</v>
      </c>
      <c r="U36" s="39">
        <v>0</v>
      </c>
      <c r="V36" s="39">
        <v>0</v>
      </c>
      <c r="W36" s="39">
        <v>0</v>
      </c>
      <c r="X36" s="39">
        <v>0</v>
      </c>
      <c r="Y36" s="39">
        <v>0.01</v>
      </c>
      <c r="Z36" s="39">
        <v>0.01</v>
      </c>
      <c r="AA36" s="39">
        <v>0.01</v>
      </c>
      <c r="AB36" s="39">
        <v>0.01</v>
      </c>
      <c r="AC36" s="39">
        <v>0.01</v>
      </c>
      <c r="AD36" s="39">
        <v>0.01</v>
      </c>
      <c r="AE36" s="39">
        <v>0.01</v>
      </c>
      <c r="AF36" s="39">
        <v>0.01</v>
      </c>
      <c r="AG36" s="39">
        <v>0.01</v>
      </c>
      <c r="AH36" s="39">
        <v>0.01</v>
      </c>
      <c r="AI36" s="39">
        <v>0.01</v>
      </c>
      <c r="AJ36" s="39">
        <v>0.01</v>
      </c>
      <c r="AK36" s="39">
        <v>0.01</v>
      </c>
      <c r="AL36" s="39">
        <v>0.01</v>
      </c>
      <c r="AM36" s="39">
        <v>0.01</v>
      </c>
      <c r="AN36" s="39">
        <v>0.01</v>
      </c>
      <c r="AO36" s="39">
        <v>0.01</v>
      </c>
      <c r="AP36" s="39">
        <v>0.01</v>
      </c>
      <c r="AQ36" s="39">
        <v>0.01</v>
      </c>
      <c r="AR36" s="39">
        <v>0.01</v>
      </c>
      <c r="AS36" s="39">
        <v>0.01</v>
      </c>
      <c r="AT36" s="39">
        <v>0.01</v>
      </c>
      <c r="AU36" s="39">
        <v>0.01</v>
      </c>
      <c r="AV36" s="39">
        <v>0.01</v>
      </c>
      <c r="AW36" s="39">
        <v>0.01</v>
      </c>
      <c r="AX36" s="39">
        <v>0.01</v>
      </c>
      <c r="AY36" s="39">
        <v>0.01</v>
      </c>
      <c r="AZ36" s="39">
        <v>0.01</v>
      </c>
      <c r="BA36" s="39">
        <v>0.01</v>
      </c>
      <c r="BB36" s="39">
        <v>0.01</v>
      </c>
      <c r="BC36" s="39">
        <v>0.01</v>
      </c>
      <c r="BD36" s="36"/>
      <c r="BE36" s="36"/>
      <c r="BF36" s="36"/>
    </row>
    <row r="37" spans="1:58" x14ac:dyDescent="0.2">
      <c r="A37" s="117" t="str">
        <f t="shared" si="0"/>
        <v/>
      </c>
      <c r="B37" s="82"/>
      <c r="C37" s="58"/>
      <c r="D37" s="40" t="s">
        <v>2287</v>
      </c>
      <c r="E37" s="39">
        <v>0</v>
      </c>
      <c r="F37" s="39">
        <v>0</v>
      </c>
      <c r="G37" s="39">
        <v>0</v>
      </c>
      <c r="H37" s="39">
        <v>0</v>
      </c>
      <c r="I37" s="39">
        <v>0</v>
      </c>
      <c r="J37" s="39">
        <v>0</v>
      </c>
      <c r="K37" s="39">
        <v>0</v>
      </c>
      <c r="L37" s="39">
        <v>0</v>
      </c>
      <c r="M37" s="39">
        <v>0</v>
      </c>
      <c r="N37" s="39">
        <v>0</v>
      </c>
      <c r="O37" s="39">
        <v>0</v>
      </c>
      <c r="P37" s="39">
        <v>0</v>
      </c>
      <c r="Q37" s="39">
        <v>0</v>
      </c>
      <c r="R37" s="39">
        <v>0</v>
      </c>
      <c r="S37" s="39">
        <v>0</v>
      </c>
      <c r="T37" s="39">
        <v>0</v>
      </c>
      <c r="U37" s="39">
        <v>0</v>
      </c>
      <c r="V37" s="39">
        <v>0</v>
      </c>
      <c r="W37" s="39">
        <v>0</v>
      </c>
      <c r="X37" s="39">
        <v>0</v>
      </c>
      <c r="Y37" s="39">
        <v>7.4999999999999997E-3</v>
      </c>
      <c r="Z37" s="39">
        <v>7.4999999999999997E-3</v>
      </c>
      <c r="AA37" s="39">
        <v>7.4999999999999997E-3</v>
      </c>
      <c r="AB37" s="39">
        <v>7.4999999999999997E-3</v>
      </c>
      <c r="AC37" s="39">
        <v>7.4999999999999997E-3</v>
      </c>
      <c r="AD37" s="39">
        <v>7.4999999999999997E-3</v>
      </c>
      <c r="AE37" s="39">
        <v>7.4999999999999997E-3</v>
      </c>
      <c r="AF37" s="39">
        <v>7.4999999999999997E-3</v>
      </c>
      <c r="AG37" s="39">
        <v>7.4999999999999997E-3</v>
      </c>
      <c r="AH37" s="39">
        <v>7.4999999999999997E-3</v>
      </c>
      <c r="AI37" s="39">
        <v>7.4999999999999997E-3</v>
      </c>
      <c r="AJ37" s="39">
        <v>7.4999999999999997E-3</v>
      </c>
      <c r="AK37" s="39">
        <v>7.4999999999999997E-3</v>
      </c>
      <c r="AL37" s="39">
        <v>7.4999999999999997E-3</v>
      </c>
      <c r="AM37" s="39">
        <v>7.4999999999999997E-3</v>
      </c>
      <c r="AN37" s="39">
        <v>7.4999999999999997E-3</v>
      </c>
      <c r="AO37" s="39">
        <v>7.4999999999999997E-3</v>
      </c>
      <c r="AP37" s="39">
        <v>7.4999999999999997E-3</v>
      </c>
      <c r="AQ37" s="39">
        <v>7.4999999999999997E-3</v>
      </c>
      <c r="AR37" s="39">
        <v>7.4999999999999997E-3</v>
      </c>
      <c r="AS37" s="39">
        <v>7.4999999999999997E-3</v>
      </c>
      <c r="AT37" s="39">
        <v>7.4999999999999997E-3</v>
      </c>
      <c r="AU37" s="39">
        <v>7.4999999999999997E-3</v>
      </c>
      <c r="AV37" s="39">
        <v>7.4999999999999997E-3</v>
      </c>
      <c r="AW37" s="39">
        <v>7.4999999999999997E-3</v>
      </c>
      <c r="AX37" s="39">
        <v>7.4999999999999997E-3</v>
      </c>
      <c r="AY37" s="39">
        <v>7.4999999999999997E-3</v>
      </c>
      <c r="AZ37" s="39">
        <v>7.4999999999999997E-3</v>
      </c>
      <c r="BA37" s="39">
        <v>7.4999999999999997E-3</v>
      </c>
      <c r="BB37" s="39">
        <v>7.4999999999999997E-3</v>
      </c>
      <c r="BC37" s="39">
        <v>7.4999999999999997E-3</v>
      </c>
      <c r="BD37" s="36"/>
      <c r="BE37" s="36"/>
      <c r="BF37" s="36"/>
    </row>
    <row r="38" spans="1:58" x14ac:dyDescent="0.2">
      <c r="A38" s="117" t="str">
        <f t="shared" si="0"/>
        <v/>
      </c>
      <c r="B38" s="81"/>
      <c r="C38" s="57"/>
      <c r="D38" s="40" t="s">
        <v>2496</v>
      </c>
      <c r="E38" s="39">
        <v>0</v>
      </c>
      <c r="F38" s="39">
        <v>0</v>
      </c>
      <c r="G38" s="39">
        <v>0</v>
      </c>
      <c r="H38" s="39">
        <v>0</v>
      </c>
      <c r="I38" s="39">
        <v>0</v>
      </c>
      <c r="J38" s="39">
        <v>0</v>
      </c>
      <c r="K38" s="39">
        <v>0</v>
      </c>
      <c r="L38" s="39">
        <v>0</v>
      </c>
      <c r="M38" s="39">
        <v>0</v>
      </c>
      <c r="N38" s="39">
        <v>0</v>
      </c>
      <c r="O38" s="39">
        <v>0</v>
      </c>
      <c r="P38" s="39">
        <v>0</v>
      </c>
      <c r="Q38" s="39">
        <v>0</v>
      </c>
      <c r="R38" s="39">
        <v>0</v>
      </c>
      <c r="S38" s="39">
        <v>0</v>
      </c>
      <c r="T38" s="39">
        <v>0</v>
      </c>
      <c r="U38" s="39">
        <v>0</v>
      </c>
      <c r="V38" s="39">
        <v>0</v>
      </c>
      <c r="W38" s="39">
        <v>0</v>
      </c>
      <c r="X38" s="39">
        <v>0</v>
      </c>
      <c r="Y38" s="39">
        <v>0</v>
      </c>
      <c r="Z38" s="39">
        <v>0</v>
      </c>
      <c r="AA38" s="39">
        <v>0</v>
      </c>
      <c r="AB38" s="39">
        <v>0</v>
      </c>
      <c r="AC38" s="39">
        <v>0</v>
      </c>
      <c r="AD38" s="39">
        <v>0</v>
      </c>
      <c r="AE38" s="39">
        <v>0</v>
      </c>
      <c r="AF38" s="39">
        <v>0</v>
      </c>
      <c r="AG38" s="39">
        <v>0</v>
      </c>
      <c r="AH38" s="39">
        <v>0</v>
      </c>
      <c r="AI38" s="39">
        <v>0.83032351525009707</v>
      </c>
      <c r="AJ38" s="39">
        <v>0.83186319775839224</v>
      </c>
      <c r="AK38" s="39">
        <v>0.83349970704004095</v>
      </c>
      <c r="AL38" s="39">
        <v>0.83499418959703442</v>
      </c>
      <c r="AM38" s="39">
        <v>0.83655084787078604</v>
      </c>
      <c r="AN38" s="39">
        <v>0.8382440471000554</v>
      </c>
      <c r="AO38" s="39">
        <v>0.83982098296164587</v>
      </c>
      <c r="AP38" s="39">
        <v>0.8412379468563429</v>
      </c>
      <c r="AQ38" s="39">
        <v>0.84246766180237487</v>
      </c>
      <c r="AR38" s="39">
        <v>0.84363689444838774</v>
      </c>
      <c r="AS38" s="39">
        <v>0.84482662748210791</v>
      </c>
      <c r="AT38" s="39">
        <v>0.84622876304271899</v>
      </c>
      <c r="AU38" s="39">
        <v>0.84767444733902308</v>
      </c>
      <c r="AV38" s="39">
        <v>0.84925073731626954</v>
      </c>
      <c r="AW38" s="39">
        <v>0.85075819800309405</v>
      </c>
      <c r="AX38" s="39">
        <v>0.85283865843782769</v>
      </c>
      <c r="AY38" s="39">
        <v>0.85423955107661154</v>
      </c>
      <c r="AZ38" s="39">
        <v>0.85576841323700803</v>
      </c>
      <c r="BA38" s="39">
        <v>0.85723764309970185</v>
      </c>
      <c r="BB38" s="39">
        <v>0.85868228824071968</v>
      </c>
      <c r="BC38" s="39">
        <v>1</v>
      </c>
      <c r="BD38" s="36"/>
      <c r="BE38" s="36"/>
      <c r="BF38" s="36"/>
    </row>
    <row r="39" spans="1:58" x14ac:dyDescent="0.2">
      <c r="A39" s="117" t="b">
        <f t="shared" si="0"/>
        <v>1</v>
      </c>
      <c r="B39" s="55" t="s">
        <v>19</v>
      </c>
      <c r="C39" s="56" t="s">
        <v>2288</v>
      </c>
      <c r="D39" s="40" t="s">
        <v>2278</v>
      </c>
      <c r="E39" s="39">
        <v>0</v>
      </c>
      <c r="F39" s="39">
        <v>6.25E-2</v>
      </c>
      <c r="G39" s="39">
        <v>6.5000000000000002E-2</v>
      </c>
      <c r="H39" s="39">
        <v>7.0000000000000007E-2</v>
      </c>
      <c r="I39" s="39">
        <v>0.04</v>
      </c>
      <c r="J39" s="39">
        <v>4.4999999999999998E-2</v>
      </c>
      <c r="K39" s="39">
        <v>0.05</v>
      </c>
      <c r="L39" s="39">
        <v>6.5000000000000002E-2</v>
      </c>
      <c r="M39" s="39">
        <v>0.08</v>
      </c>
      <c r="N39" s="39">
        <v>0.09</v>
      </c>
      <c r="O39" s="39">
        <v>0.1</v>
      </c>
      <c r="P39" s="39">
        <v>0.11</v>
      </c>
      <c r="Q39" s="39">
        <v>0.12</v>
      </c>
      <c r="R39" s="39">
        <v>0.13</v>
      </c>
      <c r="S39" s="39">
        <v>0.14000000000000001</v>
      </c>
      <c r="T39" s="39">
        <v>0.155</v>
      </c>
      <c r="U39" s="39">
        <v>0.17</v>
      </c>
      <c r="V39" s="39">
        <v>0.185</v>
      </c>
      <c r="W39" s="39">
        <v>0.21000000000000002</v>
      </c>
      <c r="X39" s="39">
        <v>0.23500000000000001</v>
      </c>
      <c r="Y39" s="39">
        <v>0.25</v>
      </c>
      <c r="Z39" s="39">
        <v>0.26500000000000001</v>
      </c>
      <c r="AA39" s="39">
        <v>0.27999999999999997</v>
      </c>
      <c r="AB39" s="39">
        <v>0.3</v>
      </c>
      <c r="AC39" s="39">
        <v>0.32</v>
      </c>
      <c r="AD39" s="39">
        <v>0.34</v>
      </c>
      <c r="AE39" s="39">
        <v>0.36000000000000004</v>
      </c>
      <c r="AF39" s="39">
        <v>0.38000000000000006</v>
      </c>
      <c r="AG39" s="39">
        <v>0.40000000000000008</v>
      </c>
      <c r="AH39" s="39">
        <v>0.4200000000000001</v>
      </c>
      <c r="AI39" s="39">
        <v>0.44000000000000011</v>
      </c>
      <c r="AJ39" s="39">
        <v>0.44000000000000011</v>
      </c>
      <c r="AK39" s="39">
        <v>0.44000000000000011</v>
      </c>
      <c r="AL39" s="39">
        <v>0.44000000000000011</v>
      </c>
      <c r="AM39" s="39">
        <v>0.44000000000000011</v>
      </c>
      <c r="AN39" s="39">
        <v>0.44000000000000011</v>
      </c>
      <c r="AO39" s="39">
        <v>0.44000000000000011</v>
      </c>
      <c r="AP39" s="39">
        <v>0.44000000000000011</v>
      </c>
      <c r="AQ39" s="39">
        <v>0.44000000000000011</v>
      </c>
      <c r="AR39" s="39">
        <v>0.44000000000000011</v>
      </c>
      <c r="AS39" s="39">
        <v>0.44000000000000011</v>
      </c>
      <c r="AT39" s="39">
        <v>0.44000000000000011</v>
      </c>
      <c r="AU39" s="39">
        <v>0.44000000000000011</v>
      </c>
      <c r="AV39" s="39">
        <v>0.44000000000000011</v>
      </c>
      <c r="AW39" s="39">
        <v>0.44000000000000011</v>
      </c>
      <c r="AX39" s="39">
        <v>0.44000000000000011</v>
      </c>
      <c r="AY39" s="39">
        <v>0.44000000000000011</v>
      </c>
      <c r="AZ39" s="39">
        <v>0.44000000000000011</v>
      </c>
      <c r="BA39" s="39">
        <v>0.44000000000000011</v>
      </c>
      <c r="BB39" s="39">
        <v>0.44000000000000011</v>
      </c>
      <c r="BC39" s="39">
        <v>0.44000000000000011</v>
      </c>
      <c r="BD39" s="36"/>
      <c r="BE39" s="36"/>
      <c r="BF39" s="36"/>
    </row>
    <row r="40" spans="1:58" x14ac:dyDescent="0.2">
      <c r="A40" s="117" t="str">
        <f t="shared" si="0"/>
        <v/>
      </c>
      <c r="B40" s="82"/>
      <c r="C40" s="58"/>
      <c r="D40" s="40" t="s">
        <v>2289</v>
      </c>
      <c r="E40" s="39">
        <v>0</v>
      </c>
      <c r="F40" s="39">
        <v>7.4999999999999997E-3</v>
      </c>
      <c r="G40" s="39">
        <v>0.01</v>
      </c>
      <c r="H40" s="39">
        <v>1.4999999999999999E-2</v>
      </c>
      <c r="I40" s="39">
        <v>0.01</v>
      </c>
      <c r="J40" s="39">
        <v>1.4999999999999999E-2</v>
      </c>
      <c r="K40" s="39">
        <v>0.02</v>
      </c>
      <c r="L40" s="39">
        <v>3.5000000000000003E-2</v>
      </c>
      <c r="M40" s="39">
        <v>0.05</v>
      </c>
      <c r="N40" s="39">
        <v>0.06</v>
      </c>
      <c r="O40" s="39">
        <v>7.0000000000000007E-2</v>
      </c>
      <c r="P40" s="39">
        <v>0.08</v>
      </c>
      <c r="Q40" s="39">
        <v>0.09</v>
      </c>
      <c r="R40" s="39">
        <v>0.1</v>
      </c>
      <c r="S40" s="39">
        <v>0.11</v>
      </c>
      <c r="T40" s="39">
        <v>0.125</v>
      </c>
      <c r="U40" s="39">
        <v>0.14000000000000001</v>
      </c>
      <c r="V40" s="39">
        <v>0.155</v>
      </c>
      <c r="W40" s="39">
        <v>0.17</v>
      </c>
      <c r="X40" s="39">
        <v>0.19500000000000001</v>
      </c>
      <c r="Y40" s="39">
        <v>0.21</v>
      </c>
      <c r="Z40" s="39">
        <v>0.22500000000000001</v>
      </c>
      <c r="AA40" s="39">
        <v>0.24</v>
      </c>
      <c r="AB40" s="39">
        <v>0.26</v>
      </c>
      <c r="AC40" s="39">
        <v>0.28000000000000003</v>
      </c>
      <c r="AD40" s="39">
        <v>0.30000000000000004</v>
      </c>
      <c r="AE40" s="39">
        <v>0.32000000000000006</v>
      </c>
      <c r="AF40" s="39">
        <v>0.34000000000000008</v>
      </c>
      <c r="AG40" s="39">
        <v>0.3600000000000001</v>
      </c>
      <c r="AH40" s="39">
        <v>0.38000000000000012</v>
      </c>
      <c r="AI40" s="39">
        <v>0.40000000000000013</v>
      </c>
      <c r="AJ40" s="39">
        <v>0.40000000000000013</v>
      </c>
      <c r="AK40" s="39">
        <v>0.40000000000000013</v>
      </c>
      <c r="AL40" s="39">
        <v>0.40000000000000013</v>
      </c>
      <c r="AM40" s="39">
        <v>0.40000000000000013</v>
      </c>
      <c r="AN40" s="39">
        <v>0.40000000000000013</v>
      </c>
      <c r="AO40" s="39">
        <v>0.40000000000000013</v>
      </c>
      <c r="AP40" s="39">
        <v>0.40000000000000013</v>
      </c>
      <c r="AQ40" s="39">
        <v>0.40000000000000013</v>
      </c>
      <c r="AR40" s="39">
        <v>0.40000000000000013</v>
      </c>
      <c r="AS40" s="39">
        <v>0.40000000000000013</v>
      </c>
      <c r="AT40" s="39">
        <v>0.40000000000000013</v>
      </c>
      <c r="AU40" s="39">
        <v>0.40000000000000013</v>
      </c>
      <c r="AV40" s="39">
        <v>0.40000000000000013</v>
      </c>
      <c r="AW40" s="39">
        <v>0.40000000000000013</v>
      </c>
      <c r="AX40" s="39">
        <v>0.40000000000000013</v>
      </c>
      <c r="AY40" s="39">
        <v>0.40000000000000013</v>
      </c>
      <c r="AZ40" s="39">
        <v>0.40000000000000013</v>
      </c>
      <c r="BA40" s="39">
        <v>0.40000000000000013</v>
      </c>
      <c r="BB40" s="39">
        <v>0.40000000000000013</v>
      </c>
      <c r="BC40" s="39">
        <v>0.40000000000000013</v>
      </c>
      <c r="BD40" s="36"/>
      <c r="BE40" s="36"/>
      <c r="BF40" s="36"/>
    </row>
    <row r="41" spans="1:58" x14ac:dyDescent="0.2">
      <c r="A41" s="117" t="str">
        <f t="shared" si="0"/>
        <v/>
      </c>
      <c r="B41" s="82"/>
      <c r="C41" s="58"/>
      <c r="D41" s="40" t="s">
        <v>2290</v>
      </c>
      <c r="E41" s="39">
        <v>0</v>
      </c>
      <c r="F41" s="39">
        <v>5.5E-2</v>
      </c>
      <c r="G41" s="39">
        <v>5.5E-2</v>
      </c>
      <c r="H41" s="39">
        <v>5.5E-2</v>
      </c>
      <c r="I41" s="39">
        <v>0.03</v>
      </c>
      <c r="J41" s="39">
        <v>0.03</v>
      </c>
      <c r="K41" s="39">
        <v>0.03</v>
      </c>
      <c r="L41" s="39">
        <v>0.03</v>
      </c>
      <c r="M41" s="39">
        <v>0.03</v>
      </c>
      <c r="N41" s="39">
        <v>0.03</v>
      </c>
      <c r="O41" s="39">
        <v>0.03</v>
      </c>
      <c r="P41" s="39">
        <v>0.03</v>
      </c>
      <c r="Q41" s="39">
        <v>0.03</v>
      </c>
      <c r="R41" s="39">
        <v>0.03</v>
      </c>
      <c r="S41" s="39">
        <v>0.03</v>
      </c>
      <c r="T41" s="39">
        <v>0.03</v>
      </c>
      <c r="U41" s="39">
        <v>0.03</v>
      </c>
      <c r="V41" s="39">
        <v>0.03</v>
      </c>
      <c r="W41" s="39">
        <v>0.04</v>
      </c>
      <c r="X41" s="39">
        <v>0.04</v>
      </c>
      <c r="Y41" s="39">
        <v>0.04</v>
      </c>
      <c r="Z41" s="39">
        <v>0.04</v>
      </c>
      <c r="AA41" s="39">
        <v>0.04</v>
      </c>
      <c r="AB41" s="39">
        <v>0.04</v>
      </c>
      <c r="AC41" s="39">
        <v>0.04</v>
      </c>
      <c r="AD41" s="39">
        <v>0.04</v>
      </c>
      <c r="AE41" s="39">
        <v>0.04</v>
      </c>
      <c r="AF41" s="39">
        <v>0.04</v>
      </c>
      <c r="AG41" s="39">
        <v>0.04</v>
      </c>
      <c r="AH41" s="39">
        <v>0.04</v>
      </c>
      <c r="AI41" s="39">
        <v>0.04</v>
      </c>
      <c r="AJ41" s="39">
        <v>0.04</v>
      </c>
      <c r="AK41" s="39">
        <v>0.04</v>
      </c>
      <c r="AL41" s="39">
        <v>0.04</v>
      </c>
      <c r="AM41" s="39">
        <v>0.04</v>
      </c>
      <c r="AN41" s="39">
        <v>0.04</v>
      </c>
      <c r="AO41" s="39">
        <v>0.04</v>
      </c>
      <c r="AP41" s="39">
        <v>0.04</v>
      </c>
      <c r="AQ41" s="39">
        <v>0.04</v>
      </c>
      <c r="AR41" s="39">
        <v>0.04</v>
      </c>
      <c r="AS41" s="39">
        <v>0.04</v>
      </c>
      <c r="AT41" s="39">
        <v>0.04</v>
      </c>
      <c r="AU41" s="39">
        <v>0.04</v>
      </c>
      <c r="AV41" s="39">
        <v>0.04</v>
      </c>
      <c r="AW41" s="39">
        <v>0.04</v>
      </c>
      <c r="AX41" s="39">
        <v>0.04</v>
      </c>
      <c r="AY41" s="39">
        <v>0.04</v>
      </c>
      <c r="AZ41" s="39">
        <v>0.04</v>
      </c>
      <c r="BA41" s="39">
        <v>0.04</v>
      </c>
      <c r="BB41" s="39">
        <v>0.04</v>
      </c>
      <c r="BC41" s="39">
        <v>0.04</v>
      </c>
      <c r="BD41" s="36"/>
      <c r="BE41" s="36"/>
      <c r="BF41" s="36"/>
    </row>
    <row r="42" spans="1:58" x14ac:dyDescent="0.2">
      <c r="A42" s="117" t="str">
        <f t="shared" si="0"/>
        <v/>
      </c>
      <c r="B42" s="81"/>
      <c r="C42" s="57"/>
      <c r="D42" s="40" t="s">
        <v>2494</v>
      </c>
      <c r="E42" s="39">
        <v>0</v>
      </c>
      <c r="F42" s="39">
        <v>0</v>
      </c>
      <c r="G42" s="39">
        <v>0</v>
      </c>
      <c r="H42" s="39">
        <v>0</v>
      </c>
      <c r="I42" s="39">
        <v>0</v>
      </c>
      <c r="J42" s="39">
        <v>0</v>
      </c>
      <c r="K42" s="39">
        <v>0</v>
      </c>
      <c r="L42" s="39">
        <v>0</v>
      </c>
      <c r="M42" s="39">
        <v>0</v>
      </c>
      <c r="N42" s="39">
        <v>0</v>
      </c>
      <c r="O42" s="39">
        <v>0</v>
      </c>
      <c r="P42" s="39">
        <v>0</v>
      </c>
      <c r="Q42" s="39">
        <v>0</v>
      </c>
      <c r="R42" s="39">
        <v>0</v>
      </c>
      <c r="S42" s="39">
        <v>0</v>
      </c>
      <c r="T42" s="39">
        <v>0</v>
      </c>
      <c r="U42" s="39">
        <v>0</v>
      </c>
      <c r="V42" s="39">
        <v>0</v>
      </c>
      <c r="W42" s="39">
        <v>0</v>
      </c>
      <c r="X42" s="39">
        <v>0</v>
      </c>
      <c r="Y42" s="39">
        <v>0</v>
      </c>
      <c r="Z42" s="39">
        <v>0</v>
      </c>
      <c r="AA42" s="39">
        <v>0</v>
      </c>
      <c r="AB42" s="39">
        <v>0</v>
      </c>
      <c r="AC42" s="39">
        <v>0</v>
      </c>
      <c r="AD42" s="39">
        <v>0</v>
      </c>
      <c r="AE42" s="39">
        <v>0</v>
      </c>
      <c r="AF42" s="39">
        <v>0</v>
      </c>
      <c r="AG42" s="39">
        <v>0</v>
      </c>
      <c r="AH42" s="39">
        <v>0</v>
      </c>
      <c r="AI42" s="39">
        <v>0</v>
      </c>
      <c r="AJ42" s="39">
        <v>0</v>
      </c>
      <c r="AK42" s="39">
        <v>0</v>
      </c>
      <c r="AL42" s="39">
        <v>0</v>
      </c>
      <c r="AM42" s="39">
        <v>0</v>
      </c>
      <c r="AN42" s="39">
        <v>0</v>
      </c>
      <c r="AO42" s="39">
        <v>0</v>
      </c>
      <c r="AP42" s="39">
        <v>0</v>
      </c>
      <c r="AQ42" s="39">
        <v>0</v>
      </c>
      <c r="AR42" s="39">
        <v>0</v>
      </c>
      <c r="AS42" s="39">
        <v>1</v>
      </c>
      <c r="AT42" s="39">
        <v>1</v>
      </c>
      <c r="AU42" s="39">
        <v>1</v>
      </c>
      <c r="AV42" s="39">
        <v>1</v>
      </c>
      <c r="AW42" s="39">
        <v>1</v>
      </c>
      <c r="AX42" s="39">
        <v>1</v>
      </c>
      <c r="AY42" s="39">
        <v>1</v>
      </c>
      <c r="AZ42" s="39">
        <v>1</v>
      </c>
      <c r="BA42" s="39">
        <v>1</v>
      </c>
      <c r="BB42" s="39">
        <v>1</v>
      </c>
      <c r="BC42" s="39">
        <v>1</v>
      </c>
      <c r="BD42" s="36"/>
      <c r="BE42" s="36"/>
      <c r="BF42" s="36"/>
    </row>
    <row r="43" spans="1:58" x14ac:dyDescent="0.2">
      <c r="A43" s="117" t="b">
        <f t="shared" si="0"/>
        <v>1</v>
      </c>
      <c r="B43" s="55" t="s">
        <v>173</v>
      </c>
      <c r="C43" s="56" t="s">
        <v>2288</v>
      </c>
      <c r="D43" s="40" t="s">
        <v>2278</v>
      </c>
      <c r="E43" s="39">
        <v>0</v>
      </c>
      <c r="F43" s="39">
        <v>0</v>
      </c>
      <c r="G43" s="39">
        <v>0</v>
      </c>
      <c r="H43" s="39">
        <v>0</v>
      </c>
      <c r="I43" s="39">
        <v>0</v>
      </c>
      <c r="J43" s="39">
        <v>0</v>
      </c>
      <c r="K43" s="39">
        <v>0</v>
      </c>
      <c r="L43" s="39">
        <v>0.04</v>
      </c>
      <c r="M43" s="39">
        <v>4.4999999999999998E-2</v>
      </c>
      <c r="N43" s="39">
        <v>0.05</v>
      </c>
      <c r="O43" s="39">
        <v>5.5E-2</v>
      </c>
      <c r="P43" s="39">
        <v>6.5000000000000002E-2</v>
      </c>
      <c r="Q43" s="39">
        <v>7.5000000000000011E-2</v>
      </c>
      <c r="R43" s="39">
        <v>0.09</v>
      </c>
      <c r="S43" s="39">
        <v>0.10500000000000001</v>
      </c>
      <c r="T43" s="39">
        <v>0.12</v>
      </c>
      <c r="U43" s="39">
        <v>0.13500000000000001</v>
      </c>
      <c r="V43" s="39">
        <v>0.15000000000000002</v>
      </c>
      <c r="W43" s="39">
        <v>0.16500000000000001</v>
      </c>
      <c r="X43" s="39">
        <v>0.18</v>
      </c>
      <c r="Y43" s="39">
        <v>0.2</v>
      </c>
      <c r="Z43" s="39">
        <v>0.26250000000000001</v>
      </c>
      <c r="AA43" s="39">
        <v>0.32500000000000001</v>
      </c>
      <c r="AB43" s="39">
        <v>0.38750000000000001</v>
      </c>
      <c r="AC43" s="39">
        <v>0.44999999999999996</v>
      </c>
      <c r="AD43" s="39">
        <v>0.52</v>
      </c>
      <c r="AE43" s="39">
        <v>0.59</v>
      </c>
      <c r="AF43" s="39">
        <v>0.66</v>
      </c>
      <c r="AG43" s="39">
        <v>0.73</v>
      </c>
      <c r="AH43" s="39">
        <v>0.8</v>
      </c>
      <c r="AI43" s="39">
        <v>0.87</v>
      </c>
      <c r="AJ43" s="39">
        <v>0.94</v>
      </c>
      <c r="AK43" s="39">
        <v>1</v>
      </c>
      <c r="AL43" s="39">
        <v>1</v>
      </c>
      <c r="AM43" s="39">
        <v>1</v>
      </c>
      <c r="AN43" s="39">
        <v>1</v>
      </c>
      <c r="AO43" s="39">
        <v>1</v>
      </c>
      <c r="AP43" s="39">
        <v>1</v>
      </c>
      <c r="AQ43" s="39">
        <v>1</v>
      </c>
      <c r="AR43" s="39">
        <v>1</v>
      </c>
      <c r="AS43" s="39">
        <v>1</v>
      </c>
      <c r="AT43" s="39">
        <v>1</v>
      </c>
      <c r="AU43" s="39">
        <v>1</v>
      </c>
      <c r="AV43" s="39">
        <v>1</v>
      </c>
      <c r="AW43" s="39">
        <v>1</v>
      </c>
      <c r="AX43" s="39">
        <v>1</v>
      </c>
      <c r="AY43" s="39">
        <v>1</v>
      </c>
      <c r="AZ43" s="39">
        <v>1</v>
      </c>
      <c r="BA43" s="39">
        <v>1</v>
      </c>
      <c r="BB43" s="39">
        <v>1</v>
      </c>
      <c r="BC43" s="39">
        <v>1</v>
      </c>
      <c r="BD43" s="36"/>
      <c r="BE43" s="36"/>
      <c r="BF43" s="36"/>
    </row>
    <row r="44" spans="1:58" x14ac:dyDescent="0.2">
      <c r="A44" s="117" t="str">
        <f t="shared" si="0"/>
        <v/>
      </c>
      <c r="B44" s="82"/>
      <c r="C44" s="58"/>
      <c r="D44" s="43" t="s">
        <v>2291</v>
      </c>
      <c r="E44" s="39">
        <v>0</v>
      </c>
      <c r="F44" s="39">
        <v>0</v>
      </c>
      <c r="G44" s="39">
        <v>0</v>
      </c>
      <c r="H44" s="39">
        <v>0</v>
      </c>
      <c r="I44" s="39">
        <v>0</v>
      </c>
      <c r="J44" s="39">
        <v>0</v>
      </c>
      <c r="K44" s="39">
        <v>0</v>
      </c>
      <c r="L44" s="39">
        <v>5.0000000000000001E-4</v>
      </c>
      <c r="M44" s="39">
        <v>1.1000000000000001E-3</v>
      </c>
      <c r="N44" s="39">
        <v>1.9E-3</v>
      </c>
      <c r="O44" s="39">
        <v>2.8E-3</v>
      </c>
      <c r="P44" s="39">
        <v>4.0000000000000001E-3</v>
      </c>
      <c r="Q44" s="39">
        <v>5.0000000000000001E-3</v>
      </c>
      <c r="R44" s="39">
        <v>5.0000000000000001E-3</v>
      </c>
      <c r="S44" s="39">
        <v>6.0000000000000001E-3</v>
      </c>
      <c r="T44" s="39">
        <v>7.0000000000000001E-3</v>
      </c>
      <c r="U44" s="39">
        <v>8.3000000000000001E-3</v>
      </c>
      <c r="V44" s="39">
        <v>9.7999999999999997E-3</v>
      </c>
      <c r="W44" s="39">
        <v>1.15E-2</v>
      </c>
      <c r="X44" s="39">
        <v>1.8499999999999999E-2</v>
      </c>
      <c r="Y44" s="39">
        <v>2.1749999999999999E-2</v>
      </c>
      <c r="Z44" s="39">
        <v>2.5000000000000001E-2</v>
      </c>
      <c r="AA44" s="39">
        <v>2.5999999999999999E-2</v>
      </c>
      <c r="AB44" s="39">
        <v>2.8500000000000001E-2</v>
      </c>
      <c r="AC44" s="39">
        <v>3.15E-2</v>
      </c>
      <c r="AD44" s="39">
        <v>3.4500000000000003E-2</v>
      </c>
      <c r="AE44" s="39">
        <v>3.7499999999999999E-2</v>
      </c>
      <c r="AF44" s="39">
        <v>4.1000000000000002E-2</v>
      </c>
      <c r="AG44" s="39">
        <v>4.4999999999999998E-2</v>
      </c>
      <c r="AH44" s="39">
        <v>4.7500000000000001E-2</v>
      </c>
      <c r="AI44" s="39">
        <v>0.05</v>
      </c>
      <c r="AJ44" s="39">
        <v>5.2499999999999998E-2</v>
      </c>
      <c r="AK44" s="39">
        <v>5.5E-2</v>
      </c>
      <c r="AL44" s="39">
        <v>0.06</v>
      </c>
      <c r="AM44" s="39">
        <v>6.5000000000000002E-2</v>
      </c>
      <c r="AN44" s="39">
        <v>7.0000000000000007E-2</v>
      </c>
      <c r="AO44" s="39">
        <v>7.4999999999999997E-2</v>
      </c>
      <c r="AP44" s="39">
        <v>0.08</v>
      </c>
      <c r="AQ44" s="39">
        <v>8.5000000000000006E-2</v>
      </c>
      <c r="AR44" s="39">
        <v>0.09</v>
      </c>
      <c r="AS44" s="39">
        <v>9.5000000000000001E-2</v>
      </c>
      <c r="AT44" s="39">
        <v>0.1</v>
      </c>
      <c r="AU44" s="39">
        <v>0.1</v>
      </c>
      <c r="AV44" s="39">
        <v>0.1</v>
      </c>
      <c r="AW44" s="39">
        <v>0.1</v>
      </c>
      <c r="AX44" s="39">
        <v>0.1</v>
      </c>
      <c r="AY44" s="39">
        <v>0.1</v>
      </c>
      <c r="AZ44" s="39">
        <v>0.1</v>
      </c>
      <c r="BA44" s="39">
        <v>0.1</v>
      </c>
      <c r="BB44" s="39">
        <v>0.1</v>
      </c>
      <c r="BC44" s="39">
        <v>0.1</v>
      </c>
      <c r="BD44" s="36"/>
      <c r="BE44" s="36"/>
      <c r="BF44" s="36"/>
    </row>
    <row r="45" spans="1:58" x14ac:dyDescent="0.2">
      <c r="A45" s="117" t="str">
        <f t="shared" si="0"/>
        <v/>
      </c>
      <c r="B45" s="82"/>
      <c r="C45" s="58"/>
      <c r="D45" s="43" t="s">
        <v>2292</v>
      </c>
      <c r="E45" s="39">
        <v>0</v>
      </c>
      <c r="F45" s="39">
        <v>0</v>
      </c>
      <c r="G45" s="39">
        <v>0</v>
      </c>
      <c r="H45" s="39">
        <v>0</v>
      </c>
      <c r="I45" s="39">
        <v>0</v>
      </c>
      <c r="J45" s="39">
        <v>0</v>
      </c>
      <c r="K45" s="39">
        <v>0</v>
      </c>
      <c r="L45" s="39">
        <v>1.4499999999999999E-2</v>
      </c>
      <c r="M45" s="39">
        <v>1.89E-2</v>
      </c>
      <c r="N45" s="39">
        <v>2.3100000000000002E-2</v>
      </c>
      <c r="O45" s="39">
        <v>2.7199999999999998E-2</v>
      </c>
      <c r="P45" s="39">
        <v>3.6000000000000004E-2</v>
      </c>
      <c r="Q45" s="39">
        <v>4.5000000000000005E-2</v>
      </c>
      <c r="R45" s="39">
        <v>6.0000000000000005E-2</v>
      </c>
      <c r="S45" s="39">
        <v>7.3999999999999996E-2</v>
      </c>
      <c r="T45" s="39">
        <v>8.7999999999999995E-2</v>
      </c>
      <c r="U45" s="39">
        <v>0.1067</v>
      </c>
      <c r="V45" s="39">
        <v>0.12520000000000001</v>
      </c>
      <c r="W45" s="39">
        <v>0.14349999999999999</v>
      </c>
      <c r="X45" s="39">
        <v>0.1565</v>
      </c>
      <c r="Y45" s="39">
        <v>0.17825000000000002</v>
      </c>
      <c r="Z45" s="39">
        <v>0.23750000000000002</v>
      </c>
      <c r="AA45" s="39">
        <v>0.29899999999999999</v>
      </c>
      <c r="AB45" s="39">
        <v>0.35899999999999999</v>
      </c>
      <c r="AC45" s="39">
        <v>0.41849999999999998</v>
      </c>
      <c r="AD45" s="39">
        <v>0.48550000000000004</v>
      </c>
      <c r="AE45" s="39">
        <v>0.55249999999999999</v>
      </c>
      <c r="AF45" s="39">
        <v>0.61899999999999999</v>
      </c>
      <c r="AG45" s="39">
        <v>0.68499999999999994</v>
      </c>
      <c r="AH45" s="39">
        <v>0.75250000000000006</v>
      </c>
      <c r="AI45" s="39">
        <v>0.82</v>
      </c>
      <c r="AJ45" s="39">
        <v>0.88749999999999996</v>
      </c>
      <c r="AK45" s="39">
        <v>0.94499999999999995</v>
      </c>
      <c r="AL45" s="39">
        <v>0.94</v>
      </c>
      <c r="AM45" s="39">
        <v>0.93500000000000005</v>
      </c>
      <c r="AN45" s="39">
        <v>0.92999999999999994</v>
      </c>
      <c r="AO45" s="39">
        <v>0.92500000000000004</v>
      </c>
      <c r="AP45" s="39">
        <v>0.92</v>
      </c>
      <c r="AQ45" s="39">
        <v>0.91500000000000004</v>
      </c>
      <c r="AR45" s="39">
        <v>0.91</v>
      </c>
      <c r="AS45" s="39">
        <v>0.90500000000000003</v>
      </c>
      <c r="AT45" s="39">
        <v>0.9</v>
      </c>
      <c r="AU45" s="39">
        <v>0.9</v>
      </c>
      <c r="AV45" s="39">
        <v>0.9</v>
      </c>
      <c r="AW45" s="39">
        <v>0.9</v>
      </c>
      <c r="AX45" s="39">
        <v>0.9</v>
      </c>
      <c r="AY45" s="39">
        <v>0.9</v>
      </c>
      <c r="AZ45" s="39">
        <v>0.9</v>
      </c>
      <c r="BA45" s="39">
        <v>0.9</v>
      </c>
      <c r="BB45" s="39">
        <v>0.9</v>
      </c>
      <c r="BC45" s="39">
        <v>0.9</v>
      </c>
      <c r="BD45" s="36"/>
      <c r="BE45" s="36"/>
      <c r="BF45" s="36"/>
    </row>
    <row r="46" spans="1:58" x14ac:dyDescent="0.2">
      <c r="A46" s="117" t="str">
        <f t="shared" si="0"/>
        <v/>
      </c>
      <c r="B46" s="81"/>
      <c r="C46" s="57"/>
      <c r="D46" s="43" t="s">
        <v>2293</v>
      </c>
      <c r="E46" s="39">
        <v>0</v>
      </c>
      <c r="F46" s="39">
        <v>0</v>
      </c>
      <c r="G46" s="39">
        <v>0</v>
      </c>
      <c r="H46" s="39">
        <v>0</v>
      </c>
      <c r="I46" s="39">
        <v>0</v>
      </c>
      <c r="J46" s="39">
        <v>0</v>
      </c>
      <c r="K46" s="39">
        <v>0</v>
      </c>
      <c r="L46" s="39">
        <v>2.5000000000000001E-2</v>
      </c>
      <c r="M46" s="39">
        <v>2.5000000000000001E-2</v>
      </c>
      <c r="N46" s="39">
        <v>2.5000000000000001E-2</v>
      </c>
      <c r="O46" s="39">
        <v>2.5000000000000001E-2</v>
      </c>
      <c r="P46" s="39">
        <v>2.5000000000000001E-2</v>
      </c>
      <c r="Q46" s="39">
        <v>2.5000000000000001E-2</v>
      </c>
      <c r="R46" s="39">
        <v>2.5000000000000001E-2</v>
      </c>
      <c r="S46" s="39">
        <v>2.5000000000000001E-2</v>
      </c>
      <c r="T46" s="39">
        <v>2.5000000000000001E-2</v>
      </c>
      <c r="U46" s="39">
        <v>0.02</v>
      </c>
      <c r="V46" s="39">
        <v>1.4999999999999999E-2</v>
      </c>
      <c r="W46" s="39">
        <v>0.01</v>
      </c>
      <c r="X46" s="39">
        <v>5.0000000000000001E-3</v>
      </c>
      <c r="Y46" s="39">
        <v>0</v>
      </c>
      <c r="Z46" s="39">
        <v>0</v>
      </c>
      <c r="AA46" s="39">
        <v>0</v>
      </c>
      <c r="AB46" s="39">
        <v>0</v>
      </c>
      <c r="AC46" s="39">
        <v>0</v>
      </c>
      <c r="AD46" s="39">
        <v>0</v>
      </c>
      <c r="AE46" s="39">
        <v>0</v>
      </c>
      <c r="AF46" s="39">
        <v>0</v>
      </c>
      <c r="AG46" s="39">
        <v>0</v>
      </c>
      <c r="AH46" s="39">
        <v>0</v>
      </c>
      <c r="AI46" s="39">
        <v>0</v>
      </c>
      <c r="AJ46" s="39">
        <v>0</v>
      </c>
      <c r="AK46" s="39">
        <v>0</v>
      </c>
      <c r="AL46" s="39">
        <v>0</v>
      </c>
      <c r="AM46" s="39">
        <v>0</v>
      </c>
      <c r="AN46" s="39">
        <v>0</v>
      </c>
      <c r="AO46" s="39">
        <v>0</v>
      </c>
      <c r="AP46" s="39">
        <v>0</v>
      </c>
      <c r="AQ46" s="39">
        <v>0</v>
      </c>
      <c r="AR46" s="39">
        <v>0</v>
      </c>
      <c r="AS46" s="39">
        <v>0</v>
      </c>
      <c r="AT46" s="39">
        <v>0</v>
      </c>
      <c r="AU46" s="39">
        <v>0</v>
      </c>
      <c r="AV46" s="39">
        <v>0</v>
      </c>
      <c r="AW46" s="39">
        <v>0</v>
      </c>
      <c r="AX46" s="39">
        <v>0</v>
      </c>
      <c r="AY46" s="39">
        <v>0</v>
      </c>
      <c r="AZ46" s="39">
        <v>0</v>
      </c>
      <c r="BA46" s="39">
        <v>0</v>
      </c>
      <c r="BB46" s="39">
        <v>0</v>
      </c>
      <c r="BC46" s="39">
        <v>0</v>
      </c>
      <c r="BD46" s="36"/>
      <c r="BE46" s="36"/>
      <c r="BF46" s="36"/>
    </row>
    <row r="47" spans="1:58" x14ac:dyDescent="0.2">
      <c r="A47" s="117" t="b">
        <f t="shared" si="0"/>
        <v>1</v>
      </c>
      <c r="B47" s="55" t="s">
        <v>22</v>
      </c>
      <c r="C47" s="56" t="s">
        <v>2288</v>
      </c>
      <c r="D47" s="40" t="s">
        <v>2278</v>
      </c>
      <c r="E47" s="39">
        <v>0</v>
      </c>
      <c r="F47" s="39">
        <v>0</v>
      </c>
      <c r="G47" s="39">
        <v>0</v>
      </c>
      <c r="H47" s="39">
        <v>0</v>
      </c>
      <c r="I47" s="39">
        <v>0</v>
      </c>
      <c r="J47" s="39">
        <v>0</v>
      </c>
      <c r="K47" s="39">
        <v>0</v>
      </c>
      <c r="L47" s="39">
        <v>0</v>
      </c>
      <c r="M47" s="39">
        <v>0</v>
      </c>
      <c r="N47" s="39">
        <v>0</v>
      </c>
      <c r="O47" s="39">
        <v>0</v>
      </c>
      <c r="P47" s="39">
        <v>0</v>
      </c>
      <c r="Q47" s="39">
        <v>0</v>
      </c>
      <c r="R47" s="39">
        <v>0</v>
      </c>
      <c r="S47" s="39">
        <v>0.1</v>
      </c>
      <c r="T47" s="39">
        <v>0.115</v>
      </c>
      <c r="U47" s="39">
        <v>0.13</v>
      </c>
      <c r="V47" s="39">
        <v>0.14499999999999999</v>
      </c>
      <c r="W47" s="39">
        <v>0.16</v>
      </c>
      <c r="X47" s="39">
        <v>0.17499999999999999</v>
      </c>
      <c r="Y47" s="39">
        <v>0.19</v>
      </c>
      <c r="Z47" s="39">
        <v>0.2</v>
      </c>
      <c r="AA47" s="39">
        <v>0.21</v>
      </c>
      <c r="AB47" s="39">
        <v>0.22</v>
      </c>
      <c r="AC47" s="39">
        <v>0.23</v>
      </c>
      <c r="AD47" s="39">
        <v>0.24</v>
      </c>
      <c r="AE47" s="39">
        <v>0.25</v>
      </c>
      <c r="AF47" s="39">
        <v>0.255</v>
      </c>
      <c r="AG47" s="39">
        <v>0.26</v>
      </c>
      <c r="AH47" s="39">
        <v>0.26500000000000001</v>
      </c>
      <c r="AI47" s="39">
        <v>0.27</v>
      </c>
      <c r="AJ47" s="39">
        <v>0.28000000000000003</v>
      </c>
      <c r="AK47" s="39">
        <v>0.3</v>
      </c>
      <c r="AL47" s="39">
        <v>0.32</v>
      </c>
      <c r="AM47" s="39">
        <v>0.34</v>
      </c>
      <c r="AN47" s="39">
        <v>0.37</v>
      </c>
      <c r="AO47" s="39">
        <v>0.4</v>
      </c>
      <c r="AP47" s="39">
        <v>0.4</v>
      </c>
      <c r="AQ47" s="39">
        <v>0.4</v>
      </c>
      <c r="AR47" s="39">
        <v>0.4</v>
      </c>
      <c r="AS47" s="39">
        <v>0.4</v>
      </c>
      <c r="AT47" s="39">
        <v>0.4</v>
      </c>
      <c r="AU47" s="39">
        <v>0.4</v>
      </c>
      <c r="AV47" s="39">
        <v>0.4</v>
      </c>
      <c r="AW47" s="39">
        <v>0.4</v>
      </c>
      <c r="AX47" s="39">
        <v>0.4</v>
      </c>
      <c r="AY47" s="39">
        <v>0.4</v>
      </c>
      <c r="AZ47" s="39">
        <v>0.4</v>
      </c>
      <c r="BA47" s="39">
        <v>0.4</v>
      </c>
      <c r="BB47" s="39">
        <v>0.4</v>
      </c>
      <c r="BC47" s="39">
        <v>0.4</v>
      </c>
      <c r="BD47" s="36"/>
      <c r="BE47" s="36"/>
      <c r="BF47" s="36"/>
    </row>
    <row r="48" spans="1:58" x14ac:dyDescent="0.2">
      <c r="A48" s="117" t="str">
        <f t="shared" si="0"/>
        <v/>
      </c>
      <c r="B48" s="82"/>
      <c r="C48" s="58"/>
      <c r="D48" s="43" t="s">
        <v>2291</v>
      </c>
      <c r="E48" s="39">
        <v>0</v>
      </c>
      <c r="F48" s="39">
        <v>0</v>
      </c>
      <c r="G48" s="39">
        <v>0</v>
      </c>
      <c r="H48" s="39">
        <v>0</v>
      </c>
      <c r="I48" s="39">
        <v>0</v>
      </c>
      <c r="J48" s="39">
        <v>0</v>
      </c>
      <c r="K48" s="39">
        <v>0</v>
      </c>
      <c r="L48" s="39">
        <v>0</v>
      </c>
      <c r="M48" s="39">
        <v>0</v>
      </c>
      <c r="N48" s="39">
        <v>1.1E-4</v>
      </c>
      <c r="O48" s="39">
        <v>1.3999999999999999E-4</v>
      </c>
      <c r="P48" s="39">
        <v>1.8000000000000001E-4</v>
      </c>
      <c r="Q48" s="39">
        <v>2E-3</v>
      </c>
      <c r="R48" s="39">
        <v>4.0000000000000001E-3</v>
      </c>
      <c r="S48" s="39">
        <v>6.0000000000000001E-3</v>
      </c>
      <c r="T48" s="39">
        <v>8.0000000000000002E-3</v>
      </c>
      <c r="U48" s="39">
        <v>0.01</v>
      </c>
      <c r="V48" s="39">
        <v>1.2500000000000001E-2</v>
      </c>
      <c r="W48" s="39">
        <v>1.4999999999999999E-2</v>
      </c>
      <c r="X48" s="39">
        <v>1.7500000000000002E-2</v>
      </c>
      <c r="Y48" s="39">
        <v>0.02</v>
      </c>
      <c r="Z48" s="39">
        <v>2.2499999999999999E-2</v>
      </c>
      <c r="AA48" s="39">
        <v>2.5000000000000001E-2</v>
      </c>
      <c r="AB48" s="39">
        <v>2.75E-2</v>
      </c>
      <c r="AC48" s="39">
        <v>0.03</v>
      </c>
      <c r="AD48" s="39">
        <v>3.2500000000000001E-2</v>
      </c>
      <c r="AE48" s="39">
        <v>3.5000000000000003E-2</v>
      </c>
      <c r="AF48" s="39">
        <v>3.7499999999999999E-2</v>
      </c>
      <c r="AG48" s="39">
        <v>0.04</v>
      </c>
      <c r="AH48" s="39">
        <v>4.2500000000000003E-2</v>
      </c>
      <c r="AI48" s="39">
        <v>4.4999999999999998E-2</v>
      </c>
      <c r="AJ48" s="39">
        <v>0.05</v>
      </c>
      <c r="AK48" s="39">
        <v>5.8000000000000003E-2</v>
      </c>
      <c r="AL48" s="39">
        <v>6.6000000000000003E-2</v>
      </c>
      <c r="AM48" s="39">
        <v>7.3999999999999996E-2</v>
      </c>
      <c r="AN48" s="39">
        <v>8.4000000000000005E-2</v>
      </c>
      <c r="AO48" s="39">
        <v>0.1</v>
      </c>
      <c r="AP48" s="39">
        <v>0.1</v>
      </c>
      <c r="AQ48" s="39">
        <v>0.1</v>
      </c>
      <c r="AR48" s="39">
        <v>0.1</v>
      </c>
      <c r="AS48" s="39">
        <v>0.1</v>
      </c>
      <c r="AT48" s="39">
        <v>0.1</v>
      </c>
      <c r="AU48" s="39">
        <v>0.1</v>
      </c>
      <c r="AV48" s="39">
        <v>0.1</v>
      </c>
      <c r="AW48" s="39">
        <v>0.1</v>
      </c>
      <c r="AX48" s="39">
        <v>0.1</v>
      </c>
      <c r="AY48" s="39">
        <v>0.1</v>
      </c>
      <c r="AZ48" s="39">
        <v>0.1</v>
      </c>
      <c r="BA48" s="39">
        <v>0.1</v>
      </c>
      <c r="BB48" s="39">
        <v>0.1</v>
      </c>
      <c r="BC48" s="39">
        <v>0.1</v>
      </c>
      <c r="BD48" s="36"/>
      <c r="BE48" s="36"/>
      <c r="BF48" s="36"/>
    </row>
    <row r="49" spans="1:58" x14ac:dyDescent="0.2">
      <c r="A49" s="117" t="str">
        <f t="shared" si="0"/>
        <v/>
      </c>
      <c r="B49" s="82"/>
      <c r="C49" s="58"/>
      <c r="D49" s="43" t="s">
        <v>2294</v>
      </c>
      <c r="E49" s="39">
        <v>0</v>
      </c>
      <c r="F49" s="39">
        <v>0</v>
      </c>
      <c r="G49" s="39">
        <v>0</v>
      </c>
      <c r="H49" s="39">
        <v>0</v>
      </c>
      <c r="I49" s="39">
        <v>0</v>
      </c>
      <c r="J49" s="39">
        <v>0</v>
      </c>
      <c r="K49" s="39">
        <v>0</v>
      </c>
      <c r="L49" s="39">
        <v>0</v>
      </c>
      <c r="M49" s="39">
        <v>0</v>
      </c>
      <c r="N49" s="39">
        <v>0</v>
      </c>
      <c r="O49" s="39">
        <v>0</v>
      </c>
      <c r="P49" s="39">
        <v>0</v>
      </c>
      <c r="Q49" s="39">
        <v>0</v>
      </c>
      <c r="R49" s="39">
        <v>0</v>
      </c>
      <c r="S49" s="39">
        <v>8.4000000000000005E-2</v>
      </c>
      <c r="T49" s="39">
        <v>9.7000000000000017E-2</v>
      </c>
      <c r="U49" s="39">
        <v>0.11000000000000001</v>
      </c>
      <c r="V49" s="39">
        <v>0.12249999999999998</v>
      </c>
      <c r="W49" s="39">
        <v>0.13500000000000001</v>
      </c>
      <c r="X49" s="39">
        <v>0.14749999999999996</v>
      </c>
      <c r="Y49" s="39">
        <v>0.17</v>
      </c>
      <c r="Z49" s="39">
        <v>0.17750000000000002</v>
      </c>
      <c r="AA49" s="39">
        <v>0.185</v>
      </c>
      <c r="AB49" s="39">
        <v>0.1925</v>
      </c>
      <c r="AC49" s="39">
        <v>0.2</v>
      </c>
      <c r="AD49" s="39">
        <v>0.20749999999999999</v>
      </c>
      <c r="AE49" s="39">
        <v>0.215</v>
      </c>
      <c r="AF49" s="39">
        <v>0.2175</v>
      </c>
      <c r="AG49" s="39">
        <v>0.22</v>
      </c>
      <c r="AH49" s="39">
        <v>0.2225</v>
      </c>
      <c r="AI49" s="39">
        <v>0.22500000000000003</v>
      </c>
      <c r="AJ49" s="39">
        <v>0.23000000000000004</v>
      </c>
      <c r="AK49" s="39">
        <v>0.24199999999999999</v>
      </c>
      <c r="AL49" s="39">
        <v>0.254</v>
      </c>
      <c r="AM49" s="39">
        <v>0.26600000000000001</v>
      </c>
      <c r="AN49" s="39">
        <v>0.28599999999999998</v>
      </c>
      <c r="AO49" s="39">
        <v>0.30000000000000004</v>
      </c>
      <c r="AP49" s="39">
        <v>0.30000000000000004</v>
      </c>
      <c r="AQ49" s="39">
        <v>0.30000000000000004</v>
      </c>
      <c r="AR49" s="39">
        <v>0.30000000000000004</v>
      </c>
      <c r="AS49" s="39">
        <v>0.30000000000000004</v>
      </c>
      <c r="AT49" s="39">
        <v>0.30000000000000004</v>
      </c>
      <c r="AU49" s="39">
        <v>0.30000000000000004</v>
      </c>
      <c r="AV49" s="39">
        <v>0.30000000000000004</v>
      </c>
      <c r="AW49" s="39">
        <v>0.30000000000000004</v>
      </c>
      <c r="AX49" s="39">
        <v>0.30000000000000004</v>
      </c>
      <c r="AY49" s="39">
        <v>0.30000000000000004</v>
      </c>
      <c r="AZ49" s="39">
        <v>0.30000000000000004</v>
      </c>
      <c r="BA49" s="39">
        <v>0.30000000000000004</v>
      </c>
      <c r="BB49" s="39">
        <v>0.30000000000000004</v>
      </c>
      <c r="BC49" s="39">
        <v>0.30000000000000004</v>
      </c>
      <c r="BD49" s="36"/>
      <c r="BE49" s="36"/>
      <c r="BF49" s="36"/>
    </row>
    <row r="50" spans="1:58" x14ac:dyDescent="0.2">
      <c r="A50" s="117" t="str">
        <f t="shared" si="0"/>
        <v/>
      </c>
      <c r="B50" s="81"/>
      <c r="C50" s="57"/>
      <c r="D50" s="43" t="s">
        <v>2295</v>
      </c>
      <c r="E50" s="39">
        <v>0</v>
      </c>
      <c r="F50" s="39">
        <v>0</v>
      </c>
      <c r="G50" s="39">
        <v>0</v>
      </c>
      <c r="H50" s="39">
        <v>0</v>
      </c>
      <c r="I50" s="39">
        <v>0</v>
      </c>
      <c r="J50" s="39">
        <v>0</v>
      </c>
      <c r="K50" s="39">
        <v>0</v>
      </c>
      <c r="L50" s="39">
        <v>0</v>
      </c>
      <c r="M50" s="39">
        <v>0.01</v>
      </c>
      <c r="N50" s="39">
        <v>0.01</v>
      </c>
      <c r="O50" s="39">
        <v>0.01</v>
      </c>
      <c r="P50" s="39">
        <v>0.01</v>
      </c>
      <c r="Q50" s="39">
        <v>0.01</v>
      </c>
      <c r="R50" s="39">
        <v>0.01</v>
      </c>
      <c r="S50" s="39">
        <v>0.01</v>
      </c>
      <c r="T50" s="39">
        <v>0.01</v>
      </c>
      <c r="U50" s="39">
        <v>0.01</v>
      </c>
      <c r="V50" s="39">
        <v>0.01</v>
      </c>
      <c r="W50" s="39">
        <v>0.01</v>
      </c>
      <c r="X50" s="39">
        <v>0.01</v>
      </c>
      <c r="Y50" s="39">
        <v>0</v>
      </c>
      <c r="Z50" s="39">
        <v>0</v>
      </c>
      <c r="AA50" s="39">
        <v>0</v>
      </c>
      <c r="AB50" s="39">
        <v>0</v>
      </c>
      <c r="AC50" s="39">
        <v>0</v>
      </c>
      <c r="AD50" s="39">
        <v>0</v>
      </c>
      <c r="AE50" s="39">
        <v>0</v>
      </c>
      <c r="AF50" s="39">
        <v>0</v>
      </c>
      <c r="AG50" s="39">
        <v>0</v>
      </c>
      <c r="AH50" s="39">
        <v>0</v>
      </c>
      <c r="AI50" s="39">
        <v>0</v>
      </c>
      <c r="AJ50" s="39">
        <v>0</v>
      </c>
      <c r="AK50" s="39">
        <v>0</v>
      </c>
      <c r="AL50" s="39">
        <v>0</v>
      </c>
      <c r="AM50" s="39">
        <v>0</v>
      </c>
      <c r="AN50" s="39">
        <v>0</v>
      </c>
      <c r="AO50" s="39">
        <v>0</v>
      </c>
      <c r="AP50" s="39">
        <v>0</v>
      </c>
      <c r="AQ50" s="39">
        <v>0</v>
      </c>
      <c r="AR50" s="39">
        <v>0</v>
      </c>
      <c r="AS50" s="39">
        <v>0</v>
      </c>
      <c r="AT50" s="39">
        <v>0</v>
      </c>
      <c r="AU50" s="39">
        <v>0</v>
      </c>
      <c r="AV50" s="39">
        <v>0</v>
      </c>
      <c r="AW50" s="39">
        <v>0</v>
      </c>
      <c r="AX50" s="39">
        <v>0</v>
      </c>
      <c r="AY50" s="39">
        <v>0</v>
      </c>
      <c r="AZ50" s="39">
        <v>0</v>
      </c>
      <c r="BA50" s="39">
        <v>0</v>
      </c>
      <c r="BB50" s="39">
        <v>0</v>
      </c>
      <c r="BC50" s="39">
        <v>0</v>
      </c>
      <c r="BD50" s="36"/>
      <c r="BE50" s="36"/>
      <c r="BF50" s="36"/>
    </row>
    <row r="51" spans="1:58" x14ac:dyDescent="0.2">
      <c r="A51" s="117" t="b">
        <f t="shared" si="0"/>
        <v>1</v>
      </c>
      <c r="B51" s="42" t="s">
        <v>29</v>
      </c>
      <c r="C51" s="43" t="s">
        <v>2497</v>
      </c>
      <c r="D51" s="40" t="s">
        <v>2278</v>
      </c>
      <c r="E51" s="39">
        <v>0</v>
      </c>
      <c r="F51" s="39">
        <v>0</v>
      </c>
      <c r="G51" s="39">
        <v>0</v>
      </c>
      <c r="H51" s="39">
        <v>0</v>
      </c>
      <c r="I51" s="39">
        <v>0</v>
      </c>
      <c r="J51" s="39">
        <v>0.08</v>
      </c>
      <c r="K51" s="39">
        <v>0</v>
      </c>
      <c r="L51" s="39">
        <v>0</v>
      </c>
      <c r="M51" s="39">
        <v>0</v>
      </c>
      <c r="N51" s="39">
        <v>0</v>
      </c>
      <c r="O51" s="39">
        <v>0.1</v>
      </c>
      <c r="P51" s="39">
        <v>0.1</v>
      </c>
      <c r="Q51" s="39">
        <v>0.1</v>
      </c>
      <c r="R51" s="39">
        <v>0.1</v>
      </c>
      <c r="S51" s="39">
        <v>0.1</v>
      </c>
      <c r="T51" s="39">
        <v>0.15</v>
      </c>
      <c r="U51" s="39">
        <v>0.15</v>
      </c>
      <c r="V51" s="39">
        <v>0.15</v>
      </c>
      <c r="W51" s="39">
        <v>0.15</v>
      </c>
      <c r="X51" s="39">
        <v>0.15</v>
      </c>
      <c r="Y51" s="39">
        <v>0.3</v>
      </c>
      <c r="Z51" s="39">
        <v>0.3</v>
      </c>
      <c r="AA51" s="39">
        <v>0.3</v>
      </c>
      <c r="AB51" s="39">
        <v>0.3</v>
      </c>
      <c r="AC51" s="39">
        <v>0.3</v>
      </c>
      <c r="AD51" s="39">
        <v>0.3</v>
      </c>
      <c r="AE51" s="39">
        <v>0.3</v>
      </c>
      <c r="AF51" s="39">
        <v>0.3</v>
      </c>
      <c r="AG51" s="39">
        <v>0.3</v>
      </c>
      <c r="AH51" s="39">
        <v>0.3</v>
      </c>
      <c r="AI51" s="39">
        <v>0.4</v>
      </c>
      <c r="AJ51" s="39">
        <v>0.4</v>
      </c>
      <c r="AK51" s="39">
        <v>0.4</v>
      </c>
      <c r="AL51" s="39">
        <v>0.4</v>
      </c>
      <c r="AM51" s="39">
        <v>0.4</v>
      </c>
      <c r="AN51" s="39">
        <v>0.4</v>
      </c>
      <c r="AO51" s="39">
        <v>0.4</v>
      </c>
      <c r="AP51" s="39">
        <v>0.4</v>
      </c>
      <c r="AQ51" s="39">
        <v>0.4</v>
      </c>
      <c r="AR51" s="39">
        <v>0.4</v>
      </c>
      <c r="AS51" s="39">
        <v>0.7</v>
      </c>
      <c r="AT51" s="39">
        <v>0.7</v>
      </c>
      <c r="AU51" s="39">
        <v>0.7</v>
      </c>
      <c r="AV51" s="39">
        <v>0.7</v>
      </c>
      <c r="AW51" s="39">
        <v>0.7</v>
      </c>
      <c r="AX51" s="39">
        <v>1</v>
      </c>
      <c r="AY51" s="39">
        <v>1</v>
      </c>
      <c r="AZ51" s="39">
        <v>1</v>
      </c>
      <c r="BA51" s="39">
        <v>1</v>
      </c>
      <c r="BB51" s="39">
        <v>1</v>
      </c>
      <c r="BC51" s="39">
        <v>1</v>
      </c>
      <c r="BD51" s="36"/>
      <c r="BE51" s="36"/>
      <c r="BF51" s="36"/>
    </row>
    <row r="52" spans="1:58" x14ac:dyDescent="0.2">
      <c r="A52" s="117" t="b">
        <f t="shared" si="0"/>
        <v>1</v>
      </c>
      <c r="B52" s="42" t="s">
        <v>40</v>
      </c>
      <c r="C52" s="43" t="s">
        <v>2498</v>
      </c>
      <c r="D52" s="40" t="s">
        <v>2278</v>
      </c>
      <c r="E52" s="39">
        <v>1.0000416176886875E-2</v>
      </c>
      <c r="F52" s="39">
        <v>9.9997035246791374E-3</v>
      </c>
      <c r="G52" s="39">
        <v>9.6149298602568444E-3</v>
      </c>
      <c r="H52" s="39">
        <v>9.6224774828171447E-3</v>
      </c>
      <c r="I52" s="39">
        <v>9.8260960382296914E-3</v>
      </c>
      <c r="J52" s="39">
        <v>9.2528336803145966E-3</v>
      </c>
      <c r="K52" s="39">
        <v>9.0790219284468728E-3</v>
      </c>
      <c r="L52" s="39">
        <v>8.7291759870343107E-3</v>
      </c>
      <c r="M52" s="39">
        <v>8.7380653255754986E-3</v>
      </c>
      <c r="N52" s="39">
        <v>9.2105431137800998E-3</v>
      </c>
      <c r="O52" s="39">
        <v>8.7343926988272449E-3</v>
      </c>
      <c r="P52" s="39">
        <v>8.6766559675109396E-3</v>
      </c>
      <c r="Q52" s="39">
        <v>8.6437624106150083E-3</v>
      </c>
      <c r="R52" s="39">
        <v>8.4989879366089288E-3</v>
      </c>
      <c r="S52" s="39">
        <v>8.4023867209566533E-3</v>
      </c>
      <c r="T52" s="39">
        <v>8.3727842054983556E-3</v>
      </c>
      <c r="U52" s="39">
        <v>8.142011881226709E-3</v>
      </c>
      <c r="V52" s="39">
        <v>8.0470209359925875E-3</v>
      </c>
      <c r="W52" s="39">
        <v>7.7077293646848049E-3</v>
      </c>
      <c r="X52" s="39">
        <v>7.7332556975114293E-3</v>
      </c>
      <c r="Y52" s="39">
        <v>7.725440256073011E-3</v>
      </c>
      <c r="Z52" s="39">
        <v>7.3532736647574926E-3</v>
      </c>
      <c r="AA52" s="39">
        <v>7.1310130119708239E-3</v>
      </c>
      <c r="AB52" s="39">
        <v>7.1687100019075765E-3</v>
      </c>
      <c r="AC52" s="39">
        <v>7.2038570169758037E-3</v>
      </c>
      <c r="AD52" s="39">
        <v>7.1726083006022883E-3</v>
      </c>
      <c r="AE52" s="39">
        <v>7.1192366803708822E-3</v>
      </c>
      <c r="AF52" s="39">
        <v>7.0671005078141169E-3</v>
      </c>
      <c r="AG52" s="39">
        <v>7.0296128168003159E-3</v>
      </c>
      <c r="AH52" s="39">
        <v>7.0028800141757061E-3</v>
      </c>
      <c r="AI52" s="39">
        <v>6.9682910115772293E-3</v>
      </c>
      <c r="AJ52" s="39">
        <v>6.9375395205767531E-3</v>
      </c>
      <c r="AK52" s="39">
        <v>6.8968379419423213E-3</v>
      </c>
      <c r="AL52" s="39">
        <v>6.862617902202591E-3</v>
      </c>
      <c r="AM52" s="39">
        <v>6.8244581278390825E-3</v>
      </c>
      <c r="AN52" s="39">
        <v>6.7768908094825919E-3</v>
      </c>
      <c r="AO52" s="39">
        <v>6.7365488629512532E-3</v>
      </c>
      <c r="AP52" s="39">
        <v>6.69934123293327E-3</v>
      </c>
      <c r="AQ52" s="39">
        <v>6.6643426602730742E-3</v>
      </c>
      <c r="AR52" s="39">
        <v>6.6426919774154524E-3</v>
      </c>
      <c r="AS52" s="39">
        <v>6.6214844410496165E-3</v>
      </c>
      <c r="AT52" s="39">
        <v>6.5903789155621591E-3</v>
      </c>
      <c r="AU52" s="39">
        <v>6.5514145039542206E-3</v>
      </c>
      <c r="AV52" s="39">
        <v>6.5080851663051201E-3</v>
      </c>
      <c r="AW52" s="39">
        <v>6.4693882494227658E-3</v>
      </c>
      <c r="AX52" s="39">
        <v>6.4302825046556574E-3</v>
      </c>
      <c r="AY52" s="39">
        <v>6.3875051555954115E-3</v>
      </c>
      <c r="AZ52" s="39">
        <v>6.3384019448122627E-3</v>
      </c>
      <c r="BA52" s="39">
        <v>6.2951408652757125E-3</v>
      </c>
      <c r="BB52" s="39">
        <v>6.2506251561654201E-3</v>
      </c>
      <c r="BC52" s="39">
        <v>6.197994683026507E-3</v>
      </c>
      <c r="BD52" s="36"/>
      <c r="BE52" s="36"/>
      <c r="BF52" s="36"/>
    </row>
    <row r="53" spans="1:58" ht="12.95" customHeight="1" x14ac:dyDescent="0.2">
      <c r="A53" s="117" t="b">
        <f t="shared" si="0"/>
        <v>1</v>
      </c>
      <c r="B53" s="55" t="s">
        <v>35</v>
      </c>
      <c r="C53" s="56" t="s">
        <v>2499</v>
      </c>
      <c r="D53" s="40" t="s">
        <v>2278</v>
      </c>
      <c r="E53" s="39">
        <v>0</v>
      </c>
      <c r="F53" s="39">
        <v>0</v>
      </c>
      <c r="G53" s="39">
        <v>0</v>
      </c>
      <c r="H53" s="39">
        <v>0</v>
      </c>
      <c r="I53" s="39">
        <v>0</v>
      </c>
      <c r="J53" s="39">
        <v>0</v>
      </c>
      <c r="K53" s="39">
        <v>0</v>
      </c>
      <c r="L53" s="39">
        <v>0</v>
      </c>
      <c r="M53" s="39">
        <v>0</v>
      </c>
      <c r="N53" s="39">
        <v>0.02</v>
      </c>
      <c r="O53" s="39">
        <v>0.04</v>
      </c>
      <c r="P53" s="39">
        <v>0.05</v>
      </c>
      <c r="Q53" s="39">
        <v>0.06</v>
      </c>
      <c r="R53" s="39">
        <v>7.0000000000000007E-2</v>
      </c>
      <c r="S53" s="39">
        <v>0.08</v>
      </c>
      <c r="T53" s="39">
        <v>0.09</v>
      </c>
      <c r="U53" s="39">
        <v>0.1</v>
      </c>
      <c r="V53" s="39">
        <v>0.115</v>
      </c>
      <c r="W53" s="39">
        <v>0.13</v>
      </c>
      <c r="X53" s="39">
        <v>0.14500000000000002</v>
      </c>
      <c r="Y53" s="39">
        <v>0.16000000000000003</v>
      </c>
      <c r="Z53" s="39">
        <v>0.17499999999999999</v>
      </c>
      <c r="AA53" s="39">
        <v>0.19000000000000006</v>
      </c>
      <c r="AB53" s="39">
        <v>0.20500000000000007</v>
      </c>
      <c r="AC53" s="39">
        <v>0.22000000000000008</v>
      </c>
      <c r="AD53" s="39">
        <v>0.2350000000000001</v>
      </c>
      <c r="AE53" s="39">
        <v>0.25000000000000011</v>
      </c>
      <c r="AF53" s="39">
        <v>0.28000000000000014</v>
      </c>
      <c r="AG53" s="39">
        <v>0.31000000000000016</v>
      </c>
      <c r="AH53" s="39">
        <v>0.34000000000000019</v>
      </c>
      <c r="AI53" s="39">
        <v>0.37000000000000022</v>
      </c>
      <c r="AJ53" s="39">
        <v>0.4</v>
      </c>
      <c r="AK53" s="39">
        <v>0.4</v>
      </c>
      <c r="AL53" s="39">
        <v>0.4</v>
      </c>
      <c r="AM53" s="39">
        <v>0.4</v>
      </c>
      <c r="AN53" s="39">
        <v>0.4</v>
      </c>
      <c r="AO53" s="39">
        <v>0.4</v>
      </c>
      <c r="AP53" s="39">
        <v>0.4</v>
      </c>
      <c r="AQ53" s="39">
        <v>0.4</v>
      </c>
      <c r="AR53" s="39">
        <v>0.4</v>
      </c>
      <c r="AS53" s="39">
        <v>0.4</v>
      </c>
      <c r="AT53" s="39">
        <v>0.5</v>
      </c>
      <c r="AU53" s="39">
        <v>0.5</v>
      </c>
      <c r="AV53" s="39">
        <v>0.5</v>
      </c>
      <c r="AW53" s="39">
        <v>0.5</v>
      </c>
      <c r="AX53" s="39">
        <v>0.5</v>
      </c>
      <c r="AY53" s="39">
        <v>0.5</v>
      </c>
      <c r="AZ53" s="39">
        <v>0.5</v>
      </c>
      <c r="BA53" s="39">
        <v>0.5</v>
      </c>
      <c r="BB53" s="39">
        <v>0.5</v>
      </c>
      <c r="BC53" s="39">
        <v>0.5</v>
      </c>
      <c r="BD53" s="36"/>
      <c r="BE53" s="36"/>
      <c r="BF53" s="36"/>
    </row>
    <row r="54" spans="1:58" x14ac:dyDescent="0.2">
      <c r="A54" s="117" t="str">
        <f t="shared" si="0"/>
        <v/>
      </c>
      <c r="B54" s="82"/>
      <c r="C54" s="58"/>
      <c r="D54" s="43" t="s">
        <v>2296</v>
      </c>
      <c r="E54" s="39">
        <v>0</v>
      </c>
      <c r="F54" s="39">
        <v>0</v>
      </c>
      <c r="G54" s="39">
        <v>0</v>
      </c>
      <c r="H54" s="39">
        <v>0</v>
      </c>
      <c r="I54" s="39">
        <v>0</v>
      </c>
      <c r="J54" s="39">
        <v>0</v>
      </c>
      <c r="K54" s="39">
        <v>0</v>
      </c>
      <c r="L54" s="39">
        <v>0</v>
      </c>
      <c r="M54" s="39">
        <v>0</v>
      </c>
      <c r="N54" s="39">
        <v>0</v>
      </c>
      <c r="O54" s="39">
        <v>0</v>
      </c>
      <c r="P54" s="39">
        <v>0</v>
      </c>
      <c r="Q54" s="39">
        <v>0</v>
      </c>
      <c r="R54" s="39">
        <v>0</v>
      </c>
      <c r="S54" s="39">
        <v>0</v>
      </c>
      <c r="T54" s="39">
        <v>0</v>
      </c>
      <c r="U54" s="39">
        <v>0</v>
      </c>
      <c r="V54" s="39">
        <v>0</v>
      </c>
      <c r="W54" s="39">
        <v>0</v>
      </c>
      <c r="X54" s="39">
        <v>0</v>
      </c>
      <c r="Y54" s="39">
        <v>0</v>
      </c>
      <c r="Z54" s="39">
        <v>1.6259092013120213E-2</v>
      </c>
      <c r="AA54" s="39">
        <v>3.5713503135062254E-2</v>
      </c>
      <c r="AB54" s="39">
        <v>4.9417558954196271E-2</v>
      </c>
      <c r="AC54" s="39">
        <v>6.3574581038237543E-2</v>
      </c>
      <c r="AD54" s="39">
        <v>7.7234513059943388E-2</v>
      </c>
      <c r="AE54" s="39">
        <v>9.0680532349154075E-2</v>
      </c>
      <c r="AF54" s="39">
        <v>0.10375592944821663</v>
      </c>
      <c r="AG54" s="39">
        <v>0.11660624900389154</v>
      </c>
      <c r="AH54" s="39">
        <v>0.12952973084876021</v>
      </c>
      <c r="AI54" s="39">
        <v>0.1425537167038316</v>
      </c>
      <c r="AJ54" s="39">
        <v>0.15533913523052156</v>
      </c>
      <c r="AK54" s="39">
        <v>0.15482228138698959</v>
      </c>
      <c r="AL54" s="39">
        <v>0.15414337221985192</v>
      </c>
      <c r="AM54" s="39">
        <v>0.15360867421268284</v>
      </c>
      <c r="AN54" s="39">
        <v>0.15311503413461314</v>
      </c>
      <c r="AO54" s="39">
        <v>0.15235961917963187</v>
      </c>
      <c r="AP54" s="39">
        <v>0.15178603142586916</v>
      </c>
      <c r="AQ54" s="39">
        <v>0.15118465665088976</v>
      </c>
      <c r="AR54" s="39">
        <v>0.15062322228743844</v>
      </c>
      <c r="AS54" s="39">
        <v>0.15026789422053671</v>
      </c>
      <c r="AT54" s="39">
        <v>0.14985104406543559</v>
      </c>
      <c r="AU54" s="39">
        <v>0.14933209838458106</v>
      </c>
      <c r="AV54" s="39">
        <v>0.14869605819057866</v>
      </c>
      <c r="AW54" s="39">
        <v>0.14796168329244566</v>
      </c>
      <c r="AX54" s="39">
        <v>0.14729951397901303</v>
      </c>
      <c r="AY54" s="39">
        <v>0.14659845170447766</v>
      </c>
      <c r="AZ54" s="39">
        <v>0.14579350371275779</v>
      </c>
      <c r="BA54" s="39">
        <v>0.14478083289328247</v>
      </c>
      <c r="BB54" s="39">
        <v>0.14397307289354641</v>
      </c>
      <c r="BC54" s="39">
        <v>0.14309813795443166</v>
      </c>
      <c r="BD54" s="36"/>
      <c r="BE54" s="36"/>
      <c r="BF54" s="36"/>
    </row>
    <row r="55" spans="1:58" x14ac:dyDescent="0.2">
      <c r="A55" s="117" t="str">
        <f t="shared" si="0"/>
        <v/>
      </c>
      <c r="B55" s="82"/>
      <c r="C55" s="58"/>
      <c r="D55" s="43" t="s">
        <v>2297</v>
      </c>
      <c r="E55" s="39">
        <v>0</v>
      </c>
      <c r="F55" s="39">
        <v>0</v>
      </c>
      <c r="G55" s="39">
        <v>0</v>
      </c>
      <c r="H55" s="39">
        <v>0</v>
      </c>
      <c r="I55" s="39">
        <v>0</v>
      </c>
      <c r="J55" s="39">
        <v>0</v>
      </c>
      <c r="K55" s="39">
        <v>0</v>
      </c>
      <c r="L55" s="39">
        <v>0</v>
      </c>
      <c r="M55" s="39">
        <v>0</v>
      </c>
      <c r="N55" s="39">
        <v>0</v>
      </c>
      <c r="O55" s="39">
        <v>0</v>
      </c>
      <c r="P55" s="39">
        <v>0</v>
      </c>
      <c r="Q55" s="39">
        <v>0</v>
      </c>
      <c r="R55" s="39">
        <v>0</v>
      </c>
      <c r="S55" s="39">
        <v>0</v>
      </c>
      <c r="T55" s="39">
        <v>0</v>
      </c>
      <c r="U55" s="39">
        <v>0</v>
      </c>
      <c r="V55" s="39">
        <v>0</v>
      </c>
      <c r="W55" s="39">
        <v>0</v>
      </c>
      <c r="X55" s="39">
        <v>0</v>
      </c>
      <c r="Y55" s="39">
        <v>0</v>
      </c>
      <c r="Z55" s="39">
        <v>1.6259092013120213E-2</v>
      </c>
      <c r="AA55" s="39">
        <v>4.3649837165076089E-2</v>
      </c>
      <c r="AB55" s="39">
        <v>6.0399238721795451E-2</v>
      </c>
      <c r="AC55" s="39">
        <v>7.7702265713401442E-2</v>
      </c>
      <c r="AD55" s="39">
        <v>9.4397738184375246E-2</v>
      </c>
      <c r="AE55" s="39">
        <v>0.11083176176007721</v>
      </c>
      <c r="AF55" s="39">
        <v>0.12681280265893147</v>
      </c>
      <c r="AG55" s="39">
        <v>0.14251874878253409</v>
      </c>
      <c r="AH55" s="39">
        <v>0.15831411548181804</v>
      </c>
      <c r="AI55" s="39">
        <v>0.17423232041579417</v>
      </c>
      <c r="AJ55" s="39">
        <v>0.18985894305952639</v>
      </c>
      <c r="AK55" s="39">
        <v>0.18922723280632064</v>
      </c>
      <c r="AL55" s="39">
        <v>0.1883974549353746</v>
      </c>
      <c r="AM55" s="39">
        <v>0.18774393514883464</v>
      </c>
      <c r="AN55" s="39">
        <v>0.18714059727563831</v>
      </c>
      <c r="AO55" s="39">
        <v>0.18621731233066119</v>
      </c>
      <c r="AP55" s="39">
        <v>0.18551626063161791</v>
      </c>
      <c r="AQ55" s="39">
        <v>0.18478124701775417</v>
      </c>
      <c r="AR55" s="39">
        <v>0.18409504946242478</v>
      </c>
      <c r="AS55" s="39">
        <v>0.18366075960287823</v>
      </c>
      <c r="AT55" s="39">
        <v>0.18315127607997686</v>
      </c>
      <c r="AU55" s="39">
        <v>0.18251700913671021</v>
      </c>
      <c r="AV55" s="39">
        <v>0.18173962667737392</v>
      </c>
      <c r="AW55" s="39">
        <v>0.18084205735743361</v>
      </c>
      <c r="AX55" s="39">
        <v>0.18003273930768263</v>
      </c>
      <c r="AY55" s="39">
        <v>0.17917588541658383</v>
      </c>
      <c r="AZ55" s="39">
        <v>0.17819206009337066</v>
      </c>
      <c r="BA55" s="39">
        <v>0.17695435131401194</v>
      </c>
      <c r="BB55" s="39">
        <v>0.17596708909211231</v>
      </c>
      <c r="BC55" s="39">
        <v>0.1748977241665276</v>
      </c>
      <c r="BD55" s="36"/>
      <c r="BE55" s="36"/>
      <c r="BF55" s="36"/>
    </row>
    <row r="56" spans="1:58" x14ac:dyDescent="0.2">
      <c r="A56" s="117" t="str">
        <f t="shared" si="0"/>
        <v/>
      </c>
      <c r="B56" s="82"/>
      <c r="C56" s="58"/>
      <c r="D56" s="43" t="s">
        <v>2298</v>
      </c>
      <c r="E56" s="39">
        <v>0</v>
      </c>
      <c r="F56" s="39">
        <v>0</v>
      </c>
      <c r="G56" s="39">
        <v>0</v>
      </c>
      <c r="H56" s="39">
        <v>0</v>
      </c>
      <c r="I56" s="39">
        <v>0</v>
      </c>
      <c r="J56" s="39">
        <v>0</v>
      </c>
      <c r="K56" s="39">
        <v>0</v>
      </c>
      <c r="L56" s="39">
        <v>0</v>
      </c>
      <c r="M56" s="39">
        <v>0</v>
      </c>
      <c r="N56" s="39">
        <v>0</v>
      </c>
      <c r="O56" s="39">
        <v>0</v>
      </c>
      <c r="P56" s="39">
        <v>0</v>
      </c>
      <c r="Q56" s="39">
        <v>0</v>
      </c>
      <c r="R56" s="39">
        <v>0</v>
      </c>
      <c r="S56" s="39">
        <v>0</v>
      </c>
      <c r="T56" s="39">
        <v>0</v>
      </c>
      <c r="U56" s="39">
        <v>0</v>
      </c>
      <c r="V56" s="39">
        <v>0</v>
      </c>
      <c r="W56" s="39">
        <v>0</v>
      </c>
      <c r="X56" s="39">
        <v>0</v>
      </c>
      <c r="Y56" s="39">
        <v>0</v>
      </c>
      <c r="Z56" s="39">
        <v>8.1295460065601063E-3</v>
      </c>
      <c r="AA56" s="39">
        <v>2.1824918582538044E-2</v>
      </c>
      <c r="AB56" s="39">
        <v>3.0199619360897725E-2</v>
      </c>
      <c r="AC56" s="39">
        <v>3.8851132856700721E-2</v>
      </c>
      <c r="AD56" s="39">
        <v>4.7198869092187623E-2</v>
      </c>
      <c r="AE56" s="39">
        <v>5.5415880880038605E-2</v>
      </c>
      <c r="AF56" s="39">
        <v>6.3406401329465734E-2</v>
      </c>
      <c r="AG56" s="39">
        <v>7.1259374391267047E-2</v>
      </c>
      <c r="AH56" s="39">
        <v>7.9157057740909018E-2</v>
      </c>
      <c r="AI56" s="39">
        <v>8.7116160207897086E-2</v>
      </c>
      <c r="AJ56" s="39">
        <v>9.4929471529763193E-2</v>
      </c>
      <c r="AK56" s="39">
        <v>9.4613616403160322E-2</v>
      </c>
      <c r="AL56" s="39">
        <v>9.4198727467687302E-2</v>
      </c>
      <c r="AM56" s="39">
        <v>9.387196757441732E-2</v>
      </c>
      <c r="AN56" s="39">
        <v>9.3570298637819155E-2</v>
      </c>
      <c r="AO56" s="39">
        <v>9.3108656165330594E-2</v>
      </c>
      <c r="AP56" s="39">
        <v>9.2758130315808957E-2</v>
      </c>
      <c r="AQ56" s="39">
        <v>9.2390623508877084E-2</v>
      </c>
      <c r="AR56" s="39">
        <v>9.2047524731212388E-2</v>
      </c>
      <c r="AS56" s="39">
        <v>9.1830379801439113E-2</v>
      </c>
      <c r="AT56" s="39">
        <v>9.157563803998843E-2</v>
      </c>
      <c r="AU56" s="39">
        <v>9.1258504568355103E-2</v>
      </c>
      <c r="AV56" s="39">
        <v>9.0869813338686961E-2</v>
      </c>
      <c r="AW56" s="39">
        <v>9.0421028678716805E-2</v>
      </c>
      <c r="AX56" s="39">
        <v>9.0016369653841313E-2</v>
      </c>
      <c r="AY56" s="39">
        <v>8.9587942708291915E-2</v>
      </c>
      <c r="AZ56" s="39">
        <v>8.9096030046685329E-2</v>
      </c>
      <c r="BA56" s="39">
        <v>8.8477175657005969E-2</v>
      </c>
      <c r="BB56" s="39">
        <v>8.7983544546056155E-2</v>
      </c>
      <c r="BC56" s="39">
        <v>8.7448862083263801E-2</v>
      </c>
      <c r="BD56" s="36"/>
      <c r="BE56" s="36"/>
      <c r="BF56" s="36"/>
    </row>
    <row r="57" spans="1:58" x14ac:dyDescent="0.2">
      <c r="A57" s="117" t="str">
        <f t="shared" si="0"/>
        <v/>
      </c>
      <c r="B57" s="81"/>
      <c r="C57" s="57"/>
      <c r="D57" s="40" t="s">
        <v>2494</v>
      </c>
      <c r="E57" s="39">
        <v>0</v>
      </c>
      <c r="F57" s="39">
        <v>0</v>
      </c>
      <c r="G57" s="39">
        <v>0</v>
      </c>
      <c r="H57" s="39">
        <v>0</v>
      </c>
      <c r="I57" s="39">
        <v>0</v>
      </c>
      <c r="J57" s="39">
        <v>0</v>
      </c>
      <c r="K57" s="39">
        <v>0</v>
      </c>
      <c r="L57" s="39">
        <v>0</v>
      </c>
      <c r="M57" s="39">
        <v>0</v>
      </c>
      <c r="N57" s="39">
        <v>0</v>
      </c>
      <c r="O57" s="39">
        <v>0</v>
      </c>
      <c r="P57" s="39">
        <v>0</v>
      </c>
      <c r="Q57" s="39">
        <v>0</v>
      </c>
      <c r="R57" s="39">
        <v>0</v>
      </c>
      <c r="S57" s="39">
        <v>0</v>
      </c>
      <c r="T57" s="39">
        <v>0</v>
      </c>
      <c r="U57" s="39">
        <v>0</v>
      </c>
      <c r="V57" s="39">
        <v>0</v>
      </c>
      <c r="W57" s="39">
        <v>0</v>
      </c>
      <c r="X57" s="39">
        <v>0</v>
      </c>
      <c r="Y57" s="39">
        <v>0</v>
      </c>
      <c r="Z57" s="39">
        <v>0</v>
      </c>
      <c r="AA57" s="39">
        <v>0</v>
      </c>
      <c r="AB57" s="39">
        <v>0</v>
      </c>
      <c r="AC57" s="39">
        <v>0</v>
      </c>
      <c r="AD57" s="39">
        <v>0</v>
      </c>
      <c r="AE57" s="39">
        <v>0</v>
      </c>
      <c r="AF57" s="39">
        <v>0</v>
      </c>
      <c r="AG57" s="39">
        <v>0</v>
      </c>
      <c r="AH57" s="39">
        <v>0</v>
      </c>
      <c r="AI57" s="39">
        <v>0</v>
      </c>
      <c r="AJ57" s="39">
        <v>0</v>
      </c>
      <c r="AK57" s="39">
        <v>0</v>
      </c>
      <c r="AL57" s="39">
        <v>0</v>
      </c>
      <c r="AM57" s="39">
        <v>0</v>
      </c>
      <c r="AN57" s="39">
        <v>0</v>
      </c>
      <c r="AO57" s="39">
        <v>0</v>
      </c>
      <c r="AP57" s="39">
        <v>0</v>
      </c>
      <c r="AQ57" s="39">
        <v>0</v>
      </c>
      <c r="AR57" s="39">
        <v>0</v>
      </c>
      <c r="AS57" s="39">
        <v>0</v>
      </c>
      <c r="AT57" s="39">
        <v>0</v>
      </c>
      <c r="AU57" s="39">
        <v>0</v>
      </c>
      <c r="AV57" s="39">
        <v>0</v>
      </c>
      <c r="AW57" s="39">
        <v>0</v>
      </c>
      <c r="AX57" s="39">
        <v>0</v>
      </c>
      <c r="AY57" s="39">
        <v>0</v>
      </c>
      <c r="AZ57" s="39">
        <v>0</v>
      </c>
      <c r="BA57" s="39">
        <v>0</v>
      </c>
      <c r="BB57" s="39">
        <v>0</v>
      </c>
      <c r="BC57" s="39">
        <v>1</v>
      </c>
      <c r="BD57" s="36"/>
      <c r="BE57" s="36"/>
      <c r="BF57" s="36"/>
    </row>
    <row r="58" spans="1:58" x14ac:dyDescent="0.2">
      <c r="A58" s="117" t="b">
        <f t="shared" si="0"/>
        <v>1</v>
      </c>
      <c r="B58" s="83" t="s">
        <v>42</v>
      </c>
      <c r="C58" s="84" t="s">
        <v>2500</v>
      </c>
      <c r="D58" s="40" t="s">
        <v>2278</v>
      </c>
      <c r="E58" s="39">
        <v>0</v>
      </c>
      <c r="F58" s="39">
        <v>0</v>
      </c>
      <c r="G58" s="39">
        <v>0</v>
      </c>
      <c r="H58" s="39">
        <v>0</v>
      </c>
      <c r="I58" s="39">
        <v>0</v>
      </c>
      <c r="J58" s="39">
        <v>0</v>
      </c>
      <c r="K58" s="39">
        <v>0</v>
      </c>
      <c r="L58" s="39">
        <v>0</v>
      </c>
      <c r="M58" s="39">
        <v>0</v>
      </c>
      <c r="N58" s="39">
        <v>0</v>
      </c>
      <c r="O58" s="39">
        <v>0</v>
      </c>
      <c r="P58" s="39">
        <v>7.08178929475827E-2</v>
      </c>
      <c r="Q58" s="39">
        <v>7.2153964670579232E-2</v>
      </c>
      <c r="R58" s="39">
        <v>7.4305196148568869E-2</v>
      </c>
      <c r="S58" s="39">
        <v>7.2627764760144459E-2</v>
      </c>
      <c r="T58" s="39">
        <v>0</v>
      </c>
      <c r="U58" s="39">
        <v>0</v>
      </c>
      <c r="V58" s="39">
        <v>0</v>
      </c>
      <c r="W58" s="39">
        <v>0</v>
      </c>
      <c r="X58" s="39">
        <v>0</v>
      </c>
      <c r="Y58" s="39">
        <v>0</v>
      </c>
      <c r="Z58" s="39">
        <v>0</v>
      </c>
      <c r="AA58" s="39">
        <v>0</v>
      </c>
      <c r="AB58" s="39">
        <v>0</v>
      </c>
      <c r="AC58" s="39">
        <v>0</v>
      </c>
      <c r="AD58" s="39">
        <v>0</v>
      </c>
      <c r="AE58" s="39">
        <v>0</v>
      </c>
      <c r="AF58" s="39">
        <v>0</v>
      </c>
      <c r="AG58" s="39">
        <v>0</v>
      </c>
      <c r="AH58" s="39">
        <v>0</v>
      </c>
      <c r="AI58" s="39">
        <v>0</v>
      </c>
      <c r="AJ58" s="39">
        <v>0</v>
      </c>
      <c r="AK58" s="39">
        <v>0</v>
      </c>
      <c r="AL58" s="39">
        <v>0</v>
      </c>
      <c r="AM58" s="39">
        <v>0</v>
      </c>
      <c r="AN58" s="39">
        <v>0</v>
      </c>
      <c r="AO58" s="39">
        <v>0</v>
      </c>
      <c r="AP58" s="39">
        <v>0</v>
      </c>
      <c r="AQ58" s="39">
        <v>0</v>
      </c>
      <c r="AR58" s="39">
        <v>0</v>
      </c>
      <c r="AS58" s="39">
        <v>0</v>
      </c>
      <c r="AT58" s="39">
        <v>0</v>
      </c>
      <c r="AU58" s="39">
        <v>0</v>
      </c>
      <c r="AV58" s="39">
        <v>0</v>
      </c>
      <c r="AW58" s="39">
        <v>0</v>
      </c>
      <c r="AX58" s="39">
        <v>0</v>
      </c>
      <c r="AY58" s="39">
        <v>0</v>
      </c>
      <c r="AZ58" s="39">
        <v>0</v>
      </c>
      <c r="BA58" s="39">
        <v>0</v>
      </c>
      <c r="BB58" s="39">
        <v>0</v>
      </c>
      <c r="BC58" s="39">
        <v>0</v>
      </c>
      <c r="BD58" s="36"/>
      <c r="BE58" s="36"/>
      <c r="BF58" s="36"/>
    </row>
    <row r="59" spans="1:58" ht="12.95" customHeight="1" x14ac:dyDescent="0.2">
      <c r="A59" s="117" t="b">
        <f t="shared" si="0"/>
        <v>1</v>
      </c>
      <c r="B59" s="55" t="s">
        <v>55</v>
      </c>
      <c r="C59" s="56" t="s">
        <v>2501</v>
      </c>
      <c r="D59" s="40" t="s">
        <v>2278</v>
      </c>
      <c r="E59" s="39">
        <v>0</v>
      </c>
      <c r="F59" s="39">
        <v>0</v>
      </c>
      <c r="G59" s="39">
        <v>0</v>
      </c>
      <c r="H59" s="39">
        <v>0.01</v>
      </c>
      <c r="I59" s="39">
        <v>1.4999999999999999E-2</v>
      </c>
      <c r="J59" s="39">
        <v>0.02</v>
      </c>
      <c r="K59" s="39">
        <v>2.5000000000000001E-2</v>
      </c>
      <c r="L59" s="39">
        <v>0.03</v>
      </c>
      <c r="M59" s="39">
        <v>3.5000000000000003E-2</v>
      </c>
      <c r="N59" s="39">
        <v>0.111</v>
      </c>
      <c r="O59" s="39">
        <v>0.121</v>
      </c>
      <c r="P59" s="39">
        <v>0.13100000000000001</v>
      </c>
      <c r="Q59" s="39">
        <v>0.14099999999999999</v>
      </c>
      <c r="R59" s="39">
        <v>0.13</v>
      </c>
      <c r="S59" s="39">
        <v>0.14250000000000002</v>
      </c>
      <c r="T59" s="39">
        <v>0.15500000000000003</v>
      </c>
      <c r="U59" s="39">
        <v>0.170319</v>
      </c>
      <c r="V59" s="39">
        <v>0.18090899999999999</v>
      </c>
      <c r="W59" s="39">
        <v>0.19115500000000002</v>
      </c>
      <c r="X59" s="39">
        <v>0.20188300000000001</v>
      </c>
      <c r="Y59" s="39">
        <v>0.22705600000000001</v>
      </c>
      <c r="Z59" s="39">
        <v>0.25263399999999997</v>
      </c>
      <c r="AA59" s="39">
        <v>0.27263399999999999</v>
      </c>
      <c r="AB59" s="39">
        <v>0.29299999999999993</v>
      </c>
      <c r="AC59" s="39">
        <v>0.31172099999999997</v>
      </c>
      <c r="AD59" s="39">
        <v>0.34172099999999994</v>
      </c>
      <c r="AE59" s="39">
        <v>0.36972099999999997</v>
      </c>
      <c r="AF59" s="39">
        <v>0.39972099999999999</v>
      </c>
      <c r="AG59" s="39">
        <v>0.42972100000000002</v>
      </c>
      <c r="AH59" s="39">
        <v>0.45972100000000005</v>
      </c>
      <c r="AI59" s="39">
        <v>0.46972100000000006</v>
      </c>
      <c r="AJ59" s="39">
        <v>0.47972100000000006</v>
      </c>
      <c r="AK59" s="39">
        <v>0.48972100000000007</v>
      </c>
      <c r="AL59" s="39">
        <v>0.49972099999999997</v>
      </c>
      <c r="AM59" s="39">
        <v>0.50972100000000009</v>
      </c>
      <c r="AN59" s="39">
        <v>0.51972099999999999</v>
      </c>
      <c r="AO59" s="39">
        <v>0.52972100000000011</v>
      </c>
      <c r="AP59" s="39">
        <v>0.53972100000000012</v>
      </c>
      <c r="AQ59" s="39">
        <v>0.54972100000000013</v>
      </c>
      <c r="AR59" s="39">
        <v>0.55972100000000014</v>
      </c>
      <c r="AS59" s="39">
        <v>0.56972100000000014</v>
      </c>
      <c r="AT59" s="39">
        <v>0.57972100000000015</v>
      </c>
      <c r="AU59" s="39">
        <v>0.58972100000000016</v>
      </c>
      <c r="AV59" s="39">
        <v>0.59972100000000017</v>
      </c>
      <c r="AW59" s="39">
        <v>0.60972100000000018</v>
      </c>
      <c r="AX59" s="39">
        <v>0.61972100000000019</v>
      </c>
      <c r="AY59" s="39">
        <v>0.62972100000000009</v>
      </c>
      <c r="AZ59" s="39">
        <v>0.63972100000000021</v>
      </c>
      <c r="BA59" s="39">
        <v>0.6497210000000001</v>
      </c>
      <c r="BB59" s="39">
        <v>0.65972100000000022</v>
      </c>
      <c r="BC59" s="39">
        <v>0.66972100000000023</v>
      </c>
      <c r="BD59" s="36"/>
      <c r="BE59" s="36"/>
      <c r="BF59" s="36"/>
    </row>
    <row r="60" spans="1:58" x14ac:dyDescent="0.2">
      <c r="A60" s="117" t="str">
        <f t="shared" si="0"/>
        <v/>
      </c>
      <c r="B60" s="82"/>
      <c r="C60" s="58"/>
      <c r="D60" s="43" t="s">
        <v>2299</v>
      </c>
      <c r="E60" s="39">
        <v>0</v>
      </c>
      <c r="F60" s="39">
        <v>0</v>
      </c>
      <c r="G60" s="39">
        <v>0</v>
      </c>
      <c r="H60" s="39">
        <v>0</v>
      </c>
      <c r="I60" s="39">
        <v>0</v>
      </c>
      <c r="J60" s="39">
        <v>0</v>
      </c>
      <c r="K60" s="39">
        <v>0</v>
      </c>
      <c r="L60" s="39">
        <v>0</v>
      </c>
      <c r="M60" s="39">
        <v>0</v>
      </c>
      <c r="N60" s="39">
        <v>0</v>
      </c>
      <c r="O60" s="39">
        <v>6.9827709263613224E-4</v>
      </c>
      <c r="P60" s="39">
        <v>1.6565590151020157E-3</v>
      </c>
      <c r="Q60" s="39">
        <v>1.7027194157070483E-3</v>
      </c>
      <c r="R60" s="39">
        <v>3.9593834031688572E-3</v>
      </c>
      <c r="S60" s="39">
        <v>1.0794287595148354E-2</v>
      </c>
      <c r="T60" s="39">
        <v>2.601820735859103E-2</v>
      </c>
      <c r="U60" s="39">
        <v>2.7329556097220403E-2</v>
      </c>
      <c r="V60" s="39">
        <v>5.0886347403921131E-2</v>
      </c>
      <c r="W60" s="39">
        <v>6.4987199507971202E-2</v>
      </c>
      <c r="X60" s="39">
        <v>7.0781356023038311E-2</v>
      </c>
      <c r="Y60" s="39">
        <v>7.8917104702961718E-2</v>
      </c>
      <c r="Z60" s="39">
        <v>8.9649590406758101E-2</v>
      </c>
      <c r="AA60" s="39">
        <v>9.6092580287007373E-2</v>
      </c>
      <c r="AB60" s="39">
        <v>9.9506323996311971E-2</v>
      </c>
      <c r="AC60" s="39">
        <v>0.10627683620123606</v>
      </c>
      <c r="AD60" s="39">
        <v>0.11504384398038575</v>
      </c>
      <c r="AE60" s="39">
        <v>0.12283595228662239</v>
      </c>
      <c r="AF60" s="39">
        <v>0.13066593219963876</v>
      </c>
      <c r="AG60" s="39">
        <v>0.13810859208137646</v>
      </c>
      <c r="AH60" s="39">
        <v>0.14544120609213701</v>
      </c>
      <c r="AI60" s="39">
        <v>0.15241695052649945</v>
      </c>
      <c r="AJ60" s="39">
        <v>0.1542224393303224</v>
      </c>
      <c r="AK60" s="39">
        <v>0.15298346509205563</v>
      </c>
      <c r="AL60" s="39">
        <v>0.15156571431187849</v>
      </c>
      <c r="AM60" s="39">
        <v>0.15102093555371793</v>
      </c>
      <c r="AN60" s="39">
        <v>0.14913940461443875</v>
      </c>
      <c r="AO60" s="39">
        <v>0.14836820341718859</v>
      </c>
      <c r="AP60" s="39">
        <v>0.14693754790915942</v>
      </c>
      <c r="AQ60" s="39">
        <v>0.14581748247226031</v>
      </c>
      <c r="AR60" s="39">
        <v>0.14450431740049455</v>
      </c>
      <c r="AS60" s="39">
        <v>0.14317010941192879</v>
      </c>
      <c r="AT60" s="39">
        <v>0.14190341834089337</v>
      </c>
      <c r="AU60" s="39">
        <v>0.14043528849389636</v>
      </c>
      <c r="AV60" s="39">
        <v>0.13908202367990843</v>
      </c>
      <c r="AW60" s="39">
        <v>0.13752088337753191</v>
      </c>
      <c r="AX60" s="39">
        <v>0.13602475562574626</v>
      </c>
      <c r="AY60" s="39">
        <v>0.13481356112991022</v>
      </c>
      <c r="AZ60" s="39">
        <v>0.13336031839040183</v>
      </c>
      <c r="BA60" s="39">
        <v>0.13218833682610515</v>
      </c>
      <c r="BB60" s="39">
        <v>0.13061058477966644</v>
      </c>
      <c r="BC60" s="39">
        <v>0.1290750990086533</v>
      </c>
      <c r="BD60" s="36"/>
      <c r="BE60" s="36"/>
      <c r="BF60" s="36"/>
    </row>
    <row r="61" spans="1:58" x14ac:dyDescent="0.2">
      <c r="A61" s="117" t="str">
        <f t="shared" si="0"/>
        <v/>
      </c>
      <c r="B61" s="82"/>
      <c r="C61" s="58"/>
      <c r="D61" s="43" t="s">
        <v>2300</v>
      </c>
      <c r="E61" s="39">
        <v>0</v>
      </c>
      <c r="F61" s="39">
        <v>0</v>
      </c>
      <c r="G61" s="39">
        <v>0</v>
      </c>
      <c r="H61" s="39">
        <v>0.01</v>
      </c>
      <c r="I61" s="39">
        <v>1.4999999999999999E-2</v>
      </c>
      <c r="J61" s="39">
        <v>0.02</v>
      </c>
      <c r="K61" s="39">
        <v>2.5000000000000001E-2</v>
      </c>
      <c r="L61" s="39">
        <v>0.03</v>
      </c>
      <c r="M61" s="39">
        <v>3.5000000000000003E-2</v>
      </c>
      <c r="N61" s="39">
        <v>0.04</v>
      </c>
      <c r="O61" s="39">
        <v>4.9301722907363864E-2</v>
      </c>
      <c r="P61" s="39">
        <v>5.8343440984897972E-2</v>
      </c>
      <c r="Q61" s="39">
        <v>6.8297280584292949E-2</v>
      </c>
      <c r="R61" s="39">
        <v>7.6040616596831145E-2</v>
      </c>
      <c r="S61" s="39">
        <v>7.920571240485165E-2</v>
      </c>
      <c r="T61" s="39">
        <v>7.3981792641408972E-2</v>
      </c>
      <c r="U61" s="39">
        <v>8.2670443902779597E-2</v>
      </c>
      <c r="V61" s="39">
        <v>6.9113652596078851E-2</v>
      </c>
      <c r="W61" s="39">
        <v>6.5012800492028816E-2</v>
      </c>
      <c r="X61" s="39">
        <v>6.9218643976961716E-2</v>
      </c>
      <c r="Y61" s="39">
        <v>8.1082895297038285E-2</v>
      </c>
      <c r="Z61" s="39">
        <v>9.0350409593241893E-2</v>
      </c>
      <c r="AA61" s="39">
        <v>0.10390741971299261</v>
      </c>
      <c r="AB61" s="39">
        <v>0.12049367600368802</v>
      </c>
      <c r="AC61" s="39">
        <v>0.13372316379876392</v>
      </c>
      <c r="AD61" s="39">
        <v>0.15495615601961421</v>
      </c>
      <c r="AE61" s="39">
        <v>0.17716404771337751</v>
      </c>
      <c r="AF61" s="39">
        <v>0.19933406780036123</v>
      </c>
      <c r="AG61" s="39">
        <v>0.22189140791862352</v>
      </c>
      <c r="AH61" s="39">
        <v>0.24455879390786303</v>
      </c>
      <c r="AI61" s="39">
        <v>0.2475830494735006</v>
      </c>
      <c r="AJ61" s="39">
        <v>0.25577756066967766</v>
      </c>
      <c r="AK61" s="39">
        <v>0.26701653490794441</v>
      </c>
      <c r="AL61" s="39">
        <v>0.27843428568812151</v>
      </c>
      <c r="AM61" s="39">
        <v>0.28897906444628219</v>
      </c>
      <c r="AN61" s="39">
        <v>0.30086059538556126</v>
      </c>
      <c r="AO61" s="39">
        <v>0.31163179658281148</v>
      </c>
      <c r="AP61" s="39">
        <v>0.32306245209084067</v>
      </c>
      <c r="AQ61" s="39">
        <v>0.33418251752773975</v>
      </c>
      <c r="AR61" s="39">
        <v>0.34549568259950553</v>
      </c>
      <c r="AS61" s="39">
        <v>0.3568298905880713</v>
      </c>
      <c r="AT61" s="39">
        <v>0.36809658165910675</v>
      </c>
      <c r="AU61" s="39">
        <v>0.37956471150610377</v>
      </c>
      <c r="AV61" s="39">
        <v>0.39091797632009168</v>
      </c>
      <c r="AW61" s="39">
        <v>0.40247911662246821</v>
      </c>
      <c r="AX61" s="39">
        <v>0.41397524437425393</v>
      </c>
      <c r="AY61" s="39">
        <v>0.42518643887008989</v>
      </c>
      <c r="AZ61" s="39">
        <v>0.43663968160959837</v>
      </c>
      <c r="BA61" s="39">
        <v>0.44781166317389498</v>
      </c>
      <c r="BB61" s="39">
        <v>0.45938941522033377</v>
      </c>
      <c r="BC61" s="39">
        <v>0.47092490099134693</v>
      </c>
      <c r="BD61" s="36"/>
      <c r="BE61" s="36"/>
      <c r="BF61" s="36"/>
    </row>
    <row r="62" spans="1:58" x14ac:dyDescent="0.2">
      <c r="A62" s="117" t="str">
        <f t="shared" si="0"/>
        <v/>
      </c>
      <c r="B62" s="82"/>
      <c r="C62" s="58"/>
      <c r="D62" s="43" t="s">
        <v>2301</v>
      </c>
      <c r="E62" s="39">
        <v>0</v>
      </c>
      <c r="F62" s="39">
        <v>0</v>
      </c>
      <c r="G62" s="39">
        <v>0</v>
      </c>
      <c r="H62" s="39">
        <v>0</v>
      </c>
      <c r="I62" s="39">
        <v>0</v>
      </c>
      <c r="J62" s="39">
        <v>0</v>
      </c>
      <c r="K62" s="39">
        <v>0</v>
      </c>
      <c r="L62" s="39">
        <v>0</v>
      </c>
      <c r="M62" s="39">
        <v>0</v>
      </c>
      <c r="N62" s="39">
        <v>3.5999999999999997E-2</v>
      </c>
      <c r="O62" s="39">
        <v>3.5999999999999997E-2</v>
      </c>
      <c r="P62" s="39">
        <v>3.5999999999999997E-2</v>
      </c>
      <c r="Q62" s="39">
        <v>3.5999999999999997E-2</v>
      </c>
      <c r="R62" s="39">
        <v>1.4999999999999999E-2</v>
      </c>
      <c r="S62" s="39">
        <v>1.7500000000000002E-2</v>
      </c>
      <c r="T62" s="39">
        <v>0.02</v>
      </c>
      <c r="U62" s="39">
        <v>2.5319000000000001E-2</v>
      </c>
      <c r="V62" s="39">
        <v>2.5909000000000005E-2</v>
      </c>
      <c r="W62" s="39">
        <v>2.6155000000000001E-2</v>
      </c>
      <c r="X62" s="39">
        <v>2.6883000000000001E-2</v>
      </c>
      <c r="Y62" s="39">
        <v>3.2056000000000001E-2</v>
      </c>
      <c r="Z62" s="39">
        <v>3.5633999999999999E-2</v>
      </c>
      <c r="AA62" s="39">
        <v>3.5633999999999999E-2</v>
      </c>
      <c r="AB62" s="39">
        <v>3.5999999999999997E-2</v>
      </c>
      <c r="AC62" s="39">
        <v>3.4721000000000002E-2</v>
      </c>
      <c r="AD62" s="39">
        <v>3.4721000000000002E-2</v>
      </c>
      <c r="AE62" s="39">
        <v>3.4721000000000002E-2</v>
      </c>
      <c r="AF62" s="39">
        <v>3.4721000000000002E-2</v>
      </c>
      <c r="AG62" s="39">
        <v>3.4721000000000002E-2</v>
      </c>
      <c r="AH62" s="39">
        <v>3.4721000000000002E-2</v>
      </c>
      <c r="AI62" s="39">
        <v>3.4721000000000002E-2</v>
      </c>
      <c r="AJ62" s="39">
        <v>3.4721000000000002E-2</v>
      </c>
      <c r="AK62" s="39">
        <v>3.4721000000000002E-2</v>
      </c>
      <c r="AL62" s="39">
        <v>3.4721000000000002E-2</v>
      </c>
      <c r="AM62" s="39">
        <v>3.4721000000000002E-2</v>
      </c>
      <c r="AN62" s="39">
        <v>3.4721000000000002E-2</v>
      </c>
      <c r="AO62" s="39">
        <v>3.4721000000000002E-2</v>
      </c>
      <c r="AP62" s="39">
        <v>3.4721000000000002E-2</v>
      </c>
      <c r="AQ62" s="39">
        <v>3.4721000000000002E-2</v>
      </c>
      <c r="AR62" s="39">
        <v>3.4721000000000002E-2</v>
      </c>
      <c r="AS62" s="39">
        <v>3.4721000000000002E-2</v>
      </c>
      <c r="AT62" s="39">
        <v>3.4721000000000002E-2</v>
      </c>
      <c r="AU62" s="39">
        <v>3.4721000000000002E-2</v>
      </c>
      <c r="AV62" s="39">
        <v>3.4721000000000002E-2</v>
      </c>
      <c r="AW62" s="39">
        <v>3.4721000000000002E-2</v>
      </c>
      <c r="AX62" s="39">
        <v>3.4721000000000002E-2</v>
      </c>
      <c r="AY62" s="39">
        <v>3.4721000000000002E-2</v>
      </c>
      <c r="AZ62" s="39">
        <v>3.4721000000000002E-2</v>
      </c>
      <c r="BA62" s="39">
        <v>3.4721000000000002E-2</v>
      </c>
      <c r="BB62" s="39">
        <v>3.4721000000000002E-2</v>
      </c>
      <c r="BC62" s="39">
        <v>3.4721000000000002E-2</v>
      </c>
      <c r="BD62" s="36"/>
      <c r="BE62" s="36"/>
      <c r="BF62" s="36"/>
    </row>
    <row r="63" spans="1:58" x14ac:dyDescent="0.2">
      <c r="A63" s="117" t="str">
        <f t="shared" si="0"/>
        <v/>
      </c>
      <c r="B63" s="82"/>
      <c r="C63" s="58"/>
      <c r="D63" s="43" t="s">
        <v>2302</v>
      </c>
      <c r="E63" s="39">
        <v>0</v>
      </c>
      <c r="F63" s="39">
        <v>0</v>
      </c>
      <c r="G63" s="39">
        <v>0</v>
      </c>
      <c r="H63" s="39">
        <v>0</v>
      </c>
      <c r="I63" s="39">
        <v>0</v>
      </c>
      <c r="J63" s="39">
        <v>0</v>
      </c>
      <c r="K63" s="39">
        <v>0</v>
      </c>
      <c r="L63" s="39">
        <v>0</v>
      </c>
      <c r="M63" s="39">
        <v>0</v>
      </c>
      <c r="N63" s="39">
        <v>3.5000000000000003E-2</v>
      </c>
      <c r="O63" s="39">
        <v>3.5000000000000003E-2</v>
      </c>
      <c r="P63" s="39">
        <v>3.5000000000000003E-2</v>
      </c>
      <c r="Q63" s="39">
        <v>3.5000000000000003E-2</v>
      </c>
      <c r="R63" s="39">
        <v>3.5000000000000003E-2</v>
      </c>
      <c r="S63" s="39">
        <v>3.5000000000000003E-2</v>
      </c>
      <c r="T63" s="39">
        <v>3.5000000000000003E-2</v>
      </c>
      <c r="U63" s="39">
        <v>3.5000000000000003E-2</v>
      </c>
      <c r="V63" s="39">
        <v>3.5000000000000003E-2</v>
      </c>
      <c r="W63" s="39">
        <v>3.5000000000000003E-2</v>
      </c>
      <c r="X63" s="39">
        <v>3.5000000000000003E-2</v>
      </c>
      <c r="Y63" s="39">
        <v>3.5000000000000003E-2</v>
      </c>
      <c r="Z63" s="39">
        <v>3.6999999999999998E-2</v>
      </c>
      <c r="AA63" s="39">
        <v>3.6999999999999998E-2</v>
      </c>
      <c r="AB63" s="39">
        <v>3.6999999999999998E-2</v>
      </c>
      <c r="AC63" s="39">
        <v>3.6999999999999998E-2</v>
      </c>
      <c r="AD63" s="39">
        <v>3.6999999999999998E-2</v>
      </c>
      <c r="AE63" s="39">
        <v>3.5000000000000003E-2</v>
      </c>
      <c r="AF63" s="39">
        <v>3.5000000000000003E-2</v>
      </c>
      <c r="AG63" s="39">
        <v>3.5000000000000003E-2</v>
      </c>
      <c r="AH63" s="39">
        <v>3.5000000000000003E-2</v>
      </c>
      <c r="AI63" s="39">
        <v>3.5000000000000003E-2</v>
      </c>
      <c r="AJ63" s="39">
        <v>3.5000000000000003E-2</v>
      </c>
      <c r="AK63" s="39">
        <v>3.5000000000000003E-2</v>
      </c>
      <c r="AL63" s="39">
        <v>3.5000000000000003E-2</v>
      </c>
      <c r="AM63" s="39">
        <v>3.5000000000000003E-2</v>
      </c>
      <c r="AN63" s="39">
        <v>3.5000000000000003E-2</v>
      </c>
      <c r="AO63" s="39">
        <v>3.5000000000000003E-2</v>
      </c>
      <c r="AP63" s="39">
        <v>3.5000000000000003E-2</v>
      </c>
      <c r="AQ63" s="39">
        <v>3.5000000000000003E-2</v>
      </c>
      <c r="AR63" s="39">
        <v>3.5000000000000003E-2</v>
      </c>
      <c r="AS63" s="39">
        <v>3.5000000000000003E-2</v>
      </c>
      <c r="AT63" s="39">
        <v>3.5000000000000003E-2</v>
      </c>
      <c r="AU63" s="39">
        <v>3.5000000000000003E-2</v>
      </c>
      <c r="AV63" s="39">
        <v>3.5000000000000003E-2</v>
      </c>
      <c r="AW63" s="39">
        <v>3.5000000000000003E-2</v>
      </c>
      <c r="AX63" s="39">
        <v>3.5000000000000003E-2</v>
      </c>
      <c r="AY63" s="39">
        <v>3.5000000000000003E-2</v>
      </c>
      <c r="AZ63" s="39">
        <v>3.5000000000000003E-2</v>
      </c>
      <c r="BA63" s="39">
        <v>3.5000000000000003E-2</v>
      </c>
      <c r="BB63" s="39">
        <v>3.5000000000000003E-2</v>
      </c>
      <c r="BC63" s="39">
        <v>3.5000000000000003E-2</v>
      </c>
      <c r="BD63" s="36"/>
      <c r="BE63" s="36"/>
      <c r="BF63" s="36"/>
    </row>
    <row r="64" spans="1:58" x14ac:dyDescent="0.2">
      <c r="A64" s="117" t="str">
        <f t="shared" si="0"/>
        <v/>
      </c>
      <c r="B64" s="82"/>
      <c r="C64" s="58"/>
      <c r="D64" s="43" t="s">
        <v>2494</v>
      </c>
      <c r="E64" s="39">
        <v>0</v>
      </c>
      <c r="F64" s="39">
        <v>0</v>
      </c>
      <c r="G64" s="39">
        <v>0</v>
      </c>
      <c r="H64" s="39">
        <v>0</v>
      </c>
      <c r="I64" s="39">
        <v>0</v>
      </c>
      <c r="J64" s="39">
        <v>0</v>
      </c>
      <c r="K64" s="39">
        <v>0</v>
      </c>
      <c r="L64" s="39">
        <v>0</v>
      </c>
      <c r="M64" s="39">
        <v>0</v>
      </c>
      <c r="N64" s="39">
        <v>0</v>
      </c>
      <c r="O64" s="39">
        <v>0</v>
      </c>
      <c r="P64" s="39">
        <v>0</v>
      </c>
      <c r="Q64" s="39">
        <v>0</v>
      </c>
      <c r="R64" s="39">
        <v>0</v>
      </c>
      <c r="S64" s="39">
        <v>0</v>
      </c>
      <c r="T64" s="39">
        <v>0</v>
      </c>
      <c r="U64" s="39">
        <v>0</v>
      </c>
      <c r="V64" s="39">
        <v>0</v>
      </c>
      <c r="W64" s="39">
        <v>0.16</v>
      </c>
      <c r="X64" s="39">
        <v>0.18</v>
      </c>
      <c r="Y64" s="39">
        <v>0.19999999999999998</v>
      </c>
      <c r="Z64" s="39">
        <v>0.42</v>
      </c>
      <c r="AA64" s="39">
        <v>0.43999999999999995</v>
      </c>
      <c r="AB64" s="39">
        <v>0.52</v>
      </c>
      <c r="AC64" s="39">
        <v>0.54</v>
      </c>
      <c r="AD64" s="39">
        <v>0.56000000000000005</v>
      </c>
      <c r="AE64" s="39">
        <v>0.58000000000000007</v>
      </c>
      <c r="AF64" s="39">
        <v>0.60000000000000009</v>
      </c>
      <c r="AG64" s="39">
        <v>0.62000000000000011</v>
      </c>
      <c r="AH64" s="39">
        <v>0.64000000000000012</v>
      </c>
      <c r="AI64" s="39">
        <v>0.66000000000000014</v>
      </c>
      <c r="AJ64" s="39">
        <v>0.68000000000000016</v>
      </c>
      <c r="AK64" s="39">
        <v>0.70000000000000018</v>
      </c>
      <c r="AL64" s="39">
        <v>0.7200000000000002</v>
      </c>
      <c r="AM64" s="39">
        <v>0.7300000000000002</v>
      </c>
      <c r="AN64" s="39">
        <v>0.75000000000000011</v>
      </c>
      <c r="AO64" s="39">
        <v>0.77000000000000013</v>
      </c>
      <c r="AP64" s="39">
        <v>0.79000000000000015</v>
      </c>
      <c r="AQ64" s="39">
        <v>0.81000000000000016</v>
      </c>
      <c r="AR64" s="39">
        <v>0.82000000000000017</v>
      </c>
      <c r="AS64" s="39">
        <v>0.84000000000000019</v>
      </c>
      <c r="AT64" s="39">
        <v>0.86000000000000021</v>
      </c>
      <c r="AU64" s="39">
        <v>0.88000000000000023</v>
      </c>
      <c r="AV64" s="39">
        <v>0.90000000000000024</v>
      </c>
      <c r="AW64" s="39">
        <v>0.91000000000000025</v>
      </c>
      <c r="AX64" s="39">
        <v>0.93000000000000027</v>
      </c>
      <c r="AY64" s="39">
        <v>0.95000000000000029</v>
      </c>
      <c r="AZ64" s="39">
        <v>0.97000000000000031</v>
      </c>
      <c r="BA64" s="39">
        <v>0.99000000000000032</v>
      </c>
      <c r="BB64" s="39">
        <v>1</v>
      </c>
      <c r="BC64" s="39">
        <v>1</v>
      </c>
      <c r="BD64" s="36"/>
      <c r="BE64" s="36"/>
      <c r="BF64" s="36"/>
    </row>
    <row r="65" spans="1:58" x14ac:dyDescent="0.2">
      <c r="A65" s="117" t="str">
        <f t="shared" si="0"/>
        <v/>
      </c>
      <c r="B65" s="82"/>
      <c r="C65" s="58"/>
      <c r="D65" s="43" t="s">
        <v>2502</v>
      </c>
      <c r="E65" s="39">
        <v>0</v>
      </c>
      <c r="F65" s="39">
        <v>0</v>
      </c>
      <c r="G65" s="39">
        <v>0</v>
      </c>
      <c r="H65" s="39">
        <v>0</v>
      </c>
      <c r="I65" s="39">
        <v>0</v>
      </c>
      <c r="J65" s="39">
        <v>0</v>
      </c>
      <c r="K65" s="39">
        <v>0</v>
      </c>
      <c r="L65" s="39">
        <v>0</v>
      </c>
      <c r="M65" s="39">
        <v>0</v>
      </c>
      <c r="N65" s="39">
        <v>0</v>
      </c>
      <c r="O65" s="39">
        <v>0</v>
      </c>
      <c r="P65" s="39">
        <v>0</v>
      </c>
      <c r="Q65" s="39">
        <v>0</v>
      </c>
      <c r="R65" s="39">
        <v>0</v>
      </c>
      <c r="S65" s="39">
        <v>0</v>
      </c>
      <c r="T65" s="39">
        <v>0</v>
      </c>
      <c r="U65" s="39">
        <v>0</v>
      </c>
      <c r="V65" s="39">
        <v>0</v>
      </c>
      <c r="W65" s="39">
        <v>0.16</v>
      </c>
      <c r="X65" s="39">
        <v>0.18</v>
      </c>
      <c r="Y65" s="39">
        <v>0.19999999999999998</v>
      </c>
      <c r="Z65" s="39">
        <v>0.21999999999999997</v>
      </c>
      <c r="AA65" s="39">
        <v>0.23999999999999996</v>
      </c>
      <c r="AB65" s="39">
        <v>0.25999999999999995</v>
      </c>
      <c r="AC65" s="39">
        <v>0.27999999999999997</v>
      </c>
      <c r="AD65" s="39">
        <v>0.3</v>
      </c>
      <c r="AE65" s="39">
        <v>0.32</v>
      </c>
      <c r="AF65" s="39">
        <v>0.34</v>
      </c>
      <c r="AG65" s="39">
        <v>0.36000000000000004</v>
      </c>
      <c r="AH65" s="39">
        <v>0.38000000000000006</v>
      </c>
      <c r="AI65" s="39">
        <v>0.40000000000000008</v>
      </c>
      <c r="AJ65" s="39">
        <v>0.4200000000000001</v>
      </c>
      <c r="AK65" s="39">
        <v>0.44000000000000011</v>
      </c>
      <c r="AL65" s="39">
        <v>0.46000000000000013</v>
      </c>
      <c r="AM65" s="39">
        <v>0.48000000000000015</v>
      </c>
      <c r="AN65" s="39">
        <v>0.50000000000000011</v>
      </c>
      <c r="AO65" s="39">
        <v>0.52000000000000013</v>
      </c>
      <c r="AP65" s="39">
        <v>0.54000000000000015</v>
      </c>
      <c r="AQ65" s="39">
        <v>0.56000000000000016</v>
      </c>
      <c r="AR65" s="39">
        <v>0.58000000000000018</v>
      </c>
      <c r="AS65" s="39">
        <v>0.6000000000000002</v>
      </c>
      <c r="AT65" s="39">
        <v>0.62000000000000022</v>
      </c>
      <c r="AU65" s="39">
        <v>0.64000000000000024</v>
      </c>
      <c r="AV65" s="39">
        <v>0.66000000000000025</v>
      </c>
      <c r="AW65" s="39">
        <v>0.68000000000000027</v>
      </c>
      <c r="AX65" s="39">
        <v>0.70000000000000029</v>
      </c>
      <c r="AY65" s="39">
        <v>0.72000000000000031</v>
      </c>
      <c r="AZ65" s="39">
        <v>0.74000000000000032</v>
      </c>
      <c r="BA65" s="39">
        <v>0.76000000000000034</v>
      </c>
      <c r="BB65" s="39">
        <v>0.78000000000000036</v>
      </c>
      <c r="BC65" s="39">
        <v>0.80000000000000038</v>
      </c>
      <c r="BD65" s="36"/>
      <c r="BE65" s="36"/>
      <c r="BF65" s="36"/>
    </row>
    <row r="66" spans="1:58" x14ac:dyDescent="0.2">
      <c r="A66" s="117" t="str">
        <f t="shared" si="0"/>
        <v/>
      </c>
      <c r="B66" s="81"/>
      <c r="C66" s="57"/>
      <c r="D66" s="43" t="s">
        <v>2503</v>
      </c>
      <c r="E66" s="39">
        <v>0</v>
      </c>
      <c r="F66" s="39">
        <v>0</v>
      </c>
      <c r="G66" s="39">
        <v>0</v>
      </c>
      <c r="H66" s="39">
        <v>0</v>
      </c>
      <c r="I66" s="39">
        <v>0</v>
      </c>
      <c r="J66" s="39">
        <v>0</v>
      </c>
      <c r="K66" s="39">
        <v>0</v>
      </c>
      <c r="L66" s="39">
        <v>0</v>
      </c>
      <c r="M66" s="39">
        <v>0</v>
      </c>
      <c r="N66" s="39">
        <v>0</v>
      </c>
      <c r="O66" s="39">
        <v>0</v>
      </c>
      <c r="P66" s="39">
        <v>0</v>
      </c>
      <c r="Q66" s="39">
        <v>0</v>
      </c>
      <c r="R66" s="39">
        <v>0</v>
      </c>
      <c r="S66" s="39">
        <v>0</v>
      </c>
      <c r="T66" s="39">
        <v>0</v>
      </c>
      <c r="U66" s="39">
        <v>0</v>
      </c>
      <c r="V66" s="39">
        <v>0</v>
      </c>
      <c r="W66" s="39">
        <v>0</v>
      </c>
      <c r="X66" s="39">
        <v>0</v>
      </c>
      <c r="Y66" s="39">
        <v>0</v>
      </c>
      <c r="Z66" s="39">
        <v>0.2</v>
      </c>
      <c r="AA66" s="39">
        <v>0.2</v>
      </c>
      <c r="AB66" s="39">
        <v>0.26</v>
      </c>
      <c r="AC66" s="39">
        <v>0.26</v>
      </c>
      <c r="AD66" s="39">
        <v>0.26</v>
      </c>
      <c r="AE66" s="39">
        <v>0.26</v>
      </c>
      <c r="AF66" s="39">
        <v>0.26</v>
      </c>
      <c r="AG66" s="39">
        <v>0.26</v>
      </c>
      <c r="AH66" s="39">
        <v>0.26</v>
      </c>
      <c r="AI66" s="39">
        <v>0.26</v>
      </c>
      <c r="AJ66" s="39">
        <v>0.26</v>
      </c>
      <c r="AK66" s="39">
        <v>0.26</v>
      </c>
      <c r="AL66" s="39">
        <v>0.26</v>
      </c>
      <c r="AM66" s="39">
        <v>0.25</v>
      </c>
      <c r="AN66" s="39">
        <v>0.25</v>
      </c>
      <c r="AO66" s="39">
        <v>0.25</v>
      </c>
      <c r="AP66" s="39">
        <v>0.25</v>
      </c>
      <c r="AQ66" s="39">
        <v>0.25</v>
      </c>
      <c r="AR66" s="39">
        <v>0.24</v>
      </c>
      <c r="AS66" s="39">
        <v>0.24</v>
      </c>
      <c r="AT66" s="39">
        <v>0.24</v>
      </c>
      <c r="AU66" s="39">
        <v>0.24</v>
      </c>
      <c r="AV66" s="39">
        <v>0.24</v>
      </c>
      <c r="AW66" s="39">
        <v>0.23</v>
      </c>
      <c r="AX66" s="39">
        <v>0.23</v>
      </c>
      <c r="AY66" s="39">
        <v>0.23</v>
      </c>
      <c r="AZ66" s="39">
        <v>0.23</v>
      </c>
      <c r="BA66" s="39">
        <v>0.23</v>
      </c>
      <c r="BB66" s="39">
        <v>0.22</v>
      </c>
      <c r="BC66" s="39">
        <v>0.22</v>
      </c>
      <c r="BD66" s="36"/>
      <c r="BE66" s="36"/>
      <c r="BF66" s="36"/>
    </row>
    <row r="67" spans="1:58" ht="12.95" customHeight="1" x14ac:dyDescent="0.2">
      <c r="A67" s="117" t="b">
        <f t="shared" si="0"/>
        <v>1</v>
      </c>
      <c r="B67" s="55" t="s">
        <v>52</v>
      </c>
      <c r="C67" s="56" t="s">
        <v>2303</v>
      </c>
      <c r="D67" s="40" t="s">
        <v>2278</v>
      </c>
      <c r="E67" s="39">
        <v>0</v>
      </c>
      <c r="F67" s="39">
        <v>0</v>
      </c>
      <c r="G67" s="39">
        <v>0</v>
      </c>
      <c r="H67" s="39">
        <v>0</v>
      </c>
      <c r="I67" s="39">
        <v>0</v>
      </c>
      <c r="J67" s="39">
        <v>0</v>
      </c>
      <c r="K67" s="39">
        <v>3.5000000000000003E-2</v>
      </c>
      <c r="L67" s="39">
        <v>3.5000000000000003E-2</v>
      </c>
      <c r="M67" s="39">
        <v>4.505E-2</v>
      </c>
      <c r="N67" s="39">
        <v>4.5100000000000001E-2</v>
      </c>
      <c r="O67" s="39">
        <v>5.525E-2</v>
      </c>
      <c r="P67" s="39">
        <v>7.5000000000000011E-2</v>
      </c>
      <c r="Q67" s="39">
        <v>0.09</v>
      </c>
      <c r="R67" s="39">
        <v>0.10700000000000001</v>
      </c>
      <c r="S67" s="39">
        <v>0.128</v>
      </c>
      <c r="T67" s="39">
        <v>0.13</v>
      </c>
      <c r="U67" s="39">
        <v>0.152</v>
      </c>
      <c r="V67" s="39">
        <v>0.156</v>
      </c>
      <c r="W67" s="39">
        <v>0.18300000000000002</v>
      </c>
      <c r="X67" s="39">
        <v>0.23199999999999998</v>
      </c>
      <c r="Y67" s="39">
        <v>0.30500000000000005</v>
      </c>
      <c r="Z67" s="39">
        <v>0.33300000000000002</v>
      </c>
      <c r="AA67" s="39">
        <v>0.32600000000000001</v>
      </c>
      <c r="AB67" s="39">
        <v>0.34400000000000003</v>
      </c>
      <c r="AC67" s="39">
        <v>0.36200000000000004</v>
      </c>
      <c r="AD67" s="39">
        <v>0.38</v>
      </c>
      <c r="AE67" s="39">
        <v>0.40500000000000003</v>
      </c>
      <c r="AF67" s="39">
        <v>0.43999999999999995</v>
      </c>
      <c r="AG67" s="39">
        <v>0.45500000000000007</v>
      </c>
      <c r="AH67" s="39">
        <v>0.5</v>
      </c>
      <c r="AI67" s="39">
        <v>0.52499999999999991</v>
      </c>
      <c r="AJ67" s="39">
        <v>0.52500000000000002</v>
      </c>
      <c r="AK67" s="39">
        <v>0.52500000000000002</v>
      </c>
      <c r="AL67" s="39">
        <v>0.52499999999999991</v>
      </c>
      <c r="AM67" s="39">
        <v>0.52499999999999991</v>
      </c>
      <c r="AN67" s="39">
        <v>0.52500000000000002</v>
      </c>
      <c r="AO67" s="39">
        <v>0.52500000000000002</v>
      </c>
      <c r="AP67" s="39">
        <v>0.52500000000000002</v>
      </c>
      <c r="AQ67" s="39">
        <v>0.52500000000000002</v>
      </c>
      <c r="AR67" s="39">
        <v>0.52499999999999991</v>
      </c>
      <c r="AS67" s="39">
        <v>0.52499999999999991</v>
      </c>
      <c r="AT67" s="39">
        <v>0.52499999999999991</v>
      </c>
      <c r="AU67" s="39">
        <v>0.52499999999999991</v>
      </c>
      <c r="AV67" s="39">
        <v>0.52499999999999991</v>
      </c>
      <c r="AW67" s="39">
        <v>0.52500000000000002</v>
      </c>
      <c r="AX67" s="39">
        <v>0.52499999999999991</v>
      </c>
      <c r="AY67" s="39">
        <v>0.52500000000000002</v>
      </c>
      <c r="AZ67" s="39">
        <v>0.52500000000000002</v>
      </c>
      <c r="BA67" s="39">
        <v>0.52500000000000002</v>
      </c>
      <c r="BB67" s="39">
        <v>0.52500000000000002</v>
      </c>
      <c r="BC67" s="39">
        <v>0.52500000000000002</v>
      </c>
      <c r="BD67" s="36"/>
      <c r="BE67" s="36"/>
      <c r="BF67" s="36"/>
    </row>
    <row r="68" spans="1:58" x14ac:dyDescent="0.2">
      <c r="A68" s="117" t="str">
        <f t="shared" si="0"/>
        <v/>
      </c>
      <c r="B68" s="82"/>
      <c r="C68" s="58"/>
      <c r="D68" s="43" t="s">
        <v>2291</v>
      </c>
      <c r="E68" s="39">
        <v>0</v>
      </c>
      <c r="F68" s="39">
        <v>0</v>
      </c>
      <c r="G68" s="39">
        <v>0</v>
      </c>
      <c r="H68" s="39">
        <v>0</v>
      </c>
      <c r="I68" s="39">
        <v>0</v>
      </c>
      <c r="J68" s="39">
        <v>0</v>
      </c>
      <c r="K68" s="39">
        <v>0</v>
      </c>
      <c r="L68" s="39">
        <v>0</v>
      </c>
      <c r="M68" s="39">
        <v>5.0000000000000002E-5</v>
      </c>
      <c r="N68" s="39">
        <v>1E-4</v>
      </c>
      <c r="O68" s="39">
        <v>2.5000000000000001E-4</v>
      </c>
      <c r="P68" s="39">
        <v>5.0000000000000001E-4</v>
      </c>
      <c r="Q68" s="39">
        <v>1E-3</v>
      </c>
      <c r="R68" s="39">
        <v>2.5000000000000001E-3</v>
      </c>
      <c r="S68" s="39">
        <v>3.5000000000000001E-3</v>
      </c>
      <c r="T68" s="39">
        <v>5.0000000000000001E-3</v>
      </c>
      <c r="U68" s="39">
        <v>7.0000000000000001E-3</v>
      </c>
      <c r="V68" s="39">
        <v>1.15E-2</v>
      </c>
      <c r="W68" s="39">
        <v>1.4999999999999999E-2</v>
      </c>
      <c r="X68" s="39">
        <v>5.5E-2</v>
      </c>
      <c r="Y68" s="39">
        <v>0.06</v>
      </c>
      <c r="Z68" s="39">
        <v>7.4999999999999997E-2</v>
      </c>
      <c r="AA68" s="39">
        <v>5.5E-2</v>
      </c>
      <c r="AB68" s="39">
        <v>0.06</v>
      </c>
      <c r="AC68" s="39">
        <v>6.5000000000000002E-2</v>
      </c>
      <c r="AD68" s="39">
        <v>7.0000000000000007E-2</v>
      </c>
      <c r="AE68" s="39">
        <v>0.08</v>
      </c>
      <c r="AF68" s="39">
        <v>9.5000000000000001E-2</v>
      </c>
      <c r="AG68" s="39">
        <v>0.11</v>
      </c>
      <c r="AH68" s="39">
        <v>0.125</v>
      </c>
      <c r="AI68" s="39">
        <v>0.14499999999999999</v>
      </c>
      <c r="AJ68" s="39">
        <v>0.14499999999999999</v>
      </c>
      <c r="AK68" s="39">
        <v>0.14499999999999999</v>
      </c>
      <c r="AL68" s="39">
        <v>0.14499999999999999</v>
      </c>
      <c r="AM68" s="39">
        <v>0.14499999999999999</v>
      </c>
      <c r="AN68" s="39">
        <v>0.14499999999999999</v>
      </c>
      <c r="AO68" s="39">
        <v>0.14499999999999999</v>
      </c>
      <c r="AP68" s="39">
        <v>0.14499999999999999</v>
      </c>
      <c r="AQ68" s="39">
        <v>0.14499999999999999</v>
      </c>
      <c r="AR68" s="39">
        <v>0.14499999999999999</v>
      </c>
      <c r="AS68" s="39">
        <v>0.14499999999999999</v>
      </c>
      <c r="AT68" s="39">
        <v>0.14499999999999999</v>
      </c>
      <c r="AU68" s="39">
        <v>0.14499999999999999</v>
      </c>
      <c r="AV68" s="39">
        <v>0.14499999999999999</v>
      </c>
      <c r="AW68" s="39">
        <v>0.14499999999999999</v>
      </c>
      <c r="AX68" s="39">
        <v>0.14499999999999999</v>
      </c>
      <c r="AY68" s="39">
        <v>0.14499999999999999</v>
      </c>
      <c r="AZ68" s="39">
        <v>0.14499999999999999</v>
      </c>
      <c r="BA68" s="39">
        <v>0.14499999999999999</v>
      </c>
      <c r="BB68" s="39">
        <v>0.14499999999999999</v>
      </c>
      <c r="BC68" s="39">
        <v>0.14499999999999999</v>
      </c>
      <c r="BD68" s="36"/>
      <c r="BE68" s="36"/>
      <c r="BF68" s="36"/>
    </row>
    <row r="69" spans="1:58" x14ac:dyDescent="0.2">
      <c r="A69" s="117" t="str">
        <f t="shared" si="0"/>
        <v/>
      </c>
      <c r="B69" s="82"/>
      <c r="C69" s="58"/>
      <c r="D69" s="43" t="s">
        <v>2304</v>
      </c>
      <c r="E69" s="39">
        <v>0</v>
      </c>
      <c r="F69" s="39">
        <v>0</v>
      </c>
      <c r="G69" s="39">
        <v>0</v>
      </c>
      <c r="H69" s="39">
        <v>0</v>
      </c>
      <c r="I69" s="39">
        <v>0</v>
      </c>
      <c r="J69" s="39">
        <v>0</v>
      </c>
      <c r="K69" s="39">
        <v>0</v>
      </c>
      <c r="L69" s="39">
        <v>0</v>
      </c>
      <c r="M69" s="39">
        <v>0</v>
      </c>
      <c r="N69" s="39">
        <v>0</v>
      </c>
      <c r="O69" s="39">
        <v>0</v>
      </c>
      <c r="P69" s="39">
        <v>0</v>
      </c>
      <c r="Q69" s="39">
        <v>0</v>
      </c>
      <c r="R69" s="39">
        <v>0</v>
      </c>
      <c r="S69" s="39">
        <v>0</v>
      </c>
      <c r="T69" s="39">
        <v>0</v>
      </c>
      <c r="U69" s="39">
        <v>0</v>
      </c>
      <c r="V69" s="39">
        <v>0</v>
      </c>
      <c r="W69" s="39">
        <v>0</v>
      </c>
      <c r="X69" s="39">
        <v>0</v>
      </c>
      <c r="Y69" s="39">
        <v>0</v>
      </c>
      <c r="Z69" s="39">
        <v>1.5887131573904822E-2</v>
      </c>
      <c r="AA69" s="39">
        <v>1.5804769855655449E-2</v>
      </c>
      <c r="AB69" s="39">
        <v>2.4015669905295477E-2</v>
      </c>
      <c r="AC69" s="39">
        <v>2.3902261712677019E-2</v>
      </c>
      <c r="AD69" s="39">
        <v>2.3896856927798468E-2</v>
      </c>
      <c r="AE69" s="39">
        <v>4.962505002403219E-2</v>
      </c>
      <c r="AF69" s="39">
        <v>4.9353096999156167E-2</v>
      </c>
      <c r="AG69" s="39">
        <v>7.458201539174128E-2</v>
      </c>
      <c r="AH69" s="39">
        <v>7.4171197385496518E-2</v>
      </c>
      <c r="AI69" s="39">
        <v>9.9040630687100936E-2</v>
      </c>
      <c r="AJ69" s="39">
        <v>9.849723420491048E-2</v>
      </c>
      <c r="AK69" s="39">
        <v>9.794345671492917E-2</v>
      </c>
      <c r="AL69" s="39">
        <v>9.7420306148485444E-2</v>
      </c>
      <c r="AM69" s="39">
        <v>9.687836310370411E-2</v>
      </c>
      <c r="AN69" s="39">
        <v>9.6233297868138182E-2</v>
      </c>
      <c r="AO69" s="39">
        <v>9.5569123088049435E-2</v>
      </c>
      <c r="AP69" s="39">
        <v>9.4822776453949542E-2</v>
      </c>
      <c r="AQ69" s="39">
        <v>9.4213659488688484E-2</v>
      </c>
      <c r="AR69" s="39">
        <v>9.3692198027464174E-2</v>
      </c>
      <c r="AS69" s="39">
        <v>9.3062095935468742E-2</v>
      </c>
      <c r="AT69" s="39">
        <v>9.2362661391084441E-2</v>
      </c>
      <c r="AU69" s="39">
        <v>9.1612197302879991E-2</v>
      </c>
      <c r="AV69" s="39">
        <v>9.0861232748285822E-2</v>
      </c>
      <c r="AW69" s="39">
        <v>9.0087996269209991E-2</v>
      </c>
      <c r="AX69" s="39">
        <v>8.9275230983147033E-2</v>
      </c>
      <c r="AY69" s="39">
        <v>8.8457751069432614E-2</v>
      </c>
      <c r="AZ69" s="39">
        <v>8.7581029652841674E-2</v>
      </c>
      <c r="BA69" s="39">
        <v>8.6715700404931331E-2</v>
      </c>
      <c r="BB69" s="39">
        <v>8.5795285808627664E-2</v>
      </c>
      <c r="BC69" s="39">
        <v>8.4762727277197594E-2</v>
      </c>
      <c r="BD69" s="36"/>
      <c r="BE69" s="36"/>
      <c r="BF69" s="36"/>
    </row>
    <row r="70" spans="1:58" x14ac:dyDescent="0.2">
      <c r="A70" s="117" t="str">
        <f t="shared" si="0"/>
        <v/>
      </c>
      <c r="B70" s="82"/>
      <c r="C70" s="58"/>
      <c r="D70" s="43" t="s">
        <v>2305</v>
      </c>
      <c r="E70" s="39">
        <v>0</v>
      </c>
      <c r="F70" s="39">
        <v>0</v>
      </c>
      <c r="G70" s="39">
        <v>0</v>
      </c>
      <c r="H70" s="39">
        <v>0</v>
      </c>
      <c r="I70" s="39">
        <v>0</v>
      </c>
      <c r="J70" s="39">
        <v>0</v>
      </c>
      <c r="K70" s="39">
        <v>0.01</v>
      </c>
      <c r="L70" s="39">
        <v>0.01</v>
      </c>
      <c r="M70" s="39">
        <v>1.9999999999999997E-2</v>
      </c>
      <c r="N70" s="39">
        <v>0.02</v>
      </c>
      <c r="O70" s="39">
        <v>0.03</v>
      </c>
      <c r="P70" s="39">
        <v>4.9500000000000002E-2</v>
      </c>
      <c r="Q70" s="39">
        <v>6.4000000000000001E-2</v>
      </c>
      <c r="R70" s="39">
        <v>7.9500000000000001E-2</v>
      </c>
      <c r="S70" s="39">
        <v>9.9499999999999991E-2</v>
      </c>
      <c r="T70" s="39">
        <v>9.9999999999999992E-2</v>
      </c>
      <c r="U70" s="39">
        <v>0.12</v>
      </c>
      <c r="V70" s="39">
        <v>0.11950000000000001</v>
      </c>
      <c r="W70" s="39">
        <v>0.14300000000000002</v>
      </c>
      <c r="X70" s="39">
        <v>0.152</v>
      </c>
      <c r="Y70" s="39">
        <v>0.22000000000000003</v>
      </c>
      <c r="Z70" s="39">
        <v>0.21711286842609517</v>
      </c>
      <c r="AA70" s="39">
        <v>0.23019523014434454</v>
      </c>
      <c r="AB70" s="39">
        <v>0.23498433009470454</v>
      </c>
      <c r="AC70" s="39">
        <v>0.24809773828732301</v>
      </c>
      <c r="AD70" s="39">
        <v>0.2611031430722015</v>
      </c>
      <c r="AE70" s="39">
        <v>0.25037494997596782</v>
      </c>
      <c r="AF70" s="39">
        <v>0.27064690300084376</v>
      </c>
      <c r="AG70" s="39">
        <v>0.24541798460825873</v>
      </c>
      <c r="AH70" s="39">
        <v>0.27582880261450349</v>
      </c>
      <c r="AI70" s="39">
        <v>0.25595936931289903</v>
      </c>
      <c r="AJ70" s="39">
        <v>0.25650276579508952</v>
      </c>
      <c r="AK70" s="39">
        <v>0.25705654328507083</v>
      </c>
      <c r="AL70" s="39">
        <v>0.25757969385151452</v>
      </c>
      <c r="AM70" s="39">
        <v>0.25812163689629586</v>
      </c>
      <c r="AN70" s="39">
        <v>0.25876670213186181</v>
      </c>
      <c r="AO70" s="39">
        <v>0.25943087691195055</v>
      </c>
      <c r="AP70" s="39">
        <v>0.26017722354605044</v>
      </c>
      <c r="AQ70" s="39">
        <v>0.2607863405113115</v>
      </c>
      <c r="AR70" s="39">
        <v>0.26130780197253578</v>
      </c>
      <c r="AS70" s="39">
        <v>0.26193790406453121</v>
      </c>
      <c r="AT70" s="39">
        <v>0.26263733860891553</v>
      </c>
      <c r="AU70" s="39">
        <v>0.26338780269711998</v>
      </c>
      <c r="AV70" s="39">
        <v>0.26413876725171415</v>
      </c>
      <c r="AW70" s="39">
        <v>0.26491200373078999</v>
      </c>
      <c r="AX70" s="39">
        <v>0.26572476901685294</v>
      </c>
      <c r="AY70" s="39">
        <v>0.26654224893056738</v>
      </c>
      <c r="AZ70" s="39">
        <v>0.26741897034715834</v>
      </c>
      <c r="BA70" s="39">
        <v>0.26828429959506866</v>
      </c>
      <c r="BB70" s="39">
        <v>0.26920471419137232</v>
      </c>
      <c r="BC70" s="39">
        <v>0.2702372727228024</v>
      </c>
      <c r="BD70" s="36"/>
      <c r="BE70" s="36"/>
      <c r="BF70" s="36"/>
    </row>
    <row r="71" spans="1:58" x14ac:dyDescent="0.2">
      <c r="A71" s="117" t="str">
        <f t="shared" si="0"/>
        <v/>
      </c>
      <c r="B71" s="81"/>
      <c r="C71" s="57"/>
      <c r="D71" s="43" t="s">
        <v>2293</v>
      </c>
      <c r="E71" s="39">
        <v>0</v>
      </c>
      <c r="F71" s="39">
        <v>0</v>
      </c>
      <c r="G71" s="39">
        <v>0</v>
      </c>
      <c r="H71" s="39">
        <v>0</v>
      </c>
      <c r="I71" s="39">
        <v>0</v>
      </c>
      <c r="J71" s="39">
        <v>0</v>
      </c>
      <c r="K71" s="39">
        <v>2.5000000000000001E-2</v>
      </c>
      <c r="L71" s="39">
        <v>2.5000000000000001E-2</v>
      </c>
      <c r="M71" s="39">
        <v>2.5000000000000001E-2</v>
      </c>
      <c r="N71" s="39">
        <v>2.5000000000000001E-2</v>
      </c>
      <c r="O71" s="39">
        <v>2.5000000000000001E-2</v>
      </c>
      <c r="P71" s="39">
        <v>2.5000000000000001E-2</v>
      </c>
      <c r="Q71" s="39">
        <v>2.5000000000000001E-2</v>
      </c>
      <c r="R71" s="39">
        <v>2.5000000000000001E-2</v>
      </c>
      <c r="S71" s="39">
        <v>2.5000000000000001E-2</v>
      </c>
      <c r="T71" s="39">
        <v>2.5000000000000001E-2</v>
      </c>
      <c r="U71" s="39">
        <v>2.5000000000000001E-2</v>
      </c>
      <c r="V71" s="39">
        <v>2.5000000000000001E-2</v>
      </c>
      <c r="W71" s="39">
        <v>2.5000000000000001E-2</v>
      </c>
      <c r="X71" s="39">
        <v>2.5000000000000001E-2</v>
      </c>
      <c r="Y71" s="39">
        <v>2.5000000000000001E-2</v>
      </c>
      <c r="Z71" s="39">
        <v>2.5000000000000001E-2</v>
      </c>
      <c r="AA71" s="39">
        <v>2.5000000000000001E-2</v>
      </c>
      <c r="AB71" s="39">
        <v>2.5000000000000001E-2</v>
      </c>
      <c r="AC71" s="39">
        <v>2.5000000000000001E-2</v>
      </c>
      <c r="AD71" s="39">
        <v>2.5000000000000001E-2</v>
      </c>
      <c r="AE71" s="39">
        <v>2.5000000000000001E-2</v>
      </c>
      <c r="AF71" s="39">
        <v>2.5000000000000001E-2</v>
      </c>
      <c r="AG71" s="39">
        <v>2.5000000000000001E-2</v>
      </c>
      <c r="AH71" s="39">
        <v>2.5000000000000001E-2</v>
      </c>
      <c r="AI71" s="39">
        <v>2.5000000000000001E-2</v>
      </c>
      <c r="AJ71" s="39">
        <v>2.5000000000000001E-2</v>
      </c>
      <c r="AK71" s="39">
        <v>2.5000000000000001E-2</v>
      </c>
      <c r="AL71" s="39">
        <v>2.5000000000000001E-2</v>
      </c>
      <c r="AM71" s="39">
        <v>2.5000000000000001E-2</v>
      </c>
      <c r="AN71" s="39">
        <v>2.5000000000000001E-2</v>
      </c>
      <c r="AO71" s="39">
        <v>2.5000000000000001E-2</v>
      </c>
      <c r="AP71" s="39">
        <v>2.5000000000000001E-2</v>
      </c>
      <c r="AQ71" s="39">
        <v>2.5000000000000001E-2</v>
      </c>
      <c r="AR71" s="39">
        <v>2.5000000000000001E-2</v>
      </c>
      <c r="AS71" s="39">
        <v>2.5000000000000001E-2</v>
      </c>
      <c r="AT71" s="39">
        <v>2.5000000000000001E-2</v>
      </c>
      <c r="AU71" s="39">
        <v>2.5000000000000001E-2</v>
      </c>
      <c r="AV71" s="39">
        <v>2.5000000000000001E-2</v>
      </c>
      <c r="AW71" s="39">
        <v>2.5000000000000001E-2</v>
      </c>
      <c r="AX71" s="39">
        <v>2.5000000000000001E-2</v>
      </c>
      <c r="AY71" s="39">
        <v>2.5000000000000001E-2</v>
      </c>
      <c r="AZ71" s="39">
        <v>2.5000000000000001E-2</v>
      </c>
      <c r="BA71" s="39">
        <v>2.5000000000000001E-2</v>
      </c>
      <c r="BB71" s="39">
        <v>2.5000000000000001E-2</v>
      </c>
      <c r="BC71" s="39">
        <v>2.5000000000000001E-2</v>
      </c>
      <c r="BD71" s="36"/>
      <c r="BE71" s="36"/>
      <c r="BF71" s="36"/>
    </row>
    <row r="72" spans="1:58" ht="12.95" customHeight="1" x14ac:dyDescent="0.2">
      <c r="A72" s="117" t="b">
        <f t="shared" si="0"/>
        <v>1</v>
      </c>
      <c r="B72" s="55" t="s">
        <v>50</v>
      </c>
      <c r="C72" s="56" t="s">
        <v>2499</v>
      </c>
      <c r="D72" s="40" t="s">
        <v>2278</v>
      </c>
      <c r="E72" s="39">
        <v>0.3</v>
      </c>
      <c r="F72" s="39">
        <v>0.3</v>
      </c>
      <c r="G72" s="39">
        <v>0.3</v>
      </c>
      <c r="H72" s="39">
        <v>0.3</v>
      </c>
      <c r="I72" s="39">
        <v>0.3</v>
      </c>
      <c r="J72" s="39">
        <v>0.3</v>
      </c>
      <c r="K72" s="39">
        <v>0.3</v>
      </c>
      <c r="L72" s="39">
        <v>0.3</v>
      </c>
      <c r="M72" s="39">
        <v>0.31</v>
      </c>
      <c r="N72" s="39">
        <v>0.32</v>
      </c>
      <c r="O72" s="39">
        <v>0.32999999999999996</v>
      </c>
      <c r="P72" s="39">
        <v>0.33999999999999997</v>
      </c>
      <c r="Q72" s="39">
        <v>0.35</v>
      </c>
      <c r="R72" s="39">
        <v>0.36</v>
      </c>
      <c r="S72" s="39">
        <v>0.37</v>
      </c>
      <c r="T72" s="39">
        <v>0.38</v>
      </c>
      <c r="U72" s="39">
        <v>0.39</v>
      </c>
      <c r="V72" s="39">
        <v>0.4</v>
      </c>
      <c r="W72" s="39">
        <v>0.4</v>
      </c>
      <c r="X72" s="39">
        <v>0.4</v>
      </c>
      <c r="Y72" s="39">
        <v>0.42499999999999999</v>
      </c>
      <c r="Z72" s="39">
        <v>0.45400000000000001</v>
      </c>
      <c r="AA72" s="39">
        <v>0.48799999999999999</v>
      </c>
      <c r="AB72" s="39">
        <v>0.52200000000000002</v>
      </c>
      <c r="AC72" s="39">
        <v>0.56600000000000006</v>
      </c>
      <c r="AD72" s="39">
        <v>0.6100000000000001</v>
      </c>
      <c r="AE72" s="39">
        <v>0.65400000000000003</v>
      </c>
      <c r="AF72" s="39">
        <v>0.69799999999999995</v>
      </c>
      <c r="AG72" s="39">
        <v>0.74199999999999999</v>
      </c>
      <c r="AH72" s="39">
        <v>0.78599999999999992</v>
      </c>
      <c r="AI72" s="39">
        <v>0.84000000000000008</v>
      </c>
      <c r="AJ72" s="39">
        <v>0.84000000000000008</v>
      </c>
      <c r="AK72" s="39">
        <v>0.84000000000000008</v>
      </c>
      <c r="AL72" s="39">
        <v>0.84000000000000008</v>
      </c>
      <c r="AM72" s="39">
        <v>0.84000000000000008</v>
      </c>
      <c r="AN72" s="39">
        <v>0.84000000000000008</v>
      </c>
      <c r="AO72" s="39">
        <v>0.84000000000000008</v>
      </c>
      <c r="AP72" s="39">
        <v>0.84000000000000008</v>
      </c>
      <c r="AQ72" s="39">
        <v>0.84000000000000008</v>
      </c>
      <c r="AR72" s="39">
        <v>0.84000000000000008</v>
      </c>
      <c r="AS72" s="39">
        <v>0.84000000000000008</v>
      </c>
      <c r="AT72" s="39">
        <v>0.84000000000000008</v>
      </c>
      <c r="AU72" s="39">
        <v>0.84000000000000008</v>
      </c>
      <c r="AV72" s="39">
        <v>0.84000000000000008</v>
      </c>
      <c r="AW72" s="39">
        <v>0.84000000000000008</v>
      </c>
      <c r="AX72" s="39">
        <v>0.84000000000000008</v>
      </c>
      <c r="AY72" s="39">
        <v>0.84000000000000008</v>
      </c>
      <c r="AZ72" s="39">
        <v>0.84000000000000008</v>
      </c>
      <c r="BA72" s="39">
        <v>0.84000000000000008</v>
      </c>
      <c r="BB72" s="39">
        <v>0.84000000000000008</v>
      </c>
      <c r="BC72" s="39">
        <v>0.84000000000000008</v>
      </c>
      <c r="BD72" s="36"/>
      <c r="BE72" s="36"/>
      <c r="BF72" s="36"/>
    </row>
    <row r="73" spans="1:58" x14ac:dyDescent="0.2">
      <c r="A73" s="117" t="str">
        <f t="shared" si="0"/>
        <v/>
      </c>
      <c r="B73" s="82"/>
      <c r="C73" s="58"/>
      <c r="D73" s="43" t="s">
        <v>2306</v>
      </c>
      <c r="E73" s="39">
        <v>0</v>
      </c>
      <c r="F73" s="39">
        <v>0</v>
      </c>
      <c r="G73" s="39">
        <v>0</v>
      </c>
      <c r="H73" s="39">
        <v>0</v>
      </c>
      <c r="I73" s="39">
        <v>0</v>
      </c>
      <c r="J73" s="39">
        <v>0</v>
      </c>
      <c r="K73" s="39">
        <v>0</v>
      </c>
      <c r="L73" s="39">
        <v>0</v>
      </c>
      <c r="M73" s="39">
        <v>0.01</v>
      </c>
      <c r="N73" s="39">
        <v>0.02</v>
      </c>
      <c r="O73" s="39">
        <v>0.03</v>
      </c>
      <c r="P73" s="39">
        <v>0.04</v>
      </c>
      <c r="Q73" s="39">
        <v>0.05</v>
      </c>
      <c r="R73" s="39">
        <v>0.06</v>
      </c>
      <c r="S73" s="39">
        <v>7.0000000000000007E-2</v>
      </c>
      <c r="T73" s="39">
        <v>0.08</v>
      </c>
      <c r="U73" s="39">
        <v>0.09</v>
      </c>
      <c r="V73" s="39">
        <v>0.1</v>
      </c>
      <c r="W73" s="39">
        <v>0.1</v>
      </c>
      <c r="X73" s="39">
        <v>0.1</v>
      </c>
      <c r="Y73" s="39">
        <v>0.1</v>
      </c>
      <c r="Z73" s="39">
        <v>0.1</v>
      </c>
      <c r="AA73" s="39">
        <v>0.1</v>
      </c>
      <c r="AB73" s="39">
        <v>0.1</v>
      </c>
      <c r="AC73" s="39">
        <v>0.1</v>
      </c>
      <c r="AD73" s="39">
        <v>0.1</v>
      </c>
      <c r="AE73" s="39">
        <v>0.1</v>
      </c>
      <c r="AF73" s="39">
        <v>0.1</v>
      </c>
      <c r="AG73" s="39">
        <v>0.1</v>
      </c>
      <c r="AH73" s="39">
        <v>0.1</v>
      </c>
      <c r="AI73" s="39">
        <v>0.1</v>
      </c>
      <c r="AJ73" s="39">
        <v>0.1</v>
      </c>
      <c r="AK73" s="39">
        <v>0.1</v>
      </c>
      <c r="AL73" s="39">
        <v>0.1</v>
      </c>
      <c r="AM73" s="39">
        <v>0.1</v>
      </c>
      <c r="AN73" s="39">
        <v>0.1</v>
      </c>
      <c r="AO73" s="39">
        <v>0.1</v>
      </c>
      <c r="AP73" s="39">
        <v>0.1</v>
      </c>
      <c r="AQ73" s="39">
        <v>0.1</v>
      </c>
      <c r="AR73" s="39">
        <v>0.1</v>
      </c>
      <c r="AS73" s="39">
        <v>0.1</v>
      </c>
      <c r="AT73" s="39">
        <v>0.1</v>
      </c>
      <c r="AU73" s="39">
        <v>0.1</v>
      </c>
      <c r="AV73" s="39">
        <v>0.1</v>
      </c>
      <c r="AW73" s="39">
        <v>0.1</v>
      </c>
      <c r="AX73" s="39">
        <v>0.1</v>
      </c>
      <c r="AY73" s="39">
        <v>0.1</v>
      </c>
      <c r="AZ73" s="39">
        <v>0.1</v>
      </c>
      <c r="BA73" s="39">
        <v>0.1</v>
      </c>
      <c r="BB73" s="39">
        <v>0.1</v>
      </c>
      <c r="BC73" s="39">
        <v>0.1</v>
      </c>
      <c r="BD73" s="36"/>
      <c r="BE73" s="36"/>
      <c r="BF73" s="36"/>
    </row>
    <row r="74" spans="1:58" x14ac:dyDescent="0.2">
      <c r="A74" s="117" t="str">
        <f t="shared" si="0"/>
        <v/>
      </c>
      <c r="B74" s="82"/>
      <c r="C74" s="58"/>
      <c r="D74" s="43" t="s">
        <v>2307</v>
      </c>
      <c r="E74" s="39">
        <v>0</v>
      </c>
      <c r="F74" s="39">
        <v>0</v>
      </c>
      <c r="G74" s="39">
        <v>0</v>
      </c>
      <c r="H74" s="39">
        <v>0</v>
      </c>
      <c r="I74" s="39">
        <v>0</v>
      </c>
      <c r="J74" s="39">
        <v>0</v>
      </c>
      <c r="K74" s="39">
        <v>0</v>
      </c>
      <c r="L74" s="39">
        <v>0</v>
      </c>
      <c r="M74" s="39">
        <v>0</v>
      </c>
      <c r="N74" s="39">
        <v>0</v>
      </c>
      <c r="O74" s="39">
        <v>0</v>
      </c>
      <c r="P74" s="39">
        <v>0</v>
      </c>
      <c r="Q74" s="39">
        <v>0</v>
      </c>
      <c r="R74" s="39">
        <v>0</v>
      </c>
      <c r="S74" s="39">
        <v>0</v>
      </c>
      <c r="T74" s="39">
        <v>0</v>
      </c>
      <c r="U74" s="39">
        <v>0</v>
      </c>
      <c r="V74" s="39">
        <v>0</v>
      </c>
      <c r="W74" s="39">
        <v>0</v>
      </c>
      <c r="X74" s="39">
        <v>0</v>
      </c>
      <c r="Y74" s="39">
        <v>2.5000000000000001E-2</v>
      </c>
      <c r="Z74" s="39">
        <v>0.05</v>
      </c>
      <c r="AA74" s="39">
        <v>0.08</v>
      </c>
      <c r="AB74" s="39">
        <v>0.11</v>
      </c>
      <c r="AC74" s="39">
        <v>0.15</v>
      </c>
      <c r="AD74" s="39">
        <v>0.19</v>
      </c>
      <c r="AE74" s="39">
        <v>0.23</v>
      </c>
      <c r="AF74" s="39">
        <v>0.27</v>
      </c>
      <c r="AG74" s="39">
        <v>0.31</v>
      </c>
      <c r="AH74" s="39">
        <v>0.35</v>
      </c>
      <c r="AI74" s="39">
        <v>0.4</v>
      </c>
      <c r="AJ74" s="39">
        <v>0.4</v>
      </c>
      <c r="AK74" s="39">
        <v>0.4</v>
      </c>
      <c r="AL74" s="39">
        <v>0.4</v>
      </c>
      <c r="AM74" s="39">
        <v>0.4</v>
      </c>
      <c r="AN74" s="39">
        <v>0.4</v>
      </c>
      <c r="AO74" s="39">
        <v>0.4</v>
      </c>
      <c r="AP74" s="39">
        <v>0.4</v>
      </c>
      <c r="AQ74" s="39">
        <v>0.4</v>
      </c>
      <c r="AR74" s="39">
        <v>0.4</v>
      </c>
      <c r="AS74" s="39">
        <v>0.4</v>
      </c>
      <c r="AT74" s="39">
        <v>0.4</v>
      </c>
      <c r="AU74" s="39">
        <v>0.4</v>
      </c>
      <c r="AV74" s="39">
        <v>0.4</v>
      </c>
      <c r="AW74" s="39">
        <v>0.4</v>
      </c>
      <c r="AX74" s="39">
        <v>0.4</v>
      </c>
      <c r="AY74" s="39">
        <v>0.4</v>
      </c>
      <c r="AZ74" s="39">
        <v>0.4</v>
      </c>
      <c r="BA74" s="39">
        <v>0.4</v>
      </c>
      <c r="BB74" s="39">
        <v>0.4</v>
      </c>
      <c r="BC74" s="39">
        <v>0.4</v>
      </c>
      <c r="BD74" s="36"/>
      <c r="BE74" s="36"/>
      <c r="BF74" s="36"/>
    </row>
    <row r="75" spans="1:58" x14ac:dyDescent="0.2">
      <c r="A75" s="117" t="str">
        <f t="shared" si="0"/>
        <v/>
      </c>
      <c r="B75" s="82"/>
      <c r="C75" s="58"/>
      <c r="D75" s="43" t="s">
        <v>2308</v>
      </c>
      <c r="E75" s="39">
        <v>0</v>
      </c>
      <c r="F75" s="39">
        <v>0</v>
      </c>
      <c r="G75" s="39">
        <v>0</v>
      </c>
      <c r="H75" s="39">
        <v>0</v>
      </c>
      <c r="I75" s="39">
        <v>0</v>
      </c>
      <c r="J75" s="39">
        <v>0</v>
      </c>
      <c r="K75" s="39">
        <v>0</v>
      </c>
      <c r="L75" s="39">
        <v>0</v>
      </c>
      <c r="M75" s="39">
        <v>0</v>
      </c>
      <c r="N75" s="39">
        <v>0</v>
      </c>
      <c r="O75" s="39">
        <v>0</v>
      </c>
      <c r="P75" s="39">
        <v>0</v>
      </c>
      <c r="Q75" s="39">
        <v>0</v>
      </c>
      <c r="R75" s="39">
        <v>0</v>
      </c>
      <c r="S75" s="39">
        <v>0</v>
      </c>
      <c r="T75" s="39">
        <v>0</v>
      </c>
      <c r="U75" s="39">
        <v>0</v>
      </c>
      <c r="V75" s="39">
        <v>0</v>
      </c>
      <c r="W75" s="39">
        <v>0</v>
      </c>
      <c r="X75" s="39">
        <v>0</v>
      </c>
      <c r="Y75" s="39">
        <v>0</v>
      </c>
      <c r="Z75" s="39">
        <v>4.0000000000000001E-3</v>
      </c>
      <c r="AA75" s="39">
        <v>8.0000000000000002E-3</v>
      </c>
      <c r="AB75" s="39">
        <v>1.2E-2</v>
      </c>
      <c r="AC75" s="39">
        <v>1.6E-2</v>
      </c>
      <c r="AD75" s="39">
        <v>0.02</v>
      </c>
      <c r="AE75" s="39">
        <v>2.4E-2</v>
      </c>
      <c r="AF75" s="39">
        <v>2.8000000000000001E-2</v>
      </c>
      <c r="AG75" s="39">
        <v>3.2000000000000001E-2</v>
      </c>
      <c r="AH75" s="39">
        <v>3.5999999999999997E-2</v>
      </c>
      <c r="AI75" s="39">
        <v>0.04</v>
      </c>
      <c r="AJ75" s="39">
        <v>0.04</v>
      </c>
      <c r="AK75" s="39">
        <v>0.04</v>
      </c>
      <c r="AL75" s="39">
        <v>0.04</v>
      </c>
      <c r="AM75" s="39">
        <v>0.04</v>
      </c>
      <c r="AN75" s="39">
        <v>0.04</v>
      </c>
      <c r="AO75" s="39">
        <v>0.04</v>
      </c>
      <c r="AP75" s="39">
        <v>0.04</v>
      </c>
      <c r="AQ75" s="39">
        <v>0.04</v>
      </c>
      <c r="AR75" s="39">
        <v>0.04</v>
      </c>
      <c r="AS75" s="39">
        <v>0.04</v>
      </c>
      <c r="AT75" s="39">
        <v>0.04</v>
      </c>
      <c r="AU75" s="39">
        <v>0.04</v>
      </c>
      <c r="AV75" s="39">
        <v>0.04</v>
      </c>
      <c r="AW75" s="39">
        <v>0.04</v>
      </c>
      <c r="AX75" s="39">
        <v>0.04</v>
      </c>
      <c r="AY75" s="39">
        <v>0.04</v>
      </c>
      <c r="AZ75" s="39">
        <v>0.04</v>
      </c>
      <c r="BA75" s="39">
        <v>0.04</v>
      </c>
      <c r="BB75" s="39">
        <v>0.04</v>
      </c>
      <c r="BC75" s="39">
        <v>0.04</v>
      </c>
      <c r="BD75" s="36"/>
      <c r="BE75" s="36"/>
      <c r="BF75" s="36"/>
    </row>
    <row r="76" spans="1:58" x14ac:dyDescent="0.2">
      <c r="A76" s="117" t="str">
        <f t="shared" si="0"/>
        <v/>
      </c>
      <c r="B76" s="82"/>
      <c r="C76" s="58"/>
      <c r="D76" s="43" t="s">
        <v>2295</v>
      </c>
      <c r="E76" s="39">
        <v>0.3</v>
      </c>
      <c r="F76" s="39">
        <v>0.3</v>
      </c>
      <c r="G76" s="39">
        <v>0.3</v>
      </c>
      <c r="H76" s="39">
        <v>0.3</v>
      </c>
      <c r="I76" s="39">
        <v>0.3</v>
      </c>
      <c r="J76" s="39">
        <v>0.3</v>
      </c>
      <c r="K76" s="39">
        <v>0.3</v>
      </c>
      <c r="L76" s="39">
        <v>0.3</v>
      </c>
      <c r="M76" s="39">
        <v>0.3</v>
      </c>
      <c r="N76" s="39">
        <v>0.3</v>
      </c>
      <c r="O76" s="39">
        <v>0.3</v>
      </c>
      <c r="P76" s="39">
        <v>0.3</v>
      </c>
      <c r="Q76" s="39">
        <v>0.3</v>
      </c>
      <c r="R76" s="39">
        <v>0.3</v>
      </c>
      <c r="S76" s="39">
        <v>0.3</v>
      </c>
      <c r="T76" s="39">
        <v>0.3</v>
      </c>
      <c r="U76" s="39">
        <v>0.3</v>
      </c>
      <c r="V76" s="39">
        <v>0.3</v>
      </c>
      <c r="W76" s="39">
        <v>0.3</v>
      </c>
      <c r="X76" s="39">
        <v>0.3</v>
      </c>
      <c r="Y76" s="39">
        <v>0.3</v>
      </c>
      <c r="Z76" s="39">
        <v>0.3</v>
      </c>
      <c r="AA76" s="39">
        <v>0.3</v>
      </c>
      <c r="AB76" s="39">
        <v>0.3</v>
      </c>
      <c r="AC76" s="39">
        <v>0.3</v>
      </c>
      <c r="AD76" s="39">
        <v>0.3</v>
      </c>
      <c r="AE76" s="39">
        <v>0.3</v>
      </c>
      <c r="AF76" s="39">
        <v>0.3</v>
      </c>
      <c r="AG76" s="39">
        <v>0.3</v>
      </c>
      <c r="AH76" s="39">
        <v>0.3</v>
      </c>
      <c r="AI76" s="39">
        <v>0.3</v>
      </c>
      <c r="AJ76" s="39">
        <v>0.3</v>
      </c>
      <c r="AK76" s="39">
        <v>0.3</v>
      </c>
      <c r="AL76" s="39">
        <v>0.3</v>
      </c>
      <c r="AM76" s="39">
        <v>0.3</v>
      </c>
      <c r="AN76" s="39">
        <v>0.3</v>
      </c>
      <c r="AO76" s="39">
        <v>0.3</v>
      </c>
      <c r="AP76" s="39">
        <v>0.3</v>
      </c>
      <c r="AQ76" s="39">
        <v>0.3</v>
      </c>
      <c r="AR76" s="39">
        <v>0.3</v>
      </c>
      <c r="AS76" s="39">
        <v>0.3</v>
      </c>
      <c r="AT76" s="39">
        <v>0.3</v>
      </c>
      <c r="AU76" s="39">
        <v>0.3</v>
      </c>
      <c r="AV76" s="39">
        <v>0.3</v>
      </c>
      <c r="AW76" s="39">
        <v>0.3</v>
      </c>
      <c r="AX76" s="39">
        <v>0.3</v>
      </c>
      <c r="AY76" s="39">
        <v>0.3</v>
      </c>
      <c r="AZ76" s="39">
        <v>0.3</v>
      </c>
      <c r="BA76" s="39">
        <v>0.3</v>
      </c>
      <c r="BB76" s="39">
        <v>0.3</v>
      </c>
      <c r="BC76" s="39">
        <v>0.3</v>
      </c>
      <c r="BD76" s="36"/>
      <c r="BE76" s="36"/>
      <c r="BF76" s="36"/>
    </row>
    <row r="77" spans="1:58" x14ac:dyDescent="0.2">
      <c r="A77" s="117" t="str">
        <f t="shared" si="0"/>
        <v/>
      </c>
      <c r="B77" s="81"/>
      <c r="C77" s="57"/>
      <c r="D77" s="40" t="s">
        <v>2494</v>
      </c>
      <c r="E77" s="39">
        <v>0</v>
      </c>
      <c r="F77" s="39">
        <v>0</v>
      </c>
      <c r="G77" s="39">
        <v>0</v>
      </c>
      <c r="H77" s="39">
        <v>0</v>
      </c>
      <c r="I77" s="39">
        <v>0</v>
      </c>
      <c r="J77" s="39">
        <v>0</v>
      </c>
      <c r="K77" s="39">
        <v>0</v>
      </c>
      <c r="L77" s="39">
        <v>0</v>
      </c>
      <c r="M77" s="39">
        <v>0</v>
      </c>
      <c r="N77" s="39">
        <v>0</v>
      </c>
      <c r="O77" s="39">
        <v>0</v>
      </c>
      <c r="P77" s="39">
        <v>0</v>
      </c>
      <c r="Q77" s="39">
        <v>0</v>
      </c>
      <c r="R77" s="39">
        <v>0</v>
      </c>
      <c r="S77" s="39">
        <v>0</v>
      </c>
      <c r="T77" s="39">
        <v>0</v>
      </c>
      <c r="U77" s="39">
        <v>0</v>
      </c>
      <c r="V77" s="39">
        <v>0</v>
      </c>
      <c r="W77" s="39">
        <v>0</v>
      </c>
      <c r="X77" s="39">
        <v>0</v>
      </c>
      <c r="Y77" s="39">
        <v>0</v>
      </c>
      <c r="Z77" s="39">
        <v>0</v>
      </c>
      <c r="AA77" s="39">
        <v>0</v>
      </c>
      <c r="AB77" s="39">
        <v>0</v>
      </c>
      <c r="AC77" s="39">
        <v>0</v>
      </c>
      <c r="AD77" s="39">
        <v>0</v>
      </c>
      <c r="AE77" s="39">
        <v>0</v>
      </c>
      <c r="AF77" s="39">
        <v>0</v>
      </c>
      <c r="AG77" s="39">
        <v>0</v>
      </c>
      <c r="AH77" s="39">
        <v>0</v>
      </c>
      <c r="AI77" s="39">
        <v>0</v>
      </c>
      <c r="AJ77" s="39">
        <v>0</v>
      </c>
      <c r="AK77" s="39">
        <v>0</v>
      </c>
      <c r="AL77" s="39">
        <v>0</v>
      </c>
      <c r="AM77" s="39">
        <v>0</v>
      </c>
      <c r="AN77" s="39">
        <v>0</v>
      </c>
      <c r="AO77" s="39">
        <v>0</v>
      </c>
      <c r="AP77" s="39">
        <v>0</v>
      </c>
      <c r="AQ77" s="39">
        <v>0</v>
      </c>
      <c r="AR77" s="39">
        <v>0</v>
      </c>
      <c r="AS77" s="39">
        <v>0</v>
      </c>
      <c r="AT77" s="39">
        <v>0</v>
      </c>
      <c r="AU77" s="39">
        <v>0</v>
      </c>
      <c r="AV77" s="39">
        <v>0</v>
      </c>
      <c r="AW77" s="39">
        <v>0</v>
      </c>
      <c r="AX77" s="39">
        <v>0</v>
      </c>
      <c r="AY77" s="39">
        <v>0</v>
      </c>
      <c r="AZ77" s="39">
        <v>0</v>
      </c>
      <c r="BA77" s="39">
        <v>0</v>
      </c>
      <c r="BB77" s="39">
        <v>0</v>
      </c>
      <c r="BC77" s="39">
        <v>1</v>
      </c>
      <c r="BD77" s="36"/>
      <c r="BE77" s="36"/>
      <c r="BF77" s="36"/>
    </row>
    <row r="78" spans="1:58" x14ac:dyDescent="0.2">
      <c r="A78" s="117" t="b">
        <f t="shared" si="0"/>
        <v>1</v>
      </c>
      <c r="B78" s="42" t="s">
        <v>58</v>
      </c>
      <c r="C78" s="43" t="s">
        <v>2309</v>
      </c>
      <c r="D78" s="43" t="s">
        <v>2278</v>
      </c>
      <c r="E78" s="39">
        <v>0</v>
      </c>
      <c r="F78" s="39">
        <v>0</v>
      </c>
      <c r="G78" s="39">
        <v>0</v>
      </c>
      <c r="H78" s="39">
        <v>0</v>
      </c>
      <c r="I78" s="39">
        <v>0</v>
      </c>
      <c r="J78" s="39">
        <v>0</v>
      </c>
      <c r="K78" s="39">
        <v>0</v>
      </c>
      <c r="L78" s="39">
        <v>0</v>
      </c>
      <c r="M78" s="39">
        <v>0</v>
      </c>
      <c r="N78" s="39">
        <v>0</v>
      </c>
      <c r="O78" s="39">
        <v>0</v>
      </c>
      <c r="P78" s="39">
        <v>0</v>
      </c>
      <c r="Q78" s="39">
        <v>3.6729607734077491E-2</v>
      </c>
      <c r="R78" s="39">
        <v>4.816067696204155E-2</v>
      </c>
      <c r="S78" s="39">
        <v>6.1113929589202157E-2</v>
      </c>
      <c r="T78" s="39">
        <v>0.1</v>
      </c>
      <c r="U78" s="39">
        <v>9.9004826491390224E-2</v>
      </c>
      <c r="V78" s="39">
        <v>0.10150058646743794</v>
      </c>
      <c r="W78" s="39">
        <v>9.8629246727616915E-2</v>
      </c>
      <c r="X78" s="39">
        <v>0.125</v>
      </c>
      <c r="Y78" s="39">
        <v>0.125</v>
      </c>
      <c r="Z78" s="39">
        <v>0.15</v>
      </c>
      <c r="AA78" s="39">
        <v>0.15100057880296311</v>
      </c>
      <c r="AB78" s="39">
        <v>0.15192493739642246</v>
      </c>
      <c r="AC78" s="39">
        <v>0.15134589211613553</v>
      </c>
      <c r="AD78" s="39">
        <v>0.1506078594822792</v>
      </c>
      <c r="AE78" s="39">
        <v>0.14961883166137072</v>
      </c>
      <c r="AF78" s="39">
        <v>0.14856326320710556</v>
      </c>
      <c r="AG78" s="39">
        <v>0.14777345319537188</v>
      </c>
      <c r="AH78" s="39">
        <v>0.14725676279958388</v>
      </c>
      <c r="AI78" s="39">
        <v>0.14661982564642606</v>
      </c>
      <c r="AJ78" s="39">
        <v>0.1461265195355349</v>
      </c>
      <c r="AK78" s="39">
        <v>0.1454840706900945</v>
      </c>
      <c r="AL78" s="39">
        <v>0.14498323881728278</v>
      </c>
      <c r="AM78" s="39">
        <v>0.14454595187753227</v>
      </c>
      <c r="AN78" s="39">
        <v>0.14385770906764028</v>
      </c>
      <c r="AO78" s="39">
        <v>0.14332363899169565</v>
      </c>
      <c r="AP78" s="39">
        <v>0.14274952005982669</v>
      </c>
      <c r="AQ78" s="39">
        <v>0.14222363152911099</v>
      </c>
      <c r="AR78" s="39">
        <v>0.14188967098544894</v>
      </c>
      <c r="AS78" s="39">
        <v>0.14149962607437105</v>
      </c>
      <c r="AT78" s="39">
        <v>0.14102580693074304</v>
      </c>
      <c r="AU78" s="39">
        <v>0.14042733427326187</v>
      </c>
      <c r="AV78" s="39">
        <v>0.1397355044543005</v>
      </c>
      <c r="AW78" s="39">
        <v>0.13909220649544363</v>
      </c>
      <c r="AX78" s="39">
        <v>0.13841343763593991</v>
      </c>
      <c r="AY78" s="39">
        <v>0.13764576877314774</v>
      </c>
      <c r="AZ78" s="39">
        <v>0.13668463093061295</v>
      </c>
      <c r="BA78" s="39">
        <v>0.13589609145423612</v>
      </c>
      <c r="BB78" s="39">
        <v>0.13503782814831641</v>
      </c>
      <c r="BC78" s="39">
        <v>0.13399627143294182</v>
      </c>
      <c r="BD78" s="36"/>
      <c r="BE78" s="36"/>
      <c r="BF78" s="36"/>
    </row>
    <row r="79" spans="1:58" ht="12.95" customHeight="1" x14ac:dyDescent="0.2">
      <c r="A79" s="117" t="b">
        <f t="shared" si="0"/>
        <v>1</v>
      </c>
      <c r="B79" s="55" t="s">
        <v>60</v>
      </c>
      <c r="C79" s="56" t="s">
        <v>2310</v>
      </c>
      <c r="D79" s="40" t="s">
        <v>2281</v>
      </c>
      <c r="E79" s="39">
        <v>0</v>
      </c>
      <c r="F79" s="39">
        <v>0</v>
      </c>
      <c r="G79" s="39">
        <v>0</v>
      </c>
      <c r="H79" s="39">
        <v>0</v>
      </c>
      <c r="I79" s="39">
        <v>0</v>
      </c>
      <c r="J79" s="39">
        <v>0.01</v>
      </c>
      <c r="K79" s="39">
        <v>1.9999999999999997E-2</v>
      </c>
      <c r="L79" s="39">
        <v>0.01</v>
      </c>
      <c r="M79" s="39">
        <v>0.01</v>
      </c>
      <c r="N79" s="39">
        <v>9.9999999999999985E-3</v>
      </c>
      <c r="O79" s="39">
        <v>9.5844928100137172E-2</v>
      </c>
      <c r="P79" s="39">
        <v>9.539883832882963E-2</v>
      </c>
      <c r="Q79" s="39">
        <v>0.13917102173028204</v>
      </c>
      <c r="R79" s="39">
        <v>0.13888799850703895</v>
      </c>
      <c r="S79" s="39">
        <v>0.13879321198854599</v>
      </c>
      <c r="T79" s="39">
        <v>0.13890761830918139</v>
      </c>
      <c r="U79" s="39">
        <v>0.19529645825492559</v>
      </c>
      <c r="V79" s="39">
        <v>0.19455150088934539</v>
      </c>
      <c r="W79" s="39">
        <v>0.19491879089077882</v>
      </c>
      <c r="X79" s="39">
        <v>0.19401668720693957</v>
      </c>
      <c r="Y79" s="39">
        <v>0.23197076640085615</v>
      </c>
      <c r="Z79" s="39">
        <v>0.23144154701971451</v>
      </c>
      <c r="AA79" s="39">
        <v>0.23156125632402361</v>
      </c>
      <c r="AB79" s="39">
        <v>0.20000000000000004</v>
      </c>
      <c r="AC79" s="39">
        <v>0.2</v>
      </c>
      <c r="AD79" s="39">
        <v>0.25</v>
      </c>
      <c r="AE79" s="39">
        <v>0.24999999999999997</v>
      </c>
      <c r="AF79" s="39">
        <v>0.25</v>
      </c>
      <c r="AG79" s="39">
        <v>0.25</v>
      </c>
      <c r="AH79" s="39">
        <v>0.24999999999999997</v>
      </c>
      <c r="AI79" s="39">
        <v>0.25</v>
      </c>
      <c r="AJ79" s="39">
        <v>0.25</v>
      </c>
      <c r="AK79" s="39">
        <v>0.25000000000000006</v>
      </c>
      <c r="AL79" s="39">
        <v>0.25</v>
      </c>
      <c r="AM79" s="39">
        <v>0.25</v>
      </c>
      <c r="AN79" s="39">
        <v>0.55000000000000004</v>
      </c>
      <c r="AO79" s="39">
        <v>0.54999999999999993</v>
      </c>
      <c r="AP79" s="39">
        <v>0.55000000000000004</v>
      </c>
      <c r="AQ79" s="39">
        <v>0.55000000000000004</v>
      </c>
      <c r="AR79" s="39">
        <v>0.54999999999999993</v>
      </c>
      <c r="AS79" s="39">
        <v>0.55000000000000004</v>
      </c>
      <c r="AT79" s="39">
        <v>0.55000000000000004</v>
      </c>
      <c r="AU79" s="39">
        <v>0.55000000000000004</v>
      </c>
      <c r="AV79" s="39">
        <v>0.55000000000000016</v>
      </c>
      <c r="AW79" s="39">
        <v>0.55000000000000004</v>
      </c>
      <c r="AX79" s="39">
        <v>0.55000000000000004</v>
      </c>
      <c r="AY79" s="39">
        <v>0.54999999999999993</v>
      </c>
      <c r="AZ79" s="39">
        <v>0.55000000000000004</v>
      </c>
      <c r="BA79" s="39">
        <v>0.55000000000000004</v>
      </c>
      <c r="BB79" s="39">
        <v>0.55000000000000004</v>
      </c>
      <c r="BC79" s="39">
        <v>0.55000000000000004</v>
      </c>
      <c r="BD79" s="36"/>
      <c r="BE79" s="36"/>
      <c r="BF79" s="36"/>
    </row>
    <row r="80" spans="1:58" x14ac:dyDescent="0.2">
      <c r="A80" s="117" t="str">
        <f t="shared" si="0"/>
        <v/>
      </c>
      <c r="B80" s="82"/>
      <c r="C80" s="58"/>
      <c r="D80" s="40" t="s">
        <v>2311</v>
      </c>
      <c r="E80" s="39">
        <v>0</v>
      </c>
      <c r="F80" s="39">
        <v>0</v>
      </c>
      <c r="G80" s="39">
        <v>0</v>
      </c>
      <c r="H80" s="39">
        <v>0</v>
      </c>
      <c r="I80" s="39">
        <v>0</v>
      </c>
      <c r="J80" s="39">
        <v>0.01</v>
      </c>
      <c r="K80" s="39">
        <v>0.02</v>
      </c>
      <c r="L80" s="39">
        <v>0.01</v>
      </c>
      <c r="M80" s="39">
        <v>0.01</v>
      </c>
      <c r="N80" s="39">
        <v>0.01</v>
      </c>
      <c r="O80" s="39">
        <v>0.15</v>
      </c>
      <c r="P80" s="39">
        <v>0.15</v>
      </c>
      <c r="Q80" s="39">
        <v>0.18</v>
      </c>
      <c r="R80" s="39">
        <v>0.18</v>
      </c>
      <c r="S80" s="39">
        <v>0.18</v>
      </c>
      <c r="T80" s="39">
        <v>0.18</v>
      </c>
      <c r="U80" s="39">
        <v>0.25</v>
      </c>
      <c r="V80" s="39">
        <v>0.25</v>
      </c>
      <c r="W80" s="39">
        <v>0.25</v>
      </c>
      <c r="X80" s="39">
        <v>0.25</v>
      </c>
      <c r="Y80" s="39">
        <v>0.3</v>
      </c>
      <c r="Z80" s="39">
        <v>0.3</v>
      </c>
      <c r="AA80" s="39">
        <v>0.3</v>
      </c>
      <c r="AB80" s="39">
        <v>0.2</v>
      </c>
      <c r="AC80" s="39">
        <v>0.2</v>
      </c>
      <c r="AD80" s="39">
        <v>0.25</v>
      </c>
      <c r="AE80" s="39">
        <v>0.25</v>
      </c>
      <c r="AF80" s="39">
        <v>0.25</v>
      </c>
      <c r="AG80" s="39">
        <v>0.25</v>
      </c>
      <c r="AH80" s="39">
        <v>0.25</v>
      </c>
      <c r="AI80" s="39">
        <v>0.25</v>
      </c>
      <c r="AJ80" s="39">
        <v>0.25</v>
      </c>
      <c r="AK80" s="39">
        <v>0.25</v>
      </c>
      <c r="AL80" s="39">
        <v>0.25</v>
      </c>
      <c r="AM80" s="39">
        <v>0.25</v>
      </c>
      <c r="AN80" s="39">
        <v>0.55000000000000004</v>
      </c>
      <c r="AO80" s="39">
        <v>0.55000000000000004</v>
      </c>
      <c r="AP80" s="39">
        <v>0.55000000000000004</v>
      </c>
      <c r="AQ80" s="39">
        <v>0.55000000000000004</v>
      </c>
      <c r="AR80" s="39">
        <v>0.55000000000000004</v>
      </c>
      <c r="AS80" s="39">
        <v>0.55000000000000004</v>
      </c>
      <c r="AT80" s="39">
        <v>0.55000000000000004</v>
      </c>
      <c r="AU80" s="39">
        <v>0.55000000000000004</v>
      </c>
      <c r="AV80" s="39">
        <v>0.55000000000000004</v>
      </c>
      <c r="AW80" s="39">
        <v>0.55000000000000004</v>
      </c>
      <c r="AX80" s="39">
        <v>0.55000000000000004</v>
      </c>
      <c r="AY80" s="39">
        <v>0.55000000000000004</v>
      </c>
      <c r="AZ80" s="39">
        <v>0.55000000000000004</v>
      </c>
      <c r="BA80" s="39">
        <v>0.55000000000000004</v>
      </c>
      <c r="BB80" s="39">
        <v>0.55000000000000004</v>
      </c>
      <c r="BC80" s="39">
        <v>0.55000000000000004</v>
      </c>
      <c r="BD80" s="36"/>
      <c r="BE80" s="36"/>
      <c r="BF80" s="36"/>
    </row>
    <row r="81" spans="1:58" x14ac:dyDescent="0.2">
      <c r="A81" s="117" t="str">
        <f t="shared" si="0"/>
        <v/>
      </c>
      <c r="B81" s="82"/>
      <c r="C81" s="58"/>
      <c r="D81" s="40" t="s">
        <v>2312</v>
      </c>
      <c r="E81" s="39">
        <v>0</v>
      </c>
      <c r="F81" s="39">
        <v>0</v>
      </c>
      <c r="G81" s="39">
        <v>0</v>
      </c>
      <c r="H81" s="39">
        <v>0</v>
      </c>
      <c r="I81" s="39">
        <v>0</v>
      </c>
      <c r="J81" s="39">
        <v>0.01</v>
      </c>
      <c r="K81" s="39">
        <v>0.02</v>
      </c>
      <c r="L81" s="39">
        <v>0.01</v>
      </c>
      <c r="M81" s="39">
        <v>0.01</v>
      </c>
      <c r="N81" s="39">
        <v>0.01</v>
      </c>
      <c r="O81" s="39">
        <v>7.0000000000000007E-2</v>
      </c>
      <c r="P81" s="39">
        <v>7.0000000000000007E-2</v>
      </c>
      <c r="Q81" s="39">
        <v>0.12</v>
      </c>
      <c r="R81" s="39">
        <v>0.12</v>
      </c>
      <c r="S81" s="39">
        <v>0.12</v>
      </c>
      <c r="T81" s="39">
        <v>0.12</v>
      </c>
      <c r="U81" s="39">
        <v>0.17</v>
      </c>
      <c r="V81" s="39">
        <v>0.17</v>
      </c>
      <c r="W81" s="39">
        <v>0.17</v>
      </c>
      <c r="X81" s="39">
        <v>0.17</v>
      </c>
      <c r="Y81" s="39">
        <v>0.2</v>
      </c>
      <c r="Z81" s="39">
        <v>0.2</v>
      </c>
      <c r="AA81" s="39">
        <v>0.2</v>
      </c>
      <c r="AB81" s="39">
        <v>0.2</v>
      </c>
      <c r="AC81" s="39">
        <v>0.2</v>
      </c>
      <c r="AD81" s="39">
        <v>0.25</v>
      </c>
      <c r="AE81" s="39">
        <v>0.25</v>
      </c>
      <c r="AF81" s="39">
        <v>0.25</v>
      </c>
      <c r="AG81" s="39">
        <v>0.25</v>
      </c>
      <c r="AH81" s="39">
        <v>0.25</v>
      </c>
      <c r="AI81" s="39">
        <v>0.25</v>
      </c>
      <c r="AJ81" s="39">
        <v>0.25</v>
      </c>
      <c r="AK81" s="39">
        <v>0.25</v>
      </c>
      <c r="AL81" s="39">
        <v>0.25</v>
      </c>
      <c r="AM81" s="39">
        <v>0.25</v>
      </c>
      <c r="AN81" s="39">
        <v>0.55000000000000004</v>
      </c>
      <c r="AO81" s="39">
        <v>0.55000000000000004</v>
      </c>
      <c r="AP81" s="39">
        <v>0.55000000000000004</v>
      </c>
      <c r="AQ81" s="39">
        <v>0.55000000000000004</v>
      </c>
      <c r="AR81" s="39">
        <v>0.55000000000000004</v>
      </c>
      <c r="AS81" s="39">
        <v>0.55000000000000004</v>
      </c>
      <c r="AT81" s="39">
        <v>0.55000000000000004</v>
      </c>
      <c r="AU81" s="39">
        <v>0.55000000000000004</v>
      </c>
      <c r="AV81" s="39">
        <v>0.55000000000000004</v>
      </c>
      <c r="AW81" s="39">
        <v>0.55000000000000004</v>
      </c>
      <c r="AX81" s="39">
        <v>0.55000000000000004</v>
      </c>
      <c r="AY81" s="39">
        <v>0.55000000000000004</v>
      </c>
      <c r="AZ81" s="39">
        <v>0.55000000000000004</v>
      </c>
      <c r="BA81" s="39">
        <v>0.55000000000000004</v>
      </c>
      <c r="BB81" s="39">
        <v>0.55000000000000004</v>
      </c>
      <c r="BC81" s="39">
        <v>0.55000000000000004</v>
      </c>
      <c r="BD81" s="36"/>
      <c r="BE81" s="36"/>
      <c r="BF81" s="36"/>
    </row>
    <row r="82" spans="1:58" x14ac:dyDescent="0.2">
      <c r="A82" s="117" t="str">
        <f t="shared" si="0"/>
        <v/>
      </c>
      <c r="B82" s="82"/>
      <c r="C82" s="58"/>
      <c r="D82" s="43" t="s">
        <v>2313</v>
      </c>
      <c r="E82" s="39">
        <v>0</v>
      </c>
      <c r="F82" s="39">
        <v>0</v>
      </c>
      <c r="G82" s="39">
        <v>0</v>
      </c>
      <c r="H82" s="39">
        <v>0</v>
      </c>
      <c r="I82" s="39">
        <v>0</v>
      </c>
      <c r="J82" s="39">
        <v>0</v>
      </c>
      <c r="K82" s="39">
        <v>0</v>
      </c>
      <c r="L82" s="39">
        <v>0</v>
      </c>
      <c r="M82" s="39">
        <v>0</v>
      </c>
      <c r="N82" s="39">
        <v>0</v>
      </c>
      <c r="O82" s="39">
        <v>0</v>
      </c>
      <c r="P82" s="39">
        <v>0</v>
      </c>
      <c r="Q82" s="39">
        <v>0</v>
      </c>
      <c r="R82" s="39">
        <v>0</v>
      </c>
      <c r="S82" s="39">
        <v>0</v>
      </c>
      <c r="T82" s="39">
        <v>0</v>
      </c>
      <c r="U82" s="39">
        <v>0</v>
      </c>
      <c r="V82" s="39">
        <v>0</v>
      </c>
      <c r="W82" s="39">
        <v>0</v>
      </c>
      <c r="X82" s="39">
        <v>0</v>
      </c>
      <c r="Y82" s="39">
        <v>1.2607445141660838E-2</v>
      </c>
      <c r="Z82" s="39">
        <v>1.2709886062287722E-2</v>
      </c>
      <c r="AA82" s="39">
        <v>1.270449438690122E-2</v>
      </c>
      <c r="AB82" s="39">
        <v>1.2692359553904633E-2</v>
      </c>
      <c r="AC82" s="39">
        <v>1.2681045569448657E-2</v>
      </c>
      <c r="AD82" s="39">
        <v>1.2691104673774666E-2</v>
      </c>
      <c r="AE82" s="39">
        <v>1.2708285241755077E-2</v>
      </c>
      <c r="AF82" s="39">
        <v>1.2725068113494149E-2</v>
      </c>
      <c r="AG82" s="39">
        <v>1.2737135572212824E-2</v>
      </c>
      <c r="AH82" s="39">
        <v>1.2745740983305977E-2</v>
      </c>
      <c r="AI82" s="39">
        <v>1.2756875341002847E-2</v>
      </c>
      <c r="AJ82" s="39">
        <v>1.2766774386213429E-2</v>
      </c>
      <c r="AK82" s="39">
        <v>1.2779876410015724E-2</v>
      </c>
      <c r="AL82" s="39">
        <v>1.2790891996885519E-2</v>
      </c>
      <c r="AM82" s="39">
        <v>1.2803175802299836E-2</v>
      </c>
      <c r="AN82" s="39">
        <v>1.2818487939033296E-2</v>
      </c>
      <c r="AO82" s="39">
        <v>1.2831474195621324E-2</v>
      </c>
      <c r="AP82" s="39">
        <v>1.2843451501428089E-2</v>
      </c>
      <c r="AQ82" s="39">
        <v>1.2854717701595872E-2</v>
      </c>
      <c r="AR82" s="39">
        <v>1.2861687155156487E-2</v>
      </c>
      <c r="AS82" s="39">
        <v>1.2868513957840208E-2</v>
      </c>
      <c r="AT82" s="39">
        <v>1.2878526968366904E-2</v>
      </c>
      <c r="AU82" s="39">
        <v>1.2891069790180155E-2</v>
      </c>
      <c r="AV82" s="39">
        <v>1.290501770159448E-2</v>
      </c>
      <c r="AW82" s="39">
        <v>1.2917474415635519E-2</v>
      </c>
      <c r="AX82" s="39">
        <v>1.2930062733237326E-2</v>
      </c>
      <c r="AY82" s="39">
        <v>1.2943832957007278E-2</v>
      </c>
      <c r="AZ82" s="39">
        <v>1.2959639504518082E-2</v>
      </c>
      <c r="BA82" s="39">
        <v>1.297356544333465E-2</v>
      </c>
      <c r="BB82" s="39">
        <v>1.2987895253133373E-2</v>
      </c>
      <c r="BC82" s="39">
        <v>1.3004837242484338E-2</v>
      </c>
      <c r="BD82" s="36"/>
      <c r="BE82" s="36"/>
      <c r="BF82" s="36"/>
    </row>
    <row r="83" spans="1:58" x14ac:dyDescent="0.2">
      <c r="A83" s="117" t="str">
        <f t="shared" si="0"/>
        <v/>
      </c>
      <c r="B83" s="82"/>
      <c r="C83" s="58"/>
      <c r="D83" s="40" t="s">
        <v>2494</v>
      </c>
      <c r="E83" s="39">
        <v>0</v>
      </c>
      <c r="F83" s="39">
        <v>0</v>
      </c>
      <c r="G83" s="39">
        <v>0</v>
      </c>
      <c r="H83" s="39">
        <v>0</v>
      </c>
      <c r="I83" s="39">
        <v>0</v>
      </c>
      <c r="J83" s="39">
        <v>0</v>
      </c>
      <c r="K83" s="39">
        <v>0</v>
      </c>
      <c r="L83" s="39">
        <v>0</v>
      </c>
      <c r="M83" s="39">
        <v>0</v>
      </c>
      <c r="N83" s="39">
        <v>0</v>
      </c>
      <c r="O83" s="39">
        <v>0</v>
      </c>
      <c r="P83" s="39">
        <v>0</v>
      </c>
      <c r="Q83" s="39">
        <v>0</v>
      </c>
      <c r="R83" s="39">
        <v>0</v>
      </c>
      <c r="S83" s="39">
        <v>0</v>
      </c>
      <c r="T83" s="39">
        <v>0</v>
      </c>
      <c r="U83" s="39">
        <v>0</v>
      </c>
      <c r="V83" s="39">
        <v>0</v>
      </c>
      <c r="W83" s="39">
        <v>0</v>
      </c>
      <c r="X83" s="39">
        <v>0</v>
      </c>
      <c r="Y83" s="39">
        <v>0</v>
      </c>
      <c r="Z83" s="39">
        <v>0</v>
      </c>
      <c r="AA83" s="39">
        <v>0</v>
      </c>
      <c r="AB83" s="39">
        <v>0</v>
      </c>
      <c r="AC83" s="39">
        <v>0</v>
      </c>
      <c r="AD83" s="39">
        <v>0</v>
      </c>
      <c r="AE83" s="39">
        <v>0</v>
      </c>
      <c r="AF83" s="39">
        <v>0</v>
      </c>
      <c r="AG83" s="39">
        <v>0</v>
      </c>
      <c r="AH83" s="39">
        <v>0</v>
      </c>
      <c r="AI83" s="39">
        <v>0.68754607328217776</v>
      </c>
      <c r="AJ83" s="39">
        <v>0.68748798556990043</v>
      </c>
      <c r="AK83" s="39">
        <v>0.68743382716579071</v>
      </c>
      <c r="AL83" s="39">
        <v>0.68735634460435602</v>
      </c>
      <c r="AM83" s="39">
        <v>0.68725905036740564</v>
      </c>
      <c r="AN83" s="39">
        <v>0.9</v>
      </c>
      <c r="AO83" s="39">
        <v>0.9</v>
      </c>
      <c r="AP83" s="39">
        <v>0.89999999999999991</v>
      </c>
      <c r="AQ83" s="39">
        <v>0.9</v>
      </c>
      <c r="AR83" s="39">
        <v>0.89999999999999991</v>
      </c>
      <c r="AS83" s="39">
        <v>1</v>
      </c>
      <c r="AT83" s="39">
        <v>1</v>
      </c>
      <c r="AU83" s="39">
        <v>1</v>
      </c>
      <c r="AV83" s="39">
        <v>1</v>
      </c>
      <c r="AW83" s="39">
        <v>1</v>
      </c>
      <c r="AX83" s="39">
        <v>1</v>
      </c>
      <c r="AY83" s="39">
        <v>1</v>
      </c>
      <c r="AZ83" s="39">
        <v>1</v>
      </c>
      <c r="BA83" s="39">
        <v>1</v>
      </c>
      <c r="BB83" s="39">
        <v>1</v>
      </c>
      <c r="BC83" s="39">
        <v>1</v>
      </c>
      <c r="BD83" s="36"/>
      <c r="BE83" s="36"/>
      <c r="BF83" s="36"/>
    </row>
    <row r="84" spans="1:58" x14ac:dyDescent="0.2">
      <c r="A84" s="117" t="str">
        <f t="shared" si="0"/>
        <v/>
      </c>
      <c r="B84" s="82"/>
      <c r="C84" s="58"/>
      <c r="D84" s="40" t="s">
        <v>2282</v>
      </c>
      <c r="E84" s="39">
        <v>0</v>
      </c>
      <c r="F84" s="39">
        <v>0</v>
      </c>
      <c r="G84" s="39">
        <v>0</v>
      </c>
      <c r="H84" s="39">
        <v>0</v>
      </c>
      <c r="I84" s="39">
        <v>0</v>
      </c>
      <c r="J84" s="39">
        <v>0</v>
      </c>
      <c r="K84" s="39">
        <v>0</v>
      </c>
      <c r="L84" s="39">
        <v>0</v>
      </c>
      <c r="M84" s="39">
        <v>0</v>
      </c>
      <c r="N84" s="39">
        <v>0</v>
      </c>
      <c r="O84" s="39">
        <v>0</v>
      </c>
      <c r="P84" s="39">
        <v>0</v>
      </c>
      <c r="Q84" s="39">
        <v>0</v>
      </c>
      <c r="R84" s="39">
        <v>0</v>
      </c>
      <c r="S84" s="39">
        <v>0</v>
      </c>
      <c r="T84" s="39">
        <v>0</v>
      </c>
      <c r="U84" s="39">
        <v>0</v>
      </c>
      <c r="V84" s="39">
        <v>0</v>
      </c>
      <c r="W84" s="39">
        <v>0</v>
      </c>
      <c r="X84" s="39">
        <v>0</v>
      </c>
      <c r="Y84" s="39">
        <v>0</v>
      </c>
      <c r="Z84" s="39">
        <v>0</v>
      </c>
      <c r="AA84" s="39">
        <v>0</v>
      </c>
      <c r="AB84" s="39">
        <v>0</v>
      </c>
      <c r="AC84" s="39">
        <v>0</v>
      </c>
      <c r="AD84" s="39">
        <v>0</v>
      </c>
      <c r="AE84" s="39">
        <v>0</v>
      </c>
      <c r="AF84" s="39">
        <v>0</v>
      </c>
      <c r="AG84" s="39">
        <v>0</v>
      </c>
      <c r="AH84" s="39">
        <v>0</v>
      </c>
      <c r="AI84" s="39">
        <v>0.8</v>
      </c>
      <c r="AJ84" s="39">
        <v>0.8</v>
      </c>
      <c r="AK84" s="39">
        <v>0.8</v>
      </c>
      <c r="AL84" s="39">
        <v>0.8</v>
      </c>
      <c r="AM84" s="39">
        <v>0.8</v>
      </c>
      <c r="AN84" s="39">
        <v>0.9</v>
      </c>
      <c r="AO84" s="39">
        <v>0.9</v>
      </c>
      <c r="AP84" s="39">
        <v>0.9</v>
      </c>
      <c r="AQ84" s="39">
        <v>0.9</v>
      </c>
      <c r="AR84" s="39">
        <v>0.9</v>
      </c>
      <c r="AS84" s="39">
        <v>1</v>
      </c>
      <c r="AT84" s="39">
        <v>1</v>
      </c>
      <c r="AU84" s="39">
        <v>1</v>
      </c>
      <c r="AV84" s="39">
        <v>1</v>
      </c>
      <c r="AW84" s="39">
        <v>1</v>
      </c>
      <c r="AX84" s="39">
        <v>1</v>
      </c>
      <c r="AY84" s="39">
        <v>1</v>
      </c>
      <c r="AZ84" s="39">
        <v>1</v>
      </c>
      <c r="BA84" s="39">
        <v>1</v>
      </c>
      <c r="BB84" s="39">
        <v>1</v>
      </c>
      <c r="BC84" s="39">
        <v>1</v>
      </c>
      <c r="BD84" s="36"/>
      <c r="BE84" s="36"/>
      <c r="BF84" s="36"/>
    </row>
    <row r="85" spans="1:58" x14ac:dyDescent="0.2">
      <c r="A85" s="117" t="str">
        <f t="shared" si="0"/>
        <v/>
      </c>
      <c r="B85" s="81"/>
      <c r="C85" s="57"/>
      <c r="D85" s="40" t="s">
        <v>2312</v>
      </c>
      <c r="E85" s="39">
        <v>0</v>
      </c>
      <c r="F85" s="39">
        <v>0</v>
      </c>
      <c r="G85" s="39">
        <v>0</v>
      </c>
      <c r="H85" s="39">
        <v>0</v>
      </c>
      <c r="I85" s="39">
        <v>0</v>
      </c>
      <c r="J85" s="39">
        <v>0</v>
      </c>
      <c r="K85" s="39">
        <v>0</v>
      </c>
      <c r="L85" s="39">
        <v>0</v>
      </c>
      <c r="M85" s="39">
        <v>0</v>
      </c>
      <c r="N85" s="39">
        <v>0</v>
      </c>
      <c r="O85" s="39">
        <v>0</v>
      </c>
      <c r="P85" s="39">
        <v>0</v>
      </c>
      <c r="Q85" s="39">
        <v>0</v>
      </c>
      <c r="R85" s="39">
        <v>0</v>
      </c>
      <c r="S85" s="39">
        <v>0</v>
      </c>
      <c r="T85" s="39">
        <v>0</v>
      </c>
      <c r="U85" s="39">
        <v>0</v>
      </c>
      <c r="V85" s="39">
        <v>0</v>
      </c>
      <c r="W85" s="39">
        <v>0</v>
      </c>
      <c r="X85" s="39">
        <v>0</v>
      </c>
      <c r="Y85" s="39">
        <v>0</v>
      </c>
      <c r="Z85" s="39">
        <v>0</v>
      </c>
      <c r="AA85" s="39">
        <v>0</v>
      </c>
      <c r="AB85" s="39">
        <v>0</v>
      </c>
      <c r="AC85" s="39">
        <v>0</v>
      </c>
      <c r="AD85" s="39">
        <v>0</v>
      </c>
      <c r="AE85" s="39">
        <v>0</v>
      </c>
      <c r="AF85" s="39">
        <v>0</v>
      </c>
      <c r="AG85" s="39">
        <v>0</v>
      </c>
      <c r="AH85" s="39">
        <v>0</v>
      </c>
      <c r="AI85" s="39">
        <v>0.6</v>
      </c>
      <c r="AJ85" s="39">
        <v>0.6</v>
      </c>
      <c r="AK85" s="39">
        <v>0.6</v>
      </c>
      <c r="AL85" s="39">
        <v>0.6</v>
      </c>
      <c r="AM85" s="39">
        <v>0.6</v>
      </c>
      <c r="AN85" s="39">
        <v>0.9</v>
      </c>
      <c r="AO85" s="39">
        <v>0.9</v>
      </c>
      <c r="AP85" s="39">
        <v>0.9</v>
      </c>
      <c r="AQ85" s="39">
        <v>0.9</v>
      </c>
      <c r="AR85" s="39">
        <v>0.9</v>
      </c>
      <c r="AS85" s="39">
        <v>1</v>
      </c>
      <c r="AT85" s="39">
        <v>1</v>
      </c>
      <c r="AU85" s="39">
        <v>1</v>
      </c>
      <c r="AV85" s="39">
        <v>1</v>
      </c>
      <c r="AW85" s="39">
        <v>1</v>
      </c>
      <c r="AX85" s="39">
        <v>1</v>
      </c>
      <c r="AY85" s="39">
        <v>1</v>
      </c>
      <c r="AZ85" s="39">
        <v>1</v>
      </c>
      <c r="BA85" s="39">
        <v>1</v>
      </c>
      <c r="BB85" s="39">
        <v>1</v>
      </c>
      <c r="BC85" s="39">
        <v>1</v>
      </c>
      <c r="BD85" s="36"/>
      <c r="BE85" s="36"/>
      <c r="BF85" s="36"/>
    </row>
    <row r="86" spans="1:58" x14ac:dyDescent="0.2">
      <c r="A86" s="117" t="b">
        <f t="shared" si="0"/>
        <v>1</v>
      </c>
      <c r="B86" s="55" t="s">
        <v>66</v>
      </c>
      <c r="C86" s="56" t="s">
        <v>2504</v>
      </c>
      <c r="D86" s="40" t="s">
        <v>2278</v>
      </c>
      <c r="E86" s="39">
        <v>0</v>
      </c>
      <c r="F86" s="39">
        <v>0</v>
      </c>
      <c r="G86" s="39">
        <v>0</v>
      </c>
      <c r="H86" s="39">
        <v>0</v>
      </c>
      <c r="I86" s="39">
        <v>0</v>
      </c>
      <c r="J86" s="39">
        <v>0</v>
      </c>
      <c r="K86" s="39">
        <v>0</v>
      </c>
      <c r="L86" s="39">
        <v>0</v>
      </c>
      <c r="M86" s="39">
        <v>0</v>
      </c>
      <c r="N86" s="39">
        <v>0</v>
      </c>
      <c r="O86" s="39">
        <v>0</v>
      </c>
      <c r="P86" s="39">
        <v>0.02</v>
      </c>
      <c r="Q86" s="39">
        <v>0.02</v>
      </c>
      <c r="R86" s="39">
        <v>0.02</v>
      </c>
      <c r="S86" s="39">
        <v>0.05</v>
      </c>
      <c r="T86" s="39">
        <v>0.05</v>
      </c>
      <c r="U86" s="39">
        <v>0.05</v>
      </c>
      <c r="V86" s="39">
        <v>0.05</v>
      </c>
      <c r="W86" s="39">
        <v>0.1</v>
      </c>
      <c r="X86" s="39">
        <v>0.1</v>
      </c>
      <c r="Y86" s="39">
        <v>0.1</v>
      </c>
      <c r="Z86" s="39">
        <v>0.15</v>
      </c>
      <c r="AA86" s="39">
        <v>0.15</v>
      </c>
      <c r="AB86" s="39">
        <v>0.15</v>
      </c>
      <c r="AC86" s="39">
        <v>0.15</v>
      </c>
      <c r="AD86" s="39">
        <v>0.15</v>
      </c>
      <c r="AE86" s="39">
        <v>0.15</v>
      </c>
      <c r="AF86" s="39">
        <v>0.15</v>
      </c>
      <c r="AG86" s="39">
        <v>0.15</v>
      </c>
      <c r="AH86" s="39">
        <v>0.15</v>
      </c>
      <c r="AI86" s="39">
        <v>0.15</v>
      </c>
      <c r="AJ86" s="39">
        <v>0.15</v>
      </c>
      <c r="AK86" s="39">
        <v>0.15</v>
      </c>
      <c r="AL86" s="39">
        <v>0.15</v>
      </c>
      <c r="AM86" s="39">
        <v>0.15</v>
      </c>
      <c r="AN86" s="39">
        <v>0.15</v>
      </c>
      <c r="AO86" s="39">
        <v>0.15</v>
      </c>
      <c r="AP86" s="39">
        <v>0.15</v>
      </c>
      <c r="AQ86" s="39">
        <v>0.15</v>
      </c>
      <c r="AR86" s="39">
        <v>0.15</v>
      </c>
      <c r="AS86" s="39">
        <v>0.15</v>
      </c>
      <c r="AT86" s="39">
        <v>0.15</v>
      </c>
      <c r="AU86" s="39">
        <v>0.15</v>
      </c>
      <c r="AV86" s="39">
        <v>0.15</v>
      </c>
      <c r="AW86" s="39">
        <v>0.15</v>
      </c>
      <c r="AX86" s="39">
        <v>0.15</v>
      </c>
      <c r="AY86" s="39">
        <v>0.15</v>
      </c>
      <c r="AZ86" s="39">
        <v>0.15</v>
      </c>
      <c r="BA86" s="39">
        <v>0.15</v>
      </c>
      <c r="BB86" s="39">
        <v>0.15</v>
      </c>
      <c r="BC86" s="39">
        <v>0.15</v>
      </c>
      <c r="BD86" s="36"/>
      <c r="BE86" s="36"/>
      <c r="BF86" s="36"/>
    </row>
    <row r="87" spans="1:58" x14ac:dyDescent="0.2">
      <c r="A87" s="117" t="str">
        <f t="shared" si="0"/>
        <v/>
      </c>
      <c r="B87" s="81"/>
      <c r="C87" s="57"/>
      <c r="D87" s="43" t="s">
        <v>2291</v>
      </c>
      <c r="E87" s="39">
        <v>0</v>
      </c>
      <c r="F87" s="39">
        <v>0</v>
      </c>
      <c r="G87" s="39">
        <v>0</v>
      </c>
      <c r="H87" s="39">
        <v>0</v>
      </c>
      <c r="I87" s="39">
        <v>0</v>
      </c>
      <c r="J87" s="39">
        <v>0</v>
      </c>
      <c r="K87" s="39">
        <v>0</v>
      </c>
      <c r="L87" s="39">
        <v>0</v>
      </c>
      <c r="M87" s="39">
        <v>0</v>
      </c>
      <c r="N87" s="39">
        <v>0</v>
      </c>
      <c r="O87" s="39">
        <v>0</v>
      </c>
      <c r="P87" s="39">
        <v>4.0000000000000002E-4</v>
      </c>
      <c r="Q87" s="39">
        <v>4.0000000000000002E-4</v>
      </c>
      <c r="R87" s="39">
        <v>4.0000000000000002E-4</v>
      </c>
      <c r="S87" s="39">
        <v>1E-3</v>
      </c>
      <c r="T87" s="39">
        <v>1E-3</v>
      </c>
      <c r="U87" s="39">
        <v>1E-3</v>
      </c>
      <c r="V87" s="39">
        <v>1E-3</v>
      </c>
      <c r="W87" s="39">
        <v>2E-3</v>
      </c>
      <c r="X87" s="39">
        <v>2E-3</v>
      </c>
      <c r="Y87" s="39">
        <v>2E-3</v>
      </c>
      <c r="Z87" s="39">
        <v>3.0000000000000001E-3</v>
      </c>
      <c r="AA87" s="39">
        <v>3.0000000000000001E-3</v>
      </c>
      <c r="AB87" s="39">
        <v>3.0000000000000001E-3</v>
      </c>
      <c r="AC87" s="39">
        <v>3.0000000000000001E-3</v>
      </c>
      <c r="AD87" s="39">
        <v>3.0000000000000001E-3</v>
      </c>
      <c r="AE87" s="39">
        <v>3.0000000000000001E-3</v>
      </c>
      <c r="AF87" s="39">
        <v>3.0000000000000001E-3</v>
      </c>
      <c r="AG87" s="39">
        <v>3.0000000000000001E-3</v>
      </c>
      <c r="AH87" s="39">
        <v>3.0000000000000001E-3</v>
      </c>
      <c r="AI87" s="39">
        <v>3.0000000000000001E-3</v>
      </c>
      <c r="AJ87" s="39">
        <v>3.0000000000000001E-3</v>
      </c>
      <c r="AK87" s="39">
        <v>3.0000000000000001E-3</v>
      </c>
      <c r="AL87" s="39">
        <v>3.0000000000000001E-3</v>
      </c>
      <c r="AM87" s="39">
        <v>3.0000000000000001E-3</v>
      </c>
      <c r="AN87" s="39">
        <v>3.0000000000000001E-3</v>
      </c>
      <c r="AO87" s="39">
        <v>3.0000000000000001E-3</v>
      </c>
      <c r="AP87" s="39">
        <v>3.0000000000000001E-3</v>
      </c>
      <c r="AQ87" s="39">
        <v>3.0000000000000001E-3</v>
      </c>
      <c r="AR87" s="39">
        <v>3.0000000000000001E-3</v>
      </c>
      <c r="AS87" s="39">
        <v>3.0000000000000001E-3</v>
      </c>
      <c r="AT87" s="39">
        <v>3.0000000000000001E-3</v>
      </c>
      <c r="AU87" s="39">
        <v>3.0000000000000001E-3</v>
      </c>
      <c r="AV87" s="39">
        <v>3.0000000000000001E-3</v>
      </c>
      <c r="AW87" s="39">
        <v>3.0000000000000001E-3</v>
      </c>
      <c r="AX87" s="39">
        <v>3.0000000000000001E-3</v>
      </c>
      <c r="AY87" s="39">
        <v>3.0000000000000001E-3</v>
      </c>
      <c r="AZ87" s="39">
        <v>3.0000000000000001E-3</v>
      </c>
      <c r="BA87" s="39">
        <v>3.0000000000000001E-3</v>
      </c>
      <c r="BB87" s="39">
        <v>3.0000000000000001E-3</v>
      </c>
      <c r="BC87" s="39">
        <v>3.0000000000000001E-3</v>
      </c>
      <c r="BD87" s="36"/>
      <c r="BE87" s="36"/>
      <c r="BF87" s="36"/>
    </row>
    <row r="88" spans="1:58" x14ac:dyDescent="0.2">
      <c r="A88" s="117" t="b">
        <f t="shared" si="0"/>
        <v>1</v>
      </c>
      <c r="B88" s="83" t="s">
        <v>69</v>
      </c>
      <c r="C88" s="84" t="s">
        <v>2505</v>
      </c>
      <c r="D88" s="40" t="s">
        <v>2278</v>
      </c>
      <c r="E88" s="39">
        <v>0</v>
      </c>
      <c r="F88" s="39">
        <v>0</v>
      </c>
      <c r="G88" s="39">
        <v>0</v>
      </c>
      <c r="H88" s="39">
        <v>0</v>
      </c>
      <c r="I88" s="39">
        <v>0</v>
      </c>
      <c r="J88" s="39">
        <v>0</v>
      </c>
      <c r="K88" s="39">
        <v>0</v>
      </c>
      <c r="L88" s="39">
        <v>0</v>
      </c>
      <c r="M88" s="39">
        <v>0.05</v>
      </c>
      <c r="N88" s="39">
        <v>0.05</v>
      </c>
      <c r="O88" s="39">
        <v>0.1</v>
      </c>
      <c r="P88" s="39">
        <v>0.1</v>
      </c>
      <c r="Q88" s="39">
        <v>0.1</v>
      </c>
      <c r="R88" s="39">
        <v>0.1</v>
      </c>
      <c r="S88" s="39">
        <v>0.1</v>
      </c>
      <c r="T88" s="39">
        <v>0.15</v>
      </c>
      <c r="U88" s="39">
        <v>0.15</v>
      </c>
      <c r="V88" s="39">
        <v>0.15</v>
      </c>
      <c r="W88" s="39">
        <v>0.15</v>
      </c>
      <c r="X88" s="39">
        <v>0.15</v>
      </c>
      <c r="Y88" s="39">
        <v>0.15</v>
      </c>
      <c r="Z88" s="39">
        <v>0</v>
      </c>
      <c r="AA88" s="39">
        <v>0</v>
      </c>
      <c r="AB88" s="39">
        <v>0</v>
      </c>
      <c r="AC88" s="39">
        <v>0</v>
      </c>
      <c r="AD88" s="39">
        <v>0</v>
      </c>
      <c r="AE88" s="39">
        <v>0</v>
      </c>
      <c r="AF88" s="39">
        <v>0</v>
      </c>
      <c r="AG88" s="39">
        <v>0</v>
      </c>
      <c r="AH88" s="39">
        <v>0</v>
      </c>
      <c r="AI88" s="39">
        <v>0</v>
      </c>
      <c r="AJ88" s="39">
        <v>0</v>
      </c>
      <c r="AK88" s="39">
        <v>0</v>
      </c>
      <c r="AL88" s="39">
        <v>0</v>
      </c>
      <c r="AM88" s="39">
        <v>0</v>
      </c>
      <c r="AN88" s="39">
        <v>0</v>
      </c>
      <c r="AO88" s="39">
        <v>0</v>
      </c>
      <c r="AP88" s="39">
        <v>0</v>
      </c>
      <c r="AQ88" s="39">
        <v>0</v>
      </c>
      <c r="AR88" s="39">
        <v>0</v>
      </c>
      <c r="AS88" s="39">
        <v>0</v>
      </c>
      <c r="AT88" s="39">
        <v>0</v>
      </c>
      <c r="AU88" s="39">
        <v>0</v>
      </c>
      <c r="AV88" s="39">
        <v>0</v>
      </c>
      <c r="AW88" s="39">
        <v>0</v>
      </c>
      <c r="AX88" s="39">
        <v>0</v>
      </c>
      <c r="AY88" s="39">
        <v>0</v>
      </c>
      <c r="AZ88" s="39">
        <v>0</v>
      </c>
      <c r="BA88" s="39">
        <v>0</v>
      </c>
      <c r="BB88" s="39">
        <v>0</v>
      </c>
      <c r="BC88" s="39">
        <v>0</v>
      </c>
      <c r="BD88" s="36"/>
      <c r="BE88" s="36"/>
      <c r="BF88" s="36"/>
    </row>
    <row r="89" spans="1:58" s="114" customFormat="1" ht="12.95" customHeight="1" x14ac:dyDescent="0.2">
      <c r="A89" s="114" t="b">
        <f t="shared" si="0"/>
        <v>1</v>
      </c>
      <c r="B89" s="120" t="s">
        <v>88</v>
      </c>
      <c r="C89" s="121" t="s">
        <v>2506</v>
      </c>
      <c r="D89" s="122" t="s">
        <v>2281</v>
      </c>
      <c r="E89" s="123">
        <v>0</v>
      </c>
      <c r="F89" s="123">
        <v>0</v>
      </c>
      <c r="G89" s="123">
        <v>0</v>
      </c>
      <c r="H89" s="123">
        <v>0</v>
      </c>
      <c r="I89" s="123">
        <v>0</v>
      </c>
      <c r="J89" s="123">
        <v>0</v>
      </c>
      <c r="K89" s="123">
        <v>0</v>
      </c>
      <c r="L89" s="123">
        <v>0</v>
      </c>
      <c r="M89" s="123">
        <v>0</v>
      </c>
      <c r="N89" s="123">
        <v>0</v>
      </c>
      <c r="O89" s="123">
        <v>0</v>
      </c>
      <c r="P89" s="123">
        <v>0</v>
      </c>
      <c r="Q89" s="123">
        <v>0.03</v>
      </c>
      <c r="R89" s="123">
        <v>0.03</v>
      </c>
      <c r="S89" s="123">
        <v>2.9999999999999995E-2</v>
      </c>
      <c r="T89" s="123">
        <v>0.06</v>
      </c>
      <c r="U89" s="123">
        <v>0.06</v>
      </c>
      <c r="V89" s="123">
        <v>6.0000000000000005E-2</v>
      </c>
      <c r="W89" s="123">
        <v>9.9999999999999992E-2</v>
      </c>
      <c r="X89" s="123">
        <v>0.1</v>
      </c>
      <c r="Y89" s="123">
        <v>0.1</v>
      </c>
      <c r="Z89" s="123">
        <v>0.11901030000206146</v>
      </c>
      <c r="AA89" s="123">
        <v>0.11901030000206145</v>
      </c>
      <c r="AB89" s="123">
        <v>0.11901030000206145</v>
      </c>
      <c r="AC89" s="123">
        <v>0.11901030000206145</v>
      </c>
      <c r="AD89" s="123">
        <v>0.11901030000206148</v>
      </c>
      <c r="AE89" s="123">
        <v>0.11901030000206143</v>
      </c>
      <c r="AF89" s="123">
        <v>0.11901030000206146</v>
      </c>
      <c r="AG89" s="123">
        <v>0.11901030000206145</v>
      </c>
      <c r="AH89" s="123">
        <v>0.11901030000206145</v>
      </c>
      <c r="AI89" s="123">
        <v>0.11901030000206148</v>
      </c>
      <c r="AJ89" s="123">
        <v>0.11901030000206146</v>
      </c>
      <c r="AK89" s="123">
        <v>0.11901030000206148</v>
      </c>
      <c r="AL89" s="123">
        <v>0.11901030000206146</v>
      </c>
      <c r="AM89" s="123">
        <v>0.11901030000206148</v>
      </c>
      <c r="AN89" s="123">
        <v>0.11901030000206145</v>
      </c>
      <c r="AO89" s="123">
        <v>0.11901030000206143</v>
      </c>
      <c r="AP89" s="123">
        <v>0.11901030000206145</v>
      </c>
      <c r="AQ89" s="123">
        <v>0.11901030000206148</v>
      </c>
      <c r="AR89" s="123">
        <v>0.11901030000206143</v>
      </c>
      <c r="AS89" s="123">
        <v>0.11901030000206146</v>
      </c>
      <c r="AT89" s="123">
        <v>0.11901030000206148</v>
      </c>
      <c r="AU89" s="123">
        <v>0.11901030000206146</v>
      </c>
      <c r="AV89" s="123">
        <v>0.11901030000206145</v>
      </c>
      <c r="AW89" s="123">
        <v>0.11901030000206145</v>
      </c>
      <c r="AX89" s="123">
        <v>0.11901030000206145</v>
      </c>
      <c r="AY89" s="123">
        <v>0.11901030000206146</v>
      </c>
      <c r="AZ89" s="123">
        <v>0.11901030000206143</v>
      </c>
      <c r="BA89" s="123">
        <v>0.11901030000206146</v>
      </c>
      <c r="BB89" s="123">
        <v>0.11901030000206146</v>
      </c>
      <c r="BC89" s="123">
        <v>0.11901030000206143</v>
      </c>
    </row>
    <row r="90" spans="1:58" x14ac:dyDescent="0.2">
      <c r="A90" s="117" t="str">
        <f t="shared" si="0"/>
        <v/>
      </c>
      <c r="B90" s="82"/>
      <c r="C90" s="58"/>
      <c r="D90" s="40" t="s">
        <v>2282</v>
      </c>
      <c r="E90" s="39">
        <v>0</v>
      </c>
      <c r="F90" s="39">
        <v>0</v>
      </c>
      <c r="G90" s="39">
        <v>0</v>
      </c>
      <c r="H90" s="39">
        <v>0</v>
      </c>
      <c r="I90" s="39">
        <v>0</v>
      </c>
      <c r="J90" s="39">
        <v>0</v>
      </c>
      <c r="K90" s="39">
        <v>0</v>
      </c>
      <c r="L90" s="39">
        <v>0</v>
      </c>
      <c r="M90" s="39">
        <v>0</v>
      </c>
      <c r="N90" s="39">
        <v>0</v>
      </c>
      <c r="O90" s="39">
        <v>0</v>
      </c>
      <c r="P90" s="39">
        <v>0</v>
      </c>
      <c r="Q90" s="39">
        <v>0.03</v>
      </c>
      <c r="R90" s="39">
        <v>0.03</v>
      </c>
      <c r="S90" s="39">
        <v>0.03</v>
      </c>
      <c r="T90" s="39">
        <v>0.06</v>
      </c>
      <c r="U90" s="39">
        <v>0.06</v>
      </c>
      <c r="V90" s="39">
        <v>0.06</v>
      </c>
      <c r="W90" s="39">
        <v>0.1</v>
      </c>
      <c r="X90" s="39">
        <v>0.1</v>
      </c>
      <c r="Y90" s="39">
        <v>0.1</v>
      </c>
      <c r="Z90" s="39">
        <v>0.125</v>
      </c>
      <c r="AA90" s="39">
        <v>0.125</v>
      </c>
      <c r="AB90" s="39">
        <v>0.125</v>
      </c>
      <c r="AC90" s="39">
        <v>0.125</v>
      </c>
      <c r="AD90" s="39">
        <v>0.125</v>
      </c>
      <c r="AE90" s="39">
        <v>0.125</v>
      </c>
      <c r="AF90" s="39">
        <v>0.125</v>
      </c>
      <c r="AG90" s="39">
        <v>0.125</v>
      </c>
      <c r="AH90" s="39">
        <v>0.125</v>
      </c>
      <c r="AI90" s="39">
        <v>0.125</v>
      </c>
      <c r="AJ90" s="39">
        <v>0.125</v>
      </c>
      <c r="AK90" s="39">
        <v>0.125</v>
      </c>
      <c r="AL90" s="39">
        <v>0.125</v>
      </c>
      <c r="AM90" s="39">
        <v>0.125</v>
      </c>
      <c r="AN90" s="39">
        <v>0.125</v>
      </c>
      <c r="AO90" s="39">
        <v>0.125</v>
      </c>
      <c r="AP90" s="39">
        <v>0.125</v>
      </c>
      <c r="AQ90" s="39">
        <v>0.125</v>
      </c>
      <c r="AR90" s="39">
        <v>0.125</v>
      </c>
      <c r="AS90" s="39">
        <v>0.125</v>
      </c>
      <c r="AT90" s="39">
        <v>0.125</v>
      </c>
      <c r="AU90" s="39">
        <v>0.125</v>
      </c>
      <c r="AV90" s="39">
        <v>0.125</v>
      </c>
      <c r="AW90" s="39">
        <v>0.125</v>
      </c>
      <c r="AX90" s="39">
        <v>0.125</v>
      </c>
      <c r="AY90" s="39">
        <v>0.125</v>
      </c>
      <c r="AZ90" s="39">
        <v>0.125</v>
      </c>
      <c r="BA90" s="39">
        <v>0.125</v>
      </c>
      <c r="BB90" s="39">
        <v>0.125</v>
      </c>
      <c r="BC90" s="39">
        <v>0.125</v>
      </c>
      <c r="BD90" s="36"/>
      <c r="BE90" s="36"/>
      <c r="BF90" s="36"/>
    </row>
    <row r="91" spans="1:58" x14ac:dyDescent="0.2">
      <c r="A91" s="117" t="str">
        <f t="shared" ref="A91:A152" si="1">IF(ISBLANK(B91),"",TRUE)</f>
        <v/>
      </c>
      <c r="B91" s="82"/>
      <c r="C91" s="58"/>
      <c r="D91" s="40" t="s">
        <v>2314</v>
      </c>
      <c r="E91" s="39">
        <v>0</v>
      </c>
      <c r="F91" s="39">
        <v>0</v>
      </c>
      <c r="G91" s="39">
        <v>0</v>
      </c>
      <c r="H91" s="39">
        <v>0</v>
      </c>
      <c r="I91" s="39">
        <v>0</v>
      </c>
      <c r="J91" s="39">
        <v>0</v>
      </c>
      <c r="K91" s="39">
        <v>0</v>
      </c>
      <c r="L91" s="39">
        <v>0</v>
      </c>
      <c r="M91" s="39">
        <v>0</v>
      </c>
      <c r="N91" s="39">
        <v>0</v>
      </c>
      <c r="O91" s="39">
        <v>0</v>
      </c>
      <c r="P91" s="39">
        <v>0</v>
      </c>
      <c r="Q91" s="39">
        <v>0.03</v>
      </c>
      <c r="R91" s="39">
        <v>0.03</v>
      </c>
      <c r="S91" s="39">
        <v>0.03</v>
      </c>
      <c r="T91" s="39">
        <v>0.06</v>
      </c>
      <c r="U91" s="39">
        <v>0.06</v>
      </c>
      <c r="V91" s="39">
        <v>0.06</v>
      </c>
      <c r="W91" s="39">
        <v>0.1</v>
      </c>
      <c r="X91" s="39">
        <v>0.1</v>
      </c>
      <c r="Y91" s="39">
        <v>0.1</v>
      </c>
      <c r="Z91" s="39">
        <v>0.1</v>
      </c>
      <c r="AA91" s="39">
        <v>0.1</v>
      </c>
      <c r="AB91" s="39">
        <v>0.1</v>
      </c>
      <c r="AC91" s="39">
        <v>0.1</v>
      </c>
      <c r="AD91" s="39">
        <v>0.1</v>
      </c>
      <c r="AE91" s="39">
        <v>0.1</v>
      </c>
      <c r="AF91" s="39">
        <v>0.1</v>
      </c>
      <c r="AG91" s="39">
        <v>0.1</v>
      </c>
      <c r="AH91" s="39">
        <v>0.1</v>
      </c>
      <c r="AI91" s="39">
        <v>0.1</v>
      </c>
      <c r="AJ91" s="39">
        <v>0.1</v>
      </c>
      <c r="AK91" s="39">
        <v>0.1</v>
      </c>
      <c r="AL91" s="39">
        <v>0.1</v>
      </c>
      <c r="AM91" s="39">
        <v>0.1</v>
      </c>
      <c r="AN91" s="39">
        <v>0.1</v>
      </c>
      <c r="AO91" s="39">
        <v>0.1</v>
      </c>
      <c r="AP91" s="39">
        <v>0.1</v>
      </c>
      <c r="AQ91" s="39">
        <v>0.1</v>
      </c>
      <c r="AR91" s="39">
        <v>0.1</v>
      </c>
      <c r="AS91" s="39">
        <v>0.1</v>
      </c>
      <c r="AT91" s="39">
        <v>0.1</v>
      </c>
      <c r="AU91" s="39">
        <v>0.1</v>
      </c>
      <c r="AV91" s="39">
        <v>0.1</v>
      </c>
      <c r="AW91" s="39">
        <v>0.1</v>
      </c>
      <c r="AX91" s="39">
        <v>0.1</v>
      </c>
      <c r="AY91" s="39">
        <v>0.1</v>
      </c>
      <c r="AZ91" s="39">
        <v>0.1</v>
      </c>
      <c r="BA91" s="39">
        <v>0.1</v>
      </c>
      <c r="BB91" s="39">
        <v>0.1</v>
      </c>
      <c r="BC91" s="39">
        <v>0.1</v>
      </c>
      <c r="BD91" s="36"/>
      <c r="BE91" s="36"/>
      <c r="BF91" s="36"/>
    </row>
    <row r="92" spans="1:58" x14ac:dyDescent="0.2">
      <c r="A92" s="117" t="str">
        <f t="shared" si="1"/>
        <v/>
      </c>
      <c r="B92" s="82"/>
      <c r="C92" s="58"/>
      <c r="D92" s="43" t="s">
        <v>2315</v>
      </c>
      <c r="E92" s="39">
        <v>0</v>
      </c>
      <c r="F92" s="39">
        <v>0</v>
      </c>
      <c r="G92" s="39">
        <v>0</v>
      </c>
      <c r="H92" s="39">
        <v>0</v>
      </c>
      <c r="I92" s="39">
        <v>0</v>
      </c>
      <c r="J92" s="39">
        <v>0</v>
      </c>
      <c r="K92" s="39">
        <v>0</v>
      </c>
      <c r="L92" s="39">
        <v>0</v>
      </c>
      <c r="M92" s="39">
        <v>0</v>
      </c>
      <c r="N92" s="39">
        <v>0</v>
      </c>
      <c r="O92" s="39">
        <v>2.0000000000000001E-4</v>
      </c>
      <c r="P92" s="39">
        <v>2.0000000000000001E-4</v>
      </c>
      <c r="Q92" s="39">
        <v>6.9999999999999999E-4</v>
      </c>
      <c r="R92" s="39">
        <v>6.9999999999999999E-4</v>
      </c>
      <c r="S92" s="39">
        <v>6.9999999999999999E-4</v>
      </c>
      <c r="T92" s="39">
        <v>1.4E-3</v>
      </c>
      <c r="U92" s="39">
        <v>1.4E-3</v>
      </c>
      <c r="V92" s="39">
        <v>1.4E-3</v>
      </c>
      <c r="W92" s="39">
        <v>2E-3</v>
      </c>
      <c r="X92" s="39">
        <v>2E-3</v>
      </c>
      <c r="Y92" s="39">
        <v>2E-3</v>
      </c>
      <c r="Z92" s="39">
        <v>2E-3</v>
      </c>
      <c r="AA92" s="39">
        <v>2E-3</v>
      </c>
      <c r="AB92" s="39">
        <v>2E-3</v>
      </c>
      <c r="AC92" s="39">
        <v>2E-3</v>
      </c>
      <c r="AD92" s="39">
        <v>2E-3</v>
      </c>
      <c r="AE92" s="39">
        <v>2E-3</v>
      </c>
      <c r="AF92" s="39">
        <v>2E-3</v>
      </c>
      <c r="AG92" s="39">
        <v>2E-3</v>
      </c>
      <c r="AH92" s="39">
        <v>2E-3</v>
      </c>
      <c r="AI92" s="39">
        <v>2E-3</v>
      </c>
      <c r="AJ92" s="39">
        <v>2E-3</v>
      </c>
      <c r="AK92" s="39">
        <v>2E-3</v>
      </c>
      <c r="AL92" s="39">
        <v>2E-3</v>
      </c>
      <c r="AM92" s="39">
        <v>2E-3</v>
      </c>
      <c r="AN92" s="39">
        <v>2E-3</v>
      </c>
      <c r="AO92" s="39">
        <v>2E-3</v>
      </c>
      <c r="AP92" s="39">
        <v>2E-3</v>
      </c>
      <c r="AQ92" s="39">
        <v>2E-3</v>
      </c>
      <c r="AR92" s="39">
        <v>2E-3</v>
      </c>
      <c r="AS92" s="39">
        <v>2E-3</v>
      </c>
      <c r="AT92" s="39">
        <v>2E-3</v>
      </c>
      <c r="AU92" s="39">
        <v>2E-3</v>
      </c>
      <c r="AV92" s="39">
        <v>2E-3</v>
      </c>
      <c r="AW92" s="39">
        <v>2E-3</v>
      </c>
      <c r="AX92" s="39">
        <v>2E-3</v>
      </c>
      <c r="AY92" s="39">
        <v>2E-3</v>
      </c>
      <c r="AZ92" s="39">
        <v>2E-3</v>
      </c>
      <c r="BA92" s="39">
        <v>2E-3</v>
      </c>
      <c r="BB92" s="39">
        <v>2E-3</v>
      </c>
      <c r="BC92" s="39">
        <v>2E-3</v>
      </c>
      <c r="BD92" s="36"/>
      <c r="BE92" s="36"/>
      <c r="BF92" s="36"/>
    </row>
    <row r="93" spans="1:58" x14ac:dyDescent="0.2">
      <c r="A93" s="117" t="str">
        <f t="shared" si="1"/>
        <v/>
      </c>
      <c r="B93" s="82"/>
      <c r="C93" s="58"/>
      <c r="D93" s="43" t="s">
        <v>2316</v>
      </c>
      <c r="E93" s="39">
        <v>0</v>
      </c>
      <c r="F93" s="39">
        <v>0</v>
      </c>
      <c r="G93" s="39">
        <v>0</v>
      </c>
      <c r="H93" s="39">
        <v>0</v>
      </c>
      <c r="I93" s="39">
        <v>0</v>
      </c>
      <c r="J93" s="39">
        <v>0</v>
      </c>
      <c r="K93" s="39">
        <v>0</v>
      </c>
      <c r="L93" s="39">
        <v>0</v>
      </c>
      <c r="M93" s="39">
        <v>0</v>
      </c>
      <c r="N93" s="39">
        <v>0</v>
      </c>
      <c r="O93" s="39">
        <v>0</v>
      </c>
      <c r="P93" s="39">
        <v>0</v>
      </c>
      <c r="Q93" s="39">
        <v>0</v>
      </c>
      <c r="R93" s="39">
        <v>0</v>
      </c>
      <c r="S93" s="39">
        <v>0</v>
      </c>
      <c r="T93" s="39">
        <v>0</v>
      </c>
      <c r="U93" s="39">
        <v>0</v>
      </c>
      <c r="V93" s="39">
        <v>6.9999999999999999E-4</v>
      </c>
      <c r="W93" s="39">
        <v>2.0000000000000001E-4</v>
      </c>
      <c r="X93" s="39">
        <v>4.0000000000000002E-4</v>
      </c>
      <c r="Y93" s="39">
        <v>6.9999999999999999E-4</v>
      </c>
      <c r="Z93" s="39">
        <v>6.9999999999999999E-4</v>
      </c>
      <c r="AA93" s="39">
        <v>1.4E-3</v>
      </c>
      <c r="AB93" s="39">
        <v>1.4E-3</v>
      </c>
      <c r="AC93" s="39">
        <v>1.4E-3</v>
      </c>
      <c r="AD93" s="39">
        <v>2E-3</v>
      </c>
      <c r="AE93" s="39">
        <v>2E-3</v>
      </c>
      <c r="AF93" s="39">
        <v>2E-3</v>
      </c>
      <c r="AG93" s="39">
        <v>2E-3</v>
      </c>
      <c r="AH93" s="39">
        <v>2E-3</v>
      </c>
      <c r="AI93" s="39">
        <v>2E-3</v>
      </c>
      <c r="AJ93" s="39">
        <v>2E-3</v>
      </c>
      <c r="AK93" s="39">
        <v>2E-3</v>
      </c>
      <c r="AL93" s="39">
        <v>2E-3</v>
      </c>
      <c r="AM93" s="39">
        <v>2E-3</v>
      </c>
      <c r="AN93" s="39">
        <v>2E-3</v>
      </c>
      <c r="AO93" s="39">
        <v>2E-3</v>
      </c>
      <c r="AP93" s="39">
        <v>2E-3</v>
      </c>
      <c r="AQ93" s="39">
        <v>2E-3</v>
      </c>
      <c r="AR93" s="39">
        <v>2E-3</v>
      </c>
      <c r="AS93" s="39">
        <v>2E-3</v>
      </c>
      <c r="AT93" s="39">
        <v>2E-3</v>
      </c>
      <c r="AU93" s="39">
        <v>2E-3</v>
      </c>
      <c r="AV93" s="39">
        <v>2E-3</v>
      </c>
      <c r="AW93" s="39">
        <v>2E-3</v>
      </c>
      <c r="AX93" s="39">
        <v>2E-3</v>
      </c>
      <c r="AY93" s="39">
        <v>2E-3</v>
      </c>
      <c r="AZ93" s="39">
        <v>2E-3</v>
      </c>
      <c r="BA93" s="39">
        <v>2E-3</v>
      </c>
      <c r="BB93" s="39">
        <v>2E-3</v>
      </c>
      <c r="BC93" s="39">
        <v>2E-3</v>
      </c>
      <c r="BD93" s="36"/>
      <c r="BE93" s="36"/>
      <c r="BF93" s="36"/>
    </row>
    <row r="94" spans="1:58" x14ac:dyDescent="0.2">
      <c r="A94" s="117" t="str">
        <f t="shared" si="1"/>
        <v/>
      </c>
      <c r="B94" s="82"/>
      <c r="C94" s="58"/>
      <c r="D94" s="43" t="s">
        <v>2317</v>
      </c>
      <c r="E94" s="39">
        <v>0</v>
      </c>
      <c r="F94" s="39">
        <v>0</v>
      </c>
      <c r="G94" s="39">
        <v>0</v>
      </c>
      <c r="H94" s="39">
        <v>0</v>
      </c>
      <c r="I94" s="39">
        <v>0</v>
      </c>
      <c r="J94" s="39">
        <v>0</v>
      </c>
      <c r="K94" s="39">
        <v>0</v>
      </c>
      <c r="L94" s="39">
        <v>0</v>
      </c>
      <c r="M94" s="39">
        <v>0</v>
      </c>
      <c r="N94" s="39">
        <v>0</v>
      </c>
      <c r="O94" s="39">
        <v>0</v>
      </c>
      <c r="P94" s="39">
        <v>0</v>
      </c>
      <c r="Q94" s="39">
        <v>0</v>
      </c>
      <c r="R94" s="39">
        <v>0</v>
      </c>
      <c r="S94" s="39">
        <v>1.312152880568447E-3</v>
      </c>
      <c r="T94" s="39">
        <v>1.2790377302587673E-3</v>
      </c>
      <c r="U94" s="39">
        <v>1.2721250419296156E-3</v>
      </c>
      <c r="V94" s="39">
        <v>1.2667928292968346E-3</v>
      </c>
      <c r="W94" s="39">
        <v>2.286366958558753E-3</v>
      </c>
      <c r="X94" s="39">
        <v>3.6214194211363856E-3</v>
      </c>
      <c r="Y94" s="39">
        <v>5.1386432372724179E-3</v>
      </c>
      <c r="Z94" s="39">
        <v>2.3041935847041609E-3</v>
      </c>
      <c r="AA94" s="39">
        <v>5.1665561528004261E-3</v>
      </c>
      <c r="AB94" s="39">
        <v>6.4171576402261375E-3</v>
      </c>
      <c r="AC94" s="39">
        <v>6.4358270541514289E-3</v>
      </c>
      <c r="AD94" s="39">
        <v>6.4598420154281513E-3</v>
      </c>
      <c r="AE94" s="39">
        <v>6.4307397873409966E-3</v>
      </c>
      <c r="AF94" s="39">
        <v>6.377426857161278E-3</v>
      </c>
      <c r="AG94" s="39">
        <v>6.3204429428341136E-3</v>
      </c>
      <c r="AH94" s="39">
        <v>6.250516284599131E-3</v>
      </c>
      <c r="AI94" s="39">
        <v>6.1903325042026273E-3</v>
      </c>
      <c r="AJ94" s="39">
        <v>6.1386264569425206E-3</v>
      </c>
      <c r="AK94" s="39">
        <v>6.0889362051645335E-3</v>
      </c>
      <c r="AL94" s="39">
        <v>6.0349950394569625E-3</v>
      </c>
      <c r="AM94" s="39">
        <v>5.998803192887224E-3</v>
      </c>
      <c r="AN94" s="39">
        <v>5.9607613242987903E-3</v>
      </c>
      <c r="AO94" s="39">
        <v>5.9106408362984567E-3</v>
      </c>
      <c r="AP94" s="39">
        <v>5.8644271895440577E-3</v>
      </c>
      <c r="AQ94" s="39">
        <v>5.8176603143278716E-3</v>
      </c>
      <c r="AR94" s="39">
        <v>5.7784637871014701E-3</v>
      </c>
      <c r="AS94" s="39">
        <v>5.738315038578805E-3</v>
      </c>
      <c r="AT94" s="39">
        <v>5.6910669927686874E-3</v>
      </c>
      <c r="AU94" s="39">
        <v>5.6377512344369255E-3</v>
      </c>
      <c r="AV94" s="39">
        <v>5.5827428345038132E-3</v>
      </c>
      <c r="AW94" s="39">
        <v>5.5273134820144464E-3</v>
      </c>
      <c r="AX94" s="39">
        <v>5.4759267049374989E-3</v>
      </c>
      <c r="AY94" s="39">
        <v>5.4280591074422867E-3</v>
      </c>
      <c r="AZ94" s="39">
        <v>5.3779740981903211E-3</v>
      </c>
      <c r="BA94" s="39">
        <v>5.3259981882329711E-3</v>
      </c>
      <c r="BB94" s="39">
        <v>5.2739500388223831E-3</v>
      </c>
      <c r="BC94" s="39">
        <v>5.221411077586279E-3</v>
      </c>
      <c r="BD94" s="36"/>
      <c r="BE94" s="36"/>
      <c r="BF94" s="36"/>
    </row>
    <row r="95" spans="1:58" x14ac:dyDescent="0.2">
      <c r="A95" s="117" t="str">
        <f t="shared" si="1"/>
        <v/>
      </c>
      <c r="B95" s="82"/>
      <c r="C95" s="57"/>
      <c r="D95" s="40" t="s">
        <v>2507</v>
      </c>
      <c r="E95" s="39">
        <v>0</v>
      </c>
      <c r="F95" s="39">
        <v>0</v>
      </c>
      <c r="G95" s="39">
        <v>0</v>
      </c>
      <c r="H95" s="39">
        <v>0</v>
      </c>
      <c r="I95" s="39">
        <v>0</v>
      </c>
      <c r="J95" s="39">
        <v>0</v>
      </c>
      <c r="K95" s="39">
        <v>0</v>
      </c>
      <c r="L95" s="39">
        <v>0</v>
      </c>
      <c r="M95" s="39">
        <v>0</v>
      </c>
      <c r="N95" s="39">
        <v>0</v>
      </c>
      <c r="O95" s="39">
        <v>0</v>
      </c>
      <c r="P95" s="39">
        <v>0</v>
      </c>
      <c r="Q95" s="39">
        <v>0</v>
      </c>
      <c r="R95" s="39">
        <v>0</v>
      </c>
      <c r="S95" s="39">
        <v>0</v>
      </c>
      <c r="T95" s="39">
        <v>0</v>
      </c>
      <c r="U95" s="39">
        <v>0</v>
      </c>
      <c r="V95" s="39">
        <v>0</v>
      </c>
      <c r="W95" s="39">
        <v>0</v>
      </c>
      <c r="X95" s="39">
        <v>0</v>
      </c>
      <c r="Y95" s="39">
        <v>0</v>
      </c>
      <c r="Z95" s="39">
        <v>0</v>
      </c>
      <c r="AA95" s="39">
        <v>0</v>
      </c>
      <c r="AB95" s="39">
        <v>0</v>
      </c>
      <c r="AC95" s="39">
        <v>0</v>
      </c>
      <c r="AD95" s="39">
        <v>0</v>
      </c>
      <c r="AE95" s="39">
        <v>0</v>
      </c>
      <c r="AF95" s="39">
        <v>0</v>
      </c>
      <c r="AG95" s="39">
        <v>0</v>
      </c>
      <c r="AH95" s="39">
        <v>0</v>
      </c>
      <c r="AI95" s="39">
        <v>0.62512111128153403</v>
      </c>
      <c r="AJ95" s="39">
        <v>0.62981556129966021</v>
      </c>
      <c r="AK95" s="39">
        <v>0.63491161328718171</v>
      </c>
      <c r="AL95" s="39">
        <v>0.6383308113935714</v>
      </c>
      <c r="AM95" s="39">
        <v>0.6419247889705505</v>
      </c>
      <c r="AN95" s="39">
        <v>0.64665988523959161</v>
      </c>
      <c r="AO95" s="39">
        <v>0.65102588555315755</v>
      </c>
      <c r="AP95" s="39">
        <v>0.65544415171906967</v>
      </c>
      <c r="AQ95" s="39">
        <v>0.65914721482228344</v>
      </c>
      <c r="AR95" s="39">
        <v>0.66294023833265059</v>
      </c>
      <c r="AS95" s="39">
        <v>0.66740396273680014</v>
      </c>
      <c r="AT95" s="39">
        <v>0.67244092982211945</v>
      </c>
      <c r="AU95" s="39">
        <v>0.67763780797876194</v>
      </c>
      <c r="AV95" s="39">
        <v>0.68287445531878821</v>
      </c>
      <c r="AW95" s="39">
        <v>0.68772918331771515</v>
      </c>
      <c r="AX95" s="39">
        <v>0.69225143941199019</v>
      </c>
      <c r="AY95" s="39">
        <v>0.69698318385235347</v>
      </c>
      <c r="AZ95" s="39">
        <v>0.70189356974718786</v>
      </c>
      <c r="BA95" s="39">
        <v>0.70681078041127665</v>
      </c>
      <c r="BB95" s="39">
        <v>0.71177436016187112</v>
      </c>
      <c r="BC95" s="39">
        <v>1.2050633343722592</v>
      </c>
      <c r="BD95" s="36"/>
      <c r="BE95" s="36"/>
      <c r="BF95" s="36"/>
    </row>
    <row r="96" spans="1:58" ht="12.95" customHeight="1" x14ac:dyDescent="0.2">
      <c r="A96" s="117" t="b">
        <f t="shared" si="1"/>
        <v>1</v>
      </c>
      <c r="B96" s="55" t="s">
        <v>71</v>
      </c>
      <c r="C96" s="56" t="s">
        <v>2508</v>
      </c>
      <c r="D96" s="40" t="s">
        <v>2509</v>
      </c>
      <c r="E96" s="39">
        <v>0</v>
      </c>
      <c r="F96" s="39">
        <v>0</v>
      </c>
      <c r="G96" s="39">
        <v>0</v>
      </c>
      <c r="H96" s="39">
        <v>0</v>
      </c>
      <c r="I96" s="39">
        <v>0</v>
      </c>
      <c r="J96" s="39">
        <v>0</v>
      </c>
      <c r="K96" s="39">
        <v>0</v>
      </c>
      <c r="L96" s="39">
        <v>0</v>
      </c>
      <c r="M96" s="39">
        <v>0</v>
      </c>
      <c r="N96" s="39">
        <v>0</v>
      </c>
      <c r="O96" s="39">
        <v>0</v>
      </c>
      <c r="P96" s="39">
        <v>0</v>
      </c>
      <c r="Q96" s="39">
        <v>0</v>
      </c>
      <c r="R96" s="39">
        <v>0</v>
      </c>
      <c r="S96" s="39">
        <v>0</v>
      </c>
      <c r="T96" s="39">
        <v>0</v>
      </c>
      <c r="U96" s="39">
        <v>0</v>
      </c>
      <c r="V96" s="39">
        <v>0</v>
      </c>
      <c r="W96" s="39">
        <v>0</v>
      </c>
      <c r="X96" s="39">
        <v>0</v>
      </c>
      <c r="Y96" s="39">
        <v>0</v>
      </c>
      <c r="Z96" s="39">
        <v>0</v>
      </c>
      <c r="AA96" s="39">
        <v>0</v>
      </c>
      <c r="AB96" s="39">
        <v>0</v>
      </c>
      <c r="AC96" s="39">
        <v>0</v>
      </c>
      <c r="AD96" s="39">
        <v>0</v>
      </c>
      <c r="AE96" s="39">
        <v>0</v>
      </c>
      <c r="AF96" s="39">
        <v>0</v>
      </c>
      <c r="AG96" s="39">
        <v>0</v>
      </c>
      <c r="AH96" s="39">
        <v>0</v>
      </c>
      <c r="AI96" s="39">
        <v>0</v>
      </c>
      <c r="AJ96" s="39">
        <v>0</v>
      </c>
      <c r="AK96" s="39">
        <v>0</v>
      </c>
      <c r="AL96" s="39">
        <v>0</v>
      </c>
      <c r="AM96" s="39">
        <v>0</v>
      </c>
      <c r="AN96" s="39">
        <v>0</v>
      </c>
      <c r="AO96" s="39">
        <v>0</v>
      </c>
      <c r="AP96" s="39">
        <v>0</v>
      </c>
      <c r="AQ96" s="39">
        <v>0</v>
      </c>
      <c r="AR96" s="39">
        <v>0</v>
      </c>
      <c r="AS96" s="39">
        <v>0.10090706471979166</v>
      </c>
      <c r="AT96" s="39">
        <v>0.10090706471979166</v>
      </c>
      <c r="AU96" s="39">
        <v>0.10090706471979165</v>
      </c>
      <c r="AV96" s="39">
        <v>0.10090706471979165</v>
      </c>
      <c r="AW96" s="39">
        <v>0.10090706471979165</v>
      </c>
      <c r="AX96" s="39">
        <v>0.10090706471979165</v>
      </c>
      <c r="AY96" s="39">
        <v>0.10090706471979165</v>
      </c>
      <c r="AZ96" s="39">
        <v>0.10090706471979163</v>
      </c>
      <c r="BA96" s="39">
        <v>0.10090706471979165</v>
      </c>
      <c r="BB96" s="39">
        <v>0.10090706471979165</v>
      </c>
      <c r="BC96" s="39">
        <v>1</v>
      </c>
      <c r="BD96" s="36"/>
      <c r="BE96" s="36"/>
      <c r="BF96" s="36"/>
    </row>
    <row r="97" spans="1:58" x14ac:dyDescent="0.2">
      <c r="A97" s="117" t="str">
        <f t="shared" si="1"/>
        <v/>
      </c>
      <c r="B97" s="82"/>
      <c r="C97" s="58"/>
      <c r="D97" s="40" t="s">
        <v>2510</v>
      </c>
      <c r="E97" s="39">
        <v>0</v>
      </c>
      <c r="F97" s="39">
        <v>0</v>
      </c>
      <c r="G97" s="39">
        <v>0</v>
      </c>
      <c r="H97" s="39">
        <v>0</v>
      </c>
      <c r="I97" s="39">
        <v>0</v>
      </c>
      <c r="J97" s="39">
        <v>0</v>
      </c>
      <c r="K97" s="39">
        <v>0</v>
      </c>
      <c r="L97" s="39">
        <v>0</v>
      </c>
      <c r="M97" s="39">
        <v>0</v>
      </c>
      <c r="N97" s="39">
        <v>0</v>
      </c>
      <c r="O97" s="39">
        <v>0</v>
      </c>
      <c r="P97" s="39">
        <v>0</v>
      </c>
      <c r="Q97" s="39">
        <v>0</v>
      </c>
      <c r="R97" s="39">
        <v>0</v>
      </c>
      <c r="S97" s="39">
        <v>0</v>
      </c>
      <c r="T97" s="39">
        <v>0</v>
      </c>
      <c r="U97" s="39">
        <v>0</v>
      </c>
      <c r="V97" s="39">
        <v>0</v>
      </c>
      <c r="W97" s="39">
        <v>0</v>
      </c>
      <c r="X97" s="39">
        <v>0</v>
      </c>
      <c r="Y97" s="39">
        <v>0</v>
      </c>
      <c r="Z97" s="39">
        <v>0</v>
      </c>
      <c r="AA97" s="39">
        <v>0</v>
      </c>
      <c r="AB97" s="39">
        <v>0</v>
      </c>
      <c r="AC97" s="39">
        <v>0</v>
      </c>
      <c r="AD97" s="39">
        <v>0</v>
      </c>
      <c r="AE97" s="39">
        <v>0</v>
      </c>
      <c r="AF97" s="39">
        <v>0</v>
      </c>
      <c r="AG97" s="39">
        <v>0</v>
      </c>
      <c r="AH97" s="39">
        <v>0</v>
      </c>
      <c r="AI97" s="39">
        <v>0</v>
      </c>
      <c r="AJ97" s="39">
        <v>0</v>
      </c>
      <c r="AK97" s="39">
        <v>0</v>
      </c>
      <c r="AL97" s="39">
        <v>0</v>
      </c>
      <c r="AM97" s="39">
        <v>0</v>
      </c>
      <c r="AN97" s="39">
        <v>0</v>
      </c>
      <c r="AO97" s="39">
        <v>0</v>
      </c>
      <c r="AP97" s="39">
        <v>0</v>
      </c>
      <c r="AQ97" s="39">
        <v>0</v>
      </c>
      <c r="AR97" s="39">
        <v>0</v>
      </c>
      <c r="AS97" s="39">
        <v>1</v>
      </c>
      <c r="AT97" s="39">
        <v>1</v>
      </c>
      <c r="AU97" s="39">
        <v>1</v>
      </c>
      <c r="AV97" s="39">
        <v>1</v>
      </c>
      <c r="AW97" s="39">
        <v>1</v>
      </c>
      <c r="AX97" s="39">
        <v>1</v>
      </c>
      <c r="AY97" s="39">
        <v>1</v>
      </c>
      <c r="AZ97" s="39">
        <v>1</v>
      </c>
      <c r="BA97" s="39">
        <v>1</v>
      </c>
      <c r="BB97" s="39">
        <v>1</v>
      </c>
      <c r="BC97" s="39">
        <v>1</v>
      </c>
      <c r="BD97" s="36"/>
      <c r="BE97" s="36"/>
      <c r="BF97" s="36"/>
    </row>
    <row r="98" spans="1:58" x14ac:dyDescent="0.2">
      <c r="A98" s="117" t="str">
        <f t="shared" si="1"/>
        <v/>
      </c>
      <c r="B98" s="81"/>
      <c r="C98" s="57"/>
      <c r="D98" s="40" t="s">
        <v>2511</v>
      </c>
      <c r="E98" s="39">
        <v>0</v>
      </c>
      <c r="F98" s="39">
        <v>0</v>
      </c>
      <c r="G98" s="39">
        <v>0</v>
      </c>
      <c r="H98" s="39">
        <v>0</v>
      </c>
      <c r="I98" s="39">
        <v>0</v>
      </c>
      <c r="J98" s="39">
        <v>0</v>
      </c>
      <c r="K98" s="39">
        <v>0</v>
      </c>
      <c r="L98" s="39">
        <v>0</v>
      </c>
      <c r="M98" s="39">
        <v>0</v>
      </c>
      <c r="N98" s="39">
        <v>0</v>
      </c>
      <c r="O98" s="39">
        <v>0</v>
      </c>
      <c r="P98" s="39">
        <v>0</v>
      </c>
      <c r="Q98" s="39">
        <v>0</v>
      </c>
      <c r="R98" s="39">
        <v>0</v>
      </c>
      <c r="S98" s="39">
        <v>0</v>
      </c>
      <c r="T98" s="39">
        <v>0</v>
      </c>
      <c r="U98" s="39">
        <v>0</v>
      </c>
      <c r="V98" s="39">
        <v>0</v>
      </c>
      <c r="W98" s="39">
        <v>0</v>
      </c>
      <c r="X98" s="39">
        <v>0</v>
      </c>
      <c r="Y98" s="39">
        <v>0</v>
      </c>
      <c r="Z98" s="39">
        <v>0</v>
      </c>
      <c r="AA98" s="39">
        <v>0</v>
      </c>
      <c r="AB98" s="39">
        <v>0</v>
      </c>
      <c r="AC98" s="39">
        <v>0</v>
      </c>
      <c r="AD98" s="39">
        <v>0</v>
      </c>
      <c r="AE98" s="39">
        <v>0</v>
      </c>
      <c r="AF98" s="39">
        <v>0</v>
      </c>
      <c r="AG98" s="39">
        <v>0</v>
      </c>
      <c r="AH98" s="39">
        <v>0</v>
      </c>
      <c r="AI98" s="39">
        <v>0</v>
      </c>
      <c r="AJ98" s="39">
        <v>0</v>
      </c>
      <c r="AK98" s="39">
        <v>0</v>
      </c>
      <c r="AL98" s="39">
        <v>0</v>
      </c>
      <c r="AM98" s="39">
        <v>0</v>
      </c>
      <c r="AN98" s="39">
        <v>0</v>
      </c>
      <c r="AO98" s="39">
        <v>0</v>
      </c>
      <c r="AP98" s="39">
        <v>0</v>
      </c>
      <c r="AQ98" s="39">
        <v>0</v>
      </c>
      <c r="AR98" s="39">
        <v>0</v>
      </c>
      <c r="AS98" s="39">
        <v>0</v>
      </c>
      <c r="AT98" s="39">
        <v>0</v>
      </c>
      <c r="AU98" s="39">
        <v>0</v>
      </c>
      <c r="AV98" s="39">
        <v>0</v>
      </c>
      <c r="AW98" s="39">
        <v>0</v>
      </c>
      <c r="AX98" s="39">
        <v>0</v>
      </c>
      <c r="AY98" s="39">
        <v>0</v>
      </c>
      <c r="AZ98" s="39">
        <v>0</v>
      </c>
      <c r="BA98" s="39">
        <v>0</v>
      </c>
      <c r="BB98" s="39">
        <v>0</v>
      </c>
      <c r="BC98" s="39">
        <v>1</v>
      </c>
      <c r="BD98" s="36"/>
      <c r="BE98" s="36"/>
      <c r="BF98" s="36"/>
    </row>
    <row r="99" spans="1:58" ht="12.95" customHeight="1" x14ac:dyDescent="0.2">
      <c r="A99" s="117" t="b">
        <f t="shared" si="1"/>
        <v>1</v>
      </c>
      <c r="B99" s="55" t="s">
        <v>77</v>
      </c>
      <c r="C99" s="56" t="s">
        <v>2512</v>
      </c>
      <c r="D99" s="40" t="s">
        <v>2278</v>
      </c>
      <c r="E99" s="39">
        <v>0</v>
      </c>
      <c r="F99" s="39">
        <v>0</v>
      </c>
      <c r="G99" s="39">
        <v>0</v>
      </c>
      <c r="H99" s="39">
        <v>0</v>
      </c>
      <c r="I99" s="39">
        <v>0</v>
      </c>
      <c r="J99" s="39">
        <v>0</v>
      </c>
      <c r="K99" s="39">
        <v>0</v>
      </c>
      <c r="L99" s="39">
        <v>0</v>
      </c>
      <c r="M99" s="39">
        <v>0.04</v>
      </c>
      <c r="N99" s="39">
        <v>0.06</v>
      </c>
      <c r="O99" s="39">
        <v>7.5399999999999995E-2</v>
      </c>
      <c r="P99" s="39">
        <v>9.5799999999999996E-2</v>
      </c>
      <c r="Q99" s="39">
        <v>5.5500000000000001E-2</v>
      </c>
      <c r="R99" s="39">
        <v>5.7999999999999996E-2</v>
      </c>
      <c r="S99" s="39">
        <v>7.2000000000000008E-2</v>
      </c>
      <c r="T99" s="39">
        <v>8.3000000000000004E-2</v>
      </c>
      <c r="U99" s="39">
        <v>8.5000000000000006E-2</v>
      </c>
      <c r="V99" s="39">
        <v>0.17599999999999999</v>
      </c>
      <c r="W99" s="39">
        <v>0.187</v>
      </c>
      <c r="X99" s="39">
        <v>0.19700000000000001</v>
      </c>
      <c r="Y99" s="39">
        <v>0.20700000000000002</v>
      </c>
      <c r="Z99" s="39">
        <v>0.21600000000000003</v>
      </c>
      <c r="AA99" s="39">
        <v>0.22500000000000003</v>
      </c>
      <c r="AB99" s="39">
        <v>0.23400000000000004</v>
      </c>
      <c r="AC99" s="39">
        <v>0.24299999999999999</v>
      </c>
      <c r="AD99" s="39">
        <v>0.252</v>
      </c>
      <c r="AE99" s="39">
        <v>0.252</v>
      </c>
      <c r="AF99" s="39">
        <v>0.252</v>
      </c>
      <c r="AG99" s="39">
        <v>0.252</v>
      </c>
      <c r="AH99" s="39">
        <v>0.252</v>
      </c>
      <c r="AI99" s="39">
        <v>0.252</v>
      </c>
      <c r="AJ99" s="39">
        <v>0.252</v>
      </c>
      <c r="AK99" s="39">
        <v>0.252</v>
      </c>
      <c r="AL99" s="39">
        <v>0.252</v>
      </c>
      <c r="AM99" s="39">
        <v>0.252</v>
      </c>
      <c r="AN99" s="39">
        <v>0.252</v>
      </c>
      <c r="AO99" s="39">
        <v>0.252</v>
      </c>
      <c r="AP99" s="39">
        <v>0.252</v>
      </c>
      <c r="AQ99" s="39">
        <v>0.252</v>
      </c>
      <c r="AR99" s="39">
        <v>0.252</v>
      </c>
      <c r="AS99" s="39">
        <v>0.252</v>
      </c>
      <c r="AT99" s="39">
        <v>0.252</v>
      </c>
      <c r="AU99" s="39">
        <v>0.252</v>
      </c>
      <c r="AV99" s="39">
        <v>0.252</v>
      </c>
      <c r="AW99" s="39">
        <v>0.252</v>
      </c>
      <c r="AX99" s="39">
        <v>0.252</v>
      </c>
      <c r="AY99" s="39">
        <v>0.252</v>
      </c>
      <c r="AZ99" s="39">
        <v>0.252</v>
      </c>
      <c r="BA99" s="39">
        <v>0.252</v>
      </c>
      <c r="BB99" s="39">
        <v>0.252</v>
      </c>
      <c r="BC99" s="39">
        <v>0.252</v>
      </c>
      <c r="BD99" s="36"/>
      <c r="BE99" s="36"/>
      <c r="BF99" s="36"/>
    </row>
    <row r="100" spans="1:58" x14ac:dyDescent="0.2">
      <c r="A100" s="117" t="str">
        <f t="shared" si="1"/>
        <v/>
      </c>
      <c r="B100" s="82"/>
      <c r="C100" s="58"/>
      <c r="D100" s="43" t="s">
        <v>2318</v>
      </c>
      <c r="E100" s="39">
        <v>0</v>
      </c>
      <c r="F100" s="39">
        <v>0</v>
      </c>
      <c r="G100" s="39">
        <v>0</v>
      </c>
      <c r="H100" s="39">
        <v>0</v>
      </c>
      <c r="I100" s="39">
        <v>0</v>
      </c>
      <c r="J100" s="39">
        <v>0</v>
      </c>
      <c r="K100" s="39">
        <v>0</v>
      </c>
      <c r="L100" s="39">
        <v>0</v>
      </c>
      <c r="M100" s="39">
        <v>0</v>
      </c>
      <c r="N100" s="39">
        <v>5.0000000000000001E-3</v>
      </c>
      <c r="O100" s="39">
        <v>0.01</v>
      </c>
      <c r="P100" s="39">
        <v>0.02</v>
      </c>
      <c r="Q100" s="39">
        <v>0.03</v>
      </c>
      <c r="R100" s="39">
        <v>3.7999999999999999E-2</v>
      </c>
      <c r="S100" s="39">
        <v>4.5999999999999999E-2</v>
      </c>
      <c r="T100" s="39">
        <v>5.3999999999999999E-2</v>
      </c>
      <c r="U100" s="39">
        <v>5.6000000000000001E-2</v>
      </c>
      <c r="V100" s="39">
        <v>6.8000000000000005E-2</v>
      </c>
      <c r="W100" s="39">
        <v>7.4999999999999997E-2</v>
      </c>
      <c r="X100" s="39">
        <v>8.2000000000000003E-2</v>
      </c>
      <c r="Y100" s="39">
        <v>8.8999999999999996E-2</v>
      </c>
      <c r="Z100" s="39">
        <v>9.6000000000000002E-2</v>
      </c>
      <c r="AA100" s="39">
        <v>0.10299999999999999</v>
      </c>
      <c r="AB100" s="39">
        <v>0.11</v>
      </c>
      <c r="AC100" s="39">
        <v>0.11899999999999999</v>
      </c>
      <c r="AD100" s="39">
        <v>0.128</v>
      </c>
      <c r="AE100" s="39">
        <v>0.128</v>
      </c>
      <c r="AF100" s="39">
        <v>0.128</v>
      </c>
      <c r="AG100" s="39">
        <v>0.128</v>
      </c>
      <c r="AH100" s="39">
        <v>0.128</v>
      </c>
      <c r="AI100" s="39">
        <v>0.128</v>
      </c>
      <c r="AJ100" s="39">
        <v>0.128</v>
      </c>
      <c r="AK100" s="39">
        <v>0.128</v>
      </c>
      <c r="AL100" s="39">
        <v>0.128</v>
      </c>
      <c r="AM100" s="39">
        <v>0.128</v>
      </c>
      <c r="AN100" s="39">
        <v>0.128</v>
      </c>
      <c r="AO100" s="39">
        <v>0.128</v>
      </c>
      <c r="AP100" s="39">
        <v>0.128</v>
      </c>
      <c r="AQ100" s="39">
        <v>0.128</v>
      </c>
      <c r="AR100" s="39">
        <v>0.128</v>
      </c>
      <c r="AS100" s="39">
        <v>0.128</v>
      </c>
      <c r="AT100" s="39">
        <v>0.128</v>
      </c>
      <c r="AU100" s="39">
        <v>0.128</v>
      </c>
      <c r="AV100" s="39">
        <v>0.128</v>
      </c>
      <c r="AW100" s="39">
        <v>0.128</v>
      </c>
      <c r="AX100" s="39">
        <v>0.128</v>
      </c>
      <c r="AY100" s="39">
        <v>0.128</v>
      </c>
      <c r="AZ100" s="39">
        <v>0.128</v>
      </c>
      <c r="BA100" s="39">
        <v>0.128</v>
      </c>
      <c r="BB100" s="39">
        <v>0.128</v>
      </c>
      <c r="BC100" s="39">
        <v>0.128</v>
      </c>
      <c r="BD100" s="36"/>
      <c r="BE100" s="36"/>
      <c r="BF100" s="36"/>
    </row>
    <row r="101" spans="1:58" x14ac:dyDescent="0.2">
      <c r="A101" s="117" t="str">
        <f t="shared" si="1"/>
        <v/>
      </c>
      <c r="B101" s="82"/>
      <c r="C101" s="58"/>
      <c r="D101" s="43" t="s">
        <v>2319</v>
      </c>
      <c r="E101" s="39">
        <v>0</v>
      </c>
      <c r="F101" s="39">
        <v>0</v>
      </c>
      <c r="G101" s="39">
        <v>0</v>
      </c>
      <c r="H101" s="39">
        <v>0</v>
      </c>
      <c r="I101" s="39">
        <v>0</v>
      </c>
      <c r="J101" s="39">
        <v>0</v>
      </c>
      <c r="K101" s="39">
        <v>0</v>
      </c>
      <c r="L101" s="39">
        <v>0</v>
      </c>
      <c r="M101" s="39">
        <v>0</v>
      </c>
      <c r="N101" s="39">
        <v>0</v>
      </c>
      <c r="O101" s="39">
        <v>0</v>
      </c>
      <c r="P101" s="39">
        <v>0</v>
      </c>
      <c r="Q101" s="39">
        <v>0</v>
      </c>
      <c r="R101" s="39">
        <v>0</v>
      </c>
      <c r="S101" s="39">
        <v>4.0000000000000001E-3</v>
      </c>
      <c r="T101" s="39">
        <v>6.0000000000000001E-3</v>
      </c>
      <c r="U101" s="39">
        <v>6.0000000000000001E-3</v>
      </c>
      <c r="V101" s="39">
        <v>0.01</v>
      </c>
      <c r="W101" s="39">
        <v>1.2E-2</v>
      </c>
      <c r="X101" s="39">
        <v>1.4E-2</v>
      </c>
      <c r="Y101" s="39">
        <v>1.6E-2</v>
      </c>
      <c r="Z101" s="39">
        <v>1.7999999999999999E-2</v>
      </c>
      <c r="AA101" s="39">
        <v>0.02</v>
      </c>
      <c r="AB101" s="39">
        <v>2.1999999999999999E-2</v>
      </c>
      <c r="AC101" s="39">
        <v>2.1999999999999999E-2</v>
      </c>
      <c r="AD101" s="39">
        <v>2.1999999999999999E-2</v>
      </c>
      <c r="AE101" s="39">
        <v>2.1999999999999999E-2</v>
      </c>
      <c r="AF101" s="39">
        <v>2.1999999999999999E-2</v>
      </c>
      <c r="AG101" s="39">
        <v>2.1999999999999999E-2</v>
      </c>
      <c r="AH101" s="39">
        <v>2.1999999999999999E-2</v>
      </c>
      <c r="AI101" s="39">
        <v>2.1999999999999999E-2</v>
      </c>
      <c r="AJ101" s="39">
        <v>2.1999999999999999E-2</v>
      </c>
      <c r="AK101" s="39">
        <v>2.1999999999999999E-2</v>
      </c>
      <c r="AL101" s="39">
        <v>2.1999999999999999E-2</v>
      </c>
      <c r="AM101" s="39">
        <v>2.1999999999999999E-2</v>
      </c>
      <c r="AN101" s="39">
        <v>2.1999999999999999E-2</v>
      </c>
      <c r="AO101" s="39">
        <v>2.1999999999999999E-2</v>
      </c>
      <c r="AP101" s="39">
        <v>2.1999999999999999E-2</v>
      </c>
      <c r="AQ101" s="39">
        <v>2.1999999999999999E-2</v>
      </c>
      <c r="AR101" s="39">
        <v>2.1999999999999999E-2</v>
      </c>
      <c r="AS101" s="39">
        <v>2.1999999999999999E-2</v>
      </c>
      <c r="AT101" s="39">
        <v>2.1999999999999999E-2</v>
      </c>
      <c r="AU101" s="39">
        <v>2.1999999999999999E-2</v>
      </c>
      <c r="AV101" s="39">
        <v>2.1999999999999999E-2</v>
      </c>
      <c r="AW101" s="39">
        <v>2.1999999999999999E-2</v>
      </c>
      <c r="AX101" s="39">
        <v>2.1999999999999999E-2</v>
      </c>
      <c r="AY101" s="39">
        <v>2.1999999999999999E-2</v>
      </c>
      <c r="AZ101" s="39">
        <v>2.1999999999999999E-2</v>
      </c>
      <c r="BA101" s="39">
        <v>2.1999999999999999E-2</v>
      </c>
      <c r="BB101" s="39">
        <v>2.1999999999999999E-2</v>
      </c>
      <c r="BC101" s="39">
        <v>2.1999999999999999E-2</v>
      </c>
      <c r="BD101" s="36"/>
      <c r="BE101" s="36"/>
      <c r="BF101" s="36"/>
    </row>
    <row r="102" spans="1:58" x14ac:dyDescent="0.2">
      <c r="A102" s="117" t="str">
        <f t="shared" si="1"/>
        <v/>
      </c>
      <c r="B102" s="82"/>
      <c r="C102" s="58"/>
      <c r="D102" s="43" t="s">
        <v>2320</v>
      </c>
      <c r="E102" s="39">
        <v>0</v>
      </c>
      <c r="F102" s="39">
        <v>0</v>
      </c>
      <c r="G102" s="39">
        <v>0</v>
      </c>
      <c r="H102" s="39">
        <v>0</v>
      </c>
      <c r="I102" s="39">
        <v>0</v>
      </c>
      <c r="J102" s="39">
        <v>0</v>
      </c>
      <c r="K102" s="39">
        <v>0</v>
      </c>
      <c r="L102" s="39">
        <v>0</v>
      </c>
      <c r="M102" s="39">
        <v>0</v>
      </c>
      <c r="N102" s="39">
        <v>0</v>
      </c>
      <c r="O102" s="39">
        <v>4.0000000000000002E-4</v>
      </c>
      <c r="P102" s="39">
        <v>8.0000000000000004E-4</v>
      </c>
      <c r="Q102" s="39">
        <v>1.5E-3</v>
      </c>
      <c r="R102" s="39">
        <v>2E-3</v>
      </c>
      <c r="S102" s="39">
        <v>3.0000000000000001E-3</v>
      </c>
      <c r="T102" s="39">
        <v>3.0000000000000001E-3</v>
      </c>
      <c r="U102" s="39">
        <v>3.0000000000000001E-3</v>
      </c>
      <c r="V102" s="39">
        <v>3.0000000000000001E-3</v>
      </c>
      <c r="W102" s="39">
        <v>5.0000000000000001E-3</v>
      </c>
      <c r="X102" s="39">
        <v>6.0000000000000001E-3</v>
      </c>
      <c r="Y102" s="39">
        <v>7.0000000000000001E-3</v>
      </c>
      <c r="Z102" s="39">
        <v>7.0000000000000001E-3</v>
      </c>
      <c r="AA102" s="39">
        <v>7.0000000000000001E-3</v>
      </c>
      <c r="AB102" s="39">
        <v>7.0000000000000001E-3</v>
      </c>
      <c r="AC102" s="39">
        <v>7.0000000000000001E-3</v>
      </c>
      <c r="AD102" s="39">
        <v>7.0000000000000001E-3</v>
      </c>
      <c r="AE102" s="39">
        <v>7.0000000000000001E-3</v>
      </c>
      <c r="AF102" s="39">
        <v>7.0000000000000001E-3</v>
      </c>
      <c r="AG102" s="39">
        <v>7.0000000000000001E-3</v>
      </c>
      <c r="AH102" s="39">
        <v>7.0000000000000001E-3</v>
      </c>
      <c r="AI102" s="39">
        <v>7.0000000000000001E-3</v>
      </c>
      <c r="AJ102" s="39">
        <v>7.0000000000000001E-3</v>
      </c>
      <c r="AK102" s="39">
        <v>7.0000000000000001E-3</v>
      </c>
      <c r="AL102" s="39">
        <v>7.0000000000000001E-3</v>
      </c>
      <c r="AM102" s="39">
        <v>7.0000000000000001E-3</v>
      </c>
      <c r="AN102" s="39">
        <v>7.0000000000000001E-3</v>
      </c>
      <c r="AO102" s="39">
        <v>7.0000000000000001E-3</v>
      </c>
      <c r="AP102" s="39">
        <v>7.0000000000000001E-3</v>
      </c>
      <c r="AQ102" s="39">
        <v>7.0000000000000001E-3</v>
      </c>
      <c r="AR102" s="39">
        <v>7.0000000000000001E-3</v>
      </c>
      <c r="AS102" s="39">
        <v>7.0000000000000001E-3</v>
      </c>
      <c r="AT102" s="39">
        <v>7.0000000000000001E-3</v>
      </c>
      <c r="AU102" s="39">
        <v>7.0000000000000001E-3</v>
      </c>
      <c r="AV102" s="39">
        <v>7.0000000000000001E-3</v>
      </c>
      <c r="AW102" s="39">
        <v>7.0000000000000001E-3</v>
      </c>
      <c r="AX102" s="39">
        <v>7.0000000000000001E-3</v>
      </c>
      <c r="AY102" s="39">
        <v>7.0000000000000001E-3</v>
      </c>
      <c r="AZ102" s="39">
        <v>7.0000000000000001E-3</v>
      </c>
      <c r="BA102" s="39">
        <v>7.0000000000000001E-3</v>
      </c>
      <c r="BB102" s="39">
        <v>7.0000000000000001E-3</v>
      </c>
      <c r="BC102" s="39">
        <v>7.0000000000000001E-3</v>
      </c>
      <c r="BD102" s="36"/>
      <c r="BE102" s="36"/>
      <c r="BF102" s="36"/>
    </row>
    <row r="103" spans="1:58" x14ac:dyDescent="0.2">
      <c r="A103" s="117" t="str">
        <f t="shared" si="1"/>
        <v/>
      </c>
      <c r="B103" s="82"/>
      <c r="C103" s="58"/>
      <c r="D103" s="43" t="s">
        <v>2321</v>
      </c>
      <c r="E103" s="39">
        <v>0</v>
      </c>
      <c r="F103" s="39">
        <v>0</v>
      </c>
      <c r="G103" s="39">
        <v>0</v>
      </c>
      <c r="H103" s="39">
        <v>0</v>
      </c>
      <c r="I103" s="39">
        <v>0</v>
      </c>
      <c r="J103" s="39">
        <v>0</v>
      </c>
      <c r="K103" s="39">
        <v>0</v>
      </c>
      <c r="L103" s="39">
        <v>0</v>
      </c>
      <c r="M103" s="39">
        <v>3.5000000000000003E-2</v>
      </c>
      <c r="N103" s="39">
        <v>4.4999999999999998E-2</v>
      </c>
      <c r="O103" s="39">
        <v>5.5E-2</v>
      </c>
      <c r="P103" s="39">
        <v>6.5000000000000002E-2</v>
      </c>
      <c r="Q103" s="39">
        <v>1.4E-2</v>
      </c>
      <c r="R103" s="39">
        <v>5.0000000000000001E-3</v>
      </c>
      <c r="S103" s="39">
        <v>5.0000000000000001E-3</v>
      </c>
      <c r="T103" s="39">
        <v>5.0000000000000001E-3</v>
      </c>
      <c r="U103" s="39">
        <v>5.0000000000000001E-3</v>
      </c>
      <c r="V103" s="39">
        <v>0.08</v>
      </c>
      <c r="W103" s="39">
        <v>0.08</v>
      </c>
      <c r="X103" s="39">
        <v>0.08</v>
      </c>
      <c r="Y103" s="39">
        <v>0.08</v>
      </c>
      <c r="Z103" s="39">
        <v>0.08</v>
      </c>
      <c r="AA103" s="39">
        <v>0.08</v>
      </c>
      <c r="AB103" s="39">
        <v>0.08</v>
      </c>
      <c r="AC103" s="39">
        <v>0.08</v>
      </c>
      <c r="AD103" s="39">
        <v>0.08</v>
      </c>
      <c r="AE103" s="39">
        <v>0.08</v>
      </c>
      <c r="AF103" s="39">
        <v>0.08</v>
      </c>
      <c r="AG103" s="39">
        <v>0.08</v>
      </c>
      <c r="AH103" s="39">
        <v>0.08</v>
      </c>
      <c r="AI103" s="39">
        <v>0.08</v>
      </c>
      <c r="AJ103" s="39">
        <v>0.08</v>
      </c>
      <c r="AK103" s="39">
        <v>0.08</v>
      </c>
      <c r="AL103" s="39">
        <v>0.08</v>
      </c>
      <c r="AM103" s="39">
        <v>0.08</v>
      </c>
      <c r="AN103" s="39">
        <v>0.08</v>
      </c>
      <c r="AO103" s="39">
        <v>0.08</v>
      </c>
      <c r="AP103" s="39">
        <v>0.08</v>
      </c>
      <c r="AQ103" s="39">
        <v>0.08</v>
      </c>
      <c r="AR103" s="39">
        <v>0.08</v>
      </c>
      <c r="AS103" s="39">
        <v>0.08</v>
      </c>
      <c r="AT103" s="39">
        <v>0.08</v>
      </c>
      <c r="AU103" s="39">
        <v>0.08</v>
      </c>
      <c r="AV103" s="39">
        <v>0.08</v>
      </c>
      <c r="AW103" s="39">
        <v>0.08</v>
      </c>
      <c r="AX103" s="39">
        <v>0.08</v>
      </c>
      <c r="AY103" s="39">
        <v>0.08</v>
      </c>
      <c r="AZ103" s="39">
        <v>0.08</v>
      </c>
      <c r="BA103" s="39">
        <v>0.08</v>
      </c>
      <c r="BB103" s="39">
        <v>0.08</v>
      </c>
      <c r="BC103" s="39">
        <v>0.08</v>
      </c>
      <c r="BD103" s="36"/>
      <c r="BE103" s="36"/>
      <c r="BF103" s="36"/>
    </row>
    <row r="104" spans="1:58" x14ac:dyDescent="0.2">
      <c r="A104" s="117" t="str">
        <f t="shared" si="1"/>
        <v/>
      </c>
      <c r="B104" s="81"/>
      <c r="C104" s="57"/>
      <c r="D104" s="43" t="s">
        <v>2322</v>
      </c>
      <c r="E104" s="39">
        <v>0</v>
      </c>
      <c r="F104" s="39">
        <v>0</v>
      </c>
      <c r="G104" s="39">
        <v>0</v>
      </c>
      <c r="H104" s="39">
        <v>0</v>
      </c>
      <c r="I104" s="39">
        <v>0</v>
      </c>
      <c r="J104" s="39">
        <v>0</v>
      </c>
      <c r="K104" s="39">
        <v>0</v>
      </c>
      <c r="L104" s="39">
        <v>0</v>
      </c>
      <c r="M104" s="39">
        <v>5.0000000000000001E-3</v>
      </c>
      <c r="N104" s="39">
        <v>0.01</v>
      </c>
      <c r="O104" s="39">
        <v>0.01</v>
      </c>
      <c r="P104" s="39">
        <v>0.01</v>
      </c>
      <c r="Q104" s="39">
        <v>0.01</v>
      </c>
      <c r="R104" s="39">
        <v>1.2999999999999999E-2</v>
      </c>
      <c r="S104" s="39">
        <v>1.4E-2</v>
      </c>
      <c r="T104" s="39">
        <v>1.4999999999999999E-2</v>
      </c>
      <c r="U104" s="39">
        <v>1.4999999999999999E-2</v>
      </c>
      <c r="V104" s="39">
        <v>1.4999999999999999E-2</v>
      </c>
      <c r="W104" s="39">
        <v>1.4999999999999999E-2</v>
      </c>
      <c r="X104" s="39">
        <v>1.4999999999999999E-2</v>
      </c>
      <c r="Y104" s="39">
        <v>1.4999999999999999E-2</v>
      </c>
      <c r="Z104" s="39">
        <v>1.4999999999999999E-2</v>
      </c>
      <c r="AA104" s="39">
        <v>1.4999999999999999E-2</v>
      </c>
      <c r="AB104" s="39">
        <v>1.4999999999999999E-2</v>
      </c>
      <c r="AC104" s="39">
        <v>1.4999999999999999E-2</v>
      </c>
      <c r="AD104" s="39">
        <v>1.4999999999999999E-2</v>
      </c>
      <c r="AE104" s="39">
        <v>1.4999999999999999E-2</v>
      </c>
      <c r="AF104" s="39">
        <v>1.4999999999999999E-2</v>
      </c>
      <c r="AG104" s="39">
        <v>1.4999999999999999E-2</v>
      </c>
      <c r="AH104" s="39">
        <v>1.4999999999999999E-2</v>
      </c>
      <c r="AI104" s="39">
        <v>1.4999999999999999E-2</v>
      </c>
      <c r="AJ104" s="39">
        <v>1.4999999999999999E-2</v>
      </c>
      <c r="AK104" s="39">
        <v>1.4999999999999999E-2</v>
      </c>
      <c r="AL104" s="39">
        <v>1.4999999999999999E-2</v>
      </c>
      <c r="AM104" s="39">
        <v>1.4999999999999999E-2</v>
      </c>
      <c r="AN104" s="39">
        <v>1.4999999999999999E-2</v>
      </c>
      <c r="AO104" s="39">
        <v>1.4999999999999999E-2</v>
      </c>
      <c r="AP104" s="39">
        <v>1.4999999999999999E-2</v>
      </c>
      <c r="AQ104" s="39">
        <v>1.4999999999999999E-2</v>
      </c>
      <c r="AR104" s="39">
        <v>1.4999999999999999E-2</v>
      </c>
      <c r="AS104" s="39">
        <v>1.4999999999999999E-2</v>
      </c>
      <c r="AT104" s="39">
        <v>1.4999999999999999E-2</v>
      </c>
      <c r="AU104" s="39">
        <v>1.4999999999999999E-2</v>
      </c>
      <c r="AV104" s="39">
        <v>1.4999999999999999E-2</v>
      </c>
      <c r="AW104" s="39">
        <v>1.4999999999999999E-2</v>
      </c>
      <c r="AX104" s="39">
        <v>1.4999999999999999E-2</v>
      </c>
      <c r="AY104" s="39">
        <v>1.4999999999999999E-2</v>
      </c>
      <c r="AZ104" s="39">
        <v>1.4999999999999999E-2</v>
      </c>
      <c r="BA104" s="39">
        <v>1.4999999999999999E-2</v>
      </c>
      <c r="BB104" s="39">
        <v>1.4999999999999999E-2</v>
      </c>
      <c r="BC104" s="39">
        <v>1.4999999999999999E-2</v>
      </c>
      <c r="BD104" s="36"/>
      <c r="BE104" s="36"/>
      <c r="BF104" s="36"/>
    </row>
    <row r="105" spans="1:58" ht="12.95" customHeight="1" x14ac:dyDescent="0.2">
      <c r="A105" s="117" t="b">
        <f t="shared" si="1"/>
        <v>1</v>
      </c>
      <c r="B105" s="55" t="s">
        <v>79</v>
      </c>
      <c r="C105" s="56" t="s">
        <v>2513</v>
      </c>
      <c r="D105" s="40" t="s">
        <v>2278</v>
      </c>
      <c r="E105" s="39">
        <v>0</v>
      </c>
      <c r="F105" s="39">
        <v>0</v>
      </c>
      <c r="G105" s="39">
        <v>3.0000000000000002E-2</v>
      </c>
      <c r="H105" s="39">
        <v>3.0000000000000002E-2</v>
      </c>
      <c r="I105" s="39">
        <v>3.0000000000000002E-2</v>
      </c>
      <c r="J105" s="39">
        <v>3.2500000000000001E-2</v>
      </c>
      <c r="K105" s="39">
        <v>3.5000000000000003E-2</v>
      </c>
      <c r="L105" s="39">
        <v>4.5762999999999998E-2</v>
      </c>
      <c r="M105" s="39">
        <v>5.5057000000000002E-2</v>
      </c>
      <c r="N105" s="39">
        <v>6.5000000000000002E-2</v>
      </c>
      <c r="O105" s="39">
        <v>7.4060000000000015E-2</v>
      </c>
      <c r="P105" s="39">
        <v>8.3860741245186138E-2</v>
      </c>
      <c r="Q105" s="39">
        <v>9.4066244502336832E-2</v>
      </c>
      <c r="R105" s="39">
        <v>0.10450495946939387</v>
      </c>
      <c r="S105" s="39">
        <v>0.12526999999999999</v>
      </c>
      <c r="T105" s="39">
        <v>0.13757</v>
      </c>
      <c r="U105" s="39">
        <v>0.14899000000000001</v>
      </c>
      <c r="V105" s="39">
        <v>0.15984999999999999</v>
      </c>
      <c r="W105" s="39">
        <v>0.18024999999999999</v>
      </c>
      <c r="X105" s="39">
        <v>0.20974999999999996</v>
      </c>
      <c r="Y105" s="39">
        <v>0.28400000000000003</v>
      </c>
      <c r="Z105" s="39">
        <v>0.28600000000000003</v>
      </c>
      <c r="AA105" s="39">
        <v>0.28600000000000003</v>
      </c>
      <c r="AB105" s="39">
        <v>0.28600000000000003</v>
      </c>
      <c r="AC105" s="39">
        <v>0.28400000000000003</v>
      </c>
      <c r="AD105" s="39">
        <v>0.42299999999999999</v>
      </c>
      <c r="AE105" s="39">
        <v>0.42</v>
      </c>
      <c r="AF105" s="39">
        <v>0.41849999999999998</v>
      </c>
      <c r="AG105" s="39">
        <v>0.41239999999999999</v>
      </c>
      <c r="AH105" s="39">
        <v>0.40570000000000001</v>
      </c>
      <c r="AI105" s="39">
        <v>0.54710000000000003</v>
      </c>
      <c r="AJ105" s="39">
        <v>0.54080000000000006</v>
      </c>
      <c r="AK105" s="39">
        <v>0.53900000000000003</v>
      </c>
      <c r="AL105" s="39">
        <v>0.53600000000000003</v>
      </c>
      <c r="AM105" s="39">
        <v>0.52500000000000002</v>
      </c>
      <c r="AN105" s="39">
        <v>0.52500000000000002</v>
      </c>
      <c r="AO105" s="39">
        <v>0.52500000000000002</v>
      </c>
      <c r="AP105" s="39">
        <v>0.52500000000000002</v>
      </c>
      <c r="AQ105" s="39">
        <v>0.52500000000000002</v>
      </c>
      <c r="AR105" s="39">
        <v>0.52500000000000002</v>
      </c>
      <c r="AS105" s="39">
        <v>0.52500000000000002</v>
      </c>
      <c r="AT105" s="39">
        <v>0.52500000000000002</v>
      </c>
      <c r="AU105" s="39">
        <v>0.52500000000000002</v>
      </c>
      <c r="AV105" s="39">
        <v>0.52500000000000002</v>
      </c>
      <c r="AW105" s="39">
        <v>0.52500000000000002</v>
      </c>
      <c r="AX105" s="39">
        <v>0.52500000000000002</v>
      </c>
      <c r="AY105" s="39">
        <v>0.52500000000000002</v>
      </c>
      <c r="AZ105" s="39">
        <v>0.52500000000000002</v>
      </c>
      <c r="BA105" s="39">
        <v>0.52500000000000002</v>
      </c>
      <c r="BB105" s="39">
        <v>0.52500000000000002</v>
      </c>
      <c r="BC105" s="39">
        <v>0.52500000000000002</v>
      </c>
      <c r="BD105" s="36"/>
      <c r="BE105" s="36"/>
      <c r="BF105" s="36"/>
    </row>
    <row r="106" spans="1:58" x14ac:dyDescent="0.2">
      <c r="A106" s="117" t="str">
        <f t="shared" si="1"/>
        <v/>
      </c>
      <c r="B106" s="82"/>
      <c r="C106" s="58"/>
      <c r="D106" s="43" t="s">
        <v>2291</v>
      </c>
      <c r="E106" s="39">
        <v>0</v>
      </c>
      <c r="F106" s="39">
        <v>0</v>
      </c>
      <c r="G106" s="39">
        <v>0</v>
      </c>
      <c r="H106" s="39">
        <v>0</v>
      </c>
      <c r="I106" s="39">
        <v>0</v>
      </c>
      <c r="J106" s="39">
        <v>1E-4</v>
      </c>
      <c r="K106" s="39">
        <v>1.7000000000000001E-4</v>
      </c>
      <c r="L106" s="39">
        <v>3.9300000000000001E-4</v>
      </c>
      <c r="M106" s="39">
        <v>8.1700000000000002E-4</v>
      </c>
      <c r="N106" s="39">
        <v>1.6000000000000001E-3</v>
      </c>
      <c r="O106" s="39">
        <v>2.2100000000000002E-3</v>
      </c>
      <c r="P106" s="39">
        <v>3.9407412451861459E-3</v>
      </c>
      <c r="Q106" s="39">
        <v>5.866244502336815E-3</v>
      </c>
      <c r="R106" s="39">
        <v>8.0749594693938723E-3</v>
      </c>
      <c r="S106" s="39">
        <v>2.0500000000000001E-2</v>
      </c>
      <c r="T106" s="39">
        <v>2.4500000000000001E-2</v>
      </c>
      <c r="U106" s="39">
        <v>2.75E-2</v>
      </c>
      <c r="V106" s="39">
        <v>0.03</v>
      </c>
      <c r="W106" s="39">
        <v>3.2000000000000001E-2</v>
      </c>
      <c r="X106" s="39">
        <v>4.2999999999999997E-2</v>
      </c>
      <c r="Y106" s="39">
        <v>4.9000000000000002E-2</v>
      </c>
      <c r="Z106" s="39">
        <v>5.0999999999999997E-2</v>
      </c>
      <c r="AA106" s="39">
        <v>5.0999999999999997E-2</v>
      </c>
      <c r="AB106" s="39">
        <v>5.0999999999999997E-2</v>
      </c>
      <c r="AC106" s="39">
        <v>4.9000000000000002E-2</v>
      </c>
      <c r="AD106" s="39">
        <v>4.8000000000000001E-2</v>
      </c>
      <c r="AE106" s="39">
        <v>4.4999999999999998E-2</v>
      </c>
      <c r="AF106" s="39">
        <v>4.3499999999999997E-2</v>
      </c>
      <c r="AG106" s="39">
        <v>3.7400000000000003E-2</v>
      </c>
      <c r="AH106" s="39">
        <v>3.0700000000000002E-2</v>
      </c>
      <c r="AI106" s="39">
        <v>2.2100000000000002E-2</v>
      </c>
      <c r="AJ106" s="39">
        <v>1.5800000000000002E-2</v>
      </c>
      <c r="AK106" s="39">
        <v>1.4E-2</v>
      </c>
      <c r="AL106" s="39">
        <v>1.0999999999999999E-2</v>
      </c>
      <c r="AM106" s="39">
        <v>0</v>
      </c>
      <c r="AN106" s="39">
        <v>0</v>
      </c>
      <c r="AO106" s="39">
        <v>0</v>
      </c>
      <c r="AP106" s="39">
        <v>0</v>
      </c>
      <c r="AQ106" s="39">
        <v>0</v>
      </c>
      <c r="AR106" s="39">
        <v>0</v>
      </c>
      <c r="AS106" s="39">
        <v>0</v>
      </c>
      <c r="AT106" s="39">
        <v>0</v>
      </c>
      <c r="AU106" s="39">
        <v>0</v>
      </c>
      <c r="AV106" s="39">
        <v>0</v>
      </c>
      <c r="AW106" s="39">
        <v>0</v>
      </c>
      <c r="AX106" s="39">
        <v>0</v>
      </c>
      <c r="AY106" s="39">
        <v>0</v>
      </c>
      <c r="AZ106" s="39">
        <v>0</v>
      </c>
      <c r="BA106" s="39">
        <v>0</v>
      </c>
      <c r="BB106" s="39">
        <v>0</v>
      </c>
      <c r="BC106" s="39">
        <v>0</v>
      </c>
      <c r="BD106" s="36"/>
      <c r="BE106" s="36"/>
      <c r="BF106" s="36"/>
    </row>
    <row r="107" spans="1:58" x14ac:dyDescent="0.2">
      <c r="A107" s="117" t="str">
        <f t="shared" si="1"/>
        <v/>
      </c>
      <c r="B107" s="82"/>
      <c r="C107" s="58"/>
      <c r="D107" s="43" t="s">
        <v>2323</v>
      </c>
      <c r="E107" s="39">
        <v>0</v>
      </c>
      <c r="F107" s="39">
        <v>0</v>
      </c>
      <c r="G107" s="39">
        <v>5.0000000000000001E-3</v>
      </c>
      <c r="H107" s="39">
        <v>5.0000000000000001E-3</v>
      </c>
      <c r="I107" s="39">
        <v>5.0000000000000001E-3</v>
      </c>
      <c r="J107" s="39">
        <v>7.4000000000000003E-3</v>
      </c>
      <c r="K107" s="39">
        <v>9.8300000000000002E-3</v>
      </c>
      <c r="L107" s="39">
        <v>2.0369999999999999E-2</v>
      </c>
      <c r="M107" s="39">
        <v>2.9239999999999999E-2</v>
      </c>
      <c r="N107" s="39">
        <v>3.8399999999999997E-2</v>
      </c>
      <c r="O107" s="39">
        <v>4.6850000000000003E-2</v>
      </c>
      <c r="P107" s="39">
        <v>5.4919999999999997E-2</v>
      </c>
      <c r="Q107" s="39">
        <v>6.3200000000000006E-2</v>
      </c>
      <c r="R107" s="39">
        <v>7.1429999999999993E-2</v>
      </c>
      <c r="S107" s="39">
        <v>7.9769999999999994E-2</v>
      </c>
      <c r="T107" s="39">
        <v>8.8069999999999996E-2</v>
      </c>
      <c r="U107" s="39">
        <v>9.6490000000000006E-2</v>
      </c>
      <c r="V107" s="39">
        <v>0.10485</v>
      </c>
      <c r="W107" s="39">
        <v>0.12325</v>
      </c>
      <c r="X107" s="39">
        <v>0.14174999999999999</v>
      </c>
      <c r="Y107" s="39">
        <v>0.21</v>
      </c>
      <c r="Z107" s="39">
        <v>0.21</v>
      </c>
      <c r="AA107" s="39">
        <v>0.21</v>
      </c>
      <c r="AB107" s="39">
        <v>0.21</v>
      </c>
      <c r="AC107" s="39">
        <v>0.21</v>
      </c>
      <c r="AD107" s="39">
        <v>0.35</v>
      </c>
      <c r="AE107" s="39">
        <v>0.35</v>
      </c>
      <c r="AF107" s="39">
        <v>0.35</v>
      </c>
      <c r="AG107" s="39">
        <v>0.35</v>
      </c>
      <c r="AH107" s="39">
        <v>0.35</v>
      </c>
      <c r="AI107" s="39">
        <v>0.5</v>
      </c>
      <c r="AJ107" s="39">
        <v>0.5</v>
      </c>
      <c r="AK107" s="39">
        <v>0.5</v>
      </c>
      <c r="AL107" s="39">
        <v>0.5</v>
      </c>
      <c r="AM107" s="39">
        <v>0.5</v>
      </c>
      <c r="AN107" s="39">
        <v>0.5</v>
      </c>
      <c r="AO107" s="39">
        <v>0.5</v>
      </c>
      <c r="AP107" s="39">
        <v>0.5</v>
      </c>
      <c r="AQ107" s="39">
        <v>0.5</v>
      </c>
      <c r="AR107" s="39">
        <v>0.5</v>
      </c>
      <c r="AS107" s="39">
        <v>0.5</v>
      </c>
      <c r="AT107" s="39">
        <v>0.5</v>
      </c>
      <c r="AU107" s="39">
        <v>0.5</v>
      </c>
      <c r="AV107" s="39">
        <v>0.5</v>
      </c>
      <c r="AW107" s="39">
        <v>0.5</v>
      </c>
      <c r="AX107" s="39">
        <v>0.5</v>
      </c>
      <c r="AY107" s="39">
        <v>0.5</v>
      </c>
      <c r="AZ107" s="39">
        <v>0.5</v>
      </c>
      <c r="BA107" s="39">
        <v>0.5</v>
      </c>
      <c r="BB107" s="39">
        <v>0.5</v>
      </c>
      <c r="BC107" s="39">
        <v>0.5</v>
      </c>
      <c r="BD107" s="36"/>
      <c r="BE107" s="36"/>
      <c r="BF107" s="36"/>
    </row>
    <row r="108" spans="1:58" x14ac:dyDescent="0.2">
      <c r="A108" s="117" t="str">
        <f t="shared" si="1"/>
        <v/>
      </c>
      <c r="B108" s="81"/>
      <c r="C108" s="57"/>
      <c r="D108" s="43" t="s">
        <v>2290</v>
      </c>
      <c r="E108" s="39">
        <v>0</v>
      </c>
      <c r="F108" s="39">
        <v>0</v>
      </c>
      <c r="G108" s="39">
        <v>2.5000000000000001E-2</v>
      </c>
      <c r="H108" s="39">
        <v>2.5000000000000001E-2</v>
      </c>
      <c r="I108" s="39">
        <v>2.5000000000000001E-2</v>
      </c>
      <c r="J108" s="39">
        <v>2.5000000000000001E-2</v>
      </c>
      <c r="K108" s="39">
        <v>2.5000000000000001E-2</v>
      </c>
      <c r="L108" s="39">
        <v>2.5000000000000001E-2</v>
      </c>
      <c r="M108" s="39">
        <v>2.5000000000000001E-2</v>
      </c>
      <c r="N108" s="39">
        <v>2.5000000000000001E-2</v>
      </c>
      <c r="O108" s="39">
        <v>2.5000000000000001E-2</v>
      </c>
      <c r="P108" s="39">
        <v>2.5000000000000001E-2</v>
      </c>
      <c r="Q108" s="39">
        <v>2.5000000000000001E-2</v>
      </c>
      <c r="R108" s="39">
        <v>2.5000000000000001E-2</v>
      </c>
      <c r="S108" s="39">
        <v>2.5000000000000001E-2</v>
      </c>
      <c r="T108" s="39">
        <v>2.5000000000000001E-2</v>
      </c>
      <c r="U108" s="39">
        <v>2.5000000000000001E-2</v>
      </c>
      <c r="V108" s="39">
        <v>2.5000000000000001E-2</v>
      </c>
      <c r="W108" s="39">
        <v>2.5000000000000001E-2</v>
      </c>
      <c r="X108" s="39">
        <v>2.5000000000000001E-2</v>
      </c>
      <c r="Y108" s="39">
        <v>2.5000000000000001E-2</v>
      </c>
      <c r="Z108" s="39">
        <v>2.5000000000000001E-2</v>
      </c>
      <c r="AA108" s="39">
        <v>2.5000000000000001E-2</v>
      </c>
      <c r="AB108" s="39">
        <v>2.5000000000000001E-2</v>
      </c>
      <c r="AC108" s="39">
        <v>2.5000000000000001E-2</v>
      </c>
      <c r="AD108" s="39">
        <v>2.5000000000000001E-2</v>
      </c>
      <c r="AE108" s="39">
        <v>2.5000000000000001E-2</v>
      </c>
      <c r="AF108" s="39">
        <v>2.5000000000000001E-2</v>
      </c>
      <c r="AG108" s="39">
        <v>2.5000000000000001E-2</v>
      </c>
      <c r="AH108" s="39">
        <v>2.5000000000000001E-2</v>
      </c>
      <c r="AI108" s="39">
        <v>2.5000000000000001E-2</v>
      </c>
      <c r="AJ108" s="39">
        <v>2.5000000000000001E-2</v>
      </c>
      <c r="AK108" s="39">
        <v>2.5000000000000001E-2</v>
      </c>
      <c r="AL108" s="39">
        <v>2.5000000000000001E-2</v>
      </c>
      <c r="AM108" s="39">
        <v>2.5000000000000001E-2</v>
      </c>
      <c r="AN108" s="39">
        <v>2.5000000000000001E-2</v>
      </c>
      <c r="AO108" s="39">
        <v>2.5000000000000001E-2</v>
      </c>
      <c r="AP108" s="39">
        <v>2.5000000000000001E-2</v>
      </c>
      <c r="AQ108" s="39">
        <v>2.5000000000000001E-2</v>
      </c>
      <c r="AR108" s="39">
        <v>2.5000000000000001E-2</v>
      </c>
      <c r="AS108" s="39">
        <v>2.5000000000000001E-2</v>
      </c>
      <c r="AT108" s="39">
        <v>2.5000000000000001E-2</v>
      </c>
      <c r="AU108" s="39">
        <v>2.5000000000000001E-2</v>
      </c>
      <c r="AV108" s="39">
        <v>2.5000000000000001E-2</v>
      </c>
      <c r="AW108" s="39">
        <v>2.5000000000000001E-2</v>
      </c>
      <c r="AX108" s="39">
        <v>2.5000000000000001E-2</v>
      </c>
      <c r="AY108" s="39">
        <v>2.5000000000000001E-2</v>
      </c>
      <c r="AZ108" s="39">
        <v>2.5000000000000001E-2</v>
      </c>
      <c r="BA108" s="39">
        <v>2.5000000000000001E-2</v>
      </c>
      <c r="BB108" s="39">
        <v>2.5000000000000001E-2</v>
      </c>
      <c r="BC108" s="39">
        <v>2.5000000000000001E-2</v>
      </c>
      <c r="BD108" s="36"/>
      <c r="BE108" s="36"/>
      <c r="BF108" s="36"/>
    </row>
    <row r="109" spans="1:58" ht="12.95" customHeight="1" x14ac:dyDescent="0.2">
      <c r="A109" s="117" t="b">
        <f t="shared" si="1"/>
        <v>1</v>
      </c>
      <c r="B109" s="55" t="s">
        <v>82</v>
      </c>
      <c r="C109" s="56" t="s">
        <v>2514</v>
      </c>
      <c r="D109" s="40" t="s">
        <v>2281</v>
      </c>
      <c r="E109" s="39">
        <v>0</v>
      </c>
      <c r="F109" s="39">
        <v>0</v>
      </c>
      <c r="G109" s="39">
        <v>0</v>
      </c>
      <c r="H109" s="39">
        <v>0</v>
      </c>
      <c r="I109" s="39">
        <v>0</v>
      </c>
      <c r="J109" s="39">
        <v>0</v>
      </c>
      <c r="K109" s="39">
        <v>0.05</v>
      </c>
      <c r="L109" s="39">
        <v>0.05</v>
      </c>
      <c r="M109" s="39">
        <v>0.05</v>
      </c>
      <c r="N109" s="39">
        <v>5.9999999999999991E-2</v>
      </c>
      <c r="O109" s="39">
        <v>0.06</v>
      </c>
      <c r="P109" s="39">
        <v>0.1</v>
      </c>
      <c r="Q109" s="39">
        <v>0.1</v>
      </c>
      <c r="R109" s="39">
        <v>0.1</v>
      </c>
      <c r="S109" s="39">
        <v>0.1</v>
      </c>
      <c r="T109" s="39">
        <v>0.12562260979428375</v>
      </c>
      <c r="U109" s="39">
        <v>0.12874060330833048</v>
      </c>
      <c r="V109" s="39">
        <v>0.13108364890287727</v>
      </c>
      <c r="W109" s="39">
        <v>0.13379900147246257</v>
      </c>
      <c r="X109" s="39">
        <v>0.13677298971841123</v>
      </c>
      <c r="Y109" s="39">
        <v>0.18113107239273604</v>
      </c>
      <c r="Z109" s="39">
        <v>0.18197727558302629</v>
      </c>
      <c r="AA109" s="39">
        <v>0.18197727558302626</v>
      </c>
      <c r="AB109" s="39">
        <v>0.18197727558302629</v>
      </c>
      <c r="AC109" s="39">
        <v>0.18197727558302626</v>
      </c>
      <c r="AD109" s="39">
        <v>0.4</v>
      </c>
      <c r="AE109" s="39">
        <v>0.4</v>
      </c>
      <c r="AF109" s="39">
        <v>0.39999999999999997</v>
      </c>
      <c r="AG109" s="39">
        <v>0.39999999999999997</v>
      </c>
      <c r="AH109" s="39">
        <v>0.4</v>
      </c>
      <c r="AI109" s="39">
        <v>0.5</v>
      </c>
      <c r="AJ109" s="39">
        <v>0.5</v>
      </c>
      <c r="AK109" s="39">
        <v>0.5</v>
      </c>
      <c r="AL109" s="39">
        <v>0.5</v>
      </c>
      <c r="AM109" s="39">
        <v>0.5</v>
      </c>
      <c r="AN109" s="39">
        <v>0.5</v>
      </c>
      <c r="AO109" s="39">
        <v>0.5</v>
      </c>
      <c r="AP109" s="39">
        <v>0.5</v>
      </c>
      <c r="AQ109" s="39">
        <v>0.5</v>
      </c>
      <c r="AR109" s="39">
        <v>0.5</v>
      </c>
      <c r="AS109" s="39">
        <v>0.74593182674907887</v>
      </c>
      <c r="AT109" s="39">
        <v>0.74593182674907876</v>
      </c>
      <c r="AU109" s="39">
        <v>0.74593182674907876</v>
      </c>
      <c r="AV109" s="39">
        <v>0.74593182674907887</v>
      </c>
      <c r="AW109" s="39">
        <v>0.74593182674907876</v>
      </c>
      <c r="AX109" s="39">
        <v>0.74593182674907876</v>
      </c>
      <c r="AY109" s="39">
        <v>0.74593182674907899</v>
      </c>
      <c r="AZ109" s="39">
        <v>0.74593182674907887</v>
      </c>
      <c r="BA109" s="39">
        <v>0.74593182674907887</v>
      </c>
      <c r="BB109" s="39">
        <v>0.74593182674907887</v>
      </c>
      <c r="BC109" s="39">
        <v>0.8</v>
      </c>
      <c r="BD109" s="36"/>
      <c r="BE109" s="36"/>
      <c r="BF109" s="36"/>
    </row>
    <row r="110" spans="1:58" x14ac:dyDescent="0.2">
      <c r="A110" s="117" t="str">
        <f t="shared" si="1"/>
        <v/>
      </c>
      <c r="B110" s="82"/>
      <c r="C110" s="58"/>
      <c r="D110" s="40" t="s">
        <v>2282</v>
      </c>
      <c r="E110" s="39">
        <v>0</v>
      </c>
      <c r="F110" s="39">
        <v>0</v>
      </c>
      <c r="G110" s="39">
        <v>0</v>
      </c>
      <c r="H110" s="39">
        <v>0</v>
      </c>
      <c r="I110" s="39">
        <v>0</v>
      </c>
      <c r="J110" s="39">
        <v>0</v>
      </c>
      <c r="K110" s="39">
        <v>0.05</v>
      </c>
      <c r="L110" s="39">
        <v>0.05</v>
      </c>
      <c r="M110" s="39">
        <v>0.05</v>
      </c>
      <c r="N110" s="39">
        <v>0.06</v>
      </c>
      <c r="O110" s="39">
        <v>0.06</v>
      </c>
      <c r="P110" s="39">
        <v>0.1</v>
      </c>
      <c r="Q110" s="39">
        <v>0.1</v>
      </c>
      <c r="R110" s="39">
        <v>0.1</v>
      </c>
      <c r="S110" s="39">
        <v>0.1</v>
      </c>
      <c r="T110" s="39">
        <v>0.15</v>
      </c>
      <c r="U110" s="39">
        <v>0.15</v>
      </c>
      <c r="V110" s="39">
        <v>0.15</v>
      </c>
      <c r="W110" s="39">
        <v>0.15</v>
      </c>
      <c r="X110" s="39">
        <v>0.15</v>
      </c>
      <c r="Y110" s="39">
        <v>0.2</v>
      </c>
      <c r="Z110" s="39">
        <v>0.2</v>
      </c>
      <c r="AA110" s="39">
        <v>0.2</v>
      </c>
      <c r="AB110" s="39">
        <v>0.2</v>
      </c>
      <c r="AC110" s="39">
        <v>0.2</v>
      </c>
      <c r="AD110" s="39">
        <v>0.4</v>
      </c>
      <c r="AE110" s="39">
        <v>0.4</v>
      </c>
      <c r="AF110" s="39">
        <v>0.4</v>
      </c>
      <c r="AG110" s="39">
        <v>0.4</v>
      </c>
      <c r="AH110" s="39">
        <v>0.4</v>
      </c>
      <c r="AI110" s="39">
        <v>0.5</v>
      </c>
      <c r="AJ110" s="39">
        <v>0.5</v>
      </c>
      <c r="AK110" s="39">
        <v>0.5</v>
      </c>
      <c r="AL110" s="39">
        <v>0.5</v>
      </c>
      <c r="AM110" s="39">
        <v>0.5</v>
      </c>
      <c r="AN110" s="39">
        <v>0.5</v>
      </c>
      <c r="AO110" s="39">
        <v>0.5</v>
      </c>
      <c r="AP110" s="39">
        <v>0.5</v>
      </c>
      <c r="AQ110" s="39">
        <v>0.5</v>
      </c>
      <c r="AR110" s="39">
        <v>0.5</v>
      </c>
      <c r="AS110" s="39">
        <v>0.8</v>
      </c>
      <c r="AT110" s="39">
        <v>0.8</v>
      </c>
      <c r="AU110" s="39">
        <v>0.8</v>
      </c>
      <c r="AV110" s="39">
        <v>0.8</v>
      </c>
      <c r="AW110" s="39">
        <v>0.8</v>
      </c>
      <c r="AX110" s="39">
        <v>0.8</v>
      </c>
      <c r="AY110" s="39">
        <v>0.8</v>
      </c>
      <c r="AZ110" s="39">
        <v>0.8</v>
      </c>
      <c r="BA110" s="39">
        <v>0.8</v>
      </c>
      <c r="BB110" s="39">
        <v>0.8</v>
      </c>
      <c r="BC110" s="39">
        <v>0.8</v>
      </c>
      <c r="BD110" s="36"/>
      <c r="BE110" s="36"/>
      <c r="BF110" s="36"/>
    </row>
    <row r="111" spans="1:58" x14ac:dyDescent="0.2">
      <c r="A111" s="117" t="str">
        <f t="shared" si="1"/>
        <v/>
      </c>
      <c r="B111" s="82"/>
      <c r="C111" s="58"/>
      <c r="D111" s="40" t="s">
        <v>2324</v>
      </c>
      <c r="E111" s="39">
        <v>0</v>
      </c>
      <c r="F111" s="39">
        <v>0</v>
      </c>
      <c r="G111" s="39">
        <v>0</v>
      </c>
      <c r="H111" s="39">
        <v>0</v>
      </c>
      <c r="I111" s="39">
        <v>0</v>
      </c>
      <c r="J111" s="39">
        <v>0</v>
      </c>
      <c r="K111" s="39">
        <v>0</v>
      </c>
      <c r="L111" s="39">
        <v>0</v>
      </c>
      <c r="M111" s="39">
        <v>0</v>
      </c>
      <c r="N111" s="39">
        <v>0</v>
      </c>
      <c r="O111" s="39">
        <v>0</v>
      </c>
      <c r="P111" s="39">
        <v>0</v>
      </c>
      <c r="Q111" s="39">
        <v>0</v>
      </c>
      <c r="R111" s="39">
        <v>0</v>
      </c>
      <c r="S111" s="39">
        <v>0</v>
      </c>
      <c r="T111" s="39">
        <v>0.05</v>
      </c>
      <c r="U111" s="39">
        <v>0.06</v>
      </c>
      <c r="V111" s="39">
        <v>7.0000000000000007E-2</v>
      </c>
      <c r="W111" s="39">
        <v>0.08</v>
      </c>
      <c r="X111" s="39">
        <v>0.09</v>
      </c>
      <c r="Y111" s="39">
        <v>0.1</v>
      </c>
      <c r="Z111" s="39">
        <v>0.1</v>
      </c>
      <c r="AA111" s="39">
        <v>0.1</v>
      </c>
      <c r="AB111" s="39">
        <v>0.1</v>
      </c>
      <c r="AC111" s="39">
        <v>0.1</v>
      </c>
      <c r="AD111" s="39">
        <v>0.4</v>
      </c>
      <c r="AE111" s="39">
        <v>0.4</v>
      </c>
      <c r="AF111" s="39">
        <v>0.4</v>
      </c>
      <c r="AG111" s="39">
        <v>0.4</v>
      </c>
      <c r="AH111" s="39">
        <v>0.4</v>
      </c>
      <c r="AI111" s="39">
        <v>0.5</v>
      </c>
      <c r="AJ111" s="39">
        <v>0.5</v>
      </c>
      <c r="AK111" s="39">
        <v>0.5</v>
      </c>
      <c r="AL111" s="39">
        <v>0.5</v>
      </c>
      <c r="AM111" s="39">
        <v>0.5</v>
      </c>
      <c r="AN111" s="39">
        <v>0.5</v>
      </c>
      <c r="AO111" s="39">
        <v>0.5</v>
      </c>
      <c r="AP111" s="39">
        <v>0.5</v>
      </c>
      <c r="AQ111" s="39">
        <v>0.5</v>
      </c>
      <c r="AR111" s="39">
        <v>0.5</v>
      </c>
      <c r="AS111" s="39">
        <v>0.5</v>
      </c>
      <c r="AT111" s="39">
        <v>0.5</v>
      </c>
      <c r="AU111" s="39">
        <v>0.5</v>
      </c>
      <c r="AV111" s="39">
        <v>0.5</v>
      </c>
      <c r="AW111" s="39">
        <v>0.5</v>
      </c>
      <c r="AX111" s="39">
        <v>0.5</v>
      </c>
      <c r="AY111" s="39">
        <v>0.5</v>
      </c>
      <c r="AZ111" s="39">
        <v>0.5</v>
      </c>
      <c r="BA111" s="39">
        <v>0.5</v>
      </c>
      <c r="BB111" s="39">
        <v>0.5</v>
      </c>
      <c r="BC111" s="39">
        <v>0.8</v>
      </c>
      <c r="BD111" s="36"/>
      <c r="BE111" s="36"/>
      <c r="BF111" s="36"/>
    </row>
    <row r="112" spans="1:58" x14ac:dyDescent="0.2">
      <c r="A112" s="117" t="str">
        <f t="shared" si="1"/>
        <v/>
      </c>
      <c r="B112" s="82"/>
      <c r="C112" s="58"/>
      <c r="D112" s="40" t="s">
        <v>2515</v>
      </c>
      <c r="E112" s="39">
        <v>0</v>
      </c>
      <c r="F112" s="39">
        <v>0</v>
      </c>
      <c r="G112" s="39">
        <v>0</v>
      </c>
      <c r="H112" s="39">
        <v>0</v>
      </c>
      <c r="I112" s="39">
        <v>0</v>
      </c>
      <c r="J112" s="39">
        <v>0</v>
      </c>
      <c r="K112" s="39">
        <v>0</v>
      </c>
      <c r="L112" s="39">
        <v>0</v>
      </c>
      <c r="M112" s="39">
        <v>0</v>
      </c>
      <c r="N112" s="39">
        <v>0</v>
      </c>
      <c r="O112" s="39">
        <v>0</v>
      </c>
      <c r="P112" s="39">
        <v>1.5E-3</v>
      </c>
      <c r="Q112" s="39">
        <v>1.5E-3</v>
      </c>
      <c r="R112" s="39">
        <v>1.5E-3</v>
      </c>
      <c r="S112" s="39">
        <v>1.5E-3</v>
      </c>
      <c r="T112" s="39">
        <v>4.4999999999999997E-3</v>
      </c>
      <c r="U112" s="39">
        <v>4.4999999999999997E-3</v>
      </c>
      <c r="V112" s="39">
        <v>4.4999999999999997E-3</v>
      </c>
      <c r="W112" s="39">
        <v>4.4999999999999997E-3</v>
      </c>
      <c r="X112" s="39">
        <v>4.4999999999999997E-3</v>
      </c>
      <c r="Y112" s="39">
        <v>6.0000000000000001E-3</v>
      </c>
      <c r="Z112" s="39">
        <v>6.0000000000000001E-3</v>
      </c>
      <c r="AA112" s="39">
        <v>6.0000000000000001E-3</v>
      </c>
      <c r="AB112" s="39">
        <v>6.0000000000000001E-3</v>
      </c>
      <c r="AC112" s="39">
        <v>6.0000000000000001E-3</v>
      </c>
      <c r="AD112" s="39">
        <v>1.2E-2</v>
      </c>
      <c r="AE112" s="39">
        <v>1.2E-2</v>
      </c>
      <c r="AF112" s="39">
        <v>1.2E-2</v>
      </c>
      <c r="AG112" s="39">
        <v>1.2E-2</v>
      </c>
      <c r="AH112" s="39">
        <v>1.2E-2</v>
      </c>
      <c r="AI112" s="39">
        <v>1.4999999999999999E-2</v>
      </c>
      <c r="AJ112" s="39">
        <v>1.4999999999999999E-2</v>
      </c>
      <c r="AK112" s="39">
        <v>1.4999999999999999E-2</v>
      </c>
      <c r="AL112" s="39">
        <v>1.4999999999999999E-2</v>
      </c>
      <c r="AM112" s="39">
        <v>1.4999999999999999E-2</v>
      </c>
      <c r="AN112" s="39">
        <v>1.4999999999999999E-2</v>
      </c>
      <c r="AO112" s="39">
        <v>1.4999999999999999E-2</v>
      </c>
      <c r="AP112" s="39">
        <v>1.4999999999999999E-2</v>
      </c>
      <c r="AQ112" s="39">
        <v>1.4999999999999999E-2</v>
      </c>
      <c r="AR112" s="39">
        <v>1.4999999999999999E-2</v>
      </c>
      <c r="AS112" s="39">
        <v>2.4E-2</v>
      </c>
      <c r="AT112" s="39">
        <v>2.4E-2</v>
      </c>
      <c r="AU112" s="39">
        <v>2.4E-2</v>
      </c>
      <c r="AV112" s="39">
        <v>2.4E-2</v>
      </c>
      <c r="AW112" s="39">
        <v>2.4E-2</v>
      </c>
      <c r="AX112" s="39">
        <v>2.4E-2</v>
      </c>
      <c r="AY112" s="39">
        <v>2.4E-2</v>
      </c>
      <c r="AZ112" s="39">
        <v>2.4E-2</v>
      </c>
      <c r="BA112" s="39">
        <v>2.4E-2</v>
      </c>
      <c r="BB112" s="39">
        <v>2.4E-2</v>
      </c>
      <c r="BC112" s="39">
        <v>2.4E-2</v>
      </c>
      <c r="BD112" s="36"/>
      <c r="BE112" s="36"/>
      <c r="BF112" s="36"/>
    </row>
    <row r="113" spans="1:58" x14ac:dyDescent="0.2">
      <c r="A113" s="117" t="str">
        <f t="shared" si="1"/>
        <v/>
      </c>
      <c r="B113" s="82"/>
      <c r="C113" s="58"/>
      <c r="D113" s="40" t="s">
        <v>2516</v>
      </c>
      <c r="E113" s="39">
        <v>0</v>
      </c>
      <c r="F113" s="39">
        <v>0</v>
      </c>
      <c r="G113" s="39">
        <v>0</v>
      </c>
      <c r="H113" s="39">
        <v>0</v>
      </c>
      <c r="I113" s="39">
        <v>0</v>
      </c>
      <c r="J113" s="39">
        <v>0</v>
      </c>
      <c r="K113" s="39">
        <v>0</v>
      </c>
      <c r="L113" s="39">
        <v>0</v>
      </c>
      <c r="M113" s="39">
        <v>0</v>
      </c>
      <c r="N113" s="39">
        <v>0</v>
      </c>
      <c r="O113" s="39">
        <v>0</v>
      </c>
      <c r="P113" s="39">
        <v>2.0000000000000004E-2</v>
      </c>
      <c r="Q113" s="39">
        <v>0.03</v>
      </c>
      <c r="R113" s="39">
        <v>0.03</v>
      </c>
      <c r="S113" s="39">
        <v>0.03</v>
      </c>
      <c r="T113" s="39">
        <v>4.4999999999999998E-2</v>
      </c>
      <c r="U113" s="39">
        <v>4.4999999999999998E-2</v>
      </c>
      <c r="V113" s="39">
        <v>4.4999999999999998E-2</v>
      </c>
      <c r="W113" s="39">
        <v>4.4999999999999998E-2</v>
      </c>
      <c r="X113" s="39">
        <v>4.4999999999999998E-2</v>
      </c>
      <c r="Y113" s="39">
        <v>0.06</v>
      </c>
      <c r="Z113" s="39">
        <v>0.06</v>
      </c>
      <c r="AA113" s="39">
        <v>0.06</v>
      </c>
      <c r="AB113" s="39">
        <v>0.06</v>
      </c>
      <c r="AC113" s="39">
        <v>0.06</v>
      </c>
      <c r="AD113" s="39">
        <v>0.12</v>
      </c>
      <c r="AE113" s="39">
        <v>0.12</v>
      </c>
      <c r="AF113" s="39">
        <v>0.12</v>
      </c>
      <c r="AG113" s="39">
        <v>0.12</v>
      </c>
      <c r="AH113" s="39">
        <v>0.12</v>
      </c>
      <c r="AI113" s="39">
        <v>0.15</v>
      </c>
      <c r="AJ113" s="39">
        <v>0.15</v>
      </c>
      <c r="AK113" s="39">
        <v>0.15</v>
      </c>
      <c r="AL113" s="39">
        <v>0.15</v>
      </c>
      <c r="AM113" s="39">
        <v>0.15</v>
      </c>
      <c r="AN113" s="39">
        <v>0.15</v>
      </c>
      <c r="AO113" s="39">
        <v>0.15</v>
      </c>
      <c r="AP113" s="39">
        <v>0.15</v>
      </c>
      <c r="AQ113" s="39">
        <v>0.15</v>
      </c>
      <c r="AR113" s="39">
        <v>0.15</v>
      </c>
      <c r="AS113" s="39">
        <v>0.24</v>
      </c>
      <c r="AT113" s="39">
        <v>0.24</v>
      </c>
      <c r="AU113" s="39">
        <v>0.24</v>
      </c>
      <c r="AV113" s="39">
        <v>0.24</v>
      </c>
      <c r="AW113" s="39">
        <v>0.24</v>
      </c>
      <c r="AX113" s="39">
        <v>0.24</v>
      </c>
      <c r="AY113" s="39">
        <v>0.24</v>
      </c>
      <c r="AZ113" s="39">
        <v>0.24</v>
      </c>
      <c r="BA113" s="39">
        <v>0.24</v>
      </c>
      <c r="BB113" s="39">
        <v>0.24</v>
      </c>
      <c r="BC113" s="39">
        <v>0.24</v>
      </c>
      <c r="BD113" s="36"/>
      <c r="BE113" s="36"/>
      <c r="BF113" s="36"/>
    </row>
    <row r="114" spans="1:58" x14ac:dyDescent="0.2">
      <c r="A114" s="117" t="str">
        <f t="shared" si="1"/>
        <v/>
      </c>
      <c r="B114" s="82"/>
      <c r="C114" s="58"/>
      <c r="D114" s="40" t="s">
        <v>2517</v>
      </c>
      <c r="E114" s="39">
        <v>0</v>
      </c>
      <c r="F114" s="39">
        <v>0</v>
      </c>
      <c r="G114" s="39">
        <v>0</v>
      </c>
      <c r="H114" s="39">
        <v>0</v>
      </c>
      <c r="I114" s="39">
        <v>0</v>
      </c>
      <c r="J114" s="39">
        <v>0</v>
      </c>
      <c r="K114" s="39">
        <v>0</v>
      </c>
      <c r="L114" s="39">
        <v>0</v>
      </c>
      <c r="M114" s="39">
        <v>0</v>
      </c>
      <c r="N114" s="39">
        <v>0</v>
      </c>
      <c r="O114" s="39">
        <v>0</v>
      </c>
      <c r="P114" s="39">
        <v>2.0000000000000004E-2</v>
      </c>
      <c r="Q114" s="39">
        <v>2.0000000000000004E-2</v>
      </c>
      <c r="R114" s="39">
        <v>2.0000000000000004E-2</v>
      </c>
      <c r="S114" s="39">
        <v>2.0000000000000004E-2</v>
      </c>
      <c r="T114" s="39">
        <v>0.03</v>
      </c>
      <c r="U114" s="39">
        <v>0.03</v>
      </c>
      <c r="V114" s="39">
        <v>0.03</v>
      </c>
      <c r="W114" s="39">
        <v>0.03</v>
      </c>
      <c r="X114" s="39">
        <v>0.03</v>
      </c>
      <c r="Y114" s="39">
        <v>4.0000000000000008E-2</v>
      </c>
      <c r="Z114" s="39">
        <v>4.0000000000000008E-2</v>
      </c>
      <c r="AA114" s="39">
        <v>4.0000000000000008E-2</v>
      </c>
      <c r="AB114" s="39">
        <v>4.0000000000000008E-2</v>
      </c>
      <c r="AC114" s="39">
        <v>4.0000000000000008E-2</v>
      </c>
      <c r="AD114" s="39">
        <v>8.0000000000000016E-2</v>
      </c>
      <c r="AE114" s="39">
        <v>8.0000000000000016E-2</v>
      </c>
      <c r="AF114" s="39">
        <v>8.0000000000000016E-2</v>
      </c>
      <c r="AG114" s="39">
        <v>8.0000000000000016E-2</v>
      </c>
      <c r="AH114" s="39">
        <v>8.0000000000000016E-2</v>
      </c>
      <c r="AI114" s="39">
        <v>0.1</v>
      </c>
      <c r="AJ114" s="39">
        <v>0.1</v>
      </c>
      <c r="AK114" s="39">
        <v>0.1</v>
      </c>
      <c r="AL114" s="39">
        <v>0.1</v>
      </c>
      <c r="AM114" s="39">
        <v>0.1</v>
      </c>
      <c r="AN114" s="39">
        <v>0.1</v>
      </c>
      <c r="AO114" s="39">
        <v>0.1</v>
      </c>
      <c r="AP114" s="39">
        <v>0.1</v>
      </c>
      <c r="AQ114" s="39">
        <v>0.1</v>
      </c>
      <c r="AR114" s="39">
        <v>0.1</v>
      </c>
      <c r="AS114" s="39">
        <v>0.16000000000000003</v>
      </c>
      <c r="AT114" s="39">
        <v>0.16000000000000003</v>
      </c>
      <c r="AU114" s="39">
        <v>0.16000000000000003</v>
      </c>
      <c r="AV114" s="39">
        <v>0.16000000000000003</v>
      </c>
      <c r="AW114" s="39">
        <v>0.16000000000000003</v>
      </c>
      <c r="AX114" s="39">
        <v>0.16000000000000003</v>
      </c>
      <c r="AY114" s="39">
        <v>0.16000000000000003</v>
      </c>
      <c r="AZ114" s="39">
        <v>0.16000000000000003</v>
      </c>
      <c r="BA114" s="39">
        <v>0.16000000000000003</v>
      </c>
      <c r="BB114" s="39">
        <v>0.16000000000000003</v>
      </c>
      <c r="BC114" s="39">
        <v>0.16000000000000003</v>
      </c>
      <c r="BD114" s="36"/>
      <c r="BE114" s="36"/>
      <c r="BF114" s="36"/>
    </row>
    <row r="115" spans="1:58" x14ac:dyDescent="0.2">
      <c r="A115" s="117" t="str">
        <f t="shared" si="1"/>
        <v/>
      </c>
      <c r="B115" s="82"/>
      <c r="C115" s="58"/>
      <c r="D115" s="40" t="s">
        <v>2518</v>
      </c>
      <c r="E115" s="39">
        <v>0</v>
      </c>
      <c r="F115" s="39">
        <v>0</v>
      </c>
      <c r="G115" s="39">
        <v>0</v>
      </c>
      <c r="H115" s="39">
        <v>0</v>
      </c>
      <c r="I115" s="39">
        <v>0</v>
      </c>
      <c r="J115" s="39">
        <v>0</v>
      </c>
      <c r="K115" s="39">
        <v>0</v>
      </c>
      <c r="L115" s="39">
        <v>0</v>
      </c>
      <c r="M115" s="39">
        <v>0</v>
      </c>
      <c r="N115" s="39">
        <v>0</v>
      </c>
      <c r="O115" s="39">
        <v>0</v>
      </c>
      <c r="P115" s="39">
        <v>1.0000000000000002E-2</v>
      </c>
      <c r="Q115" s="39">
        <v>5.000000000000001E-3</v>
      </c>
      <c r="R115" s="39">
        <v>5.000000000000001E-3</v>
      </c>
      <c r="S115" s="39">
        <v>5.000000000000001E-3</v>
      </c>
      <c r="T115" s="39">
        <v>7.4999999999999997E-3</v>
      </c>
      <c r="U115" s="39">
        <v>7.4999999999999997E-3</v>
      </c>
      <c r="V115" s="39">
        <v>7.4999999999999997E-3</v>
      </c>
      <c r="W115" s="39">
        <v>7.4999999999999997E-3</v>
      </c>
      <c r="X115" s="39">
        <v>7.4999999999999997E-3</v>
      </c>
      <c r="Y115" s="39">
        <v>1.0000000000000002E-2</v>
      </c>
      <c r="Z115" s="39">
        <v>1.0000000000000002E-2</v>
      </c>
      <c r="AA115" s="39">
        <v>1.0000000000000002E-2</v>
      </c>
      <c r="AB115" s="39">
        <v>1.0000000000000002E-2</v>
      </c>
      <c r="AC115" s="39">
        <v>1.0000000000000002E-2</v>
      </c>
      <c r="AD115" s="39">
        <v>2.0000000000000004E-2</v>
      </c>
      <c r="AE115" s="39">
        <v>2.0000000000000004E-2</v>
      </c>
      <c r="AF115" s="39">
        <v>2.0000000000000004E-2</v>
      </c>
      <c r="AG115" s="39">
        <v>2.0000000000000004E-2</v>
      </c>
      <c r="AH115" s="39">
        <v>2.0000000000000004E-2</v>
      </c>
      <c r="AI115" s="39">
        <v>2.5000000000000001E-2</v>
      </c>
      <c r="AJ115" s="39">
        <v>2.5000000000000001E-2</v>
      </c>
      <c r="AK115" s="39">
        <v>2.5000000000000001E-2</v>
      </c>
      <c r="AL115" s="39">
        <v>2.5000000000000001E-2</v>
      </c>
      <c r="AM115" s="39">
        <v>2.5000000000000001E-2</v>
      </c>
      <c r="AN115" s="39">
        <v>2.5000000000000001E-2</v>
      </c>
      <c r="AO115" s="39">
        <v>2.5000000000000001E-2</v>
      </c>
      <c r="AP115" s="39">
        <v>2.5000000000000001E-2</v>
      </c>
      <c r="AQ115" s="39">
        <v>2.5000000000000001E-2</v>
      </c>
      <c r="AR115" s="39">
        <v>2.5000000000000001E-2</v>
      </c>
      <c r="AS115" s="39">
        <v>4.0000000000000008E-2</v>
      </c>
      <c r="AT115" s="39">
        <v>4.0000000000000008E-2</v>
      </c>
      <c r="AU115" s="39">
        <v>4.0000000000000008E-2</v>
      </c>
      <c r="AV115" s="39">
        <v>4.0000000000000008E-2</v>
      </c>
      <c r="AW115" s="39">
        <v>4.0000000000000008E-2</v>
      </c>
      <c r="AX115" s="39">
        <v>4.0000000000000008E-2</v>
      </c>
      <c r="AY115" s="39">
        <v>4.0000000000000008E-2</v>
      </c>
      <c r="AZ115" s="39">
        <v>4.0000000000000008E-2</v>
      </c>
      <c r="BA115" s="39">
        <v>4.0000000000000008E-2</v>
      </c>
      <c r="BB115" s="39">
        <v>4.0000000000000008E-2</v>
      </c>
      <c r="BC115" s="39">
        <v>4.0000000000000008E-2</v>
      </c>
      <c r="BD115" s="36"/>
      <c r="BE115" s="36"/>
      <c r="BF115" s="36"/>
    </row>
    <row r="116" spans="1:58" x14ac:dyDescent="0.2">
      <c r="A116" s="117" t="str">
        <f t="shared" si="1"/>
        <v/>
      </c>
      <c r="B116" s="82"/>
      <c r="C116" s="58"/>
      <c r="D116" s="40" t="s">
        <v>2509</v>
      </c>
      <c r="E116" s="39">
        <v>0</v>
      </c>
      <c r="F116" s="39">
        <v>0</v>
      </c>
      <c r="G116" s="39">
        <v>0</v>
      </c>
      <c r="H116" s="39">
        <v>0</v>
      </c>
      <c r="I116" s="39">
        <v>0</v>
      </c>
      <c r="J116" s="39">
        <v>0</v>
      </c>
      <c r="K116" s="39">
        <v>0</v>
      </c>
      <c r="L116" s="39">
        <v>0</v>
      </c>
      <c r="M116" s="39">
        <v>0</v>
      </c>
      <c r="N116" s="39">
        <v>0</v>
      </c>
      <c r="O116" s="39">
        <v>0</v>
      </c>
      <c r="P116" s="39">
        <v>0</v>
      </c>
      <c r="Q116" s="39">
        <v>0</v>
      </c>
      <c r="R116" s="39">
        <v>0</v>
      </c>
      <c r="S116" s="39">
        <v>0</v>
      </c>
      <c r="T116" s="39">
        <v>0</v>
      </c>
      <c r="U116" s="39">
        <v>0</v>
      </c>
      <c r="V116" s="39">
        <v>0</v>
      </c>
      <c r="W116" s="39">
        <v>0</v>
      </c>
      <c r="X116" s="39">
        <v>0</v>
      </c>
      <c r="Y116" s="39">
        <v>0</v>
      </c>
      <c r="Z116" s="39">
        <v>0</v>
      </c>
      <c r="AA116" s="39">
        <v>0</v>
      </c>
      <c r="AB116" s="39">
        <v>0</v>
      </c>
      <c r="AC116" s="39">
        <v>0</v>
      </c>
      <c r="AD116" s="39">
        <v>0</v>
      </c>
      <c r="AE116" s="39">
        <v>0</v>
      </c>
      <c r="AF116" s="39">
        <v>0</v>
      </c>
      <c r="AG116" s="39">
        <v>0</v>
      </c>
      <c r="AH116" s="39">
        <v>0</v>
      </c>
      <c r="AI116" s="39">
        <v>0</v>
      </c>
      <c r="AJ116" s="39">
        <v>0</v>
      </c>
      <c r="AK116" s="39">
        <v>0</v>
      </c>
      <c r="AL116" s="39">
        <v>0</v>
      </c>
      <c r="AM116" s="39">
        <v>0</v>
      </c>
      <c r="AN116" s="39">
        <v>0</v>
      </c>
      <c r="AO116" s="39">
        <v>0</v>
      </c>
      <c r="AP116" s="39">
        <v>0</v>
      </c>
      <c r="AQ116" s="39">
        <v>0</v>
      </c>
      <c r="AR116" s="39">
        <v>0</v>
      </c>
      <c r="AS116" s="39">
        <v>0</v>
      </c>
      <c r="AT116" s="39">
        <v>0</v>
      </c>
      <c r="AU116" s="39">
        <v>0</v>
      </c>
      <c r="AV116" s="39">
        <v>0</v>
      </c>
      <c r="AW116" s="39">
        <v>0</v>
      </c>
      <c r="AX116" s="39">
        <v>0.81977275583026255</v>
      </c>
      <c r="AY116" s="39">
        <v>0.81977275583026266</v>
      </c>
      <c r="AZ116" s="39">
        <v>0.81977275583026266</v>
      </c>
      <c r="BA116" s="39">
        <v>0.81977275583026266</v>
      </c>
      <c r="BB116" s="39">
        <v>0.81977275583026266</v>
      </c>
      <c r="BC116" s="39">
        <v>1</v>
      </c>
      <c r="BD116" s="36"/>
      <c r="BE116" s="36"/>
      <c r="BF116" s="36"/>
    </row>
    <row r="117" spans="1:58" x14ac:dyDescent="0.2">
      <c r="A117" s="117" t="str">
        <f t="shared" si="1"/>
        <v/>
      </c>
      <c r="B117" s="82"/>
      <c r="C117" s="58"/>
      <c r="D117" s="40" t="s">
        <v>2282</v>
      </c>
      <c r="E117" s="39">
        <v>0</v>
      </c>
      <c r="F117" s="39">
        <v>0</v>
      </c>
      <c r="G117" s="39">
        <v>0</v>
      </c>
      <c r="H117" s="39">
        <v>0</v>
      </c>
      <c r="I117" s="39">
        <v>0</v>
      </c>
      <c r="J117" s="39">
        <v>0</v>
      </c>
      <c r="K117" s="39">
        <v>0</v>
      </c>
      <c r="L117" s="39">
        <v>0</v>
      </c>
      <c r="M117" s="39">
        <v>0</v>
      </c>
      <c r="N117" s="39">
        <v>0</v>
      </c>
      <c r="O117" s="39">
        <v>0</v>
      </c>
      <c r="P117" s="39">
        <v>0</v>
      </c>
      <c r="Q117" s="39">
        <v>0</v>
      </c>
      <c r="R117" s="39">
        <v>0</v>
      </c>
      <c r="S117" s="39">
        <v>0</v>
      </c>
      <c r="T117" s="39">
        <v>0</v>
      </c>
      <c r="U117" s="39">
        <v>0</v>
      </c>
      <c r="V117" s="39">
        <v>0</v>
      </c>
      <c r="W117" s="39">
        <v>0</v>
      </c>
      <c r="X117" s="39">
        <v>0</v>
      </c>
      <c r="Y117" s="39">
        <v>0</v>
      </c>
      <c r="Z117" s="39">
        <v>0</v>
      </c>
      <c r="AA117" s="39">
        <v>0</v>
      </c>
      <c r="AB117" s="39">
        <v>0</v>
      </c>
      <c r="AC117" s="39">
        <v>0</v>
      </c>
      <c r="AD117" s="39">
        <v>0</v>
      </c>
      <c r="AE117" s="39">
        <v>0</v>
      </c>
      <c r="AF117" s="39">
        <v>0</v>
      </c>
      <c r="AG117" s="39">
        <v>0</v>
      </c>
      <c r="AH117" s="39">
        <v>0</v>
      </c>
      <c r="AI117" s="39">
        <v>0</v>
      </c>
      <c r="AJ117" s="39">
        <v>0</v>
      </c>
      <c r="AK117" s="39">
        <v>0</v>
      </c>
      <c r="AL117" s="39">
        <v>0</v>
      </c>
      <c r="AM117" s="39">
        <v>0</v>
      </c>
      <c r="AN117" s="39">
        <v>0</v>
      </c>
      <c r="AO117" s="39">
        <v>0</v>
      </c>
      <c r="AP117" s="39">
        <v>0</v>
      </c>
      <c r="AQ117" s="39">
        <v>0</v>
      </c>
      <c r="AR117" s="39">
        <v>0</v>
      </c>
      <c r="AS117" s="39">
        <v>0</v>
      </c>
      <c r="AT117" s="39">
        <v>0</v>
      </c>
      <c r="AU117" s="39">
        <v>0</v>
      </c>
      <c r="AV117" s="39">
        <v>0</v>
      </c>
      <c r="AW117" s="39">
        <v>0</v>
      </c>
      <c r="AX117" s="39">
        <v>1</v>
      </c>
      <c r="AY117" s="39">
        <v>1</v>
      </c>
      <c r="AZ117" s="39">
        <v>1</v>
      </c>
      <c r="BA117" s="39">
        <v>1</v>
      </c>
      <c r="BB117" s="39">
        <v>1</v>
      </c>
      <c r="BC117" s="39">
        <v>1</v>
      </c>
      <c r="BD117" s="36"/>
      <c r="BE117" s="36"/>
      <c r="BF117" s="36"/>
    </row>
    <row r="118" spans="1:58" x14ac:dyDescent="0.2">
      <c r="A118" s="117" t="str">
        <f t="shared" si="1"/>
        <v/>
      </c>
      <c r="B118" s="81"/>
      <c r="C118" s="57"/>
      <c r="D118" s="40" t="s">
        <v>2324</v>
      </c>
      <c r="E118" s="39">
        <v>0</v>
      </c>
      <c r="F118" s="39">
        <v>0</v>
      </c>
      <c r="G118" s="39">
        <v>0</v>
      </c>
      <c r="H118" s="39">
        <v>0</v>
      </c>
      <c r="I118" s="39">
        <v>0</v>
      </c>
      <c r="J118" s="39">
        <v>0</v>
      </c>
      <c r="K118" s="39">
        <v>0</v>
      </c>
      <c r="L118" s="39">
        <v>0</v>
      </c>
      <c r="M118" s="39">
        <v>0</v>
      </c>
      <c r="N118" s="39">
        <v>0</v>
      </c>
      <c r="O118" s="39">
        <v>0</v>
      </c>
      <c r="P118" s="39">
        <v>0</v>
      </c>
      <c r="Q118" s="39">
        <v>0</v>
      </c>
      <c r="R118" s="39">
        <v>0</v>
      </c>
      <c r="S118" s="39">
        <v>0</v>
      </c>
      <c r="T118" s="39">
        <v>0</v>
      </c>
      <c r="U118" s="39">
        <v>0</v>
      </c>
      <c r="V118" s="39">
        <v>0</v>
      </c>
      <c r="W118" s="39">
        <v>0</v>
      </c>
      <c r="X118" s="39">
        <v>0</v>
      </c>
      <c r="Y118" s="39">
        <v>0</v>
      </c>
      <c r="Z118" s="39">
        <v>0</v>
      </c>
      <c r="AA118" s="39">
        <v>0</v>
      </c>
      <c r="AB118" s="39">
        <v>0</v>
      </c>
      <c r="AC118" s="39">
        <v>0</v>
      </c>
      <c r="AD118" s="39">
        <v>0</v>
      </c>
      <c r="AE118" s="39">
        <v>0</v>
      </c>
      <c r="AF118" s="39">
        <v>0</v>
      </c>
      <c r="AG118" s="39">
        <v>0</v>
      </c>
      <c r="AH118" s="39">
        <v>0</v>
      </c>
      <c r="AI118" s="39">
        <v>0</v>
      </c>
      <c r="AJ118" s="39">
        <v>0</v>
      </c>
      <c r="AK118" s="39">
        <v>0</v>
      </c>
      <c r="AL118" s="39">
        <v>0</v>
      </c>
      <c r="AM118" s="39">
        <v>0</v>
      </c>
      <c r="AN118" s="39">
        <v>0</v>
      </c>
      <c r="AO118" s="39">
        <v>0</v>
      </c>
      <c r="AP118" s="39">
        <v>0</v>
      </c>
      <c r="AQ118" s="39">
        <v>0</v>
      </c>
      <c r="AR118" s="39">
        <v>0</v>
      </c>
      <c r="AS118" s="39">
        <v>0</v>
      </c>
      <c r="AT118" s="39">
        <v>0</v>
      </c>
      <c r="AU118" s="39">
        <v>0</v>
      </c>
      <c r="AV118" s="39">
        <v>0</v>
      </c>
      <c r="AW118" s="39">
        <v>0</v>
      </c>
      <c r="AX118" s="39">
        <v>0</v>
      </c>
      <c r="AY118" s="39">
        <v>0</v>
      </c>
      <c r="AZ118" s="39">
        <v>0</v>
      </c>
      <c r="BA118" s="39">
        <v>0</v>
      </c>
      <c r="BB118" s="39">
        <v>0</v>
      </c>
      <c r="BC118" s="39">
        <v>1</v>
      </c>
      <c r="BD118" s="36"/>
      <c r="BE118" s="36"/>
      <c r="BF118" s="36"/>
    </row>
    <row r="119" spans="1:58" ht="12.95" customHeight="1" x14ac:dyDescent="0.2">
      <c r="A119" s="117" t="b">
        <f t="shared" si="1"/>
        <v>1</v>
      </c>
      <c r="B119" s="55" t="s">
        <v>74</v>
      </c>
      <c r="C119" s="56" t="s">
        <v>2499</v>
      </c>
      <c r="D119" s="40" t="s">
        <v>2278</v>
      </c>
      <c r="E119" s="39">
        <v>0</v>
      </c>
      <c r="F119" s="39">
        <v>0</v>
      </c>
      <c r="G119" s="39">
        <v>0</v>
      </c>
      <c r="H119" s="39">
        <v>0.05</v>
      </c>
      <c r="I119" s="39">
        <v>0.05</v>
      </c>
      <c r="J119" s="39">
        <v>0.06</v>
      </c>
      <c r="K119" s="39">
        <v>0.06</v>
      </c>
      <c r="L119" s="39">
        <v>0.09</v>
      </c>
      <c r="M119" s="39">
        <v>0.09</v>
      </c>
      <c r="N119" s="39">
        <v>0.12</v>
      </c>
      <c r="O119" s="39">
        <v>0.12</v>
      </c>
      <c r="P119" s="39">
        <v>0.15</v>
      </c>
      <c r="Q119" s="39">
        <v>0.15</v>
      </c>
      <c r="R119" s="39">
        <v>0.18</v>
      </c>
      <c r="S119" s="39">
        <v>0.18</v>
      </c>
      <c r="T119" s="39">
        <v>0.2</v>
      </c>
      <c r="U119" s="39">
        <v>0.2</v>
      </c>
      <c r="V119" s="39">
        <v>0.2</v>
      </c>
      <c r="W119" s="39">
        <v>0.2</v>
      </c>
      <c r="X119" s="39">
        <v>0.2</v>
      </c>
      <c r="Y119" s="39">
        <v>0.22</v>
      </c>
      <c r="Z119" s="39">
        <v>0.24</v>
      </c>
      <c r="AA119" s="39">
        <v>0.28999999999999998</v>
      </c>
      <c r="AB119" s="39">
        <v>0.28999999999999998</v>
      </c>
      <c r="AC119" s="39">
        <v>0.34</v>
      </c>
      <c r="AD119" s="39">
        <v>0.34</v>
      </c>
      <c r="AE119" s="39">
        <v>0.34</v>
      </c>
      <c r="AF119" s="39">
        <v>0.42</v>
      </c>
      <c r="AG119" s="39">
        <v>0.42</v>
      </c>
      <c r="AH119" s="39">
        <v>0.42</v>
      </c>
      <c r="AI119" s="39">
        <v>0.5</v>
      </c>
      <c r="AJ119" s="39">
        <v>0.5</v>
      </c>
      <c r="AK119" s="39">
        <v>0.5</v>
      </c>
      <c r="AL119" s="39">
        <v>0.5</v>
      </c>
      <c r="AM119" s="39">
        <v>0.5</v>
      </c>
      <c r="AN119" s="39">
        <v>0.5</v>
      </c>
      <c r="AO119" s="39">
        <v>0.5</v>
      </c>
      <c r="AP119" s="39">
        <v>0.5</v>
      </c>
      <c r="AQ119" s="39">
        <v>0.5</v>
      </c>
      <c r="AR119" s="39">
        <v>0.5</v>
      </c>
      <c r="AS119" s="39">
        <v>0.5</v>
      </c>
      <c r="AT119" s="39">
        <v>0.5</v>
      </c>
      <c r="AU119" s="39">
        <v>0.5</v>
      </c>
      <c r="AV119" s="39">
        <v>0.5</v>
      </c>
      <c r="AW119" s="39">
        <v>0.5</v>
      </c>
      <c r="AX119" s="39">
        <v>0.5</v>
      </c>
      <c r="AY119" s="39">
        <v>0.5</v>
      </c>
      <c r="AZ119" s="39">
        <v>0.5</v>
      </c>
      <c r="BA119" s="39">
        <v>0.5</v>
      </c>
      <c r="BB119" s="39">
        <v>0.5</v>
      </c>
      <c r="BC119" s="39">
        <v>0.5</v>
      </c>
      <c r="BD119" s="36"/>
      <c r="BE119" s="36"/>
      <c r="BF119" s="36"/>
    </row>
    <row r="120" spans="1:58" x14ac:dyDescent="0.2">
      <c r="A120" s="117" t="str">
        <f t="shared" si="1"/>
        <v/>
      </c>
      <c r="B120" s="81"/>
      <c r="C120" s="57"/>
      <c r="D120" s="40" t="s">
        <v>2494</v>
      </c>
      <c r="E120" s="39">
        <v>0</v>
      </c>
      <c r="F120" s="39">
        <v>0</v>
      </c>
      <c r="G120" s="39">
        <v>0</v>
      </c>
      <c r="H120" s="39">
        <v>0</v>
      </c>
      <c r="I120" s="39">
        <v>0</v>
      </c>
      <c r="J120" s="39">
        <v>0</v>
      </c>
      <c r="K120" s="39">
        <v>0</v>
      </c>
      <c r="L120" s="39">
        <v>0</v>
      </c>
      <c r="M120" s="39">
        <v>0</v>
      </c>
      <c r="N120" s="39">
        <v>0</v>
      </c>
      <c r="O120" s="39">
        <v>0</v>
      </c>
      <c r="P120" s="39">
        <v>0</v>
      </c>
      <c r="Q120" s="39">
        <v>0</v>
      </c>
      <c r="R120" s="39">
        <v>0</v>
      </c>
      <c r="S120" s="39">
        <v>0</v>
      </c>
      <c r="T120" s="39">
        <v>0</v>
      </c>
      <c r="U120" s="39">
        <v>0</v>
      </c>
      <c r="V120" s="39">
        <v>0</v>
      </c>
      <c r="W120" s="39">
        <v>0</v>
      </c>
      <c r="X120" s="39">
        <v>0</v>
      </c>
      <c r="Y120" s="39">
        <v>0</v>
      </c>
      <c r="Z120" s="39">
        <v>0</v>
      </c>
      <c r="AA120" s="39">
        <v>0</v>
      </c>
      <c r="AB120" s="39">
        <v>0</v>
      </c>
      <c r="AC120" s="39">
        <v>0</v>
      </c>
      <c r="AD120" s="39">
        <v>0</v>
      </c>
      <c r="AE120" s="39">
        <v>0</v>
      </c>
      <c r="AF120" s="39">
        <v>0</v>
      </c>
      <c r="AG120" s="39">
        <v>0</v>
      </c>
      <c r="AH120" s="39">
        <v>0</v>
      </c>
      <c r="AI120" s="39">
        <v>0</v>
      </c>
      <c r="AJ120" s="39">
        <v>0</v>
      </c>
      <c r="AK120" s="39">
        <v>0</v>
      </c>
      <c r="AL120" s="39">
        <v>0</v>
      </c>
      <c r="AM120" s="39">
        <v>0</v>
      </c>
      <c r="AN120" s="39">
        <v>0</v>
      </c>
      <c r="AO120" s="39">
        <v>0</v>
      </c>
      <c r="AP120" s="39">
        <v>0</v>
      </c>
      <c r="AQ120" s="39">
        <v>0</v>
      </c>
      <c r="AR120" s="39">
        <v>0</v>
      </c>
      <c r="AS120" s="39">
        <v>0</v>
      </c>
      <c r="AT120" s="39">
        <v>0</v>
      </c>
      <c r="AU120" s="39">
        <v>0</v>
      </c>
      <c r="AV120" s="39">
        <v>0</v>
      </c>
      <c r="AW120" s="39">
        <v>0</v>
      </c>
      <c r="AX120" s="39">
        <v>0</v>
      </c>
      <c r="AY120" s="39">
        <v>0</v>
      </c>
      <c r="AZ120" s="39">
        <v>0</v>
      </c>
      <c r="BA120" s="39">
        <v>0</v>
      </c>
      <c r="BB120" s="39">
        <v>0</v>
      </c>
      <c r="BC120" s="39">
        <v>1</v>
      </c>
      <c r="BD120" s="36"/>
      <c r="BE120" s="36"/>
      <c r="BF120" s="36"/>
    </row>
    <row r="121" spans="1:58" ht="12.95" customHeight="1" x14ac:dyDescent="0.2">
      <c r="A121" s="117" t="b">
        <f t="shared" si="1"/>
        <v>1</v>
      </c>
      <c r="B121" s="55" t="s">
        <v>85</v>
      </c>
      <c r="C121" s="59" t="s">
        <v>2519</v>
      </c>
      <c r="D121" s="40" t="s">
        <v>2278</v>
      </c>
      <c r="E121" s="39">
        <v>0</v>
      </c>
      <c r="F121" s="39">
        <v>0</v>
      </c>
      <c r="G121" s="39">
        <v>0</v>
      </c>
      <c r="H121" s="39">
        <v>0</v>
      </c>
      <c r="I121" s="39">
        <v>0</v>
      </c>
      <c r="J121" s="39">
        <v>0</v>
      </c>
      <c r="K121" s="39">
        <v>0.31320457188312495</v>
      </c>
      <c r="L121" s="39">
        <v>0.30915201785862312</v>
      </c>
      <c r="M121" s="39">
        <v>0.33140421972031148</v>
      </c>
      <c r="N121" s="39">
        <v>0.3505200337249868</v>
      </c>
      <c r="O121" s="39">
        <v>0.3200834922734701</v>
      </c>
      <c r="P121" s="39">
        <v>0.34021025956197382</v>
      </c>
      <c r="Q121" s="39">
        <v>0.35509417044648101</v>
      </c>
      <c r="R121" s="39">
        <v>0.36014733554403938</v>
      </c>
      <c r="S121" s="39">
        <v>0.37561713000611752</v>
      </c>
      <c r="T121" s="39">
        <v>0.38361692023492139</v>
      </c>
      <c r="U121" s="39">
        <v>0.38459523677509805</v>
      </c>
      <c r="V121" s="39">
        <v>0.39171375531308289</v>
      </c>
      <c r="W121" s="39">
        <v>0.27400000000000002</v>
      </c>
      <c r="X121" s="39">
        <v>0.28199999999999997</v>
      </c>
      <c r="Y121" s="39">
        <v>0.30199999999999999</v>
      </c>
      <c r="Z121" s="39">
        <v>0.32</v>
      </c>
      <c r="AA121" s="39">
        <v>0.39061318655080635</v>
      </c>
      <c r="AB121" s="39">
        <v>0.43943874971490865</v>
      </c>
      <c r="AC121" s="39">
        <v>0.47490355541911133</v>
      </c>
      <c r="AD121" s="39">
        <v>0.51518790126032243</v>
      </c>
      <c r="AE121" s="39">
        <v>0.55275657148480328</v>
      </c>
      <c r="AF121" s="39">
        <v>0.58994838511751513</v>
      </c>
      <c r="AG121" s="39">
        <v>0.62683092344880298</v>
      </c>
      <c r="AH121" s="39">
        <v>0.66372837462157397</v>
      </c>
      <c r="AI121" s="39">
        <v>0.7</v>
      </c>
      <c r="AJ121" s="39">
        <v>0.7</v>
      </c>
      <c r="AK121" s="39">
        <v>0.7</v>
      </c>
      <c r="AL121" s="39">
        <v>0.7</v>
      </c>
      <c r="AM121" s="39">
        <v>0.7</v>
      </c>
      <c r="AN121" s="39">
        <v>0.7</v>
      </c>
      <c r="AO121" s="39">
        <v>0.7</v>
      </c>
      <c r="AP121" s="39">
        <v>0.7</v>
      </c>
      <c r="AQ121" s="39">
        <v>0.7</v>
      </c>
      <c r="AR121" s="39">
        <v>0.7</v>
      </c>
      <c r="AS121" s="39">
        <v>0.7</v>
      </c>
      <c r="AT121" s="39">
        <v>0.7</v>
      </c>
      <c r="AU121" s="39">
        <v>0.7</v>
      </c>
      <c r="AV121" s="39">
        <v>0.7</v>
      </c>
      <c r="AW121" s="39">
        <v>0.7</v>
      </c>
      <c r="AX121" s="39">
        <v>0.7</v>
      </c>
      <c r="AY121" s="39">
        <v>0.7</v>
      </c>
      <c r="AZ121" s="39">
        <v>0.7</v>
      </c>
      <c r="BA121" s="39">
        <v>0.7</v>
      </c>
      <c r="BB121" s="39">
        <v>0.7</v>
      </c>
      <c r="BC121" s="39">
        <v>0.7</v>
      </c>
      <c r="BD121" s="36"/>
      <c r="BE121" s="36"/>
      <c r="BF121" s="36"/>
    </row>
    <row r="122" spans="1:58" x14ac:dyDescent="0.2">
      <c r="A122" s="117" t="str">
        <f t="shared" si="1"/>
        <v/>
      </c>
      <c r="B122" s="81"/>
      <c r="C122" s="85"/>
      <c r="D122" s="40" t="s">
        <v>2494</v>
      </c>
      <c r="E122" s="39">
        <v>0</v>
      </c>
      <c r="F122" s="39">
        <v>0</v>
      </c>
      <c r="G122" s="39">
        <v>0</v>
      </c>
      <c r="H122" s="39">
        <v>0</v>
      </c>
      <c r="I122" s="39">
        <v>0</v>
      </c>
      <c r="J122" s="39">
        <v>0</v>
      </c>
      <c r="K122" s="39">
        <v>0</v>
      </c>
      <c r="L122" s="39">
        <v>0</v>
      </c>
      <c r="M122" s="39">
        <v>0</v>
      </c>
      <c r="N122" s="39">
        <v>0</v>
      </c>
      <c r="O122" s="39">
        <v>0</v>
      </c>
      <c r="P122" s="39">
        <v>0</v>
      </c>
      <c r="Q122" s="39">
        <v>0</v>
      </c>
      <c r="R122" s="39">
        <v>0</v>
      </c>
      <c r="S122" s="39">
        <v>0</v>
      </c>
      <c r="T122" s="39">
        <v>0</v>
      </c>
      <c r="U122" s="39">
        <v>0</v>
      </c>
      <c r="V122" s="39">
        <v>0</v>
      </c>
      <c r="W122" s="39">
        <v>0</v>
      </c>
      <c r="X122" s="39">
        <v>0</v>
      </c>
      <c r="Y122" s="39">
        <v>0</v>
      </c>
      <c r="Z122" s="39">
        <v>0</v>
      </c>
      <c r="AA122" s="39">
        <v>0</v>
      </c>
      <c r="AB122" s="39">
        <v>0</v>
      </c>
      <c r="AC122" s="39">
        <v>0</v>
      </c>
      <c r="AD122" s="39">
        <v>0</v>
      </c>
      <c r="AE122" s="39">
        <v>0</v>
      </c>
      <c r="AF122" s="39">
        <v>0</v>
      </c>
      <c r="AG122" s="39">
        <v>0</v>
      </c>
      <c r="AH122" s="39">
        <v>0</v>
      </c>
      <c r="AI122" s="39">
        <v>0</v>
      </c>
      <c r="AJ122" s="39">
        <v>0</v>
      </c>
      <c r="AK122" s="39">
        <v>0</v>
      </c>
      <c r="AL122" s="39">
        <v>0</v>
      </c>
      <c r="AM122" s="39">
        <v>0</v>
      </c>
      <c r="AN122" s="39">
        <v>0</v>
      </c>
      <c r="AO122" s="39">
        <v>0</v>
      </c>
      <c r="AP122" s="39">
        <v>0</v>
      </c>
      <c r="AQ122" s="39">
        <v>0</v>
      </c>
      <c r="AR122" s="39">
        <v>0</v>
      </c>
      <c r="AS122" s="39">
        <v>1</v>
      </c>
      <c r="AT122" s="39">
        <v>1</v>
      </c>
      <c r="AU122" s="39">
        <v>1</v>
      </c>
      <c r="AV122" s="39">
        <v>1</v>
      </c>
      <c r="AW122" s="39">
        <v>1</v>
      </c>
      <c r="AX122" s="39">
        <v>1</v>
      </c>
      <c r="AY122" s="39">
        <v>1</v>
      </c>
      <c r="AZ122" s="39">
        <v>1</v>
      </c>
      <c r="BA122" s="39">
        <v>1</v>
      </c>
      <c r="BB122" s="39">
        <v>1</v>
      </c>
      <c r="BC122" s="39">
        <v>1</v>
      </c>
      <c r="BD122" s="36"/>
      <c r="BE122" s="36"/>
      <c r="BF122" s="36"/>
    </row>
    <row r="123" spans="1:58" ht="12.95" customHeight="1" x14ac:dyDescent="0.2">
      <c r="A123" s="117" t="b">
        <f t="shared" si="1"/>
        <v>1</v>
      </c>
      <c r="B123" s="55" t="s">
        <v>93</v>
      </c>
      <c r="C123" s="56" t="s">
        <v>2499</v>
      </c>
      <c r="D123" s="40" t="s">
        <v>2278</v>
      </c>
      <c r="E123" s="39">
        <v>0</v>
      </c>
      <c r="F123" s="39">
        <v>0</v>
      </c>
      <c r="G123" s="39">
        <v>0</v>
      </c>
      <c r="H123" s="39">
        <v>0</v>
      </c>
      <c r="I123" s="39">
        <v>0</v>
      </c>
      <c r="J123" s="39">
        <v>0</v>
      </c>
      <c r="K123" s="39">
        <v>0</v>
      </c>
      <c r="L123" s="39">
        <v>0</v>
      </c>
      <c r="M123" s="39">
        <v>0</v>
      </c>
      <c r="N123" s="39">
        <v>2.5000000000000001E-3</v>
      </c>
      <c r="O123" s="39">
        <v>5.0000000000000001E-3</v>
      </c>
      <c r="P123" s="39">
        <v>0.01</v>
      </c>
      <c r="Q123" s="39">
        <v>1.4999999999999999E-2</v>
      </c>
      <c r="R123" s="39">
        <v>0.02</v>
      </c>
      <c r="S123" s="39">
        <v>2.5000000000000001E-2</v>
      </c>
      <c r="T123" s="39">
        <v>2.5000000000000001E-2</v>
      </c>
      <c r="U123" s="39">
        <v>2.5000000000000001E-2</v>
      </c>
      <c r="V123" s="39">
        <v>3.5000000000000003E-2</v>
      </c>
      <c r="W123" s="39">
        <v>4.4999999999999998E-2</v>
      </c>
      <c r="X123" s="39">
        <v>5.5E-2</v>
      </c>
      <c r="Y123" s="39">
        <v>5.5E-2</v>
      </c>
      <c r="Z123" s="39">
        <v>0.06</v>
      </c>
      <c r="AA123" s="39">
        <v>6.5000000000000002E-2</v>
      </c>
      <c r="AB123" s="39">
        <v>7.0000000000000007E-2</v>
      </c>
      <c r="AC123" s="39">
        <v>7.4999999999999997E-2</v>
      </c>
      <c r="AD123" s="39">
        <v>0.08</v>
      </c>
      <c r="AE123" s="39">
        <v>8.5000000000000006E-2</v>
      </c>
      <c r="AF123" s="39">
        <v>0</v>
      </c>
      <c r="AG123" s="39">
        <v>0</v>
      </c>
      <c r="AH123" s="39">
        <v>0</v>
      </c>
      <c r="AI123" s="39">
        <v>0</v>
      </c>
      <c r="AJ123" s="39">
        <v>0</v>
      </c>
      <c r="AK123" s="39">
        <v>0</v>
      </c>
      <c r="AL123" s="39">
        <v>0</v>
      </c>
      <c r="AM123" s="39">
        <v>0</v>
      </c>
      <c r="AN123" s="39">
        <v>0</v>
      </c>
      <c r="AO123" s="39">
        <v>0</v>
      </c>
      <c r="AP123" s="39">
        <v>0</v>
      </c>
      <c r="AQ123" s="39">
        <v>0</v>
      </c>
      <c r="AR123" s="39">
        <v>0</v>
      </c>
      <c r="AS123" s="39">
        <v>0</v>
      </c>
      <c r="AT123" s="39">
        <v>0</v>
      </c>
      <c r="AU123" s="39">
        <v>0</v>
      </c>
      <c r="AV123" s="39">
        <v>0</v>
      </c>
      <c r="AW123" s="39">
        <v>0</v>
      </c>
      <c r="AX123" s="39">
        <v>0</v>
      </c>
      <c r="AY123" s="39">
        <v>0</v>
      </c>
      <c r="AZ123" s="39">
        <v>0</v>
      </c>
      <c r="BA123" s="39">
        <v>0</v>
      </c>
      <c r="BB123" s="39">
        <v>0</v>
      </c>
      <c r="BC123" s="39">
        <v>0</v>
      </c>
      <c r="BD123" s="36"/>
      <c r="BE123" s="36"/>
      <c r="BF123" s="36"/>
    </row>
    <row r="124" spans="1:58" x14ac:dyDescent="0.2">
      <c r="A124" s="117" t="str">
        <f t="shared" si="1"/>
        <v/>
      </c>
      <c r="B124" s="81"/>
      <c r="C124" s="57"/>
      <c r="D124" s="43" t="s">
        <v>2291</v>
      </c>
      <c r="E124" s="39">
        <v>0</v>
      </c>
      <c r="F124" s="39">
        <v>0</v>
      </c>
      <c r="G124" s="39">
        <v>0</v>
      </c>
      <c r="H124" s="39">
        <v>0</v>
      </c>
      <c r="I124" s="39">
        <v>0</v>
      </c>
      <c r="J124" s="39">
        <v>0</v>
      </c>
      <c r="K124" s="39">
        <v>0</v>
      </c>
      <c r="L124" s="39">
        <v>0</v>
      </c>
      <c r="M124" s="39">
        <v>0</v>
      </c>
      <c r="N124" s="39">
        <v>4.0000000000000003E-5</v>
      </c>
      <c r="O124" s="39">
        <v>1E-4</v>
      </c>
      <c r="P124" s="39">
        <v>2.9999999999999997E-4</v>
      </c>
      <c r="Q124" s="39">
        <v>5.9999999999999995E-4</v>
      </c>
      <c r="R124" s="39">
        <v>8.9999999999999998E-4</v>
      </c>
      <c r="S124" s="39">
        <v>1.1999999999999999E-3</v>
      </c>
      <c r="T124" s="39">
        <v>1.1999999999999999E-3</v>
      </c>
      <c r="U124" s="39">
        <v>1.1999999999999999E-3</v>
      </c>
      <c r="V124" s="39">
        <v>1.5E-3</v>
      </c>
      <c r="W124" s="39">
        <v>1.8E-3</v>
      </c>
      <c r="X124" s="39">
        <v>2.2000000000000001E-3</v>
      </c>
      <c r="Y124" s="39">
        <v>0</v>
      </c>
      <c r="Z124" s="39">
        <v>0</v>
      </c>
      <c r="AA124" s="39">
        <v>0</v>
      </c>
      <c r="AB124" s="39">
        <v>0</v>
      </c>
      <c r="AC124" s="39">
        <v>0</v>
      </c>
      <c r="AD124" s="39">
        <v>0</v>
      </c>
      <c r="AE124" s="39">
        <v>0</v>
      </c>
      <c r="AF124" s="39">
        <v>0</v>
      </c>
      <c r="AG124" s="39">
        <v>0</v>
      </c>
      <c r="AH124" s="39">
        <v>0</v>
      </c>
      <c r="AI124" s="39">
        <v>0</v>
      </c>
      <c r="AJ124" s="39">
        <v>0</v>
      </c>
      <c r="AK124" s="39">
        <v>0</v>
      </c>
      <c r="AL124" s="39">
        <v>0</v>
      </c>
      <c r="AM124" s="39">
        <v>0</v>
      </c>
      <c r="AN124" s="39">
        <v>0</v>
      </c>
      <c r="AO124" s="39">
        <v>0</v>
      </c>
      <c r="AP124" s="39">
        <v>0</v>
      </c>
      <c r="AQ124" s="39">
        <v>0</v>
      </c>
      <c r="AR124" s="39">
        <v>0</v>
      </c>
      <c r="AS124" s="39">
        <v>0</v>
      </c>
      <c r="AT124" s="39">
        <v>0</v>
      </c>
      <c r="AU124" s="39">
        <v>0</v>
      </c>
      <c r="AV124" s="39">
        <v>0</v>
      </c>
      <c r="AW124" s="39">
        <v>0</v>
      </c>
      <c r="AX124" s="39">
        <v>0</v>
      </c>
      <c r="AY124" s="39">
        <v>0</v>
      </c>
      <c r="AZ124" s="39">
        <v>0</v>
      </c>
      <c r="BA124" s="39">
        <v>0</v>
      </c>
      <c r="BB124" s="39">
        <v>0</v>
      </c>
      <c r="BC124" s="39">
        <v>0</v>
      </c>
      <c r="BD124" s="36"/>
      <c r="BE124" s="36"/>
      <c r="BF124" s="36"/>
    </row>
    <row r="125" spans="1:58" ht="12.95" customHeight="1" x14ac:dyDescent="0.2">
      <c r="A125" s="117" t="b">
        <f t="shared" si="1"/>
        <v>1</v>
      </c>
      <c r="B125" s="55" t="s">
        <v>97</v>
      </c>
      <c r="C125" s="56" t="s">
        <v>2506</v>
      </c>
      <c r="D125" s="40" t="s">
        <v>2281</v>
      </c>
      <c r="E125" s="39">
        <v>0</v>
      </c>
      <c r="F125" s="39">
        <v>0</v>
      </c>
      <c r="G125" s="39">
        <v>0</v>
      </c>
      <c r="H125" s="39">
        <v>0</v>
      </c>
      <c r="I125" s="39">
        <v>0</v>
      </c>
      <c r="J125" s="39">
        <v>0</v>
      </c>
      <c r="K125" s="39">
        <v>0</v>
      </c>
      <c r="L125" s="39">
        <v>0</v>
      </c>
      <c r="M125" s="39">
        <v>0</v>
      </c>
      <c r="N125" s="39">
        <v>0</v>
      </c>
      <c r="O125" s="39">
        <v>0</v>
      </c>
      <c r="P125" s="39">
        <v>3.5810484068190568E-2</v>
      </c>
      <c r="Q125" s="39">
        <v>3.5515215560382209E-2</v>
      </c>
      <c r="R125" s="39">
        <v>3.6775916628237468E-2</v>
      </c>
      <c r="S125" s="39">
        <v>3.6610741873723145E-2</v>
      </c>
      <c r="T125" s="39">
        <v>0.10970446344605</v>
      </c>
      <c r="U125" s="39">
        <v>0.10817871872114392</v>
      </c>
      <c r="V125" s="39">
        <v>0.10614306667268014</v>
      </c>
      <c r="W125" s="39">
        <v>0.10477730868244312</v>
      </c>
      <c r="X125" s="39">
        <v>0.10375991703800871</v>
      </c>
      <c r="Y125" s="39">
        <v>0.14452831150782178</v>
      </c>
      <c r="Z125" s="39">
        <v>0.14308890800827792</v>
      </c>
      <c r="AA125" s="39">
        <v>0.14308590429634682</v>
      </c>
      <c r="AB125" s="39">
        <v>0.14308153296993295</v>
      </c>
      <c r="AC125" s="39">
        <v>0.1430821759496031</v>
      </c>
      <c r="AD125" s="39">
        <v>0.20925629533090317</v>
      </c>
      <c r="AE125" s="39">
        <v>0.20925938040694136</v>
      </c>
      <c r="AF125" s="39">
        <v>0.20926126348667265</v>
      </c>
      <c r="AG125" s="39">
        <v>0.20926360426341503</v>
      </c>
      <c r="AH125" s="39">
        <v>0.20926563561009004</v>
      </c>
      <c r="AI125" s="39">
        <v>0.2705395690100395</v>
      </c>
      <c r="AJ125" s="39">
        <v>0.27054094471557999</v>
      </c>
      <c r="AK125" s="39">
        <v>0.27054260147872378</v>
      </c>
      <c r="AL125" s="39">
        <v>0.27054420963167441</v>
      </c>
      <c r="AM125" s="39">
        <v>0.27054606870875614</v>
      </c>
      <c r="AN125" s="39">
        <v>0.34014702714364187</v>
      </c>
      <c r="AO125" s="39">
        <v>0.34014914339520541</v>
      </c>
      <c r="AP125" s="39">
        <v>0.34015119524946308</v>
      </c>
      <c r="AQ125" s="39">
        <v>0.34015323458657026</v>
      </c>
      <c r="AR125" s="39">
        <v>0.34015529974173719</v>
      </c>
      <c r="AS125" s="39">
        <v>0.3726263477185926</v>
      </c>
      <c r="AT125" s="39">
        <v>0.37262821502386628</v>
      </c>
      <c r="AU125" s="39">
        <v>0.37262992584947668</v>
      </c>
      <c r="AV125" s="39">
        <v>0.37263140205465561</v>
      </c>
      <c r="AW125" s="39">
        <v>0.37263276511426041</v>
      </c>
      <c r="AX125" s="39">
        <v>0.372634907125512</v>
      </c>
      <c r="AY125" s="39">
        <v>0.37263641965924416</v>
      </c>
      <c r="AZ125" s="39">
        <v>0.37263810336933456</v>
      </c>
      <c r="BA125" s="39">
        <v>0.3726396963948807</v>
      </c>
      <c r="BB125" s="39">
        <v>0.37264142883877788</v>
      </c>
      <c r="BC125" s="39">
        <v>0.37264334870912807</v>
      </c>
      <c r="BD125" s="36"/>
      <c r="BE125" s="36"/>
      <c r="BF125" s="36"/>
    </row>
    <row r="126" spans="1:58" x14ac:dyDescent="0.2">
      <c r="A126" s="117" t="str">
        <f t="shared" si="1"/>
        <v/>
      </c>
      <c r="B126" s="82"/>
      <c r="C126" s="58"/>
      <c r="D126" s="40" t="s">
        <v>2325</v>
      </c>
      <c r="E126" s="39">
        <v>0</v>
      </c>
      <c r="F126" s="39">
        <v>0</v>
      </c>
      <c r="G126" s="39">
        <v>0</v>
      </c>
      <c r="H126" s="39">
        <v>0</v>
      </c>
      <c r="I126" s="39">
        <v>0</v>
      </c>
      <c r="J126" s="39">
        <v>0</v>
      </c>
      <c r="K126" s="39">
        <v>0</v>
      </c>
      <c r="L126" s="39">
        <v>0</v>
      </c>
      <c r="M126" s="39">
        <v>0</v>
      </c>
      <c r="N126" s="39">
        <v>0</v>
      </c>
      <c r="O126" s="39">
        <v>0</v>
      </c>
      <c r="P126" s="39">
        <v>0.05</v>
      </c>
      <c r="Q126" s="39">
        <v>0.05</v>
      </c>
      <c r="R126" s="39">
        <v>0.05</v>
      </c>
      <c r="S126" s="39">
        <v>0.05</v>
      </c>
      <c r="T126" s="39">
        <v>0.15</v>
      </c>
      <c r="U126" s="39">
        <v>0.15</v>
      </c>
      <c r="V126" s="39">
        <v>0.15</v>
      </c>
      <c r="W126" s="39">
        <v>0.15</v>
      </c>
      <c r="X126" s="39">
        <v>0.15</v>
      </c>
      <c r="Y126" s="39">
        <v>0.2</v>
      </c>
      <c r="Z126" s="39">
        <v>0.2</v>
      </c>
      <c r="AA126" s="39">
        <v>0.2</v>
      </c>
      <c r="AB126" s="39">
        <v>0.2</v>
      </c>
      <c r="AC126" s="39">
        <v>0.2</v>
      </c>
      <c r="AD126" s="39">
        <v>0.27</v>
      </c>
      <c r="AE126" s="39">
        <v>0.27</v>
      </c>
      <c r="AF126" s="39">
        <v>0.27</v>
      </c>
      <c r="AG126" s="39">
        <v>0.27</v>
      </c>
      <c r="AH126" s="39">
        <v>0.27</v>
      </c>
      <c r="AI126" s="39">
        <v>0.35</v>
      </c>
      <c r="AJ126" s="39">
        <v>0.35</v>
      </c>
      <c r="AK126" s="39">
        <v>0.35</v>
      </c>
      <c r="AL126" s="39">
        <v>0.35</v>
      </c>
      <c r="AM126" s="39">
        <v>0.35</v>
      </c>
      <c r="AN126" s="39">
        <v>0.45</v>
      </c>
      <c r="AO126" s="39">
        <v>0.45</v>
      </c>
      <c r="AP126" s="39">
        <v>0.45</v>
      </c>
      <c r="AQ126" s="39">
        <v>0.45</v>
      </c>
      <c r="AR126" s="39">
        <v>0.45</v>
      </c>
      <c r="AS126" s="39">
        <v>0.5</v>
      </c>
      <c r="AT126" s="39">
        <v>0.5</v>
      </c>
      <c r="AU126" s="39">
        <v>0.5</v>
      </c>
      <c r="AV126" s="39">
        <v>0.5</v>
      </c>
      <c r="AW126" s="39">
        <v>0.5</v>
      </c>
      <c r="AX126" s="39">
        <v>0.5</v>
      </c>
      <c r="AY126" s="39">
        <v>0.5</v>
      </c>
      <c r="AZ126" s="39">
        <v>0.5</v>
      </c>
      <c r="BA126" s="39">
        <v>0.5</v>
      </c>
      <c r="BB126" s="39">
        <v>0.5</v>
      </c>
      <c r="BC126" s="39">
        <v>0.5</v>
      </c>
      <c r="BD126" s="36"/>
      <c r="BE126" s="36"/>
      <c r="BF126" s="36"/>
    </row>
    <row r="127" spans="1:58" x14ac:dyDescent="0.2">
      <c r="A127" s="117" t="str">
        <f t="shared" si="1"/>
        <v/>
      </c>
      <c r="B127" s="82"/>
      <c r="C127" s="58"/>
      <c r="D127" s="40" t="s">
        <v>2326</v>
      </c>
      <c r="E127" s="39">
        <v>0</v>
      </c>
      <c r="F127" s="39">
        <v>0</v>
      </c>
      <c r="G127" s="39">
        <v>0</v>
      </c>
      <c r="H127" s="39">
        <v>0</v>
      </c>
      <c r="I127" s="39">
        <v>0</v>
      </c>
      <c r="J127" s="39">
        <v>0</v>
      </c>
      <c r="K127" s="39">
        <v>0</v>
      </c>
      <c r="L127" s="39">
        <v>0</v>
      </c>
      <c r="M127" s="39">
        <v>0</v>
      </c>
      <c r="N127" s="39">
        <v>0</v>
      </c>
      <c r="O127" s="39">
        <v>0</v>
      </c>
      <c r="P127" s="39">
        <v>0.05</v>
      </c>
      <c r="Q127" s="39">
        <v>0.05</v>
      </c>
      <c r="R127" s="39">
        <v>0.05</v>
      </c>
      <c r="S127" s="39">
        <v>0.05</v>
      </c>
      <c r="T127" s="39">
        <v>0.15</v>
      </c>
      <c r="U127" s="39">
        <v>0.15</v>
      </c>
      <c r="V127" s="39">
        <v>0.15</v>
      </c>
      <c r="W127" s="39">
        <v>0.15</v>
      </c>
      <c r="X127" s="39">
        <v>0.15</v>
      </c>
      <c r="Y127" s="39">
        <v>0.2</v>
      </c>
      <c r="Z127" s="39">
        <v>0.2</v>
      </c>
      <c r="AA127" s="39">
        <v>0.2</v>
      </c>
      <c r="AB127" s="39">
        <v>0.2</v>
      </c>
      <c r="AC127" s="39">
        <v>0.2</v>
      </c>
      <c r="AD127" s="39">
        <v>0.25</v>
      </c>
      <c r="AE127" s="39">
        <v>0.25</v>
      </c>
      <c r="AF127" s="39">
        <v>0.25</v>
      </c>
      <c r="AG127" s="39">
        <v>0.25</v>
      </c>
      <c r="AH127" s="39">
        <v>0.25</v>
      </c>
      <c r="AI127" s="39">
        <v>0.25</v>
      </c>
      <c r="AJ127" s="39">
        <v>0.25</v>
      </c>
      <c r="AK127" s="39">
        <v>0.25</v>
      </c>
      <c r="AL127" s="39">
        <v>0.25</v>
      </c>
      <c r="AM127" s="39">
        <v>0.25</v>
      </c>
      <c r="AN127" s="39">
        <v>0.25</v>
      </c>
      <c r="AO127" s="39">
        <v>0.25</v>
      </c>
      <c r="AP127" s="39">
        <v>0.25</v>
      </c>
      <c r="AQ127" s="39">
        <v>0.25</v>
      </c>
      <c r="AR127" s="39">
        <v>0.25</v>
      </c>
      <c r="AS127" s="39">
        <v>0.25</v>
      </c>
      <c r="AT127" s="39">
        <v>0.25</v>
      </c>
      <c r="AU127" s="39">
        <v>0.25</v>
      </c>
      <c r="AV127" s="39">
        <v>0.25</v>
      </c>
      <c r="AW127" s="39">
        <v>0.25</v>
      </c>
      <c r="AX127" s="39">
        <v>0.25</v>
      </c>
      <c r="AY127" s="39">
        <v>0.25</v>
      </c>
      <c r="AZ127" s="39">
        <v>0.25</v>
      </c>
      <c r="BA127" s="39">
        <v>0.25</v>
      </c>
      <c r="BB127" s="39">
        <v>0.25</v>
      </c>
      <c r="BC127" s="39">
        <v>0.25</v>
      </c>
      <c r="BD127" s="36"/>
      <c r="BE127" s="36"/>
      <c r="BF127" s="36"/>
    </row>
    <row r="128" spans="1:58" x14ac:dyDescent="0.2">
      <c r="A128" s="117" t="str">
        <f t="shared" si="1"/>
        <v/>
      </c>
      <c r="B128" s="82"/>
      <c r="C128" s="58"/>
      <c r="D128" s="43" t="s">
        <v>2327</v>
      </c>
      <c r="E128" s="39">
        <v>0</v>
      </c>
      <c r="F128" s="39">
        <v>0</v>
      </c>
      <c r="G128" s="39">
        <v>0</v>
      </c>
      <c r="H128" s="39">
        <v>0</v>
      </c>
      <c r="I128" s="39">
        <v>0</v>
      </c>
      <c r="J128" s="39">
        <v>0</v>
      </c>
      <c r="K128" s="39">
        <v>0</v>
      </c>
      <c r="L128" s="39">
        <v>0</v>
      </c>
      <c r="M128" s="39">
        <v>0</v>
      </c>
      <c r="N128" s="39">
        <v>0</v>
      </c>
      <c r="O128" s="39">
        <v>0</v>
      </c>
      <c r="P128" s="39">
        <v>0</v>
      </c>
      <c r="Q128" s="39">
        <v>0</v>
      </c>
      <c r="R128" s="39">
        <v>0</v>
      </c>
      <c r="S128" s="39">
        <v>0</v>
      </c>
      <c r="T128" s="39">
        <v>0</v>
      </c>
      <c r="U128" s="39">
        <v>0</v>
      </c>
      <c r="V128" s="39">
        <v>0</v>
      </c>
      <c r="W128" s="39">
        <v>0</v>
      </c>
      <c r="X128" s="39">
        <v>0</v>
      </c>
      <c r="Y128" s="39">
        <v>0.05</v>
      </c>
      <c r="Z128" s="39">
        <v>0.05</v>
      </c>
      <c r="AA128" s="39">
        <v>0.05</v>
      </c>
      <c r="AB128" s="39">
        <v>0.05</v>
      </c>
      <c r="AC128" s="39">
        <v>0.05</v>
      </c>
      <c r="AD128" s="39">
        <v>0.1</v>
      </c>
      <c r="AE128" s="39">
        <v>0.1</v>
      </c>
      <c r="AF128" s="39">
        <v>0.1</v>
      </c>
      <c r="AG128" s="39">
        <v>0.1</v>
      </c>
      <c r="AH128" s="39">
        <v>0.1</v>
      </c>
      <c r="AI128" s="39">
        <v>0.2</v>
      </c>
      <c r="AJ128" s="39">
        <v>0.2</v>
      </c>
      <c r="AK128" s="39">
        <v>0.2</v>
      </c>
      <c r="AL128" s="39">
        <v>0.2</v>
      </c>
      <c r="AM128" s="39">
        <v>0.2</v>
      </c>
      <c r="AN128" s="39">
        <v>0.25</v>
      </c>
      <c r="AO128" s="39">
        <v>0.25</v>
      </c>
      <c r="AP128" s="39">
        <v>0.25</v>
      </c>
      <c r="AQ128" s="39">
        <v>0.25</v>
      </c>
      <c r="AR128" s="39">
        <v>0.25</v>
      </c>
      <c r="AS128" s="39">
        <v>0.25</v>
      </c>
      <c r="AT128" s="39">
        <v>0.25</v>
      </c>
      <c r="AU128" s="39">
        <v>0.25</v>
      </c>
      <c r="AV128" s="39">
        <v>0.25</v>
      </c>
      <c r="AW128" s="39">
        <v>0.25</v>
      </c>
      <c r="AX128" s="39">
        <v>0.25</v>
      </c>
      <c r="AY128" s="39">
        <v>0.25</v>
      </c>
      <c r="AZ128" s="39">
        <v>0.25</v>
      </c>
      <c r="BA128" s="39">
        <v>0.25</v>
      </c>
      <c r="BB128" s="39">
        <v>0.25</v>
      </c>
      <c r="BC128" s="39">
        <v>0.25</v>
      </c>
      <c r="BD128" s="36"/>
      <c r="BE128" s="36"/>
      <c r="BF128" s="36"/>
    </row>
    <row r="129" spans="1:58" x14ac:dyDescent="0.2">
      <c r="A129" s="117" t="str">
        <f t="shared" si="1"/>
        <v/>
      </c>
      <c r="B129" s="82"/>
      <c r="C129" s="58"/>
      <c r="D129" s="40" t="s">
        <v>2328</v>
      </c>
      <c r="E129" s="39">
        <v>0</v>
      </c>
      <c r="F129" s="39">
        <v>0</v>
      </c>
      <c r="G129" s="39">
        <v>0</v>
      </c>
      <c r="H129" s="39">
        <v>0</v>
      </c>
      <c r="I129" s="39">
        <v>0</v>
      </c>
      <c r="J129" s="39">
        <v>0</v>
      </c>
      <c r="K129" s="39">
        <v>0</v>
      </c>
      <c r="L129" s="39">
        <v>0</v>
      </c>
      <c r="M129" s="39">
        <v>0</v>
      </c>
      <c r="N129" s="39">
        <v>0</v>
      </c>
      <c r="O129" s="39">
        <v>0</v>
      </c>
      <c r="P129" s="39">
        <v>0</v>
      </c>
      <c r="Q129" s="39">
        <v>0</v>
      </c>
      <c r="R129" s="39">
        <v>0</v>
      </c>
      <c r="S129" s="39">
        <v>0</v>
      </c>
      <c r="T129" s="39">
        <v>0</v>
      </c>
      <c r="U129" s="39">
        <v>0</v>
      </c>
      <c r="V129" s="39">
        <v>0</v>
      </c>
      <c r="W129" s="39">
        <v>0</v>
      </c>
      <c r="X129" s="39">
        <v>0</v>
      </c>
      <c r="Y129" s="39">
        <v>0</v>
      </c>
      <c r="Z129" s="39">
        <v>0</v>
      </c>
      <c r="AA129" s="39">
        <v>0</v>
      </c>
      <c r="AB129" s="39">
        <v>0</v>
      </c>
      <c r="AC129" s="39">
        <v>0</v>
      </c>
      <c r="AD129" s="39">
        <v>0.1</v>
      </c>
      <c r="AE129" s="39">
        <v>0.1</v>
      </c>
      <c r="AF129" s="39">
        <v>0.1</v>
      </c>
      <c r="AG129" s="39">
        <v>0.1</v>
      </c>
      <c r="AH129" s="39">
        <v>0.1</v>
      </c>
      <c r="AI129" s="39">
        <v>0.1</v>
      </c>
      <c r="AJ129" s="39">
        <v>0.1</v>
      </c>
      <c r="AK129" s="39">
        <v>0.1</v>
      </c>
      <c r="AL129" s="39">
        <v>0.1</v>
      </c>
      <c r="AM129" s="39">
        <v>0.1</v>
      </c>
      <c r="AN129" s="39">
        <v>0.1</v>
      </c>
      <c r="AO129" s="39">
        <v>0.1</v>
      </c>
      <c r="AP129" s="39">
        <v>0.1</v>
      </c>
      <c r="AQ129" s="39">
        <v>0.1</v>
      </c>
      <c r="AR129" s="39">
        <v>0.1</v>
      </c>
      <c r="AS129" s="39">
        <v>0.1</v>
      </c>
      <c r="AT129" s="39">
        <v>0.1</v>
      </c>
      <c r="AU129" s="39">
        <v>0.1</v>
      </c>
      <c r="AV129" s="39">
        <v>0.1</v>
      </c>
      <c r="AW129" s="39">
        <v>0.1</v>
      </c>
      <c r="AX129" s="39">
        <v>0.1</v>
      </c>
      <c r="AY129" s="39">
        <v>0.1</v>
      </c>
      <c r="AZ129" s="39">
        <v>0.1</v>
      </c>
      <c r="BA129" s="39">
        <v>0.1</v>
      </c>
      <c r="BB129" s="39">
        <v>0.1</v>
      </c>
      <c r="BC129" s="39">
        <v>0.1</v>
      </c>
      <c r="BD129" s="36"/>
      <c r="BE129" s="36"/>
      <c r="BF129" s="36"/>
    </row>
    <row r="130" spans="1:58" x14ac:dyDescent="0.2">
      <c r="A130" s="117" t="str">
        <f t="shared" si="1"/>
        <v/>
      </c>
      <c r="B130" s="82"/>
      <c r="C130" s="58"/>
      <c r="D130" s="40" t="s">
        <v>2329</v>
      </c>
      <c r="E130" s="39">
        <v>0</v>
      </c>
      <c r="F130" s="39">
        <v>0</v>
      </c>
      <c r="G130" s="39">
        <v>0</v>
      </c>
      <c r="H130" s="39">
        <v>0</v>
      </c>
      <c r="I130" s="39">
        <v>0</v>
      </c>
      <c r="J130" s="39">
        <v>0</v>
      </c>
      <c r="K130" s="39">
        <v>0</v>
      </c>
      <c r="L130" s="39">
        <v>0</v>
      </c>
      <c r="M130" s="39">
        <v>0</v>
      </c>
      <c r="N130" s="39">
        <v>0</v>
      </c>
      <c r="O130" s="39">
        <v>0</v>
      </c>
      <c r="P130" s="39">
        <v>0</v>
      </c>
      <c r="Q130" s="39">
        <v>0</v>
      </c>
      <c r="R130" s="39">
        <v>0</v>
      </c>
      <c r="S130" s="39">
        <v>0</v>
      </c>
      <c r="T130" s="39">
        <v>0</v>
      </c>
      <c r="U130" s="39">
        <v>0</v>
      </c>
      <c r="V130" s="39">
        <v>0</v>
      </c>
      <c r="W130" s="39">
        <v>0</v>
      </c>
      <c r="X130" s="39">
        <v>0</v>
      </c>
      <c r="Y130" s="39">
        <v>0</v>
      </c>
      <c r="Z130" s="39">
        <v>0</v>
      </c>
      <c r="AA130" s="39">
        <v>0</v>
      </c>
      <c r="AB130" s="39">
        <v>0</v>
      </c>
      <c r="AC130" s="39">
        <v>0</v>
      </c>
      <c r="AD130" s="39">
        <v>0.05</v>
      </c>
      <c r="AE130" s="39">
        <v>0.05</v>
      </c>
      <c r="AF130" s="39">
        <v>0.05</v>
      </c>
      <c r="AG130" s="39">
        <v>0.05</v>
      </c>
      <c r="AH130" s="39">
        <v>0.05</v>
      </c>
      <c r="AI130" s="39">
        <v>0.05</v>
      </c>
      <c r="AJ130" s="39">
        <v>0.05</v>
      </c>
      <c r="AK130" s="39">
        <v>0.05</v>
      </c>
      <c r="AL130" s="39">
        <v>0.05</v>
      </c>
      <c r="AM130" s="39">
        <v>0.05</v>
      </c>
      <c r="AN130" s="39">
        <v>0.05</v>
      </c>
      <c r="AO130" s="39">
        <v>0.05</v>
      </c>
      <c r="AP130" s="39">
        <v>0.05</v>
      </c>
      <c r="AQ130" s="39">
        <v>0.05</v>
      </c>
      <c r="AR130" s="39">
        <v>0.05</v>
      </c>
      <c r="AS130" s="39">
        <v>0.05</v>
      </c>
      <c r="AT130" s="39">
        <v>0.05</v>
      </c>
      <c r="AU130" s="39">
        <v>0.05</v>
      </c>
      <c r="AV130" s="39">
        <v>0.05</v>
      </c>
      <c r="AW130" s="39">
        <v>0.05</v>
      </c>
      <c r="AX130" s="39">
        <v>0.05</v>
      </c>
      <c r="AY130" s="39">
        <v>0.05</v>
      </c>
      <c r="AZ130" s="39">
        <v>0.05</v>
      </c>
      <c r="BA130" s="39">
        <v>0.05</v>
      </c>
      <c r="BB130" s="39">
        <v>0.05</v>
      </c>
      <c r="BC130" s="39">
        <v>0.05</v>
      </c>
      <c r="BD130" s="36"/>
      <c r="BE130" s="36"/>
      <c r="BF130" s="36"/>
    </row>
    <row r="131" spans="1:58" x14ac:dyDescent="0.2">
      <c r="A131" s="117" t="str">
        <f t="shared" si="1"/>
        <v/>
      </c>
      <c r="B131" s="82"/>
      <c r="C131" s="58"/>
      <c r="D131" s="43" t="s">
        <v>2313</v>
      </c>
      <c r="E131" s="39">
        <v>0</v>
      </c>
      <c r="F131" s="39">
        <v>0</v>
      </c>
      <c r="G131" s="39">
        <v>0</v>
      </c>
      <c r="H131" s="39">
        <v>0</v>
      </c>
      <c r="I131" s="39">
        <v>0</v>
      </c>
      <c r="J131" s="39">
        <v>0</v>
      </c>
      <c r="K131" s="39">
        <v>0</v>
      </c>
      <c r="L131" s="39">
        <v>0</v>
      </c>
      <c r="M131" s="39">
        <v>0</v>
      </c>
      <c r="N131" s="39">
        <v>0</v>
      </c>
      <c r="O131" s="39">
        <v>0</v>
      </c>
      <c r="P131" s="39">
        <v>0</v>
      </c>
      <c r="Q131" s="39">
        <v>0</v>
      </c>
      <c r="R131" s="39">
        <v>0</v>
      </c>
      <c r="S131" s="39">
        <v>0</v>
      </c>
      <c r="T131" s="39">
        <v>3.7014334381130107E-4</v>
      </c>
      <c r="U131" s="39">
        <v>3.7485346085902095E-4</v>
      </c>
      <c r="V131" s="39">
        <v>3.6257369680482363E-4</v>
      </c>
      <c r="W131" s="39">
        <v>3.7194079601617774E-4</v>
      </c>
      <c r="X131" s="39">
        <v>3.6668224550092179E-4</v>
      </c>
      <c r="Y131" s="39">
        <v>3.6682238648800793E-4</v>
      </c>
      <c r="Z131" s="39">
        <v>3.5059124860465816E-4</v>
      </c>
      <c r="AA131" s="39">
        <v>3.5521674497209632E-4</v>
      </c>
      <c r="AB131" s="39">
        <v>3.6194826747226847E-4</v>
      </c>
      <c r="AC131" s="39">
        <v>3.6095812587516889E-4</v>
      </c>
      <c r="AD131" s="39">
        <v>3.5549955786279964E-4</v>
      </c>
      <c r="AE131" s="39">
        <v>3.507487667298625E-4</v>
      </c>
      <c r="AF131" s="39">
        <v>3.4784896186965461E-4</v>
      </c>
      <c r="AG131" s="39">
        <v>3.4424433713619961E-4</v>
      </c>
      <c r="AH131" s="39">
        <v>3.4111621204235197E-4</v>
      </c>
      <c r="AI131" s="39">
        <v>3.3857112590601117E-4</v>
      </c>
      <c r="AJ131" s="39">
        <v>3.3645264013696351E-4</v>
      </c>
      <c r="AK131" s="39">
        <v>3.3390134624497502E-4</v>
      </c>
      <c r="AL131" s="39">
        <v>3.3142490848990248E-4</v>
      </c>
      <c r="AM131" s="39">
        <v>3.2856206595189218E-4</v>
      </c>
      <c r="AN131" s="39">
        <v>3.2559616318683269E-4</v>
      </c>
      <c r="AO131" s="39">
        <v>3.2233729078358771E-4</v>
      </c>
      <c r="AP131" s="39">
        <v>3.1917758551468613E-4</v>
      </c>
      <c r="AQ131" s="39">
        <v>3.1603715574051274E-4</v>
      </c>
      <c r="AR131" s="39">
        <v>3.1285696804531614E-4</v>
      </c>
      <c r="AS131" s="39">
        <v>3.0982142100650993E-4</v>
      </c>
      <c r="AT131" s="39">
        <v>3.069459076556113E-4</v>
      </c>
      <c r="AU131" s="39">
        <v>3.0431136152498555E-4</v>
      </c>
      <c r="AV131" s="39">
        <v>3.020381136737389E-4</v>
      </c>
      <c r="AW131" s="39">
        <v>2.999391017194375E-4</v>
      </c>
      <c r="AX131" s="39">
        <v>2.966405612833962E-4</v>
      </c>
      <c r="AY131" s="39">
        <v>2.9431137012118165E-4</v>
      </c>
      <c r="AZ131" s="39">
        <v>2.9171857990499013E-4</v>
      </c>
      <c r="BA131" s="39">
        <v>2.8926543724483065E-4</v>
      </c>
      <c r="BB131" s="39">
        <v>2.8659760053574676E-4</v>
      </c>
      <c r="BC131" s="39">
        <v>2.8364114081708694E-4</v>
      </c>
      <c r="BD131" s="36"/>
      <c r="BE131" s="36"/>
      <c r="BF131" s="36"/>
    </row>
    <row r="132" spans="1:58" x14ac:dyDescent="0.2">
      <c r="A132" s="117" t="str">
        <f t="shared" si="1"/>
        <v/>
      </c>
      <c r="B132" s="81"/>
      <c r="C132" s="57"/>
      <c r="D132" s="40" t="s">
        <v>2520</v>
      </c>
      <c r="E132" s="39">
        <v>0</v>
      </c>
      <c r="F132" s="39">
        <v>0</v>
      </c>
      <c r="G132" s="39">
        <v>0</v>
      </c>
      <c r="H132" s="39">
        <v>0</v>
      </c>
      <c r="I132" s="39">
        <v>0</v>
      </c>
      <c r="J132" s="39">
        <v>0</v>
      </c>
      <c r="K132" s="39">
        <v>0</v>
      </c>
      <c r="L132" s="39">
        <v>0</v>
      </c>
      <c r="M132" s="39">
        <v>0</v>
      </c>
      <c r="N132" s="39">
        <v>0</v>
      </c>
      <c r="O132" s="39">
        <v>0</v>
      </c>
      <c r="P132" s="39">
        <v>0</v>
      </c>
      <c r="Q132" s="39">
        <v>0</v>
      </c>
      <c r="R132" s="39">
        <v>0</v>
      </c>
      <c r="S132" s="39">
        <v>0</v>
      </c>
      <c r="T132" s="39">
        <v>0</v>
      </c>
      <c r="U132" s="39">
        <v>0</v>
      </c>
      <c r="V132" s="39">
        <v>0</v>
      </c>
      <c r="W132" s="39">
        <v>0</v>
      </c>
      <c r="X132" s="39">
        <v>0</v>
      </c>
      <c r="Y132" s="39">
        <v>0</v>
      </c>
      <c r="Z132" s="39">
        <v>0</v>
      </c>
      <c r="AA132" s="39">
        <v>0</v>
      </c>
      <c r="AB132" s="39">
        <v>0</v>
      </c>
      <c r="AC132" s="39">
        <v>0</v>
      </c>
      <c r="AD132" s="39">
        <v>0</v>
      </c>
      <c r="AE132" s="39">
        <v>0</v>
      </c>
      <c r="AF132" s="39">
        <v>0</v>
      </c>
      <c r="AG132" s="39">
        <v>0</v>
      </c>
      <c r="AH132" s="39">
        <v>0</v>
      </c>
      <c r="AI132" s="39">
        <v>0.86155823102345619</v>
      </c>
      <c r="AJ132" s="39">
        <v>0.86242448007713368</v>
      </c>
      <c r="AK132" s="39">
        <v>0.8634677044177822</v>
      </c>
      <c r="AL132" s="39">
        <v>0.86448032007617626</v>
      </c>
      <c r="AM132" s="39">
        <v>0.86565093669093585</v>
      </c>
      <c r="AN132" s="39">
        <v>0.93343184732168527</v>
      </c>
      <c r="AO132" s="39">
        <v>0.93409812395582936</v>
      </c>
      <c r="AP132" s="39">
        <v>0.93474412586414435</v>
      </c>
      <c r="AQ132" s="39">
        <v>0.93538618689654873</v>
      </c>
      <c r="AR132" s="39">
        <v>0.93603637643799631</v>
      </c>
      <c r="AS132" s="39">
        <v>1.0000000000000002</v>
      </c>
      <c r="AT132" s="39">
        <v>1</v>
      </c>
      <c r="AU132" s="39">
        <v>1</v>
      </c>
      <c r="AV132" s="39">
        <v>1</v>
      </c>
      <c r="AW132" s="39">
        <v>1</v>
      </c>
      <c r="AX132" s="39">
        <v>1</v>
      </c>
      <c r="AY132" s="39">
        <v>1</v>
      </c>
      <c r="AZ132" s="39">
        <v>1.0000000000000002</v>
      </c>
      <c r="BA132" s="39">
        <v>1</v>
      </c>
      <c r="BB132" s="39">
        <v>1</v>
      </c>
      <c r="BC132" s="39">
        <v>1</v>
      </c>
      <c r="BD132" s="36"/>
      <c r="BE132" s="36"/>
      <c r="BF132" s="36"/>
    </row>
    <row r="133" spans="1:58" ht="12.95" customHeight="1" x14ac:dyDescent="0.2">
      <c r="A133" s="117" t="b">
        <f t="shared" si="1"/>
        <v>1</v>
      </c>
      <c r="B133" s="55" t="s">
        <v>100</v>
      </c>
      <c r="C133" s="56" t="s">
        <v>2499</v>
      </c>
      <c r="D133" s="40" t="s">
        <v>2278</v>
      </c>
      <c r="E133" s="39">
        <v>0</v>
      </c>
      <c r="F133" s="39">
        <v>0</v>
      </c>
      <c r="G133" s="39">
        <v>0.02</v>
      </c>
      <c r="H133" s="39">
        <v>0</v>
      </c>
      <c r="I133" s="39">
        <v>0</v>
      </c>
      <c r="J133" s="39">
        <v>0</v>
      </c>
      <c r="K133" s="39">
        <v>0</v>
      </c>
      <c r="L133" s="39">
        <v>5.7000000000000002E-2</v>
      </c>
      <c r="M133" s="39">
        <v>5.7000000000000002E-2</v>
      </c>
      <c r="N133" s="39">
        <v>6.2E-2</v>
      </c>
      <c r="O133" s="39">
        <v>6.7000000000000004E-2</v>
      </c>
      <c r="P133" s="39">
        <v>9.1999999999999998E-2</v>
      </c>
      <c r="Q133" s="39">
        <v>9.7000000000000003E-2</v>
      </c>
      <c r="R133" s="39">
        <v>0.10199999999999999</v>
      </c>
      <c r="S133" s="39">
        <v>0.107</v>
      </c>
      <c r="T133" s="39">
        <v>0.112</v>
      </c>
      <c r="U133" s="39">
        <v>0.13700000000000001</v>
      </c>
      <c r="V133" s="39">
        <v>0.14200000000000002</v>
      </c>
      <c r="W133" s="39">
        <v>0.14700000000000002</v>
      </c>
      <c r="X133" s="39">
        <v>0.15200000000000002</v>
      </c>
      <c r="Y133" s="39">
        <v>0.157</v>
      </c>
      <c r="Z133" s="39">
        <v>0.18</v>
      </c>
      <c r="AA133" s="39">
        <v>0.18</v>
      </c>
      <c r="AB133" s="39">
        <v>0.18</v>
      </c>
      <c r="AC133" s="39">
        <v>0.18</v>
      </c>
      <c r="AD133" s="39">
        <v>0.18</v>
      </c>
      <c r="AE133" s="39">
        <v>0.18</v>
      </c>
      <c r="AF133" s="39">
        <v>0.18</v>
      </c>
      <c r="AG133" s="39">
        <v>0.18</v>
      </c>
      <c r="AH133" s="39">
        <v>0.18</v>
      </c>
      <c r="AI133" s="39">
        <v>0.18</v>
      </c>
      <c r="AJ133" s="39">
        <v>0.18</v>
      </c>
      <c r="AK133" s="39">
        <v>0.18</v>
      </c>
      <c r="AL133" s="39">
        <v>0.18</v>
      </c>
      <c r="AM133" s="39">
        <v>0.18</v>
      </c>
      <c r="AN133" s="39">
        <v>0.18</v>
      </c>
      <c r="AO133" s="39">
        <v>0.18</v>
      </c>
      <c r="AP133" s="39">
        <v>0.18</v>
      </c>
      <c r="AQ133" s="39">
        <v>0.18</v>
      </c>
      <c r="AR133" s="39">
        <v>0.18</v>
      </c>
      <c r="AS133" s="39">
        <v>0.18</v>
      </c>
      <c r="AT133" s="39">
        <v>0.18</v>
      </c>
      <c r="AU133" s="39">
        <v>0.18</v>
      </c>
      <c r="AV133" s="39">
        <v>0.18</v>
      </c>
      <c r="AW133" s="39">
        <v>0.18</v>
      </c>
      <c r="AX133" s="39">
        <v>0.18</v>
      </c>
      <c r="AY133" s="39">
        <v>0.18</v>
      </c>
      <c r="AZ133" s="39">
        <v>0.18</v>
      </c>
      <c r="BA133" s="39">
        <v>0.18</v>
      </c>
      <c r="BB133" s="39">
        <v>0.18</v>
      </c>
      <c r="BC133" s="39">
        <v>0.18</v>
      </c>
      <c r="BD133" s="36"/>
      <c r="BE133" s="36"/>
      <c r="BF133" s="36"/>
    </row>
    <row r="134" spans="1:58" x14ac:dyDescent="0.2">
      <c r="A134" s="117" t="str">
        <f t="shared" si="1"/>
        <v/>
      </c>
      <c r="B134" s="82"/>
      <c r="C134" s="58"/>
      <c r="D134" s="43" t="s">
        <v>2291</v>
      </c>
      <c r="E134" s="39">
        <v>0</v>
      </c>
      <c r="F134" s="39">
        <v>0</v>
      </c>
      <c r="G134" s="39">
        <v>0</v>
      </c>
      <c r="H134" s="39">
        <v>0</v>
      </c>
      <c r="I134" s="39">
        <v>0</v>
      </c>
      <c r="J134" s="39">
        <v>0</v>
      </c>
      <c r="K134" s="39">
        <v>0</v>
      </c>
      <c r="L134" s="39">
        <v>1.2999999999999999E-5</v>
      </c>
      <c r="M134" s="39">
        <v>3.0000000000000001E-5</v>
      </c>
      <c r="N134" s="39">
        <v>6.3E-5</v>
      </c>
      <c r="O134" s="39">
        <v>1.2E-4</v>
      </c>
      <c r="P134" s="39">
        <v>2.03E-4</v>
      </c>
      <c r="Q134" s="39">
        <v>3.2499999999999999E-4</v>
      </c>
      <c r="R134" s="39">
        <v>5.1000000000000004E-4</v>
      </c>
      <c r="S134" s="39">
        <v>8.4000000000000003E-4</v>
      </c>
      <c r="T134" s="39">
        <v>1.4400000000000001E-3</v>
      </c>
      <c r="U134" s="39">
        <v>2.5000000000000001E-3</v>
      </c>
      <c r="V134" s="39">
        <v>2.9329999999999998E-3</v>
      </c>
      <c r="W134" s="39">
        <v>3.3999999999999998E-3</v>
      </c>
      <c r="X134" s="39">
        <v>3.8999999999999998E-3</v>
      </c>
      <c r="Y134" s="39">
        <v>4.4330000000000003E-3</v>
      </c>
      <c r="Z134" s="39">
        <v>5.0000000000000001E-3</v>
      </c>
      <c r="AA134" s="39">
        <v>5.0000000000000001E-3</v>
      </c>
      <c r="AB134" s="39">
        <v>5.0000000000000001E-3</v>
      </c>
      <c r="AC134" s="39">
        <v>5.0000000000000001E-3</v>
      </c>
      <c r="AD134" s="39">
        <v>5.0000000000000001E-3</v>
      </c>
      <c r="AE134" s="39">
        <v>5.0000000000000001E-3</v>
      </c>
      <c r="AF134" s="39">
        <v>5.0000000000000001E-3</v>
      </c>
      <c r="AG134" s="39">
        <v>5.0000000000000001E-3</v>
      </c>
      <c r="AH134" s="39">
        <v>5.0000000000000001E-3</v>
      </c>
      <c r="AI134" s="39">
        <v>5.0000000000000001E-3</v>
      </c>
      <c r="AJ134" s="39">
        <v>5.0000000000000001E-3</v>
      </c>
      <c r="AK134" s="39">
        <v>5.0000000000000001E-3</v>
      </c>
      <c r="AL134" s="39">
        <v>5.0000000000000001E-3</v>
      </c>
      <c r="AM134" s="39">
        <v>5.0000000000000001E-3</v>
      </c>
      <c r="AN134" s="39">
        <v>5.0000000000000001E-3</v>
      </c>
      <c r="AO134" s="39">
        <v>5.0000000000000001E-3</v>
      </c>
      <c r="AP134" s="39">
        <v>5.0000000000000001E-3</v>
      </c>
      <c r="AQ134" s="39">
        <v>5.0000000000000001E-3</v>
      </c>
      <c r="AR134" s="39">
        <v>5.0000000000000001E-3</v>
      </c>
      <c r="AS134" s="39">
        <v>5.0000000000000001E-3</v>
      </c>
      <c r="AT134" s="39">
        <v>5.0000000000000001E-3</v>
      </c>
      <c r="AU134" s="39">
        <v>5.0000000000000001E-3</v>
      </c>
      <c r="AV134" s="39">
        <v>5.0000000000000001E-3</v>
      </c>
      <c r="AW134" s="39">
        <v>5.0000000000000001E-3</v>
      </c>
      <c r="AX134" s="39">
        <v>5.0000000000000001E-3</v>
      </c>
      <c r="AY134" s="39">
        <v>5.0000000000000001E-3</v>
      </c>
      <c r="AZ134" s="39">
        <v>5.0000000000000001E-3</v>
      </c>
      <c r="BA134" s="39">
        <v>5.0000000000000001E-3</v>
      </c>
      <c r="BB134" s="39">
        <v>5.0000000000000001E-3</v>
      </c>
      <c r="BC134" s="39">
        <v>5.0000000000000001E-3</v>
      </c>
      <c r="BD134" s="36"/>
      <c r="BE134" s="36"/>
      <c r="BF134" s="36"/>
    </row>
    <row r="135" spans="1:58" x14ac:dyDescent="0.2">
      <c r="A135" s="117" t="str">
        <f t="shared" si="1"/>
        <v/>
      </c>
      <c r="B135" s="82"/>
      <c r="C135" s="58"/>
      <c r="D135" s="43" t="s">
        <v>2292</v>
      </c>
      <c r="E135" s="39">
        <v>0</v>
      </c>
      <c r="F135" s="39">
        <v>0</v>
      </c>
      <c r="G135" s="39">
        <v>0.02</v>
      </c>
      <c r="H135" s="39">
        <v>0</v>
      </c>
      <c r="I135" s="39">
        <v>0</v>
      </c>
      <c r="J135" s="39">
        <v>0</v>
      </c>
      <c r="K135" s="39">
        <v>0</v>
      </c>
      <c r="L135" s="39">
        <v>1.4986999999999999E-2</v>
      </c>
      <c r="M135" s="39">
        <v>1.4969999999999999E-2</v>
      </c>
      <c r="N135" s="39">
        <v>1.9937E-2</v>
      </c>
      <c r="O135" s="39">
        <v>2.4880000000000003E-2</v>
      </c>
      <c r="P135" s="39">
        <v>2.9797000000000001E-2</v>
      </c>
      <c r="Q135" s="39">
        <v>3.4675000000000004E-2</v>
      </c>
      <c r="R135" s="39">
        <v>3.9489999999999997E-2</v>
      </c>
      <c r="S135" s="39">
        <v>4.4159999999999998E-2</v>
      </c>
      <c r="T135" s="39">
        <v>4.8560000000000006E-2</v>
      </c>
      <c r="U135" s="39">
        <v>5.2499999999999998E-2</v>
      </c>
      <c r="V135" s="39">
        <v>5.7067E-2</v>
      </c>
      <c r="W135" s="39">
        <v>6.1600000000000002E-2</v>
      </c>
      <c r="X135" s="39">
        <v>6.6100000000000006E-2</v>
      </c>
      <c r="Y135" s="39">
        <v>7.0566999999999991E-2</v>
      </c>
      <c r="Z135" s="39">
        <v>7.4999999999999997E-2</v>
      </c>
      <c r="AA135" s="39">
        <v>7.4999999999999997E-2</v>
      </c>
      <c r="AB135" s="39">
        <v>7.4999999999999997E-2</v>
      </c>
      <c r="AC135" s="39">
        <v>7.4999999999999997E-2</v>
      </c>
      <c r="AD135" s="39">
        <v>7.4999999999999997E-2</v>
      </c>
      <c r="AE135" s="39">
        <v>7.4999999999999997E-2</v>
      </c>
      <c r="AF135" s="39">
        <v>7.4999999999999997E-2</v>
      </c>
      <c r="AG135" s="39">
        <v>7.4999999999999997E-2</v>
      </c>
      <c r="AH135" s="39">
        <v>7.4999999999999997E-2</v>
      </c>
      <c r="AI135" s="39">
        <v>7.4999999999999997E-2</v>
      </c>
      <c r="AJ135" s="39">
        <v>7.4999999999999997E-2</v>
      </c>
      <c r="AK135" s="39">
        <v>7.4999999999999997E-2</v>
      </c>
      <c r="AL135" s="39">
        <v>7.4999999999999997E-2</v>
      </c>
      <c r="AM135" s="39">
        <v>7.4999999999999997E-2</v>
      </c>
      <c r="AN135" s="39">
        <v>7.4999999999999997E-2</v>
      </c>
      <c r="AO135" s="39">
        <v>7.4999999999999997E-2</v>
      </c>
      <c r="AP135" s="39">
        <v>7.4999999999999997E-2</v>
      </c>
      <c r="AQ135" s="39">
        <v>7.4999999999999997E-2</v>
      </c>
      <c r="AR135" s="39">
        <v>7.4999999999999997E-2</v>
      </c>
      <c r="AS135" s="39">
        <v>7.4999999999999997E-2</v>
      </c>
      <c r="AT135" s="39">
        <v>7.4999999999999997E-2</v>
      </c>
      <c r="AU135" s="39">
        <v>7.4999999999999997E-2</v>
      </c>
      <c r="AV135" s="39">
        <v>7.4999999999999997E-2</v>
      </c>
      <c r="AW135" s="39">
        <v>7.4999999999999997E-2</v>
      </c>
      <c r="AX135" s="39">
        <v>7.4999999999999997E-2</v>
      </c>
      <c r="AY135" s="39">
        <v>7.4999999999999997E-2</v>
      </c>
      <c r="AZ135" s="39">
        <v>7.4999999999999997E-2</v>
      </c>
      <c r="BA135" s="39">
        <v>7.4999999999999997E-2</v>
      </c>
      <c r="BB135" s="39">
        <v>7.4999999999999997E-2</v>
      </c>
      <c r="BC135" s="39">
        <v>7.4999999999999997E-2</v>
      </c>
      <c r="BD135" s="36"/>
      <c r="BE135" s="36"/>
      <c r="BF135" s="36"/>
    </row>
    <row r="136" spans="1:58" x14ac:dyDescent="0.2">
      <c r="A136" s="117" t="str">
        <f t="shared" si="1"/>
        <v/>
      </c>
      <c r="B136" s="81"/>
      <c r="C136" s="57"/>
      <c r="D136" s="43" t="s">
        <v>2293</v>
      </c>
      <c r="E136" s="39">
        <v>0</v>
      </c>
      <c r="F136" s="39">
        <v>0</v>
      </c>
      <c r="G136" s="39">
        <v>0</v>
      </c>
      <c r="H136" s="39">
        <v>0</v>
      </c>
      <c r="I136" s="39">
        <v>0</v>
      </c>
      <c r="J136" s="39">
        <v>0</v>
      </c>
      <c r="K136" s="39">
        <v>0</v>
      </c>
      <c r="L136" s="39">
        <v>4.2000000000000003E-2</v>
      </c>
      <c r="M136" s="39">
        <v>4.2000000000000003E-2</v>
      </c>
      <c r="N136" s="39">
        <v>4.2000000000000003E-2</v>
      </c>
      <c r="O136" s="39">
        <v>4.2000000000000003E-2</v>
      </c>
      <c r="P136" s="39">
        <v>6.2E-2</v>
      </c>
      <c r="Q136" s="39">
        <v>6.2E-2</v>
      </c>
      <c r="R136" s="39">
        <v>6.2E-2</v>
      </c>
      <c r="S136" s="39">
        <v>6.2E-2</v>
      </c>
      <c r="T136" s="39">
        <v>6.2E-2</v>
      </c>
      <c r="U136" s="39">
        <v>8.2000000000000003E-2</v>
      </c>
      <c r="V136" s="39">
        <v>8.2000000000000003E-2</v>
      </c>
      <c r="W136" s="39">
        <v>8.2000000000000003E-2</v>
      </c>
      <c r="X136" s="39">
        <v>8.2000000000000003E-2</v>
      </c>
      <c r="Y136" s="39">
        <v>8.2000000000000003E-2</v>
      </c>
      <c r="Z136" s="39">
        <v>0.1</v>
      </c>
      <c r="AA136" s="39">
        <v>0.1</v>
      </c>
      <c r="AB136" s="39">
        <v>0.1</v>
      </c>
      <c r="AC136" s="39">
        <v>0.1</v>
      </c>
      <c r="AD136" s="39">
        <v>0.1</v>
      </c>
      <c r="AE136" s="39">
        <v>0.1</v>
      </c>
      <c r="AF136" s="39">
        <v>0.1</v>
      </c>
      <c r="AG136" s="39">
        <v>0.1</v>
      </c>
      <c r="AH136" s="39">
        <v>0.1</v>
      </c>
      <c r="AI136" s="39">
        <v>0.1</v>
      </c>
      <c r="AJ136" s="39">
        <v>0.1</v>
      </c>
      <c r="AK136" s="39">
        <v>0.1</v>
      </c>
      <c r="AL136" s="39">
        <v>0.1</v>
      </c>
      <c r="AM136" s="39">
        <v>0.1</v>
      </c>
      <c r="AN136" s="39">
        <v>0.1</v>
      </c>
      <c r="AO136" s="39">
        <v>0.1</v>
      </c>
      <c r="AP136" s="39">
        <v>0.1</v>
      </c>
      <c r="AQ136" s="39">
        <v>0.1</v>
      </c>
      <c r="AR136" s="39">
        <v>0.1</v>
      </c>
      <c r="AS136" s="39">
        <v>0.1</v>
      </c>
      <c r="AT136" s="39">
        <v>0.1</v>
      </c>
      <c r="AU136" s="39">
        <v>0.1</v>
      </c>
      <c r="AV136" s="39">
        <v>0.1</v>
      </c>
      <c r="AW136" s="39">
        <v>0.1</v>
      </c>
      <c r="AX136" s="39">
        <v>0.1</v>
      </c>
      <c r="AY136" s="39">
        <v>0.1</v>
      </c>
      <c r="AZ136" s="39">
        <v>0.1</v>
      </c>
      <c r="BA136" s="39">
        <v>0.1</v>
      </c>
      <c r="BB136" s="39">
        <v>0.1</v>
      </c>
      <c r="BC136" s="39">
        <v>0.1</v>
      </c>
      <c r="BD136" s="36"/>
      <c r="BE136" s="36"/>
      <c r="BF136" s="36"/>
    </row>
    <row r="137" spans="1:58" ht="12.95" customHeight="1" x14ac:dyDescent="0.2">
      <c r="A137" s="117" t="b">
        <f t="shared" si="1"/>
        <v>1</v>
      </c>
      <c r="B137" s="55" t="s">
        <v>103</v>
      </c>
      <c r="C137" s="56" t="s">
        <v>2499</v>
      </c>
      <c r="D137" s="40" t="s">
        <v>2278</v>
      </c>
      <c r="E137" s="39">
        <v>0</v>
      </c>
      <c r="F137" s="39">
        <v>0</v>
      </c>
      <c r="G137" s="39">
        <v>0</v>
      </c>
      <c r="H137" s="39">
        <v>0</v>
      </c>
      <c r="I137" s="39">
        <v>0</v>
      </c>
      <c r="J137" s="39">
        <v>0</v>
      </c>
      <c r="K137" s="39">
        <v>0</v>
      </c>
      <c r="L137" s="39">
        <v>0.03</v>
      </c>
      <c r="M137" s="39">
        <v>3.5000000000000003E-2</v>
      </c>
      <c r="N137" s="39">
        <v>0.04</v>
      </c>
      <c r="O137" s="39">
        <v>4.4999999999999998E-2</v>
      </c>
      <c r="P137" s="39">
        <v>5.5000000000000007E-2</v>
      </c>
      <c r="Q137" s="39">
        <v>6.5000000000000002E-2</v>
      </c>
      <c r="R137" s="39">
        <v>7.4999999999999997E-2</v>
      </c>
      <c r="S137" s="39">
        <v>8.5000000000000006E-2</v>
      </c>
      <c r="T137" s="39">
        <v>8.5000000000000006E-2</v>
      </c>
      <c r="U137" s="39">
        <v>0.1</v>
      </c>
      <c r="V137" s="39">
        <v>0.115</v>
      </c>
      <c r="W137" s="39">
        <v>0.13</v>
      </c>
      <c r="X137" s="39">
        <v>0.14499999999999999</v>
      </c>
      <c r="Y137" s="39">
        <v>0.16</v>
      </c>
      <c r="Z137" s="39">
        <v>0.17500000000000002</v>
      </c>
      <c r="AA137" s="39">
        <v>0.19000000000000003</v>
      </c>
      <c r="AB137" s="39">
        <v>0.23000000000000004</v>
      </c>
      <c r="AC137" s="39">
        <v>0.28000000000000008</v>
      </c>
      <c r="AD137" s="39">
        <v>0.34000000000000008</v>
      </c>
      <c r="AE137" s="39">
        <v>0.41000000000000009</v>
      </c>
      <c r="AF137" s="39">
        <v>0.48000000000000009</v>
      </c>
      <c r="AG137" s="39">
        <v>0.55500000000000005</v>
      </c>
      <c r="AH137" s="39">
        <v>0.63500000000000001</v>
      </c>
      <c r="AI137" s="39">
        <v>0.72</v>
      </c>
      <c r="AJ137" s="39">
        <v>0.80999999999999994</v>
      </c>
      <c r="AK137" s="39">
        <v>0.90499999999999992</v>
      </c>
      <c r="AL137" s="39">
        <v>0.99999999999999989</v>
      </c>
      <c r="AM137" s="39">
        <v>0.99999999999999989</v>
      </c>
      <c r="AN137" s="39">
        <v>0.99999999999999989</v>
      </c>
      <c r="AO137" s="39">
        <v>0.99999999999999989</v>
      </c>
      <c r="AP137" s="39">
        <v>0.99999999999999989</v>
      </c>
      <c r="AQ137" s="39">
        <v>0.99999999999999989</v>
      </c>
      <c r="AR137" s="39">
        <v>0.99999999999999989</v>
      </c>
      <c r="AS137" s="39">
        <v>0.99999999999999989</v>
      </c>
      <c r="AT137" s="39">
        <v>0.99999999999999989</v>
      </c>
      <c r="AU137" s="39">
        <v>0.99999999999999989</v>
      </c>
      <c r="AV137" s="39">
        <v>0.99999999999999989</v>
      </c>
      <c r="AW137" s="39">
        <v>0.99999999999999989</v>
      </c>
      <c r="AX137" s="39">
        <v>0.99999999999999989</v>
      </c>
      <c r="AY137" s="39">
        <v>0.99999999999999989</v>
      </c>
      <c r="AZ137" s="39">
        <v>0.99999999999999989</v>
      </c>
      <c r="BA137" s="39">
        <v>0.99999999999999989</v>
      </c>
      <c r="BB137" s="39">
        <v>0.99999999999999989</v>
      </c>
      <c r="BC137" s="39">
        <v>0.99999999999999989</v>
      </c>
      <c r="BD137" s="36"/>
      <c r="BE137" s="36"/>
      <c r="BF137" s="36"/>
    </row>
    <row r="138" spans="1:58" x14ac:dyDescent="0.2">
      <c r="A138" s="117" t="str">
        <f t="shared" si="1"/>
        <v/>
      </c>
      <c r="B138" s="82"/>
      <c r="C138" s="58"/>
      <c r="D138" s="43" t="s">
        <v>2330</v>
      </c>
      <c r="E138" s="39">
        <v>0</v>
      </c>
      <c r="F138" s="39">
        <v>0</v>
      </c>
      <c r="G138" s="39">
        <v>0</v>
      </c>
      <c r="H138" s="39">
        <v>0</v>
      </c>
      <c r="I138" s="39">
        <v>0</v>
      </c>
      <c r="J138" s="39">
        <v>0</v>
      </c>
      <c r="K138" s="39">
        <v>0</v>
      </c>
      <c r="L138" s="39">
        <v>0.01</v>
      </c>
      <c r="M138" s="39">
        <v>1.4999999999999999E-2</v>
      </c>
      <c r="N138" s="39">
        <v>0.02</v>
      </c>
      <c r="O138" s="39">
        <v>2.5000000000000001E-2</v>
      </c>
      <c r="P138" s="39">
        <v>3.5000000000000003E-2</v>
      </c>
      <c r="Q138" s="39">
        <v>4.4999999999999998E-2</v>
      </c>
      <c r="R138" s="39">
        <v>5.5E-2</v>
      </c>
      <c r="S138" s="39">
        <v>6.5000000000000002E-2</v>
      </c>
      <c r="T138" s="39">
        <v>6.5000000000000002E-2</v>
      </c>
      <c r="U138" s="39">
        <v>0.08</v>
      </c>
      <c r="V138" s="39">
        <v>9.5000000000000001E-2</v>
      </c>
      <c r="W138" s="39">
        <v>0.11</v>
      </c>
      <c r="X138" s="39">
        <v>0.125</v>
      </c>
      <c r="Y138" s="39">
        <v>0.14000000000000001</v>
      </c>
      <c r="Z138" s="39">
        <v>0.15500000000000003</v>
      </c>
      <c r="AA138" s="39">
        <v>0.17000000000000004</v>
      </c>
      <c r="AB138" s="39">
        <v>0.21000000000000005</v>
      </c>
      <c r="AC138" s="39">
        <v>0.26000000000000006</v>
      </c>
      <c r="AD138" s="39">
        <v>0.32000000000000006</v>
      </c>
      <c r="AE138" s="39">
        <v>0.39000000000000007</v>
      </c>
      <c r="AF138" s="39">
        <v>0.46000000000000008</v>
      </c>
      <c r="AG138" s="39">
        <v>0.53500000000000003</v>
      </c>
      <c r="AH138" s="39">
        <v>0.61499999999999999</v>
      </c>
      <c r="AI138" s="39">
        <v>0.7</v>
      </c>
      <c r="AJ138" s="39">
        <v>0.78999999999999992</v>
      </c>
      <c r="AK138" s="39">
        <v>0.8849999999999999</v>
      </c>
      <c r="AL138" s="39">
        <v>0.97999999999999987</v>
      </c>
      <c r="AM138" s="39">
        <v>0.97999999999999987</v>
      </c>
      <c r="AN138" s="39">
        <v>0.97999999999999987</v>
      </c>
      <c r="AO138" s="39">
        <v>0.97999999999999987</v>
      </c>
      <c r="AP138" s="39">
        <v>0.97999999999999987</v>
      </c>
      <c r="AQ138" s="39">
        <v>0.97999999999999987</v>
      </c>
      <c r="AR138" s="39">
        <v>0.97999999999999987</v>
      </c>
      <c r="AS138" s="39">
        <v>0.97999999999999987</v>
      </c>
      <c r="AT138" s="39">
        <v>0.97999999999999987</v>
      </c>
      <c r="AU138" s="39">
        <v>0.97999999999999987</v>
      </c>
      <c r="AV138" s="39">
        <v>0.97999999999999987</v>
      </c>
      <c r="AW138" s="39">
        <v>0.97999999999999987</v>
      </c>
      <c r="AX138" s="39">
        <v>0.97999999999999987</v>
      </c>
      <c r="AY138" s="39">
        <v>0.97999999999999987</v>
      </c>
      <c r="AZ138" s="39">
        <v>0.97999999999999987</v>
      </c>
      <c r="BA138" s="39">
        <v>0.97999999999999987</v>
      </c>
      <c r="BB138" s="39">
        <v>0.97999999999999987</v>
      </c>
      <c r="BC138" s="39">
        <v>0.97999999999999987</v>
      </c>
      <c r="BD138" s="36"/>
      <c r="BE138" s="36"/>
      <c r="BF138" s="36"/>
    </row>
    <row r="139" spans="1:58" x14ac:dyDescent="0.2">
      <c r="A139" s="117" t="str">
        <f t="shared" si="1"/>
        <v/>
      </c>
      <c r="B139" s="81"/>
      <c r="C139" s="57"/>
      <c r="D139" s="43" t="s">
        <v>2295</v>
      </c>
      <c r="E139" s="39">
        <v>0</v>
      </c>
      <c r="F139" s="39">
        <v>0</v>
      </c>
      <c r="G139" s="39">
        <v>0</v>
      </c>
      <c r="H139" s="39">
        <v>0</v>
      </c>
      <c r="I139" s="39">
        <v>0</v>
      </c>
      <c r="J139" s="39">
        <v>0</v>
      </c>
      <c r="K139" s="39">
        <v>0</v>
      </c>
      <c r="L139" s="39">
        <v>0.02</v>
      </c>
      <c r="M139" s="39">
        <v>0.02</v>
      </c>
      <c r="N139" s="39">
        <v>0.02</v>
      </c>
      <c r="O139" s="39">
        <v>0.02</v>
      </c>
      <c r="P139" s="39">
        <v>0.02</v>
      </c>
      <c r="Q139" s="39">
        <v>0.02</v>
      </c>
      <c r="R139" s="39">
        <v>0.02</v>
      </c>
      <c r="S139" s="39">
        <v>0.02</v>
      </c>
      <c r="T139" s="39">
        <v>0.02</v>
      </c>
      <c r="U139" s="39">
        <v>0.02</v>
      </c>
      <c r="V139" s="39">
        <v>0.02</v>
      </c>
      <c r="W139" s="39">
        <v>0.02</v>
      </c>
      <c r="X139" s="39">
        <v>0.02</v>
      </c>
      <c r="Y139" s="39">
        <v>0.02</v>
      </c>
      <c r="Z139" s="39">
        <v>0.02</v>
      </c>
      <c r="AA139" s="39">
        <v>0.02</v>
      </c>
      <c r="AB139" s="39">
        <v>0.02</v>
      </c>
      <c r="AC139" s="39">
        <v>0.02</v>
      </c>
      <c r="AD139" s="39">
        <v>0.02</v>
      </c>
      <c r="AE139" s="39">
        <v>0.02</v>
      </c>
      <c r="AF139" s="39">
        <v>0.02</v>
      </c>
      <c r="AG139" s="39">
        <v>0.02</v>
      </c>
      <c r="AH139" s="39">
        <v>0.02</v>
      </c>
      <c r="AI139" s="39">
        <v>0.02</v>
      </c>
      <c r="AJ139" s="39">
        <v>0.02</v>
      </c>
      <c r="AK139" s="39">
        <v>0.02</v>
      </c>
      <c r="AL139" s="39">
        <v>0.02</v>
      </c>
      <c r="AM139" s="39">
        <v>0.02</v>
      </c>
      <c r="AN139" s="39">
        <v>0.02</v>
      </c>
      <c r="AO139" s="39">
        <v>0.02</v>
      </c>
      <c r="AP139" s="39">
        <v>0.02</v>
      </c>
      <c r="AQ139" s="39">
        <v>0.02</v>
      </c>
      <c r="AR139" s="39">
        <v>0.02</v>
      </c>
      <c r="AS139" s="39">
        <v>0.02</v>
      </c>
      <c r="AT139" s="39">
        <v>0.02</v>
      </c>
      <c r="AU139" s="39">
        <v>0.02</v>
      </c>
      <c r="AV139" s="39">
        <v>0.02</v>
      </c>
      <c r="AW139" s="39">
        <v>0.02</v>
      </c>
      <c r="AX139" s="39">
        <v>0.02</v>
      </c>
      <c r="AY139" s="39">
        <v>0.02</v>
      </c>
      <c r="AZ139" s="39">
        <v>0.02</v>
      </c>
      <c r="BA139" s="39">
        <v>0.02</v>
      </c>
      <c r="BB139" s="39">
        <v>0.02</v>
      </c>
      <c r="BC139" s="39">
        <v>0.02</v>
      </c>
      <c r="BD139" s="36"/>
      <c r="BE139" s="36"/>
      <c r="BF139" s="36"/>
    </row>
    <row r="140" spans="1:58" x14ac:dyDescent="0.2">
      <c r="A140" s="117" t="b">
        <f t="shared" si="1"/>
        <v>1</v>
      </c>
      <c r="B140" s="42" t="s">
        <v>114</v>
      </c>
      <c r="C140" s="43" t="s">
        <v>2521</v>
      </c>
      <c r="D140" s="40" t="s">
        <v>2278</v>
      </c>
      <c r="E140" s="39">
        <v>0</v>
      </c>
      <c r="F140" s="39">
        <v>0</v>
      </c>
      <c r="G140" s="39">
        <v>1.6018434630751047E-2</v>
      </c>
      <c r="H140" s="39">
        <v>1.669013598041251E-2</v>
      </c>
      <c r="I140" s="39">
        <v>1.6365271911612644E-2</v>
      </c>
      <c r="J140" s="39">
        <v>1.6929774164199753E-2</v>
      </c>
      <c r="K140" s="39">
        <v>1.6836017917809882E-2</v>
      </c>
      <c r="L140" s="39">
        <v>2.2497560449898282E-2</v>
      </c>
      <c r="M140" s="39">
        <v>2.5867451220727183E-2</v>
      </c>
      <c r="N140" s="39">
        <v>3.7591662679247934E-2</v>
      </c>
      <c r="O140" s="39">
        <v>3.4105899275722135E-2</v>
      </c>
      <c r="P140" s="39">
        <v>4.1843895024454784E-2</v>
      </c>
      <c r="Q140" s="39">
        <v>4.4636071552466898E-2</v>
      </c>
      <c r="R140" s="39">
        <v>5.4162946334294075E-2</v>
      </c>
      <c r="S140" s="39">
        <v>5.3301961881727415E-2</v>
      </c>
      <c r="T140" s="39">
        <v>5.9336411204134881E-2</v>
      </c>
      <c r="U140" s="39">
        <v>6.02314453229758E-2</v>
      </c>
      <c r="V140" s="39">
        <v>5.9729036977746931E-2</v>
      </c>
      <c r="W140" s="39">
        <v>5.7016065775889732E-2</v>
      </c>
      <c r="X140" s="39">
        <v>5.6693655432810908E-2</v>
      </c>
      <c r="Y140" s="39">
        <v>5.6119428019722091E-2</v>
      </c>
      <c r="Z140" s="39">
        <v>5.4795881799606656E-2</v>
      </c>
      <c r="AA140" s="39">
        <v>5.3013519597919098E-2</v>
      </c>
      <c r="AB140" s="39">
        <v>5.4244874788638639E-2</v>
      </c>
      <c r="AC140" s="39">
        <v>5.2998470622290322E-2</v>
      </c>
      <c r="AD140" s="39">
        <v>5.2820128722168617E-2</v>
      </c>
      <c r="AE140" s="39">
        <v>5.2375687869991021E-2</v>
      </c>
      <c r="AF140" s="39">
        <v>5.1922886484004088E-2</v>
      </c>
      <c r="AG140" s="39">
        <v>5.1293193768989838E-2</v>
      </c>
      <c r="AH140" s="39">
        <v>5.0811704234037962E-2</v>
      </c>
      <c r="AI140" s="39">
        <v>5.0523060278911625E-2</v>
      </c>
      <c r="AJ140" s="39">
        <v>5.0207682715927182E-2</v>
      </c>
      <c r="AK140" s="39">
        <v>4.9762795471183507E-2</v>
      </c>
      <c r="AL140" s="39">
        <v>4.9434117128415736E-2</v>
      </c>
      <c r="AM140" s="39">
        <v>4.9086603608054537E-2</v>
      </c>
      <c r="AN140" s="39">
        <v>4.8715791890609747E-2</v>
      </c>
      <c r="AO140" s="39">
        <v>4.834815059365391E-2</v>
      </c>
      <c r="AP140" s="39">
        <v>4.7922559500720781E-2</v>
      </c>
      <c r="AQ140" s="39">
        <v>4.7496757217776971E-2</v>
      </c>
      <c r="AR140" s="39">
        <v>4.7088400232851178E-2</v>
      </c>
      <c r="AS140" s="39">
        <v>4.6675974760716853E-2</v>
      </c>
      <c r="AT140" s="39">
        <v>4.6304282598274106E-2</v>
      </c>
      <c r="AU140" s="39">
        <v>4.5976592336985062E-2</v>
      </c>
      <c r="AV140" s="39">
        <v>4.5646582278628618E-2</v>
      </c>
      <c r="AW140" s="39">
        <v>4.5314833898020171E-2</v>
      </c>
      <c r="AX140" s="39">
        <v>4.4919989149597016E-2</v>
      </c>
      <c r="AY140" s="39">
        <v>4.4450965018279873E-2</v>
      </c>
      <c r="AZ140" s="39">
        <v>4.3977785120701211E-2</v>
      </c>
      <c r="BA140" s="39">
        <v>4.3557416386630167E-2</v>
      </c>
      <c r="BB140" s="39">
        <v>4.319002397843974E-2</v>
      </c>
      <c r="BC140" s="39">
        <v>4.2721210681224829E-2</v>
      </c>
      <c r="BD140" s="36"/>
      <c r="BE140" s="36"/>
      <c r="BF140" s="36"/>
    </row>
    <row r="141" spans="1:58" ht="12.95" customHeight="1" x14ac:dyDescent="0.2">
      <c r="A141" s="117" t="b">
        <f t="shared" si="1"/>
        <v>1</v>
      </c>
      <c r="B141" s="55" t="s">
        <v>122</v>
      </c>
      <c r="C141" s="56" t="s">
        <v>2522</v>
      </c>
      <c r="D141" s="40" t="s">
        <v>2523</v>
      </c>
      <c r="E141" s="39">
        <v>0</v>
      </c>
      <c r="F141" s="39">
        <v>0</v>
      </c>
      <c r="G141" s="39">
        <v>0</v>
      </c>
      <c r="H141" s="39">
        <v>0</v>
      </c>
      <c r="I141" s="39">
        <v>0</v>
      </c>
      <c r="J141" s="39">
        <v>0</v>
      </c>
      <c r="K141" s="39">
        <v>0</v>
      </c>
      <c r="L141" s="39">
        <v>0</v>
      </c>
      <c r="M141" s="39">
        <v>0</v>
      </c>
      <c r="N141" s="39">
        <v>0</v>
      </c>
      <c r="O141" s="39">
        <v>0</v>
      </c>
      <c r="P141" s="39">
        <v>0</v>
      </c>
      <c r="Q141" s="39">
        <v>0</v>
      </c>
      <c r="R141" s="39">
        <v>0</v>
      </c>
      <c r="S141" s="39">
        <v>0</v>
      </c>
      <c r="T141" s="39">
        <v>0</v>
      </c>
      <c r="U141" s="39">
        <v>0</v>
      </c>
      <c r="V141" s="39">
        <v>0</v>
      </c>
      <c r="W141" s="39">
        <v>0</v>
      </c>
      <c r="X141" s="39">
        <v>0</v>
      </c>
      <c r="Y141" s="39">
        <v>0</v>
      </c>
      <c r="Z141" s="39">
        <v>8.6453836305833448E-2</v>
      </c>
      <c r="AA141" s="39">
        <v>0.10643905687753658</v>
      </c>
      <c r="AB141" s="39">
        <v>0.12463296026318871</v>
      </c>
      <c r="AC141" s="39">
        <v>0.14439330443061399</v>
      </c>
      <c r="AD141" s="39">
        <v>0.16723683927637342</v>
      </c>
      <c r="AE141" s="39">
        <v>0.18902408824673969</v>
      </c>
      <c r="AF141" s="39">
        <v>0.21100749642471062</v>
      </c>
      <c r="AG141" s="39">
        <v>0.23489795406892813</v>
      </c>
      <c r="AH141" s="39">
        <v>0.25743989047052929</v>
      </c>
      <c r="AI141" s="39">
        <v>0.28003450742974101</v>
      </c>
      <c r="AJ141" s="39">
        <v>0.30853471790549014</v>
      </c>
      <c r="AK141" s="39">
        <v>0.33727059529333481</v>
      </c>
      <c r="AL141" s="39">
        <v>0.35993305176844786</v>
      </c>
      <c r="AM141" s="39">
        <v>0.38269770718506951</v>
      </c>
      <c r="AN141" s="39">
        <v>0.4117837497340805</v>
      </c>
      <c r="AO141" s="39">
        <v>0.44808146129533938</v>
      </c>
      <c r="AP141" s="39">
        <v>0.47311555766789476</v>
      </c>
      <c r="AQ141" s="39">
        <v>0.50374536668816572</v>
      </c>
      <c r="AR141" s="39">
        <v>0.53455922019835178</v>
      </c>
      <c r="AS141" s="39">
        <v>0.56575067757878783</v>
      </c>
      <c r="AT141" s="39">
        <v>0.59594693923773256</v>
      </c>
      <c r="AU141" s="39">
        <v>0.62642333741140044</v>
      </c>
      <c r="AV141" s="39">
        <v>0.65713400502253838</v>
      </c>
      <c r="AW141" s="39">
        <v>0.68791033660351864</v>
      </c>
      <c r="AX141" s="39">
        <v>0.72480194548088328</v>
      </c>
      <c r="AY141" s="39">
        <v>0.73276752363747866</v>
      </c>
      <c r="AZ141" s="39">
        <v>0.74085965498466411</v>
      </c>
      <c r="BA141" s="39">
        <v>0.7490493802228011</v>
      </c>
      <c r="BB141" s="39">
        <v>0.75728240916352785</v>
      </c>
      <c r="BC141" s="39">
        <v>0.76578097195170325</v>
      </c>
      <c r="BD141" s="36"/>
      <c r="BE141" s="36"/>
      <c r="BF141" s="36"/>
    </row>
    <row r="142" spans="1:58" x14ac:dyDescent="0.2">
      <c r="A142" s="117" t="str">
        <f t="shared" si="1"/>
        <v/>
      </c>
      <c r="B142" s="82"/>
      <c r="C142" s="58"/>
      <c r="D142" s="43" t="s">
        <v>2524</v>
      </c>
      <c r="E142" s="39">
        <v>0</v>
      </c>
      <c r="F142" s="39">
        <v>0</v>
      </c>
      <c r="G142" s="39">
        <v>0</v>
      </c>
      <c r="H142" s="39">
        <v>0</v>
      </c>
      <c r="I142" s="39">
        <v>0</v>
      </c>
      <c r="J142" s="39">
        <v>0</v>
      </c>
      <c r="K142" s="39">
        <v>0</v>
      </c>
      <c r="L142" s="39">
        <v>0</v>
      </c>
      <c r="M142" s="39">
        <v>0</v>
      </c>
      <c r="N142" s="39">
        <v>0</v>
      </c>
      <c r="O142" s="39">
        <v>0</v>
      </c>
      <c r="P142" s="39">
        <v>0</v>
      </c>
      <c r="Q142" s="39">
        <v>0</v>
      </c>
      <c r="R142" s="39">
        <v>0</v>
      </c>
      <c r="S142" s="39">
        <v>0</v>
      </c>
      <c r="T142" s="39">
        <v>0</v>
      </c>
      <c r="U142" s="39">
        <v>0</v>
      </c>
      <c r="V142" s="39">
        <v>0</v>
      </c>
      <c r="W142" s="39">
        <v>0</v>
      </c>
      <c r="X142" s="39">
        <v>0</v>
      </c>
      <c r="Y142" s="39">
        <v>0</v>
      </c>
      <c r="Z142" s="39">
        <v>5.5219087529308403E-2</v>
      </c>
      <c r="AA142" s="39">
        <v>6.4643643538154591E-2</v>
      </c>
      <c r="AB142" s="39">
        <v>7.3850732013260242E-2</v>
      </c>
      <c r="AC142" s="39">
        <v>9.2305835503556768E-2</v>
      </c>
      <c r="AD142" s="39">
        <v>0.12925731929246326</v>
      </c>
      <c r="AE142" s="39">
        <v>0.1570391583606047</v>
      </c>
      <c r="AF142" s="39">
        <v>0.18486457001622439</v>
      </c>
      <c r="AG142" s="39">
        <v>0.22203903265838981</v>
      </c>
      <c r="AH142" s="39">
        <v>0.24999691058170098</v>
      </c>
      <c r="AI142" s="39">
        <v>0.27797678608388032</v>
      </c>
      <c r="AJ142" s="39">
        <v>0.30598438239345688</v>
      </c>
      <c r="AK142" s="39">
        <v>0.33403879274932535</v>
      </c>
      <c r="AL142" s="39">
        <v>0.36205143294277065</v>
      </c>
      <c r="AM142" s="39">
        <v>0.39009101306495636</v>
      </c>
      <c r="AN142" s="39">
        <v>0.41822439996329608</v>
      </c>
      <c r="AO142" s="39">
        <v>0.49287427690130381</v>
      </c>
      <c r="AP142" s="39">
        <v>0.4931626022656061</v>
      </c>
      <c r="AQ142" s="39">
        <v>0.53063669688623127</v>
      </c>
      <c r="AR142" s="39">
        <v>0.56815692577273735</v>
      </c>
      <c r="AS142" s="39">
        <v>0.60576585431918262</v>
      </c>
      <c r="AT142" s="39">
        <v>0.63415124728374606</v>
      </c>
      <c r="AU142" s="39">
        <v>0.66259404472425087</v>
      </c>
      <c r="AV142" s="39">
        <v>0.69108415256834543</v>
      </c>
      <c r="AW142" s="39">
        <v>0.71958525382987026</v>
      </c>
      <c r="AX142" s="39">
        <v>0.74808611178044804</v>
      </c>
      <c r="AY142" s="39">
        <v>0.78598917214541619</v>
      </c>
      <c r="AZ142" s="39">
        <v>0.82396749225850263</v>
      </c>
      <c r="BA142" s="39">
        <v>0.86201768254903299</v>
      </c>
      <c r="BB142" s="39">
        <v>0.90012874391496267</v>
      </c>
      <c r="BC142" s="39">
        <v>0.93836023437058647</v>
      </c>
      <c r="BD142" s="36"/>
      <c r="BE142" s="36"/>
      <c r="BF142" s="36"/>
    </row>
    <row r="143" spans="1:58" x14ac:dyDescent="0.2">
      <c r="A143" s="117" t="str">
        <f t="shared" si="1"/>
        <v/>
      </c>
      <c r="B143" s="82"/>
      <c r="C143" s="58"/>
      <c r="D143" s="43" t="s">
        <v>2525</v>
      </c>
      <c r="E143" s="39">
        <v>0</v>
      </c>
      <c r="F143" s="39">
        <v>0</v>
      </c>
      <c r="G143" s="39">
        <v>0</v>
      </c>
      <c r="H143" s="39">
        <v>0</v>
      </c>
      <c r="I143" s="39">
        <v>0</v>
      </c>
      <c r="J143" s="39">
        <v>0</v>
      </c>
      <c r="K143" s="39">
        <v>0</v>
      </c>
      <c r="L143" s="39">
        <v>0</v>
      </c>
      <c r="M143" s="39">
        <v>0</v>
      </c>
      <c r="N143" s="39">
        <v>0</v>
      </c>
      <c r="O143" s="39">
        <v>0</v>
      </c>
      <c r="P143" s="39">
        <v>0</v>
      </c>
      <c r="Q143" s="39">
        <v>0</v>
      </c>
      <c r="R143" s="39">
        <v>0</v>
      </c>
      <c r="S143" s="39">
        <v>0</v>
      </c>
      <c r="T143" s="39">
        <v>0</v>
      </c>
      <c r="U143" s="39">
        <v>0</v>
      </c>
      <c r="V143" s="39">
        <v>0</v>
      </c>
      <c r="W143" s="39">
        <v>0</v>
      </c>
      <c r="X143" s="39">
        <v>0</v>
      </c>
      <c r="Y143" s="39">
        <v>0</v>
      </c>
      <c r="Z143" s="39">
        <v>9.2083722969990803E-2</v>
      </c>
      <c r="AA143" s="39">
        <v>0.11399059434914886</v>
      </c>
      <c r="AB143" s="39">
        <v>0.13380822302246287</v>
      </c>
      <c r="AC143" s="39">
        <v>0.15380439627004999</v>
      </c>
      <c r="AD143" s="39">
        <v>0.17409892641458344</v>
      </c>
      <c r="AE143" s="39">
        <v>0.19480308113767614</v>
      </c>
      <c r="AF143" s="39">
        <v>0.21573096420784335</v>
      </c>
      <c r="AG143" s="39">
        <v>0.2372212862031913</v>
      </c>
      <c r="AH143" s="39">
        <v>0.25878467778186764</v>
      </c>
      <c r="AI143" s="39">
        <v>0.2804062936763137</v>
      </c>
      <c r="AJ143" s="39">
        <v>0.30899550899823314</v>
      </c>
      <c r="AK143" s="39">
        <v>0.33785451290682428</v>
      </c>
      <c r="AL143" s="39">
        <v>0.35955030558797207</v>
      </c>
      <c r="AM143" s="39">
        <v>0.38136189490495864</v>
      </c>
      <c r="AN143" s="39">
        <v>0.41062006195923939</v>
      </c>
      <c r="AO143" s="39">
        <v>0.43998835732814545</v>
      </c>
      <c r="AP143" s="39">
        <v>0.46949348537863583</v>
      </c>
      <c r="AQ143" s="39">
        <v>0.49888667834350842</v>
      </c>
      <c r="AR143" s="39">
        <v>0.52848883322681994</v>
      </c>
      <c r="AS143" s="39">
        <v>0.55852079079349437</v>
      </c>
      <c r="AT143" s="39">
        <v>0.58904423770338388</v>
      </c>
      <c r="AU143" s="39">
        <v>0.61988806404468533</v>
      </c>
      <c r="AV143" s="39">
        <v>0.65099993932310052</v>
      </c>
      <c r="AW143" s="39">
        <v>0.68218735637114869</v>
      </c>
      <c r="AX143" s="39">
        <v>0.72059499452005282</v>
      </c>
      <c r="AY143" s="39">
        <v>0.72315150980014264</v>
      </c>
      <c r="AZ143" s="39">
        <v>0.72584384589906059</v>
      </c>
      <c r="BA143" s="39">
        <v>0.72863842361390585</v>
      </c>
      <c r="BB143" s="39">
        <v>0.73147313098272071</v>
      </c>
      <c r="BC143" s="39">
        <v>0.7345995895259092</v>
      </c>
      <c r="BD143" s="36"/>
      <c r="BE143" s="36"/>
      <c r="BF143" s="36"/>
    </row>
    <row r="144" spans="1:58" x14ac:dyDescent="0.2">
      <c r="A144" s="117" t="str">
        <f t="shared" si="1"/>
        <v/>
      </c>
      <c r="B144" s="82"/>
      <c r="C144" s="58"/>
      <c r="D144" s="43" t="s">
        <v>2331</v>
      </c>
      <c r="E144" s="39">
        <v>0</v>
      </c>
      <c r="F144" s="39">
        <v>0</v>
      </c>
      <c r="G144" s="39">
        <v>0</v>
      </c>
      <c r="H144" s="39">
        <v>0</v>
      </c>
      <c r="I144" s="39">
        <v>0</v>
      </c>
      <c r="J144" s="39">
        <v>0</v>
      </c>
      <c r="K144" s="39">
        <v>0</v>
      </c>
      <c r="L144" s="39">
        <v>0</v>
      </c>
      <c r="M144" s="39">
        <v>0</v>
      </c>
      <c r="N144" s="39">
        <v>0</v>
      </c>
      <c r="O144" s="39">
        <v>0</v>
      </c>
      <c r="P144" s="39">
        <v>0</v>
      </c>
      <c r="Q144" s="39">
        <v>0</v>
      </c>
      <c r="R144" s="39">
        <v>0</v>
      </c>
      <c r="S144" s="39">
        <v>0</v>
      </c>
      <c r="T144" s="39">
        <v>0</v>
      </c>
      <c r="U144" s="39">
        <v>0</v>
      </c>
      <c r="V144" s="39">
        <v>0</v>
      </c>
      <c r="W144" s="39">
        <v>0</v>
      </c>
      <c r="X144" s="39">
        <v>0</v>
      </c>
      <c r="Y144" s="39">
        <v>0</v>
      </c>
      <c r="Z144" s="39">
        <v>1.4000000000000002E-3</v>
      </c>
      <c r="AA144" s="39">
        <v>1.7000000000000001E-3</v>
      </c>
      <c r="AB144" s="39">
        <v>2E-3</v>
      </c>
      <c r="AC144" s="39">
        <v>2.3E-3</v>
      </c>
      <c r="AD144" s="39">
        <v>2.6000000000000003E-3</v>
      </c>
      <c r="AE144" s="39">
        <v>2.8999999999999998E-3</v>
      </c>
      <c r="AF144" s="39">
        <v>3.2000000000000002E-3</v>
      </c>
      <c r="AG144" s="39">
        <v>3.4999999999999996E-3</v>
      </c>
      <c r="AH144" s="39">
        <v>3.8E-3</v>
      </c>
      <c r="AI144" s="39">
        <v>4.0999999999999995E-3</v>
      </c>
      <c r="AJ144" s="39">
        <v>4.5000000000000005E-3</v>
      </c>
      <c r="AK144" s="39">
        <v>4.8999999999999998E-3</v>
      </c>
      <c r="AL144" s="39">
        <v>5.2000000000000006E-3</v>
      </c>
      <c r="AM144" s="39">
        <v>5.5000000000000005E-3</v>
      </c>
      <c r="AN144" s="39">
        <v>5.8999999999999999E-3</v>
      </c>
      <c r="AO144" s="39">
        <v>6.3E-3</v>
      </c>
      <c r="AP144" s="39">
        <v>6.7000000000000002E-3</v>
      </c>
      <c r="AQ144" s="39">
        <v>7.0999999999999995E-3</v>
      </c>
      <c r="AR144" s="39">
        <v>7.4999999999999997E-3</v>
      </c>
      <c r="AS144" s="39">
        <v>7.9000000000000008E-3</v>
      </c>
      <c r="AT144" s="39">
        <v>8.3000000000000001E-3</v>
      </c>
      <c r="AU144" s="39">
        <v>8.6999999999999994E-3</v>
      </c>
      <c r="AV144" s="39">
        <v>9.1000000000000004E-3</v>
      </c>
      <c r="AW144" s="39">
        <v>9.4999999999999998E-3</v>
      </c>
      <c r="AX144" s="39">
        <v>0.01</v>
      </c>
      <c r="AY144" s="39">
        <v>0.01</v>
      </c>
      <c r="AZ144" s="39">
        <v>0.01</v>
      </c>
      <c r="BA144" s="39">
        <v>0.01</v>
      </c>
      <c r="BB144" s="39">
        <v>0.01</v>
      </c>
      <c r="BC144" s="39">
        <v>0.01</v>
      </c>
      <c r="BD144" s="36"/>
      <c r="BE144" s="36"/>
      <c r="BF144" s="36"/>
    </row>
    <row r="145" spans="1:58" x14ac:dyDescent="0.2">
      <c r="A145" s="117" t="str">
        <f t="shared" si="1"/>
        <v/>
      </c>
      <c r="B145" s="82"/>
      <c r="C145" s="58"/>
      <c r="D145" s="40" t="s">
        <v>2494</v>
      </c>
      <c r="E145" s="39">
        <v>0</v>
      </c>
      <c r="F145" s="39">
        <v>0</v>
      </c>
      <c r="G145" s="39">
        <v>0</v>
      </c>
      <c r="H145" s="39">
        <v>0</v>
      </c>
      <c r="I145" s="39">
        <v>0</v>
      </c>
      <c r="J145" s="39">
        <v>0</v>
      </c>
      <c r="K145" s="39">
        <v>0</v>
      </c>
      <c r="L145" s="39">
        <v>0</v>
      </c>
      <c r="M145" s="39">
        <v>0</v>
      </c>
      <c r="N145" s="39">
        <v>0</v>
      </c>
      <c r="O145" s="39">
        <v>0</v>
      </c>
      <c r="P145" s="39">
        <v>0</v>
      </c>
      <c r="Q145" s="39">
        <v>0</v>
      </c>
      <c r="R145" s="39">
        <v>0</v>
      </c>
      <c r="S145" s="39">
        <v>0</v>
      </c>
      <c r="T145" s="39">
        <v>0</v>
      </c>
      <c r="U145" s="39">
        <v>0</v>
      </c>
      <c r="V145" s="39">
        <v>0</v>
      </c>
      <c r="W145" s="39">
        <v>0</v>
      </c>
      <c r="X145" s="39">
        <v>0</v>
      </c>
      <c r="Y145" s="39">
        <v>0</v>
      </c>
      <c r="Z145" s="39">
        <v>0.38861273386503115</v>
      </c>
      <c r="AA145" s="39">
        <v>0.39719769564242402</v>
      </c>
      <c r="AB145" s="39">
        <v>0.41670812398984497</v>
      </c>
      <c r="AC145" s="39">
        <v>0.43675647479619106</v>
      </c>
      <c r="AD145" s="39">
        <v>0.45880884736235683</v>
      </c>
      <c r="AE145" s="39">
        <v>0.47872207598425759</v>
      </c>
      <c r="AF145" s="39">
        <v>0.49856583345717304</v>
      </c>
      <c r="AG145" s="39">
        <v>0.51926526891584712</v>
      </c>
      <c r="AH145" s="39">
        <v>0.53895033195359254</v>
      </c>
      <c r="AI145" s="39">
        <v>0.55898082859441467</v>
      </c>
      <c r="AJ145" s="39">
        <v>0.58506392961313547</v>
      </c>
      <c r="AK145" s="39">
        <v>0.61129142634124911</v>
      </c>
      <c r="AL145" s="39">
        <v>0.63223837720759157</v>
      </c>
      <c r="AM145" s="39">
        <v>0.65328886960476773</v>
      </c>
      <c r="AN145" s="39">
        <v>0.68009719895173948</v>
      </c>
      <c r="AO145" s="39">
        <v>0.71425216160437288</v>
      </c>
      <c r="AP145" s="39">
        <v>0.73721912614143059</v>
      </c>
      <c r="AQ145" s="39">
        <v>0.76615385205170372</v>
      </c>
      <c r="AR145" s="39">
        <v>0.79520754946948424</v>
      </c>
      <c r="AS145" s="39">
        <v>0.82433696024164382</v>
      </c>
      <c r="AT145" s="39">
        <v>0.85214734218458732</v>
      </c>
      <c r="AU145" s="39">
        <v>0.88013226490368124</v>
      </c>
      <c r="AV145" s="39">
        <v>0.90831053579866894</v>
      </c>
      <c r="AW145" s="39">
        <v>0.93669754984718068</v>
      </c>
      <c r="AX145" s="39">
        <v>0.97138019567439937</v>
      </c>
      <c r="AY145" s="39">
        <v>0.97708961860115295</v>
      </c>
      <c r="AZ145" s="39">
        <v>0.98280573122575454</v>
      </c>
      <c r="BA145" s="39">
        <v>0.98852920829567192</v>
      </c>
      <c r="BB145" s="39">
        <v>0.99426057416986779</v>
      </c>
      <c r="BC145" s="39">
        <v>1</v>
      </c>
      <c r="BD145" s="36"/>
      <c r="BE145" s="36"/>
      <c r="BF145" s="36"/>
    </row>
    <row r="146" spans="1:58" x14ac:dyDescent="0.2">
      <c r="A146" s="117" t="str">
        <f t="shared" si="1"/>
        <v/>
      </c>
      <c r="B146" s="82"/>
      <c r="C146" s="58"/>
      <c r="D146" s="43" t="s">
        <v>2526</v>
      </c>
      <c r="E146" s="39">
        <v>0</v>
      </c>
      <c r="F146" s="39">
        <v>0</v>
      </c>
      <c r="G146" s="39">
        <v>0</v>
      </c>
      <c r="H146" s="39">
        <v>0</v>
      </c>
      <c r="I146" s="39">
        <v>0</v>
      </c>
      <c r="J146" s="39">
        <v>0</v>
      </c>
      <c r="K146" s="39">
        <v>0</v>
      </c>
      <c r="L146" s="39">
        <v>0</v>
      </c>
      <c r="M146" s="39">
        <v>0</v>
      </c>
      <c r="N146" s="39">
        <v>0</v>
      </c>
      <c r="O146" s="39">
        <v>0</v>
      </c>
      <c r="P146" s="39">
        <v>0</v>
      </c>
      <c r="Q146" s="39">
        <v>0</v>
      </c>
      <c r="R146" s="39">
        <v>0</v>
      </c>
      <c r="S146" s="39">
        <v>0</v>
      </c>
      <c r="T146" s="39">
        <v>0</v>
      </c>
      <c r="U146" s="39">
        <v>0</v>
      </c>
      <c r="V146" s="39">
        <v>0</v>
      </c>
      <c r="W146" s="39">
        <v>0</v>
      </c>
      <c r="X146" s="39">
        <v>0</v>
      </c>
      <c r="Y146" s="39">
        <v>0</v>
      </c>
      <c r="Z146" s="39">
        <v>0.13490096204083496</v>
      </c>
      <c r="AA146" s="39">
        <v>0.14116302156451777</v>
      </c>
      <c r="AB146" s="39">
        <v>0.15071658184750727</v>
      </c>
      <c r="AC146" s="39">
        <v>0.16924748046798913</v>
      </c>
      <c r="AD146" s="39">
        <v>0.20599075291772581</v>
      </c>
      <c r="AE146" s="39">
        <v>0.23327940329822422</v>
      </c>
      <c r="AF146" s="39">
        <v>0.26054171993510261</v>
      </c>
      <c r="AG146" s="39">
        <v>0.29687639658176557</v>
      </c>
      <c r="AH146" s="39">
        <v>0.32408242694577144</v>
      </c>
      <c r="AI146" s="39">
        <v>0.35138749913761269</v>
      </c>
      <c r="AJ146" s="39">
        <v>0.37875898120116336</v>
      </c>
      <c r="AK146" s="39">
        <v>0.40615325733453261</v>
      </c>
      <c r="AL146" s="39">
        <v>0.43371442539720484</v>
      </c>
      <c r="AM146" s="39">
        <v>0.46130288671982211</v>
      </c>
      <c r="AN146" s="39">
        <v>0.48883684448930487</v>
      </c>
      <c r="AO146" s="39">
        <v>0.56292281104978714</v>
      </c>
      <c r="AP146" s="39">
        <v>0.56266712629276439</v>
      </c>
      <c r="AQ146" s="39">
        <v>0.5996951234016149</v>
      </c>
      <c r="AR146" s="39">
        <v>0.63675212942398762</v>
      </c>
      <c r="AS146" s="39">
        <v>0.67381838613582479</v>
      </c>
      <c r="AT146" s="39">
        <v>0.70157588363117829</v>
      </c>
      <c r="AU146" s="39">
        <v>0.72936299581685526</v>
      </c>
      <c r="AV146" s="39">
        <v>0.75718664909760836</v>
      </c>
      <c r="AW146" s="39">
        <v>0.78505895015471405</v>
      </c>
      <c r="AX146" s="39">
        <v>0.81297847205488805</v>
      </c>
      <c r="AY146" s="39">
        <v>0.85028777673420641</v>
      </c>
      <c r="AZ146" s="39">
        <v>0.88764079651020422</v>
      </c>
      <c r="BA146" s="39">
        <v>0.92504194064791001</v>
      </c>
      <c r="BB146" s="39">
        <v>0.96249463567020987</v>
      </c>
      <c r="BC146" s="39">
        <v>1</v>
      </c>
      <c r="BD146" s="36"/>
      <c r="BE146" s="36"/>
      <c r="BF146" s="36"/>
    </row>
    <row r="147" spans="1:58" x14ac:dyDescent="0.2">
      <c r="A147" s="117" t="str">
        <f t="shared" si="1"/>
        <v/>
      </c>
      <c r="B147" s="81"/>
      <c r="C147" s="57"/>
      <c r="D147" s="43" t="s">
        <v>2527</v>
      </c>
      <c r="E147" s="39">
        <v>0</v>
      </c>
      <c r="F147" s="39">
        <v>0</v>
      </c>
      <c r="G147" s="39">
        <v>0</v>
      </c>
      <c r="H147" s="39">
        <v>0</v>
      </c>
      <c r="I147" s="39">
        <v>0</v>
      </c>
      <c r="J147" s="39">
        <v>0</v>
      </c>
      <c r="K147" s="39">
        <v>0</v>
      </c>
      <c r="L147" s="39">
        <v>0</v>
      </c>
      <c r="M147" s="39">
        <v>0</v>
      </c>
      <c r="N147" s="39">
        <v>0</v>
      </c>
      <c r="O147" s="39">
        <v>0</v>
      </c>
      <c r="P147" s="39">
        <v>0</v>
      </c>
      <c r="Q147" s="39">
        <v>0</v>
      </c>
      <c r="R147" s="39">
        <v>0</v>
      </c>
      <c r="S147" s="39">
        <v>0</v>
      </c>
      <c r="T147" s="39">
        <v>0</v>
      </c>
      <c r="U147" s="39">
        <v>0</v>
      </c>
      <c r="V147" s="39">
        <v>0</v>
      </c>
      <c r="W147" s="39">
        <v>0</v>
      </c>
      <c r="X147" s="39">
        <v>0</v>
      </c>
      <c r="Y147" s="39">
        <v>0</v>
      </c>
      <c r="Z147" s="39">
        <v>0.43434284461291373</v>
      </c>
      <c r="AA147" s="39">
        <v>0.44345768641297911</v>
      </c>
      <c r="AB147" s="39">
        <v>0.46476710791014847</v>
      </c>
      <c r="AC147" s="39">
        <v>0.48508962987852833</v>
      </c>
      <c r="AD147" s="39">
        <v>0.50448767097387792</v>
      </c>
      <c r="AE147" s="39">
        <v>0.5230683185939653</v>
      </c>
      <c r="AF147" s="39">
        <v>0.54157170105833286</v>
      </c>
      <c r="AG147" s="39">
        <v>0.55944618276550184</v>
      </c>
      <c r="AH147" s="39">
        <v>0.5777723678295843</v>
      </c>
      <c r="AI147" s="39">
        <v>0.59648850422188993</v>
      </c>
      <c r="AJ147" s="39">
        <v>0.62233882233549276</v>
      </c>
      <c r="AK147" s="39">
        <v>0.64835550697452982</v>
      </c>
      <c r="AL147" s="39">
        <v>0.66810741022648734</v>
      </c>
      <c r="AM147" s="39">
        <v>0.68797663144139753</v>
      </c>
      <c r="AN147" s="39">
        <v>0.71465385524866409</v>
      </c>
      <c r="AO147" s="39">
        <v>0.74159413934696228</v>
      </c>
      <c r="AP147" s="39">
        <v>0.76875694003738826</v>
      </c>
      <c r="AQ147" s="39">
        <v>0.79622938490194717</v>
      </c>
      <c r="AR147" s="39">
        <v>0.82383705559106002</v>
      </c>
      <c r="AS147" s="39">
        <v>0.85153244801691919</v>
      </c>
      <c r="AT147" s="39">
        <v>0.87935238504870461</v>
      </c>
      <c r="AU147" s="39">
        <v>0.90737304790136886</v>
      </c>
      <c r="AV147" s="39">
        <v>0.93561539061639676</v>
      </c>
      <c r="AW147" s="39">
        <v>0.96409540229625523</v>
      </c>
      <c r="AX147" s="39">
        <v>1</v>
      </c>
      <c r="AY147" s="39">
        <v>1</v>
      </c>
      <c r="AZ147" s="39">
        <v>1</v>
      </c>
      <c r="BA147" s="39">
        <v>1</v>
      </c>
      <c r="BB147" s="39">
        <v>1</v>
      </c>
      <c r="BC147" s="39">
        <v>1</v>
      </c>
      <c r="BD147" s="36"/>
      <c r="BE147" s="36"/>
      <c r="BF147" s="36"/>
    </row>
    <row r="148" spans="1:58" x14ac:dyDescent="0.2">
      <c r="A148" s="117" t="b">
        <f t="shared" si="1"/>
        <v>1</v>
      </c>
      <c r="B148" s="55" t="s">
        <v>119</v>
      </c>
      <c r="C148" s="56" t="s">
        <v>2288</v>
      </c>
      <c r="D148" s="40" t="s">
        <v>2278</v>
      </c>
      <c r="E148" s="39">
        <v>0</v>
      </c>
      <c r="F148" s="39">
        <v>0</v>
      </c>
      <c r="G148" s="39">
        <v>0</v>
      </c>
      <c r="H148" s="39">
        <v>0</v>
      </c>
      <c r="I148" s="39">
        <v>0</v>
      </c>
      <c r="J148" s="39">
        <v>0</v>
      </c>
      <c r="K148" s="39">
        <v>0</v>
      </c>
      <c r="L148" s="39">
        <v>0</v>
      </c>
      <c r="M148" s="39">
        <v>0</v>
      </c>
      <c r="N148" s="39">
        <v>0</v>
      </c>
      <c r="O148" s="39">
        <v>0</v>
      </c>
      <c r="P148" s="39">
        <v>0</v>
      </c>
      <c r="Q148" s="39">
        <v>0</v>
      </c>
      <c r="R148" s="39">
        <v>0</v>
      </c>
      <c r="S148" s="39">
        <v>0</v>
      </c>
      <c r="T148" s="39">
        <v>0</v>
      </c>
      <c r="U148" s="39">
        <v>0</v>
      </c>
      <c r="V148" s="39">
        <v>0.55000000000000004</v>
      </c>
      <c r="W148" s="39">
        <v>0.55000000000000004</v>
      </c>
      <c r="X148" s="39">
        <v>0.55000000000000004</v>
      </c>
      <c r="Y148" s="39">
        <v>0.59000000000000008</v>
      </c>
      <c r="Z148" s="39">
        <v>0.59000000000000008</v>
      </c>
      <c r="AA148" s="39">
        <v>0.59000000000000008</v>
      </c>
      <c r="AB148" s="39">
        <v>0.63000000000000012</v>
      </c>
      <c r="AC148" s="39">
        <v>0.63000000000000012</v>
      </c>
      <c r="AD148" s="39">
        <v>0.63000000000000012</v>
      </c>
      <c r="AE148" s="39">
        <v>0.67000000000000015</v>
      </c>
      <c r="AF148" s="39">
        <v>0.67000000000000015</v>
      </c>
      <c r="AG148" s="39">
        <v>0.67000000000000015</v>
      </c>
      <c r="AH148" s="39">
        <v>0.71000000000000019</v>
      </c>
      <c r="AI148" s="39">
        <v>0.71000000000000019</v>
      </c>
      <c r="AJ148" s="39">
        <v>0.71000000000000019</v>
      </c>
      <c r="AK148" s="39">
        <v>0.75000000000000022</v>
      </c>
      <c r="AL148" s="39">
        <v>0.75000000000000022</v>
      </c>
      <c r="AM148" s="39">
        <v>0.75000000000000022</v>
      </c>
      <c r="AN148" s="39">
        <v>0.75000000000000022</v>
      </c>
      <c r="AO148" s="39">
        <v>0.75</v>
      </c>
      <c r="AP148" s="39">
        <v>0.75</v>
      </c>
      <c r="AQ148" s="39">
        <v>0.75</v>
      </c>
      <c r="AR148" s="39">
        <v>0.75</v>
      </c>
      <c r="AS148" s="39">
        <v>0.75</v>
      </c>
      <c r="AT148" s="39">
        <v>0.75</v>
      </c>
      <c r="AU148" s="39">
        <v>0.75</v>
      </c>
      <c r="AV148" s="39">
        <v>0.75</v>
      </c>
      <c r="AW148" s="39">
        <v>0.75</v>
      </c>
      <c r="AX148" s="39">
        <v>0.75</v>
      </c>
      <c r="AY148" s="39">
        <v>0.75</v>
      </c>
      <c r="AZ148" s="39">
        <v>0.75</v>
      </c>
      <c r="BA148" s="39">
        <v>0.75</v>
      </c>
      <c r="BB148" s="39">
        <v>0.75</v>
      </c>
      <c r="BC148" s="39">
        <v>0.75</v>
      </c>
      <c r="BD148" s="36"/>
      <c r="BE148" s="36"/>
      <c r="BF148" s="36"/>
    </row>
    <row r="149" spans="1:58" x14ac:dyDescent="0.2">
      <c r="A149" s="117" t="str">
        <f t="shared" si="1"/>
        <v/>
      </c>
      <c r="B149" s="81"/>
      <c r="C149" s="57"/>
      <c r="D149" s="43" t="s">
        <v>2279</v>
      </c>
      <c r="E149" s="39">
        <v>0</v>
      </c>
      <c r="F149" s="39">
        <v>0</v>
      </c>
      <c r="G149" s="39">
        <v>0</v>
      </c>
      <c r="H149" s="39">
        <v>0</v>
      </c>
      <c r="I149" s="39">
        <v>0</v>
      </c>
      <c r="J149" s="39">
        <v>0</v>
      </c>
      <c r="K149" s="39">
        <v>0</v>
      </c>
      <c r="L149" s="39">
        <v>0</v>
      </c>
      <c r="M149" s="39">
        <v>0</v>
      </c>
      <c r="N149" s="39">
        <v>0</v>
      </c>
      <c r="O149" s="39">
        <v>0</v>
      </c>
      <c r="P149" s="39">
        <v>0</v>
      </c>
      <c r="Q149" s="39">
        <v>0</v>
      </c>
      <c r="R149" s="39">
        <v>0</v>
      </c>
      <c r="S149" s="39">
        <v>0</v>
      </c>
      <c r="T149" s="39">
        <v>0</v>
      </c>
      <c r="U149" s="39">
        <v>0</v>
      </c>
      <c r="V149" s="39">
        <v>0.01</v>
      </c>
      <c r="W149" s="39">
        <v>1.6E-2</v>
      </c>
      <c r="X149" s="39">
        <v>2.1999999999999999E-2</v>
      </c>
      <c r="Y149" s="39">
        <v>2.7999999999999997E-2</v>
      </c>
      <c r="Z149" s="39">
        <v>3.3999999999999996E-2</v>
      </c>
      <c r="AA149" s="39">
        <v>3.9999999999999994E-2</v>
      </c>
      <c r="AB149" s="39">
        <v>4.5999999999999992E-2</v>
      </c>
      <c r="AC149" s="39">
        <v>5.1999999999999991E-2</v>
      </c>
      <c r="AD149" s="39">
        <v>5.7999999999999989E-2</v>
      </c>
      <c r="AE149" s="39">
        <v>6.3999999999999987E-2</v>
      </c>
      <c r="AF149" s="39">
        <v>6.9999999999999993E-2</v>
      </c>
      <c r="AG149" s="39">
        <v>7.5999999999999998E-2</v>
      </c>
      <c r="AH149" s="39">
        <v>8.2000000000000003E-2</v>
      </c>
      <c r="AI149" s="39">
        <v>8.8000000000000009E-2</v>
      </c>
      <c r="AJ149" s="39">
        <v>9.4000000000000014E-2</v>
      </c>
      <c r="AK149" s="39">
        <v>0.10000000000000002</v>
      </c>
      <c r="AL149" s="39">
        <v>0.10000000000000002</v>
      </c>
      <c r="AM149" s="39">
        <v>0.10000000000000002</v>
      </c>
      <c r="AN149" s="39">
        <v>0.10000000000000002</v>
      </c>
      <c r="AO149" s="39">
        <v>0.10000000000000002</v>
      </c>
      <c r="AP149" s="39">
        <v>0.10000000000000002</v>
      </c>
      <c r="AQ149" s="39">
        <v>0.10000000000000002</v>
      </c>
      <c r="AR149" s="39">
        <v>0.10000000000000002</v>
      </c>
      <c r="AS149" s="39">
        <v>0.10000000000000002</v>
      </c>
      <c r="AT149" s="39">
        <v>0.10000000000000002</v>
      </c>
      <c r="AU149" s="39">
        <v>0.10000000000000002</v>
      </c>
      <c r="AV149" s="39">
        <v>0.10000000000000002</v>
      </c>
      <c r="AW149" s="39">
        <v>0.10000000000000002</v>
      </c>
      <c r="AX149" s="39">
        <v>0.10000000000000002</v>
      </c>
      <c r="AY149" s="39">
        <v>0.10000000000000002</v>
      </c>
      <c r="AZ149" s="39">
        <v>0.10000000000000002</v>
      </c>
      <c r="BA149" s="39">
        <v>0.10000000000000002</v>
      </c>
      <c r="BB149" s="39">
        <v>0.10000000000000002</v>
      </c>
      <c r="BC149" s="39">
        <v>0.10000000000000002</v>
      </c>
    </row>
    <row r="150" spans="1:58" x14ac:dyDescent="0.2">
      <c r="A150" s="117" t="b">
        <f t="shared" si="1"/>
        <v>1</v>
      </c>
      <c r="B150" s="55" t="s">
        <v>125</v>
      </c>
      <c r="C150" s="56" t="s">
        <v>2288</v>
      </c>
      <c r="D150" s="40" t="s">
        <v>2278</v>
      </c>
      <c r="E150" s="39">
        <v>0</v>
      </c>
      <c r="F150" s="39">
        <v>0</v>
      </c>
      <c r="G150" s="39">
        <v>0</v>
      </c>
      <c r="H150" s="39">
        <v>0</v>
      </c>
      <c r="I150" s="39">
        <v>0</v>
      </c>
      <c r="J150" s="39">
        <v>0</v>
      </c>
      <c r="K150" s="39">
        <v>0</v>
      </c>
      <c r="L150" s="39">
        <v>0</v>
      </c>
      <c r="M150" s="39">
        <v>0</v>
      </c>
      <c r="N150" s="39">
        <v>0</v>
      </c>
      <c r="O150" s="39">
        <v>0</v>
      </c>
      <c r="P150" s="39">
        <v>0</v>
      </c>
      <c r="Q150" s="39">
        <v>0.03</v>
      </c>
      <c r="R150" s="39">
        <v>0.03</v>
      </c>
      <c r="S150" s="39">
        <v>0.03</v>
      </c>
      <c r="T150" s="39">
        <v>0.03</v>
      </c>
      <c r="U150" s="39">
        <v>0.09</v>
      </c>
      <c r="V150" s="39">
        <v>0.09</v>
      </c>
      <c r="W150" s="39">
        <v>0.09</v>
      </c>
      <c r="X150" s="39">
        <v>0.09</v>
      </c>
      <c r="Y150" s="39">
        <v>0.15</v>
      </c>
      <c r="Z150" s="39">
        <v>0.15</v>
      </c>
      <c r="AA150" s="39">
        <v>0.15</v>
      </c>
      <c r="AB150" s="39">
        <v>0.15</v>
      </c>
      <c r="AC150" s="39">
        <v>0.15</v>
      </c>
      <c r="AD150" s="39">
        <v>0.15</v>
      </c>
      <c r="AE150" s="39">
        <v>0.15</v>
      </c>
      <c r="AF150" s="39">
        <v>0.15</v>
      </c>
      <c r="AG150" s="39">
        <v>0.15</v>
      </c>
      <c r="AH150" s="39">
        <v>0.15</v>
      </c>
      <c r="AI150" s="39">
        <v>0.15</v>
      </c>
      <c r="AJ150" s="39">
        <v>0.15</v>
      </c>
      <c r="AK150" s="39">
        <v>0.15</v>
      </c>
      <c r="AL150" s="39">
        <v>0.15</v>
      </c>
      <c r="AM150" s="39">
        <v>0.15</v>
      </c>
      <c r="AN150" s="39">
        <v>0.15</v>
      </c>
      <c r="AO150" s="39">
        <v>0.15</v>
      </c>
      <c r="AP150" s="39">
        <v>0.15</v>
      </c>
      <c r="AQ150" s="39">
        <v>0.15</v>
      </c>
      <c r="AR150" s="39">
        <v>0.15</v>
      </c>
      <c r="AS150" s="39">
        <v>0.15</v>
      </c>
      <c r="AT150" s="39">
        <v>0.15</v>
      </c>
      <c r="AU150" s="39">
        <v>0.15</v>
      </c>
      <c r="AV150" s="39">
        <v>0.15</v>
      </c>
      <c r="AW150" s="39">
        <v>0.15</v>
      </c>
      <c r="AX150" s="39">
        <v>0.15</v>
      </c>
      <c r="AY150" s="39">
        <v>0.15</v>
      </c>
      <c r="AZ150" s="39">
        <v>0.15</v>
      </c>
      <c r="BA150" s="39">
        <v>0.15</v>
      </c>
      <c r="BB150" s="39">
        <v>0.15</v>
      </c>
      <c r="BC150" s="39">
        <v>0.15</v>
      </c>
    </row>
    <row r="151" spans="1:58" x14ac:dyDescent="0.2">
      <c r="A151" s="117" t="str">
        <f t="shared" si="1"/>
        <v/>
      </c>
      <c r="B151" s="81"/>
      <c r="C151" s="57"/>
      <c r="D151" s="40" t="s">
        <v>2494</v>
      </c>
      <c r="E151" s="39">
        <v>0</v>
      </c>
      <c r="F151" s="39">
        <v>0</v>
      </c>
      <c r="G151" s="39">
        <v>0</v>
      </c>
      <c r="H151" s="39">
        <v>0</v>
      </c>
      <c r="I151" s="39">
        <v>0</v>
      </c>
      <c r="J151" s="39">
        <v>0</v>
      </c>
      <c r="K151" s="39">
        <v>0</v>
      </c>
      <c r="L151" s="39">
        <v>0</v>
      </c>
      <c r="M151" s="39">
        <v>0</v>
      </c>
      <c r="N151" s="39">
        <v>0</v>
      </c>
      <c r="O151" s="39">
        <v>0</v>
      </c>
      <c r="P151" s="39">
        <v>0</v>
      </c>
      <c r="Q151" s="39">
        <v>0</v>
      </c>
      <c r="R151" s="39">
        <v>0</v>
      </c>
      <c r="S151" s="39">
        <v>0</v>
      </c>
      <c r="T151" s="39">
        <v>0</v>
      </c>
      <c r="U151" s="39">
        <v>0</v>
      </c>
      <c r="V151" s="39">
        <v>0</v>
      </c>
      <c r="W151" s="39">
        <v>0</v>
      </c>
      <c r="X151" s="39">
        <v>0</v>
      </c>
      <c r="Y151" s="39">
        <v>0</v>
      </c>
      <c r="Z151" s="39">
        <v>0</v>
      </c>
      <c r="AA151" s="39">
        <v>0</v>
      </c>
      <c r="AB151" s="39">
        <v>0</v>
      </c>
      <c r="AC151" s="39">
        <v>0</v>
      </c>
      <c r="AD151" s="39">
        <v>0</v>
      </c>
      <c r="AE151" s="39">
        <v>0</v>
      </c>
      <c r="AF151" s="39">
        <v>0</v>
      </c>
      <c r="AG151" s="39">
        <v>0</v>
      </c>
      <c r="AH151" s="39">
        <v>0</v>
      </c>
      <c r="AI151" s="39">
        <v>1</v>
      </c>
      <c r="AJ151" s="39">
        <v>1</v>
      </c>
      <c r="AK151" s="39">
        <v>1</v>
      </c>
      <c r="AL151" s="39">
        <v>1</v>
      </c>
      <c r="AM151" s="39">
        <v>1</v>
      </c>
      <c r="AN151" s="39">
        <v>1</v>
      </c>
      <c r="AO151" s="39">
        <v>1</v>
      </c>
      <c r="AP151" s="39">
        <v>1</v>
      </c>
      <c r="AQ151" s="39">
        <v>1</v>
      </c>
      <c r="AR151" s="39">
        <v>1</v>
      </c>
      <c r="AS151" s="39">
        <v>1</v>
      </c>
      <c r="AT151" s="39">
        <v>1</v>
      </c>
      <c r="AU151" s="39">
        <v>1</v>
      </c>
      <c r="AV151" s="39">
        <v>1</v>
      </c>
      <c r="AW151" s="39">
        <v>1</v>
      </c>
      <c r="AX151" s="39">
        <v>1</v>
      </c>
      <c r="AY151" s="39">
        <v>1</v>
      </c>
      <c r="AZ151" s="39">
        <v>1</v>
      </c>
      <c r="BA151" s="39">
        <v>1</v>
      </c>
      <c r="BB151" s="39">
        <v>1</v>
      </c>
      <c r="BC151" s="39">
        <v>1</v>
      </c>
    </row>
    <row r="152" spans="1:58" x14ac:dyDescent="0.2">
      <c r="A152" s="117" t="b">
        <f t="shared" si="1"/>
        <v>1</v>
      </c>
      <c r="B152" s="42" t="s">
        <v>131</v>
      </c>
      <c r="C152" s="41" t="s">
        <v>2288</v>
      </c>
      <c r="D152" s="40" t="s">
        <v>2278</v>
      </c>
      <c r="E152" s="39">
        <v>0</v>
      </c>
      <c r="F152" s="39">
        <v>0</v>
      </c>
      <c r="G152" s="39">
        <v>0</v>
      </c>
      <c r="H152" s="39">
        <v>0</v>
      </c>
      <c r="I152" s="39">
        <v>0</v>
      </c>
      <c r="J152" s="39">
        <v>0</v>
      </c>
      <c r="K152" s="39">
        <v>0.04</v>
      </c>
      <c r="L152" s="39">
        <v>0.04</v>
      </c>
      <c r="M152" s="39">
        <v>0.04</v>
      </c>
      <c r="N152" s="39">
        <v>0.04</v>
      </c>
      <c r="O152" s="39">
        <v>0.06</v>
      </c>
      <c r="P152" s="39">
        <v>0.06</v>
      </c>
      <c r="Q152" s="39">
        <v>0.06</v>
      </c>
      <c r="R152" s="39">
        <v>0.06</v>
      </c>
      <c r="S152" s="39">
        <v>0.06</v>
      </c>
      <c r="T152" s="39">
        <v>0.1</v>
      </c>
      <c r="U152" s="39">
        <v>0.1</v>
      </c>
      <c r="V152" s="39">
        <v>0.1</v>
      </c>
      <c r="W152" s="39">
        <v>0.1</v>
      </c>
      <c r="X152" s="39">
        <v>0.1</v>
      </c>
      <c r="Y152" s="39">
        <v>0.1</v>
      </c>
      <c r="Z152" s="39">
        <v>0.1</v>
      </c>
      <c r="AA152" s="39">
        <v>0.1</v>
      </c>
      <c r="AB152" s="39">
        <v>0.1</v>
      </c>
      <c r="AC152" s="39">
        <v>0.1</v>
      </c>
      <c r="AD152" s="39">
        <v>0.1</v>
      </c>
      <c r="AE152" s="39">
        <v>0.1</v>
      </c>
      <c r="AF152" s="39">
        <v>0.1</v>
      </c>
      <c r="AG152" s="39">
        <v>0.1</v>
      </c>
      <c r="AH152" s="39">
        <v>0.1</v>
      </c>
      <c r="AI152" s="39">
        <v>0.1</v>
      </c>
      <c r="AJ152" s="39">
        <v>0.1</v>
      </c>
      <c r="AK152" s="39">
        <v>0.1</v>
      </c>
      <c r="AL152" s="39">
        <v>0.1</v>
      </c>
      <c r="AM152" s="39">
        <v>0.1</v>
      </c>
      <c r="AN152" s="39">
        <v>0.1</v>
      </c>
      <c r="AO152" s="39">
        <v>0.1</v>
      </c>
      <c r="AP152" s="39">
        <v>0.1</v>
      </c>
      <c r="AQ152" s="39">
        <v>0.1</v>
      </c>
      <c r="AR152" s="39">
        <v>0.1</v>
      </c>
      <c r="AS152" s="39">
        <v>0.1</v>
      </c>
      <c r="AT152" s="39">
        <v>0.1</v>
      </c>
      <c r="AU152" s="39">
        <v>0.1</v>
      </c>
      <c r="AV152" s="39">
        <v>0.1</v>
      </c>
      <c r="AW152" s="39">
        <v>0.1</v>
      </c>
      <c r="AX152" s="39">
        <v>0.1</v>
      </c>
      <c r="AY152" s="39">
        <v>0.1</v>
      </c>
      <c r="AZ152" s="39">
        <v>0.1</v>
      </c>
      <c r="BA152" s="39">
        <v>0.1</v>
      </c>
      <c r="BB152" s="39">
        <v>0.1</v>
      </c>
      <c r="BC152" s="39">
        <v>0.1</v>
      </c>
    </row>
  </sheetData>
  <pageMargins left="0.7" right="0.7" top="0.75" bottom="0.75" header="0.3" footer="0.3"/>
  <pageSetup orientation="portrait" horizontalDpi="4294967293" verticalDpi="4294967293"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A79A-C0E8-4699-82D4-C1485A0D2254}">
  <dimension ref="A1:AF59"/>
  <sheetViews>
    <sheetView zoomScaleNormal="100" workbookViewId="0">
      <selection activeCell="B9" sqref="B9"/>
    </sheetView>
  </sheetViews>
  <sheetFormatPr defaultColWidth="8.7109375" defaultRowHeight="12.75" x14ac:dyDescent="0.2"/>
  <cols>
    <col min="1" max="16384" width="8.7109375" style="94"/>
  </cols>
  <sheetData>
    <row r="1" spans="1:32" s="87" customFormat="1" x14ac:dyDescent="0.2">
      <c r="A1" s="86" t="s">
        <v>2528</v>
      </c>
    </row>
    <row r="2" spans="1:32" s="87" customFormat="1" x14ac:dyDescent="0.2">
      <c r="A2" s="87" t="s">
        <v>2529</v>
      </c>
    </row>
    <row r="3" spans="1:32" s="87" customFormat="1" x14ac:dyDescent="0.2">
      <c r="A3" s="87" t="s">
        <v>2530</v>
      </c>
    </row>
    <row r="4" spans="1:32" s="87" customFormat="1" x14ac:dyDescent="0.2">
      <c r="A4" s="88" t="s">
        <v>2531</v>
      </c>
    </row>
    <row r="5" spans="1:32" s="87" customFormat="1" x14ac:dyDescent="0.2">
      <c r="A5" s="89" t="s">
        <v>2491</v>
      </c>
    </row>
    <row r="6" spans="1:32" s="91" customFormat="1" x14ac:dyDescent="0.2">
      <c r="A6" s="90"/>
    </row>
    <row r="7" spans="1:32" s="91" customFormat="1" x14ac:dyDescent="0.2">
      <c r="A7" s="90"/>
    </row>
    <row r="8" spans="1:32" s="92" customFormat="1" x14ac:dyDescent="0.2">
      <c r="A8" s="92" t="s">
        <v>172</v>
      </c>
      <c r="B8" s="93">
        <v>2020</v>
      </c>
      <c r="C8" s="93">
        <v>2021</v>
      </c>
      <c r="D8" s="93">
        <v>2022</v>
      </c>
      <c r="E8" s="93">
        <v>2023</v>
      </c>
      <c r="F8" s="93">
        <v>2024</v>
      </c>
      <c r="G8" s="93">
        <v>2025</v>
      </c>
      <c r="H8" s="93">
        <v>2026</v>
      </c>
      <c r="I8" s="93">
        <v>2027</v>
      </c>
      <c r="J8" s="93">
        <v>2028</v>
      </c>
      <c r="K8" s="93">
        <v>2029</v>
      </c>
      <c r="L8" s="93">
        <v>2030</v>
      </c>
      <c r="M8" s="93">
        <v>2031</v>
      </c>
      <c r="N8" s="93">
        <v>2032</v>
      </c>
      <c r="O8" s="93">
        <v>2033</v>
      </c>
      <c r="P8" s="93">
        <v>2034</v>
      </c>
      <c r="Q8" s="93">
        <v>2035</v>
      </c>
      <c r="R8" s="93">
        <v>2036</v>
      </c>
      <c r="S8" s="93">
        <v>2037</v>
      </c>
      <c r="T8" s="93">
        <v>2038</v>
      </c>
      <c r="U8" s="93">
        <v>2039</v>
      </c>
      <c r="V8" s="93">
        <v>2040</v>
      </c>
      <c r="W8" s="93">
        <v>2041</v>
      </c>
      <c r="X8" s="93">
        <v>2042</v>
      </c>
      <c r="Y8" s="93">
        <v>2043</v>
      </c>
      <c r="Z8" s="93">
        <v>2044</v>
      </c>
      <c r="AA8" s="93">
        <v>2045</v>
      </c>
      <c r="AB8" s="93">
        <v>2046</v>
      </c>
      <c r="AC8" s="93">
        <v>2047</v>
      </c>
      <c r="AD8" s="93">
        <v>2048</v>
      </c>
      <c r="AE8" s="93">
        <v>2049</v>
      </c>
      <c r="AF8" s="93">
        <v>2050</v>
      </c>
    </row>
    <row r="9" spans="1:32" x14ac:dyDescent="0.2">
      <c r="A9" s="94" t="s">
        <v>6</v>
      </c>
      <c r="B9" s="95">
        <v>5917.5770000000002</v>
      </c>
      <c r="C9" s="95">
        <v>5969.3389999999999</v>
      </c>
      <c r="D9" s="95">
        <v>6003.6155500000004</v>
      </c>
      <c r="E9" s="95">
        <v>5891.9601649930682</v>
      </c>
      <c r="F9" s="95">
        <v>5908.1223578614763</v>
      </c>
      <c r="G9" s="95">
        <v>5998.8394544161565</v>
      </c>
      <c r="H9" s="95">
        <v>6080.0920089259298</v>
      </c>
      <c r="I9" s="95">
        <v>6130.7780315698647</v>
      </c>
      <c r="J9" s="95">
        <v>6194.9741613065626</v>
      </c>
      <c r="K9" s="95">
        <v>6251.7836984836313</v>
      </c>
      <c r="L9" s="95">
        <v>6298.779224093897</v>
      </c>
      <c r="M9" s="95">
        <v>6338.4397068982043</v>
      </c>
      <c r="N9" s="95">
        <v>6386.8708458882284</v>
      </c>
      <c r="O9" s="95">
        <v>6434.5941391421866</v>
      </c>
      <c r="P9" s="95">
        <v>6490.6603492294607</v>
      </c>
      <c r="Q9" s="95">
        <v>6549.7847175525458</v>
      </c>
      <c r="R9" s="95">
        <v>6616.003902467015</v>
      </c>
      <c r="S9" s="95">
        <v>6681.4991732454719</v>
      </c>
      <c r="T9" s="95">
        <v>6747.8925657901227</v>
      </c>
      <c r="U9" s="95">
        <v>6816.4848207119503</v>
      </c>
      <c r="V9" s="95">
        <v>6883.2709075014263</v>
      </c>
      <c r="W9" s="95">
        <v>6947.7543780371525</v>
      </c>
      <c r="X9" s="95">
        <v>7007.9038884644624</v>
      </c>
      <c r="Y9" s="95">
        <v>7060.6479023322063</v>
      </c>
      <c r="Z9" s="95">
        <v>7110.0592137189142</v>
      </c>
      <c r="AA9" s="95">
        <v>7189.1206128668682</v>
      </c>
      <c r="AB9" s="95">
        <v>7246.015581582109</v>
      </c>
      <c r="AC9" s="95">
        <v>7310.4180557488771</v>
      </c>
      <c r="AD9" s="95">
        <v>7372.4147414468616</v>
      </c>
      <c r="AE9" s="95">
        <v>7441.0419687685699</v>
      </c>
      <c r="AF9" s="95">
        <v>7518.6017359523721</v>
      </c>
    </row>
    <row r="10" spans="1:32" x14ac:dyDescent="0.2">
      <c r="A10" s="94" t="s">
        <v>3</v>
      </c>
      <c r="B10" s="95">
        <v>83395.604999999996</v>
      </c>
      <c r="C10" s="95">
        <v>85585.165999999997</v>
      </c>
      <c r="D10" s="95">
        <v>87535.115999999995</v>
      </c>
      <c r="E10" s="95">
        <v>87337.834877697576</v>
      </c>
      <c r="F10" s="95">
        <v>87466.086949503631</v>
      </c>
      <c r="G10" s="95">
        <v>88046.448597835319</v>
      </c>
      <c r="H10" s="95">
        <v>88867.76982006304</v>
      </c>
      <c r="I10" s="95">
        <v>89665.008417761841</v>
      </c>
      <c r="J10" s="95">
        <v>90560.766421486536</v>
      </c>
      <c r="K10" s="95">
        <v>91314.827419401685</v>
      </c>
      <c r="L10" s="95">
        <v>91957.371984114419</v>
      </c>
      <c r="M10" s="95">
        <v>92606.574477054019</v>
      </c>
      <c r="N10" s="95">
        <v>93324.611244786109</v>
      </c>
      <c r="O10" s="95">
        <v>93780.943666780455</v>
      </c>
      <c r="P10" s="95">
        <v>94307.289838662968</v>
      </c>
      <c r="Q10" s="95">
        <v>95022.808821254701</v>
      </c>
      <c r="R10" s="95">
        <v>95663.584559783645</v>
      </c>
      <c r="S10" s="95">
        <v>96331.438758667777</v>
      </c>
      <c r="T10" s="95">
        <v>96909.577490633033</v>
      </c>
      <c r="U10" s="95">
        <v>97504.062309794201</v>
      </c>
      <c r="V10" s="95">
        <v>98233.810353181412</v>
      </c>
      <c r="W10" s="95">
        <v>99063.918123828305</v>
      </c>
      <c r="X10" s="95">
        <v>99935.893782234227</v>
      </c>
      <c r="Y10" s="95">
        <v>100833.49751762894</v>
      </c>
      <c r="Z10" s="95">
        <v>101673.44107486172</v>
      </c>
      <c r="AA10" s="95">
        <v>102494.53853690582</v>
      </c>
      <c r="AB10" s="95">
        <v>103395.91605156309</v>
      </c>
      <c r="AC10" s="95">
        <v>104348.72671875429</v>
      </c>
      <c r="AD10" s="95">
        <v>105289.21279869899</v>
      </c>
      <c r="AE10" s="95">
        <v>106245.25465569194</v>
      </c>
      <c r="AF10" s="95">
        <v>107387.06113503609</v>
      </c>
    </row>
    <row r="11" spans="1:32" x14ac:dyDescent="0.2">
      <c r="A11" s="94" t="s">
        <v>12</v>
      </c>
      <c r="B11" s="95">
        <v>45851.002999999997</v>
      </c>
      <c r="C11" s="95">
        <v>48663.142</v>
      </c>
      <c r="D11" s="95">
        <v>49399.211400000007</v>
      </c>
      <c r="E11" s="95">
        <v>48484.240500761924</v>
      </c>
      <c r="F11" s="95">
        <v>49450.600480457564</v>
      </c>
      <c r="G11" s="95">
        <v>49727.499906798184</v>
      </c>
      <c r="H11" s="95">
        <v>50218.373533644837</v>
      </c>
      <c r="I11" s="95">
        <v>50689.969754809237</v>
      </c>
      <c r="J11" s="95">
        <v>51275.949244204996</v>
      </c>
      <c r="K11" s="95">
        <v>51717.145968576166</v>
      </c>
      <c r="L11" s="95">
        <v>51979.675874784007</v>
      </c>
      <c r="M11" s="95">
        <v>52282.580452710674</v>
      </c>
      <c r="N11" s="95">
        <v>52709.675025778881</v>
      </c>
      <c r="O11" s="95">
        <v>53011.32867934955</v>
      </c>
      <c r="P11" s="95">
        <v>53367.274032703601</v>
      </c>
      <c r="Q11" s="95">
        <v>53757.93550456105</v>
      </c>
      <c r="R11" s="95">
        <v>54128.030491208985</v>
      </c>
      <c r="S11" s="95">
        <v>54565.949545052237</v>
      </c>
      <c r="T11" s="95">
        <v>55008.185785867456</v>
      </c>
      <c r="U11" s="95">
        <v>55435.219875923402</v>
      </c>
      <c r="V11" s="95">
        <v>55903.486987736396</v>
      </c>
      <c r="W11" s="95">
        <v>56342.385075011465</v>
      </c>
      <c r="X11" s="95">
        <v>56745.35060039672</v>
      </c>
      <c r="Y11" s="95">
        <v>57157.165581839516</v>
      </c>
      <c r="Z11" s="95">
        <v>57558.487891181903</v>
      </c>
      <c r="AA11" s="95">
        <v>58028.967437667008</v>
      </c>
      <c r="AB11" s="95">
        <v>58597.161812523686</v>
      </c>
      <c r="AC11" s="95">
        <v>59178.384341269681</v>
      </c>
      <c r="AD11" s="95">
        <v>59695.871341395577</v>
      </c>
      <c r="AE11" s="95">
        <v>60166.0269928712</v>
      </c>
      <c r="AF11" s="95">
        <v>60795.525140098784</v>
      </c>
    </row>
    <row r="12" spans="1:32" x14ac:dyDescent="0.2">
      <c r="A12" s="94" t="s">
        <v>8</v>
      </c>
      <c r="B12" s="95">
        <v>81960.073999999993</v>
      </c>
      <c r="C12" s="95">
        <v>81219.990000000005</v>
      </c>
      <c r="D12" s="95">
        <v>83733.247300000003</v>
      </c>
      <c r="E12" s="95">
        <v>82430.914136024454</v>
      </c>
      <c r="F12" s="95">
        <v>83582.688552719585</v>
      </c>
      <c r="G12" s="95">
        <v>84440.873412217916</v>
      </c>
      <c r="H12" s="95">
        <v>85246.362710168105</v>
      </c>
      <c r="I12" s="95">
        <v>85976.5726344781</v>
      </c>
      <c r="J12" s="95">
        <v>86940.148617072729</v>
      </c>
      <c r="K12" s="95">
        <v>87783.27760184303</v>
      </c>
      <c r="L12" s="95">
        <v>88543.5992756091</v>
      </c>
      <c r="M12" s="95">
        <v>89349.088573559289</v>
      </c>
      <c r="N12" s="95">
        <v>90214.801370421643</v>
      </c>
      <c r="O12" s="95">
        <v>91020.290668371832</v>
      </c>
      <c r="P12" s="95">
        <v>91870.947590506155</v>
      </c>
      <c r="Q12" s="95">
        <v>92819.46769837274</v>
      </c>
      <c r="R12" s="95">
        <v>93737.876056783236</v>
      </c>
      <c r="S12" s="95">
        <v>94588.532978917559</v>
      </c>
      <c r="T12" s="95">
        <v>95318.74290322754</v>
      </c>
      <c r="U12" s="95">
        <v>96048.952827537534</v>
      </c>
      <c r="V12" s="95">
        <v>96794.218626575574</v>
      </c>
      <c r="W12" s="95">
        <v>97629.819673981823</v>
      </c>
      <c r="X12" s="95">
        <v>98518.116282936244</v>
      </c>
      <c r="Y12" s="95">
        <v>99519.331952350971</v>
      </c>
      <c r="Z12" s="95">
        <v>100520.54762176571</v>
      </c>
      <c r="AA12" s="95">
        <v>101785.24109892116</v>
      </c>
      <c r="AB12" s="95">
        <v>102763.87295624382</v>
      </c>
      <c r="AC12" s="95">
        <v>103832.84006193474</v>
      </c>
      <c r="AD12" s="95">
        <v>104901.80716762564</v>
      </c>
      <c r="AE12" s="95">
        <v>105963.24633595251</v>
      </c>
      <c r="AF12" s="95">
        <v>107099.96487791963</v>
      </c>
    </row>
    <row r="13" spans="1:32" x14ac:dyDescent="0.2">
      <c r="A13" s="94" t="s">
        <v>15</v>
      </c>
      <c r="B13" s="95">
        <v>250174.67199999999</v>
      </c>
      <c r="C13" s="95">
        <v>247249.86499999999</v>
      </c>
      <c r="D13" s="95">
        <v>251943.745</v>
      </c>
      <c r="E13" s="95">
        <v>246409.09785001879</v>
      </c>
      <c r="F13" s="95">
        <v>246612.97817391643</v>
      </c>
      <c r="G13" s="95">
        <v>249890.22077794839</v>
      </c>
      <c r="H13" s="95">
        <v>253087.36934034436</v>
      </c>
      <c r="I13" s="95">
        <v>254810.20313225687</v>
      </c>
      <c r="J13" s="95">
        <v>257334.19102409051</v>
      </c>
      <c r="K13" s="95">
        <v>259738.86184550473</v>
      </c>
      <c r="L13" s="95">
        <v>261630.98039116178</v>
      </c>
      <c r="M13" s="95">
        <v>263220.32142583741</v>
      </c>
      <c r="N13" s="95">
        <v>265092.59360677365</v>
      </c>
      <c r="O13" s="95">
        <v>266981.28414397896</v>
      </c>
      <c r="P13" s="95">
        <v>269226.05212951649</v>
      </c>
      <c r="Q13" s="95">
        <v>271569.30606207665</v>
      </c>
      <c r="R13" s="95">
        <v>274176.8795043017</v>
      </c>
      <c r="S13" s="95">
        <v>276890.33012729726</v>
      </c>
      <c r="T13" s="95">
        <v>279645.90564215562</v>
      </c>
      <c r="U13" s="95">
        <v>282530.33637620712</v>
      </c>
      <c r="V13" s="95">
        <v>285242.10575306986</v>
      </c>
      <c r="W13" s="95">
        <v>287787.98310669343</v>
      </c>
      <c r="X13" s="95">
        <v>290117.78807813273</v>
      </c>
      <c r="Y13" s="95">
        <v>292061.72186356655</v>
      </c>
      <c r="Z13" s="95">
        <v>293836.1128622762</v>
      </c>
      <c r="AA13" s="95">
        <v>296488.64653531578</v>
      </c>
      <c r="AB13" s="95">
        <v>298640.06605077256</v>
      </c>
      <c r="AC13" s="95">
        <v>301110.43650373752</v>
      </c>
      <c r="AD13" s="95">
        <v>303525.97192471108</v>
      </c>
      <c r="AE13" s="95">
        <v>306280.81668210775</v>
      </c>
      <c r="AF13" s="95">
        <v>309315.97697802243</v>
      </c>
    </row>
    <row r="14" spans="1:32" x14ac:dyDescent="0.2">
      <c r="A14" s="94" t="s">
        <v>16</v>
      </c>
      <c r="B14" s="95">
        <v>56050.264000000003</v>
      </c>
      <c r="C14" s="95">
        <v>56351.209000000003</v>
      </c>
      <c r="D14" s="95">
        <v>57306.872799999997</v>
      </c>
      <c r="E14" s="95">
        <v>56671.390924625957</v>
      </c>
      <c r="F14" s="95">
        <v>57389.829921349658</v>
      </c>
      <c r="G14" s="95">
        <v>58039.572121893449</v>
      </c>
      <c r="H14" s="95">
        <v>58604.650973810574</v>
      </c>
      <c r="I14" s="95">
        <v>59110.597638488398</v>
      </c>
      <c r="J14" s="95">
        <v>59737.117431392428</v>
      </c>
      <c r="K14" s="95">
        <v>60289.057216008921</v>
      </c>
      <c r="L14" s="95">
        <v>60793.085372560483</v>
      </c>
      <c r="M14" s="95">
        <v>61349.787111415484</v>
      </c>
      <c r="N14" s="95">
        <v>61952.786026613518</v>
      </c>
      <c r="O14" s="95">
        <v>62513.901770645869</v>
      </c>
      <c r="P14" s="95">
        <v>63109.272142092275</v>
      </c>
      <c r="Q14" s="95">
        <v>63769.875780073002</v>
      </c>
      <c r="R14" s="95">
        <v>64397.679632700478</v>
      </c>
      <c r="S14" s="95">
        <v>64972.434022272668</v>
      </c>
      <c r="T14" s="95">
        <v>65479.616065727299</v>
      </c>
      <c r="U14" s="95">
        <v>65969.25142109039</v>
      </c>
      <c r="V14" s="95">
        <v>66475.045658541887</v>
      </c>
      <c r="W14" s="95">
        <v>67081.186489918415</v>
      </c>
      <c r="X14" s="95">
        <v>67717.837506059906</v>
      </c>
      <c r="Y14" s="95">
        <v>68425.920229924028</v>
      </c>
      <c r="Z14" s="95">
        <v>69117.076349229916</v>
      </c>
      <c r="AA14" s="95">
        <v>70094.203502207733</v>
      </c>
      <c r="AB14" s="95">
        <v>70767.873585093301</v>
      </c>
      <c r="AC14" s="95">
        <v>71518.016646846911</v>
      </c>
      <c r="AD14" s="95">
        <v>72254.039839932491</v>
      </c>
      <c r="AE14" s="95">
        <v>72992.66945878361</v>
      </c>
      <c r="AF14" s="95">
        <v>73805.512781750091</v>
      </c>
    </row>
    <row r="15" spans="1:32" x14ac:dyDescent="0.2">
      <c r="A15" s="94" t="s">
        <v>19</v>
      </c>
      <c r="B15" s="95">
        <v>27113.672999999999</v>
      </c>
      <c r="C15" s="95">
        <v>27737.606</v>
      </c>
      <c r="D15" s="95">
        <v>27677.840800000002</v>
      </c>
      <c r="E15" s="95">
        <v>26987.931663299194</v>
      </c>
      <c r="F15" s="95">
        <v>27396.943340853624</v>
      </c>
      <c r="G15" s="95">
        <v>27275.26253518874</v>
      </c>
      <c r="H15" s="95">
        <v>27386.457895849664</v>
      </c>
      <c r="I15" s="95">
        <v>27476.421456823908</v>
      </c>
      <c r="J15" s="95">
        <v>27633.492988540544</v>
      </c>
      <c r="K15" s="95">
        <v>27795.5161905684</v>
      </c>
      <c r="L15" s="95">
        <v>28007.409751577983</v>
      </c>
      <c r="M15" s="95">
        <v>28211.503113875209</v>
      </c>
      <c r="N15" s="95">
        <v>28439.980914138399</v>
      </c>
      <c r="O15" s="95">
        <v>28706.009450422502</v>
      </c>
      <c r="P15" s="95">
        <v>28809.560816481837</v>
      </c>
      <c r="Q15" s="95">
        <v>29173.019958372544</v>
      </c>
      <c r="R15" s="95">
        <v>29324.658027723821</v>
      </c>
      <c r="S15" s="95">
        <v>29610.177175997425</v>
      </c>
      <c r="T15" s="95">
        <v>29837.621344371419</v>
      </c>
      <c r="U15" s="95">
        <v>30108.767029696577</v>
      </c>
      <c r="V15" s="95">
        <v>30389.351836552498</v>
      </c>
      <c r="W15" s="95">
        <v>30660.620288545961</v>
      </c>
      <c r="X15" s="95">
        <v>30981.15063569594</v>
      </c>
      <c r="Y15" s="95">
        <v>31282.596501544402</v>
      </c>
      <c r="Z15" s="95">
        <v>31637.717272747388</v>
      </c>
      <c r="AA15" s="95">
        <v>31985.698539812762</v>
      </c>
      <c r="AB15" s="95">
        <v>32273.065045765077</v>
      </c>
      <c r="AC15" s="95">
        <v>32624.74835025557</v>
      </c>
      <c r="AD15" s="95">
        <v>32913.999312362888</v>
      </c>
      <c r="AE15" s="95">
        <v>33311.594421971859</v>
      </c>
      <c r="AF15" s="95">
        <v>33707.871315327327</v>
      </c>
    </row>
    <row r="16" spans="1:32" x14ac:dyDescent="0.2">
      <c r="A16" s="94" t="s">
        <v>173</v>
      </c>
      <c r="B16" s="95">
        <v>9785.7749999999996</v>
      </c>
      <c r="C16" s="95">
        <v>10083.371999999999</v>
      </c>
      <c r="D16" s="95">
        <v>10230.940719999997</v>
      </c>
      <c r="E16" s="95">
        <v>10088.719759368487</v>
      </c>
      <c r="F16" s="95">
        <v>10136.587341419825</v>
      </c>
      <c r="G16" s="95">
        <v>10138.879947269563</v>
      </c>
      <c r="H16" s="95">
        <v>10189.273223164166</v>
      </c>
      <c r="I16" s="95">
        <v>10245.419723441039</v>
      </c>
      <c r="J16" s="95">
        <v>10310.783628853706</v>
      </c>
      <c r="K16" s="95">
        <v>10367.892799563348</v>
      </c>
      <c r="L16" s="95">
        <v>10423.548861170193</v>
      </c>
      <c r="M16" s="95">
        <v>10481.054230014528</v>
      </c>
      <c r="N16" s="95">
        <v>10540.31466556102</v>
      </c>
      <c r="O16" s="95">
        <v>10596.916536421277</v>
      </c>
      <c r="P16" s="95">
        <v>10656.196287121587</v>
      </c>
      <c r="Q16" s="95">
        <v>10727.626259080023</v>
      </c>
      <c r="R16" s="95">
        <v>10802.179823884988</v>
      </c>
      <c r="S16" s="95">
        <v>10887.203389466973</v>
      </c>
      <c r="T16" s="95">
        <v>10957.592124229666</v>
      </c>
      <c r="U16" s="95">
        <v>11018.578653747587</v>
      </c>
      <c r="V16" s="95">
        <v>11093.182920831327</v>
      </c>
      <c r="W16" s="95">
        <v>11177.188245333078</v>
      </c>
      <c r="X16" s="95">
        <v>11268.748961396806</v>
      </c>
      <c r="Y16" s="95">
        <v>11361.884733261935</v>
      </c>
      <c r="Z16" s="95">
        <v>11459.40520336496</v>
      </c>
      <c r="AA16" s="95">
        <v>11563.732088276436</v>
      </c>
      <c r="AB16" s="95">
        <v>11670.598005569778</v>
      </c>
      <c r="AC16" s="95">
        <v>11787.425396803521</v>
      </c>
      <c r="AD16" s="95">
        <v>11905.051200502101</v>
      </c>
      <c r="AE16" s="95">
        <v>12032.768974170063</v>
      </c>
      <c r="AF16" s="95">
        <v>12179.3491829495</v>
      </c>
    </row>
    <row r="17" spans="1:32" x14ac:dyDescent="0.2">
      <c r="A17" s="94" t="s">
        <v>22</v>
      </c>
      <c r="B17" s="95">
        <v>11129.050999999999</v>
      </c>
      <c r="C17" s="95">
        <v>11479.655000000001</v>
      </c>
      <c r="D17" s="95">
        <v>11589.731319999999</v>
      </c>
      <c r="E17" s="95">
        <v>11428.621724421042</v>
      </c>
      <c r="F17" s="95">
        <v>11482.846690638327</v>
      </c>
      <c r="G17" s="95">
        <v>11485.443781809932</v>
      </c>
      <c r="H17" s="95">
        <v>11542.529884049911</v>
      </c>
      <c r="I17" s="95">
        <v>11606.133307290864</v>
      </c>
      <c r="J17" s="95">
        <v>11680.178316688467</v>
      </c>
      <c r="K17" s="95">
        <v>11744.872264444306</v>
      </c>
      <c r="L17" s="95">
        <v>11807.920112927266</v>
      </c>
      <c r="M17" s="95">
        <v>11873.062878641906</v>
      </c>
      <c r="N17" s="95">
        <v>11940.193804789038</v>
      </c>
      <c r="O17" s="95">
        <v>12004.313077242385</v>
      </c>
      <c r="P17" s="95">
        <v>12071.465883825471</v>
      </c>
      <c r="Q17" s="95">
        <v>12152.382605547364</v>
      </c>
      <c r="R17" s="95">
        <v>12236.837770393413</v>
      </c>
      <c r="S17" s="95">
        <v>12333.153476635098</v>
      </c>
      <c r="T17" s="95">
        <v>12412.890672478645</v>
      </c>
      <c r="U17" s="95">
        <v>12481.976938404341</v>
      </c>
      <c r="V17" s="95">
        <v>12566.489539394768</v>
      </c>
      <c r="W17" s="95">
        <v>12661.651770031242</v>
      </c>
      <c r="X17" s="95">
        <v>12765.372838082296</v>
      </c>
      <c r="Y17" s="95">
        <v>12870.87814807667</v>
      </c>
      <c r="Z17" s="95">
        <v>12981.350496380352</v>
      </c>
      <c r="AA17" s="95">
        <v>13099.533232324948</v>
      </c>
      <c r="AB17" s="95">
        <v>13220.592214347393</v>
      </c>
      <c r="AC17" s="95">
        <v>13352.935672517249</v>
      </c>
      <c r="AD17" s="95">
        <v>13486.183581822466</v>
      </c>
      <c r="AE17" s="95">
        <v>13630.863794728661</v>
      </c>
      <c r="AF17" s="95">
        <v>13796.911598452341</v>
      </c>
    </row>
    <row r="18" spans="1:32" x14ac:dyDescent="0.2">
      <c r="A18" s="94" t="s">
        <v>24</v>
      </c>
      <c r="B18" s="95">
        <v>242440.171</v>
      </c>
      <c r="C18" s="95">
        <v>241562.08199999999</v>
      </c>
      <c r="D18" s="95">
        <v>259516.098</v>
      </c>
      <c r="E18" s="95">
        <v>258603.0390372774</v>
      </c>
      <c r="F18" s="95">
        <v>257869.08468864448</v>
      </c>
      <c r="G18" s="95">
        <v>258820.94896951583</v>
      </c>
      <c r="H18" s="95">
        <v>260540.61587211338</v>
      </c>
      <c r="I18" s="95">
        <v>262665.71269251115</v>
      </c>
      <c r="J18" s="95">
        <v>265636.42503163393</v>
      </c>
      <c r="K18" s="95">
        <v>268368.94057965692</v>
      </c>
      <c r="L18" s="95">
        <v>270865.56709802413</v>
      </c>
      <c r="M18" s="95">
        <v>273197.32461887115</v>
      </c>
      <c r="N18" s="95">
        <v>275595.51206971001</v>
      </c>
      <c r="O18" s="95">
        <v>277336.29366321937</v>
      </c>
      <c r="P18" s="95">
        <v>279034.37393326883</v>
      </c>
      <c r="Q18" s="95">
        <v>281408.04031351669</v>
      </c>
      <c r="R18" s="95">
        <v>283796.41204147093</v>
      </c>
      <c r="S18" s="95">
        <v>286115.5885045997</v>
      </c>
      <c r="T18" s="95">
        <v>288050.6188440494</v>
      </c>
      <c r="U18" s="95">
        <v>290112.57274716324</v>
      </c>
      <c r="V18" s="95">
        <v>292497.4883592003</v>
      </c>
      <c r="W18" s="95">
        <v>295305.33772906946</v>
      </c>
      <c r="X18" s="95">
        <v>298330.13656915858</v>
      </c>
      <c r="Y18" s="95">
        <v>301470.39090167545</v>
      </c>
      <c r="Z18" s="95">
        <v>304544.02851699543</v>
      </c>
      <c r="AA18" s="95">
        <v>307433.30163474323</v>
      </c>
      <c r="AB18" s="95">
        <v>310408.58528676437</v>
      </c>
      <c r="AC18" s="95">
        <v>313594.37369780854</v>
      </c>
      <c r="AD18" s="95">
        <v>317021.70117514697</v>
      </c>
      <c r="AE18" s="95">
        <v>320580.74126324552</v>
      </c>
      <c r="AF18" s="95">
        <v>324484.56511100865</v>
      </c>
    </row>
    <row r="19" spans="1:32" x14ac:dyDescent="0.2">
      <c r="A19" s="94" t="s">
        <v>27</v>
      </c>
      <c r="B19" s="95">
        <v>133470.14199999999</v>
      </c>
      <c r="C19" s="95">
        <v>137363.95199999999</v>
      </c>
      <c r="D19" s="95">
        <v>143205.75</v>
      </c>
      <c r="E19" s="95">
        <v>142883.00191476117</v>
      </c>
      <c r="F19" s="95">
        <v>143092.81981380915</v>
      </c>
      <c r="G19" s="95">
        <v>144042.28020089056</v>
      </c>
      <c r="H19" s="95">
        <v>145385.94577186025</v>
      </c>
      <c r="I19" s="95">
        <v>146690.2126367423</v>
      </c>
      <c r="J19" s="95">
        <v>148155.65533681135</v>
      </c>
      <c r="K19" s="95">
        <v>149389.28448687939</v>
      </c>
      <c r="L19" s="95">
        <v>150440.47491767874</v>
      </c>
      <c r="M19" s="95">
        <v>151502.55758977213</v>
      </c>
      <c r="N19" s="95">
        <v>152677.25179878704</v>
      </c>
      <c r="O19" s="95">
        <v>153423.80278000716</v>
      </c>
      <c r="P19" s="95">
        <v>154284.89489650202</v>
      </c>
      <c r="Q19" s="95">
        <v>155455.47005791822</v>
      </c>
      <c r="R19" s="95">
        <v>156503.76672342836</v>
      </c>
      <c r="S19" s="95">
        <v>157596.36322426412</v>
      </c>
      <c r="T19" s="95">
        <v>158542.18696333512</v>
      </c>
      <c r="U19" s="95">
        <v>159514.75258364671</v>
      </c>
      <c r="V19" s="95">
        <v>160708.60621222129</v>
      </c>
      <c r="W19" s="95">
        <v>162066.64640578564</v>
      </c>
      <c r="X19" s="95">
        <v>163493.18165072394</v>
      </c>
      <c r="Y19" s="95">
        <v>164961.64393196433</v>
      </c>
      <c r="Z19" s="95">
        <v>166335.77528138971</v>
      </c>
      <c r="AA19" s="95">
        <v>167679.07478504401</v>
      </c>
      <c r="AB19" s="95">
        <v>169153.71089587788</v>
      </c>
      <c r="AC19" s="95">
        <v>170712.49064551707</v>
      </c>
      <c r="AD19" s="95">
        <v>172251.10760974252</v>
      </c>
      <c r="AE19" s="95">
        <v>173815.17352315341</v>
      </c>
      <c r="AF19" s="95">
        <v>175683.14675151283</v>
      </c>
    </row>
    <row r="20" spans="1:32" x14ac:dyDescent="0.2">
      <c r="A20" s="94" t="s">
        <v>29</v>
      </c>
      <c r="B20" s="95">
        <v>8796.7610000000004</v>
      </c>
      <c r="C20" s="95">
        <v>8936.482</v>
      </c>
      <c r="D20" s="95">
        <v>8993.20003</v>
      </c>
      <c r="E20" s="95">
        <v>8772.0067653578553</v>
      </c>
      <c r="F20" s="95">
        <v>8782.634669965284</v>
      </c>
      <c r="G20" s="95">
        <v>8890.9064481534806</v>
      </c>
      <c r="H20" s="95">
        <v>8999.8424703796427</v>
      </c>
      <c r="I20" s="95">
        <v>9054.3104814927228</v>
      </c>
      <c r="J20" s="95">
        <v>9138.005230276236</v>
      </c>
      <c r="K20" s="95">
        <v>9221.6999790597511</v>
      </c>
      <c r="L20" s="95">
        <v>9286.131650742298</v>
      </c>
      <c r="M20" s="95">
        <v>9341.2639058933419</v>
      </c>
      <c r="N20" s="95">
        <v>9403.0386014240321</v>
      </c>
      <c r="O20" s="95">
        <v>9466.8060290686153</v>
      </c>
      <c r="P20" s="95">
        <v>9542.5298493965565</v>
      </c>
      <c r="Q20" s="95">
        <v>9622.9033779902493</v>
      </c>
      <c r="R20" s="95">
        <v>9710.5835910015503</v>
      </c>
      <c r="S20" s="95">
        <v>9804.9062443924959</v>
      </c>
      <c r="T20" s="95">
        <v>9899.2288977834414</v>
      </c>
      <c r="U20" s="95">
        <v>9998.2012594401385</v>
      </c>
      <c r="V20" s="95">
        <v>10089.20269264126</v>
      </c>
      <c r="W20" s="95">
        <v>10174.225929500702</v>
      </c>
      <c r="X20" s="95">
        <v>10251.942481942539</v>
      </c>
      <c r="Y20" s="95">
        <v>10316.374153625085</v>
      </c>
      <c r="Z20" s="95">
        <v>10374.163384927988</v>
      </c>
      <c r="AA20" s="95">
        <v>10453.208425445751</v>
      </c>
      <c r="AB20" s="95">
        <v>10524.282537507941</v>
      </c>
      <c r="AC20" s="95">
        <v>10606.648798215529</v>
      </c>
      <c r="AD20" s="95">
        <v>10688.350814885149</v>
      </c>
      <c r="AE20" s="95">
        <v>10782.673468276094</v>
      </c>
      <c r="AF20" s="95">
        <v>10884.302806084648</v>
      </c>
    </row>
    <row r="21" spans="1:32" x14ac:dyDescent="0.2">
      <c r="A21" s="94" t="s">
        <v>40</v>
      </c>
      <c r="B21" s="95">
        <v>50639.862000000001</v>
      </c>
      <c r="C21" s="95">
        <v>52893.269</v>
      </c>
      <c r="D21" s="95">
        <v>54541.85560000001</v>
      </c>
      <c r="E21" s="95">
        <v>54255.044753817376</v>
      </c>
      <c r="F21" s="95">
        <v>53990.338934282619</v>
      </c>
      <c r="G21" s="95">
        <v>54225.557242262119</v>
      </c>
      <c r="H21" s="95">
        <v>54632.076364733497</v>
      </c>
      <c r="I21" s="95">
        <v>55035.113983532989</v>
      </c>
      <c r="J21" s="95">
        <v>55328.60658429093</v>
      </c>
      <c r="K21" s="95">
        <v>55539.818073894974</v>
      </c>
      <c r="L21" s="95">
        <v>55815.505026188614</v>
      </c>
      <c r="M21" s="95">
        <v>56062.914067305996</v>
      </c>
      <c r="N21" s="95">
        <v>56393.768456606493</v>
      </c>
      <c r="O21" s="95">
        <v>56674.972659602965</v>
      </c>
      <c r="P21" s="95">
        <v>56991.87755201137</v>
      </c>
      <c r="Q21" s="95">
        <v>57391.9062465061</v>
      </c>
      <c r="R21" s="95">
        <v>57735.598730629761</v>
      </c>
      <c r="S21" s="95">
        <v>58056.257840495018</v>
      </c>
      <c r="T21" s="95">
        <v>58361.147048926927</v>
      </c>
      <c r="U21" s="95">
        <v>58551.36491395202</v>
      </c>
      <c r="V21" s="95">
        <v>58738.895400769135</v>
      </c>
      <c r="W21" s="95">
        <v>59016.133512781067</v>
      </c>
      <c r="X21" s="95">
        <v>59367.130830431051</v>
      </c>
      <c r="Y21" s="95">
        <v>59762.383564726551</v>
      </c>
      <c r="Z21" s="95">
        <v>60119.854766072669</v>
      </c>
      <c r="AA21" s="95">
        <v>60485.47349187755</v>
      </c>
      <c r="AB21" s="95">
        <v>60890.546857707988</v>
      </c>
      <c r="AC21" s="95">
        <v>61362.26218644355</v>
      </c>
      <c r="AD21" s="95">
        <v>61783.952147288313</v>
      </c>
      <c r="AE21" s="95">
        <v>62223.965165627771</v>
      </c>
      <c r="AF21" s="95">
        <v>62752.341986636435</v>
      </c>
    </row>
    <row r="22" spans="1:32" x14ac:dyDescent="0.2">
      <c r="A22" s="94" t="s">
        <v>32</v>
      </c>
      <c r="B22" s="95">
        <v>24461.351999999999</v>
      </c>
      <c r="C22" s="95">
        <v>25285.616000000002</v>
      </c>
      <c r="D22" s="95">
        <v>26029.587799999998</v>
      </c>
      <c r="E22" s="95">
        <v>25771.195663675768</v>
      </c>
      <c r="F22" s="95">
        <v>26136.94128102214</v>
      </c>
      <c r="G22" s="95">
        <v>26464.299323121748</v>
      </c>
      <c r="H22" s="95">
        <v>26737.252237129909</v>
      </c>
      <c r="I22" s="95">
        <v>26977.122148848124</v>
      </c>
      <c r="J22" s="95">
        <v>27269.261101675616</v>
      </c>
      <c r="K22" s="95">
        <v>27528.886847604062</v>
      </c>
      <c r="L22" s="95">
        <v>27755.807991173504</v>
      </c>
      <c r="M22" s="95">
        <v>28011.139608192796</v>
      </c>
      <c r="N22" s="95">
        <v>28288.486868975771</v>
      </c>
      <c r="O22" s="95">
        <v>28548.999336380617</v>
      </c>
      <c r="P22" s="95">
        <v>28826.348663511337</v>
      </c>
      <c r="Q22" s="95">
        <v>29132.18156114341</v>
      </c>
      <c r="R22" s="95">
        <v>29426.732458377137</v>
      </c>
      <c r="S22" s="95">
        <v>29700.39877894452</v>
      </c>
      <c r="T22" s="95">
        <v>29948.624226066164</v>
      </c>
      <c r="U22" s="95">
        <v>30190.736899968928</v>
      </c>
      <c r="V22" s="95">
        <v>30440.535096018557</v>
      </c>
      <c r="W22" s="95">
        <v>30738.154261361258</v>
      </c>
      <c r="X22" s="95">
        <v>31041.97505287591</v>
      </c>
      <c r="Y22" s="95">
        <v>31372.460512288719</v>
      </c>
      <c r="Z22" s="95">
        <v>31693.425532756428</v>
      </c>
      <c r="AA22" s="95">
        <v>32182.534176872112</v>
      </c>
      <c r="AB22" s="95">
        <v>32500.787632510459</v>
      </c>
      <c r="AC22" s="95">
        <v>32853.805064329914</v>
      </c>
      <c r="AD22" s="95">
        <v>33197.103429527218</v>
      </c>
      <c r="AE22" s="95">
        <v>33542.880637139016</v>
      </c>
      <c r="AF22" s="95">
        <v>33928.113721782138</v>
      </c>
    </row>
    <row r="23" spans="1:32" x14ac:dyDescent="0.2">
      <c r="A23" s="94" t="s">
        <v>35</v>
      </c>
      <c r="B23" s="95">
        <v>132469.277</v>
      </c>
      <c r="C23" s="95">
        <v>135688.83300000001</v>
      </c>
      <c r="D23" s="95">
        <v>136195.50489999997</v>
      </c>
      <c r="E23" s="95">
        <v>133117.77101422678</v>
      </c>
      <c r="F23" s="95">
        <v>134331.38755819565</v>
      </c>
      <c r="G23" s="95">
        <v>134109.90452840671</v>
      </c>
      <c r="H23" s="95">
        <v>134578.49401741501</v>
      </c>
      <c r="I23" s="95">
        <v>135073.67026561755</v>
      </c>
      <c r="J23" s="95">
        <v>135576.97484667937</v>
      </c>
      <c r="K23" s="95">
        <v>136021.28595068053</v>
      </c>
      <c r="L23" s="95">
        <v>136540.76247774845</v>
      </c>
      <c r="M23" s="95">
        <v>137147.94199341661</v>
      </c>
      <c r="N23" s="95">
        <v>137692.80968463593</v>
      </c>
      <c r="O23" s="95">
        <v>138331.88474417527</v>
      </c>
      <c r="P23" s="95">
        <v>139018.03540662158</v>
      </c>
      <c r="Q23" s="95">
        <v>139726.25793392427</v>
      </c>
      <c r="R23" s="95">
        <v>140558.64624291469</v>
      </c>
      <c r="S23" s="95">
        <v>141594.07153014856</v>
      </c>
      <c r="T23" s="95">
        <v>142387.0527980676</v>
      </c>
      <c r="U23" s="95">
        <v>142944.19437661421</v>
      </c>
      <c r="V23" s="95">
        <v>143761.34646406281</v>
      </c>
      <c r="W23" s="95">
        <v>144650.39607825479</v>
      </c>
      <c r="X23" s="95">
        <v>145638.92852870288</v>
      </c>
      <c r="Y23" s="95">
        <v>146658.62260281664</v>
      </c>
      <c r="Z23" s="95">
        <v>147837.15471486206</v>
      </c>
      <c r="AA23" s="95">
        <v>149205.01920178105</v>
      </c>
      <c r="AB23" s="95">
        <v>150586.74916433284</v>
      </c>
      <c r="AC23" s="95">
        <v>152155.16044109382</v>
      </c>
      <c r="AD23" s="95">
        <v>153701.77590599403</v>
      </c>
      <c r="AE23" s="95">
        <v>155465.28620951541</v>
      </c>
      <c r="AF23" s="95">
        <v>157454.11382374357</v>
      </c>
    </row>
    <row r="24" spans="1:32" x14ac:dyDescent="0.2">
      <c r="A24" s="94" t="s">
        <v>37</v>
      </c>
      <c r="B24" s="95">
        <v>97155.744000000006</v>
      </c>
      <c r="C24" s="95">
        <v>99740.046000000002</v>
      </c>
      <c r="D24" s="95">
        <v>100295.32580000001</v>
      </c>
      <c r="E24" s="95">
        <v>99837.809502161501</v>
      </c>
      <c r="F24" s="95">
        <v>100043.63133571549</v>
      </c>
      <c r="G24" s="95">
        <v>100513.33958492611</v>
      </c>
      <c r="H24" s="95">
        <v>101316.8608420879</v>
      </c>
      <c r="I24" s="95">
        <v>102127.66815960238</v>
      </c>
      <c r="J24" s="95">
        <v>102809.92843456953</v>
      </c>
      <c r="K24" s="95">
        <v>103328.28122567522</v>
      </c>
      <c r="L24" s="95">
        <v>103853.95148402183</v>
      </c>
      <c r="M24" s="95">
        <v>104311.72511571847</v>
      </c>
      <c r="N24" s="95">
        <v>104877.61983054766</v>
      </c>
      <c r="O24" s="95">
        <v>105309.88634111146</v>
      </c>
      <c r="P24" s="95">
        <v>105774.75083766211</v>
      </c>
      <c r="Q24" s="95">
        <v>106418.67242027227</v>
      </c>
      <c r="R24" s="95">
        <v>106966.61387714221</v>
      </c>
      <c r="S24" s="95">
        <v>107564.95190747663</v>
      </c>
      <c r="T24" s="95">
        <v>108108.72975655567</v>
      </c>
      <c r="U24" s="95">
        <v>108557.46529633019</v>
      </c>
      <c r="V24" s="95">
        <v>109086.33027685233</v>
      </c>
      <c r="W24" s="95">
        <v>109697.89094482521</v>
      </c>
      <c r="X24" s="95">
        <v>110381.33623883188</v>
      </c>
      <c r="Y24" s="95">
        <v>111109.68527795369</v>
      </c>
      <c r="Z24" s="95">
        <v>111791.33733995698</v>
      </c>
      <c r="AA24" s="95">
        <v>112502.09379377106</v>
      </c>
      <c r="AB24" s="95">
        <v>113303.1413363519</v>
      </c>
      <c r="AC24" s="95">
        <v>114220.15256598519</v>
      </c>
      <c r="AD24" s="95">
        <v>115032.40291181429</v>
      </c>
      <c r="AE24" s="95">
        <v>115892.06111110219</v>
      </c>
      <c r="AF24" s="95">
        <v>116966.87844557525</v>
      </c>
    </row>
    <row r="25" spans="1:32" x14ac:dyDescent="0.2">
      <c r="A25" s="94" t="s">
        <v>42</v>
      </c>
      <c r="B25" s="95">
        <v>39483.946000000004</v>
      </c>
      <c r="C25" s="95">
        <v>40491.786</v>
      </c>
      <c r="D25" s="95">
        <v>42135.855799999998</v>
      </c>
      <c r="E25" s="95">
        <v>41751.820657419536</v>
      </c>
      <c r="F25" s="95">
        <v>41715.81736280262</v>
      </c>
      <c r="G25" s="95">
        <v>41925.836581401316</v>
      </c>
      <c r="H25" s="95">
        <v>42207.862389233844</v>
      </c>
      <c r="I25" s="95">
        <v>42489.888197066372</v>
      </c>
      <c r="J25" s="95">
        <v>42723.909612076342</v>
      </c>
      <c r="K25" s="95">
        <v>42903.926085160936</v>
      </c>
      <c r="L25" s="95">
        <v>43149.948598376541</v>
      </c>
      <c r="M25" s="95">
        <v>43401.971660694973</v>
      </c>
      <c r="N25" s="95">
        <v>43707.999664938783</v>
      </c>
      <c r="O25" s="95">
        <v>43990.025472771311</v>
      </c>
      <c r="P25" s="95">
        <v>44302.054026117934</v>
      </c>
      <c r="Q25" s="95">
        <v>44662.086972287121</v>
      </c>
      <c r="R25" s="95">
        <v>44998.117722045012</v>
      </c>
      <c r="S25" s="95">
        <v>45298.145177185994</v>
      </c>
      <c r="T25" s="95">
        <v>45574.170435915708</v>
      </c>
      <c r="U25" s="95">
        <v>45748.186359897474</v>
      </c>
      <c r="V25" s="95">
        <v>45892.199538365152</v>
      </c>
      <c r="W25" s="95">
        <v>46132.221502477936</v>
      </c>
      <c r="X25" s="95">
        <v>46450.25060492738</v>
      </c>
      <c r="Y25" s="95">
        <v>46816.28410019938</v>
      </c>
      <c r="Z25" s="95">
        <v>47164.315948162919</v>
      </c>
      <c r="AA25" s="95">
        <v>47518.348345229278</v>
      </c>
      <c r="AB25" s="95">
        <v>47878.381291398466</v>
      </c>
      <c r="AC25" s="95">
        <v>48286.418630390202</v>
      </c>
      <c r="AD25" s="95">
        <v>48688.455420279126</v>
      </c>
      <c r="AE25" s="95">
        <v>49102.493308373683</v>
      </c>
      <c r="AF25" s="95">
        <v>49570.536138393625</v>
      </c>
    </row>
    <row r="26" spans="1:32" x14ac:dyDescent="0.2">
      <c r="A26" s="94" t="s">
        <v>45</v>
      </c>
      <c r="B26" s="95">
        <v>71800.399000000005</v>
      </c>
      <c r="C26" s="95">
        <v>74516.986000000004</v>
      </c>
      <c r="D26" s="95">
        <v>75118.460600000006</v>
      </c>
      <c r="E26" s="95">
        <v>75037.320800743473</v>
      </c>
      <c r="F26" s="95">
        <v>75859.585944379651</v>
      </c>
      <c r="G26" s="95">
        <v>76729.75465160863</v>
      </c>
      <c r="H26" s="95">
        <v>77572.697884286157</v>
      </c>
      <c r="I26" s="95">
        <v>78249.474540669486</v>
      </c>
      <c r="J26" s="95">
        <v>78839.887929167919</v>
      </c>
      <c r="K26" s="95">
        <v>79289.838766100249</v>
      </c>
      <c r="L26" s="95">
        <v>79657.907128589024</v>
      </c>
      <c r="M26" s="95">
        <v>80066.2669382124</v>
      </c>
      <c r="N26" s="95">
        <v>80498.535534782452</v>
      </c>
      <c r="O26" s="95">
        <v>80715.941426028337</v>
      </c>
      <c r="P26" s="95">
        <v>81039.639914836589</v>
      </c>
      <c r="Q26" s="95">
        <v>81507.359793054187</v>
      </c>
      <c r="R26" s="95">
        <v>81871.151790443648</v>
      </c>
      <c r="S26" s="95">
        <v>82257.007852360024</v>
      </c>
      <c r="T26" s="95">
        <v>82611.026633675516</v>
      </c>
      <c r="U26" s="95">
        <v>82964.934277360604</v>
      </c>
      <c r="V26" s="95">
        <v>83432.8524997434</v>
      </c>
      <c r="W26" s="95">
        <v>83947.591302240369</v>
      </c>
      <c r="X26" s="95">
        <v>84492.483285187205</v>
      </c>
      <c r="Y26" s="95">
        <v>85059.062519308267</v>
      </c>
      <c r="Z26" s="95">
        <v>85586.51360090771</v>
      </c>
      <c r="AA26" s="95">
        <v>86150.078733819144</v>
      </c>
      <c r="AB26" s="95">
        <v>86812.533643518269</v>
      </c>
      <c r="AC26" s="95">
        <v>87513.553310963034</v>
      </c>
      <c r="AD26" s="95">
        <v>88150.93005492563</v>
      </c>
      <c r="AE26" s="95">
        <v>88785.330013963248</v>
      </c>
      <c r="AF26" s="95">
        <v>89526.214019328007</v>
      </c>
    </row>
    <row r="27" spans="1:32" x14ac:dyDescent="0.2">
      <c r="A27" s="94" t="s">
        <v>48</v>
      </c>
      <c r="B27" s="95">
        <v>89126.684999999998</v>
      </c>
      <c r="C27" s="95">
        <v>90819.346000000005</v>
      </c>
      <c r="D27" s="95">
        <v>95961.959700000007</v>
      </c>
      <c r="E27" s="95">
        <v>94184.554796743643</v>
      </c>
      <c r="F27" s="95">
        <v>96061.787141129724</v>
      </c>
      <c r="G27" s="95">
        <v>96599.686650826188</v>
      </c>
      <c r="H27" s="95">
        <v>97553.248334550794</v>
      </c>
      <c r="I27" s="95">
        <v>98469.362100084516</v>
      </c>
      <c r="J27" s="95">
        <v>99607.674606555462</v>
      </c>
      <c r="K27" s="95">
        <v>100464.73489322793</v>
      </c>
      <c r="L27" s="95">
        <v>100974.72044898038</v>
      </c>
      <c r="M27" s="95">
        <v>101563.13706690121</v>
      </c>
      <c r="N27" s="95">
        <v>102392.80278518553</v>
      </c>
      <c r="O27" s="95">
        <v>102978.78938146764</v>
      </c>
      <c r="P27" s="95">
        <v>103670.24199145735</v>
      </c>
      <c r="Q27" s="95">
        <v>104429.13346677202</v>
      </c>
      <c r="R27" s="95">
        <v>105148.0728827539</v>
      </c>
      <c r="S27" s="95">
        <v>105998.76602958354</v>
      </c>
      <c r="T27" s="95">
        <v>106857.8456609436</v>
      </c>
      <c r="U27" s="95">
        <v>107687.39388608946</v>
      </c>
      <c r="V27" s="95">
        <v>108597.04058770936</v>
      </c>
      <c r="W27" s="95">
        <v>109449.63558608816</v>
      </c>
      <c r="X27" s="95">
        <v>110232.42867957284</v>
      </c>
      <c r="Y27" s="95">
        <v>111032.41255650311</v>
      </c>
      <c r="Z27" s="95">
        <v>111812.01357004936</v>
      </c>
      <c r="AA27" s="95">
        <v>112725.958104789</v>
      </c>
      <c r="AB27" s="95">
        <v>113829.7215891948</v>
      </c>
      <c r="AC27" s="95">
        <v>114958.79331523161</v>
      </c>
      <c r="AD27" s="95">
        <v>115964.05362696516</v>
      </c>
      <c r="AE27" s="95">
        <v>116877.36896947751</v>
      </c>
      <c r="AF27" s="95">
        <v>118100.21998518173</v>
      </c>
    </row>
    <row r="28" spans="1:32" x14ac:dyDescent="0.2">
      <c r="A28" s="94" t="s">
        <v>55</v>
      </c>
      <c r="B28" s="95">
        <v>50009.341</v>
      </c>
      <c r="C28" s="95">
        <v>50798.387999999999</v>
      </c>
      <c r="D28" s="95">
        <v>50747.130900000004</v>
      </c>
      <c r="E28" s="95">
        <v>49482.187239031264</v>
      </c>
      <c r="F28" s="95">
        <v>50232.107339029935</v>
      </c>
      <c r="G28" s="95">
        <v>50009.006418054436</v>
      </c>
      <c r="H28" s="95">
        <v>50212.88234767293</v>
      </c>
      <c r="I28" s="95">
        <v>50377.82991847441</v>
      </c>
      <c r="J28" s="95">
        <v>50665.819492454742</v>
      </c>
      <c r="K28" s="95">
        <v>50962.887919921988</v>
      </c>
      <c r="L28" s="95">
        <v>51351.393307864695</v>
      </c>
      <c r="M28" s="95">
        <v>51725.597085072579</v>
      </c>
      <c r="N28" s="95">
        <v>52144.509561717081</v>
      </c>
      <c r="O28" s="95">
        <v>52632.271054800913</v>
      </c>
      <c r="P28" s="95">
        <v>52822.131772848217</v>
      </c>
      <c r="Q28" s="95">
        <v>53488.53161175218</v>
      </c>
      <c r="R28" s="95">
        <v>53766.558969825302</v>
      </c>
      <c r="S28" s="95">
        <v>54290.056366049117</v>
      </c>
      <c r="T28" s="95">
        <v>54707.073685728064</v>
      </c>
      <c r="U28" s="95">
        <v>55204.217436412764</v>
      </c>
      <c r="V28" s="95">
        <v>55718.667751556881</v>
      </c>
      <c r="W28" s="95">
        <v>56216.036594084246</v>
      </c>
      <c r="X28" s="95">
        <v>56803.726782845013</v>
      </c>
      <c r="Y28" s="95">
        <v>57356.425706291229</v>
      </c>
      <c r="Z28" s="95">
        <v>58007.537199841943</v>
      </c>
      <c r="AA28" s="95">
        <v>58645.558461620225</v>
      </c>
      <c r="AB28" s="95">
        <v>59172.442975452599</v>
      </c>
      <c r="AC28" s="95">
        <v>59817.251897408809</v>
      </c>
      <c r="AD28" s="95">
        <v>60347.591548651086</v>
      </c>
      <c r="AE28" s="95">
        <v>61076.579449778335</v>
      </c>
      <c r="AF28" s="95">
        <v>61803.150410463801</v>
      </c>
    </row>
    <row r="29" spans="1:32" x14ac:dyDescent="0.2">
      <c r="A29" s="94" t="s">
        <v>52</v>
      </c>
      <c r="B29" s="95">
        <v>57629.04</v>
      </c>
      <c r="C29" s="95">
        <v>59303.974000000002</v>
      </c>
      <c r="D29" s="95">
        <v>59613.018499999998</v>
      </c>
      <c r="E29" s="95">
        <v>58784.334120992673</v>
      </c>
      <c r="F29" s="95">
        <v>59063.246015066929</v>
      </c>
      <c r="G29" s="95">
        <v>59076.604430355801</v>
      </c>
      <c r="H29" s="95">
        <v>59370.232882557466</v>
      </c>
      <c r="I29" s="95">
        <v>59697.383870068566</v>
      </c>
      <c r="J29" s="95">
        <v>60078.24226904066</v>
      </c>
      <c r="K29" s="95">
        <v>60411.002485643068</v>
      </c>
      <c r="L29" s="95">
        <v>60735.295815162623</v>
      </c>
      <c r="M29" s="95">
        <v>61070.364574779735</v>
      </c>
      <c r="N29" s="95">
        <v>61415.659649517598</v>
      </c>
      <c r="O29" s="95">
        <v>61745.463962441725</v>
      </c>
      <c r="P29" s="95">
        <v>62090.871581534353</v>
      </c>
      <c r="Q29" s="95">
        <v>62507.07536536517</v>
      </c>
      <c r="R29" s="95">
        <v>62941.47950860014</v>
      </c>
      <c r="S29" s="95">
        <v>63436.889610827267</v>
      </c>
      <c r="T29" s="95">
        <v>63847.026377566355</v>
      </c>
      <c r="U29" s="95">
        <v>64202.378950892831</v>
      </c>
      <c r="V29" s="95">
        <v>64637.078523059055</v>
      </c>
      <c r="W29" s="95">
        <v>65126.555600551248</v>
      </c>
      <c r="X29" s="95">
        <v>65660.055970650181</v>
      </c>
      <c r="Y29" s="95">
        <v>66202.73377938327</v>
      </c>
      <c r="Z29" s="95">
        <v>66770.960079142373</v>
      </c>
      <c r="AA29" s="95">
        <v>67378.845579653338</v>
      </c>
      <c r="AB29" s="95">
        <v>68001.525358471132</v>
      </c>
      <c r="AC29" s="95">
        <v>68682.248043268759</v>
      </c>
      <c r="AD29" s="95">
        <v>69367.622868894847</v>
      </c>
      <c r="AE29" s="95">
        <v>70111.800966766474</v>
      </c>
      <c r="AF29" s="95">
        <v>70965.885545775003</v>
      </c>
    </row>
    <row r="30" spans="1:32" x14ac:dyDescent="0.2">
      <c r="A30" s="94" t="s">
        <v>50</v>
      </c>
      <c r="B30" s="95">
        <v>11346.74</v>
      </c>
      <c r="C30" s="95">
        <v>11584.674000000001</v>
      </c>
      <c r="D30" s="95">
        <v>11747.84935</v>
      </c>
      <c r="E30" s="95">
        <v>11455.01767061735</v>
      </c>
      <c r="F30" s="95">
        <v>11628.622526755558</v>
      </c>
      <c r="G30" s="95">
        <v>11576.975153534968</v>
      </c>
      <c r="H30" s="95">
        <v>11624.171983479284</v>
      </c>
      <c r="I30" s="95">
        <v>11662.356983853842</v>
      </c>
      <c r="J30" s="95">
        <v>11729.025937733393</v>
      </c>
      <c r="K30" s="95">
        <v>11797.79662625574</v>
      </c>
      <c r="L30" s="95">
        <v>11887.734770309797</v>
      </c>
      <c r="M30" s="95">
        <v>11974.362122888644</v>
      </c>
      <c r="N30" s="95">
        <v>12071.339441195618</v>
      </c>
      <c r="O30" s="95">
        <v>12184.255155598696</v>
      </c>
      <c r="P30" s="95">
        <v>12228.207494845181</v>
      </c>
      <c r="Q30" s="95">
        <v>12382.477593971278</v>
      </c>
      <c r="R30" s="95">
        <v>12446.840316747819</v>
      </c>
      <c r="S30" s="95">
        <v>12568.028814242849</v>
      </c>
      <c r="T30" s="95">
        <v>12664.567407874534</v>
      </c>
      <c r="U30" s="95">
        <v>12779.655094306434</v>
      </c>
      <c r="V30" s="95">
        <v>12898.749212401159</v>
      </c>
      <c r="W30" s="95">
        <v>13013.889007100279</v>
      </c>
      <c r="X30" s="95">
        <v>13149.937995084239</v>
      </c>
      <c r="Y30" s="95">
        <v>13277.886581997423</v>
      </c>
      <c r="Z30" s="95">
        <v>13428.617462751261</v>
      </c>
      <c r="AA30" s="95">
        <v>13576.317983599192</v>
      </c>
      <c r="AB30" s="95">
        <v>13698.290591381648</v>
      </c>
      <c r="AC30" s="95">
        <v>13847.562440653377</v>
      </c>
      <c r="AD30" s="95">
        <v>13970.334905157883</v>
      </c>
      <c r="AE30" s="95">
        <v>14139.094003229682</v>
      </c>
      <c r="AF30" s="95">
        <v>14307.293584897414</v>
      </c>
    </row>
    <row r="31" spans="1:32" x14ac:dyDescent="0.2">
      <c r="A31" s="94" t="s">
        <v>58</v>
      </c>
      <c r="B31" s="95">
        <v>97011.906000000003</v>
      </c>
      <c r="C31" s="95">
        <v>99813.281000000003</v>
      </c>
      <c r="D31" s="95">
        <v>100370.0805</v>
      </c>
      <c r="E31" s="95">
        <v>99759.397698174696</v>
      </c>
      <c r="F31" s="95">
        <v>100141.07444931551</v>
      </c>
      <c r="G31" s="95">
        <v>100631.80170078226</v>
      </c>
      <c r="H31" s="95">
        <v>101297.00975277054</v>
      </c>
      <c r="I31" s="95">
        <v>102016.74305492177</v>
      </c>
      <c r="J31" s="95">
        <v>102561.9955565515</v>
      </c>
      <c r="K31" s="95">
        <v>102921.86220762711</v>
      </c>
      <c r="L31" s="95">
        <v>103368.96925896349</v>
      </c>
      <c r="M31" s="95">
        <v>103717.93086000651</v>
      </c>
      <c r="N31" s="95">
        <v>104175.94296137548</v>
      </c>
      <c r="O31" s="95">
        <v>104535.80961245109</v>
      </c>
      <c r="P31" s="95">
        <v>104852.05606339633</v>
      </c>
      <c r="Q31" s="95">
        <v>105353.68836489569</v>
      </c>
      <c r="R31" s="95">
        <v>105746.27016606909</v>
      </c>
      <c r="S31" s="95">
        <v>106171.56711734028</v>
      </c>
      <c r="T31" s="95">
        <v>106564.14891851369</v>
      </c>
      <c r="U31" s="95">
        <v>106814.96506926337</v>
      </c>
      <c r="V31" s="95">
        <v>107109.40142014342</v>
      </c>
      <c r="W31" s="95">
        <v>107469.26807121902</v>
      </c>
      <c r="X31" s="95">
        <v>107927.28017258798</v>
      </c>
      <c r="Y31" s="95">
        <v>108461.62762418512</v>
      </c>
      <c r="Z31" s="95">
        <v>108963.25992568447</v>
      </c>
      <c r="AA31" s="95">
        <v>109497.6073772816</v>
      </c>
      <c r="AB31" s="95">
        <v>110108.2901791069</v>
      </c>
      <c r="AC31" s="95">
        <v>110882.54873142112</v>
      </c>
      <c r="AD31" s="95">
        <v>111525.94668334418</v>
      </c>
      <c r="AE31" s="95">
        <v>112234.77493546283</v>
      </c>
      <c r="AF31" s="95">
        <v>113107.1789380704</v>
      </c>
    </row>
    <row r="32" spans="1:32" x14ac:dyDescent="0.2">
      <c r="A32" s="94" t="s">
        <v>60</v>
      </c>
      <c r="B32" s="95">
        <v>64054.606</v>
      </c>
      <c r="C32" s="95">
        <v>66589.168000000005</v>
      </c>
      <c r="D32" s="95">
        <v>66432.763599999991</v>
      </c>
      <c r="E32" s="95">
        <v>66083.42386938828</v>
      </c>
      <c r="F32" s="95">
        <v>65761.008378766492</v>
      </c>
      <c r="G32" s="95">
        <v>66047.507656733738</v>
      </c>
      <c r="H32" s="95">
        <v>66542.653787442585</v>
      </c>
      <c r="I32" s="95">
        <v>67033.559396668206</v>
      </c>
      <c r="J32" s="95">
        <v>67391.037600334254</v>
      </c>
      <c r="K32" s="95">
        <v>67648.296228668667</v>
      </c>
      <c r="L32" s="95">
        <v>67984.086896731824</v>
      </c>
      <c r="M32" s="95">
        <v>68285.434662777639</v>
      </c>
      <c r="N32" s="95">
        <v>68688.420061580648</v>
      </c>
      <c r="O32" s="95">
        <v>69030.930820253678</v>
      </c>
      <c r="P32" s="95">
        <v>69416.925531461311</v>
      </c>
      <c r="Q32" s="95">
        <v>69904.166227661335</v>
      </c>
      <c r="R32" s="95">
        <v>70322.788610374773</v>
      </c>
      <c r="S32" s="95">
        <v>70713.356012373202</v>
      </c>
      <c r="T32" s="95">
        <v>71084.715447895374</v>
      </c>
      <c r="U32" s="95">
        <v>71316.40353992481</v>
      </c>
      <c r="V32" s="95">
        <v>71544.818366693449</v>
      </c>
      <c r="W32" s="95">
        <v>71882.498369575478</v>
      </c>
      <c r="X32" s="95">
        <v>72310.018144455957</v>
      </c>
      <c r="Y32" s="95">
        <v>72791.441652527923</v>
      </c>
      <c r="Z32" s="95">
        <v>73226.8467107459</v>
      </c>
      <c r="AA32" s="95">
        <v>73672.175570791675</v>
      </c>
      <c r="AB32" s="95">
        <v>74165.560749143944</v>
      </c>
      <c r="AC32" s="95">
        <v>74740.116795608672</v>
      </c>
      <c r="AD32" s="95">
        <v>75253.741225381338</v>
      </c>
      <c r="AE32" s="95">
        <v>75789.683402388386</v>
      </c>
      <c r="AF32" s="95">
        <v>76433.253960368966</v>
      </c>
    </row>
    <row r="33" spans="1:32" x14ac:dyDescent="0.2">
      <c r="A33" s="94" t="s">
        <v>66</v>
      </c>
      <c r="B33" s="95">
        <v>75725.712</v>
      </c>
      <c r="C33" s="95">
        <v>77763.040999999997</v>
      </c>
      <c r="D33" s="95">
        <v>80343.626999999979</v>
      </c>
      <c r="E33" s="95">
        <v>79890.191640374775</v>
      </c>
      <c r="F33" s="95">
        <v>80204.870754787698</v>
      </c>
      <c r="G33" s="95">
        <v>80598.170937049421</v>
      </c>
      <c r="H33" s="95">
        <v>81218.026429942372</v>
      </c>
      <c r="I33" s="95">
        <v>81849.955822510965</v>
      </c>
      <c r="J33" s="95">
        <v>82318.133030321493</v>
      </c>
      <c r="K33" s="95">
        <v>82659.95178196895</v>
      </c>
      <c r="L33" s="95">
        <v>83071.770116305008</v>
      </c>
      <c r="M33" s="95">
        <v>83410.473502142966</v>
      </c>
      <c r="N33" s="95">
        <v>83854.445179337752</v>
      </c>
      <c r="O33" s="95">
        <v>84221.790488770755</v>
      </c>
      <c r="P33" s="95">
        <v>84622.008659395651</v>
      </c>
      <c r="Q33" s="95">
        <v>85150.748086129053</v>
      </c>
      <c r="R33" s="95">
        <v>85599.176532043537</v>
      </c>
      <c r="S33" s="95">
        <v>86044.923021126786</v>
      </c>
      <c r="T33" s="95">
        <v>86468.672624955609</v>
      </c>
      <c r="U33" s="95">
        <v>86760.201926802663</v>
      </c>
      <c r="V33" s="95">
        <v>87059.277044514223</v>
      </c>
      <c r="W33" s="95">
        <v>87448.606504363896</v>
      </c>
      <c r="X33" s="95">
        <v>87928.514195725264</v>
      </c>
      <c r="Y33" s="95">
        <v>88474.852743741649</v>
      </c>
      <c r="Z33" s="95">
        <v>88979.613744465925</v>
      </c>
      <c r="AA33" s="95">
        <v>89503.728727115842</v>
      </c>
      <c r="AB33" s="95">
        <v>90096.846154658138</v>
      </c>
      <c r="AC33" s="95">
        <v>90794.798040084381</v>
      </c>
      <c r="AD33" s="95">
        <v>91402.949368091198</v>
      </c>
      <c r="AE33" s="95">
        <v>92046.654240637348</v>
      </c>
      <c r="AF33" s="95">
        <v>92836.324550048987</v>
      </c>
    </row>
    <row r="34" spans="1:32" x14ac:dyDescent="0.2">
      <c r="A34" s="94" t="s">
        <v>63</v>
      </c>
      <c r="B34" s="95">
        <v>46482.04</v>
      </c>
      <c r="C34" s="95">
        <v>48015.364000000001</v>
      </c>
      <c r="D34" s="95">
        <v>49659.736299999997</v>
      </c>
      <c r="E34" s="95">
        <v>48739.939965390149</v>
      </c>
      <c r="F34" s="95">
        <v>49711.396399663485</v>
      </c>
      <c r="G34" s="95">
        <v>49989.756156914518</v>
      </c>
      <c r="H34" s="95">
        <v>50483.218586272844</v>
      </c>
      <c r="I34" s="95">
        <v>50957.301943463855</v>
      </c>
      <c r="J34" s="95">
        <v>51546.371811097451</v>
      </c>
      <c r="K34" s="95">
        <v>51989.895348574326</v>
      </c>
      <c r="L34" s="95">
        <v>52253.809802746066</v>
      </c>
      <c r="M34" s="95">
        <v>52558.31185930928</v>
      </c>
      <c r="N34" s="95">
        <v>52987.658872604479</v>
      </c>
      <c r="O34" s="95">
        <v>53290.90340760228</v>
      </c>
      <c r="P34" s="95">
        <v>53648.72596961938</v>
      </c>
      <c r="Q34" s="95">
        <v>54041.447738352123</v>
      </c>
      <c r="R34" s="95">
        <v>54413.494556955557</v>
      </c>
      <c r="S34" s="95">
        <v>54853.723137904148</v>
      </c>
      <c r="T34" s="95">
        <v>55298.291674097156</v>
      </c>
      <c r="U34" s="95">
        <v>55727.5778854007</v>
      </c>
      <c r="V34" s="95">
        <v>56198.314575958393</v>
      </c>
      <c r="W34" s="95">
        <v>56639.527353631485</v>
      </c>
      <c r="X34" s="95">
        <v>57044.618065841169</v>
      </c>
      <c r="Y34" s="95">
        <v>57458.604904967891</v>
      </c>
      <c r="Z34" s="95">
        <v>57862.043735030878</v>
      </c>
      <c r="AA34" s="95">
        <v>58335.004528348196</v>
      </c>
      <c r="AB34" s="95">
        <v>58906.195485103548</v>
      </c>
      <c r="AC34" s="95">
        <v>59490.483304506779</v>
      </c>
      <c r="AD34" s="95">
        <v>60010.699462551158</v>
      </c>
      <c r="AE34" s="95">
        <v>60483.334652679601</v>
      </c>
      <c r="AF34" s="95">
        <v>61116.15268978414</v>
      </c>
    </row>
    <row r="35" spans="1:32" x14ac:dyDescent="0.2">
      <c r="A35" s="94" t="s">
        <v>69</v>
      </c>
      <c r="B35" s="95">
        <v>14584.179</v>
      </c>
      <c r="C35" s="95">
        <v>14961.561</v>
      </c>
      <c r="D35" s="95">
        <v>15566.992499999998</v>
      </c>
      <c r="E35" s="95">
        <v>15277.477202674285</v>
      </c>
      <c r="F35" s="95">
        <v>15319.384738736626</v>
      </c>
      <c r="G35" s="95">
        <v>15554.608388540199</v>
      </c>
      <c r="H35" s="95">
        <v>15765.291084013508</v>
      </c>
      <c r="I35" s="95">
        <v>15896.71671041841</v>
      </c>
      <c r="J35" s="95">
        <v>16063.173183491574</v>
      </c>
      <c r="K35" s="95">
        <v>16210.476692818365</v>
      </c>
      <c r="L35" s="95">
        <v>16332.333095616936</v>
      </c>
      <c r="M35" s="95">
        <v>16435.170199895045</v>
      </c>
      <c r="N35" s="95">
        <v>16560.749056693123</v>
      </c>
      <c r="O35" s="95">
        <v>16684.492514609854</v>
      </c>
      <c r="P35" s="95">
        <v>16829.868624166375</v>
      </c>
      <c r="Q35" s="95">
        <v>16983.174343126462</v>
      </c>
      <c r="R35" s="95">
        <v>17154.876469342664</v>
      </c>
      <c r="S35" s="95">
        <v>17324.701532340529</v>
      </c>
      <c r="T35" s="95">
        <v>17496.855367839227</v>
      </c>
      <c r="U35" s="95">
        <v>17674.710713344517</v>
      </c>
      <c r="V35" s="95">
        <v>17847.882779992942</v>
      </c>
      <c r="W35" s="95">
        <v>18015.084309445243</v>
      </c>
      <c r="X35" s="95">
        <v>18171.048156547444</v>
      </c>
      <c r="Y35" s="95">
        <v>18307.810023036225</v>
      </c>
      <c r="Z35" s="95">
        <v>18435.930404390765</v>
      </c>
      <c r="AA35" s="95">
        <v>18640.931573657126</v>
      </c>
      <c r="AB35" s="95">
        <v>18788.456601517693</v>
      </c>
      <c r="AC35" s="95">
        <v>18955.448112547332</v>
      </c>
      <c r="AD35" s="95">
        <v>19116.201567402612</v>
      </c>
      <c r="AE35" s="95">
        <v>19294.147594111939</v>
      </c>
      <c r="AF35" s="95">
        <v>19495.255127396944</v>
      </c>
    </row>
    <row r="36" spans="1:32" x14ac:dyDescent="0.2">
      <c r="A36" s="94" t="s">
        <v>88</v>
      </c>
      <c r="B36" s="95">
        <v>130390.98</v>
      </c>
      <c r="C36" s="95">
        <v>135693.07699999999</v>
      </c>
      <c r="D36" s="95">
        <v>140462.5686</v>
      </c>
      <c r="E36" s="95">
        <v>140055.10677541423</v>
      </c>
      <c r="F36" s="95">
        <v>139534.44110622513</v>
      </c>
      <c r="G36" s="95">
        <v>140165.9023790138</v>
      </c>
      <c r="H36" s="95">
        <v>141337.63749012974</v>
      </c>
      <c r="I36" s="95">
        <v>142611.91081223491</v>
      </c>
      <c r="J36" s="95">
        <v>144207.35891500622</v>
      </c>
      <c r="K36" s="95">
        <v>145609.37472184835</v>
      </c>
      <c r="L36" s="95">
        <v>146835.8518928721</v>
      </c>
      <c r="M36" s="95">
        <v>148034.14174264969</v>
      </c>
      <c r="N36" s="95">
        <v>149357.28022377705</v>
      </c>
      <c r="O36" s="95">
        <v>150258.3792590549</v>
      </c>
      <c r="P36" s="95">
        <v>151217.33554116311</v>
      </c>
      <c r="Q36" s="95">
        <v>152499.61386957861</v>
      </c>
      <c r="R36" s="95">
        <v>153701.36180808421</v>
      </c>
      <c r="S36" s="95">
        <v>154936.93281427267</v>
      </c>
      <c r="T36" s="95">
        <v>155987.9024022427</v>
      </c>
      <c r="U36" s="95">
        <v>157079.28881515682</v>
      </c>
      <c r="V36" s="95">
        <v>158383.38336248678</v>
      </c>
      <c r="W36" s="95">
        <v>159881.20223387313</v>
      </c>
      <c r="X36" s="95">
        <v>161456.55853721415</v>
      </c>
      <c r="Y36" s="95">
        <v>163075.68734617357</v>
      </c>
      <c r="Z36" s="95">
        <v>164606.00987309343</v>
      </c>
      <c r="AA36" s="95">
        <v>166057.59580278513</v>
      </c>
      <c r="AB36" s="95">
        <v>167604.08823102876</v>
      </c>
      <c r="AC36" s="95">
        <v>169239.72059335775</v>
      </c>
      <c r="AD36" s="95">
        <v>170909.93252157242</v>
      </c>
      <c r="AE36" s="95">
        <v>172629.66502035264</v>
      </c>
      <c r="AF36" s="95">
        <v>174669.03882178265</v>
      </c>
    </row>
    <row r="37" spans="1:32" x14ac:dyDescent="0.2">
      <c r="A37" s="94" t="s">
        <v>90</v>
      </c>
      <c r="B37" s="95">
        <v>21819.452000000001</v>
      </c>
      <c r="C37" s="95">
        <v>22863.107</v>
      </c>
      <c r="D37" s="95">
        <v>25307.043300000005</v>
      </c>
      <c r="E37" s="95">
        <v>25179.748458674989</v>
      </c>
      <c r="F37" s="95">
        <v>24904.150757253898</v>
      </c>
      <c r="G37" s="95">
        <v>25010.368817669652</v>
      </c>
      <c r="H37" s="95">
        <v>25208.10833557264</v>
      </c>
      <c r="I37" s="95">
        <v>25396.06466098698</v>
      </c>
      <c r="J37" s="95">
        <v>25534.464824740458</v>
      </c>
      <c r="K37" s="95">
        <v>25635.30663439307</v>
      </c>
      <c r="L37" s="95">
        <v>25765.855584630212</v>
      </c>
      <c r="M37" s="95">
        <v>25894.190394017642</v>
      </c>
      <c r="N37" s="95">
        <v>26067.555393708124</v>
      </c>
      <c r="O37" s="95">
        <v>26217.491947363265</v>
      </c>
      <c r="P37" s="95">
        <v>26396.144518369714</v>
      </c>
      <c r="Q37" s="95">
        <v>26610.000458799437</v>
      </c>
      <c r="R37" s="95">
        <v>26799.476190356949</v>
      </c>
      <c r="S37" s="95">
        <v>26969.68619345863</v>
      </c>
      <c r="T37" s="95">
        <v>27131.891335231743</v>
      </c>
      <c r="U37" s="95">
        <v>27233.769319173625</v>
      </c>
      <c r="V37" s="95">
        <v>27329.889303929995</v>
      </c>
      <c r="W37" s="95">
        <v>27479.219802325784</v>
      </c>
      <c r="X37" s="95">
        <v>27667.32455911428</v>
      </c>
      <c r="Y37" s="95">
        <v>27875.378871967361</v>
      </c>
      <c r="Z37" s="95">
        <v>28061.607607937392</v>
      </c>
      <c r="AA37" s="95">
        <v>28252.391717007078</v>
      </c>
      <c r="AB37" s="95">
        <v>28457.450371743311</v>
      </c>
      <c r="AC37" s="95">
        <v>28687.807802673644</v>
      </c>
      <c r="AD37" s="95">
        <v>28901.36925146326</v>
      </c>
      <c r="AE37" s="95">
        <v>29118.906574505174</v>
      </c>
      <c r="AF37" s="95">
        <v>29376.399442051737</v>
      </c>
    </row>
    <row r="38" spans="1:32" x14ac:dyDescent="0.2">
      <c r="A38" s="94" t="s">
        <v>71</v>
      </c>
      <c r="B38" s="95">
        <v>31171.536</v>
      </c>
      <c r="C38" s="95">
        <v>32341.17</v>
      </c>
      <c r="D38" s="95">
        <v>33259.709300000002</v>
      </c>
      <c r="E38" s="95">
        <v>33092.412418745618</v>
      </c>
      <c r="F38" s="95">
        <v>32730.208927632386</v>
      </c>
      <c r="G38" s="95">
        <v>32869.80570983878</v>
      </c>
      <c r="H38" s="95">
        <v>33129.684305872775</v>
      </c>
      <c r="I38" s="95">
        <v>33376.705369150332</v>
      </c>
      <c r="J38" s="95">
        <v>33558.597388654372</v>
      </c>
      <c r="K38" s="95">
        <v>33691.128448666896</v>
      </c>
      <c r="L38" s="95">
        <v>33862.702033255002</v>
      </c>
      <c r="M38" s="95">
        <v>34031.365689561972</v>
      </c>
      <c r="N38" s="95">
        <v>34259.210144725963</v>
      </c>
      <c r="O38" s="95">
        <v>34456.263831673816</v>
      </c>
      <c r="P38" s="95">
        <v>34691.057462321776</v>
      </c>
      <c r="Q38" s="95">
        <v>34972.117020582016</v>
      </c>
      <c r="R38" s="95">
        <v>35221.134959039002</v>
      </c>
      <c r="S38" s="95">
        <v>35444.83296895682</v>
      </c>
      <c r="T38" s="95">
        <v>35658.010612760787</v>
      </c>
      <c r="U38" s="95">
        <v>35791.903461870388</v>
      </c>
      <c r="V38" s="95">
        <v>35918.228877013498</v>
      </c>
      <c r="W38" s="95">
        <v>36114.486057569557</v>
      </c>
      <c r="X38" s="95">
        <v>36361.702196356207</v>
      </c>
      <c r="Y38" s="95">
        <v>36635.136982161661</v>
      </c>
      <c r="Z38" s="95">
        <v>36879.887565951496</v>
      </c>
      <c r="AA38" s="95">
        <v>37130.625035812984</v>
      </c>
      <c r="AB38" s="95">
        <v>37400.122786503445</v>
      </c>
      <c r="AC38" s="95">
        <v>37702.869381473618</v>
      </c>
      <c r="AD38" s="95">
        <v>37983.541904937847</v>
      </c>
      <c r="AE38" s="95">
        <v>38269.439709770471</v>
      </c>
      <c r="AF38" s="95">
        <v>38607.848974728819</v>
      </c>
    </row>
    <row r="39" spans="1:32" x14ac:dyDescent="0.2">
      <c r="A39" s="94" t="s">
        <v>77</v>
      </c>
      <c r="B39" s="95">
        <v>10693.529</v>
      </c>
      <c r="C39" s="95">
        <v>10867.268</v>
      </c>
      <c r="D39" s="95">
        <v>10816.119369999999</v>
      </c>
      <c r="E39" s="95">
        <v>10546.512371718196</v>
      </c>
      <c r="F39" s="95">
        <v>10706.348507785309</v>
      </c>
      <c r="G39" s="95">
        <v>10658.7973231167</v>
      </c>
      <c r="H39" s="95">
        <v>10702.250940145192</v>
      </c>
      <c r="I39" s="95">
        <v>10737.4074619808</v>
      </c>
      <c r="J39" s="95">
        <v>10798.788855455534</v>
      </c>
      <c r="K39" s="95">
        <v>10862.105293558716</v>
      </c>
      <c r="L39" s="95">
        <v>10944.910381794285</v>
      </c>
      <c r="M39" s="95">
        <v>11024.667259694656</v>
      </c>
      <c r="N39" s="95">
        <v>11113.953240450846</v>
      </c>
      <c r="O39" s="95">
        <v>11217.913532189905</v>
      </c>
      <c r="P39" s="95">
        <v>11258.379981300501</v>
      </c>
      <c r="Q39" s="95">
        <v>11400.414813179716</v>
      </c>
      <c r="R39" s="95">
        <v>11459.67288432014</v>
      </c>
      <c r="S39" s="95">
        <v>11571.249839056727</v>
      </c>
      <c r="T39" s="95">
        <v>11660.131890692181</v>
      </c>
      <c r="U39" s="95">
        <v>11766.091893870513</v>
      </c>
      <c r="V39" s="95">
        <v>11875.740575871821</v>
      </c>
      <c r="W39" s="95">
        <v>11981.748554575002</v>
      </c>
      <c r="X39" s="95">
        <v>12107.007404119426</v>
      </c>
      <c r="Y39" s="95">
        <v>12224.808300951305</v>
      </c>
      <c r="Z39" s="95">
        <v>12363.584612291963</v>
      </c>
      <c r="AA39" s="95">
        <v>12499.570903646849</v>
      </c>
      <c r="AB39" s="95">
        <v>12611.869780346799</v>
      </c>
      <c r="AC39" s="95">
        <v>12749.302776991726</v>
      </c>
      <c r="AD39" s="95">
        <v>12862.338073229146</v>
      </c>
      <c r="AE39" s="95">
        <v>13017.712771621762</v>
      </c>
      <c r="AF39" s="95">
        <v>13172.572329239621</v>
      </c>
    </row>
    <row r="40" spans="1:32" x14ac:dyDescent="0.2">
      <c r="A40" s="94" t="s">
        <v>79</v>
      </c>
      <c r="B40" s="95">
        <v>71998.221000000005</v>
      </c>
      <c r="C40" s="95">
        <v>73070.466</v>
      </c>
      <c r="D40" s="95">
        <v>73543.237500000003</v>
      </c>
      <c r="E40" s="95">
        <v>72520.908256633877</v>
      </c>
      <c r="F40" s="95">
        <v>72864.995574867527</v>
      </c>
      <c r="G40" s="95">
        <v>72881.475550767645</v>
      </c>
      <c r="H40" s="95">
        <v>73243.718355114557</v>
      </c>
      <c r="I40" s="95">
        <v>73647.317155817596</v>
      </c>
      <c r="J40" s="95">
        <v>74117.173579703842</v>
      </c>
      <c r="K40" s="95">
        <v>74527.692359928697</v>
      </c>
      <c r="L40" s="95">
        <v>74927.765732367014</v>
      </c>
      <c r="M40" s="95">
        <v>75341.132510084397</v>
      </c>
      <c r="N40" s="95">
        <v>75767.115262308667</v>
      </c>
      <c r="O40" s="95">
        <v>76173.987410779111</v>
      </c>
      <c r="P40" s="95">
        <v>76600.109006437589</v>
      </c>
      <c r="Q40" s="95">
        <v>77113.570235089661</v>
      </c>
      <c r="R40" s="95">
        <v>77649.484836980075</v>
      </c>
      <c r="S40" s="95">
        <v>78260.661115664727</v>
      </c>
      <c r="T40" s="95">
        <v>78766.637602055445</v>
      </c>
      <c r="U40" s="95">
        <v>79205.028063635327</v>
      </c>
      <c r="V40" s="95">
        <v>79741.30712954051</v>
      </c>
      <c r="W40" s="95">
        <v>80345.163969314759</v>
      </c>
      <c r="X40" s="95">
        <v>81003.331353080503</v>
      </c>
      <c r="Y40" s="95">
        <v>81672.820736068839</v>
      </c>
      <c r="Z40" s="95">
        <v>82373.828716681834</v>
      </c>
      <c r="AA40" s="95">
        <v>83123.763359512988</v>
      </c>
      <c r="AB40" s="95">
        <v>83891.949370091272</v>
      </c>
      <c r="AC40" s="95">
        <v>84731.741605737087</v>
      </c>
      <c r="AD40" s="95">
        <v>85577.273082683532</v>
      </c>
      <c r="AE40" s="95">
        <v>86495.348831424082</v>
      </c>
      <c r="AF40" s="95">
        <v>87549.013729119411</v>
      </c>
    </row>
    <row r="41" spans="1:32" x14ac:dyDescent="0.2">
      <c r="A41" s="94" t="s">
        <v>82</v>
      </c>
      <c r="B41" s="95">
        <v>24777.154999999999</v>
      </c>
      <c r="C41" s="95">
        <v>25393.742999999999</v>
      </c>
      <c r="D41" s="95">
        <v>27552.9192</v>
      </c>
      <c r="E41" s="95">
        <v>27124.378786298661</v>
      </c>
      <c r="F41" s="95">
        <v>27503.376955641463</v>
      </c>
      <c r="G41" s="95">
        <v>27785.767748485119</v>
      </c>
      <c r="H41" s="95">
        <v>28050.818755803288</v>
      </c>
      <c r="I41" s="95">
        <v>28291.098640942189</v>
      </c>
      <c r="J41" s="95">
        <v>28608.169004836822</v>
      </c>
      <c r="K41" s="95">
        <v>28885.605573244626</v>
      </c>
      <c r="L41" s="95">
        <v>29135.793907255236</v>
      </c>
      <c r="M41" s="95">
        <v>29400.844914573405</v>
      </c>
      <c r="N41" s="95">
        <v>29685.712819634988</v>
      </c>
      <c r="O41" s="95">
        <v>29950.763826953156</v>
      </c>
      <c r="P41" s="95">
        <v>30230.67750757889</v>
      </c>
      <c r="Q41" s="95">
        <v>30542.79364703767</v>
      </c>
      <c r="R41" s="95">
        <v>30845.001337624737</v>
      </c>
      <c r="S41" s="95">
        <v>31124.915018250467</v>
      </c>
      <c r="T41" s="95">
        <v>31365.194903389369</v>
      </c>
      <c r="U41" s="95">
        <v>31605.47478852827</v>
      </c>
      <c r="V41" s="95">
        <v>31850.708898103028</v>
      </c>
      <c r="W41" s="95">
        <v>32125.668354292899</v>
      </c>
      <c r="X41" s="95">
        <v>32417.96759600826</v>
      </c>
      <c r="Y41" s="95">
        <v>32747.423520992525</v>
      </c>
      <c r="Z41" s="95">
        <v>33076.879445976796</v>
      </c>
      <c r="AA41" s="95">
        <v>33493.0342985885</v>
      </c>
      <c r="AB41" s="95">
        <v>33815.058886918981</v>
      </c>
      <c r="AC41" s="95">
        <v>34166.808821864593</v>
      </c>
      <c r="AD41" s="95">
        <v>34518.558756810198</v>
      </c>
      <c r="AE41" s="95">
        <v>34867.83157953788</v>
      </c>
      <c r="AF41" s="95">
        <v>35241.875524444833</v>
      </c>
    </row>
    <row r="42" spans="1:32" x14ac:dyDescent="0.2">
      <c r="A42" s="94" t="s">
        <v>74</v>
      </c>
      <c r="B42" s="95">
        <v>38233.898999999998</v>
      </c>
      <c r="C42" s="95">
        <v>39032.042000000001</v>
      </c>
      <c r="D42" s="95">
        <v>40083.241399999999</v>
      </c>
      <c r="E42" s="95">
        <v>39685.340578222647</v>
      </c>
      <c r="F42" s="95">
        <v>40248.55617670733</v>
      </c>
      <c r="G42" s="95">
        <v>40752.658336393084</v>
      </c>
      <c r="H42" s="95">
        <v>41172.981455878769</v>
      </c>
      <c r="I42" s="95">
        <v>41542.359705349088</v>
      </c>
      <c r="J42" s="95">
        <v>41992.227611767783</v>
      </c>
      <c r="K42" s="95">
        <v>42392.02808220416</v>
      </c>
      <c r="L42" s="95">
        <v>42741.466384736865</v>
      </c>
      <c r="M42" s="95">
        <v>43134.654280014896</v>
      </c>
      <c r="N42" s="95">
        <v>43561.744301225022</v>
      </c>
      <c r="O42" s="95">
        <v>43962.910243572296</v>
      </c>
      <c r="P42" s="95">
        <v>44390.003446773473</v>
      </c>
      <c r="Q42" s="95">
        <v>44860.958805653492</v>
      </c>
      <c r="R42" s="95">
        <v>45314.540891129545</v>
      </c>
      <c r="S42" s="95">
        <v>45735.962593026496</v>
      </c>
      <c r="T42" s="95">
        <v>46118.207621071073</v>
      </c>
      <c r="U42" s="95">
        <v>46491.039524081236</v>
      </c>
      <c r="V42" s="95">
        <v>46875.706445066506</v>
      </c>
      <c r="W42" s="95">
        <v>47334.013389508327</v>
      </c>
      <c r="X42" s="95">
        <v>47801.870284599878</v>
      </c>
      <c r="Y42" s="95">
        <v>48310.788387745313</v>
      </c>
      <c r="Z42" s="95">
        <v>48805.045864859996</v>
      </c>
      <c r="AA42" s="95">
        <v>49558.22951123782</v>
      </c>
      <c r="AB42" s="95">
        <v>50048.311420592378</v>
      </c>
      <c r="AC42" s="95">
        <v>50591.926749684419</v>
      </c>
      <c r="AD42" s="95">
        <v>51120.575583855694</v>
      </c>
      <c r="AE42" s="95">
        <v>51653.041614044676</v>
      </c>
      <c r="AF42" s="95">
        <v>52246.266172407326</v>
      </c>
    </row>
    <row r="43" spans="1:32" x14ac:dyDescent="0.2">
      <c r="A43" s="94" t="s">
        <v>85</v>
      </c>
      <c r="B43" s="95">
        <v>140406.63200000001</v>
      </c>
      <c r="C43" s="95">
        <v>141423.77799999999</v>
      </c>
      <c r="D43" s="95">
        <v>142509.04699999999</v>
      </c>
      <c r="E43" s="95">
        <v>139288.64025233834</v>
      </c>
      <c r="F43" s="95">
        <v>140558.51576865165</v>
      </c>
      <c r="G43" s="95">
        <v>140326.76556863534</v>
      </c>
      <c r="H43" s="95">
        <v>140817.07720969737</v>
      </c>
      <c r="I43" s="95">
        <v>141335.20807811475</v>
      </c>
      <c r="J43" s="95">
        <v>141861.84408016576</v>
      </c>
      <c r="K43" s="95">
        <v>142326.75187612581</v>
      </c>
      <c r="L43" s="95">
        <v>142870.30949842528</v>
      </c>
      <c r="M43" s="95">
        <v>143505.63570981033</v>
      </c>
      <c r="N43" s="95">
        <v>144075.76154086302</v>
      </c>
      <c r="O43" s="95">
        <v>144744.46186076925</v>
      </c>
      <c r="P43" s="95">
        <v>145462.42004210158</v>
      </c>
      <c r="Q43" s="95">
        <v>146203.47326191192</v>
      </c>
      <c r="R43" s="95">
        <v>147074.44815007187</v>
      </c>
      <c r="S43" s="95">
        <v>148157.87209296736</v>
      </c>
      <c r="T43" s="95">
        <v>148987.61316895197</v>
      </c>
      <c r="U43" s="95">
        <v>149570.58186135523</v>
      </c>
      <c r="V43" s="95">
        <v>150425.614230609</v>
      </c>
      <c r="W43" s="95">
        <v>151355.87704175862</v>
      </c>
      <c r="X43" s="95">
        <v>152390.23436174041</v>
      </c>
      <c r="Y43" s="95">
        <v>153457.19784809186</v>
      </c>
      <c r="Z43" s="95">
        <v>154690.36254225567</v>
      </c>
      <c r="AA43" s="95">
        <v>156121.63639082431</v>
      </c>
      <c r="AB43" s="95">
        <v>157567.41846945591</v>
      </c>
      <c r="AC43" s="95">
        <v>159208.53574802817</v>
      </c>
      <c r="AD43" s="95">
        <v>160826.84683795896</v>
      </c>
      <c r="AE43" s="95">
        <v>162672.10724441687</v>
      </c>
      <c r="AF43" s="95">
        <v>164753.12987551649</v>
      </c>
    </row>
    <row r="44" spans="1:32" x14ac:dyDescent="0.2">
      <c r="A44" s="94" t="s">
        <v>93</v>
      </c>
      <c r="B44" s="95">
        <v>142615.19899999999</v>
      </c>
      <c r="C44" s="95">
        <v>147717.86499999999</v>
      </c>
      <c r="D44" s="95">
        <v>150187.58199999999</v>
      </c>
      <c r="E44" s="95">
        <v>149502.47263971955</v>
      </c>
      <c r="F44" s="95">
        <v>149810.681255203</v>
      </c>
      <c r="G44" s="95">
        <v>150514.04749517186</v>
      </c>
      <c r="H44" s="95">
        <v>151717.28317675664</v>
      </c>
      <c r="I44" s="95">
        <v>152931.42939457975</v>
      </c>
      <c r="J44" s="95">
        <v>153953.08239958921</v>
      </c>
      <c r="K44" s="95">
        <v>154729.29157681804</v>
      </c>
      <c r="L44" s="95">
        <v>155516.45832063846</v>
      </c>
      <c r="M44" s="95">
        <v>156201.95302639349</v>
      </c>
      <c r="N44" s="95">
        <v>157049.35402149326</v>
      </c>
      <c r="O44" s="95">
        <v>157696.65300061632</v>
      </c>
      <c r="P44" s="95">
        <v>158392.76594643609</v>
      </c>
      <c r="Q44" s="95">
        <v>159357.00854416873</v>
      </c>
      <c r="R44" s="95">
        <v>160177.5253711339</v>
      </c>
      <c r="S44" s="95">
        <v>161073.50872108349</v>
      </c>
      <c r="T44" s="95">
        <v>161887.7907391827</v>
      </c>
      <c r="U44" s="95">
        <v>162559.75132297495</v>
      </c>
      <c r="V44" s="95">
        <v>163351.70201455039</v>
      </c>
      <c r="W44" s="95">
        <v>164267.48564889751</v>
      </c>
      <c r="X44" s="95">
        <v>165290.91316476028</v>
      </c>
      <c r="Y44" s="95">
        <v>166381.58194882568</v>
      </c>
      <c r="Z44" s="95">
        <v>167402.32418323186</v>
      </c>
      <c r="AA44" s="95">
        <v>168466.64888967026</v>
      </c>
      <c r="AB44" s="95">
        <v>169666.18029881254</v>
      </c>
      <c r="AC44" s="95">
        <v>171039.36193162471</v>
      </c>
      <c r="AD44" s="95">
        <v>172255.66901718118</v>
      </c>
      <c r="AE44" s="95">
        <v>173542.96715662771</v>
      </c>
      <c r="AF44" s="95">
        <v>175152.45608613268</v>
      </c>
    </row>
    <row r="45" spans="1:32" x14ac:dyDescent="0.2">
      <c r="A45" s="94" t="s">
        <v>95</v>
      </c>
      <c r="B45" s="95">
        <v>62299.305</v>
      </c>
      <c r="C45" s="95">
        <v>64525.137000000002</v>
      </c>
      <c r="D45" s="95">
        <v>69305.408100000001</v>
      </c>
      <c r="E45" s="95">
        <v>67877.472079487474</v>
      </c>
      <c r="F45" s="95">
        <v>69348.954551954113</v>
      </c>
      <c r="G45" s="95">
        <v>69656.615159007197</v>
      </c>
      <c r="H45" s="95">
        <v>70282.096492558689</v>
      </c>
      <c r="I45" s="95">
        <v>70906.132471087796</v>
      </c>
      <c r="J45" s="95">
        <v>71762.598485660215</v>
      </c>
      <c r="K45" s="95">
        <v>72429.618775151495</v>
      </c>
      <c r="L45" s="95">
        <v>72838.38738741682</v>
      </c>
      <c r="M45" s="95">
        <v>73303.480632218256</v>
      </c>
      <c r="N45" s="95">
        <v>73957.57009984694</v>
      </c>
      <c r="O45" s="95">
        <v>74450.950405687137</v>
      </c>
      <c r="P45" s="95">
        <v>74995.290266225493</v>
      </c>
      <c r="Q45" s="95">
        <v>75579.859525786058</v>
      </c>
      <c r="R45" s="95">
        <v>76155.842976488304</v>
      </c>
      <c r="S45" s="95">
        <v>76824.493369586402</v>
      </c>
      <c r="T45" s="95">
        <v>77501.850105519567</v>
      </c>
      <c r="U45" s="95">
        <v>78159.160304168618</v>
      </c>
      <c r="V45" s="95">
        <v>78847.808810420407</v>
      </c>
      <c r="W45" s="95">
        <v>79496.332661149427</v>
      </c>
      <c r="X45" s="95">
        <v>80083.287335481087</v>
      </c>
      <c r="Y45" s="95">
        <v>80684.007621575351</v>
      </c>
      <c r="Z45" s="95">
        <v>81282.639880221046</v>
      </c>
      <c r="AA45" s="95">
        <v>82036.881502835968</v>
      </c>
      <c r="AB45" s="95">
        <v>82883.260034158666</v>
      </c>
      <c r="AC45" s="95">
        <v>83758.600406250116</v>
      </c>
      <c r="AD45" s="95">
        <v>84549.706477174215</v>
      </c>
      <c r="AE45" s="95">
        <v>85264.481380820609</v>
      </c>
      <c r="AF45" s="95">
        <v>86200.868264510718</v>
      </c>
    </row>
    <row r="46" spans="1:32" x14ac:dyDescent="0.2">
      <c r="A46" s="94" t="s">
        <v>97</v>
      </c>
      <c r="B46" s="95">
        <v>51019.313000000002</v>
      </c>
      <c r="C46" s="95">
        <v>54135.205000000002</v>
      </c>
      <c r="D46" s="95">
        <v>53430.277099999992</v>
      </c>
      <c r="E46" s="95">
        <v>52436.579533767996</v>
      </c>
      <c r="F46" s="95">
        <v>52580.417931865064</v>
      </c>
      <c r="G46" s="95">
        <v>53387.77136185344</v>
      </c>
      <c r="H46" s="95">
        <v>54110.893364983705</v>
      </c>
      <c r="I46" s="95">
        <v>54561.982914673856</v>
      </c>
      <c r="J46" s="95">
        <v>55133.308138951303</v>
      </c>
      <c r="K46" s="95">
        <v>55638.895028720341</v>
      </c>
      <c r="L46" s="95">
        <v>56057.140323560488</v>
      </c>
      <c r="M46" s="95">
        <v>56410.106060374521</v>
      </c>
      <c r="N46" s="95">
        <v>56841.127859647728</v>
      </c>
      <c r="O46" s="95">
        <v>57265.850056038791</v>
      </c>
      <c r="P46" s="95">
        <v>57764.821570114153</v>
      </c>
      <c r="Q46" s="95">
        <v>58291.009723995012</v>
      </c>
      <c r="R46" s="95">
        <v>58880.339498669913</v>
      </c>
      <c r="S46" s="95">
        <v>59463.226666791881</v>
      </c>
      <c r="T46" s="95">
        <v>60054.106834205289</v>
      </c>
      <c r="U46" s="95">
        <v>60664.556180414191</v>
      </c>
      <c r="V46" s="95">
        <v>61258.931202243555</v>
      </c>
      <c r="W46" s="95">
        <v>61832.81366863392</v>
      </c>
      <c r="X46" s="95">
        <v>62368.125262588415</v>
      </c>
      <c r="Y46" s="95">
        <v>62837.530282421809</v>
      </c>
      <c r="Z46" s="95">
        <v>63277.275305613075</v>
      </c>
      <c r="AA46" s="95">
        <v>63980.89671994379</v>
      </c>
      <c r="AB46" s="95">
        <v>64487.243923347101</v>
      </c>
      <c r="AC46" s="95">
        <v>65060.405547704613</v>
      </c>
      <c r="AD46" s="95">
        <v>65612.156416583108</v>
      </c>
      <c r="AE46" s="95">
        <v>66222.917006075484</v>
      </c>
      <c r="AF46" s="95">
        <v>66913.174371479574</v>
      </c>
    </row>
    <row r="47" spans="1:32" x14ac:dyDescent="0.2">
      <c r="A47" s="94" t="s">
        <v>100</v>
      </c>
      <c r="B47" s="95">
        <v>139720.837</v>
      </c>
      <c r="C47" s="95">
        <v>143340.15400000001</v>
      </c>
      <c r="D47" s="95">
        <v>144891.22899999999</v>
      </c>
      <c r="E47" s="95">
        <v>142877.08676817402</v>
      </c>
      <c r="F47" s="95">
        <v>143554.99049007896</v>
      </c>
      <c r="G47" s="95">
        <v>143587.45851899948</v>
      </c>
      <c r="H47" s="95">
        <v>144301.13127671878</v>
      </c>
      <c r="I47" s="95">
        <v>145096.28156170304</v>
      </c>
      <c r="J47" s="95">
        <v>146021.96932069547</v>
      </c>
      <c r="K47" s="95">
        <v>146830.75300518257</v>
      </c>
      <c r="L47" s="95">
        <v>147618.95766672964</v>
      </c>
      <c r="M47" s="95">
        <v>148433.35233423719</v>
      </c>
      <c r="N47" s="95">
        <v>149272.60236728855</v>
      </c>
      <c r="O47" s="95">
        <v>150074.20163925088</v>
      </c>
      <c r="P47" s="95">
        <v>150913.72521473121</v>
      </c>
      <c r="Q47" s="95">
        <v>151925.32099147749</v>
      </c>
      <c r="R47" s="95">
        <v>152981.15328750535</v>
      </c>
      <c r="S47" s="95">
        <v>154185.26239616764</v>
      </c>
      <c r="T47" s="95">
        <v>155182.11210594894</v>
      </c>
      <c r="U47" s="95">
        <v>156045.80719090067</v>
      </c>
      <c r="V47" s="95">
        <v>157102.35753580456</v>
      </c>
      <c r="W47" s="95">
        <v>158292.04624994294</v>
      </c>
      <c r="X47" s="95">
        <v>159588.73489682953</v>
      </c>
      <c r="Y47" s="95">
        <v>160907.72958350799</v>
      </c>
      <c r="Z47" s="95">
        <v>162288.82064371355</v>
      </c>
      <c r="AA47" s="95">
        <v>163766.30458055387</v>
      </c>
      <c r="AB47" s="95">
        <v>165279.74645443511</v>
      </c>
      <c r="AC47" s="95">
        <v>166934.26335175527</v>
      </c>
      <c r="AD47" s="95">
        <v>168600.08741685649</v>
      </c>
      <c r="AE47" s="95">
        <v>170408.83459840549</v>
      </c>
      <c r="AF47" s="95">
        <v>172484.71277797618</v>
      </c>
    </row>
    <row r="48" spans="1:32" x14ac:dyDescent="0.2">
      <c r="A48" s="94" t="s">
        <v>103</v>
      </c>
      <c r="B48" s="95">
        <v>7351.5410000000002</v>
      </c>
      <c r="C48" s="95">
        <v>7398.0039999999999</v>
      </c>
      <c r="D48" s="95">
        <v>7537.8733600000005</v>
      </c>
      <c r="E48" s="95">
        <v>7349.9812574354964</v>
      </c>
      <c r="F48" s="95">
        <v>7461.3728305876357</v>
      </c>
      <c r="G48" s="95">
        <v>7428.2338834395377</v>
      </c>
      <c r="H48" s="95">
        <v>7458.5171903252967</v>
      </c>
      <c r="I48" s="95">
        <v>7483.0181596942111</v>
      </c>
      <c r="J48" s="95">
        <v>7525.7955325065159</v>
      </c>
      <c r="K48" s="95">
        <v>7569.9214593478782</v>
      </c>
      <c r="L48" s="95">
        <v>7627.6292422718152</v>
      </c>
      <c r="M48" s="95">
        <v>7683.2126936591467</v>
      </c>
      <c r="N48" s="95">
        <v>7745.4370823461177</v>
      </c>
      <c r="O48" s="95">
        <v>7817.8881608513357</v>
      </c>
      <c r="P48" s="95">
        <v>7846.0896773370541</v>
      </c>
      <c r="Q48" s="95">
        <v>7945.0753244799644</v>
      </c>
      <c r="R48" s="95">
        <v>7986.3729304451244</v>
      </c>
      <c r="S48" s="95">
        <v>8064.1321457355562</v>
      </c>
      <c r="T48" s="95">
        <v>8126.075031745424</v>
      </c>
      <c r="U48" s="95">
        <v>8199.9197312962442</v>
      </c>
      <c r="V48" s="95">
        <v>8276.335111964956</v>
      </c>
      <c r="W48" s="95">
        <v>8350.2132461902947</v>
      </c>
      <c r="X48" s="95">
        <v>8437.5075254771891</v>
      </c>
      <c r="Y48" s="95">
        <v>8519.604274933934</v>
      </c>
      <c r="Z48" s="95">
        <v>8616.3190230306736</v>
      </c>
      <c r="AA48" s="95">
        <v>8711.0893753043656</v>
      </c>
      <c r="AB48" s="95">
        <v>8789.3517060051854</v>
      </c>
      <c r="AC48" s="95">
        <v>8885.1302832154288</v>
      </c>
      <c r="AD48" s="95">
        <v>8963.9058328465671</v>
      </c>
      <c r="AE48" s="95">
        <v>9072.1881806801357</v>
      </c>
      <c r="AF48" s="95">
        <v>9180.1115212034238</v>
      </c>
    </row>
    <row r="49" spans="1:32" x14ac:dyDescent="0.2">
      <c r="A49" s="94" t="s">
        <v>105</v>
      </c>
      <c r="B49" s="95">
        <v>76737.176000000007</v>
      </c>
      <c r="C49" s="95">
        <v>79792.135999999999</v>
      </c>
      <c r="D49" s="95">
        <v>83607.292799999996</v>
      </c>
      <c r="E49" s="95">
        <v>83364.75999989167</v>
      </c>
      <c r="F49" s="95">
        <v>83054.845070322321</v>
      </c>
      <c r="G49" s="95">
        <v>83430.708676207578</v>
      </c>
      <c r="H49" s="95">
        <v>84128.158548408697</v>
      </c>
      <c r="I49" s="95">
        <v>84886.64206334333</v>
      </c>
      <c r="J49" s="95">
        <v>85836.297889839479</v>
      </c>
      <c r="K49" s="95">
        <v>86670.817343963121</v>
      </c>
      <c r="L49" s="95">
        <v>87400.85123820517</v>
      </c>
      <c r="M49" s="95">
        <v>88114.107241766702</v>
      </c>
      <c r="N49" s="95">
        <v>88901.676681149445</v>
      </c>
      <c r="O49" s="95">
        <v>89438.036308024952</v>
      </c>
      <c r="P49" s="95">
        <v>90008.834204288258</v>
      </c>
      <c r="Q49" s="95">
        <v>90772.082525342601</v>
      </c>
      <c r="R49" s="95">
        <v>91487.396881102104</v>
      </c>
      <c r="S49" s="95">
        <v>92222.843683187617</v>
      </c>
      <c r="T49" s="95">
        <v>92848.410501031685</v>
      </c>
      <c r="U49" s="95">
        <v>93498.03455598047</v>
      </c>
      <c r="V49" s="95">
        <v>94274.268507446875</v>
      </c>
      <c r="W49" s="95">
        <v>95165.812654684996</v>
      </c>
      <c r="X49" s="95">
        <v>96103.5092740088</v>
      </c>
      <c r="Y49" s="95">
        <v>97067.260526465849</v>
      </c>
      <c r="Z49" s="95">
        <v>97978.151768608659</v>
      </c>
      <c r="AA49" s="95">
        <v>98842.176761585302</v>
      </c>
      <c r="AB49" s="95">
        <v>99762.692786244908</v>
      </c>
      <c r="AC49" s="95">
        <v>100736.26742035136</v>
      </c>
      <c r="AD49" s="95">
        <v>101730.42478990623</v>
      </c>
      <c r="AE49" s="95">
        <v>102754.05820339339</v>
      </c>
      <c r="AF49" s="95">
        <v>103967.95115896339</v>
      </c>
    </row>
    <row r="50" spans="1:32" x14ac:dyDescent="0.2">
      <c r="A50" s="94" t="s">
        <v>108</v>
      </c>
      <c r="B50" s="95">
        <v>12695.844999999999</v>
      </c>
      <c r="C50" s="95">
        <v>13041.391</v>
      </c>
      <c r="D50" s="95">
        <v>13428.01677</v>
      </c>
      <c r="E50" s="95">
        <v>13360.473626228368</v>
      </c>
      <c r="F50" s="95">
        <v>13214.240401248828</v>
      </c>
      <c r="G50" s="95">
        <v>13270.600122123042</v>
      </c>
      <c r="H50" s="95">
        <v>13375.521488519607</v>
      </c>
      <c r="I50" s="95">
        <v>13475.25185448027</v>
      </c>
      <c r="J50" s="95">
        <v>13548.687526037067</v>
      </c>
      <c r="K50" s="95">
        <v>13602.194587098302</v>
      </c>
      <c r="L50" s="95">
        <v>13671.464373865143</v>
      </c>
      <c r="M50" s="95">
        <v>13739.559328783451</v>
      </c>
      <c r="N50" s="95">
        <v>13831.547479891362</v>
      </c>
      <c r="O50" s="95">
        <v>13911.104405331058</v>
      </c>
      <c r="P50" s="95">
        <v>14005.898162588281</v>
      </c>
      <c r="Q50" s="95">
        <v>14119.370966203172</v>
      </c>
      <c r="R50" s="95">
        <v>14219.907535042972</v>
      </c>
      <c r="S50" s="95">
        <v>14310.221632544481</v>
      </c>
      <c r="T50" s="95">
        <v>14396.288319122188</v>
      </c>
      <c r="U50" s="95">
        <v>14450.345178339139</v>
      </c>
      <c r="V50" s="95">
        <v>14501.346820527844</v>
      </c>
      <c r="W50" s="95">
        <v>14580.582170661817</v>
      </c>
      <c r="X50" s="95">
        <v>14680.391294893754</v>
      </c>
      <c r="Y50" s="95">
        <v>14790.785732084369</v>
      </c>
      <c r="Z50" s="95">
        <v>14889.59943228701</v>
      </c>
      <c r="AA50" s="95">
        <v>14990.830231383847</v>
      </c>
      <c r="AB50" s="95">
        <v>15099.635160588348</v>
      </c>
      <c r="AC50" s="95">
        <v>15221.863720003927</v>
      </c>
      <c r="AD50" s="95">
        <v>15335.180265195615</v>
      </c>
      <c r="AE50" s="95">
        <v>15450.606424912492</v>
      </c>
      <c r="AF50" s="95">
        <v>15587.233153787241</v>
      </c>
    </row>
    <row r="51" spans="1:32" x14ac:dyDescent="0.2">
      <c r="A51" s="94" t="s">
        <v>111</v>
      </c>
      <c r="B51" s="95">
        <v>95003.888000000006</v>
      </c>
      <c r="C51" s="95">
        <v>99621.137000000002</v>
      </c>
      <c r="D51" s="95">
        <v>102319.29780000001</v>
      </c>
      <c r="E51" s="95">
        <v>102208.77680133673</v>
      </c>
      <c r="F51" s="95">
        <v>103328.78899847525</v>
      </c>
      <c r="G51" s="95">
        <v>104514.0509218433</v>
      </c>
      <c r="H51" s="95">
        <v>105662.22886590552</v>
      </c>
      <c r="I51" s="95">
        <v>106584.07033730242</v>
      </c>
      <c r="J51" s="95">
        <v>107388.27589263934</v>
      </c>
      <c r="K51" s="95">
        <v>108001.15657884764</v>
      </c>
      <c r="L51" s="95">
        <v>108502.50466414436</v>
      </c>
      <c r="M51" s="95">
        <v>109058.7339669904</v>
      </c>
      <c r="N51" s="95">
        <v>109647.52956941306</v>
      </c>
      <c r="O51" s="95">
        <v>109943.65941488893</v>
      </c>
      <c r="P51" s="95">
        <v>110384.57103380702</v>
      </c>
      <c r="Q51" s="95">
        <v>111021.65503584962</v>
      </c>
      <c r="R51" s="95">
        <v>111517.17825904716</v>
      </c>
      <c r="S51" s="95">
        <v>112042.75507454379</v>
      </c>
      <c r="T51" s="95">
        <v>112524.96614254074</v>
      </c>
      <c r="U51" s="95">
        <v>113007.02582931647</v>
      </c>
      <c r="V51" s="95">
        <v>113644.37999711516</v>
      </c>
      <c r="W51" s="95">
        <v>114345.50875296592</v>
      </c>
      <c r="X51" s="95">
        <v>115087.70933357751</v>
      </c>
      <c r="Y51" s="95">
        <v>115859.45024680023</v>
      </c>
      <c r="Z51" s="95">
        <v>116577.89447292041</v>
      </c>
      <c r="AA51" s="95">
        <v>117345.52986112566</v>
      </c>
      <c r="AB51" s="95">
        <v>118247.86359697669</v>
      </c>
      <c r="AC51" s="95">
        <v>119202.72661658625</v>
      </c>
      <c r="AD51" s="95">
        <v>120070.90123512075</v>
      </c>
      <c r="AE51" s="95">
        <v>120935.02115736897</v>
      </c>
      <c r="AF51" s="95">
        <v>121944.18362655</v>
      </c>
    </row>
    <row r="52" spans="1:32" x14ac:dyDescent="0.2">
      <c r="A52" s="94" t="s">
        <v>114</v>
      </c>
      <c r="B52" s="95">
        <v>426863.26699999999</v>
      </c>
      <c r="C52" s="95">
        <v>435627.87800000003</v>
      </c>
      <c r="D52" s="95">
        <v>450274.07900000003</v>
      </c>
      <c r="E52" s="95">
        <v>440052.88618531515</v>
      </c>
      <c r="F52" s="95">
        <v>450401.93483360379</v>
      </c>
      <c r="G52" s="95">
        <v>451922.67207563564</v>
      </c>
      <c r="H52" s="95">
        <v>455757.52190126909</v>
      </c>
      <c r="I52" s="95">
        <v>459732.02431369637</v>
      </c>
      <c r="J52" s="95">
        <v>465375.85120957787</v>
      </c>
      <c r="K52" s="95">
        <v>469785.73286095198</v>
      </c>
      <c r="L52" s="95">
        <v>472469.67186318833</v>
      </c>
      <c r="M52" s="95">
        <v>475437.47132406652</v>
      </c>
      <c r="N52" s="95">
        <v>479687.95734806312</v>
      </c>
      <c r="O52" s="95">
        <v>482877.31425429153</v>
      </c>
      <c r="P52" s="95">
        <v>486295.89250262518</v>
      </c>
      <c r="Q52" s="95">
        <v>489997.44816018606</v>
      </c>
      <c r="R52" s="95">
        <v>493723.40861854347</v>
      </c>
      <c r="S52" s="95">
        <v>498108.07186002738</v>
      </c>
      <c r="T52" s="95">
        <v>502573.54627501249</v>
      </c>
      <c r="U52" s="95">
        <v>506931.93214171147</v>
      </c>
      <c r="V52" s="95">
        <v>511411.14532419591</v>
      </c>
      <c r="W52" s="95">
        <v>515516.32747661212</v>
      </c>
      <c r="X52" s="95">
        <v>519190.58151465422</v>
      </c>
      <c r="Y52" s="95">
        <v>522944.1618606681</v>
      </c>
      <c r="Z52" s="95">
        <v>526772.61854741978</v>
      </c>
      <c r="AA52" s="95">
        <v>531402.92692425137</v>
      </c>
      <c r="AB52" s="95">
        <v>537010.02220502961</v>
      </c>
      <c r="AC52" s="95">
        <v>542787.9927555765</v>
      </c>
      <c r="AD52" s="95">
        <v>548026.39118027408</v>
      </c>
      <c r="AE52" s="95">
        <v>552688.13287572074</v>
      </c>
      <c r="AF52" s="95">
        <v>558753.21253459121</v>
      </c>
    </row>
    <row r="53" spans="1:32" x14ac:dyDescent="0.2">
      <c r="A53" s="94" t="s">
        <v>116</v>
      </c>
      <c r="B53" s="95">
        <v>31663.156999999999</v>
      </c>
      <c r="C53" s="95">
        <v>32677.627</v>
      </c>
      <c r="D53" s="95">
        <v>33095.675399999993</v>
      </c>
      <c r="E53" s="95">
        <v>32767.139184390031</v>
      </c>
      <c r="F53" s="95">
        <v>33232.171451657363</v>
      </c>
      <c r="G53" s="95">
        <v>33648.395311372427</v>
      </c>
      <c r="H53" s="95">
        <v>33995.445026907997</v>
      </c>
      <c r="I53" s="95">
        <v>34300.43090672484</v>
      </c>
      <c r="J53" s="95">
        <v>34671.87497371366</v>
      </c>
      <c r="K53" s="95">
        <v>35001.979679126271</v>
      </c>
      <c r="L53" s="95">
        <v>35290.50167058751</v>
      </c>
      <c r="M53" s="95">
        <v>35615.146547070246</v>
      </c>
      <c r="N53" s="95">
        <v>35967.783514911607</v>
      </c>
      <c r="O53" s="95">
        <v>36299.015654472569</v>
      </c>
      <c r="P53" s="95">
        <v>36651.655249600029</v>
      </c>
      <c r="Q53" s="95">
        <v>37040.510669994837</v>
      </c>
      <c r="R53" s="95">
        <v>37415.02143668574</v>
      </c>
      <c r="S53" s="95">
        <v>37762.978222747886</v>
      </c>
      <c r="T53" s="95">
        <v>38078.587862327266</v>
      </c>
      <c r="U53" s="95">
        <v>38386.425332796622</v>
      </c>
      <c r="V53" s="95">
        <v>38704.034665510073</v>
      </c>
      <c r="W53" s="95">
        <v>39082.446623651071</v>
      </c>
      <c r="X53" s="95">
        <v>39468.743724204462</v>
      </c>
      <c r="Y53" s="95">
        <v>39888.943981434284</v>
      </c>
      <c r="Z53" s="95">
        <v>40297.039346361795</v>
      </c>
      <c r="AA53" s="95">
        <v>40918.923221180085</v>
      </c>
      <c r="AB53" s="95">
        <v>41323.570929920788</v>
      </c>
      <c r="AC53" s="95">
        <v>41772.419771623856</v>
      </c>
      <c r="AD53" s="95">
        <v>42208.91117314811</v>
      </c>
      <c r="AE53" s="95">
        <v>42648.554332761974</v>
      </c>
      <c r="AF53" s="95">
        <v>43138.364206842634</v>
      </c>
    </row>
    <row r="54" spans="1:32" x14ac:dyDescent="0.2">
      <c r="A54" s="94" t="s">
        <v>122</v>
      </c>
      <c r="B54" s="95">
        <v>117254.38800000001</v>
      </c>
      <c r="C54" s="95">
        <v>125245.196</v>
      </c>
      <c r="D54" s="95">
        <v>130108.01930000001</v>
      </c>
      <c r="E54" s="95">
        <v>129521.55911300839</v>
      </c>
      <c r="F54" s="95">
        <v>129393.96756698267</v>
      </c>
      <c r="G54" s="95">
        <v>129745.06994823655</v>
      </c>
      <c r="H54" s="95">
        <v>130584.37471212183</v>
      </c>
      <c r="I54" s="95">
        <v>131556.02085636306</v>
      </c>
      <c r="J54" s="95">
        <v>133032.27413610605</v>
      </c>
      <c r="K54" s="95">
        <v>134382.33546424139</v>
      </c>
      <c r="L54" s="95">
        <v>135617.59992429175</v>
      </c>
      <c r="M54" s="95">
        <v>136803.01748394925</v>
      </c>
      <c r="N54" s="95">
        <v>138055.30929671871</v>
      </c>
      <c r="O54" s="95">
        <v>138925.04864917955</v>
      </c>
      <c r="P54" s="95">
        <v>139805.12240598514</v>
      </c>
      <c r="Q54" s="95">
        <v>140991.92826288613</v>
      </c>
      <c r="R54" s="95">
        <v>142126.95289204153</v>
      </c>
      <c r="S54" s="95">
        <v>143239.37689563795</v>
      </c>
      <c r="T54" s="95">
        <v>144164.66194549453</v>
      </c>
      <c r="U54" s="95">
        <v>145138.2047598396</v>
      </c>
      <c r="V54" s="95">
        <v>146295.58147671114</v>
      </c>
      <c r="W54" s="95">
        <v>147657.96676717573</v>
      </c>
      <c r="X54" s="95">
        <v>149107.99930449709</v>
      </c>
      <c r="Y54" s="95">
        <v>150611.32689097049</v>
      </c>
      <c r="Z54" s="95">
        <v>152057.77696867811</v>
      </c>
      <c r="AA54" s="95">
        <v>153419.9815043479</v>
      </c>
      <c r="AB54" s="95">
        <v>154836.71499169266</v>
      </c>
      <c r="AC54" s="95">
        <v>156357.28081147911</v>
      </c>
      <c r="AD54" s="95">
        <v>157967.50351997287</v>
      </c>
      <c r="AE54" s="95">
        <v>159635.08951574352</v>
      </c>
      <c r="AF54" s="95">
        <v>161515.61595697101</v>
      </c>
    </row>
    <row r="55" spans="1:32" x14ac:dyDescent="0.2">
      <c r="A55" s="94" t="s">
        <v>119</v>
      </c>
      <c r="B55" s="95">
        <v>5331.4579999999996</v>
      </c>
      <c r="C55" s="95">
        <v>5412.6959999999999</v>
      </c>
      <c r="D55" s="95">
        <v>5470.8223399999997</v>
      </c>
      <c r="E55" s="95">
        <v>5334.4543933488685</v>
      </c>
      <c r="F55" s="95">
        <v>5415.2999419252465</v>
      </c>
      <c r="G55" s="95">
        <v>5391.2484245113355</v>
      </c>
      <c r="H55" s="95">
        <v>5413.2273811649247</v>
      </c>
      <c r="I55" s="95">
        <v>5431.0096446991465</v>
      </c>
      <c r="J55" s="95">
        <v>5462.0565190165025</v>
      </c>
      <c r="K55" s="95">
        <v>5494.082144124236</v>
      </c>
      <c r="L55" s="95">
        <v>5535.9651810146497</v>
      </c>
      <c r="M55" s="95">
        <v>5576.3064248988685</v>
      </c>
      <c r="N55" s="95">
        <v>5621.4675147001335</v>
      </c>
      <c r="O55" s="95">
        <v>5674.0509105617266</v>
      </c>
      <c r="P55" s="95">
        <v>5694.5189496283774</v>
      </c>
      <c r="Q55" s="95">
        <v>5766.3605505502574</v>
      </c>
      <c r="R55" s="95">
        <v>5796.3334427059717</v>
      </c>
      <c r="S55" s="95">
        <v>5852.7693672479254</v>
      </c>
      <c r="T55" s="95">
        <v>5897.72614861084</v>
      </c>
      <c r="U55" s="95">
        <v>5951.3210039100832</v>
      </c>
      <c r="V55" s="95">
        <v>6006.781602903483</v>
      </c>
      <c r="W55" s="95">
        <v>6060.4007243525466</v>
      </c>
      <c r="X55" s="95">
        <v>6123.7569881777245</v>
      </c>
      <c r="Y55" s="95">
        <v>6183.3409994126041</v>
      </c>
      <c r="Z55" s="95">
        <v>6253.5344318603884</v>
      </c>
      <c r="AA55" s="95">
        <v>6322.3166646768577</v>
      </c>
      <c r="AB55" s="95">
        <v>6379.1177392943428</v>
      </c>
      <c r="AC55" s="95">
        <v>6448.631719547152</v>
      </c>
      <c r="AD55" s="95">
        <v>6505.8052771522389</v>
      </c>
      <c r="AE55" s="95">
        <v>6584.394218523832</v>
      </c>
      <c r="AF55" s="95">
        <v>6662.7226003026199</v>
      </c>
    </row>
    <row r="56" spans="1:32" x14ac:dyDescent="0.2">
      <c r="A56" s="94" t="s">
        <v>125</v>
      </c>
      <c r="B56" s="95">
        <v>86706.144</v>
      </c>
      <c r="C56" s="95">
        <v>88198.668000000005</v>
      </c>
      <c r="D56" s="95">
        <v>90284.481400000004</v>
      </c>
      <c r="E56" s="95">
        <v>88605.368464317726</v>
      </c>
      <c r="F56" s="95">
        <v>88848.421202997997</v>
      </c>
      <c r="G56" s="95">
        <v>90212.656795424133</v>
      </c>
      <c r="H56" s="95">
        <v>91434.561277022745</v>
      </c>
      <c r="I56" s="95">
        <v>92196.795505801143</v>
      </c>
      <c r="J56" s="95">
        <v>93162.199474941852</v>
      </c>
      <c r="K56" s="95">
        <v>94016.521268182871</v>
      </c>
      <c r="L56" s="95">
        <v>94723.256505059122</v>
      </c>
      <c r="M56" s="95">
        <v>95319.684789355335</v>
      </c>
      <c r="N56" s="95">
        <v>96048.009284971253</v>
      </c>
      <c r="O56" s="95">
        <v>96765.688947542876</v>
      </c>
      <c r="P56" s="95">
        <v>97608.832326667645</v>
      </c>
      <c r="Q56" s="95">
        <v>98497.965364533855</v>
      </c>
      <c r="R56" s="95">
        <v>99493.792748706313</v>
      </c>
      <c r="S56" s="95">
        <v>100478.73365758672</v>
      </c>
      <c r="T56" s="95">
        <v>101477.18083735</v>
      </c>
      <c r="U56" s="95">
        <v>102508.6952826202</v>
      </c>
      <c r="V56" s="95">
        <v>103513.04793650111</v>
      </c>
      <c r="W56" s="95">
        <v>104482.77303760126</v>
      </c>
      <c r="X56" s="95">
        <v>105387.32252285162</v>
      </c>
      <c r="Y56" s="95">
        <v>106180.50554720496</v>
      </c>
      <c r="Z56" s="95">
        <v>106923.57021993252</v>
      </c>
      <c r="AA56" s="95">
        <v>108112.52333683078</v>
      </c>
      <c r="AB56" s="95">
        <v>108968.12987957896</v>
      </c>
      <c r="AC56" s="95">
        <v>109936.63692880592</v>
      </c>
      <c r="AD56" s="95">
        <v>110868.96488520902</v>
      </c>
      <c r="AE56" s="95">
        <v>111901.00525772427</v>
      </c>
      <c r="AF56" s="95">
        <v>113067.37630519988</v>
      </c>
    </row>
    <row r="57" spans="1:32" x14ac:dyDescent="0.2">
      <c r="A57" s="94" t="s">
        <v>131</v>
      </c>
      <c r="B57" s="95">
        <v>67448.361000000004</v>
      </c>
      <c r="C57" s="95">
        <v>69426.615000000005</v>
      </c>
      <c r="D57" s="95">
        <v>70110.091</v>
      </c>
      <c r="E57" s="95">
        <v>69741.41387480055</v>
      </c>
      <c r="F57" s="95">
        <v>69401.151357296258</v>
      </c>
      <c r="G57" s="95">
        <v>69703.509551675481</v>
      </c>
      <c r="H57" s="95">
        <v>70226.064062448451</v>
      </c>
      <c r="I57" s="95">
        <v>70744.143321388357</v>
      </c>
      <c r="J57" s="95">
        <v>71121.409417684612</v>
      </c>
      <c r="K57" s="95">
        <v>71392.908371900339</v>
      </c>
      <c r="L57" s="95">
        <v>71747.286438069757</v>
      </c>
      <c r="M57" s="95">
        <v>72065.315045570271</v>
      </c>
      <c r="N57" s="95">
        <v>72490.607347902711</v>
      </c>
      <c r="O57" s="95">
        <v>72852.077489407486</v>
      </c>
      <c r="P57" s="95">
        <v>73259.438599525238</v>
      </c>
      <c r="Q57" s="95">
        <v>73773.650077391358</v>
      </c>
      <c r="R57" s="95">
        <v>74215.444935172578</v>
      </c>
      <c r="S57" s="95">
        <v>74627.631853371829</v>
      </c>
      <c r="T57" s="95">
        <v>75019.547564946537</v>
      </c>
      <c r="U57" s="95">
        <v>75264.060548232999</v>
      </c>
      <c r="V57" s="95">
        <v>75505.119077529205</v>
      </c>
      <c r="W57" s="95">
        <v>75861.491060990375</v>
      </c>
      <c r="X57" s="95">
        <v>76312.675818283387</v>
      </c>
      <c r="Y57" s="95">
        <v>76820.748102671452</v>
      </c>
      <c r="Z57" s="95">
        <v>77280.25462624956</v>
      </c>
      <c r="AA57" s="95">
        <v>77750.234275007315</v>
      </c>
      <c r="AB57" s="95">
        <v>78270.930357449513</v>
      </c>
      <c r="AC57" s="95">
        <v>78877.290450261338</v>
      </c>
      <c r="AD57" s="95">
        <v>79419.346110146376</v>
      </c>
      <c r="AE57" s="95">
        <v>79984.954896602183</v>
      </c>
      <c r="AF57" s="95">
        <v>80664.149738722816</v>
      </c>
    </row>
    <row r="58" spans="1:32" x14ac:dyDescent="0.2">
      <c r="A58" s="94" t="s">
        <v>128</v>
      </c>
      <c r="B58" s="95">
        <v>32076.582999999999</v>
      </c>
      <c r="C58" s="95">
        <v>32777.987999999998</v>
      </c>
      <c r="D58" s="95">
        <v>32992.551299999999</v>
      </c>
      <c r="E58" s="95">
        <v>32842.049471458922</v>
      </c>
      <c r="F58" s="95">
        <v>32909.755392428073</v>
      </c>
      <c r="G58" s="95">
        <v>33064.267812468635</v>
      </c>
      <c r="H58" s="95">
        <v>33328.589365702486</v>
      </c>
      <c r="I58" s="95">
        <v>33595.307697829507</v>
      </c>
      <c r="J58" s="95">
        <v>33819.739962665975</v>
      </c>
      <c r="K58" s="95">
        <v>33990.254200649069</v>
      </c>
      <c r="L58" s="95">
        <v>34163.175548947685</v>
      </c>
      <c r="M58" s="95">
        <v>34313.762028497651</v>
      </c>
      <c r="N58" s="95">
        <v>34499.91537373561</v>
      </c>
      <c r="O58" s="95">
        <v>34642.111183074594</v>
      </c>
      <c r="P58" s="95">
        <v>34795.030231172408</v>
      </c>
      <c r="Q58" s="95">
        <v>35006.850828772411</v>
      </c>
      <c r="R58" s="95">
        <v>35187.098377508904</v>
      </c>
      <c r="S58" s="95">
        <v>35383.924082027923</v>
      </c>
      <c r="T58" s="95">
        <v>35562.801995215217</v>
      </c>
      <c r="U58" s="95">
        <v>35710.415358032013</v>
      </c>
      <c r="V58" s="95">
        <v>35884.387623055052</v>
      </c>
      <c r="W58" s="95">
        <v>36085.562967471327</v>
      </c>
      <c r="X58" s="95">
        <v>36310.385049092787</v>
      </c>
      <c r="Y58" s="95">
        <v>36549.978398492247</v>
      </c>
      <c r="Z58" s="95">
        <v>36774.210589225055</v>
      </c>
      <c r="AA58" s="95">
        <v>37008.016786844149</v>
      </c>
      <c r="AB58" s="95">
        <v>37271.52460170522</v>
      </c>
      <c r="AC58" s="95">
        <v>37573.179138395033</v>
      </c>
      <c r="AD58" s="95">
        <v>37840.372160497056</v>
      </c>
      <c r="AE58" s="95">
        <v>38123.160186900488</v>
      </c>
      <c r="AF58" s="95">
        <v>38476.725677244925</v>
      </c>
    </row>
    <row r="59" spans="1:32" x14ac:dyDescent="0.2">
      <c r="A59" s="94" t="s">
        <v>134</v>
      </c>
      <c r="B59" s="95">
        <v>15331.018</v>
      </c>
      <c r="C59" s="95">
        <v>15784.712</v>
      </c>
      <c r="D59" s="95">
        <v>16581.180799999998</v>
      </c>
      <c r="E59" s="95">
        <v>16416.58169982945</v>
      </c>
      <c r="F59" s="95">
        <v>16649.566342330312</v>
      </c>
      <c r="G59" s="95">
        <v>16858.097607753869</v>
      </c>
      <c r="H59" s="95">
        <v>17031.97210979482</v>
      </c>
      <c r="I59" s="95">
        <v>17184.772315669758</v>
      </c>
      <c r="J59" s="95">
        <v>17370.868570161936</v>
      </c>
      <c r="K59" s="95">
        <v>17536.253495449706</v>
      </c>
      <c r="L59" s="95">
        <v>17680.805170173793</v>
      </c>
      <c r="M59" s="95">
        <v>17843.454680349794</v>
      </c>
      <c r="N59" s="95">
        <v>18020.128437566465</v>
      </c>
      <c r="O59" s="95">
        <v>18186.078215791298</v>
      </c>
      <c r="P59" s="95">
        <v>18362.753289297947</v>
      </c>
      <c r="Q59" s="95">
        <v>18557.572762014504</v>
      </c>
      <c r="R59" s="95">
        <v>18745.205455984196</v>
      </c>
      <c r="S59" s="95">
        <v>18919.534407140254</v>
      </c>
      <c r="T59" s="95">
        <v>19077.657196079879</v>
      </c>
      <c r="U59" s="95">
        <v>19231.886070190332</v>
      </c>
      <c r="V59" s="95">
        <v>19391.010720339913</v>
      </c>
      <c r="W59" s="95">
        <v>19580.597940391566</v>
      </c>
      <c r="X59" s="95">
        <v>19774.135675741472</v>
      </c>
      <c r="Y59" s="95">
        <v>19984.65914604763</v>
      </c>
      <c r="Z59" s="95">
        <v>20189.117974813671</v>
      </c>
      <c r="AA59" s="95">
        <v>20500.686445326486</v>
      </c>
      <c r="AB59" s="95">
        <v>20703.417972568121</v>
      </c>
      <c r="AC59" s="95">
        <v>20928.294597873344</v>
      </c>
      <c r="AD59" s="95">
        <v>21146.980053264262</v>
      </c>
      <c r="AE59" s="95">
        <v>21367.244563020748</v>
      </c>
      <c r="AF59" s="95">
        <v>21612.642971773472</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4C071-33CE-4791-A6B1-C31D875216C1}">
  <dimension ref="A1:AG261"/>
  <sheetViews>
    <sheetView topLeftCell="F1" workbookViewId="0">
      <selection activeCell="AG6" sqref="AG6"/>
    </sheetView>
  </sheetViews>
  <sheetFormatPr defaultColWidth="8.85546875" defaultRowHeight="12.75" x14ac:dyDescent="0.2"/>
  <cols>
    <col min="1" max="1" width="12.5703125" style="97" customWidth="1"/>
    <col min="2" max="2" width="16" style="97" customWidth="1"/>
    <col min="3" max="32" width="9.42578125" style="97" bestFit="1" customWidth="1"/>
    <col min="33" max="16384" width="8.85546875" style="97"/>
  </cols>
  <sheetData>
    <row r="1" spans="1:33" x14ac:dyDescent="0.2">
      <c r="A1" s="96" t="s">
        <v>2532</v>
      </c>
    </row>
    <row r="2" spans="1:33" x14ac:dyDescent="0.2">
      <c r="A2" s="98" t="s">
        <v>2533</v>
      </c>
    </row>
    <row r="3" spans="1:33" x14ac:dyDescent="0.2">
      <c r="A3" s="98" t="s">
        <v>2534</v>
      </c>
    </row>
    <row r="4" spans="1:33" x14ac:dyDescent="0.2">
      <c r="A4" s="89" t="s">
        <v>2491</v>
      </c>
      <c r="B4" s="99"/>
    </row>
    <row r="5" spans="1:33" x14ac:dyDescent="0.2">
      <c r="A5" s="89"/>
      <c r="B5" s="99"/>
    </row>
    <row r="6" spans="1:33" s="92" customFormat="1" x14ac:dyDescent="0.2">
      <c r="A6" s="92" t="s">
        <v>172</v>
      </c>
      <c r="B6" s="92" t="s">
        <v>2535</v>
      </c>
      <c r="C6" s="93">
        <v>2020</v>
      </c>
      <c r="D6" s="93">
        <v>2021</v>
      </c>
      <c r="E6" s="93">
        <v>2022</v>
      </c>
      <c r="F6" s="93">
        <v>2023</v>
      </c>
      <c r="G6" s="93">
        <v>2024</v>
      </c>
      <c r="H6" s="93">
        <v>2025</v>
      </c>
      <c r="I6" s="93">
        <v>2026</v>
      </c>
      <c r="J6" s="93">
        <v>2027</v>
      </c>
      <c r="K6" s="93">
        <v>2028</v>
      </c>
      <c r="L6" s="93">
        <v>2029</v>
      </c>
      <c r="M6" s="93">
        <v>2030</v>
      </c>
      <c r="N6" s="93">
        <v>2031</v>
      </c>
      <c r="O6" s="93">
        <v>2032</v>
      </c>
      <c r="P6" s="93">
        <v>2033</v>
      </c>
      <c r="Q6" s="93">
        <v>2034</v>
      </c>
      <c r="R6" s="93">
        <v>2035</v>
      </c>
      <c r="S6" s="93">
        <v>2036</v>
      </c>
      <c r="T6" s="93">
        <v>2037</v>
      </c>
      <c r="U6" s="93">
        <v>2038</v>
      </c>
      <c r="V6" s="93">
        <v>2039</v>
      </c>
      <c r="W6" s="93">
        <v>2040</v>
      </c>
      <c r="X6" s="93">
        <v>2041</v>
      </c>
      <c r="Y6" s="93">
        <v>2042</v>
      </c>
      <c r="Z6" s="93">
        <v>2043</v>
      </c>
      <c r="AA6" s="93">
        <v>2044</v>
      </c>
      <c r="AB6" s="93">
        <v>2045</v>
      </c>
      <c r="AC6" s="93">
        <v>2046</v>
      </c>
      <c r="AD6" s="93">
        <v>2047</v>
      </c>
      <c r="AE6" s="93">
        <v>2048</v>
      </c>
      <c r="AF6" s="93">
        <v>2049</v>
      </c>
      <c r="AG6" s="93">
        <v>2050</v>
      </c>
    </row>
    <row r="7" spans="1:33" x14ac:dyDescent="0.2">
      <c r="A7" s="97" t="s">
        <v>6</v>
      </c>
      <c r="B7" s="97" t="s">
        <v>219</v>
      </c>
      <c r="C7" s="100">
        <v>0</v>
      </c>
      <c r="D7" s="100">
        <v>0</v>
      </c>
      <c r="E7" s="100">
        <v>0</v>
      </c>
      <c r="F7" s="100">
        <v>0</v>
      </c>
      <c r="G7" s="100">
        <v>0</v>
      </c>
      <c r="H7" s="100">
        <v>0</v>
      </c>
      <c r="I7" s="100">
        <v>0</v>
      </c>
      <c r="J7" s="100">
        <v>0</v>
      </c>
      <c r="K7" s="100">
        <v>0</v>
      </c>
      <c r="L7" s="100">
        <v>0</v>
      </c>
      <c r="M7" s="100">
        <v>0</v>
      </c>
      <c r="N7" s="100">
        <v>0</v>
      </c>
      <c r="O7" s="100">
        <v>0</v>
      </c>
      <c r="P7" s="100">
        <v>0</v>
      </c>
      <c r="Q7" s="100">
        <v>0</v>
      </c>
      <c r="R7" s="100">
        <v>0</v>
      </c>
      <c r="S7" s="100">
        <v>0</v>
      </c>
      <c r="T7" s="100">
        <v>0</v>
      </c>
      <c r="U7" s="100">
        <v>0</v>
      </c>
      <c r="V7" s="100">
        <v>0</v>
      </c>
      <c r="W7" s="100">
        <v>0</v>
      </c>
      <c r="X7" s="100">
        <v>0</v>
      </c>
      <c r="Y7" s="100">
        <v>0</v>
      </c>
      <c r="Z7" s="100">
        <v>0</v>
      </c>
      <c r="AA7" s="100">
        <v>0</v>
      </c>
      <c r="AB7" s="100">
        <v>0</v>
      </c>
      <c r="AC7" s="100">
        <v>0</v>
      </c>
      <c r="AD7" s="100">
        <v>0</v>
      </c>
      <c r="AE7" s="100">
        <v>0</v>
      </c>
      <c r="AF7" s="100">
        <v>0</v>
      </c>
      <c r="AG7" s="101"/>
    </row>
    <row r="8" spans="1:33" x14ac:dyDescent="0.2">
      <c r="A8" s="97" t="s">
        <v>3</v>
      </c>
      <c r="B8" s="97" t="s">
        <v>219</v>
      </c>
      <c r="C8" s="100">
        <v>0</v>
      </c>
      <c r="D8" s="100">
        <v>0</v>
      </c>
      <c r="E8" s="100">
        <v>0</v>
      </c>
      <c r="F8" s="100">
        <v>0</v>
      </c>
      <c r="G8" s="100">
        <v>0</v>
      </c>
      <c r="H8" s="100">
        <v>0</v>
      </c>
      <c r="I8" s="100">
        <v>0</v>
      </c>
      <c r="J8" s="100">
        <v>0</v>
      </c>
      <c r="K8" s="100">
        <v>0</v>
      </c>
      <c r="L8" s="100">
        <v>0</v>
      </c>
      <c r="M8" s="100">
        <v>0</v>
      </c>
      <c r="N8" s="100">
        <v>0</v>
      </c>
      <c r="O8" s="100">
        <v>0</v>
      </c>
      <c r="P8" s="100">
        <v>0</v>
      </c>
      <c r="Q8" s="100">
        <v>0</v>
      </c>
      <c r="R8" s="100">
        <v>0</v>
      </c>
      <c r="S8" s="100">
        <v>0</v>
      </c>
      <c r="T8" s="100">
        <v>0</v>
      </c>
      <c r="U8" s="100">
        <v>0</v>
      </c>
      <c r="V8" s="100">
        <v>0</v>
      </c>
      <c r="W8" s="100">
        <v>0</v>
      </c>
      <c r="X8" s="100">
        <v>0</v>
      </c>
      <c r="Y8" s="100">
        <v>0</v>
      </c>
      <c r="Z8" s="100">
        <v>0</v>
      </c>
      <c r="AA8" s="100">
        <v>0</v>
      </c>
      <c r="AB8" s="100">
        <v>0</v>
      </c>
      <c r="AC8" s="100">
        <v>0</v>
      </c>
      <c r="AD8" s="100">
        <v>0</v>
      </c>
      <c r="AE8" s="100">
        <v>0</v>
      </c>
      <c r="AF8" s="100">
        <v>0</v>
      </c>
      <c r="AG8" s="101"/>
    </row>
    <row r="9" spans="1:33" x14ac:dyDescent="0.2">
      <c r="A9" s="97" t="s">
        <v>12</v>
      </c>
      <c r="B9" s="97" t="s">
        <v>219</v>
      </c>
      <c r="C9" s="100">
        <v>0</v>
      </c>
      <c r="D9" s="100">
        <v>0</v>
      </c>
      <c r="E9" s="100">
        <v>0</v>
      </c>
      <c r="F9" s="100">
        <v>0</v>
      </c>
      <c r="G9" s="100">
        <v>0</v>
      </c>
      <c r="H9" s="100">
        <v>0</v>
      </c>
      <c r="I9" s="100">
        <v>0</v>
      </c>
      <c r="J9" s="100">
        <v>0</v>
      </c>
      <c r="K9" s="100">
        <v>0</v>
      </c>
      <c r="L9" s="100">
        <v>0</v>
      </c>
      <c r="M9" s="100">
        <v>0</v>
      </c>
      <c r="N9" s="100">
        <v>0</v>
      </c>
      <c r="O9" s="100">
        <v>0</v>
      </c>
      <c r="P9" s="100">
        <v>0</v>
      </c>
      <c r="Q9" s="100">
        <v>0</v>
      </c>
      <c r="R9" s="100">
        <v>0</v>
      </c>
      <c r="S9" s="100">
        <v>0</v>
      </c>
      <c r="T9" s="100">
        <v>0</v>
      </c>
      <c r="U9" s="100">
        <v>0</v>
      </c>
      <c r="V9" s="100">
        <v>0</v>
      </c>
      <c r="W9" s="100">
        <v>0</v>
      </c>
      <c r="X9" s="100">
        <v>0</v>
      </c>
      <c r="Y9" s="100">
        <v>0</v>
      </c>
      <c r="Z9" s="100">
        <v>0</v>
      </c>
      <c r="AA9" s="100">
        <v>0</v>
      </c>
      <c r="AB9" s="100">
        <v>0</v>
      </c>
      <c r="AC9" s="100">
        <v>0</v>
      </c>
      <c r="AD9" s="100">
        <v>0</v>
      </c>
      <c r="AE9" s="100">
        <v>0</v>
      </c>
      <c r="AF9" s="100">
        <v>0</v>
      </c>
      <c r="AG9" s="101"/>
    </row>
    <row r="10" spans="1:33" x14ac:dyDescent="0.2">
      <c r="A10" s="97" t="s">
        <v>8</v>
      </c>
      <c r="B10" s="97" t="s">
        <v>219</v>
      </c>
      <c r="C10" s="100">
        <v>44035.723000000005</v>
      </c>
      <c r="D10" s="100">
        <v>45398.356783758507</v>
      </c>
      <c r="E10" s="100">
        <v>44692.25989230923</v>
      </c>
      <c r="F10" s="100">
        <v>45316.727085325059</v>
      </c>
      <c r="G10" s="100">
        <v>45782.01636639567</v>
      </c>
      <c r="H10" s="100">
        <v>46218.73525301458</v>
      </c>
      <c r="I10" s="100">
        <v>46614.639290416773</v>
      </c>
      <c r="J10" s="100">
        <v>47137.0693603908</v>
      </c>
      <c r="K10" s="100">
        <v>47594.195671618079</v>
      </c>
      <c r="L10" s="100">
        <v>48006.425648706958</v>
      </c>
      <c r="M10" s="100">
        <v>48443.144535325868</v>
      </c>
      <c r="N10" s="100">
        <v>48912.515301318155</v>
      </c>
      <c r="O10" s="100">
        <v>49349.234187937065</v>
      </c>
      <c r="P10" s="100">
        <v>49810.441984086014</v>
      </c>
      <c r="Q10" s="100">
        <v>50324.709084216694</v>
      </c>
      <c r="R10" s="100">
        <v>50822.650244660683</v>
      </c>
      <c r="S10" s="100">
        <v>51283.858040809624</v>
      </c>
      <c r="T10" s="100">
        <v>51679.762078211817</v>
      </c>
      <c r="U10" s="100">
        <v>52075.666115614011</v>
      </c>
      <c r="V10" s="100">
        <v>52479.73312285955</v>
      </c>
      <c r="W10" s="100">
        <v>52932.777949165145</v>
      </c>
      <c r="X10" s="100">
        <v>53414.393169922449</v>
      </c>
      <c r="Y10" s="100">
        <v>53957.23066450483</v>
      </c>
      <c r="Z10" s="100">
        <v>54500.068159087219</v>
      </c>
      <c r="AA10" s="100">
        <v>55185.757625928127</v>
      </c>
      <c r="AB10" s="100">
        <v>55716.350665745493</v>
      </c>
      <c r="AC10" s="100">
        <v>56295.921524622929</v>
      </c>
      <c r="AD10" s="100">
        <v>56875.492383500357</v>
      </c>
      <c r="AE10" s="100">
        <v>57450.981757456109</v>
      </c>
      <c r="AF10" s="100">
        <v>58067.2859806286</v>
      </c>
      <c r="AG10" s="101"/>
    </row>
    <row r="11" spans="1:33" x14ac:dyDescent="0.2">
      <c r="A11" s="97" t="s">
        <v>15</v>
      </c>
      <c r="B11" s="97" t="s">
        <v>219</v>
      </c>
      <c r="C11" s="100">
        <v>107719.52100000001</v>
      </c>
      <c r="D11" s="100">
        <v>109764.50697089823</v>
      </c>
      <c r="E11" s="100">
        <v>107353.22338981323</v>
      </c>
      <c r="F11" s="100">
        <v>107442.0480726157</v>
      </c>
      <c r="G11" s="100">
        <v>108869.8466419177</v>
      </c>
      <c r="H11" s="100">
        <v>110262.75058428035</v>
      </c>
      <c r="I11" s="100">
        <v>111013.33878309464</v>
      </c>
      <c r="J11" s="100">
        <v>112112.96634696862</v>
      </c>
      <c r="K11" s="100">
        <v>113160.61095961749</v>
      </c>
      <c r="L11" s="100">
        <v>113984.95156507504</v>
      </c>
      <c r="M11" s="100">
        <v>114677.38088130906</v>
      </c>
      <c r="N11" s="100">
        <v>115493.07500721719</v>
      </c>
      <c r="O11" s="100">
        <v>116315.92212984349</v>
      </c>
      <c r="P11" s="100">
        <v>117293.90176254517</v>
      </c>
      <c r="Q11" s="100">
        <v>118314.78883642383</v>
      </c>
      <c r="R11" s="100">
        <v>119450.83217528999</v>
      </c>
      <c r="S11" s="100">
        <v>120633.00309929124</v>
      </c>
      <c r="T11" s="100">
        <v>121833.52660428839</v>
      </c>
      <c r="U11" s="100">
        <v>123090.18855243428</v>
      </c>
      <c r="V11" s="100">
        <v>124271.62700676113</v>
      </c>
      <c r="W11" s="100">
        <v>125380.79116770852</v>
      </c>
      <c r="X11" s="100">
        <v>126395.81892332272</v>
      </c>
      <c r="Y11" s="100">
        <v>127242.7339104053</v>
      </c>
      <c r="Z11" s="100">
        <v>128015.7840734366</v>
      </c>
      <c r="AA11" s="100">
        <v>129171.41526739579</v>
      </c>
      <c r="AB11" s="100">
        <v>130108.72570708019</v>
      </c>
      <c r="AC11" s="100">
        <v>131184.99372399473</v>
      </c>
      <c r="AD11" s="100">
        <v>132237.37172430547</v>
      </c>
      <c r="AE11" s="100">
        <v>133437.57685969002</v>
      </c>
      <c r="AF11" s="100">
        <v>134759.90726110054</v>
      </c>
      <c r="AG11" s="101"/>
    </row>
    <row r="12" spans="1:33" x14ac:dyDescent="0.2">
      <c r="A12" s="97" t="s">
        <v>16</v>
      </c>
      <c r="B12" s="97" t="s">
        <v>219</v>
      </c>
      <c r="C12" s="100">
        <v>32204.198</v>
      </c>
      <c r="D12" s="100">
        <v>32750.351077862659</v>
      </c>
      <c r="E12" s="100">
        <v>32387.179027020647</v>
      </c>
      <c r="F12" s="100">
        <v>32797.760310226324</v>
      </c>
      <c r="G12" s="100">
        <v>33169.08200583126</v>
      </c>
      <c r="H12" s="100">
        <v>33492.01937586625</v>
      </c>
      <c r="I12" s="100">
        <v>33781.163244398405</v>
      </c>
      <c r="J12" s="100">
        <v>34139.213547482417</v>
      </c>
      <c r="K12" s="100">
        <v>34454.64206132081</v>
      </c>
      <c r="L12" s="100">
        <v>34742.689520092485</v>
      </c>
      <c r="M12" s="100">
        <v>35060.839447009421</v>
      </c>
      <c r="N12" s="100">
        <v>35405.447784672993</v>
      </c>
      <c r="O12" s="100">
        <v>35726.120274978137</v>
      </c>
      <c r="P12" s="100">
        <v>36066.368970004252</v>
      </c>
      <c r="Q12" s="100">
        <v>36443.897877273157</v>
      </c>
      <c r="R12" s="100">
        <v>36802.682008686876</v>
      </c>
      <c r="S12" s="100">
        <v>37131.148859560511</v>
      </c>
      <c r="T12" s="100">
        <v>37420.998735708825</v>
      </c>
      <c r="U12" s="100">
        <v>37700.820840890512</v>
      </c>
      <c r="V12" s="100">
        <v>37989.877598663836</v>
      </c>
      <c r="W12" s="100">
        <v>38336.281512544978</v>
      </c>
      <c r="X12" s="100">
        <v>38700.121716589609</v>
      </c>
      <c r="Y12" s="100">
        <v>39104.784485044132</v>
      </c>
      <c r="Z12" s="100">
        <v>39499.773854571918</v>
      </c>
      <c r="AA12" s="100">
        <v>40058.193041384286</v>
      </c>
      <c r="AB12" s="100">
        <v>40443.189301818078</v>
      </c>
      <c r="AC12" s="100">
        <v>40871.889166785295</v>
      </c>
      <c r="AD12" s="100">
        <v>41292.519656589342</v>
      </c>
      <c r="AE12" s="100">
        <v>41714.639694761834</v>
      </c>
      <c r="AF12" s="100">
        <v>42179.172182712369</v>
      </c>
      <c r="AG12" s="101"/>
    </row>
    <row r="13" spans="1:33" x14ac:dyDescent="0.2">
      <c r="A13" s="97" t="s">
        <v>19</v>
      </c>
      <c r="B13" s="97" t="s">
        <v>219</v>
      </c>
      <c r="C13" s="100">
        <v>13007.419</v>
      </c>
      <c r="D13" s="100">
        <v>12979.392392439895</v>
      </c>
      <c r="E13" s="100">
        <v>12655.862769407695</v>
      </c>
      <c r="F13" s="100">
        <v>12847.666858983535</v>
      </c>
      <c r="G13" s="100">
        <v>12790.605221308651</v>
      </c>
      <c r="H13" s="100">
        <v>12842.749759196053</v>
      </c>
      <c r="I13" s="100">
        <v>12884.937745149997</v>
      </c>
      <c r="J13" s="100">
        <v>12958.595696236693</v>
      </c>
      <c r="K13" s="100">
        <v>13034.575709670369</v>
      </c>
      <c r="L13" s="100">
        <v>13133.942191819324</v>
      </c>
      <c r="M13" s="100">
        <v>13229.650807714972</v>
      </c>
      <c r="N13" s="100">
        <v>13336.794390337844</v>
      </c>
      <c r="O13" s="100">
        <v>13461.547212820216</v>
      </c>
      <c r="P13" s="100">
        <v>13510.107135632452</v>
      </c>
      <c r="Q13" s="100">
        <v>13680.5495792937</v>
      </c>
      <c r="R13" s="100">
        <v>13751.65953393085</v>
      </c>
      <c r="S13" s="100">
        <v>13885.552386620368</v>
      </c>
      <c r="T13" s="100">
        <v>13992.211252462903</v>
      </c>
      <c r="U13" s="100">
        <v>14119.363737759091</v>
      </c>
      <c r="V13" s="100">
        <v>14250.942654404205</v>
      </c>
      <c r="W13" s="100">
        <v>14378.152710548215</v>
      </c>
      <c r="X13" s="100">
        <v>14528.463899177659</v>
      </c>
      <c r="Y13" s="100">
        <v>14669.825510663119</v>
      </c>
      <c r="Z13" s="100">
        <v>14836.357714871385</v>
      </c>
      <c r="AA13" s="100">
        <v>14999.541882418875</v>
      </c>
      <c r="AB13" s="100">
        <v>15134.301044744843</v>
      </c>
      <c r="AC13" s="100">
        <v>15299.221265214208</v>
      </c>
      <c r="AD13" s="100">
        <v>15434.864134331428</v>
      </c>
      <c r="AE13" s="100">
        <v>15621.314478425104</v>
      </c>
      <c r="AF13" s="100">
        <v>15807.146651248271</v>
      </c>
      <c r="AG13" s="101"/>
    </row>
    <row r="14" spans="1:33" x14ac:dyDescent="0.2">
      <c r="A14" s="97" t="s">
        <v>173</v>
      </c>
      <c r="B14" s="97" t="s">
        <v>219</v>
      </c>
      <c r="C14" s="100">
        <v>3063.973</v>
      </c>
      <c r="D14" s="100">
        <v>3108.8138105665994</v>
      </c>
      <c r="E14" s="100">
        <v>3065.5979911552949</v>
      </c>
      <c r="F14" s="100">
        <v>3080.143222550168</v>
      </c>
      <c r="G14" s="100">
        <v>3080.8398627637034</v>
      </c>
      <c r="H14" s="100">
        <v>3096.1525614048537</v>
      </c>
      <c r="I14" s="100">
        <v>3113.2134573921121</v>
      </c>
      <c r="J14" s="100">
        <v>3133.0751902885049</v>
      </c>
      <c r="K14" s="100">
        <v>3150.4286070925991</v>
      </c>
      <c r="L14" s="100">
        <v>3167.3404764602783</v>
      </c>
      <c r="M14" s="100">
        <v>3184.8142835849267</v>
      </c>
      <c r="N14" s="100">
        <v>3202.8213921675206</v>
      </c>
      <c r="O14" s="100">
        <v>3220.0206588478845</v>
      </c>
      <c r="P14" s="100">
        <v>3238.0336366089437</v>
      </c>
      <c r="Q14" s="100">
        <v>3259.738628299363</v>
      </c>
      <c r="R14" s="100">
        <v>3282.3927671743509</v>
      </c>
      <c r="S14" s="100">
        <v>3308.2283615873048</v>
      </c>
      <c r="T14" s="100">
        <v>3329.6169588558628</v>
      </c>
      <c r="U14" s="100">
        <v>3348.1485651287062</v>
      </c>
      <c r="V14" s="100">
        <v>3370.8181105971635</v>
      </c>
      <c r="W14" s="100">
        <v>3396.3442982781903</v>
      </c>
      <c r="X14" s="100">
        <v>3424.1662968992796</v>
      </c>
      <c r="Y14" s="100">
        <v>3452.4668981593459</v>
      </c>
      <c r="Z14" s="100">
        <v>3482.0998510388963</v>
      </c>
      <c r="AA14" s="100">
        <v>3513.801027841941</v>
      </c>
      <c r="AB14" s="100">
        <v>3546.2737249919655</v>
      </c>
      <c r="AC14" s="100">
        <v>3581.7733547190669</v>
      </c>
      <c r="AD14" s="100">
        <v>3617.5155931920449</v>
      </c>
      <c r="AE14" s="100">
        <v>3656.3244172777522</v>
      </c>
      <c r="AF14" s="100">
        <v>3700.8648549442946</v>
      </c>
      <c r="AG14" s="101"/>
    </row>
    <row r="15" spans="1:33" x14ac:dyDescent="0.2">
      <c r="A15" s="97" t="s">
        <v>22</v>
      </c>
      <c r="B15" s="97" t="s">
        <v>219</v>
      </c>
      <c r="C15" s="100">
        <v>3113.1164842589906</v>
      </c>
      <c r="D15" s="100">
        <v>3142.9675909619837</v>
      </c>
      <c r="E15" s="100">
        <v>3099.2769976672244</v>
      </c>
      <c r="F15" s="100">
        <v>3113.9820246205099</v>
      </c>
      <c r="G15" s="100">
        <v>3114.6863182022817</v>
      </c>
      <c r="H15" s="100">
        <v>3130.1672438838787</v>
      </c>
      <c r="I15" s="100">
        <v>3147.415572805498</v>
      </c>
      <c r="J15" s="100">
        <v>3167.4955089475498</v>
      </c>
      <c r="K15" s="100">
        <v>3185.039572352809</v>
      </c>
      <c r="L15" s="100">
        <v>3202.1372374315379</v>
      </c>
      <c r="M15" s="100">
        <v>3219.8030137790392</v>
      </c>
      <c r="N15" s="100">
        <v>3238.0079504946643</v>
      </c>
      <c r="O15" s="100">
        <v>3255.396170265486</v>
      </c>
      <c r="P15" s="100">
        <v>3273.6070406390349</v>
      </c>
      <c r="Q15" s="100">
        <v>3295.5504858248541</v>
      </c>
      <c r="R15" s="100">
        <v>3318.4535056336417</v>
      </c>
      <c r="S15" s="100">
        <v>3344.5729328110292</v>
      </c>
      <c r="T15" s="100">
        <v>3366.196507630058</v>
      </c>
      <c r="U15" s="100">
        <v>3384.9317042269231</v>
      </c>
      <c r="V15" s="100">
        <v>3407.8502998877602</v>
      </c>
      <c r="W15" s="100">
        <v>3433.6569211558444</v>
      </c>
      <c r="X15" s="100">
        <v>3461.7845754028299</v>
      </c>
      <c r="Y15" s="100">
        <v>3490.3960902715553</v>
      </c>
      <c r="Z15" s="100">
        <v>3520.3545941254597</v>
      </c>
      <c r="AA15" s="100">
        <v>3552.4040436449759</v>
      </c>
      <c r="AB15" s="100">
        <v>3585.2334895213271</v>
      </c>
      <c r="AC15" s="100">
        <v>3621.1231221986523</v>
      </c>
      <c r="AD15" s="100">
        <v>3657.2580289489952</v>
      </c>
      <c r="AE15" s="100">
        <v>3696.4932111687031</v>
      </c>
      <c r="AF15" s="100">
        <v>3741.5229751247789</v>
      </c>
      <c r="AG15" s="101"/>
    </row>
    <row r="16" spans="1:33" x14ac:dyDescent="0.2">
      <c r="A16" s="97" t="s">
        <v>24</v>
      </c>
      <c r="B16" s="97" t="s">
        <v>219</v>
      </c>
      <c r="C16" s="100">
        <v>0</v>
      </c>
      <c r="D16" s="100">
        <v>0</v>
      </c>
      <c r="E16" s="100">
        <v>0</v>
      </c>
      <c r="F16" s="100">
        <v>0</v>
      </c>
      <c r="G16" s="100">
        <v>0</v>
      </c>
      <c r="H16" s="100">
        <v>0</v>
      </c>
      <c r="I16" s="100">
        <v>0</v>
      </c>
      <c r="J16" s="100">
        <v>0</v>
      </c>
      <c r="K16" s="100">
        <v>0</v>
      </c>
      <c r="L16" s="100">
        <v>0</v>
      </c>
      <c r="M16" s="100">
        <v>0</v>
      </c>
      <c r="N16" s="100">
        <v>0</v>
      </c>
      <c r="O16" s="100">
        <v>0</v>
      </c>
      <c r="P16" s="100">
        <v>0</v>
      </c>
      <c r="Q16" s="100">
        <v>0</v>
      </c>
      <c r="R16" s="100">
        <v>0</v>
      </c>
      <c r="S16" s="100">
        <v>0</v>
      </c>
      <c r="T16" s="100">
        <v>0</v>
      </c>
      <c r="U16" s="100">
        <v>0</v>
      </c>
      <c r="V16" s="100">
        <v>0</v>
      </c>
      <c r="W16" s="100">
        <v>0</v>
      </c>
      <c r="X16" s="100">
        <v>0</v>
      </c>
      <c r="Y16" s="100">
        <v>0</v>
      </c>
      <c r="Z16" s="100">
        <v>0</v>
      </c>
      <c r="AA16" s="100">
        <v>0</v>
      </c>
      <c r="AB16" s="100">
        <v>0</v>
      </c>
      <c r="AC16" s="100">
        <v>0</v>
      </c>
      <c r="AD16" s="100">
        <v>0</v>
      </c>
      <c r="AE16" s="100">
        <v>0</v>
      </c>
      <c r="AF16" s="100">
        <v>0</v>
      </c>
      <c r="AG16" s="101"/>
    </row>
    <row r="17" spans="1:33" x14ac:dyDescent="0.2">
      <c r="A17" s="97" t="s">
        <v>27</v>
      </c>
      <c r="B17" s="97" t="s">
        <v>219</v>
      </c>
      <c r="C17" s="100">
        <v>0</v>
      </c>
      <c r="D17" s="100">
        <v>0</v>
      </c>
      <c r="E17" s="100">
        <v>0</v>
      </c>
      <c r="F17" s="100">
        <v>0</v>
      </c>
      <c r="G17" s="100">
        <v>0</v>
      </c>
      <c r="H17" s="100">
        <v>0</v>
      </c>
      <c r="I17" s="100">
        <v>0</v>
      </c>
      <c r="J17" s="100">
        <v>0</v>
      </c>
      <c r="K17" s="100">
        <v>0</v>
      </c>
      <c r="L17" s="100">
        <v>0</v>
      </c>
      <c r="M17" s="100">
        <v>0</v>
      </c>
      <c r="N17" s="100">
        <v>0</v>
      </c>
      <c r="O17" s="100">
        <v>0</v>
      </c>
      <c r="P17" s="100">
        <v>0</v>
      </c>
      <c r="Q17" s="100">
        <v>0</v>
      </c>
      <c r="R17" s="100">
        <v>0</v>
      </c>
      <c r="S17" s="100">
        <v>0</v>
      </c>
      <c r="T17" s="100">
        <v>0</v>
      </c>
      <c r="U17" s="100">
        <v>0</v>
      </c>
      <c r="V17" s="100">
        <v>0</v>
      </c>
      <c r="W17" s="100">
        <v>0</v>
      </c>
      <c r="X17" s="100">
        <v>0</v>
      </c>
      <c r="Y17" s="100">
        <v>0</v>
      </c>
      <c r="Z17" s="100">
        <v>0</v>
      </c>
      <c r="AA17" s="100">
        <v>0</v>
      </c>
      <c r="AB17" s="100">
        <v>0</v>
      </c>
      <c r="AC17" s="100">
        <v>0</v>
      </c>
      <c r="AD17" s="100">
        <v>0</v>
      </c>
      <c r="AE17" s="100">
        <v>0</v>
      </c>
      <c r="AF17" s="100">
        <v>0</v>
      </c>
      <c r="AG17" s="101"/>
    </row>
    <row r="18" spans="1:33" x14ac:dyDescent="0.2">
      <c r="A18" s="97" t="s">
        <v>29</v>
      </c>
      <c r="B18" s="97" t="s">
        <v>219</v>
      </c>
      <c r="C18" s="100">
        <v>8313.5429999999997</v>
      </c>
      <c r="D18" s="100">
        <v>8366.307363121894</v>
      </c>
      <c r="E18" s="100">
        <v>8160.5329077027664</v>
      </c>
      <c r="F18" s="100">
        <v>8170.4199686238044</v>
      </c>
      <c r="G18" s="100">
        <v>8271.1444017568901</v>
      </c>
      <c r="H18" s="100">
        <v>8372.4867761975438</v>
      </c>
      <c r="I18" s="100">
        <v>8423.1579634178706</v>
      </c>
      <c r="J18" s="100">
        <v>8501.0185681710536</v>
      </c>
      <c r="K18" s="100">
        <v>8578.8791729242384</v>
      </c>
      <c r="L18" s="100">
        <v>8638.81947975804</v>
      </c>
      <c r="M18" s="100">
        <v>8690.1086082859292</v>
      </c>
      <c r="N18" s="100">
        <v>8747.5771498894719</v>
      </c>
      <c r="O18" s="100">
        <v>8806.8995154157055</v>
      </c>
      <c r="P18" s="100">
        <v>8877.3448244781102</v>
      </c>
      <c r="Q18" s="100">
        <v>8952.115722693472</v>
      </c>
      <c r="R18" s="100">
        <v>9033.6839752920459</v>
      </c>
      <c r="S18" s="100">
        <v>9121.4316409662697</v>
      </c>
      <c r="T18" s="100">
        <v>9209.1793066404935</v>
      </c>
      <c r="U18" s="100">
        <v>9301.2525614676724</v>
      </c>
      <c r="V18" s="100">
        <v>9385.9105206040713</v>
      </c>
      <c r="W18" s="100">
        <v>9465.0070079723846</v>
      </c>
      <c r="X18" s="100">
        <v>9537.3061409574839</v>
      </c>
      <c r="Y18" s="100">
        <v>9597.2464477912836</v>
      </c>
      <c r="Z18" s="100">
        <v>9651.0073415494335</v>
      </c>
      <c r="AA18" s="100">
        <v>9724.5423571496631</v>
      </c>
      <c r="AB18" s="100">
        <v>9790.6620770591107</v>
      </c>
      <c r="AC18" s="100">
        <v>9867.2867991971652</v>
      </c>
      <c r="AD18" s="100">
        <v>9943.2935800276537</v>
      </c>
      <c r="AE18" s="100">
        <v>10031.041245701877</v>
      </c>
      <c r="AF18" s="100">
        <v>10125.586265759315</v>
      </c>
      <c r="AG18" s="101"/>
    </row>
    <row r="19" spans="1:33" x14ac:dyDescent="0.2">
      <c r="A19" s="97" t="s">
        <v>40</v>
      </c>
      <c r="B19" s="97" t="s">
        <v>219</v>
      </c>
      <c r="C19" s="100">
        <v>40226.981</v>
      </c>
      <c r="D19" s="100">
        <v>41480.782534464721</v>
      </c>
      <c r="E19" s="100">
        <v>41262.653939312419</v>
      </c>
      <c r="F19" s="100">
        <v>41061.336906458695</v>
      </c>
      <c r="G19" s="100">
        <v>41240.227766956341</v>
      </c>
      <c r="H19" s="100">
        <v>41549.398240344788</v>
      </c>
      <c r="I19" s="100">
        <v>41855.920921590536</v>
      </c>
      <c r="J19" s="100">
        <v>42079.131199524578</v>
      </c>
      <c r="K19" s="100">
        <v>42239.76412579132</v>
      </c>
      <c r="L19" s="100">
        <v>42449.432652648</v>
      </c>
      <c r="M19" s="100">
        <v>42637.594945968485</v>
      </c>
      <c r="N19" s="100">
        <v>42889.220029533615</v>
      </c>
      <c r="O19" s="100">
        <v>43103.084597652094</v>
      </c>
      <c r="P19" s="100">
        <v>43344.100653697329</v>
      </c>
      <c r="Q19" s="100">
        <v>43648.334954150458</v>
      </c>
      <c r="R19" s="100">
        <v>43909.723809293544</v>
      </c>
      <c r="S19" s="100">
        <v>44153.595064821857</v>
      </c>
      <c r="T19" s="100">
        <v>44385.472818391885</v>
      </c>
      <c r="U19" s="100">
        <v>44530.13943830198</v>
      </c>
      <c r="V19" s="100">
        <v>44672.762223256199</v>
      </c>
      <c r="W19" s="100">
        <v>44883.610455464725</v>
      </c>
      <c r="X19" s="100">
        <v>45150.554864367805</v>
      </c>
      <c r="Y19" s="100">
        <v>45451.156898110567</v>
      </c>
      <c r="Z19" s="100">
        <v>45723.024897507566</v>
      </c>
      <c r="AA19" s="100">
        <v>46001.089343405161</v>
      </c>
      <c r="AB19" s="100">
        <v>46309.160273769987</v>
      </c>
      <c r="AC19" s="100">
        <v>46667.914495719364</v>
      </c>
      <c r="AD19" s="100">
        <v>46988.62286492213</v>
      </c>
      <c r="AE19" s="100">
        <v>47323.266490909664</v>
      </c>
      <c r="AF19" s="100">
        <v>47725.113545202272</v>
      </c>
      <c r="AG19" s="101"/>
    </row>
    <row r="20" spans="1:33" x14ac:dyDescent="0.2">
      <c r="A20" s="97" t="s">
        <v>32</v>
      </c>
      <c r="B20" s="97" t="s">
        <v>219</v>
      </c>
      <c r="C20" s="100">
        <v>0</v>
      </c>
      <c r="D20" s="100">
        <v>0</v>
      </c>
      <c r="E20" s="100">
        <v>0</v>
      </c>
      <c r="F20" s="100">
        <v>0</v>
      </c>
      <c r="G20" s="100">
        <v>0</v>
      </c>
      <c r="H20" s="100">
        <v>0</v>
      </c>
      <c r="I20" s="100">
        <v>0</v>
      </c>
      <c r="J20" s="100">
        <v>0</v>
      </c>
      <c r="K20" s="100">
        <v>0</v>
      </c>
      <c r="L20" s="100">
        <v>0</v>
      </c>
      <c r="M20" s="100">
        <v>0</v>
      </c>
      <c r="N20" s="100">
        <v>0</v>
      </c>
      <c r="O20" s="100">
        <v>0</v>
      </c>
      <c r="P20" s="100">
        <v>0</v>
      </c>
      <c r="Q20" s="100">
        <v>0</v>
      </c>
      <c r="R20" s="100">
        <v>0</v>
      </c>
      <c r="S20" s="100">
        <v>0</v>
      </c>
      <c r="T20" s="100">
        <v>0</v>
      </c>
      <c r="U20" s="100">
        <v>0</v>
      </c>
      <c r="V20" s="100">
        <v>0</v>
      </c>
      <c r="W20" s="100">
        <v>0</v>
      </c>
      <c r="X20" s="100">
        <v>0</v>
      </c>
      <c r="Y20" s="100">
        <v>0</v>
      </c>
      <c r="Z20" s="100">
        <v>0</v>
      </c>
      <c r="AA20" s="100">
        <v>0</v>
      </c>
      <c r="AB20" s="100">
        <v>0</v>
      </c>
      <c r="AC20" s="100">
        <v>0</v>
      </c>
      <c r="AD20" s="100">
        <v>0</v>
      </c>
      <c r="AE20" s="100">
        <v>0</v>
      </c>
      <c r="AF20" s="100">
        <v>0</v>
      </c>
      <c r="AG20" s="101"/>
    </row>
    <row r="21" spans="1:33" x14ac:dyDescent="0.2">
      <c r="A21" s="97" t="s">
        <v>35</v>
      </c>
      <c r="B21" s="97" t="s">
        <v>219</v>
      </c>
      <c r="C21" s="100">
        <v>42809.203999999998</v>
      </c>
      <c r="D21" s="100">
        <v>42969.056658826885</v>
      </c>
      <c r="E21" s="100">
        <v>42752.702347960061</v>
      </c>
      <c r="F21" s="100">
        <v>42889.431915410089</v>
      </c>
      <c r="G21" s="100">
        <v>43086.465612494809</v>
      </c>
      <c r="H21" s="100">
        <v>43387.042187420579</v>
      </c>
      <c r="I21" s="100">
        <v>43704.537115973857</v>
      </c>
      <c r="J21" s="100">
        <v>43934.171326040349</v>
      </c>
      <c r="K21" s="100">
        <v>44091.033062041817</v>
      </c>
      <c r="L21" s="100">
        <v>44289.546710017043</v>
      </c>
      <c r="M21" s="100">
        <v>44437.401542282059</v>
      </c>
      <c r="N21" s="100">
        <v>44633.121662040467</v>
      </c>
      <c r="O21" s="100">
        <v>44788.48555232041</v>
      </c>
      <c r="P21" s="100">
        <v>44932.88281304422</v>
      </c>
      <c r="Q21" s="100">
        <v>45155.664753758952</v>
      </c>
      <c r="R21" s="100">
        <v>45326.3045423644</v>
      </c>
      <c r="S21" s="100">
        <v>45506.601252352331</v>
      </c>
      <c r="T21" s="100">
        <v>45676.222970165494</v>
      </c>
      <c r="U21" s="100">
        <v>45784.230366526164</v>
      </c>
      <c r="V21" s="100">
        <v>45911.591264466508</v>
      </c>
      <c r="W21" s="100">
        <v>46071.139159698614</v>
      </c>
      <c r="X21" s="100">
        <v>46268.206228224997</v>
      </c>
      <c r="Y21" s="100">
        <v>46497.848176596803</v>
      </c>
      <c r="Z21" s="100">
        <v>46706.874312335298</v>
      </c>
      <c r="AA21" s="100">
        <v>46930.235658660102</v>
      </c>
      <c r="AB21" s="100">
        <v>47189.34459000732</v>
      </c>
      <c r="AC21" s="100">
        <v>47519.41087918033</v>
      </c>
      <c r="AD21" s="100">
        <v>47786.01822837269</v>
      </c>
      <c r="AE21" s="100">
        <v>48078.192938308392</v>
      </c>
      <c r="AF21" s="100">
        <v>48447.150982680003</v>
      </c>
      <c r="AG21" s="101"/>
    </row>
    <row r="22" spans="1:33" x14ac:dyDescent="0.2">
      <c r="A22" s="97" t="s">
        <v>37</v>
      </c>
      <c r="B22" s="97" t="s">
        <v>219</v>
      </c>
      <c r="C22" s="100">
        <v>0</v>
      </c>
      <c r="D22" s="100">
        <v>0</v>
      </c>
      <c r="E22" s="100">
        <v>0</v>
      </c>
      <c r="F22" s="100">
        <v>0</v>
      </c>
      <c r="G22" s="100">
        <v>0</v>
      </c>
      <c r="H22" s="100">
        <v>0</v>
      </c>
      <c r="I22" s="100">
        <v>0</v>
      </c>
      <c r="J22" s="100">
        <v>0</v>
      </c>
      <c r="K22" s="100">
        <v>0</v>
      </c>
      <c r="L22" s="100">
        <v>0</v>
      </c>
      <c r="M22" s="100">
        <v>0</v>
      </c>
      <c r="N22" s="100">
        <v>0</v>
      </c>
      <c r="O22" s="100">
        <v>0</v>
      </c>
      <c r="P22" s="100">
        <v>0</v>
      </c>
      <c r="Q22" s="100">
        <v>0</v>
      </c>
      <c r="R22" s="100">
        <v>0</v>
      </c>
      <c r="S22" s="100">
        <v>0</v>
      </c>
      <c r="T22" s="100">
        <v>0</v>
      </c>
      <c r="U22" s="100">
        <v>0</v>
      </c>
      <c r="V22" s="100">
        <v>0</v>
      </c>
      <c r="W22" s="100">
        <v>0</v>
      </c>
      <c r="X22" s="100">
        <v>0</v>
      </c>
      <c r="Y22" s="100">
        <v>0</v>
      </c>
      <c r="Z22" s="100">
        <v>0</v>
      </c>
      <c r="AA22" s="100">
        <v>0</v>
      </c>
      <c r="AB22" s="100">
        <v>0</v>
      </c>
      <c r="AC22" s="100">
        <v>0</v>
      </c>
      <c r="AD22" s="100">
        <v>0</v>
      </c>
      <c r="AE22" s="100">
        <v>0</v>
      </c>
      <c r="AF22" s="100">
        <v>0</v>
      </c>
      <c r="AG22" s="101"/>
    </row>
    <row r="23" spans="1:33" x14ac:dyDescent="0.2">
      <c r="A23" s="97" t="s">
        <v>42</v>
      </c>
      <c r="B23" s="97" t="s">
        <v>219</v>
      </c>
      <c r="C23" s="100">
        <v>0</v>
      </c>
      <c r="D23" s="100">
        <v>0</v>
      </c>
      <c r="E23" s="100">
        <v>0</v>
      </c>
      <c r="F23" s="100">
        <v>0</v>
      </c>
      <c r="G23" s="100">
        <v>0</v>
      </c>
      <c r="H23" s="100">
        <v>0</v>
      </c>
      <c r="I23" s="100">
        <v>0</v>
      </c>
      <c r="J23" s="100">
        <v>0</v>
      </c>
      <c r="K23" s="100">
        <v>0</v>
      </c>
      <c r="L23" s="100">
        <v>0</v>
      </c>
      <c r="M23" s="100">
        <v>0</v>
      </c>
      <c r="N23" s="100">
        <v>0</v>
      </c>
      <c r="O23" s="100">
        <v>0</v>
      </c>
      <c r="P23" s="100">
        <v>0</v>
      </c>
      <c r="Q23" s="100">
        <v>0</v>
      </c>
      <c r="R23" s="100">
        <v>0</v>
      </c>
      <c r="S23" s="100">
        <v>0</v>
      </c>
      <c r="T23" s="100">
        <v>0</v>
      </c>
      <c r="U23" s="100">
        <v>0</v>
      </c>
      <c r="V23" s="100">
        <v>0</v>
      </c>
      <c r="W23" s="100">
        <v>0</v>
      </c>
      <c r="X23" s="100">
        <v>0</v>
      </c>
      <c r="Y23" s="100">
        <v>0</v>
      </c>
      <c r="Z23" s="100">
        <v>0</v>
      </c>
      <c r="AA23" s="100">
        <v>0</v>
      </c>
      <c r="AB23" s="100">
        <v>0</v>
      </c>
      <c r="AC23" s="100">
        <v>0</v>
      </c>
      <c r="AD23" s="100">
        <v>0</v>
      </c>
      <c r="AE23" s="100">
        <v>0</v>
      </c>
      <c r="AF23" s="100">
        <v>0</v>
      </c>
      <c r="AG23" s="101"/>
    </row>
    <row r="24" spans="1:33" x14ac:dyDescent="0.2">
      <c r="A24" s="97" t="s">
        <v>45</v>
      </c>
      <c r="B24" s="97" t="s">
        <v>219</v>
      </c>
      <c r="C24" s="100">
        <v>0</v>
      </c>
      <c r="D24" s="100">
        <v>0</v>
      </c>
      <c r="E24" s="100">
        <v>0</v>
      </c>
      <c r="F24" s="100">
        <v>0</v>
      </c>
      <c r="G24" s="100">
        <v>0</v>
      </c>
      <c r="H24" s="100">
        <v>0</v>
      </c>
      <c r="I24" s="100">
        <v>0</v>
      </c>
      <c r="J24" s="100">
        <v>0</v>
      </c>
      <c r="K24" s="100">
        <v>0</v>
      </c>
      <c r="L24" s="100">
        <v>0</v>
      </c>
      <c r="M24" s="100">
        <v>0</v>
      </c>
      <c r="N24" s="100">
        <v>0</v>
      </c>
      <c r="O24" s="100">
        <v>0</v>
      </c>
      <c r="P24" s="100">
        <v>0</v>
      </c>
      <c r="Q24" s="100">
        <v>0</v>
      </c>
      <c r="R24" s="100">
        <v>0</v>
      </c>
      <c r="S24" s="100">
        <v>0</v>
      </c>
      <c r="T24" s="100">
        <v>0</v>
      </c>
      <c r="U24" s="100">
        <v>0</v>
      </c>
      <c r="V24" s="100">
        <v>0</v>
      </c>
      <c r="W24" s="100">
        <v>0</v>
      </c>
      <c r="X24" s="100">
        <v>0</v>
      </c>
      <c r="Y24" s="100">
        <v>0</v>
      </c>
      <c r="Z24" s="100">
        <v>0</v>
      </c>
      <c r="AA24" s="100">
        <v>0</v>
      </c>
      <c r="AB24" s="100">
        <v>0</v>
      </c>
      <c r="AC24" s="100">
        <v>0</v>
      </c>
      <c r="AD24" s="100">
        <v>0</v>
      </c>
      <c r="AE24" s="100">
        <v>0</v>
      </c>
      <c r="AF24" s="100">
        <v>0</v>
      </c>
      <c r="AG24" s="101"/>
    </row>
    <row r="25" spans="1:33" x14ac:dyDescent="0.2">
      <c r="A25" s="97" t="s">
        <v>48</v>
      </c>
      <c r="B25" s="97" t="s">
        <v>219</v>
      </c>
      <c r="C25" s="100">
        <v>0</v>
      </c>
      <c r="D25" s="100">
        <v>0</v>
      </c>
      <c r="E25" s="100">
        <v>0</v>
      </c>
      <c r="F25" s="100">
        <v>0</v>
      </c>
      <c r="G25" s="100">
        <v>0</v>
      </c>
      <c r="H25" s="100">
        <v>0</v>
      </c>
      <c r="I25" s="100">
        <v>0</v>
      </c>
      <c r="J25" s="100">
        <v>0</v>
      </c>
      <c r="K25" s="100">
        <v>0</v>
      </c>
      <c r="L25" s="100">
        <v>0</v>
      </c>
      <c r="M25" s="100">
        <v>0</v>
      </c>
      <c r="N25" s="100">
        <v>0</v>
      </c>
      <c r="O25" s="100">
        <v>0</v>
      </c>
      <c r="P25" s="100">
        <v>0</v>
      </c>
      <c r="Q25" s="100">
        <v>0</v>
      </c>
      <c r="R25" s="100">
        <v>0</v>
      </c>
      <c r="S25" s="100">
        <v>0</v>
      </c>
      <c r="T25" s="100">
        <v>0</v>
      </c>
      <c r="U25" s="100">
        <v>0</v>
      </c>
      <c r="V25" s="100">
        <v>0</v>
      </c>
      <c r="W25" s="100">
        <v>0</v>
      </c>
      <c r="X25" s="100">
        <v>0</v>
      </c>
      <c r="Y25" s="100">
        <v>0</v>
      </c>
      <c r="Z25" s="100">
        <v>0</v>
      </c>
      <c r="AA25" s="100">
        <v>0</v>
      </c>
      <c r="AB25" s="100">
        <v>0</v>
      </c>
      <c r="AC25" s="100">
        <v>0</v>
      </c>
      <c r="AD25" s="100">
        <v>0</v>
      </c>
      <c r="AE25" s="100">
        <v>0</v>
      </c>
      <c r="AF25" s="100">
        <v>0</v>
      </c>
      <c r="AG25" s="101"/>
    </row>
    <row r="26" spans="1:33" x14ac:dyDescent="0.2">
      <c r="A26" s="97" t="s">
        <v>55</v>
      </c>
      <c r="B26" s="97" t="s">
        <v>219</v>
      </c>
      <c r="C26" s="100">
        <v>12049.976000000001</v>
      </c>
      <c r="D26" s="100">
        <v>12037.817212110322</v>
      </c>
      <c r="E26" s="100">
        <v>11737.757675653666</v>
      </c>
      <c r="F26" s="100">
        <v>11915.647556862132</v>
      </c>
      <c r="G26" s="100">
        <v>11862.725390447466</v>
      </c>
      <c r="H26" s="100">
        <v>11911.087162456462</v>
      </c>
      <c r="I26" s="100">
        <v>11950.214669207584</v>
      </c>
      <c r="J26" s="100">
        <v>12018.529188454007</v>
      </c>
      <c r="K26" s="100">
        <v>12088.99731868952</v>
      </c>
      <c r="L26" s="100">
        <v>12181.155373007707</v>
      </c>
      <c r="M26" s="100">
        <v>12269.92091679749</v>
      </c>
      <c r="N26" s="100">
        <v>12369.291890728135</v>
      </c>
      <c r="O26" s="100">
        <v>12484.994662347273</v>
      </c>
      <c r="P26" s="100">
        <v>12530.031861083044</v>
      </c>
      <c r="Q26" s="100">
        <v>12688.109752554652</v>
      </c>
      <c r="R26" s="100">
        <v>12754.061116840554</v>
      </c>
      <c r="S26" s="100">
        <v>12878.240865626271</v>
      </c>
      <c r="T26" s="100">
        <v>12977.162286001179</v>
      </c>
      <c r="U26" s="100">
        <v>13095.090639639106</v>
      </c>
      <c r="V26" s="100">
        <v>13217.12431422498</v>
      </c>
      <c r="W26" s="100">
        <v>13335.106062299399</v>
      </c>
      <c r="X26" s="100">
        <v>13474.513097617188</v>
      </c>
      <c r="Y26" s="100">
        <v>13605.619792631855</v>
      </c>
      <c r="Z26" s="100">
        <v>13760.071108500584</v>
      </c>
      <c r="AA26" s="100">
        <v>13911.417267199913</v>
      </c>
      <c r="AB26" s="100">
        <v>14036.400480180053</v>
      </c>
      <c r="AC26" s="100">
        <v>14189.356751827063</v>
      </c>
      <c r="AD26" s="100">
        <v>14315.159564099724</v>
      </c>
      <c r="AE26" s="100">
        <v>14488.084081170495</v>
      </c>
      <c r="AF26" s="100">
        <v>14660.435271498756</v>
      </c>
      <c r="AG26" s="101"/>
    </row>
    <row r="27" spans="1:33" x14ac:dyDescent="0.2">
      <c r="A27" s="97" t="s">
        <v>52</v>
      </c>
      <c r="B27" s="97" t="s">
        <v>219</v>
      </c>
      <c r="C27" s="100">
        <v>24106.236125424264</v>
      </c>
      <c r="D27" s="100">
        <v>24231.858393002211</v>
      </c>
      <c r="E27" s="100">
        <v>23895.009781241373</v>
      </c>
      <c r="F27" s="100">
        <v>24008.383565884258</v>
      </c>
      <c r="G27" s="100">
        <v>24013.813574895379</v>
      </c>
      <c r="H27" s="100">
        <v>24133.169434621002</v>
      </c>
      <c r="I27" s="100">
        <v>24266.151736171458</v>
      </c>
      <c r="J27" s="100">
        <v>24420.965349437451</v>
      </c>
      <c r="K27" s="100">
        <v>24556.227724174172</v>
      </c>
      <c r="L27" s="100">
        <v>24688.048427712496</v>
      </c>
      <c r="M27" s="100">
        <v>24824.24919290208</v>
      </c>
      <c r="N27" s="100">
        <v>24964.606812183665</v>
      </c>
      <c r="O27" s="100">
        <v>25098.667653410463</v>
      </c>
      <c r="P27" s="100">
        <v>25239.071020398442</v>
      </c>
      <c r="Q27" s="100">
        <v>25408.252038340353</v>
      </c>
      <c r="R27" s="100">
        <v>25584.831247866598</v>
      </c>
      <c r="S27" s="100">
        <v>25786.208526617051</v>
      </c>
      <c r="T27" s="100">
        <v>25952.923386952218</v>
      </c>
      <c r="U27" s="100">
        <v>26097.369238766219</v>
      </c>
      <c r="V27" s="100">
        <v>26274.068536021743</v>
      </c>
      <c r="W27" s="100">
        <v>26473.034123184745</v>
      </c>
      <c r="X27" s="100">
        <v>26689.894563171554</v>
      </c>
      <c r="Y27" s="100">
        <v>26910.485503626027</v>
      </c>
      <c r="Z27" s="100">
        <v>27141.46154841299</v>
      </c>
      <c r="AA27" s="100">
        <v>27388.558503712127</v>
      </c>
      <c r="AB27" s="100">
        <v>27641.669126260094</v>
      </c>
      <c r="AC27" s="100">
        <v>27918.373378418048</v>
      </c>
      <c r="AD27" s="100">
        <v>28196.968660767317</v>
      </c>
      <c r="AE27" s="100">
        <v>28499.466650980634</v>
      </c>
      <c r="AF27" s="100">
        <v>28846.640088846088</v>
      </c>
      <c r="AG27" s="101"/>
    </row>
    <row r="28" spans="1:33" x14ac:dyDescent="0.2">
      <c r="A28" s="97" t="s">
        <v>50</v>
      </c>
      <c r="B28" s="97" t="s">
        <v>219</v>
      </c>
      <c r="C28" s="100">
        <v>6315.3090000000002</v>
      </c>
      <c r="D28" s="100">
        <v>6404.262971120218</v>
      </c>
      <c r="E28" s="100">
        <v>6244.6277029814364</v>
      </c>
      <c r="F28" s="100">
        <v>6339.2672509232552</v>
      </c>
      <c r="G28" s="100">
        <v>6311.1120243777041</v>
      </c>
      <c r="H28" s="100">
        <v>6336.8410664654493</v>
      </c>
      <c r="I28" s="100">
        <v>6357.6573688085664</v>
      </c>
      <c r="J28" s="100">
        <v>6394.0015114625685</v>
      </c>
      <c r="K28" s="100">
        <v>6431.4914009632466</v>
      </c>
      <c r="L28" s="100">
        <v>6480.5205899234088</v>
      </c>
      <c r="M28" s="100">
        <v>6527.7449226398376</v>
      </c>
      <c r="N28" s="100">
        <v>6580.6114712453409</v>
      </c>
      <c r="O28" s="100">
        <v>6642.1667318777227</v>
      </c>
      <c r="P28" s="100">
        <v>6666.1270611553846</v>
      </c>
      <c r="Q28" s="100">
        <v>6750.2263932075366</v>
      </c>
      <c r="R28" s="100">
        <v>6785.3133091117043</v>
      </c>
      <c r="S28" s="100">
        <v>6851.3784231517575</v>
      </c>
      <c r="T28" s="100">
        <v>6904.0058038799098</v>
      </c>
      <c r="U28" s="100">
        <v>6966.7451008089865</v>
      </c>
      <c r="V28" s="100">
        <v>7031.6684776645361</v>
      </c>
      <c r="W28" s="100">
        <v>7094.4361810734972</v>
      </c>
      <c r="X28" s="100">
        <v>7168.6023939730567</v>
      </c>
      <c r="Y28" s="100">
        <v>7238.3527263924343</v>
      </c>
      <c r="Z28" s="100">
        <v>7320.5226767771092</v>
      </c>
      <c r="AA28" s="100">
        <v>7401.0406463475629</v>
      </c>
      <c r="AB28" s="100">
        <v>7467.5332129646322</v>
      </c>
      <c r="AC28" s="100">
        <v>7548.9077819125705</v>
      </c>
      <c r="AD28" s="100">
        <v>7615.8363851721433</v>
      </c>
      <c r="AE28" s="100">
        <v>7707.8342999071392</v>
      </c>
      <c r="AF28" s="100">
        <v>7799.5271979466061</v>
      </c>
      <c r="AG28" s="101"/>
    </row>
    <row r="29" spans="1:33" x14ac:dyDescent="0.2">
      <c r="A29" s="97" t="s">
        <v>58</v>
      </c>
      <c r="B29" s="97" t="s">
        <v>219</v>
      </c>
      <c r="C29" s="100">
        <v>81448.135999999999</v>
      </c>
      <c r="D29" s="100">
        <v>81902.487173975853</v>
      </c>
      <c r="E29" s="100">
        <v>81404.166956489702</v>
      </c>
      <c r="F29" s="100">
        <v>81715.617092418543</v>
      </c>
      <c r="G29" s="100">
        <v>82116.052981469926</v>
      </c>
      <c r="H29" s="100">
        <v>82658.866075517362</v>
      </c>
      <c r="I29" s="100">
        <v>83246.172046126041</v>
      </c>
      <c r="J29" s="100">
        <v>83691.100811738681</v>
      </c>
      <c r="K29" s="100">
        <v>83984.753797043028</v>
      </c>
      <c r="L29" s="100">
        <v>84349.595384845408</v>
      </c>
      <c r="M29" s="100">
        <v>84634.349794837501</v>
      </c>
      <c r="N29" s="100">
        <v>85008.089957952121</v>
      </c>
      <c r="O29" s="100">
        <v>85301.742943256468</v>
      </c>
      <c r="P29" s="100">
        <v>85559.801627311797</v>
      </c>
      <c r="Q29" s="100">
        <v>85969.136091675435</v>
      </c>
      <c r="R29" s="100">
        <v>86289.48480291653</v>
      </c>
      <c r="S29" s="100">
        <v>86636.529240094402</v>
      </c>
      <c r="T29" s="100">
        <v>86956.877951335511</v>
      </c>
      <c r="U29" s="100">
        <v>87161.545183517344</v>
      </c>
      <c r="V29" s="100">
        <v>87401.806716948166</v>
      </c>
      <c r="W29" s="100">
        <v>87695.459702252498</v>
      </c>
      <c r="X29" s="100">
        <v>88069.199865367118</v>
      </c>
      <c r="Y29" s="100">
        <v>88505.230055667504</v>
      </c>
      <c r="Z29" s="100">
        <v>88914.564520031141</v>
      </c>
      <c r="AA29" s="100">
        <v>89350.594710331541</v>
      </c>
      <c r="AB29" s="100">
        <v>89848.914927817706</v>
      </c>
      <c r="AC29" s="100">
        <v>90480.713774987657</v>
      </c>
      <c r="AD29" s="100">
        <v>91005.72971841057</v>
      </c>
      <c r="AE29" s="100">
        <v>91584.137113707024</v>
      </c>
      <c r="AF29" s="100">
        <v>92296.023138687262</v>
      </c>
      <c r="AG29" s="101"/>
    </row>
    <row r="30" spans="1:33" x14ac:dyDescent="0.2">
      <c r="A30" s="97" t="s">
        <v>60</v>
      </c>
      <c r="B30" s="97" t="s">
        <v>219</v>
      </c>
      <c r="C30" s="100">
        <v>40317.993999999999</v>
      </c>
      <c r="D30" s="100">
        <v>40223.295239673484</v>
      </c>
      <c r="E30" s="100">
        <v>40011.779199065124</v>
      </c>
      <c r="F30" s="100">
        <v>39816.56507930925</v>
      </c>
      <c r="G30" s="100">
        <v>39990.032874703356</v>
      </c>
      <c r="H30" s="100">
        <v>40289.830864776493</v>
      </c>
      <c r="I30" s="100">
        <v>40587.061330357996</v>
      </c>
      <c r="J30" s="100">
        <v>40803.50500285648</v>
      </c>
      <c r="K30" s="100">
        <v>40959.268352139276</v>
      </c>
      <c r="L30" s="100">
        <v>41162.580790886459</v>
      </c>
      <c r="M30" s="100">
        <v>41345.038956204713</v>
      </c>
      <c r="N30" s="100">
        <v>41589.03604130161</v>
      </c>
      <c r="O30" s="100">
        <v>41796.417318585547</v>
      </c>
      <c r="P30" s="100">
        <v>42030.126988159755</v>
      </c>
      <c r="Q30" s="100">
        <v>42325.138445067409</v>
      </c>
      <c r="R30" s="100">
        <v>42578.603313625397</v>
      </c>
      <c r="S30" s="100">
        <v>42815.081627491221</v>
      </c>
      <c r="T30" s="100">
        <v>43039.930021650864</v>
      </c>
      <c r="U30" s="100">
        <v>43180.211082142778</v>
      </c>
      <c r="V30" s="100">
        <v>43318.51026640604</v>
      </c>
      <c r="W30" s="100">
        <v>43522.966647812056</v>
      </c>
      <c r="X30" s="100">
        <v>43781.818653869741</v>
      </c>
      <c r="Y30" s="100">
        <v>44073.307956002252</v>
      </c>
      <c r="Z30" s="100">
        <v>44336.934294219936</v>
      </c>
      <c r="AA30" s="100">
        <v>44606.569234055081</v>
      </c>
      <c r="AB30" s="100">
        <v>44905.301013681696</v>
      </c>
      <c r="AC30" s="100">
        <v>45253.179624119184</v>
      </c>
      <c r="AD30" s="100">
        <v>45564.165739425924</v>
      </c>
      <c r="AE30" s="100">
        <v>45888.664665090786</v>
      </c>
      <c r="AF30" s="100">
        <v>46278.329751388868</v>
      </c>
      <c r="AG30" s="101"/>
    </row>
    <row r="31" spans="1:33" x14ac:dyDescent="0.2">
      <c r="A31" s="97" t="s">
        <v>66</v>
      </c>
      <c r="B31" s="97" t="s">
        <v>219</v>
      </c>
      <c r="C31" s="100">
        <v>56578.142999999996</v>
      </c>
      <c r="D31" s="100">
        <v>58455.702851752671</v>
      </c>
      <c r="E31" s="100">
        <v>58125.796378340303</v>
      </c>
      <c r="F31" s="100">
        <v>58354.747814722119</v>
      </c>
      <c r="G31" s="100">
        <v>58640.901669661122</v>
      </c>
      <c r="H31" s="100">
        <v>59091.890626178822</v>
      </c>
      <c r="I31" s="100">
        <v>59551.664203431916</v>
      </c>
      <c r="J31" s="100">
        <v>59892.296419870625</v>
      </c>
      <c r="K31" s="100">
        <v>60140.993872569161</v>
      </c>
      <c r="L31" s="100">
        <v>60440.621000192506</v>
      </c>
      <c r="M31" s="100">
        <v>60687.051802693204</v>
      </c>
      <c r="N31" s="100">
        <v>61010.072774060267</v>
      </c>
      <c r="O31" s="100">
        <v>61277.342613050743</v>
      </c>
      <c r="P31" s="100">
        <v>61568.529796545961</v>
      </c>
      <c r="Q31" s="100">
        <v>61953.225334564602</v>
      </c>
      <c r="R31" s="100">
        <v>62279.488922150093</v>
      </c>
      <c r="S31" s="100">
        <v>62603.801195394386</v>
      </c>
      <c r="T31" s="100">
        <v>62912.109170150936</v>
      </c>
      <c r="U31" s="100">
        <v>63124.217471427284</v>
      </c>
      <c r="V31" s="100">
        <v>63341.815890419501</v>
      </c>
      <c r="W31" s="100">
        <v>63625.080762397534</v>
      </c>
      <c r="X31" s="100">
        <v>63974.247739916376</v>
      </c>
      <c r="Y31" s="100">
        <v>64371.74789035524</v>
      </c>
      <c r="Z31" s="100">
        <v>64738.997418055696</v>
      </c>
      <c r="AA31" s="100">
        <v>65120.32834410332</v>
      </c>
      <c r="AB31" s="100">
        <v>65551.863456410458</v>
      </c>
      <c r="AC31" s="100">
        <v>66059.673092877289</v>
      </c>
      <c r="AD31" s="100">
        <v>66502.146437015283</v>
      </c>
      <c r="AE31" s="100">
        <v>66970.487513449174</v>
      </c>
      <c r="AF31" s="100">
        <v>67545.028826574344</v>
      </c>
      <c r="AG31" s="101"/>
    </row>
    <row r="32" spans="1:33" x14ac:dyDescent="0.2">
      <c r="A32" s="97" t="s">
        <v>63</v>
      </c>
      <c r="B32" s="97" t="s">
        <v>219</v>
      </c>
      <c r="C32" s="100">
        <v>0</v>
      </c>
      <c r="D32" s="100">
        <v>0</v>
      </c>
      <c r="E32" s="100">
        <v>0</v>
      </c>
      <c r="F32" s="100">
        <v>0</v>
      </c>
      <c r="G32" s="100">
        <v>0</v>
      </c>
      <c r="H32" s="100">
        <v>0</v>
      </c>
      <c r="I32" s="100">
        <v>0</v>
      </c>
      <c r="J32" s="100">
        <v>0</v>
      </c>
      <c r="K32" s="100">
        <v>0</v>
      </c>
      <c r="L32" s="100">
        <v>0</v>
      </c>
      <c r="M32" s="100">
        <v>0</v>
      </c>
      <c r="N32" s="100">
        <v>0</v>
      </c>
      <c r="O32" s="100">
        <v>0</v>
      </c>
      <c r="P32" s="100">
        <v>0</v>
      </c>
      <c r="Q32" s="100">
        <v>0</v>
      </c>
      <c r="R32" s="100">
        <v>0</v>
      </c>
      <c r="S32" s="100">
        <v>0</v>
      </c>
      <c r="T32" s="100">
        <v>0</v>
      </c>
      <c r="U32" s="100">
        <v>0</v>
      </c>
      <c r="V32" s="100">
        <v>0</v>
      </c>
      <c r="W32" s="100">
        <v>0</v>
      </c>
      <c r="X32" s="100">
        <v>0</v>
      </c>
      <c r="Y32" s="100">
        <v>0</v>
      </c>
      <c r="Z32" s="100">
        <v>0</v>
      </c>
      <c r="AA32" s="100">
        <v>0</v>
      </c>
      <c r="AB32" s="100">
        <v>0</v>
      </c>
      <c r="AC32" s="100">
        <v>0</v>
      </c>
      <c r="AD32" s="100">
        <v>0</v>
      </c>
      <c r="AE32" s="100">
        <v>0</v>
      </c>
      <c r="AF32" s="100">
        <v>0</v>
      </c>
      <c r="AG32" s="101"/>
    </row>
    <row r="33" spans="1:33" x14ac:dyDescent="0.2">
      <c r="A33" s="97" t="s">
        <v>69</v>
      </c>
      <c r="B33" s="97" t="s">
        <v>219</v>
      </c>
      <c r="C33" s="100">
        <v>8716.1970000000001</v>
      </c>
      <c r="D33" s="100">
        <v>9068.9048641062564</v>
      </c>
      <c r="E33" s="100">
        <v>8900.2411554194096</v>
      </c>
      <c r="F33" s="100">
        <v>8924.65534188725</v>
      </c>
      <c r="G33" s="100">
        <v>9061.6902188460754</v>
      </c>
      <c r="H33" s="100">
        <v>9184.4282057604341</v>
      </c>
      <c r="I33" s="100">
        <v>9260.9931878898733</v>
      </c>
      <c r="J33" s="100">
        <v>9357.9661849742606</v>
      </c>
      <c r="K33" s="100">
        <v>9443.7811882405422</v>
      </c>
      <c r="L33" s="100">
        <v>9514.7714019290506</v>
      </c>
      <c r="M33" s="100">
        <v>9574.681491511119</v>
      </c>
      <c r="N33" s="100">
        <v>9647.8403052797366</v>
      </c>
      <c r="O33" s="100">
        <v>9719.9298657650015</v>
      </c>
      <c r="P33" s="100">
        <v>9804.6220185415859</v>
      </c>
      <c r="Q33" s="100">
        <v>9893.9337452847194</v>
      </c>
      <c r="R33" s="100">
        <v>9993.9627166881255</v>
      </c>
      <c r="S33" s="100">
        <v>10092.898162302845</v>
      </c>
      <c r="T33" s="100">
        <v>10193.190287202933</v>
      </c>
      <c r="U33" s="100">
        <v>10296.803956186213</v>
      </c>
      <c r="V33" s="100">
        <v>10397.689274757238</v>
      </c>
      <c r="W33" s="100">
        <v>10495.096321348668</v>
      </c>
      <c r="X33" s="100">
        <v>10585.956600982638</v>
      </c>
      <c r="Y33" s="100">
        <v>10665.630330909875</v>
      </c>
      <c r="Z33" s="100">
        <v>10740.269767503512</v>
      </c>
      <c r="AA33" s="100">
        <v>10859.697852350804</v>
      </c>
      <c r="AB33" s="100">
        <v>10945.641906267583</v>
      </c>
      <c r="AC33" s="100">
        <v>11042.926601859306</v>
      </c>
      <c r="AD33" s="100">
        <v>11136.577176217772</v>
      </c>
      <c r="AE33" s="100">
        <v>11240.243673595001</v>
      </c>
      <c r="AF33" s="100">
        <v>11357.403432412693</v>
      </c>
      <c r="AG33" s="101"/>
    </row>
    <row r="34" spans="1:33" x14ac:dyDescent="0.2">
      <c r="A34" s="97" t="s">
        <v>88</v>
      </c>
      <c r="B34" s="97" t="s">
        <v>219</v>
      </c>
      <c r="C34" s="100">
        <v>103025.76500000001</v>
      </c>
      <c r="D34" s="100">
        <v>106647.02948610991</v>
      </c>
      <c r="E34" s="100">
        <v>106337.66170468474</v>
      </c>
      <c r="F34" s="100">
        <v>105942.34323993031</v>
      </c>
      <c r="G34" s="100">
        <v>106421.7839168996</v>
      </c>
      <c r="H34" s="100">
        <v>107311.4306761081</v>
      </c>
      <c r="I34" s="100">
        <v>108278.93017373521</v>
      </c>
      <c r="J34" s="100">
        <v>109490.2835083332</v>
      </c>
      <c r="K34" s="100">
        <v>110554.77223712813</v>
      </c>
      <c r="L34" s="100">
        <v>111485.98222656451</v>
      </c>
      <c r="M34" s="100">
        <v>112395.79082693307</v>
      </c>
      <c r="N34" s="100">
        <v>113400.39148330322</v>
      </c>
      <c r="O34" s="100">
        <v>114084.55621375782</v>
      </c>
      <c r="P34" s="100">
        <v>114812.64939839211</v>
      </c>
      <c r="Q34" s="100">
        <v>115786.22674403613</v>
      </c>
      <c r="R34" s="100">
        <v>116698.66091856454</v>
      </c>
      <c r="S34" s="100">
        <v>117636.77545571505</v>
      </c>
      <c r="T34" s="100">
        <v>118434.73028278665</v>
      </c>
      <c r="U34" s="100">
        <v>119263.37182137511</v>
      </c>
      <c r="V34" s="100">
        <v>120253.51325925406</v>
      </c>
      <c r="W34" s="100">
        <v>121390.74102700535</v>
      </c>
      <c r="X34" s="100">
        <v>122586.83954498119</v>
      </c>
      <c r="Y34" s="100">
        <v>123816.17259471801</v>
      </c>
      <c r="Z34" s="100">
        <v>124978.07895367433</v>
      </c>
      <c r="AA34" s="100">
        <v>126080.20408913518</v>
      </c>
      <c r="AB34" s="100">
        <v>127254.38754056144</v>
      </c>
      <c r="AC34" s="100">
        <v>128496.25101004193</v>
      </c>
      <c r="AD34" s="100">
        <v>129764.36921784439</v>
      </c>
      <c r="AE34" s="100">
        <v>131070.08620945032</v>
      </c>
      <c r="AF34" s="100">
        <v>132618.49273584434</v>
      </c>
      <c r="AG34" s="101"/>
    </row>
    <row r="35" spans="1:33" x14ac:dyDescent="0.2">
      <c r="A35" s="97" t="s">
        <v>90</v>
      </c>
      <c r="B35" s="97" t="s">
        <v>219</v>
      </c>
      <c r="C35" s="100">
        <v>0</v>
      </c>
      <c r="D35" s="100">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X35" s="100">
        <v>0</v>
      </c>
      <c r="Y35" s="100">
        <v>0</v>
      </c>
      <c r="Z35" s="100">
        <v>0</v>
      </c>
      <c r="AA35" s="100">
        <v>0</v>
      </c>
      <c r="AB35" s="100">
        <v>0</v>
      </c>
      <c r="AC35" s="100">
        <v>0</v>
      </c>
      <c r="AD35" s="100">
        <v>0</v>
      </c>
      <c r="AE35" s="100">
        <v>0</v>
      </c>
      <c r="AF35" s="100">
        <v>0</v>
      </c>
      <c r="AG35" s="101"/>
    </row>
    <row r="36" spans="1:33" x14ac:dyDescent="0.2">
      <c r="A36" s="97" t="s">
        <v>71</v>
      </c>
      <c r="B36" s="97" t="s">
        <v>219</v>
      </c>
      <c r="C36" s="100">
        <v>0</v>
      </c>
      <c r="D36" s="100">
        <v>0</v>
      </c>
      <c r="E36" s="100">
        <v>0</v>
      </c>
      <c r="F36" s="100">
        <v>0</v>
      </c>
      <c r="G36" s="100">
        <v>0</v>
      </c>
      <c r="H36" s="100">
        <v>0</v>
      </c>
      <c r="I36" s="100">
        <v>0</v>
      </c>
      <c r="J36" s="100">
        <v>0</v>
      </c>
      <c r="K36" s="100">
        <v>0</v>
      </c>
      <c r="L36" s="100">
        <v>0</v>
      </c>
      <c r="M36" s="100">
        <v>0</v>
      </c>
      <c r="N36" s="100">
        <v>0</v>
      </c>
      <c r="O36" s="100">
        <v>0</v>
      </c>
      <c r="P36" s="100">
        <v>0</v>
      </c>
      <c r="Q36" s="100">
        <v>0</v>
      </c>
      <c r="R36" s="100">
        <v>0</v>
      </c>
      <c r="S36" s="100">
        <v>0</v>
      </c>
      <c r="T36" s="100">
        <v>0</v>
      </c>
      <c r="U36" s="100">
        <v>0</v>
      </c>
      <c r="V36" s="100">
        <v>0</v>
      </c>
      <c r="W36" s="100">
        <v>0</v>
      </c>
      <c r="X36" s="100">
        <v>0</v>
      </c>
      <c r="Y36" s="100">
        <v>0</v>
      </c>
      <c r="Z36" s="100">
        <v>0</v>
      </c>
      <c r="AA36" s="100">
        <v>0</v>
      </c>
      <c r="AB36" s="100">
        <v>0</v>
      </c>
      <c r="AC36" s="100">
        <v>0</v>
      </c>
      <c r="AD36" s="100">
        <v>0</v>
      </c>
      <c r="AE36" s="100">
        <v>0</v>
      </c>
      <c r="AF36" s="100">
        <v>0</v>
      </c>
      <c r="AG36" s="101"/>
    </row>
    <row r="37" spans="1:33" x14ac:dyDescent="0.2">
      <c r="A37" s="97" t="s">
        <v>77</v>
      </c>
      <c r="B37" s="97" t="s">
        <v>219</v>
      </c>
      <c r="C37" s="100">
        <v>5078.1459999999997</v>
      </c>
      <c r="D37" s="100">
        <v>5054.2448492379144</v>
      </c>
      <c r="E37" s="100">
        <v>4928.2606828497528</v>
      </c>
      <c r="F37" s="100">
        <v>5002.9502216579122</v>
      </c>
      <c r="G37" s="100">
        <v>4980.730114615355</v>
      </c>
      <c r="H37" s="100">
        <v>5001.0354766896844</v>
      </c>
      <c r="I37" s="100">
        <v>5017.4637041644646</v>
      </c>
      <c r="J37" s="100">
        <v>5046.1465044550396</v>
      </c>
      <c r="K37" s="100">
        <v>5075.7335282486856</v>
      </c>
      <c r="L37" s="100">
        <v>5114.42736809906</v>
      </c>
      <c r="M37" s="100">
        <v>5151.6968152574673</v>
      </c>
      <c r="N37" s="100">
        <v>5193.4190996469861</v>
      </c>
      <c r="O37" s="100">
        <v>5241.9985162633366</v>
      </c>
      <c r="P37" s="100">
        <v>5260.9080100464262</v>
      </c>
      <c r="Q37" s="100">
        <v>5327.2792096310968</v>
      </c>
      <c r="R37" s="100">
        <v>5354.9698064701051</v>
      </c>
      <c r="S37" s="100">
        <v>5407.1083997566402</v>
      </c>
      <c r="T37" s="100">
        <v>5448.641932838219</v>
      </c>
      <c r="U37" s="100">
        <v>5498.1557909946605</v>
      </c>
      <c r="V37" s="100">
        <v>5549.3933252038296</v>
      </c>
      <c r="W37" s="100">
        <v>5598.9296017564684</v>
      </c>
      <c r="X37" s="100">
        <v>5657.4615829111262</v>
      </c>
      <c r="Y37" s="100">
        <v>5712.5085508374923</v>
      </c>
      <c r="Z37" s="100">
        <v>5777.357082255814</v>
      </c>
      <c r="AA37" s="100">
        <v>5840.901870283371</v>
      </c>
      <c r="AB37" s="100">
        <v>5893.3778091778886</v>
      </c>
      <c r="AC37" s="100">
        <v>5957.5986255026946</v>
      </c>
      <c r="AD37" s="100">
        <v>6010.4186845503655</v>
      </c>
      <c r="AE37" s="100">
        <v>6083.0234462203334</v>
      </c>
      <c r="AF37" s="100">
        <v>6155.3874886897829</v>
      </c>
      <c r="AG37" s="101"/>
    </row>
    <row r="38" spans="1:33" x14ac:dyDescent="0.2">
      <c r="A38" s="97" t="s">
        <v>79</v>
      </c>
      <c r="B38" s="97" t="s">
        <v>219</v>
      </c>
      <c r="C38" s="100">
        <v>41041.233999999997</v>
      </c>
      <c r="D38" s="100">
        <v>41306.773920876258</v>
      </c>
      <c r="E38" s="100">
        <v>40732.565817399372</v>
      </c>
      <c r="F38" s="100">
        <v>40925.828142345534</v>
      </c>
      <c r="G38" s="100">
        <v>40935.084392979428</v>
      </c>
      <c r="H38" s="100">
        <v>41138.544046542025</v>
      </c>
      <c r="I38" s="100">
        <v>41365.23197845932</v>
      </c>
      <c r="J38" s="100">
        <v>41629.134598693308</v>
      </c>
      <c r="K38" s="100">
        <v>41859.709251393666</v>
      </c>
      <c r="L38" s="100">
        <v>42084.417068303032</v>
      </c>
      <c r="M38" s="100">
        <v>42316.591345830224</v>
      </c>
      <c r="N38" s="100">
        <v>42555.851593794163</v>
      </c>
      <c r="O38" s="100">
        <v>42784.378055544912</v>
      </c>
      <c r="P38" s="100">
        <v>43023.716287216695</v>
      </c>
      <c r="Q38" s="100">
        <v>43312.110266188123</v>
      </c>
      <c r="R38" s="100">
        <v>43613.115553060132</v>
      </c>
      <c r="S38" s="100">
        <v>43956.392803662937</v>
      </c>
      <c r="T38" s="100">
        <v>44240.582853531494</v>
      </c>
      <c r="U38" s="100">
        <v>44486.812096370428</v>
      </c>
      <c r="V38" s="100">
        <v>44788.022090475519</v>
      </c>
      <c r="W38" s="100">
        <v>45127.188257332535</v>
      </c>
      <c r="X38" s="100">
        <v>45496.858838170185</v>
      </c>
      <c r="Y38" s="100">
        <v>45872.88860685593</v>
      </c>
      <c r="Z38" s="100">
        <v>46266.621316432538</v>
      </c>
      <c r="AA38" s="100">
        <v>46687.834493876071</v>
      </c>
      <c r="AB38" s="100">
        <v>47119.298853439206</v>
      </c>
      <c r="AC38" s="100">
        <v>47590.982031900421</v>
      </c>
      <c r="AD38" s="100">
        <v>48065.888750022685</v>
      </c>
      <c r="AE38" s="100">
        <v>48581.541156479027</v>
      </c>
      <c r="AF38" s="100">
        <v>49173.349447723529</v>
      </c>
      <c r="AG38" s="101"/>
    </row>
    <row r="39" spans="1:33" x14ac:dyDescent="0.2">
      <c r="A39" s="97" t="s">
        <v>82</v>
      </c>
      <c r="B39" s="97" t="s">
        <v>219</v>
      </c>
      <c r="C39" s="100">
        <v>18927.724787143037</v>
      </c>
      <c r="D39" s="100">
        <v>20537.109149288834</v>
      </c>
      <c r="E39" s="100">
        <v>20217.688140314007</v>
      </c>
      <c r="F39" s="100">
        <v>20500.181865014285</v>
      </c>
      <c r="G39" s="100">
        <v>20710.667385379194</v>
      </c>
      <c r="H39" s="100">
        <v>20908.228356248019</v>
      </c>
      <c r="I39" s="100">
        <v>21087.325684979565</v>
      </c>
      <c r="J39" s="100">
        <v>21323.660304336659</v>
      </c>
      <c r="K39" s="100">
        <v>21530.453096274119</v>
      </c>
      <c r="L39" s="100">
        <v>21716.935881860576</v>
      </c>
      <c r="M39" s="100">
        <v>21914.496852729397</v>
      </c>
      <c r="N39" s="100">
        <v>22126.828737308042</v>
      </c>
      <c r="O39" s="100">
        <v>22324.389708176859</v>
      </c>
      <c r="P39" s="100">
        <v>22533.028864328051</v>
      </c>
      <c r="Q39" s="100">
        <v>22765.670755257692</v>
      </c>
      <c r="R39" s="100">
        <v>22990.927189332422</v>
      </c>
      <c r="S39" s="100">
        <v>23199.56634548361</v>
      </c>
      <c r="T39" s="100">
        <v>23378.663674215157</v>
      </c>
      <c r="U39" s="100">
        <v>23557.761002946703</v>
      </c>
      <c r="V39" s="100">
        <v>23740.55106010571</v>
      </c>
      <c r="W39" s="100">
        <v>23945.497487829434</v>
      </c>
      <c r="X39" s="100">
        <v>24163.368465049254</v>
      </c>
      <c r="Y39" s="100">
        <v>24408.934905474987</v>
      </c>
      <c r="Z39" s="100">
        <v>24654.50134590072</v>
      </c>
      <c r="AA39" s="100">
        <v>24964.690533806908</v>
      </c>
      <c r="AB39" s="100">
        <v>25204.717881591456</v>
      </c>
      <c r="AC39" s="100">
        <v>25466.901599940735</v>
      </c>
      <c r="AD39" s="100">
        <v>25729.085318290014</v>
      </c>
      <c r="AE39" s="100">
        <v>25989.422672425557</v>
      </c>
      <c r="AF39" s="100">
        <v>26268.223668698385</v>
      </c>
      <c r="AG39" s="101"/>
    </row>
    <row r="40" spans="1:33" x14ac:dyDescent="0.2">
      <c r="A40" s="97" t="s">
        <v>74</v>
      </c>
      <c r="B40" s="97" t="s">
        <v>219</v>
      </c>
      <c r="C40" s="100">
        <v>30637.82</v>
      </c>
      <c r="D40" s="100">
        <v>31462.94869814262</v>
      </c>
      <c r="E40" s="100">
        <v>31150.620335832835</v>
      </c>
      <c r="F40" s="100">
        <v>31592.710916888424</v>
      </c>
      <c r="G40" s="100">
        <v>31988.400981734721</v>
      </c>
      <c r="H40" s="100">
        <v>32318.329507550538</v>
      </c>
      <c r="I40" s="100">
        <v>32608.269355411601</v>
      </c>
      <c r="J40" s="100">
        <v>32961.388773059101</v>
      </c>
      <c r="K40" s="100">
        <v>33275.208246023009</v>
      </c>
      <c r="L40" s="100">
        <v>33549.496427361373</v>
      </c>
      <c r="M40" s="100">
        <v>33858.125424063801</v>
      </c>
      <c r="N40" s="100">
        <v>34193.365563271276</v>
      </c>
      <c r="O40" s="100">
        <v>34508.256850070102</v>
      </c>
      <c r="P40" s="100">
        <v>34843.499486950364</v>
      </c>
      <c r="Q40" s="100">
        <v>35213.171294369546</v>
      </c>
      <c r="R40" s="100">
        <v>35569.20612057823</v>
      </c>
      <c r="S40" s="100">
        <v>35899.996967923922</v>
      </c>
      <c r="T40" s="100">
        <v>36200.036467910228</v>
      </c>
      <c r="U40" s="100">
        <v>36492.687227373004</v>
      </c>
      <c r="V40" s="100">
        <v>36794.62776855968</v>
      </c>
      <c r="W40" s="100">
        <v>37154.371326648659</v>
      </c>
      <c r="X40" s="100">
        <v>37521.611025191043</v>
      </c>
      <c r="Y40" s="100">
        <v>37921.081317801181</v>
      </c>
      <c r="Z40" s="100">
        <v>38309.043895252136</v>
      </c>
      <c r="AA40" s="100">
        <v>38900.248039392674</v>
      </c>
      <c r="AB40" s="100">
        <v>39284.93304572827</v>
      </c>
      <c r="AC40" s="100">
        <v>39711.638586831206</v>
      </c>
      <c r="AD40" s="100">
        <v>40126.59632397828</v>
      </c>
      <c r="AE40" s="100">
        <v>40544.550331843013</v>
      </c>
      <c r="AF40" s="100">
        <v>41010.196152748169</v>
      </c>
      <c r="AG40" s="101"/>
    </row>
    <row r="41" spans="1:33" x14ac:dyDescent="0.2">
      <c r="A41" s="97" t="s">
        <v>85</v>
      </c>
      <c r="B41" s="97" t="s">
        <v>219</v>
      </c>
      <c r="C41" s="100">
        <v>54482.849000000002</v>
      </c>
      <c r="D41" s="100">
        <v>54900.943806174539</v>
      </c>
      <c r="E41" s="100">
        <v>53660.297169288409</v>
      </c>
      <c r="F41" s="100">
        <v>54149.51077242165</v>
      </c>
      <c r="G41" s="100">
        <v>54060.230091819212</v>
      </c>
      <c r="H41" s="100">
        <v>54249.120358227767</v>
      </c>
      <c r="I41" s="100">
        <v>54448.727851857468</v>
      </c>
      <c r="J41" s="100">
        <v>54651.611908438877</v>
      </c>
      <c r="K41" s="100">
        <v>54830.71546234205</v>
      </c>
      <c r="L41" s="100">
        <v>55040.118493977519</v>
      </c>
      <c r="M41" s="100">
        <v>55284.874945333489</v>
      </c>
      <c r="N41" s="100">
        <v>55504.513255124963</v>
      </c>
      <c r="O41" s="100">
        <v>55762.126925689627</v>
      </c>
      <c r="P41" s="100">
        <v>56038.716956977325</v>
      </c>
      <c r="Q41" s="100">
        <v>56324.204243817374</v>
      </c>
      <c r="R41" s="100">
        <v>56659.743245712874</v>
      </c>
      <c r="S41" s="100">
        <v>57077.127252267688</v>
      </c>
      <c r="T41" s="100">
        <v>57396.781120883526</v>
      </c>
      <c r="U41" s="100">
        <v>57621.367082941004</v>
      </c>
      <c r="V41" s="100">
        <v>57950.764303995064</v>
      </c>
      <c r="W41" s="100">
        <v>58309.143700917848</v>
      </c>
      <c r="X41" s="100">
        <v>58707.625020492073</v>
      </c>
      <c r="Y41" s="100">
        <v>59118.667713152987</v>
      </c>
      <c r="Z41" s="100">
        <v>59593.738643758843</v>
      </c>
      <c r="AA41" s="100">
        <v>60145.130199492938</v>
      </c>
      <c r="AB41" s="100">
        <v>60702.110983000166</v>
      </c>
      <c r="AC41" s="100">
        <v>61334.34373865278</v>
      </c>
      <c r="AD41" s="100">
        <v>61957.790516801528</v>
      </c>
      <c r="AE41" s="100">
        <v>62668.668457643449</v>
      </c>
      <c r="AF41" s="100">
        <v>63470.372692809498</v>
      </c>
      <c r="AG41" s="101"/>
    </row>
    <row r="42" spans="1:33" x14ac:dyDescent="0.2">
      <c r="A42" s="97" t="s">
        <v>93</v>
      </c>
      <c r="B42" s="97" t="s">
        <v>219</v>
      </c>
      <c r="C42" s="100">
        <v>25182.4876594831</v>
      </c>
      <c r="D42" s="100">
        <v>25603.517423722627</v>
      </c>
      <c r="E42" s="100">
        <v>25486.722085456273</v>
      </c>
      <c r="F42" s="100">
        <v>25539.264543038898</v>
      </c>
      <c r="G42" s="100">
        <v>25659.172258047591</v>
      </c>
      <c r="H42" s="100">
        <v>25864.296179266996</v>
      </c>
      <c r="I42" s="100">
        <v>26071.280095174108</v>
      </c>
      <c r="J42" s="100">
        <v>26245.448359729817</v>
      </c>
      <c r="K42" s="100">
        <v>26377.774114822085</v>
      </c>
      <c r="L42" s="100">
        <v>26511.967882192152</v>
      </c>
      <c r="M42" s="100">
        <v>26628.82891297077</v>
      </c>
      <c r="N42" s="100">
        <v>26773.291230387382</v>
      </c>
      <c r="O42" s="100">
        <v>26883.640771072678</v>
      </c>
      <c r="P42" s="100">
        <v>27002.311966785615</v>
      </c>
      <c r="Q42" s="100">
        <v>27166.693081542115</v>
      </c>
      <c r="R42" s="100">
        <v>27306.572268595413</v>
      </c>
      <c r="S42" s="100">
        <v>27459.316756563792</v>
      </c>
      <c r="T42" s="100">
        <v>27598.1330525624</v>
      </c>
      <c r="U42" s="100">
        <v>27712.686827821792</v>
      </c>
      <c r="V42" s="100">
        <v>27847.696147903138</v>
      </c>
      <c r="W42" s="100">
        <v>28003.816127505492</v>
      </c>
      <c r="X42" s="100">
        <v>28178.28690521805</v>
      </c>
      <c r="Y42" s="100">
        <v>28364.220767688312</v>
      </c>
      <c r="Z42" s="100">
        <v>28538.233766870544</v>
      </c>
      <c r="AA42" s="100">
        <v>28719.676571947428</v>
      </c>
      <c r="AB42" s="100">
        <v>28924.169000184786</v>
      </c>
      <c r="AC42" s="100">
        <v>29158.264784892486</v>
      </c>
      <c r="AD42" s="100">
        <v>29365.61707889002</v>
      </c>
      <c r="AE42" s="100">
        <v>29585.07170958542</v>
      </c>
      <c r="AF42" s="100">
        <v>29859.452436015046</v>
      </c>
      <c r="AG42" s="101"/>
    </row>
    <row r="43" spans="1:33" x14ac:dyDescent="0.2">
      <c r="A43" s="97" t="s">
        <v>95</v>
      </c>
      <c r="B43" s="97" t="s">
        <v>219</v>
      </c>
      <c r="C43" s="100">
        <v>0</v>
      </c>
      <c r="D43" s="100">
        <v>0</v>
      </c>
      <c r="E43" s="100">
        <v>0</v>
      </c>
      <c r="F43" s="100">
        <v>0</v>
      </c>
      <c r="G43" s="100">
        <v>0</v>
      </c>
      <c r="H43" s="100">
        <v>0</v>
      </c>
      <c r="I43" s="100">
        <v>0</v>
      </c>
      <c r="J43" s="100">
        <v>0</v>
      </c>
      <c r="K43" s="100">
        <v>0</v>
      </c>
      <c r="L43" s="100">
        <v>0</v>
      </c>
      <c r="M43" s="100">
        <v>0</v>
      </c>
      <c r="N43" s="100">
        <v>0</v>
      </c>
      <c r="O43" s="100">
        <v>0</v>
      </c>
      <c r="P43" s="100">
        <v>0</v>
      </c>
      <c r="Q43" s="100">
        <v>0</v>
      </c>
      <c r="R43" s="100">
        <v>0</v>
      </c>
      <c r="S43" s="100">
        <v>0</v>
      </c>
      <c r="T43" s="100">
        <v>0</v>
      </c>
      <c r="U43" s="100">
        <v>0</v>
      </c>
      <c r="V43" s="100">
        <v>0</v>
      </c>
      <c r="W43" s="100">
        <v>0</v>
      </c>
      <c r="X43" s="100">
        <v>0</v>
      </c>
      <c r="Y43" s="100">
        <v>0</v>
      </c>
      <c r="Z43" s="100">
        <v>0</v>
      </c>
      <c r="AA43" s="100">
        <v>0</v>
      </c>
      <c r="AB43" s="100">
        <v>0</v>
      </c>
      <c r="AC43" s="100">
        <v>0</v>
      </c>
      <c r="AD43" s="100">
        <v>0</v>
      </c>
      <c r="AE43" s="100">
        <v>0</v>
      </c>
      <c r="AF43" s="100">
        <v>0</v>
      </c>
      <c r="AG43" s="101"/>
    </row>
    <row r="44" spans="1:33" x14ac:dyDescent="0.2">
      <c r="A44" s="97" t="s">
        <v>97</v>
      </c>
      <c r="B44" s="97" t="s">
        <v>219</v>
      </c>
      <c r="C44" s="100">
        <v>33020.264797114709</v>
      </c>
      <c r="D44" s="100">
        <v>32590.287559181015</v>
      </c>
      <c r="E44" s="100">
        <v>31984.172614844345</v>
      </c>
      <c r="F44" s="100">
        <v>32071.908164994347</v>
      </c>
      <c r="G44" s="100">
        <v>33695.010794749505</v>
      </c>
      <c r="H44" s="100">
        <v>34151.400021717782</v>
      </c>
      <c r="I44" s="100">
        <v>34436.099436180855</v>
      </c>
      <c r="J44" s="100">
        <v>34796.684062740045</v>
      </c>
      <c r="K44" s="100">
        <v>35115.778778138185</v>
      </c>
      <c r="L44" s="100">
        <v>35379.74896016682</v>
      </c>
      <c r="M44" s="100">
        <v>35602.51878195833</v>
      </c>
      <c r="N44" s="100">
        <v>35874.552691762256</v>
      </c>
      <c r="O44" s="100">
        <v>36142.610687574976</v>
      </c>
      <c r="P44" s="100">
        <v>36457.530193000428</v>
      </c>
      <c r="Q44" s="100">
        <v>36789.627133419883</v>
      </c>
      <c r="R44" s="100">
        <v>37161.575102267416</v>
      </c>
      <c r="S44" s="100">
        <v>37529.456902181315</v>
      </c>
      <c r="T44" s="100">
        <v>37902.38338162646</v>
      </c>
      <c r="U44" s="100">
        <v>38287.660698612453</v>
      </c>
      <c r="V44" s="100">
        <v>38662.792910836244</v>
      </c>
      <c r="W44" s="100">
        <v>39024.991508130712</v>
      </c>
      <c r="X44" s="100">
        <v>39362.846591359361</v>
      </c>
      <c r="Y44" s="100">
        <v>39659.105581141746</v>
      </c>
      <c r="Z44" s="100">
        <v>39936.64504243408</v>
      </c>
      <c r="AA44" s="100">
        <v>40380.726721562394</v>
      </c>
      <c r="AB44" s="100">
        <v>40700.301299211023</v>
      </c>
      <c r="AC44" s="100">
        <v>41062.044946252674</v>
      </c>
      <c r="AD44" s="100">
        <v>41410.275468123771</v>
      </c>
      <c r="AE44" s="100">
        <v>41795.749222337407</v>
      </c>
      <c r="AF44" s="100">
        <v>42231.396352478987</v>
      </c>
      <c r="AG44" s="101"/>
    </row>
    <row r="45" spans="1:33" x14ac:dyDescent="0.2">
      <c r="A45" s="97" t="s">
        <v>100</v>
      </c>
      <c r="B45" s="97" t="s">
        <v>219</v>
      </c>
      <c r="C45" s="100">
        <v>50721.056000000004</v>
      </c>
      <c r="D45" s="100">
        <v>51269.905430810577</v>
      </c>
      <c r="E45" s="100">
        <v>50557.199199642368</v>
      </c>
      <c r="F45" s="100">
        <v>50797.076105602355</v>
      </c>
      <c r="G45" s="100">
        <v>50808.564949915206</v>
      </c>
      <c r="H45" s="100">
        <v>51061.09876475927</v>
      </c>
      <c r="I45" s="100">
        <v>51342.463483630032</v>
      </c>
      <c r="J45" s="100">
        <v>51670.019017457424</v>
      </c>
      <c r="K45" s="100">
        <v>51956.207928296441</v>
      </c>
      <c r="L45" s="100">
        <v>52235.114931408694</v>
      </c>
      <c r="M45" s="100">
        <v>52523.289294167873</v>
      </c>
      <c r="N45" s="100">
        <v>52820.25875273563</v>
      </c>
      <c r="O45" s="100">
        <v>53103.905452060106</v>
      </c>
      <c r="P45" s="100">
        <v>53400.971703888303</v>
      </c>
      <c r="Q45" s="100">
        <v>53758.925875206631</v>
      </c>
      <c r="R45" s="100">
        <v>54132.533182852174</v>
      </c>
      <c r="S45" s="100">
        <v>54558.608388063483</v>
      </c>
      <c r="T45" s="100">
        <v>54911.344648925886</v>
      </c>
      <c r="U45" s="100">
        <v>55216.964013411569</v>
      </c>
      <c r="V45" s="100">
        <v>55590.825403365779</v>
      </c>
      <c r="W45" s="100">
        <v>56011.797937638214</v>
      </c>
      <c r="X45" s="100">
        <v>56470.632504491674</v>
      </c>
      <c r="Y45" s="100">
        <v>56937.360085701897</v>
      </c>
      <c r="Z45" s="100">
        <v>57426.060530420174</v>
      </c>
      <c r="AA45" s="100">
        <v>57948.869690368316</v>
      </c>
      <c r="AB45" s="100">
        <v>58484.402602087357</v>
      </c>
      <c r="AC45" s="100">
        <v>59069.855051105384</v>
      </c>
      <c r="AD45" s="100">
        <v>59659.308552684197</v>
      </c>
      <c r="AE45" s="100">
        <v>60299.335541110544</v>
      </c>
      <c r="AF45" s="100">
        <v>61033.887098765372</v>
      </c>
      <c r="AG45" s="101"/>
    </row>
    <row r="46" spans="1:33" x14ac:dyDescent="0.2">
      <c r="A46" s="97" t="s">
        <v>103</v>
      </c>
      <c r="B46" s="97" t="s">
        <v>219</v>
      </c>
      <c r="C46" s="100">
        <v>4044.5430000000001</v>
      </c>
      <c r="D46" s="100">
        <v>4121.0106040865194</v>
      </c>
      <c r="E46" s="100">
        <v>4018.2886147252611</v>
      </c>
      <c r="F46" s="100">
        <v>4079.1872040544195</v>
      </c>
      <c r="G46" s="100">
        <v>4061.0698988035424</v>
      </c>
      <c r="H46" s="100">
        <v>4077.6260045966251</v>
      </c>
      <c r="I46" s="100">
        <v>4091.0208640957899</v>
      </c>
      <c r="J46" s="100">
        <v>4114.4075672884883</v>
      </c>
      <c r="K46" s="100">
        <v>4138.5315348511913</v>
      </c>
      <c r="L46" s="100">
        <v>4170.0808026632294</v>
      </c>
      <c r="M46" s="100">
        <v>4200.4686828569238</v>
      </c>
      <c r="N46" s="100">
        <v>4234.487212137682</v>
      </c>
      <c r="O46" s="100">
        <v>4274.0967476841251</v>
      </c>
      <c r="P46" s="100">
        <v>4289.5147234099695</v>
      </c>
      <c r="Q46" s="100">
        <v>4343.6309020782055</v>
      </c>
      <c r="R46" s="100">
        <v>4366.2086058917139</v>
      </c>
      <c r="S46" s="100">
        <v>4408.720138717109</v>
      </c>
      <c r="T46" s="100">
        <v>4442.5847684214195</v>
      </c>
      <c r="U46" s="100">
        <v>4482.9562068060668</v>
      </c>
      <c r="V46" s="100">
        <v>4524.7330553960337</v>
      </c>
      <c r="W46" s="100">
        <v>4565.1227727622527</v>
      </c>
      <c r="X46" s="100">
        <v>4612.84719494827</v>
      </c>
      <c r="Y46" s="100">
        <v>4657.7300894882073</v>
      </c>
      <c r="Z46" s="100">
        <v>4710.6047510065619</v>
      </c>
      <c r="AA46" s="100">
        <v>4762.4163970797581</v>
      </c>
      <c r="AB46" s="100">
        <v>4805.202986786886</v>
      </c>
      <c r="AC46" s="100">
        <v>4857.5658368212535</v>
      </c>
      <c r="AD46" s="100">
        <v>4900.633007078497</v>
      </c>
      <c r="AE46" s="100">
        <v>4959.8317601413264</v>
      </c>
      <c r="AF46" s="100">
        <v>5018.8342412767897</v>
      </c>
      <c r="AG46" s="101"/>
    </row>
    <row r="47" spans="1:33" x14ac:dyDescent="0.2">
      <c r="A47" s="97" t="s">
        <v>105</v>
      </c>
      <c r="B47" s="97" t="s">
        <v>219</v>
      </c>
      <c r="C47" s="100">
        <v>0</v>
      </c>
      <c r="D47" s="100">
        <v>0</v>
      </c>
      <c r="E47" s="100">
        <v>0</v>
      </c>
      <c r="F47" s="100">
        <v>0</v>
      </c>
      <c r="G47" s="100">
        <v>0</v>
      </c>
      <c r="H47" s="100">
        <v>0</v>
      </c>
      <c r="I47" s="100">
        <v>0</v>
      </c>
      <c r="J47" s="100">
        <v>0</v>
      </c>
      <c r="K47" s="100">
        <v>0</v>
      </c>
      <c r="L47" s="100">
        <v>0</v>
      </c>
      <c r="M47" s="100">
        <v>0</v>
      </c>
      <c r="N47" s="100">
        <v>0</v>
      </c>
      <c r="O47" s="100">
        <v>0</v>
      </c>
      <c r="P47" s="100">
        <v>0</v>
      </c>
      <c r="Q47" s="100">
        <v>0</v>
      </c>
      <c r="R47" s="100">
        <v>0</v>
      </c>
      <c r="S47" s="100">
        <v>0</v>
      </c>
      <c r="T47" s="100">
        <v>0</v>
      </c>
      <c r="U47" s="100">
        <v>0</v>
      </c>
      <c r="V47" s="100">
        <v>0</v>
      </c>
      <c r="W47" s="100">
        <v>0</v>
      </c>
      <c r="X47" s="100">
        <v>0</v>
      </c>
      <c r="Y47" s="100">
        <v>0</v>
      </c>
      <c r="Z47" s="100">
        <v>0</v>
      </c>
      <c r="AA47" s="100">
        <v>0</v>
      </c>
      <c r="AB47" s="100">
        <v>0</v>
      </c>
      <c r="AC47" s="100">
        <v>0</v>
      </c>
      <c r="AD47" s="100">
        <v>0</v>
      </c>
      <c r="AE47" s="100">
        <v>0</v>
      </c>
      <c r="AF47" s="100">
        <v>0</v>
      </c>
      <c r="AG47" s="101"/>
    </row>
    <row r="48" spans="1:33" x14ac:dyDescent="0.2">
      <c r="A48" s="97" t="s">
        <v>108</v>
      </c>
      <c r="B48" s="97" t="s">
        <v>219</v>
      </c>
      <c r="C48" s="100">
        <v>0</v>
      </c>
      <c r="D48" s="100">
        <v>0</v>
      </c>
      <c r="E48" s="100">
        <v>0</v>
      </c>
      <c r="F48" s="100">
        <v>0</v>
      </c>
      <c r="G48" s="100">
        <v>0</v>
      </c>
      <c r="H48" s="100">
        <v>0</v>
      </c>
      <c r="I48" s="100">
        <v>0</v>
      </c>
      <c r="J48" s="100">
        <v>0</v>
      </c>
      <c r="K48" s="100">
        <v>0</v>
      </c>
      <c r="L48" s="100">
        <v>0</v>
      </c>
      <c r="M48" s="100">
        <v>0</v>
      </c>
      <c r="N48" s="100">
        <v>0</v>
      </c>
      <c r="O48" s="100">
        <v>0</v>
      </c>
      <c r="P48" s="100">
        <v>0</v>
      </c>
      <c r="Q48" s="100">
        <v>0</v>
      </c>
      <c r="R48" s="100">
        <v>0</v>
      </c>
      <c r="S48" s="100">
        <v>0</v>
      </c>
      <c r="T48" s="100">
        <v>0</v>
      </c>
      <c r="U48" s="100">
        <v>0</v>
      </c>
      <c r="V48" s="100">
        <v>0</v>
      </c>
      <c r="W48" s="100">
        <v>0</v>
      </c>
      <c r="X48" s="100">
        <v>0</v>
      </c>
      <c r="Y48" s="100">
        <v>0</v>
      </c>
      <c r="Z48" s="100">
        <v>0</v>
      </c>
      <c r="AA48" s="100">
        <v>0</v>
      </c>
      <c r="AB48" s="100">
        <v>0</v>
      </c>
      <c r="AC48" s="100">
        <v>0</v>
      </c>
      <c r="AD48" s="100">
        <v>0</v>
      </c>
      <c r="AE48" s="100">
        <v>0</v>
      </c>
      <c r="AF48" s="100">
        <v>0</v>
      </c>
      <c r="AG48" s="101"/>
    </row>
    <row r="49" spans="1:33" x14ac:dyDescent="0.2">
      <c r="A49" s="97" t="s">
        <v>111</v>
      </c>
      <c r="B49" s="97" t="s">
        <v>219</v>
      </c>
      <c r="C49" s="100">
        <v>0</v>
      </c>
      <c r="D49" s="100">
        <v>0</v>
      </c>
      <c r="E49" s="100">
        <v>0</v>
      </c>
      <c r="F49" s="100">
        <v>0</v>
      </c>
      <c r="G49" s="100">
        <v>0</v>
      </c>
      <c r="H49" s="100">
        <v>0</v>
      </c>
      <c r="I49" s="100">
        <v>0</v>
      </c>
      <c r="J49" s="100">
        <v>0</v>
      </c>
      <c r="K49" s="100">
        <v>0</v>
      </c>
      <c r="L49" s="100">
        <v>0</v>
      </c>
      <c r="M49" s="100">
        <v>0</v>
      </c>
      <c r="N49" s="100">
        <v>0</v>
      </c>
      <c r="O49" s="100">
        <v>0</v>
      </c>
      <c r="P49" s="100">
        <v>0</v>
      </c>
      <c r="Q49" s="100">
        <v>0</v>
      </c>
      <c r="R49" s="100">
        <v>0</v>
      </c>
      <c r="S49" s="100">
        <v>0</v>
      </c>
      <c r="T49" s="100">
        <v>0</v>
      </c>
      <c r="U49" s="100">
        <v>0</v>
      </c>
      <c r="V49" s="100">
        <v>0</v>
      </c>
      <c r="W49" s="100">
        <v>0</v>
      </c>
      <c r="X49" s="100">
        <v>0</v>
      </c>
      <c r="Y49" s="100">
        <v>0</v>
      </c>
      <c r="Z49" s="100">
        <v>0</v>
      </c>
      <c r="AA49" s="100">
        <v>0</v>
      </c>
      <c r="AB49" s="100">
        <v>0</v>
      </c>
      <c r="AC49" s="100">
        <v>0</v>
      </c>
      <c r="AD49" s="100">
        <v>0</v>
      </c>
      <c r="AE49" s="100">
        <v>0</v>
      </c>
      <c r="AF49" s="100">
        <v>0</v>
      </c>
      <c r="AG49" s="101"/>
    </row>
    <row r="50" spans="1:33" x14ac:dyDescent="0.2">
      <c r="A50" s="97" t="s">
        <v>114</v>
      </c>
      <c r="B50" s="97" t="s">
        <v>219</v>
      </c>
      <c r="C50" s="100">
        <v>57139.031000000003</v>
      </c>
      <c r="D50" s="100">
        <v>59060.096604922626</v>
      </c>
      <c r="E50" s="100">
        <v>57719.436186731356</v>
      </c>
      <c r="F50" s="100">
        <v>59076.866786099643</v>
      </c>
      <c r="G50" s="100">
        <v>59276.333938693831</v>
      </c>
      <c r="H50" s="100">
        <v>59779.331139132904</v>
      </c>
      <c r="I50" s="100">
        <v>60300.645839183526</v>
      </c>
      <c r="J50" s="100">
        <v>61040.917103371095</v>
      </c>
      <c r="K50" s="100">
        <v>61619.338221737162</v>
      </c>
      <c r="L50" s="100">
        <v>61971.376467211645</v>
      </c>
      <c r="M50" s="100">
        <v>62360.647204831657</v>
      </c>
      <c r="N50" s="100">
        <v>62918.161232182785</v>
      </c>
      <c r="O50" s="100">
        <v>63336.492501457178</v>
      </c>
      <c r="P50" s="100">
        <v>63784.889535651266</v>
      </c>
      <c r="Q50" s="100">
        <v>64270.40323701634</v>
      </c>
      <c r="R50" s="100">
        <v>64759.117988497092</v>
      </c>
      <c r="S50" s="100">
        <v>65334.231339896767</v>
      </c>
      <c r="T50" s="100">
        <v>65919.944270389111</v>
      </c>
      <c r="U50" s="100">
        <v>66491.610955934142</v>
      </c>
      <c r="V50" s="100">
        <v>67079.125928723806</v>
      </c>
      <c r="W50" s="100">
        <v>67617.581206986681</v>
      </c>
      <c r="X50" s="100">
        <v>68099.513897670811</v>
      </c>
      <c r="Y50" s="100">
        <v>68591.851405400012</v>
      </c>
      <c r="Z50" s="100">
        <v>69094.010051239617</v>
      </c>
      <c r="AA50" s="100">
        <v>69701.343390643888</v>
      </c>
      <c r="AB50" s="100">
        <v>70436.796760936093</v>
      </c>
      <c r="AC50" s="100">
        <v>71194.662946912344</v>
      </c>
      <c r="AD50" s="100">
        <v>71881.756278389046</v>
      </c>
      <c r="AE50" s="100">
        <v>72493.212561841414</v>
      </c>
      <c r="AF50" s="100">
        <v>73288.737348355804</v>
      </c>
      <c r="AG50" s="101"/>
    </row>
    <row r="51" spans="1:33" x14ac:dyDescent="0.2">
      <c r="A51" s="97" t="s">
        <v>116</v>
      </c>
      <c r="B51" s="97" t="s">
        <v>219</v>
      </c>
      <c r="C51" s="100">
        <v>0</v>
      </c>
      <c r="D51" s="100">
        <v>0</v>
      </c>
      <c r="E51" s="100">
        <v>0</v>
      </c>
      <c r="F51" s="100">
        <v>0</v>
      </c>
      <c r="G51" s="100">
        <v>0</v>
      </c>
      <c r="H51" s="100">
        <v>0</v>
      </c>
      <c r="I51" s="100">
        <v>0</v>
      </c>
      <c r="J51" s="100">
        <v>0</v>
      </c>
      <c r="K51" s="100">
        <v>0</v>
      </c>
      <c r="L51" s="100">
        <v>0</v>
      </c>
      <c r="M51" s="100">
        <v>0</v>
      </c>
      <c r="N51" s="100">
        <v>0</v>
      </c>
      <c r="O51" s="100">
        <v>0</v>
      </c>
      <c r="P51" s="100">
        <v>0</v>
      </c>
      <c r="Q51" s="100">
        <v>0</v>
      </c>
      <c r="R51" s="100">
        <v>0</v>
      </c>
      <c r="S51" s="100">
        <v>0</v>
      </c>
      <c r="T51" s="100">
        <v>0</v>
      </c>
      <c r="U51" s="100">
        <v>0</v>
      </c>
      <c r="V51" s="100">
        <v>0</v>
      </c>
      <c r="W51" s="100">
        <v>0</v>
      </c>
      <c r="X51" s="100">
        <v>0</v>
      </c>
      <c r="Y51" s="100">
        <v>0</v>
      </c>
      <c r="Z51" s="100">
        <v>0</v>
      </c>
      <c r="AA51" s="100">
        <v>0</v>
      </c>
      <c r="AB51" s="100">
        <v>0</v>
      </c>
      <c r="AC51" s="100">
        <v>0</v>
      </c>
      <c r="AD51" s="100">
        <v>0</v>
      </c>
      <c r="AE51" s="100">
        <v>0</v>
      </c>
      <c r="AF51" s="100">
        <v>0</v>
      </c>
      <c r="AG51" s="101"/>
    </row>
    <row r="52" spans="1:33" x14ac:dyDescent="0.2">
      <c r="A52" s="97" t="s">
        <v>122</v>
      </c>
      <c r="B52" s="97" t="s">
        <v>219</v>
      </c>
      <c r="C52" s="100">
        <v>94347.641000000003</v>
      </c>
      <c r="D52" s="100">
        <v>98010.822675685486</v>
      </c>
      <c r="E52" s="100">
        <v>97569.040180626136</v>
      </c>
      <c r="F52" s="100">
        <v>97472.925026005192</v>
      </c>
      <c r="G52" s="100">
        <v>97737.411668836474</v>
      </c>
      <c r="H52" s="100">
        <v>98369.662861549994</v>
      </c>
      <c r="I52" s="100">
        <v>99101.607275576913</v>
      </c>
      <c r="J52" s="100">
        <v>100213.67399678084</v>
      </c>
      <c r="K52" s="100">
        <v>101230.67988269837</v>
      </c>
      <c r="L52" s="100">
        <v>102161.20888931105</v>
      </c>
      <c r="M52" s="100">
        <v>103054.18805278861</v>
      </c>
      <c r="N52" s="100">
        <v>103997.54382332381</v>
      </c>
      <c r="O52" s="100">
        <v>104652.72149728064</v>
      </c>
      <c r="P52" s="100">
        <v>105315.68411391159</v>
      </c>
      <c r="Q52" s="100">
        <v>106209.70908652285</v>
      </c>
      <c r="R52" s="100">
        <v>107064.72708048817</v>
      </c>
      <c r="S52" s="100">
        <v>107902.71994475019</v>
      </c>
      <c r="T52" s="100">
        <v>108599.74038541073</v>
      </c>
      <c r="U52" s="100">
        <v>109333.11356761213</v>
      </c>
      <c r="V52" s="100">
        <v>110204.96946686078</v>
      </c>
      <c r="W52" s="100">
        <v>111231.25903638994</v>
      </c>
      <c r="X52" s="100">
        <v>112323.57358128883</v>
      </c>
      <c r="Y52" s="100">
        <v>113456.03547175518</v>
      </c>
      <c r="Z52" s="100">
        <v>114545.6513373887</v>
      </c>
      <c r="AA52" s="100">
        <v>115571.80474370335</v>
      </c>
      <c r="AB52" s="100">
        <v>116639.03499864007</v>
      </c>
      <c r="AC52" s="100">
        <v>117784.48251011255</v>
      </c>
      <c r="AD52" s="100">
        <v>118997.46886713832</v>
      </c>
      <c r="AE52" s="100">
        <v>120253.66718763593</v>
      </c>
      <c r="AF52" s="100">
        <v>121670.27428502864</v>
      </c>
      <c r="AG52" s="101"/>
    </row>
    <row r="53" spans="1:33" x14ac:dyDescent="0.2">
      <c r="A53" s="97" t="s">
        <v>119</v>
      </c>
      <c r="B53" s="97" t="s">
        <v>219</v>
      </c>
      <c r="C53" s="100">
        <v>4540.8339999999998</v>
      </c>
      <c r="D53" s="100">
        <v>4589.5975110058944</v>
      </c>
      <c r="E53" s="100">
        <v>4475.1953334840746</v>
      </c>
      <c r="F53" s="100">
        <v>4543.0185062106175</v>
      </c>
      <c r="G53" s="100">
        <v>4522.8411402501652</v>
      </c>
      <c r="H53" s="100">
        <v>4541.2797877665134</v>
      </c>
      <c r="I53" s="100">
        <v>4556.1977338054476</v>
      </c>
      <c r="J53" s="100">
        <v>4582.2436640579454</v>
      </c>
      <c r="K53" s="100">
        <v>4609.1106906488449</v>
      </c>
      <c r="L53" s="100">
        <v>4644.2473245804831</v>
      </c>
      <c r="M53" s="100">
        <v>4678.0905132302341</v>
      </c>
      <c r="N53" s="100">
        <v>4715.9771804375996</v>
      </c>
      <c r="O53" s="100">
        <v>4760.0905893125455</v>
      </c>
      <c r="P53" s="100">
        <v>4777.2616936397008</v>
      </c>
      <c r="Q53" s="100">
        <v>4837.5312495283924</v>
      </c>
      <c r="R53" s="100">
        <v>4862.6761916753376</v>
      </c>
      <c r="S53" s="100">
        <v>4910.0215746381973</v>
      </c>
      <c r="T53" s="100">
        <v>4947.7368428415639</v>
      </c>
      <c r="U53" s="100">
        <v>4992.6987880843562</v>
      </c>
      <c r="V53" s="100">
        <v>5039.2259482222235</v>
      </c>
      <c r="W53" s="100">
        <v>5084.2082508909925</v>
      </c>
      <c r="X53" s="100">
        <v>5137.3592641550549</v>
      </c>
      <c r="Y53" s="100">
        <v>5187.3456487722078</v>
      </c>
      <c r="Z53" s="100">
        <v>5246.2325185752788</v>
      </c>
      <c r="AA53" s="100">
        <v>5303.9355008541534</v>
      </c>
      <c r="AB53" s="100">
        <v>5351.5872165351402</v>
      </c>
      <c r="AC53" s="100">
        <v>5409.9040784108647</v>
      </c>
      <c r="AD53" s="100">
        <v>5457.8682785569908</v>
      </c>
      <c r="AE53" s="100">
        <v>5523.7983320837611</v>
      </c>
      <c r="AF53" s="100">
        <v>5589.5097962314067</v>
      </c>
      <c r="AG53" s="101"/>
    </row>
    <row r="54" spans="1:33" x14ac:dyDescent="0.2">
      <c r="A54" s="97" t="s">
        <v>125</v>
      </c>
      <c r="B54" s="97" t="s">
        <v>219</v>
      </c>
      <c r="C54" s="100">
        <v>32308.940999999999</v>
      </c>
      <c r="D54" s="100">
        <v>33073.016281472614</v>
      </c>
      <c r="E54" s="100">
        <v>32457.923536860013</v>
      </c>
      <c r="F54" s="100">
        <v>32546.958629701883</v>
      </c>
      <c r="G54" s="100">
        <v>33046.705488302927</v>
      </c>
      <c r="H54" s="100">
        <v>33494.313606416516</v>
      </c>
      <c r="I54" s="100">
        <v>33773.535291780085</v>
      </c>
      <c r="J54" s="100">
        <v>34127.182127808635</v>
      </c>
      <c r="K54" s="100">
        <v>34440.137334942134</v>
      </c>
      <c r="L54" s="100">
        <v>34699.028626484724</v>
      </c>
      <c r="M54" s="100">
        <v>34917.512268982115</v>
      </c>
      <c r="N54" s="100">
        <v>35184.312138994996</v>
      </c>
      <c r="O54" s="100">
        <v>35447.212593171083</v>
      </c>
      <c r="P54" s="100">
        <v>35756.07292301963</v>
      </c>
      <c r="Q54" s="100">
        <v>36081.780187233308</v>
      </c>
      <c r="R54" s="100">
        <v>36446.571730359698</v>
      </c>
      <c r="S54" s="100">
        <v>36807.375339247577</v>
      </c>
      <c r="T54" s="100">
        <v>37173.126566041479</v>
      </c>
      <c r="U54" s="100">
        <v>37550.990995387314</v>
      </c>
      <c r="V54" s="100">
        <v>37918.90551579064</v>
      </c>
      <c r="W54" s="100">
        <v>38274.135269120517</v>
      </c>
      <c r="X54" s="100">
        <v>38605.489887203119</v>
      </c>
      <c r="Y54" s="100">
        <v>38896.048737094512</v>
      </c>
      <c r="Z54" s="100">
        <v>39168.24822961224</v>
      </c>
      <c r="AA54" s="100">
        <v>39603.785601963849</v>
      </c>
      <c r="AB54" s="100">
        <v>39917.211438608741</v>
      </c>
      <c r="AC54" s="100">
        <v>40271.994995108231</v>
      </c>
      <c r="AD54" s="100">
        <v>40613.525424298823</v>
      </c>
      <c r="AE54" s="100">
        <v>40991.582511342509</v>
      </c>
      <c r="AF54" s="100">
        <v>41418.847618758839</v>
      </c>
      <c r="AG54" s="101"/>
    </row>
    <row r="55" spans="1:33" x14ac:dyDescent="0.2">
      <c r="A55" s="97" t="s">
        <v>131</v>
      </c>
      <c r="B55" s="97" t="s">
        <v>219</v>
      </c>
      <c r="C55" s="100">
        <v>60837.21</v>
      </c>
      <c r="D55" s="100">
        <v>61436.126898684459</v>
      </c>
      <c r="E55" s="100">
        <v>61113.062211057746</v>
      </c>
      <c r="F55" s="100">
        <v>60814.896698702905</v>
      </c>
      <c r="G55" s="100">
        <v>61079.84738032076</v>
      </c>
      <c r="H55" s="100">
        <v>61537.751867070438</v>
      </c>
      <c r="I55" s="100">
        <v>61991.734776546466</v>
      </c>
      <c r="J55" s="100">
        <v>62322.325814670032</v>
      </c>
      <c r="K55" s="100">
        <v>62560.235136511554</v>
      </c>
      <c r="L55" s="100">
        <v>62870.769833197301</v>
      </c>
      <c r="M55" s="100">
        <v>63149.452197021557</v>
      </c>
      <c r="N55" s="100">
        <v>63522.127677575838</v>
      </c>
      <c r="O55" s="100">
        <v>63838.877023737339</v>
      </c>
      <c r="P55" s="100">
        <v>64195.839744763951</v>
      </c>
      <c r="Q55" s="100">
        <v>64646.433391931561</v>
      </c>
      <c r="R55" s="100">
        <v>65033.569745039895</v>
      </c>
      <c r="S55" s="100">
        <v>65394.761229051328</v>
      </c>
      <c r="T55" s="100">
        <v>65738.189443827025</v>
      </c>
      <c r="U55" s="100">
        <v>65952.451477370283</v>
      </c>
      <c r="V55" s="100">
        <v>66163.686439194149</v>
      </c>
      <c r="W55" s="100">
        <v>66475.968367327092</v>
      </c>
      <c r="X55" s="100">
        <v>66871.332909127581</v>
      </c>
      <c r="Y55" s="100">
        <v>67316.546898899323</v>
      </c>
      <c r="Z55" s="100">
        <v>67719.203644749476</v>
      </c>
      <c r="AA55" s="100">
        <v>68131.037789150752</v>
      </c>
      <c r="AB55" s="100">
        <v>68587.31377082887</v>
      </c>
      <c r="AC55" s="100">
        <v>69118.655480373724</v>
      </c>
      <c r="AD55" s="100">
        <v>69593.648449743108</v>
      </c>
      <c r="AE55" s="100">
        <v>70089.280571796829</v>
      </c>
      <c r="AF55" s="100">
        <v>70684.445974013404</v>
      </c>
      <c r="AG55" s="101"/>
    </row>
    <row r="56" spans="1:33" x14ac:dyDescent="0.2">
      <c r="A56" s="97" t="s">
        <v>128</v>
      </c>
      <c r="B56" s="97" t="s">
        <v>219</v>
      </c>
      <c r="C56" s="100">
        <v>0</v>
      </c>
      <c r="D56" s="100">
        <v>0</v>
      </c>
      <c r="E56" s="100">
        <v>0</v>
      </c>
      <c r="F56" s="100">
        <v>0</v>
      </c>
      <c r="G56" s="100">
        <v>0</v>
      </c>
      <c r="H56" s="100">
        <v>0</v>
      </c>
      <c r="I56" s="100">
        <v>0</v>
      </c>
      <c r="J56" s="100">
        <v>0</v>
      </c>
      <c r="K56" s="100">
        <v>0</v>
      </c>
      <c r="L56" s="100">
        <v>0</v>
      </c>
      <c r="M56" s="100">
        <v>0</v>
      </c>
      <c r="N56" s="100">
        <v>0</v>
      </c>
      <c r="O56" s="100">
        <v>0</v>
      </c>
      <c r="P56" s="100">
        <v>0</v>
      </c>
      <c r="Q56" s="100">
        <v>0</v>
      </c>
      <c r="R56" s="100">
        <v>0</v>
      </c>
      <c r="S56" s="100">
        <v>0</v>
      </c>
      <c r="T56" s="100">
        <v>0</v>
      </c>
      <c r="U56" s="100">
        <v>0</v>
      </c>
      <c r="V56" s="100">
        <v>0</v>
      </c>
      <c r="W56" s="100">
        <v>0</v>
      </c>
      <c r="X56" s="100">
        <v>0</v>
      </c>
      <c r="Y56" s="100">
        <v>0</v>
      </c>
      <c r="Z56" s="100">
        <v>0</v>
      </c>
      <c r="AA56" s="100">
        <v>0</v>
      </c>
      <c r="AB56" s="100">
        <v>0</v>
      </c>
      <c r="AC56" s="100">
        <v>0</v>
      </c>
      <c r="AD56" s="100">
        <v>0</v>
      </c>
      <c r="AE56" s="100">
        <v>0</v>
      </c>
      <c r="AF56" s="100">
        <v>0</v>
      </c>
      <c r="AG56" s="101"/>
    </row>
    <row r="57" spans="1:33" x14ac:dyDescent="0.2">
      <c r="A57" s="97" t="s">
        <v>134</v>
      </c>
      <c r="B57" s="97" t="s">
        <v>219</v>
      </c>
      <c r="C57" s="100">
        <v>0</v>
      </c>
      <c r="D57" s="100">
        <v>0</v>
      </c>
      <c r="E57" s="100">
        <v>0</v>
      </c>
      <c r="F57" s="100">
        <v>0</v>
      </c>
      <c r="G57" s="100">
        <v>0</v>
      </c>
      <c r="H57" s="100">
        <v>0</v>
      </c>
      <c r="I57" s="100">
        <v>0</v>
      </c>
      <c r="J57" s="100">
        <v>0</v>
      </c>
      <c r="K57" s="100">
        <v>0</v>
      </c>
      <c r="L57" s="100">
        <v>0</v>
      </c>
      <c r="M57" s="100">
        <v>0</v>
      </c>
      <c r="N57" s="100">
        <v>0</v>
      </c>
      <c r="O57" s="100">
        <v>0</v>
      </c>
      <c r="P57" s="100">
        <v>0</v>
      </c>
      <c r="Q57" s="100">
        <v>0</v>
      </c>
      <c r="R57" s="100">
        <v>0</v>
      </c>
      <c r="S57" s="100">
        <v>0</v>
      </c>
      <c r="T57" s="100">
        <v>0</v>
      </c>
      <c r="U57" s="100">
        <v>0</v>
      </c>
      <c r="V57" s="100">
        <v>0</v>
      </c>
      <c r="W57" s="100">
        <v>0</v>
      </c>
      <c r="X57" s="100">
        <v>0</v>
      </c>
      <c r="Y57" s="100">
        <v>0</v>
      </c>
      <c r="Z57" s="100">
        <v>0</v>
      </c>
      <c r="AA57" s="100">
        <v>0</v>
      </c>
      <c r="AB57" s="100">
        <v>0</v>
      </c>
      <c r="AC57" s="100">
        <v>0</v>
      </c>
      <c r="AD57" s="100">
        <v>0</v>
      </c>
      <c r="AE57" s="100">
        <v>0</v>
      </c>
      <c r="AF57" s="100">
        <v>0</v>
      </c>
      <c r="AG57" s="101"/>
    </row>
    <row r="58" spans="1:33" x14ac:dyDescent="0.2">
      <c r="A58" s="97" t="s">
        <v>6</v>
      </c>
      <c r="B58" s="97" t="s">
        <v>224</v>
      </c>
      <c r="C58" s="100">
        <v>0</v>
      </c>
      <c r="D58" s="100">
        <v>0</v>
      </c>
      <c r="E58" s="100">
        <v>0</v>
      </c>
      <c r="F58" s="100">
        <v>0</v>
      </c>
      <c r="G58" s="100">
        <v>0</v>
      </c>
      <c r="H58" s="100">
        <v>0</v>
      </c>
      <c r="I58" s="100">
        <v>0</v>
      </c>
      <c r="J58" s="100">
        <v>0</v>
      </c>
      <c r="K58" s="100">
        <v>0</v>
      </c>
      <c r="L58" s="100">
        <v>0</v>
      </c>
      <c r="M58" s="100">
        <v>0</v>
      </c>
      <c r="N58" s="100">
        <v>0</v>
      </c>
      <c r="O58" s="100">
        <v>0</v>
      </c>
      <c r="P58" s="100">
        <v>0</v>
      </c>
      <c r="Q58" s="100">
        <v>0</v>
      </c>
      <c r="R58" s="100">
        <v>0</v>
      </c>
      <c r="S58" s="100">
        <v>0</v>
      </c>
      <c r="T58" s="100">
        <v>0</v>
      </c>
      <c r="U58" s="100">
        <v>0</v>
      </c>
      <c r="V58" s="100">
        <v>0</v>
      </c>
      <c r="W58" s="100">
        <v>0</v>
      </c>
      <c r="X58" s="100">
        <v>0</v>
      </c>
      <c r="Y58" s="100">
        <v>0</v>
      </c>
      <c r="Z58" s="100">
        <v>0</v>
      </c>
      <c r="AA58" s="100">
        <v>0</v>
      </c>
      <c r="AB58" s="100">
        <v>0</v>
      </c>
      <c r="AC58" s="100">
        <v>0</v>
      </c>
      <c r="AD58" s="100">
        <v>0</v>
      </c>
      <c r="AE58" s="100">
        <v>0</v>
      </c>
      <c r="AF58" s="100">
        <v>0</v>
      </c>
      <c r="AG58" s="101"/>
    </row>
    <row r="59" spans="1:33" x14ac:dyDescent="0.2">
      <c r="A59" s="97" t="s">
        <v>3</v>
      </c>
      <c r="B59" s="97" t="s">
        <v>224</v>
      </c>
      <c r="C59" s="100">
        <v>0</v>
      </c>
      <c r="D59" s="100">
        <v>0</v>
      </c>
      <c r="E59" s="100">
        <v>0</v>
      </c>
      <c r="F59" s="100">
        <v>0</v>
      </c>
      <c r="G59" s="100">
        <v>0</v>
      </c>
      <c r="H59" s="100">
        <v>0</v>
      </c>
      <c r="I59" s="100">
        <v>0</v>
      </c>
      <c r="J59" s="100">
        <v>0</v>
      </c>
      <c r="K59" s="100">
        <v>0</v>
      </c>
      <c r="L59" s="100">
        <v>0</v>
      </c>
      <c r="M59" s="100">
        <v>0</v>
      </c>
      <c r="N59" s="100">
        <v>0</v>
      </c>
      <c r="O59" s="100">
        <v>0</v>
      </c>
      <c r="P59" s="100">
        <v>0</v>
      </c>
      <c r="Q59" s="100">
        <v>0</v>
      </c>
      <c r="R59" s="100">
        <v>0</v>
      </c>
      <c r="S59" s="100">
        <v>0</v>
      </c>
      <c r="T59" s="100">
        <v>0</v>
      </c>
      <c r="U59" s="100">
        <v>0</v>
      </c>
      <c r="V59" s="100">
        <v>0</v>
      </c>
      <c r="W59" s="100">
        <v>0</v>
      </c>
      <c r="X59" s="100">
        <v>0</v>
      </c>
      <c r="Y59" s="100">
        <v>0</v>
      </c>
      <c r="Z59" s="100">
        <v>0</v>
      </c>
      <c r="AA59" s="100">
        <v>0</v>
      </c>
      <c r="AB59" s="100">
        <v>0</v>
      </c>
      <c r="AC59" s="100">
        <v>0</v>
      </c>
      <c r="AD59" s="100">
        <v>0</v>
      </c>
      <c r="AE59" s="100">
        <v>0</v>
      </c>
      <c r="AF59" s="100">
        <v>0</v>
      </c>
      <c r="AG59" s="101"/>
    </row>
    <row r="60" spans="1:33" x14ac:dyDescent="0.2">
      <c r="A60" s="97" t="s">
        <v>12</v>
      </c>
      <c r="B60" s="97" t="s">
        <v>224</v>
      </c>
      <c r="C60" s="100">
        <v>0</v>
      </c>
      <c r="D60" s="100">
        <v>0</v>
      </c>
      <c r="E60" s="100">
        <v>0</v>
      </c>
      <c r="F60" s="100">
        <v>0</v>
      </c>
      <c r="G60" s="100">
        <v>0</v>
      </c>
      <c r="H60" s="100">
        <v>0</v>
      </c>
      <c r="I60" s="100">
        <v>0</v>
      </c>
      <c r="J60" s="100">
        <v>0</v>
      </c>
      <c r="K60" s="100">
        <v>0</v>
      </c>
      <c r="L60" s="100">
        <v>0</v>
      </c>
      <c r="M60" s="100">
        <v>0</v>
      </c>
      <c r="N60" s="100">
        <v>0</v>
      </c>
      <c r="O60" s="100">
        <v>0</v>
      </c>
      <c r="P60" s="100">
        <v>0</v>
      </c>
      <c r="Q60" s="100">
        <v>0</v>
      </c>
      <c r="R60" s="100">
        <v>0</v>
      </c>
      <c r="S60" s="100">
        <v>0</v>
      </c>
      <c r="T60" s="100">
        <v>0</v>
      </c>
      <c r="U60" s="100">
        <v>0</v>
      </c>
      <c r="V60" s="100">
        <v>0</v>
      </c>
      <c r="W60" s="100">
        <v>0</v>
      </c>
      <c r="X60" s="100">
        <v>0</v>
      </c>
      <c r="Y60" s="100">
        <v>0</v>
      </c>
      <c r="Z60" s="100">
        <v>0</v>
      </c>
      <c r="AA60" s="100">
        <v>0</v>
      </c>
      <c r="AB60" s="100">
        <v>0</v>
      </c>
      <c r="AC60" s="100">
        <v>0</v>
      </c>
      <c r="AD60" s="100">
        <v>0</v>
      </c>
      <c r="AE60" s="100">
        <v>0</v>
      </c>
      <c r="AF60" s="100">
        <v>0</v>
      </c>
      <c r="AG60" s="101"/>
    </row>
    <row r="61" spans="1:33" x14ac:dyDescent="0.2">
      <c r="A61" s="97" t="s">
        <v>8</v>
      </c>
      <c r="B61" s="97" t="s">
        <v>224</v>
      </c>
      <c r="C61" s="100">
        <v>0</v>
      </c>
      <c r="D61" s="100">
        <v>0</v>
      </c>
      <c r="E61" s="100">
        <v>0</v>
      </c>
      <c r="F61" s="100">
        <v>0</v>
      </c>
      <c r="G61" s="100">
        <v>0</v>
      </c>
      <c r="H61" s="100">
        <v>0</v>
      </c>
      <c r="I61" s="100">
        <v>0</v>
      </c>
      <c r="J61" s="100">
        <v>0</v>
      </c>
      <c r="K61" s="100">
        <v>0</v>
      </c>
      <c r="L61" s="100">
        <v>0</v>
      </c>
      <c r="M61" s="100">
        <v>0</v>
      </c>
      <c r="N61" s="100">
        <v>0</v>
      </c>
      <c r="O61" s="100">
        <v>0</v>
      </c>
      <c r="P61" s="100">
        <v>0</v>
      </c>
      <c r="Q61" s="100">
        <v>0</v>
      </c>
      <c r="R61" s="100">
        <v>0</v>
      </c>
      <c r="S61" s="100">
        <v>0</v>
      </c>
      <c r="T61" s="100">
        <v>0</v>
      </c>
      <c r="U61" s="100">
        <v>0</v>
      </c>
      <c r="V61" s="100">
        <v>0</v>
      </c>
      <c r="W61" s="100">
        <v>0</v>
      </c>
      <c r="X61" s="100">
        <v>0</v>
      </c>
      <c r="Y61" s="100">
        <v>0</v>
      </c>
      <c r="Z61" s="100">
        <v>0</v>
      </c>
      <c r="AA61" s="100">
        <v>0</v>
      </c>
      <c r="AB61" s="100">
        <v>0</v>
      </c>
      <c r="AC61" s="100">
        <v>0</v>
      </c>
      <c r="AD61" s="100">
        <v>0</v>
      </c>
      <c r="AE61" s="100">
        <v>0</v>
      </c>
      <c r="AF61" s="100">
        <v>0</v>
      </c>
      <c r="AG61" s="101"/>
    </row>
    <row r="62" spans="1:33" x14ac:dyDescent="0.2">
      <c r="A62" s="97" t="s">
        <v>15</v>
      </c>
      <c r="B62" s="97" t="s">
        <v>224</v>
      </c>
      <c r="C62" s="100">
        <v>38509.286999999997</v>
      </c>
      <c r="D62" s="100">
        <v>39240.361098113499</v>
      </c>
      <c r="E62" s="100">
        <v>38378.337106543848</v>
      </c>
      <c r="F62" s="100">
        <v>38410.091566375922</v>
      </c>
      <c r="G62" s="100">
        <v>38920.523699502846</v>
      </c>
      <c r="H62" s="100">
        <v>39418.481146601727</v>
      </c>
      <c r="I62" s="100">
        <v>39686.813349517419</v>
      </c>
      <c r="J62" s="100">
        <v>40079.925694032332</v>
      </c>
      <c r="K62" s="100">
        <v>40454.454346666236</v>
      </c>
      <c r="L62" s="100">
        <v>40749.152732498442</v>
      </c>
      <c r="M62" s="100">
        <v>40996.693373401118</v>
      </c>
      <c r="N62" s="100">
        <v>41288.300678253596</v>
      </c>
      <c r="O62" s="100">
        <v>41582.465150098396</v>
      </c>
      <c r="P62" s="100">
        <v>41932.088858097093</v>
      </c>
      <c r="Q62" s="100">
        <v>42297.051800353256</v>
      </c>
      <c r="R62" s="100">
        <v>42703.182635086865</v>
      </c>
      <c r="S62" s="100">
        <v>43125.803892337157</v>
      </c>
      <c r="T62" s="100">
        <v>43554.986122029593</v>
      </c>
      <c r="U62" s="100">
        <v>44004.237614924081</v>
      </c>
      <c r="V62" s="100">
        <v>44426.597017269632</v>
      </c>
      <c r="W62" s="100">
        <v>44823.118656128732</v>
      </c>
      <c r="X62" s="100">
        <v>45185.986916134381</v>
      </c>
      <c r="Y62" s="100">
        <v>45488.75555082006</v>
      </c>
      <c r="Z62" s="100">
        <v>45765.117813826866</v>
      </c>
      <c r="AA62" s="100">
        <v>46178.251226426488</v>
      </c>
      <c r="AB62" s="100">
        <v>46513.335864705761</v>
      </c>
      <c r="AC62" s="100">
        <v>46898.097266980127</v>
      </c>
      <c r="AD62" s="100">
        <v>47274.31808629154</v>
      </c>
      <c r="AE62" s="100">
        <v>47703.386500153094</v>
      </c>
      <c r="AF62" s="100">
        <v>48176.114195783521</v>
      </c>
      <c r="AG62" s="101"/>
    </row>
    <row r="63" spans="1:33" x14ac:dyDescent="0.2">
      <c r="A63" s="97" t="s">
        <v>16</v>
      </c>
      <c r="B63" s="97" t="s">
        <v>224</v>
      </c>
      <c r="C63" s="100">
        <v>7075.3379999999997</v>
      </c>
      <c r="D63" s="100">
        <v>7195.3291149974484</v>
      </c>
      <c r="E63" s="100">
        <v>7830.6234425328967</v>
      </c>
      <c r="F63" s="100">
        <v>7929.8944354975283</v>
      </c>
      <c r="G63" s="100">
        <v>8019.6731831896068</v>
      </c>
      <c r="H63" s="100">
        <v>8097.7534920104572</v>
      </c>
      <c r="I63" s="100">
        <v>8167.6631545131268</v>
      </c>
      <c r="J63" s="100">
        <v>8254.2331239012146</v>
      </c>
      <c r="K63" s="100">
        <v>8330.4979295777302</v>
      </c>
      <c r="L63" s="100">
        <v>8400.1425003919285</v>
      </c>
      <c r="M63" s="100">
        <v>8477.0652936329643</v>
      </c>
      <c r="N63" s="100">
        <v>8560.3852433312477</v>
      </c>
      <c r="O63" s="100">
        <v>8637.9179459437164</v>
      </c>
      <c r="P63" s="100">
        <v>8720.1838143399673</v>
      </c>
      <c r="Q63" s="100">
        <v>8811.4633514996349</v>
      </c>
      <c r="R63" s="100">
        <v>8898.2107470635729</v>
      </c>
      <c r="S63" s="100">
        <v>8977.6279825196198</v>
      </c>
      <c r="T63" s="100">
        <v>9047.7083446619545</v>
      </c>
      <c r="U63" s="100">
        <v>9115.3641764572003</v>
      </c>
      <c r="V63" s="100">
        <v>9185.2527771826262</v>
      </c>
      <c r="W63" s="100">
        <v>9269.0068641427697</v>
      </c>
      <c r="X63" s="100">
        <v>9356.9767249556189</v>
      </c>
      <c r="Y63" s="100">
        <v>9454.8167300495043</v>
      </c>
      <c r="Z63" s="100">
        <v>9550.3178854293874</v>
      </c>
      <c r="AA63" s="100">
        <v>9685.3333608854264</v>
      </c>
      <c r="AB63" s="100">
        <v>9778.4183665206856</v>
      </c>
      <c r="AC63" s="100">
        <v>9882.0700988812678</v>
      </c>
      <c r="AD63" s="100">
        <v>9983.7708049339817</v>
      </c>
      <c r="AE63" s="100">
        <v>10085.831656350483</v>
      </c>
      <c r="AF63" s="100">
        <v>10198.147057050519</v>
      </c>
      <c r="AG63" s="101"/>
    </row>
    <row r="64" spans="1:33" x14ac:dyDescent="0.2">
      <c r="A64" s="97" t="s">
        <v>19</v>
      </c>
      <c r="B64" s="97" t="s">
        <v>224</v>
      </c>
      <c r="C64" s="100">
        <v>1519.999</v>
      </c>
      <c r="D64" s="100">
        <v>1516.7239140306197</v>
      </c>
      <c r="E64" s="100">
        <v>1478.9174357831425</v>
      </c>
      <c r="F64" s="100">
        <v>1501.3309541261119</v>
      </c>
      <c r="G64" s="100">
        <v>1494.6629416476803</v>
      </c>
      <c r="H64" s="100">
        <v>1500.7563599841167</v>
      </c>
      <c r="I64" s="100">
        <v>1505.6862923913075</v>
      </c>
      <c r="J64" s="100">
        <v>1514.2936888312797</v>
      </c>
      <c r="K64" s="100">
        <v>1523.172432911037</v>
      </c>
      <c r="L64" s="100">
        <v>1534.7840334522305</v>
      </c>
      <c r="M64" s="100">
        <v>1545.9681892369231</v>
      </c>
      <c r="N64" s="100">
        <v>1558.4885930497919</v>
      </c>
      <c r="O64" s="100">
        <v>1573.0667476721951</v>
      </c>
      <c r="P64" s="100">
        <v>1578.7412811145846</v>
      </c>
      <c r="Q64" s="100">
        <v>1598.6585563190395</v>
      </c>
      <c r="R64" s="100">
        <v>1606.9682032934709</v>
      </c>
      <c r="S64" s="100">
        <v>1622.6144281283298</v>
      </c>
      <c r="T64" s="100">
        <v>1635.0781897263676</v>
      </c>
      <c r="U64" s="100">
        <v>1649.9367600928424</v>
      </c>
      <c r="V64" s="100">
        <v>1665.3125868976572</v>
      </c>
      <c r="W64" s="100">
        <v>1680.1778847810294</v>
      </c>
      <c r="X64" s="100">
        <v>1697.7426957866232</v>
      </c>
      <c r="Y64" s="100">
        <v>1714.2616922221412</v>
      </c>
      <c r="Z64" s="100">
        <v>1733.7220312689851</v>
      </c>
      <c r="AA64" s="100">
        <v>1752.7911311025505</v>
      </c>
      <c r="AB64" s="100">
        <v>1768.5385896857106</v>
      </c>
      <c r="AC64" s="100">
        <v>1787.8105582594312</v>
      </c>
      <c r="AD64" s="100">
        <v>1803.6612835582248</v>
      </c>
      <c r="AE64" s="100">
        <v>1825.4491829541034</v>
      </c>
      <c r="AF64" s="100">
        <v>1847.164845135743</v>
      </c>
      <c r="AG64" s="101"/>
    </row>
    <row r="65" spans="1:33" x14ac:dyDescent="0.2">
      <c r="A65" s="97" t="s">
        <v>173</v>
      </c>
      <c r="B65" s="97" t="s">
        <v>224</v>
      </c>
      <c r="C65" s="100">
        <v>0</v>
      </c>
      <c r="D65" s="100">
        <v>0</v>
      </c>
      <c r="E65" s="100">
        <v>0</v>
      </c>
      <c r="F65" s="100">
        <v>0</v>
      </c>
      <c r="G65" s="100">
        <v>0</v>
      </c>
      <c r="H65" s="100">
        <v>0</v>
      </c>
      <c r="I65" s="100">
        <v>0</v>
      </c>
      <c r="J65" s="100">
        <v>0</v>
      </c>
      <c r="K65" s="100">
        <v>0</v>
      </c>
      <c r="L65" s="100">
        <v>0</v>
      </c>
      <c r="M65" s="100">
        <v>0</v>
      </c>
      <c r="N65" s="100">
        <v>0</v>
      </c>
      <c r="O65" s="100">
        <v>0</v>
      </c>
      <c r="P65" s="100">
        <v>0</v>
      </c>
      <c r="Q65" s="100">
        <v>0</v>
      </c>
      <c r="R65" s="100">
        <v>0</v>
      </c>
      <c r="S65" s="100">
        <v>0</v>
      </c>
      <c r="T65" s="100">
        <v>0</v>
      </c>
      <c r="U65" s="100">
        <v>0</v>
      </c>
      <c r="V65" s="100">
        <v>0</v>
      </c>
      <c r="W65" s="100">
        <v>0</v>
      </c>
      <c r="X65" s="100">
        <v>0</v>
      </c>
      <c r="Y65" s="100">
        <v>0</v>
      </c>
      <c r="Z65" s="100">
        <v>0</v>
      </c>
      <c r="AA65" s="100">
        <v>0</v>
      </c>
      <c r="AB65" s="100">
        <v>0</v>
      </c>
      <c r="AC65" s="100">
        <v>0</v>
      </c>
      <c r="AD65" s="100">
        <v>0</v>
      </c>
      <c r="AE65" s="100">
        <v>0</v>
      </c>
      <c r="AF65" s="100">
        <v>0</v>
      </c>
      <c r="AG65" s="101"/>
    </row>
    <row r="66" spans="1:33" x14ac:dyDescent="0.2">
      <c r="A66" s="97" t="s">
        <v>22</v>
      </c>
      <c r="B66" s="97" t="s">
        <v>224</v>
      </c>
      <c r="C66" s="100">
        <v>1638.8989999999999</v>
      </c>
      <c r="D66" s="100">
        <v>1654.6141038747833</v>
      </c>
      <c r="E66" s="100">
        <v>1631.6132074989987</v>
      </c>
      <c r="F66" s="100">
        <v>1639.3546633971546</v>
      </c>
      <c r="G66" s="100">
        <v>1639.7254384878738</v>
      </c>
      <c r="H66" s="100">
        <v>1647.8753659791616</v>
      </c>
      <c r="I66" s="100">
        <v>1656.955742240136</v>
      </c>
      <c r="J66" s="100">
        <v>1667.5268170552522</v>
      </c>
      <c r="K66" s="100">
        <v>1676.7628826236946</v>
      </c>
      <c r="L66" s="100">
        <v>1685.7639419613554</v>
      </c>
      <c r="M66" s="100">
        <v>1695.0640832623751</v>
      </c>
      <c r="N66" s="100">
        <v>1704.6480653360184</v>
      </c>
      <c r="O66" s="100">
        <v>1713.8020870818389</v>
      </c>
      <c r="P66" s="100">
        <v>1723.38919292746</v>
      </c>
      <c r="Q66" s="100">
        <v>1734.9413113764281</v>
      </c>
      <c r="R66" s="100">
        <v>1746.998597524054</v>
      </c>
      <c r="S66" s="100">
        <v>1760.7491601188176</v>
      </c>
      <c r="T66" s="100">
        <v>1772.1328829337274</v>
      </c>
      <c r="U66" s="100">
        <v>1781.9960201220276</v>
      </c>
      <c r="V66" s="100">
        <v>1794.0615061710953</v>
      </c>
      <c r="W66" s="100">
        <v>1807.6473922127825</v>
      </c>
      <c r="X66" s="100">
        <v>1822.4551851915614</v>
      </c>
      <c r="Y66" s="100">
        <v>1837.5177064123186</v>
      </c>
      <c r="Z66" s="100">
        <v>1853.2893494767275</v>
      </c>
      <c r="AA66" s="100">
        <v>1870.1617700988509</v>
      </c>
      <c r="AB66" s="100">
        <v>1887.444819509099</v>
      </c>
      <c r="AC66" s="100">
        <v>1906.3389031075276</v>
      </c>
      <c r="AD66" s="100">
        <v>1925.3621111492685</v>
      </c>
      <c r="AE66" s="100">
        <v>1946.0174580435566</v>
      </c>
      <c r="AF66" s="100">
        <v>1969.7233603093423</v>
      </c>
      <c r="AG66" s="101"/>
    </row>
    <row r="67" spans="1:33" x14ac:dyDescent="0.2">
      <c r="A67" s="97" t="s">
        <v>24</v>
      </c>
      <c r="B67" s="97" t="s">
        <v>224</v>
      </c>
      <c r="C67" s="100">
        <v>0</v>
      </c>
      <c r="D67" s="100">
        <v>0</v>
      </c>
      <c r="E67" s="100">
        <v>0</v>
      </c>
      <c r="F67" s="100">
        <v>0</v>
      </c>
      <c r="G67" s="100">
        <v>0</v>
      </c>
      <c r="H67" s="100">
        <v>0</v>
      </c>
      <c r="I67" s="100">
        <v>0</v>
      </c>
      <c r="J67" s="100">
        <v>0</v>
      </c>
      <c r="K67" s="100">
        <v>0</v>
      </c>
      <c r="L67" s="100">
        <v>0</v>
      </c>
      <c r="M67" s="100">
        <v>0</v>
      </c>
      <c r="N67" s="100">
        <v>0</v>
      </c>
      <c r="O67" s="100">
        <v>0</v>
      </c>
      <c r="P67" s="100">
        <v>0</v>
      </c>
      <c r="Q67" s="100">
        <v>0</v>
      </c>
      <c r="R67" s="100">
        <v>0</v>
      </c>
      <c r="S67" s="100">
        <v>0</v>
      </c>
      <c r="T67" s="100">
        <v>0</v>
      </c>
      <c r="U67" s="100">
        <v>0</v>
      </c>
      <c r="V67" s="100">
        <v>0</v>
      </c>
      <c r="W67" s="100">
        <v>0</v>
      </c>
      <c r="X67" s="100">
        <v>0</v>
      </c>
      <c r="Y67" s="100">
        <v>0</v>
      </c>
      <c r="Z67" s="100">
        <v>0</v>
      </c>
      <c r="AA67" s="100">
        <v>0</v>
      </c>
      <c r="AB67" s="100">
        <v>0</v>
      </c>
      <c r="AC67" s="100">
        <v>0</v>
      </c>
      <c r="AD67" s="100">
        <v>0</v>
      </c>
      <c r="AE67" s="100">
        <v>0</v>
      </c>
      <c r="AF67" s="100">
        <v>0</v>
      </c>
      <c r="AG67" s="101"/>
    </row>
    <row r="68" spans="1:33" x14ac:dyDescent="0.2">
      <c r="A68" s="97" t="s">
        <v>27</v>
      </c>
      <c r="B68" s="97" t="s">
        <v>224</v>
      </c>
      <c r="C68" s="100">
        <v>0</v>
      </c>
      <c r="D68" s="100">
        <v>0</v>
      </c>
      <c r="E68" s="100">
        <v>0</v>
      </c>
      <c r="F68" s="100">
        <v>0</v>
      </c>
      <c r="G68" s="100">
        <v>0</v>
      </c>
      <c r="H68" s="100">
        <v>0</v>
      </c>
      <c r="I68" s="100">
        <v>0</v>
      </c>
      <c r="J68" s="100">
        <v>0</v>
      </c>
      <c r="K68" s="100">
        <v>0</v>
      </c>
      <c r="L68" s="100">
        <v>0</v>
      </c>
      <c r="M68" s="100">
        <v>0</v>
      </c>
      <c r="N68" s="100">
        <v>0</v>
      </c>
      <c r="O68" s="100">
        <v>0</v>
      </c>
      <c r="P68" s="100">
        <v>0</v>
      </c>
      <c r="Q68" s="100">
        <v>0</v>
      </c>
      <c r="R68" s="100">
        <v>0</v>
      </c>
      <c r="S68" s="100">
        <v>0</v>
      </c>
      <c r="T68" s="100">
        <v>0</v>
      </c>
      <c r="U68" s="100">
        <v>0</v>
      </c>
      <c r="V68" s="100">
        <v>0</v>
      </c>
      <c r="W68" s="100">
        <v>0</v>
      </c>
      <c r="X68" s="100">
        <v>0</v>
      </c>
      <c r="Y68" s="100">
        <v>0</v>
      </c>
      <c r="Z68" s="100">
        <v>0</v>
      </c>
      <c r="AA68" s="100">
        <v>0</v>
      </c>
      <c r="AB68" s="100">
        <v>0</v>
      </c>
      <c r="AC68" s="100">
        <v>0</v>
      </c>
      <c r="AD68" s="100">
        <v>0</v>
      </c>
      <c r="AE68" s="100">
        <v>0</v>
      </c>
      <c r="AF68" s="100">
        <v>0</v>
      </c>
      <c r="AG68" s="101"/>
    </row>
    <row r="69" spans="1:33" x14ac:dyDescent="0.2">
      <c r="A69" s="97" t="s">
        <v>29</v>
      </c>
      <c r="B69" s="97" t="s">
        <v>224</v>
      </c>
      <c r="C69" s="100">
        <v>0</v>
      </c>
      <c r="D69" s="100">
        <v>0</v>
      </c>
      <c r="E69" s="100">
        <v>0</v>
      </c>
      <c r="F69" s="100">
        <v>0</v>
      </c>
      <c r="G69" s="100">
        <v>0</v>
      </c>
      <c r="H69" s="100">
        <v>0</v>
      </c>
      <c r="I69" s="100">
        <v>0</v>
      </c>
      <c r="J69" s="100">
        <v>0</v>
      </c>
      <c r="K69" s="100">
        <v>0</v>
      </c>
      <c r="L69" s="100">
        <v>0</v>
      </c>
      <c r="M69" s="100">
        <v>0</v>
      </c>
      <c r="N69" s="100">
        <v>0</v>
      </c>
      <c r="O69" s="100">
        <v>0</v>
      </c>
      <c r="P69" s="100">
        <v>0</v>
      </c>
      <c r="Q69" s="100">
        <v>0</v>
      </c>
      <c r="R69" s="100">
        <v>0</v>
      </c>
      <c r="S69" s="100">
        <v>0</v>
      </c>
      <c r="T69" s="100">
        <v>0</v>
      </c>
      <c r="U69" s="100">
        <v>0</v>
      </c>
      <c r="V69" s="100">
        <v>0</v>
      </c>
      <c r="W69" s="100">
        <v>0</v>
      </c>
      <c r="X69" s="100">
        <v>0</v>
      </c>
      <c r="Y69" s="100">
        <v>0</v>
      </c>
      <c r="Z69" s="100">
        <v>0</v>
      </c>
      <c r="AA69" s="100">
        <v>0</v>
      </c>
      <c r="AB69" s="100">
        <v>0</v>
      </c>
      <c r="AC69" s="100">
        <v>0</v>
      </c>
      <c r="AD69" s="100">
        <v>0</v>
      </c>
      <c r="AE69" s="100">
        <v>0</v>
      </c>
      <c r="AF69" s="100">
        <v>0</v>
      </c>
      <c r="AG69" s="101"/>
    </row>
    <row r="70" spans="1:33" x14ac:dyDescent="0.2">
      <c r="A70" s="97" t="s">
        <v>40</v>
      </c>
      <c r="B70" s="97" t="s">
        <v>224</v>
      </c>
      <c r="C70" s="100">
        <v>0</v>
      </c>
      <c r="D70" s="100">
        <v>0</v>
      </c>
      <c r="E70" s="100">
        <v>0</v>
      </c>
      <c r="F70" s="100">
        <v>0</v>
      </c>
      <c r="G70" s="100">
        <v>0</v>
      </c>
      <c r="H70" s="100">
        <v>0</v>
      </c>
      <c r="I70" s="100">
        <v>0</v>
      </c>
      <c r="J70" s="100">
        <v>0</v>
      </c>
      <c r="K70" s="100">
        <v>0</v>
      </c>
      <c r="L70" s="100">
        <v>0</v>
      </c>
      <c r="M70" s="100">
        <v>0</v>
      </c>
      <c r="N70" s="100">
        <v>0</v>
      </c>
      <c r="O70" s="100">
        <v>0</v>
      </c>
      <c r="P70" s="100">
        <v>0</v>
      </c>
      <c r="Q70" s="100">
        <v>0</v>
      </c>
      <c r="R70" s="100">
        <v>0</v>
      </c>
      <c r="S70" s="100">
        <v>0</v>
      </c>
      <c r="T70" s="100">
        <v>0</v>
      </c>
      <c r="U70" s="100">
        <v>0</v>
      </c>
      <c r="V70" s="100">
        <v>0</v>
      </c>
      <c r="W70" s="100">
        <v>0</v>
      </c>
      <c r="X70" s="100">
        <v>0</v>
      </c>
      <c r="Y70" s="100">
        <v>0</v>
      </c>
      <c r="Z70" s="100">
        <v>0</v>
      </c>
      <c r="AA70" s="100">
        <v>0</v>
      </c>
      <c r="AB70" s="100">
        <v>0</v>
      </c>
      <c r="AC70" s="100">
        <v>0</v>
      </c>
      <c r="AD70" s="100">
        <v>0</v>
      </c>
      <c r="AE70" s="100">
        <v>0</v>
      </c>
      <c r="AF70" s="100">
        <v>0</v>
      </c>
      <c r="AG70" s="101"/>
    </row>
    <row r="71" spans="1:33" x14ac:dyDescent="0.2">
      <c r="A71" s="97" t="s">
        <v>32</v>
      </c>
      <c r="B71" s="97" t="s">
        <v>224</v>
      </c>
      <c r="C71" s="100">
        <v>0</v>
      </c>
      <c r="D71" s="100">
        <v>0</v>
      </c>
      <c r="E71" s="100">
        <v>0</v>
      </c>
      <c r="F71" s="100">
        <v>0</v>
      </c>
      <c r="G71" s="100">
        <v>0</v>
      </c>
      <c r="H71" s="100">
        <v>0</v>
      </c>
      <c r="I71" s="100">
        <v>0</v>
      </c>
      <c r="J71" s="100">
        <v>0</v>
      </c>
      <c r="K71" s="100">
        <v>0</v>
      </c>
      <c r="L71" s="100">
        <v>0</v>
      </c>
      <c r="M71" s="100">
        <v>0</v>
      </c>
      <c r="N71" s="100">
        <v>0</v>
      </c>
      <c r="O71" s="100">
        <v>0</v>
      </c>
      <c r="P71" s="100">
        <v>0</v>
      </c>
      <c r="Q71" s="100">
        <v>0</v>
      </c>
      <c r="R71" s="100">
        <v>0</v>
      </c>
      <c r="S71" s="100">
        <v>0</v>
      </c>
      <c r="T71" s="100">
        <v>0</v>
      </c>
      <c r="U71" s="100">
        <v>0</v>
      </c>
      <c r="V71" s="100">
        <v>0</v>
      </c>
      <c r="W71" s="100">
        <v>0</v>
      </c>
      <c r="X71" s="100">
        <v>0</v>
      </c>
      <c r="Y71" s="100">
        <v>0</v>
      </c>
      <c r="Z71" s="100">
        <v>0</v>
      </c>
      <c r="AA71" s="100">
        <v>0</v>
      </c>
      <c r="AB71" s="100">
        <v>0</v>
      </c>
      <c r="AC71" s="100">
        <v>0</v>
      </c>
      <c r="AD71" s="100">
        <v>0</v>
      </c>
      <c r="AE71" s="100">
        <v>0</v>
      </c>
      <c r="AF71" s="100">
        <v>0</v>
      </c>
      <c r="AG71" s="101"/>
    </row>
    <row r="72" spans="1:33" x14ac:dyDescent="0.2">
      <c r="A72" s="97" t="s">
        <v>35</v>
      </c>
      <c r="B72" s="97" t="s">
        <v>224</v>
      </c>
      <c r="C72" s="100">
        <v>0</v>
      </c>
      <c r="D72" s="100">
        <v>0</v>
      </c>
      <c r="E72" s="100">
        <v>0</v>
      </c>
      <c r="F72" s="100">
        <v>0</v>
      </c>
      <c r="G72" s="100">
        <v>0</v>
      </c>
      <c r="H72" s="100">
        <v>0</v>
      </c>
      <c r="I72" s="100">
        <v>0</v>
      </c>
      <c r="J72" s="100">
        <v>0</v>
      </c>
      <c r="K72" s="100">
        <v>0</v>
      </c>
      <c r="L72" s="100">
        <v>0</v>
      </c>
      <c r="M72" s="100">
        <v>0</v>
      </c>
      <c r="N72" s="100">
        <v>0</v>
      </c>
      <c r="O72" s="100">
        <v>0</v>
      </c>
      <c r="P72" s="100">
        <v>0</v>
      </c>
      <c r="Q72" s="100">
        <v>0</v>
      </c>
      <c r="R72" s="100">
        <v>0</v>
      </c>
      <c r="S72" s="100">
        <v>0</v>
      </c>
      <c r="T72" s="100">
        <v>0</v>
      </c>
      <c r="U72" s="100">
        <v>0</v>
      </c>
      <c r="V72" s="100">
        <v>0</v>
      </c>
      <c r="W72" s="100">
        <v>0</v>
      </c>
      <c r="X72" s="100">
        <v>0</v>
      </c>
      <c r="Y72" s="100">
        <v>0</v>
      </c>
      <c r="Z72" s="100">
        <v>0</v>
      </c>
      <c r="AA72" s="100">
        <v>0</v>
      </c>
      <c r="AB72" s="100">
        <v>0</v>
      </c>
      <c r="AC72" s="100">
        <v>0</v>
      </c>
      <c r="AD72" s="100">
        <v>0</v>
      </c>
      <c r="AE72" s="100">
        <v>0</v>
      </c>
      <c r="AF72" s="100">
        <v>0</v>
      </c>
      <c r="AG72" s="101"/>
    </row>
    <row r="73" spans="1:33" x14ac:dyDescent="0.2">
      <c r="A73" s="97" t="s">
        <v>37</v>
      </c>
      <c r="B73" s="97" t="s">
        <v>224</v>
      </c>
      <c r="C73" s="100">
        <v>0</v>
      </c>
      <c r="D73" s="100">
        <v>0</v>
      </c>
      <c r="E73" s="100">
        <v>0</v>
      </c>
      <c r="F73" s="100">
        <v>0</v>
      </c>
      <c r="G73" s="100">
        <v>0</v>
      </c>
      <c r="H73" s="100">
        <v>0</v>
      </c>
      <c r="I73" s="100">
        <v>0</v>
      </c>
      <c r="J73" s="100">
        <v>0</v>
      </c>
      <c r="K73" s="100">
        <v>0</v>
      </c>
      <c r="L73" s="100">
        <v>0</v>
      </c>
      <c r="M73" s="100">
        <v>0</v>
      </c>
      <c r="N73" s="100">
        <v>0</v>
      </c>
      <c r="O73" s="100">
        <v>0</v>
      </c>
      <c r="P73" s="100">
        <v>0</v>
      </c>
      <c r="Q73" s="100">
        <v>0</v>
      </c>
      <c r="R73" s="100">
        <v>0</v>
      </c>
      <c r="S73" s="100">
        <v>0</v>
      </c>
      <c r="T73" s="100">
        <v>0</v>
      </c>
      <c r="U73" s="100">
        <v>0</v>
      </c>
      <c r="V73" s="100">
        <v>0</v>
      </c>
      <c r="W73" s="100">
        <v>0</v>
      </c>
      <c r="X73" s="100">
        <v>0</v>
      </c>
      <c r="Y73" s="100">
        <v>0</v>
      </c>
      <c r="Z73" s="100">
        <v>0</v>
      </c>
      <c r="AA73" s="100">
        <v>0</v>
      </c>
      <c r="AB73" s="100">
        <v>0</v>
      </c>
      <c r="AC73" s="100">
        <v>0</v>
      </c>
      <c r="AD73" s="100">
        <v>0</v>
      </c>
      <c r="AE73" s="100">
        <v>0</v>
      </c>
      <c r="AF73" s="100">
        <v>0</v>
      </c>
      <c r="AG73" s="101"/>
    </row>
    <row r="74" spans="1:33" x14ac:dyDescent="0.2">
      <c r="A74" s="97" t="s">
        <v>42</v>
      </c>
      <c r="B74" s="97" t="s">
        <v>224</v>
      </c>
      <c r="C74" s="100">
        <v>0</v>
      </c>
      <c r="D74" s="100">
        <v>0</v>
      </c>
      <c r="E74" s="100">
        <v>0</v>
      </c>
      <c r="F74" s="100">
        <v>0</v>
      </c>
      <c r="G74" s="100">
        <v>0</v>
      </c>
      <c r="H74" s="100">
        <v>0</v>
      </c>
      <c r="I74" s="100">
        <v>0</v>
      </c>
      <c r="J74" s="100">
        <v>0</v>
      </c>
      <c r="K74" s="100">
        <v>0</v>
      </c>
      <c r="L74" s="100">
        <v>0</v>
      </c>
      <c r="M74" s="100">
        <v>0</v>
      </c>
      <c r="N74" s="100">
        <v>0</v>
      </c>
      <c r="O74" s="100">
        <v>0</v>
      </c>
      <c r="P74" s="100">
        <v>0</v>
      </c>
      <c r="Q74" s="100">
        <v>0</v>
      </c>
      <c r="R74" s="100">
        <v>0</v>
      </c>
      <c r="S74" s="100">
        <v>0</v>
      </c>
      <c r="T74" s="100">
        <v>0</v>
      </c>
      <c r="U74" s="100">
        <v>0</v>
      </c>
      <c r="V74" s="100">
        <v>0</v>
      </c>
      <c r="W74" s="100">
        <v>0</v>
      </c>
      <c r="X74" s="100">
        <v>0</v>
      </c>
      <c r="Y74" s="100">
        <v>0</v>
      </c>
      <c r="Z74" s="100">
        <v>0</v>
      </c>
      <c r="AA74" s="100">
        <v>0</v>
      </c>
      <c r="AB74" s="100">
        <v>0</v>
      </c>
      <c r="AC74" s="100">
        <v>0</v>
      </c>
      <c r="AD74" s="100">
        <v>0</v>
      </c>
      <c r="AE74" s="100">
        <v>0</v>
      </c>
      <c r="AF74" s="100">
        <v>0</v>
      </c>
      <c r="AG74" s="101"/>
    </row>
    <row r="75" spans="1:33" x14ac:dyDescent="0.2">
      <c r="A75" s="97" t="s">
        <v>45</v>
      </c>
      <c r="B75" s="97" t="s">
        <v>224</v>
      </c>
      <c r="C75" s="100">
        <v>0</v>
      </c>
      <c r="D75" s="100">
        <v>0</v>
      </c>
      <c r="E75" s="100">
        <v>0</v>
      </c>
      <c r="F75" s="100">
        <v>0</v>
      </c>
      <c r="G75" s="100">
        <v>0</v>
      </c>
      <c r="H75" s="100">
        <v>0</v>
      </c>
      <c r="I75" s="100">
        <v>0</v>
      </c>
      <c r="J75" s="100">
        <v>0</v>
      </c>
      <c r="K75" s="100">
        <v>0</v>
      </c>
      <c r="L75" s="100">
        <v>0</v>
      </c>
      <c r="M75" s="100">
        <v>0</v>
      </c>
      <c r="N75" s="100">
        <v>0</v>
      </c>
      <c r="O75" s="100">
        <v>0</v>
      </c>
      <c r="P75" s="100">
        <v>0</v>
      </c>
      <c r="Q75" s="100">
        <v>0</v>
      </c>
      <c r="R75" s="100">
        <v>0</v>
      </c>
      <c r="S75" s="100">
        <v>0</v>
      </c>
      <c r="T75" s="100">
        <v>0</v>
      </c>
      <c r="U75" s="100">
        <v>0</v>
      </c>
      <c r="V75" s="100">
        <v>0</v>
      </c>
      <c r="W75" s="100">
        <v>0</v>
      </c>
      <c r="X75" s="100">
        <v>0</v>
      </c>
      <c r="Y75" s="100">
        <v>0</v>
      </c>
      <c r="Z75" s="100">
        <v>0</v>
      </c>
      <c r="AA75" s="100">
        <v>0</v>
      </c>
      <c r="AB75" s="100">
        <v>0</v>
      </c>
      <c r="AC75" s="100">
        <v>0</v>
      </c>
      <c r="AD75" s="100">
        <v>0</v>
      </c>
      <c r="AE75" s="100">
        <v>0</v>
      </c>
      <c r="AF75" s="100">
        <v>0</v>
      </c>
      <c r="AG75" s="101"/>
    </row>
    <row r="76" spans="1:33" x14ac:dyDescent="0.2">
      <c r="A76" s="97" t="s">
        <v>48</v>
      </c>
      <c r="B76" s="97" t="s">
        <v>224</v>
      </c>
      <c r="C76" s="100">
        <v>0</v>
      </c>
      <c r="D76" s="100">
        <v>0</v>
      </c>
      <c r="E76" s="100">
        <v>0</v>
      </c>
      <c r="F76" s="100">
        <v>0</v>
      </c>
      <c r="G76" s="100">
        <v>0</v>
      </c>
      <c r="H76" s="100">
        <v>0</v>
      </c>
      <c r="I76" s="100">
        <v>0</v>
      </c>
      <c r="J76" s="100">
        <v>0</v>
      </c>
      <c r="K76" s="100">
        <v>0</v>
      </c>
      <c r="L76" s="100">
        <v>0</v>
      </c>
      <c r="M76" s="100">
        <v>0</v>
      </c>
      <c r="N76" s="100">
        <v>0</v>
      </c>
      <c r="O76" s="100">
        <v>0</v>
      </c>
      <c r="P76" s="100">
        <v>0</v>
      </c>
      <c r="Q76" s="100">
        <v>0</v>
      </c>
      <c r="R76" s="100">
        <v>0</v>
      </c>
      <c r="S76" s="100">
        <v>0</v>
      </c>
      <c r="T76" s="100">
        <v>0</v>
      </c>
      <c r="U76" s="100">
        <v>0</v>
      </c>
      <c r="V76" s="100">
        <v>0</v>
      </c>
      <c r="W76" s="100">
        <v>0</v>
      </c>
      <c r="X76" s="100">
        <v>0</v>
      </c>
      <c r="Y76" s="100">
        <v>0</v>
      </c>
      <c r="Z76" s="100">
        <v>0</v>
      </c>
      <c r="AA76" s="100">
        <v>0</v>
      </c>
      <c r="AB76" s="100">
        <v>0</v>
      </c>
      <c r="AC76" s="100">
        <v>0</v>
      </c>
      <c r="AD76" s="100">
        <v>0</v>
      </c>
      <c r="AE76" s="100">
        <v>0</v>
      </c>
      <c r="AF76" s="100">
        <v>0</v>
      </c>
      <c r="AG76" s="101"/>
    </row>
    <row r="77" spans="1:33" x14ac:dyDescent="0.2">
      <c r="A77" s="97" t="s">
        <v>55</v>
      </c>
      <c r="B77" s="97" t="s">
        <v>224</v>
      </c>
      <c r="C77" s="100">
        <v>0</v>
      </c>
      <c r="D77" s="100">
        <v>0</v>
      </c>
      <c r="E77" s="100">
        <v>0</v>
      </c>
      <c r="F77" s="100">
        <v>0</v>
      </c>
      <c r="G77" s="100">
        <v>0</v>
      </c>
      <c r="H77" s="100">
        <v>0</v>
      </c>
      <c r="I77" s="100">
        <v>0</v>
      </c>
      <c r="J77" s="100">
        <v>0</v>
      </c>
      <c r="K77" s="100">
        <v>0</v>
      </c>
      <c r="L77" s="100">
        <v>0</v>
      </c>
      <c r="M77" s="100">
        <v>0</v>
      </c>
      <c r="N77" s="100">
        <v>0</v>
      </c>
      <c r="O77" s="100">
        <v>0</v>
      </c>
      <c r="P77" s="100">
        <v>0</v>
      </c>
      <c r="Q77" s="100">
        <v>0</v>
      </c>
      <c r="R77" s="100">
        <v>0</v>
      </c>
      <c r="S77" s="100">
        <v>0</v>
      </c>
      <c r="T77" s="100">
        <v>0</v>
      </c>
      <c r="U77" s="100">
        <v>0</v>
      </c>
      <c r="V77" s="100">
        <v>0</v>
      </c>
      <c r="W77" s="100">
        <v>0</v>
      </c>
      <c r="X77" s="100">
        <v>0</v>
      </c>
      <c r="Y77" s="100">
        <v>0</v>
      </c>
      <c r="Z77" s="100">
        <v>0</v>
      </c>
      <c r="AA77" s="100">
        <v>0</v>
      </c>
      <c r="AB77" s="100">
        <v>0</v>
      </c>
      <c r="AC77" s="100">
        <v>0</v>
      </c>
      <c r="AD77" s="100">
        <v>0</v>
      </c>
      <c r="AE77" s="100">
        <v>0</v>
      </c>
      <c r="AF77" s="100">
        <v>0</v>
      </c>
      <c r="AG77" s="101"/>
    </row>
    <row r="78" spans="1:33" x14ac:dyDescent="0.2">
      <c r="A78" s="97" t="s">
        <v>52</v>
      </c>
      <c r="B78" s="97" t="s">
        <v>224</v>
      </c>
      <c r="C78" s="100">
        <v>560.51199999999994</v>
      </c>
      <c r="D78" s="100">
        <v>563.43293664387477</v>
      </c>
      <c r="E78" s="100">
        <v>555.60061939231673</v>
      </c>
      <c r="F78" s="100">
        <v>558.23675746244589</v>
      </c>
      <c r="G78" s="100">
        <v>558.36301463486404</v>
      </c>
      <c r="H78" s="100">
        <v>561.1382463756654</v>
      </c>
      <c r="I78" s="100">
        <v>564.23031663577683</v>
      </c>
      <c r="J78" s="100">
        <v>567.83000293883379</v>
      </c>
      <c r="K78" s="100">
        <v>570.9750888740233</v>
      </c>
      <c r="L78" s="100">
        <v>574.04014995602881</v>
      </c>
      <c r="M78" s="100">
        <v>577.20705510458606</v>
      </c>
      <c r="N78" s="100">
        <v>580.47061435495721</v>
      </c>
      <c r="O78" s="100">
        <v>583.58776254212137</v>
      </c>
      <c r="P78" s="100">
        <v>586.85238550639099</v>
      </c>
      <c r="Q78" s="100">
        <v>590.78613900632638</v>
      </c>
      <c r="R78" s="100">
        <v>594.89191335347073</v>
      </c>
      <c r="S78" s="100">
        <v>599.57428602582365</v>
      </c>
      <c r="T78" s="100">
        <v>603.45069706361448</v>
      </c>
      <c r="U78" s="100">
        <v>606.80931484495181</v>
      </c>
      <c r="V78" s="100">
        <v>610.91788144107966</v>
      </c>
      <c r="W78" s="100">
        <v>615.54417808115477</v>
      </c>
      <c r="X78" s="100">
        <v>620.58656123485196</v>
      </c>
      <c r="Y78" s="100">
        <v>625.71568502558819</v>
      </c>
      <c r="Z78" s="100">
        <v>631.0862805902392</v>
      </c>
      <c r="AA78" s="100">
        <v>636.83171541830654</v>
      </c>
      <c r="AB78" s="100">
        <v>642.71697848996371</v>
      </c>
      <c r="AC78" s="100">
        <v>649.1508345668143</v>
      </c>
      <c r="AD78" s="100">
        <v>655.62866039112293</v>
      </c>
      <c r="AE78" s="100">
        <v>662.66226582866454</v>
      </c>
      <c r="AF78" s="100">
        <v>670.73465328029181</v>
      </c>
      <c r="AG78" s="101"/>
    </row>
    <row r="79" spans="1:33" x14ac:dyDescent="0.2">
      <c r="A79" s="97" t="s">
        <v>50</v>
      </c>
      <c r="B79" s="97" t="s">
        <v>224</v>
      </c>
      <c r="C79" s="100">
        <v>0</v>
      </c>
      <c r="D79" s="100">
        <v>0</v>
      </c>
      <c r="E79" s="100">
        <v>0</v>
      </c>
      <c r="F79" s="100">
        <v>0</v>
      </c>
      <c r="G79" s="100">
        <v>0</v>
      </c>
      <c r="H79" s="100">
        <v>0</v>
      </c>
      <c r="I79" s="100">
        <v>0</v>
      </c>
      <c r="J79" s="100">
        <v>0</v>
      </c>
      <c r="K79" s="100">
        <v>0</v>
      </c>
      <c r="L79" s="100">
        <v>0</v>
      </c>
      <c r="M79" s="100">
        <v>0</v>
      </c>
      <c r="N79" s="100">
        <v>0</v>
      </c>
      <c r="O79" s="100">
        <v>0</v>
      </c>
      <c r="P79" s="100">
        <v>0</v>
      </c>
      <c r="Q79" s="100">
        <v>0</v>
      </c>
      <c r="R79" s="100">
        <v>0</v>
      </c>
      <c r="S79" s="100">
        <v>0</v>
      </c>
      <c r="T79" s="100">
        <v>0</v>
      </c>
      <c r="U79" s="100">
        <v>0</v>
      </c>
      <c r="V79" s="100">
        <v>0</v>
      </c>
      <c r="W79" s="100">
        <v>0</v>
      </c>
      <c r="X79" s="100">
        <v>0</v>
      </c>
      <c r="Y79" s="100">
        <v>0</v>
      </c>
      <c r="Z79" s="100">
        <v>0</v>
      </c>
      <c r="AA79" s="100">
        <v>0</v>
      </c>
      <c r="AB79" s="100">
        <v>0</v>
      </c>
      <c r="AC79" s="100">
        <v>0</v>
      </c>
      <c r="AD79" s="100">
        <v>0</v>
      </c>
      <c r="AE79" s="100">
        <v>0</v>
      </c>
      <c r="AF79" s="100">
        <v>0</v>
      </c>
      <c r="AG79" s="101"/>
    </row>
    <row r="80" spans="1:33" x14ac:dyDescent="0.2">
      <c r="A80" s="97" t="s">
        <v>58</v>
      </c>
      <c r="B80" s="97" t="s">
        <v>224</v>
      </c>
      <c r="C80" s="100">
        <v>5710.8130000000001</v>
      </c>
      <c r="D80" s="100">
        <v>5742.6702617905776</v>
      </c>
      <c r="E80" s="100">
        <v>5707.7300689765543</v>
      </c>
      <c r="F80" s="100">
        <v>5729.5676894853186</v>
      </c>
      <c r="G80" s="100">
        <v>5757.6446301394444</v>
      </c>
      <c r="H80" s="100">
        <v>5795.7044830261484</v>
      </c>
      <c r="I80" s="100">
        <v>5836.8839959855322</v>
      </c>
      <c r="J80" s="100">
        <v>5868.0805967123397</v>
      </c>
      <c r="K80" s="100">
        <v>5888.6703531920321</v>
      </c>
      <c r="L80" s="100">
        <v>5914.251565788014</v>
      </c>
      <c r="M80" s="100">
        <v>5934.2173902531704</v>
      </c>
      <c r="N80" s="100">
        <v>5960.4225348636874</v>
      </c>
      <c r="O80" s="100">
        <v>5981.0122913433797</v>
      </c>
      <c r="P80" s="100">
        <v>5999.1063197649273</v>
      </c>
      <c r="Q80" s="100">
        <v>6027.80719243359</v>
      </c>
      <c r="R80" s="100">
        <v>6050.2687449568912</v>
      </c>
      <c r="S80" s="100">
        <v>6074.6020935238002</v>
      </c>
      <c r="T80" s="100">
        <v>6097.0636460471014</v>
      </c>
      <c r="U80" s="100">
        <v>6111.4140823814332</v>
      </c>
      <c r="V80" s="100">
        <v>6128.2602467739089</v>
      </c>
      <c r="W80" s="100">
        <v>6148.8500032536003</v>
      </c>
      <c r="X80" s="100">
        <v>6175.0551478641173</v>
      </c>
      <c r="Y80" s="100">
        <v>6205.6278165763879</v>
      </c>
      <c r="Z80" s="100">
        <v>6234.3286892450506</v>
      </c>
      <c r="AA80" s="100">
        <v>6264.9013579573211</v>
      </c>
      <c r="AB80" s="100">
        <v>6299.8415507713444</v>
      </c>
      <c r="AC80" s="100">
        <v>6344.1407238034099</v>
      </c>
      <c r="AD80" s="100">
        <v>6380.952712661041</v>
      </c>
      <c r="AE80" s="100">
        <v>6421.5082936058898</v>
      </c>
      <c r="AF80" s="100">
        <v>6471.4228547687808</v>
      </c>
      <c r="AG80" s="101"/>
    </row>
    <row r="81" spans="1:33" x14ac:dyDescent="0.2">
      <c r="A81" s="97" t="s">
        <v>60</v>
      </c>
      <c r="B81" s="97" t="s">
        <v>224</v>
      </c>
      <c r="C81" s="100">
        <v>5367.759</v>
      </c>
      <c r="D81" s="100">
        <v>5355.1512268297502</v>
      </c>
      <c r="E81" s="100">
        <v>5326.9909187891299</v>
      </c>
      <c r="F81" s="100">
        <v>5301.0009762278332</v>
      </c>
      <c r="G81" s="100">
        <v>5324.0957095604708</v>
      </c>
      <c r="H81" s="100">
        <v>5364.0094850175774</v>
      </c>
      <c r="I81" s="100">
        <v>5403.5814316451624</v>
      </c>
      <c r="J81" s="100">
        <v>5432.3977827524823</v>
      </c>
      <c r="K81" s="100">
        <v>5453.1354246099336</v>
      </c>
      <c r="L81" s="100">
        <v>5480.2035414635939</v>
      </c>
      <c r="M81" s="100">
        <v>5504.4952127955194</v>
      </c>
      <c r="N81" s="100">
        <v>5536.9799031177272</v>
      </c>
      <c r="O81" s="100">
        <v>5564.5897270978676</v>
      </c>
      <c r="P81" s="100">
        <v>5595.7047965193269</v>
      </c>
      <c r="Q81" s="100">
        <v>5634.9813141684726</v>
      </c>
      <c r="R81" s="100">
        <v>5668.726503212004</v>
      </c>
      <c r="S81" s="100">
        <v>5700.2101776616328</v>
      </c>
      <c r="T81" s="100">
        <v>5730.1454961545605</v>
      </c>
      <c r="U81" s="100">
        <v>5748.8218947121131</v>
      </c>
      <c r="V81" s="100">
        <v>5767.2344350538224</v>
      </c>
      <c r="W81" s="100">
        <v>5794.4548513622231</v>
      </c>
      <c r="X81" s="100">
        <v>5828.9172600124202</v>
      </c>
      <c r="Y81" s="100">
        <v>5867.7248535877725</v>
      </c>
      <c r="Z81" s="100">
        <v>5902.8228956581443</v>
      </c>
      <c r="AA81" s="100">
        <v>5938.7208963130015</v>
      </c>
      <c r="AB81" s="100">
        <v>5978.4927212375451</v>
      </c>
      <c r="AC81" s="100">
        <v>6024.8077373587175</v>
      </c>
      <c r="AD81" s="100">
        <v>6066.211050214828</v>
      </c>
      <c r="AE81" s="100">
        <v>6109.4133987425821</v>
      </c>
      <c r="AF81" s="100">
        <v>6161.2916810292036</v>
      </c>
      <c r="AG81" s="101"/>
    </row>
    <row r="82" spans="1:33" x14ac:dyDescent="0.2">
      <c r="A82" s="97" t="s">
        <v>66</v>
      </c>
      <c r="B82" s="97" t="s">
        <v>224</v>
      </c>
      <c r="C82" s="100">
        <v>0</v>
      </c>
      <c r="D82" s="100">
        <v>0</v>
      </c>
      <c r="E82" s="100">
        <v>0</v>
      </c>
      <c r="F82" s="100">
        <v>0</v>
      </c>
      <c r="G82" s="100">
        <v>0</v>
      </c>
      <c r="H82" s="100">
        <v>0</v>
      </c>
      <c r="I82" s="100">
        <v>0</v>
      </c>
      <c r="J82" s="100">
        <v>0</v>
      </c>
      <c r="K82" s="100">
        <v>0</v>
      </c>
      <c r="L82" s="100">
        <v>0</v>
      </c>
      <c r="M82" s="100">
        <v>0</v>
      </c>
      <c r="N82" s="100">
        <v>0</v>
      </c>
      <c r="O82" s="100">
        <v>0</v>
      </c>
      <c r="P82" s="100">
        <v>0</v>
      </c>
      <c r="Q82" s="100">
        <v>0</v>
      </c>
      <c r="R82" s="100">
        <v>0</v>
      </c>
      <c r="S82" s="100">
        <v>0</v>
      </c>
      <c r="T82" s="100">
        <v>0</v>
      </c>
      <c r="U82" s="100">
        <v>0</v>
      </c>
      <c r="V82" s="100">
        <v>0</v>
      </c>
      <c r="W82" s="100">
        <v>0</v>
      </c>
      <c r="X82" s="100">
        <v>0</v>
      </c>
      <c r="Y82" s="100">
        <v>0</v>
      </c>
      <c r="Z82" s="100">
        <v>0</v>
      </c>
      <c r="AA82" s="100">
        <v>0</v>
      </c>
      <c r="AB82" s="100">
        <v>0</v>
      </c>
      <c r="AC82" s="100">
        <v>0</v>
      </c>
      <c r="AD82" s="100">
        <v>0</v>
      </c>
      <c r="AE82" s="100">
        <v>0</v>
      </c>
      <c r="AF82" s="100">
        <v>0</v>
      </c>
      <c r="AG82" s="101"/>
    </row>
    <row r="83" spans="1:33" x14ac:dyDescent="0.2">
      <c r="A83" s="97" t="s">
        <v>63</v>
      </c>
      <c r="B83" s="97" t="s">
        <v>224</v>
      </c>
      <c r="C83" s="100">
        <v>0</v>
      </c>
      <c r="D83" s="100">
        <v>0</v>
      </c>
      <c r="E83" s="100">
        <v>0</v>
      </c>
      <c r="F83" s="100">
        <v>0</v>
      </c>
      <c r="G83" s="100">
        <v>0</v>
      </c>
      <c r="H83" s="100">
        <v>0</v>
      </c>
      <c r="I83" s="100">
        <v>0</v>
      </c>
      <c r="J83" s="100">
        <v>0</v>
      </c>
      <c r="K83" s="100">
        <v>0</v>
      </c>
      <c r="L83" s="100">
        <v>0</v>
      </c>
      <c r="M83" s="100">
        <v>0</v>
      </c>
      <c r="N83" s="100">
        <v>0</v>
      </c>
      <c r="O83" s="100">
        <v>0</v>
      </c>
      <c r="P83" s="100">
        <v>0</v>
      </c>
      <c r="Q83" s="100">
        <v>0</v>
      </c>
      <c r="R83" s="100">
        <v>0</v>
      </c>
      <c r="S83" s="100">
        <v>0</v>
      </c>
      <c r="T83" s="100">
        <v>0</v>
      </c>
      <c r="U83" s="100">
        <v>0</v>
      </c>
      <c r="V83" s="100">
        <v>0</v>
      </c>
      <c r="W83" s="100">
        <v>0</v>
      </c>
      <c r="X83" s="100">
        <v>0</v>
      </c>
      <c r="Y83" s="100">
        <v>0</v>
      </c>
      <c r="Z83" s="100">
        <v>0</v>
      </c>
      <c r="AA83" s="100">
        <v>0</v>
      </c>
      <c r="AB83" s="100">
        <v>0</v>
      </c>
      <c r="AC83" s="100">
        <v>0</v>
      </c>
      <c r="AD83" s="100">
        <v>0</v>
      </c>
      <c r="AE83" s="100">
        <v>0</v>
      </c>
      <c r="AF83" s="100">
        <v>0</v>
      </c>
      <c r="AG83" s="101"/>
    </row>
    <row r="84" spans="1:33" x14ac:dyDescent="0.2">
      <c r="A84" s="97" t="s">
        <v>69</v>
      </c>
      <c r="B84" s="97" t="s">
        <v>224</v>
      </c>
      <c r="C84" s="100">
        <v>0</v>
      </c>
      <c r="D84" s="100">
        <v>0</v>
      </c>
      <c r="E84" s="100">
        <v>0</v>
      </c>
      <c r="F84" s="100">
        <v>0</v>
      </c>
      <c r="G84" s="100">
        <v>0</v>
      </c>
      <c r="H84" s="100">
        <v>0</v>
      </c>
      <c r="I84" s="100">
        <v>0</v>
      </c>
      <c r="J84" s="100">
        <v>0</v>
      </c>
      <c r="K84" s="100">
        <v>0</v>
      </c>
      <c r="L84" s="100">
        <v>0</v>
      </c>
      <c r="M84" s="100">
        <v>0</v>
      </c>
      <c r="N84" s="100">
        <v>0</v>
      </c>
      <c r="O84" s="100">
        <v>0</v>
      </c>
      <c r="P84" s="100">
        <v>0</v>
      </c>
      <c r="Q84" s="100">
        <v>0</v>
      </c>
      <c r="R84" s="100">
        <v>0</v>
      </c>
      <c r="S84" s="100">
        <v>0</v>
      </c>
      <c r="T84" s="100">
        <v>0</v>
      </c>
      <c r="U84" s="100">
        <v>0</v>
      </c>
      <c r="V84" s="100">
        <v>0</v>
      </c>
      <c r="W84" s="100">
        <v>0</v>
      </c>
      <c r="X84" s="100">
        <v>0</v>
      </c>
      <c r="Y84" s="100">
        <v>0</v>
      </c>
      <c r="Z84" s="100">
        <v>0</v>
      </c>
      <c r="AA84" s="100">
        <v>0</v>
      </c>
      <c r="AB84" s="100">
        <v>0</v>
      </c>
      <c r="AC84" s="100">
        <v>0</v>
      </c>
      <c r="AD84" s="100">
        <v>0</v>
      </c>
      <c r="AE84" s="100">
        <v>0</v>
      </c>
      <c r="AF84" s="100">
        <v>0</v>
      </c>
      <c r="AG84" s="101"/>
    </row>
    <row r="85" spans="1:33" x14ac:dyDescent="0.2">
      <c r="A85" s="97" t="s">
        <v>88</v>
      </c>
      <c r="B85" s="97" t="s">
        <v>224</v>
      </c>
      <c r="C85" s="100">
        <v>13468.048000000001</v>
      </c>
      <c r="D85" s="100">
        <v>13941.437971136089</v>
      </c>
      <c r="E85" s="100">
        <v>13900.995853284427</v>
      </c>
      <c r="F85" s="100">
        <v>13849.31782829137</v>
      </c>
      <c r="G85" s="100">
        <v>13911.992733452957</v>
      </c>
      <c r="H85" s="100">
        <v>14028.291848107086</v>
      </c>
      <c r="I85" s="100">
        <v>14154.768265671351</v>
      </c>
      <c r="J85" s="100">
        <v>14313.122487601428</v>
      </c>
      <c r="K85" s="100">
        <v>14452.277826995112</v>
      </c>
      <c r="L85" s="100">
        <v>14574.010296885615</v>
      </c>
      <c r="M85" s="100">
        <v>14692.945069178511</v>
      </c>
      <c r="N85" s="100">
        <v>14824.271537473356</v>
      </c>
      <c r="O85" s="100">
        <v>14913.709004204806</v>
      </c>
      <c r="P85" s="100">
        <v>15008.889020185539</v>
      </c>
      <c r="Q85" s="100">
        <v>15136.159964719134</v>
      </c>
      <c r="R85" s="100">
        <v>15255.437965318197</v>
      </c>
      <c r="S85" s="100">
        <v>15378.073032535032</v>
      </c>
      <c r="T85" s="100">
        <v>15482.385715025979</v>
      </c>
      <c r="U85" s="100">
        <v>15590.709919330635</v>
      </c>
      <c r="V85" s="100">
        <v>15720.14620560468</v>
      </c>
      <c r="W85" s="100">
        <v>15868.810359304556</v>
      </c>
      <c r="X85" s="100">
        <v>16025.170394610554</v>
      </c>
      <c r="Y85" s="100">
        <v>16185.875015652113</v>
      </c>
      <c r="Z85" s="100">
        <v>16337.765279353907</v>
      </c>
      <c r="AA85" s="100">
        <v>16481.840639788195</v>
      </c>
      <c r="AB85" s="100">
        <v>16635.335826983501</v>
      </c>
      <c r="AC85" s="100">
        <v>16797.678487738405</v>
      </c>
      <c r="AD85" s="100">
        <v>16963.453300401601</v>
      </c>
      <c r="AE85" s="100">
        <v>17134.143215854929</v>
      </c>
      <c r="AF85" s="100">
        <v>17336.558732216177</v>
      </c>
      <c r="AG85" s="101"/>
    </row>
    <row r="86" spans="1:33" x14ac:dyDescent="0.2">
      <c r="A86" s="97" t="s">
        <v>90</v>
      </c>
      <c r="B86" s="97" t="s">
        <v>224</v>
      </c>
      <c r="C86" s="100">
        <v>0</v>
      </c>
      <c r="D86" s="100">
        <v>0</v>
      </c>
      <c r="E86" s="100">
        <v>0</v>
      </c>
      <c r="F86" s="100">
        <v>0</v>
      </c>
      <c r="G86" s="100">
        <v>0</v>
      </c>
      <c r="H86" s="100">
        <v>0</v>
      </c>
      <c r="I86" s="100">
        <v>0</v>
      </c>
      <c r="J86" s="100">
        <v>0</v>
      </c>
      <c r="K86" s="100">
        <v>0</v>
      </c>
      <c r="L86" s="100">
        <v>0</v>
      </c>
      <c r="M86" s="100">
        <v>0</v>
      </c>
      <c r="N86" s="100">
        <v>0</v>
      </c>
      <c r="O86" s="100">
        <v>0</v>
      </c>
      <c r="P86" s="100">
        <v>0</v>
      </c>
      <c r="Q86" s="100">
        <v>0</v>
      </c>
      <c r="R86" s="100">
        <v>0</v>
      </c>
      <c r="S86" s="100">
        <v>0</v>
      </c>
      <c r="T86" s="100">
        <v>0</v>
      </c>
      <c r="U86" s="100">
        <v>0</v>
      </c>
      <c r="V86" s="100">
        <v>0</v>
      </c>
      <c r="W86" s="100">
        <v>0</v>
      </c>
      <c r="X86" s="100">
        <v>0</v>
      </c>
      <c r="Y86" s="100">
        <v>0</v>
      </c>
      <c r="Z86" s="100">
        <v>0</v>
      </c>
      <c r="AA86" s="100">
        <v>0</v>
      </c>
      <c r="AB86" s="100">
        <v>0</v>
      </c>
      <c r="AC86" s="100">
        <v>0</v>
      </c>
      <c r="AD86" s="100">
        <v>0</v>
      </c>
      <c r="AE86" s="100">
        <v>0</v>
      </c>
      <c r="AF86" s="100">
        <v>0</v>
      </c>
      <c r="AG86" s="101"/>
    </row>
    <row r="87" spans="1:33" x14ac:dyDescent="0.2">
      <c r="A87" s="97" t="s">
        <v>71</v>
      </c>
      <c r="B87" s="97" t="s">
        <v>224</v>
      </c>
      <c r="C87" s="100">
        <v>0</v>
      </c>
      <c r="D87" s="100">
        <v>0</v>
      </c>
      <c r="E87" s="100">
        <v>0</v>
      </c>
      <c r="F87" s="100">
        <v>0</v>
      </c>
      <c r="G87" s="100">
        <v>0</v>
      </c>
      <c r="H87" s="100">
        <v>0</v>
      </c>
      <c r="I87" s="100">
        <v>0</v>
      </c>
      <c r="J87" s="100">
        <v>0</v>
      </c>
      <c r="K87" s="100">
        <v>0</v>
      </c>
      <c r="L87" s="100">
        <v>0</v>
      </c>
      <c r="M87" s="100">
        <v>0</v>
      </c>
      <c r="N87" s="100">
        <v>0</v>
      </c>
      <c r="O87" s="100">
        <v>0</v>
      </c>
      <c r="P87" s="100">
        <v>0</v>
      </c>
      <c r="Q87" s="100">
        <v>0</v>
      </c>
      <c r="R87" s="100">
        <v>0</v>
      </c>
      <c r="S87" s="100">
        <v>0</v>
      </c>
      <c r="T87" s="100">
        <v>0</v>
      </c>
      <c r="U87" s="100">
        <v>0</v>
      </c>
      <c r="V87" s="100">
        <v>0</v>
      </c>
      <c r="W87" s="100">
        <v>0</v>
      </c>
      <c r="X87" s="100">
        <v>0</v>
      </c>
      <c r="Y87" s="100">
        <v>0</v>
      </c>
      <c r="Z87" s="100">
        <v>0</v>
      </c>
      <c r="AA87" s="100">
        <v>0</v>
      </c>
      <c r="AB87" s="100">
        <v>0</v>
      </c>
      <c r="AC87" s="100">
        <v>0</v>
      </c>
      <c r="AD87" s="100">
        <v>0</v>
      </c>
      <c r="AE87" s="100">
        <v>0</v>
      </c>
      <c r="AF87" s="100">
        <v>0</v>
      </c>
      <c r="AG87" s="101"/>
    </row>
    <row r="88" spans="1:33" x14ac:dyDescent="0.2">
      <c r="A88" s="97" t="s">
        <v>77</v>
      </c>
      <c r="B88" s="97" t="s">
        <v>224</v>
      </c>
      <c r="C88" s="100">
        <v>0</v>
      </c>
      <c r="D88" s="100">
        <v>0</v>
      </c>
      <c r="E88" s="100">
        <v>0</v>
      </c>
      <c r="F88" s="100">
        <v>0</v>
      </c>
      <c r="G88" s="100">
        <v>0</v>
      </c>
      <c r="H88" s="100">
        <v>0</v>
      </c>
      <c r="I88" s="100">
        <v>0</v>
      </c>
      <c r="J88" s="100">
        <v>0</v>
      </c>
      <c r="K88" s="100">
        <v>0</v>
      </c>
      <c r="L88" s="100">
        <v>0</v>
      </c>
      <c r="M88" s="100">
        <v>0</v>
      </c>
      <c r="N88" s="100">
        <v>0</v>
      </c>
      <c r="O88" s="100">
        <v>0</v>
      </c>
      <c r="P88" s="100">
        <v>0</v>
      </c>
      <c r="Q88" s="100">
        <v>0</v>
      </c>
      <c r="R88" s="100">
        <v>0</v>
      </c>
      <c r="S88" s="100">
        <v>0</v>
      </c>
      <c r="T88" s="100">
        <v>0</v>
      </c>
      <c r="U88" s="100">
        <v>0</v>
      </c>
      <c r="V88" s="100">
        <v>0</v>
      </c>
      <c r="W88" s="100">
        <v>0</v>
      </c>
      <c r="X88" s="100">
        <v>0</v>
      </c>
      <c r="Y88" s="100">
        <v>0</v>
      </c>
      <c r="Z88" s="100">
        <v>0</v>
      </c>
      <c r="AA88" s="100">
        <v>0</v>
      </c>
      <c r="AB88" s="100">
        <v>0</v>
      </c>
      <c r="AC88" s="100">
        <v>0</v>
      </c>
      <c r="AD88" s="100">
        <v>0</v>
      </c>
      <c r="AE88" s="100">
        <v>0</v>
      </c>
      <c r="AF88" s="100">
        <v>0</v>
      </c>
      <c r="AG88" s="101"/>
    </row>
    <row r="89" spans="1:33" x14ac:dyDescent="0.2">
      <c r="A89" s="97" t="s">
        <v>79</v>
      </c>
      <c r="B89" s="97" t="s">
        <v>224</v>
      </c>
      <c r="C89" s="100">
        <v>0</v>
      </c>
      <c r="D89" s="100">
        <v>0</v>
      </c>
      <c r="E89" s="100">
        <v>0</v>
      </c>
      <c r="F89" s="100">
        <v>0</v>
      </c>
      <c r="G89" s="100">
        <v>0</v>
      </c>
      <c r="H89" s="100">
        <v>0</v>
      </c>
      <c r="I89" s="100">
        <v>0</v>
      </c>
      <c r="J89" s="100">
        <v>0</v>
      </c>
      <c r="K89" s="100">
        <v>0</v>
      </c>
      <c r="L89" s="100">
        <v>0</v>
      </c>
      <c r="M89" s="100">
        <v>0</v>
      </c>
      <c r="N89" s="100">
        <v>0</v>
      </c>
      <c r="O89" s="100">
        <v>0</v>
      </c>
      <c r="P89" s="100">
        <v>0</v>
      </c>
      <c r="Q89" s="100">
        <v>0</v>
      </c>
      <c r="R89" s="100">
        <v>0</v>
      </c>
      <c r="S89" s="100">
        <v>0</v>
      </c>
      <c r="T89" s="100">
        <v>0</v>
      </c>
      <c r="U89" s="100">
        <v>0</v>
      </c>
      <c r="V89" s="100">
        <v>0</v>
      </c>
      <c r="W89" s="100">
        <v>0</v>
      </c>
      <c r="X89" s="100">
        <v>0</v>
      </c>
      <c r="Y89" s="100">
        <v>0</v>
      </c>
      <c r="Z89" s="100">
        <v>0</v>
      </c>
      <c r="AA89" s="100">
        <v>0</v>
      </c>
      <c r="AB89" s="100">
        <v>0</v>
      </c>
      <c r="AC89" s="100">
        <v>0</v>
      </c>
      <c r="AD89" s="100">
        <v>0</v>
      </c>
      <c r="AE89" s="100">
        <v>0</v>
      </c>
      <c r="AF89" s="100">
        <v>0</v>
      </c>
      <c r="AG89" s="101"/>
    </row>
    <row r="90" spans="1:33" x14ac:dyDescent="0.2">
      <c r="A90" s="97" t="s">
        <v>82</v>
      </c>
      <c r="B90" s="97" t="s">
        <v>224</v>
      </c>
      <c r="C90" s="100">
        <v>0</v>
      </c>
      <c r="D90" s="100">
        <v>0</v>
      </c>
      <c r="E90" s="100">
        <v>0</v>
      </c>
      <c r="F90" s="100">
        <v>0</v>
      </c>
      <c r="G90" s="100">
        <v>0</v>
      </c>
      <c r="H90" s="100">
        <v>0</v>
      </c>
      <c r="I90" s="100">
        <v>0</v>
      </c>
      <c r="J90" s="100">
        <v>0</v>
      </c>
      <c r="K90" s="100">
        <v>0</v>
      </c>
      <c r="L90" s="100">
        <v>0</v>
      </c>
      <c r="M90" s="100">
        <v>0</v>
      </c>
      <c r="N90" s="100">
        <v>0</v>
      </c>
      <c r="O90" s="100">
        <v>0</v>
      </c>
      <c r="P90" s="100">
        <v>0</v>
      </c>
      <c r="Q90" s="100">
        <v>0</v>
      </c>
      <c r="R90" s="100">
        <v>0</v>
      </c>
      <c r="S90" s="100">
        <v>0</v>
      </c>
      <c r="T90" s="100">
        <v>0</v>
      </c>
      <c r="U90" s="100">
        <v>0</v>
      </c>
      <c r="V90" s="100">
        <v>0</v>
      </c>
      <c r="W90" s="100">
        <v>0</v>
      </c>
      <c r="X90" s="100">
        <v>0</v>
      </c>
      <c r="Y90" s="100">
        <v>0</v>
      </c>
      <c r="Z90" s="100">
        <v>0</v>
      </c>
      <c r="AA90" s="100">
        <v>0</v>
      </c>
      <c r="AB90" s="100">
        <v>0</v>
      </c>
      <c r="AC90" s="100">
        <v>0</v>
      </c>
      <c r="AD90" s="100">
        <v>0</v>
      </c>
      <c r="AE90" s="100">
        <v>0</v>
      </c>
      <c r="AF90" s="100">
        <v>0</v>
      </c>
      <c r="AG90" s="101"/>
    </row>
    <row r="91" spans="1:33" x14ac:dyDescent="0.2">
      <c r="A91" s="97" t="s">
        <v>74</v>
      </c>
      <c r="B91" s="97" t="s">
        <v>224</v>
      </c>
      <c r="C91" s="100">
        <v>0</v>
      </c>
      <c r="D91" s="100">
        <v>0</v>
      </c>
      <c r="E91" s="100">
        <v>0</v>
      </c>
      <c r="F91" s="100">
        <v>0</v>
      </c>
      <c r="G91" s="100">
        <v>0</v>
      </c>
      <c r="H91" s="100">
        <v>0</v>
      </c>
      <c r="I91" s="100">
        <v>0</v>
      </c>
      <c r="J91" s="100">
        <v>0</v>
      </c>
      <c r="K91" s="100">
        <v>0</v>
      </c>
      <c r="L91" s="100">
        <v>0</v>
      </c>
      <c r="M91" s="100">
        <v>0</v>
      </c>
      <c r="N91" s="100">
        <v>0</v>
      </c>
      <c r="O91" s="100">
        <v>0</v>
      </c>
      <c r="P91" s="100">
        <v>0</v>
      </c>
      <c r="Q91" s="100">
        <v>0</v>
      </c>
      <c r="R91" s="100">
        <v>0</v>
      </c>
      <c r="S91" s="100">
        <v>0</v>
      </c>
      <c r="T91" s="100">
        <v>0</v>
      </c>
      <c r="U91" s="100">
        <v>0</v>
      </c>
      <c r="V91" s="100">
        <v>0</v>
      </c>
      <c r="W91" s="100">
        <v>0</v>
      </c>
      <c r="X91" s="100">
        <v>0</v>
      </c>
      <c r="Y91" s="100">
        <v>0</v>
      </c>
      <c r="Z91" s="100">
        <v>0</v>
      </c>
      <c r="AA91" s="100">
        <v>0</v>
      </c>
      <c r="AB91" s="100">
        <v>0</v>
      </c>
      <c r="AC91" s="100">
        <v>0</v>
      </c>
      <c r="AD91" s="100">
        <v>0</v>
      </c>
      <c r="AE91" s="100">
        <v>0</v>
      </c>
      <c r="AF91" s="100">
        <v>0</v>
      </c>
      <c r="AG91" s="101"/>
    </row>
    <row r="92" spans="1:33" x14ac:dyDescent="0.2">
      <c r="A92" s="97" t="s">
        <v>85</v>
      </c>
      <c r="B92" s="97" t="s">
        <v>224</v>
      </c>
      <c r="C92" s="100">
        <v>0</v>
      </c>
      <c r="D92" s="100">
        <v>0</v>
      </c>
      <c r="E92" s="100">
        <v>0</v>
      </c>
      <c r="F92" s="100">
        <v>0</v>
      </c>
      <c r="G92" s="100">
        <v>0</v>
      </c>
      <c r="H92" s="100">
        <v>0</v>
      </c>
      <c r="I92" s="100">
        <v>0</v>
      </c>
      <c r="J92" s="100">
        <v>0</v>
      </c>
      <c r="K92" s="100">
        <v>0</v>
      </c>
      <c r="L92" s="100">
        <v>0</v>
      </c>
      <c r="M92" s="100">
        <v>0</v>
      </c>
      <c r="N92" s="100">
        <v>0</v>
      </c>
      <c r="O92" s="100">
        <v>0</v>
      </c>
      <c r="P92" s="100">
        <v>0</v>
      </c>
      <c r="Q92" s="100">
        <v>0</v>
      </c>
      <c r="R92" s="100">
        <v>0</v>
      </c>
      <c r="S92" s="100">
        <v>0</v>
      </c>
      <c r="T92" s="100">
        <v>0</v>
      </c>
      <c r="U92" s="100">
        <v>0</v>
      </c>
      <c r="V92" s="100">
        <v>0</v>
      </c>
      <c r="W92" s="100">
        <v>0</v>
      </c>
      <c r="X92" s="100">
        <v>0</v>
      </c>
      <c r="Y92" s="100">
        <v>0</v>
      </c>
      <c r="Z92" s="100">
        <v>0</v>
      </c>
      <c r="AA92" s="100">
        <v>0</v>
      </c>
      <c r="AB92" s="100">
        <v>0</v>
      </c>
      <c r="AC92" s="100">
        <v>0</v>
      </c>
      <c r="AD92" s="100">
        <v>0</v>
      </c>
      <c r="AE92" s="100">
        <v>0</v>
      </c>
      <c r="AF92" s="100">
        <v>0</v>
      </c>
      <c r="AG92" s="101"/>
    </row>
    <row r="93" spans="1:33" x14ac:dyDescent="0.2">
      <c r="A93" s="97" t="s">
        <v>93</v>
      </c>
      <c r="B93" s="97" t="s">
        <v>224</v>
      </c>
      <c r="C93" s="100">
        <v>0</v>
      </c>
      <c r="D93" s="100">
        <v>0</v>
      </c>
      <c r="E93" s="100">
        <v>0</v>
      </c>
      <c r="F93" s="100">
        <v>0</v>
      </c>
      <c r="G93" s="100">
        <v>0</v>
      </c>
      <c r="H93" s="100">
        <v>0</v>
      </c>
      <c r="I93" s="100">
        <v>0</v>
      </c>
      <c r="J93" s="100">
        <v>0</v>
      </c>
      <c r="K93" s="100">
        <v>0</v>
      </c>
      <c r="L93" s="100">
        <v>0</v>
      </c>
      <c r="M93" s="100">
        <v>0</v>
      </c>
      <c r="N93" s="100">
        <v>0</v>
      </c>
      <c r="O93" s="100">
        <v>0</v>
      </c>
      <c r="P93" s="100">
        <v>0</v>
      </c>
      <c r="Q93" s="100">
        <v>0</v>
      </c>
      <c r="R93" s="100">
        <v>0</v>
      </c>
      <c r="S93" s="100">
        <v>0</v>
      </c>
      <c r="T93" s="100">
        <v>0</v>
      </c>
      <c r="U93" s="100">
        <v>0</v>
      </c>
      <c r="V93" s="100">
        <v>0</v>
      </c>
      <c r="W93" s="100">
        <v>0</v>
      </c>
      <c r="X93" s="100">
        <v>0</v>
      </c>
      <c r="Y93" s="100">
        <v>0</v>
      </c>
      <c r="Z93" s="100">
        <v>0</v>
      </c>
      <c r="AA93" s="100">
        <v>0</v>
      </c>
      <c r="AB93" s="100">
        <v>0</v>
      </c>
      <c r="AC93" s="100">
        <v>0</v>
      </c>
      <c r="AD93" s="100">
        <v>0</v>
      </c>
      <c r="AE93" s="100">
        <v>0</v>
      </c>
      <c r="AF93" s="100">
        <v>0</v>
      </c>
      <c r="AG93" s="101"/>
    </row>
    <row r="94" spans="1:33" x14ac:dyDescent="0.2">
      <c r="A94" s="97" t="s">
        <v>95</v>
      </c>
      <c r="B94" s="97" t="s">
        <v>224</v>
      </c>
      <c r="C94" s="100">
        <v>0</v>
      </c>
      <c r="D94" s="100">
        <v>0</v>
      </c>
      <c r="E94" s="100">
        <v>0</v>
      </c>
      <c r="F94" s="100">
        <v>0</v>
      </c>
      <c r="G94" s="100">
        <v>0</v>
      </c>
      <c r="H94" s="100">
        <v>0</v>
      </c>
      <c r="I94" s="100">
        <v>0</v>
      </c>
      <c r="J94" s="100">
        <v>0</v>
      </c>
      <c r="K94" s="100">
        <v>0</v>
      </c>
      <c r="L94" s="100">
        <v>0</v>
      </c>
      <c r="M94" s="100">
        <v>0</v>
      </c>
      <c r="N94" s="100">
        <v>0</v>
      </c>
      <c r="O94" s="100">
        <v>0</v>
      </c>
      <c r="P94" s="100">
        <v>0</v>
      </c>
      <c r="Q94" s="100">
        <v>0</v>
      </c>
      <c r="R94" s="100">
        <v>0</v>
      </c>
      <c r="S94" s="100">
        <v>0</v>
      </c>
      <c r="T94" s="100">
        <v>0</v>
      </c>
      <c r="U94" s="100">
        <v>0</v>
      </c>
      <c r="V94" s="100">
        <v>0</v>
      </c>
      <c r="W94" s="100">
        <v>0</v>
      </c>
      <c r="X94" s="100">
        <v>0</v>
      </c>
      <c r="Y94" s="100">
        <v>0</v>
      </c>
      <c r="Z94" s="100">
        <v>0</v>
      </c>
      <c r="AA94" s="100">
        <v>0</v>
      </c>
      <c r="AB94" s="100">
        <v>0</v>
      </c>
      <c r="AC94" s="100">
        <v>0</v>
      </c>
      <c r="AD94" s="100">
        <v>0</v>
      </c>
      <c r="AE94" s="100">
        <v>0</v>
      </c>
      <c r="AF94" s="100">
        <v>0</v>
      </c>
      <c r="AG94" s="101"/>
    </row>
    <row r="95" spans="1:33" x14ac:dyDescent="0.2">
      <c r="A95" s="97" t="s">
        <v>97</v>
      </c>
      <c r="B95" s="97" t="s">
        <v>224</v>
      </c>
      <c r="C95" s="100">
        <v>2301.2280000000001</v>
      </c>
      <c r="D95" s="100">
        <v>2271.2622905977505</v>
      </c>
      <c r="E95" s="100">
        <v>2229.0213004150228</v>
      </c>
      <c r="F95" s="100">
        <v>2235.1357124538454</v>
      </c>
      <c r="G95" s="100">
        <v>3969.0785406723398</v>
      </c>
      <c r="H95" s="100">
        <v>4022.8385675792338</v>
      </c>
      <c r="I95" s="100">
        <v>4056.3745217111573</v>
      </c>
      <c r="J95" s="100">
        <v>4098.8493175226322</v>
      </c>
      <c r="K95" s="100">
        <v>4136.4368403474073</v>
      </c>
      <c r="L95" s="100">
        <v>4167.5310100821889</v>
      </c>
      <c r="M95" s="100">
        <v>4193.772014264322</v>
      </c>
      <c r="N95" s="100">
        <v>4225.816044768274</v>
      </c>
      <c r="O95" s="100">
        <v>4257.391735463756</v>
      </c>
      <c r="P95" s="100">
        <v>4294.4874425593025</v>
      </c>
      <c r="Q95" s="100">
        <v>4333.6065527347228</v>
      </c>
      <c r="R95" s="100">
        <v>4377.4198849337281</v>
      </c>
      <c r="S95" s="100">
        <v>4420.7542458109683</v>
      </c>
      <c r="T95" s="100">
        <v>4464.6828409323816</v>
      </c>
      <c r="U95" s="100">
        <v>4510.0662937044226</v>
      </c>
      <c r="V95" s="100">
        <v>4554.2547114652025</v>
      </c>
      <c r="W95" s="100">
        <v>4596.9196237496963</v>
      </c>
      <c r="X95" s="100">
        <v>4636.717010041345</v>
      </c>
      <c r="Y95" s="100">
        <v>4671.6146156835957</v>
      </c>
      <c r="Z95" s="100">
        <v>4704.3071684984716</v>
      </c>
      <c r="AA95" s="100">
        <v>4756.6174370326071</v>
      </c>
      <c r="AB95" s="100">
        <v>4794.2614848715011</v>
      </c>
      <c r="AC95" s="100">
        <v>4836.8728066319709</v>
      </c>
      <c r="AD95" s="100">
        <v>4877.8923599416576</v>
      </c>
      <c r="AE95" s="100">
        <v>4923.2989518896902</v>
      </c>
      <c r="AF95" s="100">
        <v>4974.615679047999</v>
      </c>
      <c r="AG95" s="101"/>
    </row>
    <row r="96" spans="1:33" x14ac:dyDescent="0.2">
      <c r="A96" s="97" t="s">
        <v>100</v>
      </c>
      <c r="B96" s="97" t="s">
        <v>224</v>
      </c>
      <c r="C96" s="100">
        <v>0</v>
      </c>
      <c r="D96" s="100">
        <v>0</v>
      </c>
      <c r="E96" s="100">
        <v>0</v>
      </c>
      <c r="F96" s="100">
        <v>0</v>
      </c>
      <c r="G96" s="100">
        <v>0</v>
      </c>
      <c r="H96" s="100">
        <v>0</v>
      </c>
      <c r="I96" s="100">
        <v>0</v>
      </c>
      <c r="J96" s="100">
        <v>0</v>
      </c>
      <c r="K96" s="100">
        <v>0</v>
      </c>
      <c r="L96" s="100">
        <v>0</v>
      </c>
      <c r="M96" s="100">
        <v>0</v>
      </c>
      <c r="N96" s="100">
        <v>0</v>
      </c>
      <c r="O96" s="100">
        <v>0</v>
      </c>
      <c r="P96" s="100">
        <v>0</v>
      </c>
      <c r="Q96" s="100">
        <v>0</v>
      </c>
      <c r="R96" s="100">
        <v>0</v>
      </c>
      <c r="S96" s="100">
        <v>0</v>
      </c>
      <c r="T96" s="100">
        <v>0</v>
      </c>
      <c r="U96" s="100">
        <v>0</v>
      </c>
      <c r="V96" s="100">
        <v>0</v>
      </c>
      <c r="W96" s="100">
        <v>0</v>
      </c>
      <c r="X96" s="100">
        <v>0</v>
      </c>
      <c r="Y96" s="100">
        <v>0</v>
      </c>
      <c r="Z96" s="100">
        <v>0</v>
      </c>
      <c r="AA96" s="100">
        <v>0</v>
      </c>
      <c r="AB96" s="100">
        <v>0</v>
      </c>
      <c r="AC96" s="100">
        <v>0</v>
      </c>
      <c r="AD96" s="100">
        <v>0</v>
      </c>
      <c r="AE96" s="100">
        <v>0</v>
      </c>
      <c r="AF96" s="100">
        <v>0</v>
      </c>
      <c r="AG96" s="101"/>
    </row>
    <row r="97" spans="1:33" x14ac:dyDescent="0.2">
      <c r="A97" s="97" t="s">
        <v>103</v>
      </c>
      <c r="B97" s="97" t="s">
        <v>224</v>
      </c>
      <c r="C97" s="100">
        <v>0</v>
      </c>
      <c r="D97" s="100">
        <v>0</v>
      </c>
      <c r="E97" s="100">
        <v>0</v>
      </c>
      <c r="F97" s="100">
        <v>0</v>
      </c>
      <c r="G97" s="100">
        <v>0</v>
      </c>
      <c r="H97" s="100">
        <v>0</v>
      </c>
      <c r="I97" s="100">
        <v>0</v>
      </c>
      <c r="J97" s="100">
        <v>0</v>
      </c>
      <c r="K97" s="100">
        <v>0</v>
      </c>
      <c r="L97" s="100">
        <v>0</v>
      </c>
      <c r="M97" s="100">
        <v>0</v>
      </c>
      <c r="N97" s="100">
        <v>0</v>
      </c>
      <c r="O97" s="100">
        <v>0</v>
      </c>
      <c r="P97" s="100">
        <v>0</v>
      </c>
      <c r="Q97" s="100">
        <v>0</v>
      </c>
      <c r="R97" s="100">
        <v>0</v>
      </c>
      <c r="S97" s="100">
        <v>0</v>
      </c>
      <c r="T97" s="100">
        <v>0</v>
      </c>
      <c r="U97" s="100">
        <v>0</v>
      </c>
      <c r="V97" s="100">
        <v>0</v>
      </c>
      <c r="W97" s="100">
        <v>0</v>
      </c>
      <c r="X97" s="100">
        <v>0</v>
      </c>
      <c r="Y97" s="100">
        <v>0</v>
      </c>
      <c r="Z97" s="100">
        <v>0</v>
      </c>
      <c r="AA97" s="100">
        <v>0</v>
      </c>
      <c r="AB97" s="100">
        <v>0</v>
      </c>
      <c r="AC97" s="100">
        <v>0</v>
      </c>
      <c r="AD97" s="100">
        <v>0</v>
      </c>
      <c r="AE97" s="100">
        <v>0</v>
      </c>
      <c r="AF97" s="100">
        <v>0</v>
      </c>
      <c r="AG97" s="101"/>
    </row>
    <row r="98" spans="1:33" x14ac:dyDescent="0.2">
      <c r="A98" s="97" t="s">
        <v>105</v>
      </c>
      <c r="B98" s="97" t="s">
        <v>224</v>
      </c>
      <c r="C98" s="100">
        <v>0</v>
      </c>
      <c r="D98" s="100">
        <v>0</v>
      </c>
      <c r="E98" s="100">
        <v>0</v>
      </c>
      <c r="F98" s="100">
        <v>0</v>
      </c>
      <c r="G98" s="100">
        <v>0</v>
      </c>
      <c r="H98" s="100">
        <v>0</v>
      </c>
      <c r="I98" s="100">
        <v>0</v>
      </c>
      <c r="J98" s="100">
        <v>0</v>
      </c>
      <c r="K98" s="100">
        <v>0</v>
      </c>
      <c r="L98" s="100">
        <v>0</v>
      </c>
      <c r="M98" s="100">
        <v>0</v>
      </c>
      <c r="N98" s="100">
        <v>0</v>
      </c>
      <c r="O98" s="100">
        <v>0</v>
      </c>
      <c r="P98" s="100">
        <v>0</v>
      </c>
      <c r="Q98" s="100">
        <v>0</v>
      </c>
      <c r="R98" s="100">
        <v>0</v>
      </c>
      <c r="S98" s="100">
        <v>0</v>
      </c>
      <c r="T98" s="100">
        <v>0</v>
      </c>
      <c r="U98" s="100">
        <v>0</v>
      </c>
      <c r="V98" s="100">
        <v>0</v>
      </c>
      <c r="W98" s="100">
        <v>0</v>
      </c>
      <c r="X98" s="100">
        <v>0</v>
      </c>
      <c r="Y98" s="100">
        <v>0</v>
      </c>
      <c r="Z98" s="100">
        <v>0</v>
      </c>
      <c r="AA98" s="100">
        <v>0</v>
      </c>
      <c r="AB98" s="100">
        <v>0</v>
      </c>
      <c r="AC98" s="100">
        <v>0</v>
      </c>
      <c r="AD98" s="100">
        <v>0</v>
      </c>
      <c r="AE98" s="100">
        <v>0</v>
      </c>
      <c r="AF98" s="100">
        <v>0</v>
      </c>
      <c r="AG98" s="101"/>
    </row>
    <row r="99" spans="1:33" x14ac:dyDescent="0.2">
      <c r="A99" s="97" t="s">
        <v>108</v>
      </c>
      <c r="B99" s="97" t="s">
        <v>224</v>
      </c>
      <c r="C99" s="100">
        <v>0</v>
      </c>
      <c r="D99" s="100">
        <v>0</v>
      </c>
      <c r="E99" s="100">
        <v>0</v>
      </c>
      <c r="F99" s="100">
        <v>0</v>
      </c>
      <c r="G99" s="100">
        <v>0</v>
      </c>
      <c r="H99" s="100">
        <v>0</v>
      </c>
      <c r="I99" s="100">
        <v>0</v>
      </c>
      <c r="J99" s="100">
        <v>0</v>
      </c>
      <c r="K99" s="100">
        <v>0</v>
      </c>
      <c r="L99" s="100">
        <v>0</v>
      </c>
      <c r="M99" s="100">
        <v>0</v>
      </c>
      <c r="N99" s="100">
        <v>0</v>
      </c>
      <c r="O99" s="100">
        <v>0</v>
      </c>
      <c r="P99" s="100">
        <v>0</v>
      </c>
      <c r="Q99" s="100">
        <v>0</v>
      </c>
      <c r="R99" s="100">
        <v>0</v>
      </c>
      <c r="S99" s="100">
        <v>0</v>
      </c>
      <c r="T99" s="100">
        <v>0</v>
      </c>
      <c r="U99" s="100">
        <v>0</v>
      </c>
      <c r="V99" s="100">
        <v>0</v>
      </c>
      <c r="W99" s="100">
        <v>0</v>
      </c>
      <c r="X99" s="100">
        <v>0</v>
      </c>
      <c r="Y99" s="100">
        <v>0</v>
      </c>
      <c r="Z99" s="100">
        <v>0</v>
      </c>
      <c r="AA99" s="100">
        <v>0</v>
      </c>
      <c r="AB99" s="100">
        <v>0</v>
      </c>
      <c r="AC99" s="100">
        <v>0</v>
      </c>
      <c r="AD99" s="100">
        <v>0</v>
      </c>
      <c r="AE99" s="100">
        <v>0</v>
      </c>
      <c r="AF99" s="100">
        <v>0</v>
      </c>
      <c r="AG99" s="101"/>
    </row>
    <row r="100" spans="1:33" x14ac:dyDescent="0.2">
      <c r="A100" s="97" t="s">
        <v>111</v>
      </c>
      <c r="B100" s="97" t="s">
        <v>224</v>
      </c>
      <c r="C100" s="100">
        <v>0</v>
      </c>
      <c r="D100" s="100">
        <v>0</v>
      </c>
      <c r="E100" s="100">
        <v>0</v>
      </c>
      <c r="F100" s="100">
        <v>0</v>
      </c>
      <c r="G100" s="100">
        <v>0</v>
      </c>
      <c r="H100" s="100">
        <v>0</v>
      </c>
      <c r="I100" s="100">
        <v>0</v>
      </c>
      <c r="J100" s="100">
        <v>0</v>
      </c>
      <c r="K100" s="100">
        <v>0</v>
      </c>
      <c r="L100" s="100">
        <v>0</v>
      </c>
      <c r="M100" s="100">
        <v>0</v>
      </c>
      <c r="N100" s="100">
        <v>0</v>
      </c>
      <c r="O100" s="100">
        <v>0</v>
      </c>
      <c r="P100" s="100">
        <v>0</v>
      </c>
      <c r="Q100" s="100">
        <v>0</v>
      </c>
      <c r="R100" s="100">
        <v>0</v>
      </c>
      <c r="S100" s="100">
        <v>0</v>
      </c>
      <c r="T100" s="100">
        <v>0</v>
      </c>
      <c r="U100" s="100">
        <v>0</v>
      </c>
      <c r="V100" s="100">
        <v>0</v>
      </c>
      <c r="W100" s="100">
        <v>0</v>
      </c>
      <c r="X100" s="100">
        <v>0</v>
      </c>
      <c r="Y100" s="100">
        <v>0</v>
      </c>
      <c r="Z100" s="100">
        <v>0</v>
      </c>
      <c r="AA100" s="100">
        <v>0</v>
      </c>
      <c r="AB100" s="100">
        <v>0</v>
      </c>
      <c r="AC100" s="100">
        <v>0</v>
      </c>
      <c r="AD100" s="100">
        <v>0</v>
      </c>
      <c r="AE100" s="100">
        <v>0</v>
      </c>
      <c r="AF100" s="100">
        <v>0</v>
      </c>
      <c r="AG100" s="101"/>
    </row>
    <row r="101" spans="1:33" x14ac:dyDescent="0.2">
      <c r="A101" s="97" t="s">
        <v>114</v>
      </c>
      <c r="B101" s="97" t="s">
        <v>224</v>
      </c>
      <c r="C101" s="100">
        <v>0</v>
      </c>
      <c r="D101" s="100">
        <v>0</v>
      </c>
      <c r="E101" s="100">
        <v>0</v>
      </c>
      <c r="F101" s="100">
        <v>0</v>
      </c>
      <c r="G101" s="100">
        <v>0</v>
      </c>
      <c r="H101" s="100">
        <v>0</v>
      </c>
      <c r="I101" s="100">
        <v>0</v>
      </c>
      <c r="J101" s="100">
        <v>0</v>
      </c>
      <c r="K101" s="100">
        <v>0</v>
      </c>
      <c r="L101" s="100">
        <v>0</v>
      </c>
      <c r="M101" s="100">
        <v>0</v>
      </c>
      <c r="N101" s="100">
        <v>0</v>
      </c>
      <c r="O101" s="100">
        <v>0</v>
      </c>
      <c r="P101" s="100">
        <v>0</v>
      </c>
      <c r="Q101" s="100">
        <v>0</v>
      </c>
      <c r="R101" s="100">
        <v>0</v>
      </c>
      <c r="S101" s="100">
        <v>0</v>
      </c>
      <c r="T101" s="100">
        <v>0</v>
      </c>
      <c r="U101" s="100">
        <v>0</v>
      </c>
      <c r="V101" s="100">
        <v>0</v>
      </c>
      <c r="W101" s="100">
        <v>0</v>
      </c>
      <c r="X101" s="100">
        <v>0</v>
      </c>
      <c r="Y101" s="100">
        <v>0</v>
      </c>
      <c r="Z101" s="100">
        <v>0</v>
      </c>
      <c r="AA101" s="100">
        <v>0</v>
      </c>
      <c r="AB101" s="100">
        <v>0</v>
      </c>
      <c r="AC101" s="100">
        <v>0</v>
      </c>
      <c r="AD101" s="100">
        <v>0</v>
      </c>
      <c r="AE101" s="100">
        <v>0</v>
      </c>
      <c r="AF101" s="100">
        <v>0</v>
      </c>
      <c r="AG101" s="101"/>
    </row>
    <row r="102" spans="1:33" x14ac:dyDescent="0.2">
      <c r="A102" s="97" t="s">
        <v>116</v>
      </c>
      <c r="B102" s="97" t="s">
        <v>224</v>
      </c>
      <c r="C102" s="100">
        <v>0</v>
      </c>
      <c r="D102" s="100">
        <v>0</v>
      </c>
      <c r="E102" s="100">
        <v>0</v>
      </c>
      <c r="F102" s="100">
        <v>0</v>
      </c>
      <c r="G102" s="100">
        <v>0</v>
      </c>
      <c r="H102" s="100">
        <v>0</v>
      </c>
      <c r="I102" s="100">
        <v>0</v>
      </c>
      <c r="J102" s="100">
        <v>0</v>
      </c>
      <c r="K102" s="100">
        <v>0</v>
      </c>
      <c r="L102" s="100">
        <v>0</v>
      </c>
      <c r="M102" s="100">
        <v>0</v>
      </c>
      <c r="N102" s="100">
        <v>0</v>
      </c>
      <c r="O102" s="100">
        <v>0</v>
      </c>
      <c r="P102" s="100">
        <v>0</v>
      </c>
      <c r="Q102" s="100">
        <v>0</v>
      </c>
      <c r="R102" s="100">
        <v>0</v>
      </c>
      <c r="S102" s="100">
        <v>0</v>
      </c>
      <c r="T102" s="100">
        <v>0</v>
      </c>
      <c r="U102" s="100">
        <v>0</v>
      </c>
      <c r="V102" s="100">
        <v>0</v>
      </c>
      <c r="W102" s="100">
        <v>0</v>
      </c>
      <c r="X102" s="100">
        <v>0</v>
      </c>
      <c r="Y102" s="100">
        <v>0</v>
      </c>
      <c r="Z102" s="100">
        <v>0</v>
      </c>
      <c r="AA102" s="100">
        <v>0</v>
      </c>
      <c r="AB102" s="100">
        <v>0</v>
      </c>
      <c r="AC102" s="100">
        <v>0</v>
      </c>
      <c r="AD102" s="100">
        <v>0</v>
      </c>
      <c r="AE102" s="100">
        <v>0</v>
      </c>
      <c r="AF102" s="100">
        <v>0</v>
      </c>
      <c r="AG102" s="101"/>
    </row>
    <row r="103" spans="1:33" x14ac:dyDescent="0.2">
      <c r="A103" s="97" t="s">
        <v>122</v>
      </c>
      <c r="B103" s="97" t="s">
        <v>224</v>
      </c>
      <c r="C103" s="100">
        <v>0</v>
      </c>
      <c r="D103" s="100">
        <v>0</v>
      </c>
      <c r="E103" s="100">
        <v>0</v>
      </c>
      <c r="F103" s="100">
        <v>0</v>
      </c>
      <c r="G103" s="100">
        <v>0</v>
      </c>
      <c r="H103" s="100">
        <v>0</v>
      </c>
      <c r="I103" s="100">
        <v>0</v>
      </c>
      <c r="J103" s="100">
        <v>0</v>
      </c>
      <c r="K103" s="100">
        <v>0</v>
      </c>
      <c r="L103" s="100">
        <v>0</v>
      </c>
      <c r="M103" s="100">
        <v>0</v>
      </c>
      <c r="N103" s="100">
        <v>0</v>
      </c>
      <c r="O103" s="100">
        <v>0</v>
      </c>
      <c r="P103" s="100">
        <v>0</v>
      </c>
      <c r="Q103" s="100">
        <v>0</v>
      </c>
      <c r="R103" s="100">
        <v>0</v>
      </c>
      <c r="S103" s="100">
        <v>0</v>
      </c>
      <c r="T103" s="100">
        <v>0</v>
      </c>
      <c r="U103" s="100">
        <v>0</v>
      </c>
      <c r="V103" s="100">
        <v>0</v>
      </c>
      <c r="W103" s="100">
        <v>0</v>
      </c>
      <c r="X103" s="100">
        <v>0</v>
      </c>
      <c r="Y103" s="100">
        <v>0</v>
      </c>
      <c r="Z103" s="100">
        <v>0</v>
      </c>
      <c r="AA103" s="100">
        <v>0</v>
      </c>
      <c r="AB103" s="100">
        <v>0</v>
      </c>
      <c r="AC103" s="100">
        <v>0</v>
      </c>
      <c r="AD103" s="100">
        <v>0</v>
      </c>
      <c r="AE103" s="100">
        <v>0</v>
      </c>
      <c r="AF103" s="100">
        <v>0</v>
      </c>
      <c r="AG103" s="101"/>
    </row>
    <row r="104" spans="1:33" x14ac:dyDescent="0.2">
      <c r="A104" s="97" t="s">
        <v>119</v>
      </c>
      <c r="B104" s="97" t="s">
        <v>224</v>
      </c>
      <c r="C104" s="100">
        <v>318.512</v>
      </c>
      <c r="D104" s="100">
        <v>321.93246492285544</v>
      </c>
      <c r="E104" s="100">
        <v>313.90784513564682</v>
      </c>
      <c r="F104" s="100">
        <v>318.6652298785105</v>
      </c>
      <c r="G104" s="100">
        <v>317.24990987632685</v>
      </c>
      <c r="H104" s="100">
        <v>318.54326931155987</v>
      </c>
      <c r="I104" s="100">
        <v>319.58967286402469</v>
      </c>
      <c r="J104" s="100">
        <v>321.41663710376207</v>
      </c>
      <c r="K104" s="100">
        <v>323.30119627802839</v>
      </c>
      <c r="L104" s="100">
        <v>325.7658183159258</v>
      </c>
      <c r="M104" s="100">
        <v>328.13971300205827</v>
      </c>
      <c r="N104" s="100">
        <v>330.79723321652824</v>
      </c>
      <c r="O104" s="100">
        <v>333.89152164186521</v>
      </c>
      <c r="P104" s="100">
        <v>335.09597060023958</v>
      </c>
      <c r="Q104" s="100">
        <v>339.32351487629529</v>
      </c>
      <c r="R104" s="100">
        <v>341.08728025796478</v>
      </c>
      <c r="S104" s="100">
        <v>344.40827208859906</v>
      </c>
      <c r="T104" s="100">
        <v>347.05376970115015</v>
      </c>
      <c r="U104" s="100">
        <v>350.20757781286977</v>
      </c>
      <c r="V104" s="100">
        <v>353.47117626853503</v>
      </c>
      <c r="W104" s="100">
        <v>356.62641233037635</v>
      </c>
      <c r="X104" s="100">
        <v>360.35463396031548</v>
      </c>
      <c r="Y104" s="100">
        <v>363.86087605971363</v>
      </c>
      <c r="Z104" s="100">
        <v>367.99143328217889</v>
      </c>
      <c r="AA104" s="100">
        <v>372.03894796595921</v>
      </c>
      <c r="AB104" s="100">
        <v>375.38142718122725</v>
      </c>
      <c r="AC104" s="100">
        <v>379.47200180028636</v>
      </c>
      <c r="AD104" s="100">
        <v>382.83639990797826</v>
      </c>
      <c r="AE104" s="100">
        <v>387.46099380612975</v>
      </c>
      <c r="AF104" s="100">
        <v>392.07025498339249</v>
      </c>
      <c r="AG104" s="101"/>
    </row>
    <row r="105" spans="1:33" x14ac:dyDescent="0.2">
      <c r="A105" s="97" t="s">
        <v>125</v>
      </c>
      <c r="B105" s="97" t="s">
        <v>224</v>
      </c>
      <c r="C105" s="100">
        <v>14515.932000000001</v>
      </c>
      <c r="D105" s="100">
        <v>14859.219786149886</v>
      </c>
      <c r="E105" s="100">
        <v>14582.867662615727</v>
      </c>
      <c r="F105" s="100">
        <v>14622.869820325144</v>
      </c>
      <c r="G105" s="100">
        <v>14847.398733750884</v>
      </c>
      <c r="H105" s="100">
        <v>15048.502477918322</v>
      </c>
      <c r="I105" s="100">
        <v>15173.952674433986</v>
      </c>
      <c r="J105" s="100">
        <v>15332.840996518131</v>
      </c>
      <c r="K105" s="100">
        <v>15473.447168221368</v>
      </c>
      <c r="L105" s="100">
        <v>15589.763217807282</v>
      </c>
      <c r="M105" s="100">
        <v>15687.924704982128</v>
      </c>
      <c r="N105" s="100">
        <v>15807.79396255748</v>
      </c>
      <c r="O105" s="100">
        <v>15925.911269948932</v>
      </c>
      <c r="P105" s="100">
        <v>16064.677673514405</v>
      </c>
      <c r="Q105" s="100">
        <v>16211.013156909909</v>
      </c>
      <c r="R105" s="100">
        <v>16374.908631979728</v>
      </c>
      <c r="S105" s="100">
        <v>16537.012386849656</v>
      </c>
      <c r="T105" s="100">
        <v>16701.339033676515</v>
      </c>
      <c r="U105" s="100">
        <v>16871.107964252202</v>
      </c>
      <c r="V105" s="100">
        <v>17036.406547080627</v>
      </c>
      <c r="W105" s="100">
        <v>17196.006050627129</v>
      </c>
      <c r="X105" s="100">
        <v>17344.878807056164</v>
      </c>
      <c r="Y105" s="100">
        <v>17475.422624850184</v>
      </c>
      <c r="Z105" s="100">
        <v>17597.717853400747</v>
      </c>
      <c r="AA105" s="100">
        <v>17793.398389030644</v>
      </c>
      <c r="AB105" s="100">
        <v>17934.216007651459</v>
      </c>
      <c r="AC105" s="100">
        <v>18093.615041524616</v>
      </c>
      <c r="AD105" s="100">
        <v>18247.059640221345</v>
      </c>
      <c r="AE105" s="100">
        <v>18416.915129067118</v>
      </c>
      <c r="AF105" s="100">
        <v>18608.879057727863</v>
      </c>
      <c r="AG105" s="101"/>
    </row>
    <row r="106" spans="1:33" x14ac:dyDescent="0.2">
      <c r="A106" s="97" t="s">
        <v>131</v>
      </c>
      <c r="B106" s="97" t="s">
        <v>224</v>
      </c>
      <c r="C106" s="100">
        <v>5997.1130000000003</v>
      </c>
      <c r="D106" s="100">
        <v>6056.1520703160168</v>
      </c>
      <c r="E106" s="100">
        <v>6024.3055172277482</v>
      </c>
      <c r="F106" s="100">
        <v>5994.9134351402417</v>
      </c>
      <c r="G106" s="100">
        <v>6021.0313188678037</v>
      </c>
      <c r="H106" s="100">
        <v>6066.1698936026551</v>
      </c>
      <c r="I106" s="100">
        <v>6110.9218933770771</v>
      </c>
      <c r="J106" s="100">
        <v>6143.5103669841728</v>
      </c>
      <c r="K106" s="100">
        <v>6166.9626108795946</v>
      </c>
      <c r="L106" s="100">
        <v>6197.5740025993191</v>
      </c>
      <c r="M106" s="100">
        <v>6225.0455060913628</v>
      </c>
      <c r="N106" s="100">
        <v>6261.7825124270139</v>
      </c>
      <c r="O106" s="100">
        <v>6293.0065219042172</v>
      </c>
      <c r="P106" s="100">
        <v>6328.1946210097494</v>
      </c>
      <c r="Q106" s="100">
        <v>6372.61251951539</v>
      </c>
      <c r="R106" s="100">
        <v>6410.7750265731356</v>
      </c>
      <c r="S106" s="100">
        <v>6446.3799818998878</v>
      </c>
      <c r="T106" s="100">
        <v>6480.2338981363191</v>
      </c>
      <c r="U106" s="100">
        <v>6501.3550775390022</v>
      </c>
      <c r="V106" s="100">
        <v>6522.1778591164011</v>
      </c>
      <c r="W106" s="100">
        <v>6552.9614866179118</v>
      </c>
      <c r="X106" s="100">
        <v>6591.935098875455</v>
      </c>
      <c r="Y106" s="100">
        <v>6635.8226901348498</v>
      </c>
      <c r="Z106" s="100">
        <v>6675.5151415979535</v>
      </c>
      <c r="AA106" s="100">
        <v>6716.1122679492901</v>
      </c>
      <c r="AB106" s="100">
        <v>6761.0903105207617</v>
      </c>
      <c r="AC106" s="100">
        <v>6813.4680621262951</v>
      </c>
      <c r="AD106" s="100">
        <v>6860.2911579177317</v>
      </c>
      <c r="AE106" s="100">
        <v>6909.1487870296851</v>
      </c>
      <c r="AF106" s="100">
        <v>6967.8180483384003</v>
      </c>
      <c r="AG106" s="101"/>
    </row>
    <row r="107" spans="1:33" x14ac:dyDescent="0.2">
      <c r="A107" s="97" t="s">
        <v>128</v>
      </c>
      <c r="B107" s="97" t="s">
        <v>224</v>
      </c>
      <c r="C107" s="100">
        <v>0</v>
      </c>
      <c r="D107" s="100">
        <v>0</v>
      </c>
      <c r="E107" s="100">
        <v>0</v>
      </c>
      <c r="F107" s="100">
        <v>0</v>
      </c>
      <c r="G107" s="100">
        <v>0</v>
      </c>
      <c r="H107" s="100">
        <v>0</v>
      </c>
      <c r="I107" s="100">
        <v>0</v>
      </c>
      <c r="J107" s="100">
        <v>0</v>
      </c>
      <c r="K107" s="100">
        <v>0</v>
      </c>
      <c r="L107" s="100">
        <v>0</v>
      </c>
      <c r="M107" s="100">
        <v>0</v>
      </c>
      <c r="N107" s="100">
        <v>0</v>
      </c>
      <c r="O107" s="100">
        <v>0</v>
      </c>
      <c r="P107" s="100">
        <v>0</v>
      </c>
      <c r="Q107" s="100">
        <v>0</v>
      </c>
      <c r="R107" s="100">
        <v>0</v>
      </c>
      <c r="S107" s="100">
        <v>0</v>
      </c>
      <c r="T107" s="100">
        <v>0</v>
      </c>
      <c r="U107" s="100">
        <v>0</v>
      </c>
      <c r="V107" s="100">
        <v>0</v>
      </c>
      <c r="W107" s="100">
        <v>0</v>
      </c>
      <c r="X107" s="100">
        <v>0</v>
      </c>
      <c r="Y107" s="100">
        <v>0</v>
      </c>
      <c r="Z107" s="100">
        <v>0</v>
      </c>
      <c r="AA107" s="100">
        <v>0</v>
      </c>
      <c r="AB107" s="100">
        <v>0</v>
      </c>
      <c r="AC107" s="100">
        <v>0</v>
      </c>
      <c r="AD107" s="100">
        <v>0</v>
      </c>
      <c r="AE107" s="100">
        <v>0</v>
      </c>
      <c r="AF107" s="100">
        <v>0</v>
      </c>
      <c r="AG107" s="101"/>
    </row>
    <row r="108" spans="1:33" x14ac:dyDescent="0.2">
      <c r="A108" s="97" t="s">
        <v>134</v>
      </c>
      <c r="B108" s="97" t="s">
        <v>224</v>
      </c>
      <c r="C108" s="100">
        <v>0</v>
      </c>
      <c r="D108" s="100">
        <v>0</v>
      </c>
      <c r="E108" s="100">
        <v>0</v>
      </c>
      <c r="F108" s="100">
        <v>0</v>
      </c>
      <c r="G108" s="100">
        <v>0</v>
      </c>
      <c r="H108" s="100">
        <v>0</v>
      </c>
      <c r="I108" s="100">
        <v>0</v>
      </c>
      <c r="J108" s="100">
        <v>0</v>
      </c>
      <c r="K108" s="100">
        <v>0</v>
      </c>
      <c r="L108" s="100">
        <v>0</v>
      </c>
      <c r="M108" s="100">
        <v>0</v>
      </c>
      <c r="N108" s="100">
        <v>0</v>
      </c>
      <c r="O108" s="100">
        <v>0</v>
      </c>
      <c r="P108" s="100">
        <v>0</v>
      </c>
      <c r="Q108" s="100">
        <v>0</v>
      </c>
      <c r="R108" s="100">
        <v>0</v>
      </c>
      <c r="S108" s="100">
        <v>0</v>
      </c>
      <c r="T108" s="100">
        <v>0</v>
      </c>
      <c r="U108" s="100">
        <v>0</v>
      </c>
      <c r="V108" s="100">
        <v>0</v>
      </c>
      <c r="W108" s="100">
        <v>0</v>
      </c>
      <c r="X108" s="100">
        <v>0</v>
      </c>
      <c r="Y108" s="100">
        <v>0</v>
      </c>
      <c r="Z108" s="100">
        <v>0</v>
      </c>
      <c r="AA108" s="100">
        <v>0</v>
      </c>
      <c r="AB108" s="100">
        <v>0</v>
      </c>
      <c r="AC108" s="100">
        <v>0</v>
      </c>
      <c r="AD108" s="100">
        <v>0</v>
      </c>
      <c r="AE108" s="100">
        <v>0</v>
      </c>
      <c r="AF108" s="100">
        <v>0</v>
      </c>
      <c r="AG108" s="101"/>
    </row>
    <row r="109" spans="1:33" x14ac:dyDescent="0.2">
      <c r="A109" s="97" t="s">
        <v>6</v>
      </c>
      <c r="B109" s="97" t="s">
        <v>222</v>
      </c>
      <c r="C109" s="100">
        <v>0</v>
      </c>
      <c r="D109" s="100">
        <v>0</v>
      </c>
      <c r="E109" s="100">
        <v>0</v>
      </c>
      <c r="F109" s="100">
        <v>0</v>
      </c>
      <c r="G109" s="100">
        <v>0</v>
      </c>
      <c r="H109" s="100">
        <v>0</v>
      </c>
      <c r="I109" s="100">
        <v>0</v>
      </c>
      <c r="J109" s="100">
        <v>0</v>
      </c>
      <c r="K109" s="100">
        <v>0</v>
      </c>
      <c r="L109" s="100">
        <v>0</v>
      </c>
      <c r="M109" s="100">
        <v>0</v>
      </c>
      <c r="N109" s="100">
        <v>0</v>
      </c>
      <c r="O109" s="100">
        <v>0</v>
      </c>
      <c r="P109" s="100">
        <v>0</v>
      </c>
      <c r="Q109" s="100">
        <v>0</v>
      </c>
      <c r="R109" s="100">
        <v>0</v>
      </c>
      <c r="S109" s="100">
        <v>0</v>
      </c>
      <c r="T109" s="100">
        <v>0</v>
      </c>
      <c r="U109" s="100">
        <v>0</v>
      </c>
      <c r="V109" s="100">
        <v>0</v>
      </c>
      <c r="W109" s="100">
        <v>0</v>
      </c>
      <c r="X109" s="100">
        <v>0</v>
      </c>
      <c r="Y109" s="100">
        <v>0</v>
      </c>
      <c r="Z109" s="100">
        <v>0</v>
      </c>
      <c r="AA109" s="100">
        <v>0</v>
      </c>
      <c r="AB109" s="100">
        <v>0</v>
      </c>
      <c r="AC109" s="100">
        <v>0</v>
      </c>
      <c r="AD109" s="100">
        <v>0</v>
      </c>
      <c r="AE109" s="100">
        <v>0</v>
      </c>
      <c r="AF109" s="100">
        <v>0</v>
      </c>
      <c r="AG109" s="101"/>
    </row>
    <row r="110" spans="1:33" x14ac:dyDescent="0.2">
      <c r="A110" s="97" t="s">
        <v>3</v>
      </c>
      <c r="B110" s="97" t="s">
        <v>222</v>
      </c>
      <c r="C110" s="100">
        <v>0</v>
      </c>
      <c r="D110" s="100">
        <v>0</v>
      </c>
      <c r="E110" s="100">
        <v>0</v>
      </c>
      <c r="F110" s="100">
        <v>0</v>
      </c>
      <c r="G110" s="100">
        <v>0</v>
      </c>
      <c r="H110" s="100">
        <v>0</v>
      </c>
      <c r="I110" s="100">
        <v>0</v>
      </c>
      <c r="J110" s="100">
        <v>0</v>
      </c>
      <c r="K110" s="100">
        <v>0</v>
      </c>
      <c r="L110" s="100">
        <v>0</v>
      </c>
      <c r="M110" s="100">
        <v>0</v>
      </c>
      <c r="N110" s="100">
        <v>0</v>
      </c>
      <c r="O110" s="100">
        <v>0</v>
      </c>
      <c r="P110" s="100">
        <v>0</v>
      </c>
      <c r="Q110" s="100">
        <v>0</v>
      </c>
      <c r="R110" s="100">
        <v>0</v>
      </c>
      <c r="S110" s="100">
        <v>0</v>
      </c>
      <c r="T110" s="100">
        <v>0</v>
      </c>
      <c r="U110" s="100">
        <v>0</v>
      </c>
      <c r="V110" s="100">
        <v>0</v>
      </c>
      <c r="W110" s="100">
        <v>0</v>
      </c>
      <c r="X110" s="100">
        <v>0</v>
      </c>
      <c r="Y110" s="100">
        <v>0</v>
      </c>
      <c r="Z110" s="100">
        <v>0</v>
      </c>
      <c r="AA110" s="100">
        <v>0</v>
      </c>
      <c r="AB110" s="100">
        <v>0</v>
      </c>
      <c r="AC110" s="100">
        <v>0</v>
      </c>
      <c r="AD110" s="100">
        <v>0</v>
      </c>
      <c r="AE110" s="100">
        <v>0</v>
      </c>
      <c r="AF110" s="100">
        <v>0</v>
      </c>
      <c r="AG110" s="101"/>
    </row>
    <row r="111" spans="1:33" x14ac:dyDescent="0.2">
      <c r="A111" s="97" t="s">
        <v>12</v>
      </c>
      <c r="B111" s="97" t="s">
        <v>222</v>
      </c>
      <c r="C111" s="100">
        <v>0</v>
      </c>
      <c r="D111" s="100">
        <v>0</v>
      </c>
      <c r="E111" s="100">
        <v>0</v>
      </c>
      <c r="F111" s="100">
        <v>0</v>
      </c>
      <c r="G111" s="100">
        <v>0</v>
      </c>
      <c r="H111" s="100">
        <v>0</v>
      </c>
      <c r="I111" s="100">
        <v>0</v>
      </c>
      <c r="J111" s="100">
        <v>0</v>
      </c>
      <c r="K111" s="100">
        <v>0</v>
      </c>
      <c r="L111" s="100">
        <v>0</v>
      </c>
      <c r="M111" s="100">
        <v>0</v>
      </c>
      <c r="N111" s="100">
        <v>0</v>
      </c>
      <c r="O111" s="100">
        <v>0</v>
      </c>
      <c r="P111" s="100">
        <v>0</v>
      </c>
      <c r="Q111" s="100">
        <v>0</v>
      </c>
      <c r="R111" s="100">
        <v>0</v>
      </c>
      <c r="S111" s="100">
        <v>0</v>
      </c>
      <c r="T111" s="100">
        <v>0</v>
      </c>
      <c r="U111" s="100">
        <v>0</v>
      </c>
      <c r="V111" s="100">
        <v>0</v>
      </c>
      <c r="W111" s="100">
        <v>0</v>
      </c>
      <c r="X111" s="100">
        <v>0</v>
      </c>
      <c r="Y111" s="100">
        <v>0</v>
      </c>
      <c r="Z111" s="100">
        <v>0</v>
      </c>
      <c r="AA111" s="100">
        <v>0</v>
      </c>
      <c r="AB111" s="100">
        <v>0</v>
      </c>
      <c r="AC111" s="100">
        <v>0</v>
      </c>
      <c r="AD111" s="100">
        <v>0</v>
      </c>
      <c r="AE111" s="100">
        <v>0</v>
      </c>
      <c r="AF111" s="100">
        <v>0</v>
      </c>
      <c r="AG111" s="101"/>
    </row>
    <row r="112" spans="1:33" x14ac:dyDescent="0.2">
      <c r="A112" s="97" t="s">
        <v>8</v>
      </c>
      <c r="B112" s="97" t="s">
        <v>222</v>
      </c>
      <c r="C112" s="100">
        <v>2904.1220000000003</v>
      </c>
      <c r="D112" s="100">
        <v>2993.9866480575856</v>
      </c>
      <c r="E112" s="100">
        <v>2947.4201021514482</v>
      </c>
      <c r="F112" s="100">
        <v>2988.603232345893</v>
      </c>
      <c r="G112" s="100">
        <v>3019.2887019025384</v>
      </c>
      <c r="H112" s="100">
        <v>3048.0899759600911</v>
      </c>
      <c r="I112" s="100">
        <v>3074.199542161798</v>
      </c>
      <c r="J112" s="100">
        <v>3108.6534027166276</v>
      </c>
      <c r="K112" s="100">
        <v>3138.800530702104</v>
      </c>
      <c r="L112" s="100">
        <v>3165.9867800461493</v>
      </c>
      <c r="M112" s="100">
        <v>3194.7880541037021</v>
      </c>
      <c r="N112" s="100">
        <v>3225.7426944459316</v>
      </c>
      <c r="O112" s="100">
        <v>3254.5439685034844</v>
      </c>
      <c r="P112" s="100">
        <v>3284.9602672745455</v>
      </c>
      <c r="Q112" s="100">
        <v>3318.8757862582061</v>
      </c>
      <c r="R112" s="100">
        <v>3351.7146220995278</v>
      </c>
      <c r="S112" s="100">
        <v>3382.1309208705884</v>
      </c>
      <c r="T112" s="100">
        <v>3408.2404870722953</v>
      </c>
      <c r="U112" s="100">
        <v>3434.3500532740022</v>
      </c>
      <c r="V112" s="100">
        <v>3460.9979610468786</v>
      </c>
      <c r="W112" s="100">
        <v>3490.8759182467693</v>
      </c>
      <c r="X112" s="100">
        <v>3522.638070945753</v>
      </c>
      <c r="Y112" s="100">
        <v>3558.4377854285053</v>
      </c>
      <c r="Z112" s="100">
        <v>3594.2374999112585</v>
      </c>
      <c r="AA112" s="100">
        <v>3639.4581918894723</v>
      </c>
      <c r="AB112" s="100">
        <v>3674.4503940154709</v>
      </c>
      <c r="AC112" s="100">
        <v>3712.6726455684852</v>
      </c>
      <c r="AD112" s="100">
        <v>3750.8948971214991</v>
      </c>
      <c r="AE112" s="100">
        <v>3788.8479778889282</v>
      </c>
      <c r="AF112" s="100">
        <v>3829.4927665122045</v>
      </c>
      <c r="AG112" s="101"/>
    </row>
    <row r="113" spans="1:33" x14ac:dyDescent="0.2">
      <c r="A113" s="97" t="s">
        <v>15</v>
      </c>
      <c r="B113" s="97" t="s">
        <v>222</v>
      </c>
      <c r="C113" s="100">
        <v>0</v>
      </c>
      <c r="D113" s="100">
        <v>0</v>
      </c>
      <c r="E113" s="100">
        <v>0</v>
      </c>
      <c r="F113" s="100">
        <v>0</v>
      </c>
      <c r="G113" s="100">
        <v>0</v>
      </c>
      <c r="H113" s="100">
        <v>0</v>
      </c>
      <c r="I113" s="100">
        <v>0</v>
      </c>
      <c r="J113" s="100">
        <v>0</v>
      </c>
      <c r="K113" s="100">
        <v>0</v>
      </c>
      <c r="L113" s="100">
        <v>0</v>
      </c>
      <c r="M113" s="100">
        <v>0</v>
      </c>
      <c r="N113" s="100">
        <v>0</v>
      </c>
      <c r="O113" s="100">
        <v>0</v>
      </c>
      <c r="P113" s="100">
        <v>0</v>
      </c>
      <c r="Q113" s="100">
        <v>0</v>
      </c>
      <c r="R113" s="100">
        <v>0</v>
      </c>
      <c r="S113" s="100">
        <v>0</v>
      </c>
      <c r="T113" s="100">
        <v>0</v>
      </c>
      <c r="U113" s="100">
        <v>0</v>
      </c>
      <c r="V113" s="100">
        <v>0</v>
      </c>
      <c r="W113" s="100">
        <v>0</v>
      </c>
      <c r="X113" s="100">
        <v>0</v>
      </c>
      <c r="Y113" s="100">
        <v>0</v>
      </c>
      <c r="Z113" s="100">
        <v>0</v>
      </c>
      <c r="AA113" s="100">
        <v>0</v>
      </c>
      <c r="AB113" s="100">
        <v>0</v>
      </c>
      <c r="AC113" s="100">
        <v>0</v>
      </c>
      <c r="AD113" s="100">
        <v>0</v>
      </c>
      <c r="AE113" s="100">
        <v>0</v>
      </c>
      <c r="AF113" s="100">
        <v>0</v>
      </c>
      <c r="AG113" s="101"/>
    </row>
    <row r="114" spans="1:33" x14ac:dyDescent="0.2">
      <c r="A114" s="97" t="s">
        <v>16</v>
      </c>
      <c r="B114" s="97" t="s">
        <v>222</v>
      </c>
      <c r="C114" s="100">
        <v>15611.548000000001</v>
      </c>
      <c r="D114" s="100">
        <v>15876.30525277806</v>
      </c>
      <c r="E114" s="100">
        <v>15700.25125186866</v>
      </c>
      <c r="F114" s="100">
        <v>15899.287707012398</v>
      </c>
      <c r="G114" s="100">
        <v>16079.29239069922</v>
      </c>
      <c r="H114" s="100">
        <v>16234.841926672603</v>
      </c>
      <c r="I114" s="100">
        <v>16374.009471987518</v>
      </c>
      <c r="J114" s="100">
        <v>16546.580616128744</v>
      </c>
      <c r="K114" s="100">
        <v>16698.49010278501</v>
      </c>
      <c r="L114" s="100">
        <v>16837.126144300219</v>
      </c>
      <c r="M114" s="100">
        <v>16990.354883524222</v>
      </c>
      <c r="N114" s="100">
        <v>17156.409799924721</v>
      </c>
      <c r="O114" s="100">
        <v>17310.861395852622</v>
      </c>
      <c r="P114" s="100">
        <v>17474.802899265858</v>
      </c>
      <c r="Q114" s="100">
        <v>17656.816637326221</v>
      </c>
      <c r="R114" s="100">
        <v>17830.743517579645</v>
      </c>
      <c r="S114" s="100">
        <v>17989.973566060362</v>
      </c>
      <c r="T114" s="100">
        <v>18130.483360910195</v>
      </c>
      <c r="U114" s="100">
        <v>18266.132018470464</v>
      </c>
      <c r="V114" s="100">
        <v>18406.257335322091</v>
      </c>
      <c r="W114" s="100">
        <v>18574.182688685753</v>
      </c>
      <c r="X114" s="100">
        <v>18750.56058854131</v>
      </c>
      <c r="Y114" s="100">
        <v>18946.727940187226</v>
      </c>
      <c r="Z114" s="100">
        <v>19138.205942585322</v>
      </c>
      <c r="AA114" s="100">
        <v>19408.909406122661</v>
      </c>
      <c r="AB114" s="100">
        <v>19595.543074179932</v>
      </c>
      <c r="AC114" s="100">
        <v>19803.362828596088</v>
      </c>
      <c r="AD114" s="100">
        <v>20007.270812326638</v>
      </c>
      <c r="AE114" s="100">
        <v>20211.900880670266</v>
      </c>
      <c r="AF114" s="100">
        <v>20437.091125532108</v>
      </c>
      <c r="AG114" s="101"/>
    </row>
    <row r="115" spans="1:33" x14ac:dyDescent="0.2">
      <c r="A115" s="97" t="s">
        <v>19</v>
      </c>
      <c r="B115" s="97" t="s">
        <v>222</v>
      </c>
      <c r="C115" s="100">
        <v>0</v>
      </c>
      <c r="D115" s="100">
        <v>0</v>
      </c>
      <c r="E115" s="100">
        <v>0</v>
      </c>
      <c r="F115" s="100">
        <v>0</v>
      </c>
      <c r="G115" s="100">
        <v>0</v>
      </c>
      <c r="H115" s="100">
        <v>0</v>
      </c>
      <c r="I115" s="100">
        <v>0</v>
      </c>
      <c r="J115" s="100">
        <v>0</v>
      </c>
      <c r="K115" s="100">
        <v>0</v>
      </c>
      <c r="L115" s="100">
        <v>0</v>
      </c>
      <c r="M115" s="100">
        <v>0</v>
      </c>
      <c r="N115" s="100">
        <v>0</v>
      </c>
      <c r="O115" s="100">
        <v>0</v>
      </c>
      <c r="P115" s="100">
        <v>0</v>
      </c>
      <c r="Q115" s="100">
        <v>0</v>
      </c>
      <c r="R115" s="100">
        <v>0</v>
      </c>
      <c r="S115" s="100">
        <v>0</v>
      </c>
      <c r="T115" s="100">
        <v>0</v>
      </c>
      <c r="U115" s="100">
        <v>0</v>
      </c>
      <c r="V115" s="100">
        <v>0</v>
      </c>
      <c r="W115" s="100">
        <v>0</v>
      </c>
      <c r="X115" s="100">
        <v>0</v>
      </c>
      <c r="Y115" s="100">
        <v>0</v>
      </c>
      <c r="Z115" s="100">
        <v>0</v>
      </c>
      <c r="AA115" s="100">
        <v>0</v>
      </c>
      <c r="AB115" s="100">
        <v>0</v>
      </c>
      <c r="AC115" s="100">
        <v>0</v>
      </c>
      <c r="AD115" s="100">
        <v>0</v>
      </c>
      <c r="AE115" s="100">
        <v>0</v>
      </c>
      <c r="AF115" s="100">
        <v>0</v>
      </c>
      <c r="AG115" s="101"/>
    </row>
    <row r="116" spans="1:33" x14ac:dyDescent="0.2">
      <c r="A116" s="97" t="s">
        <v>173</v>
      </c>
      <c r="B116" s="97" t="s">
        <v>222</v>
      </c>
      <c r="C116" s="100">
        <v>0</v>
      </c>
      <c r="D116" s="100">
        <v>0</v>
      </c>
      <c r="E116" s="100">
        <v>0</v>
      </c>
      <c r="F116" s="100">
        <v>0</v>
      </c>
      <c r="G116" s="100">
        <v>0</v>
      </c>
      <c r="H116" s="100">
        <v>0</v>
      </c>
      <c r="I116" s="100">
        <v>0</v>
      </c>
      <c r="J116" s="100">
        <v>0</v>
      </c>
      <c r="K116" s="100">
        <v>0</v>
      </c>
      <c r="L116" s="100">
        <v>0</v>
      </c>
      <c r="M116" s="100">
        <v>0</v>
      </c>
      <c r="N116" s="100">
        <v>0</v>
      </c>
      <c r="O116" s="100">
        <v>0</v>
      </c>
      <c r="P116" s="100">
        <v>0</v>
      </c>
      <c r="Q116" s="100">
        <v>0</v>
      </c>
      <c r="R116" s="100">
        <v>0</v>
      </c>
      <c r="S116" s="100">
        <v>0</v>
      </c>
      <c r="T116" s="100">
        <v>0</v>
      </c>
      <c r="U116" s="100">
        <v>0</v>
      </c>
      <c r="V116" s="100">
        <v>0</v>
      </c>
      <c r="W116" s="100">
        <v>0</v>
      </c>
      <c r="X116" s="100">
        <v>0</v>
      </c>
      <c r="Y116" s="100">
        <v>0</v>
      </c>
      <c r="Z116" s="100">
        <v>0</v>
      </c>
      <c r="AA116" s="100">
        <v>0</v>
      </c>
      <c r="AB116" s="100">
        <v>0</v>
      </c>
      <c r="AC116" s="100">
        <v>0</v>
      </c>
      <c r="AD116" s="100">
        <v>0</v>
      </c>
      <c r="AE116" s="100">
        <v>0</v>
      </c>
      <c r="AF116" s="100">
        <v>0</v>
      </c>
      <c r="AG116" s="101"/>
    </row>
    <row r="117" spans="1:33" x14ac:dyDescent="0.2">
      <c r="A117" s="97" t="s">
        <v>22</v>
      </c>
      <c r="B117" s="97" t="s">
        <v>222</v>
      </c>
      <c r="C117" s="100">
        <v>1550.443</v>
      </c>
      <c r="D117" s="100">
        <v>1565.3099154090219</v>
      </c>
      <c r="E117" s="100">
        <v>1543.5504422629888</v>
      </c>
      <c r="F117" s="100">
        <v>1550.8740699588409</v>
      </c>
      <c r="G117" s="100">
        <v>1551.2248332724923</v>
      </c>
      <c r="H117" s="100">
        <v>1558.9348861978858</v>
      </c>
      <c r="I117" s="100">
        <v>1567.5251689494123</v>
      </c>
      <c r="J117" s="100">
        <v>1577.5256930510031</v>
      </c>
      <c r="K117" s="100">
        <v>1586.2632621190985</v>
      </c>
      <c r="L117" s="100">
        <v>1594.7785089053011</v>
      </c>
      <c r="M117" s="100">
        <v>1603.5766953580217</v>
      </c>
      <c r="N117" s="100">
        <v>1612.6434028965616</v>
      </c>
      <c r="O117" s="100">
        <v>1621.3033562784692</v>
      </c>
      <c r="P117" s="100">
        <v>1630.3730189902058</v>
      </c>
      <c r="Q117" s="100">
        <v>1641.3016370346204</v>
      </c>
      <c r="R117" s="100">
        <v>1652.7081574526471</v>
      </c>
      <c r="S117" s="100">
        <v>1665.7165634136693</v>
      </c>
      <c r="T117" s="100">
        <v>1676.4858746111972</v>
      </c>
      <c r="U117" s="100">
        <v>1685.8166704757623</v>
      </c>
      <c r="V117" s="100">
        <v>1697.2309482234298</v>
      </c>
      <c r="W117" s="100">
        <v>1710.08356568926</v>
      </c>
      <c r="X117" s="100">
        <v>1724.0921403295501</v>
      </c>
      <c r="Y117" s="100">
        <v>1738.3416948103779</v>
      </c>
      <c r="Z117" s="100">
        <v>1753.2620978295458</v>
      </c>
      <c r="AA117" s="100">
        <v>1769.2238663379328</v>
      </c>
      <c r="AB117" s="100">
        <v>1785.574100840958</v>
      </c>
      <c r="AC117" s="100">
        <v>1803.448417474624</v>
      </c>
      <c r="AD117" s="100">
        <v>1821.4448893413228</v>
      </c>
      <c r="AE117" s="100">
        <v>1840.9854089247874</v>
      </c>
      <c r="AF117" s="100">
        <v>1863.4118368051336</v>
      </c>
      <c r="AG117" s="101"/>
    </row>
    <row r="118" spans="1:33" x14ac:dyDescent="0.2">
      <c r="A118" s="97" t="s">
        <v>24</v>
      </c>
      <c r="B118" s="97" t="s">
        <v>222</v>
      </c>
      <c r="C118" s="100">
        <v>0</v>
      </c>
      <c r="D118" s="100">
        <v>0</v>
      </c>
      <c r="E118" s="100">
        <v>0</v>
      </c>
      <c r="F118" s="100">
        <v>0</v>
      </c>
      <c r="G118" s="100">
        <v>0</v>
      </c>
      <c r="H118" s="100">
        <v>0</v>
      </c>
      <c r="I118" s="100">
        <v>0</v>
      </c>
      <c r="J118" s="100">
        <v>0</v>
      </c>
      <c r="K118" s="100">
        <v>0</v>
      </c>
      <c r="L118" s="100">
        <v>0</v>
      </c>
      <c r="M118" s="100">
        <v>0</v>
      </c>
      <c r="N118" s="100">
        <v>0</v>
      </c>
      <c r="O118" s="100">
        <v>0</v>
      </c>
      <c r="P118" s="100">
        <v>0</v>
      </c>
      <c r="Q118" s="100">
        <v>0</v>
      </c>
      <c r="R118" s="100">
        <v>0</v>
      </c>
      <c r="S118" s="100">
        <v>0</v>
      </c>
      <c r="T118" s="100">
        <v>0</v>
      </c>
      <c r="U118" s="100">
        <v>0</v>
      </c>
      <c r="V118" s="100">
        <v>0</v>
      </c>
      <c r="W118" s="100">
        <v>0</v>
      </c>
      <c r="X118" s="100">
        <v>0</v>
      </c>
      <c r="Y118" s="100">
        <v>0</v>
      </c>
      <c r="Z118" s="100">
        <v>0</v>
      </c>
      <c r="AA118" s="100">
        <v>0</v>
      </c>
      <c r="AB118" s="100">
        <v>0</v>
      </c>
      <c r="AC118" s="100">
        <v>0</v>
      </c>
      <c r="AD118" s="100">
        <v>0</v>
      </c>
      <c r="AE118" s="100">
        <v>0</v>
      </c>
      <c r="AF118" s="100">
        <v>0</v>
      </c>
      <c r="AG118" s="101"/>
    </row>
    <row r="119" spans="1:33" x14ac:dyDescent="0.2">
      <c r="A119" s="97" t="s">
        <v>27</v>
      </c>
      <c r="B119" s="97" t="s">
        <v>222</v>
      </c>
      <c r="C119" s="100">
        <v>0</v>
      </c>
      <c r="D119" s="100">
        <v>0</v>
      </c>
      <c r="E119" s="100">
        <v>0</v>
      </c>
      <c r="F119" s="100">
        <v>0</v>
      </c>
      <c r="G119" s="100">
        <v>0</v>
      </c>
      <c r="H119" s="100">
        <v>0</v>
      </c>
      <c r="I119" s="100">
        <v>0</v>
      </c>
      <c r="J119" s="100">
        <v>0</v>
      </c>
      <c r="K119" s="100">
        <v>0</v>
      </c>
      <c r="L119" s="100">
        <v>0</v>
      </c>
      <c r="M119" s="100">
        <v>0</v>
      </c>
      <c r="N119" s="100">
        <v>0</v>
      </c>
      <c r="O119" s="100">
        <v>0</v>
      </c>
      <c r="P119" s="100">
        <v>0</v>
      </c>
      <c r="Q119" s="100">
        <v>0</v>
      </c>
      <c r="R119" s="100">
        <v>0</v>
      </c>
      <c r="S119" s="100">
        <v>0</v>
      </c>
      <c r="T119" s="100">
        <v>0</v>
      </c>
      <c r="U119" s="100">
        <v>0</v>
      </c>
      <c r="V119" s="100">
        <v>0</v>
      </c>
      <c r="W119" s="100">
        <v>0</v>
      </c>
      <c r="X119" s="100">
        <v>0</v>
      </c>
      <c r="Y119" s="100">
        <v>0</v>
      </c>
      <c r="Z119" s="100">
        <v>0</v>
      </c>
      <c r="AA119" s="100">
        <v>0</v>
      </c>
      <c r="AB119" s="100">
        <v>0</v>
      </c>
      <c r="AC119" s="100">
        <v>0</v>
      </c>
      <c r="AD119" s="100">
        <v>0</v>
      </c>
      <c r="AE119" s="100">
        <v>0</v>
      </c>
      <c r="AF119" s="100">
        <v>0</v>
      </c>
      <c r="AG119" s="101"/>
    </row>
    <row r="120" spans="1:33" x14ac:dyDescent="0.2">
      <c r="A120" s="97" t="s">
        <v>29</v>
      </c>
      <c r="B120" s="97" t="s">
        <v>222</v>
      </c>
      <c r="C120" s="100">
        <v>435.15600000000001</v>
      </c>
      <c r="D120" s="100">
        <v>437.91784644725743</v>
      </c>
      <c r="E120" s="100">
        <v>427.14698871279137</v>
      </c>
      <c r="F120" s="100">
        <v>427.66450740273564</v>
      </c>
      <c r="G120" s="100">
        <v>432.93672905654336</v>
      </c>
      <c r="H120" s="100">
        <v>438.24129562847264</v>
      </c>
      <c r="I120" s="100">
        <v>440.89357891443723</v>
      </c>
      <c r="J120" s="100">
        <v>444.96903859774869</v>
      </c>
      <c r="K120" s="100">
        <v>449.04449828106021</v>
      </c>
      <c r="L120" s="100">
        <v>452.18195533884767</v>
      </c>
      <c r="M120" s="100">
        <v>454.86658354293377</v>
      </c>
      <c r="N120" s="100">
        <v>457.87466092823513</v>
      </c>
      <c r="O120" s="100">
        <v>460.97977306790102</v>
      </c>
      <c r="P120" s="100">
        <v>464.66709373375426</v>
      </c>
      <c r="Q120" s="100">
        <v>468.58082882645823</v>
      </c>
      <c r="R120" s="100">
        <v>472.85035801849887</v>
      </c>
      <c r="S120" s="100">
        <v>477.44333639175477</v>
      </c>
      <c r="T120" s="100">
        <v>482.03631476501062</v>
      </c>
      <c r="U120" s="100">
        <v>486.85570756511714</v>
      </c>
      <c r="V120" s="100">
        <v>491.28696134776533</v>
      </c>
      <c r="W120" s="100">
        <v>495.42711086731981</v>
      </c>
      <c r="X120" s="100">
        <v>499.21146628753769</v>
      </c>
      <c r="Y120" s="100">
        <v>502.34892334532509</v>
      </c>
      <c r="Z120" s="100">
        <v>505.16293122189728</v>
      </c>
      <c r="AA120" s="100">
        <v>509.01197647835812</v>
      </c>
      <c r="AB120" s="100">
        <v>512.47288271736068</v>
      </c>
      <c r="AC120" s="100">
        <v>516.48365256442924</v>
      </c>
      <c r="AD120" s="100">
        <v>520.46207749337611</v>
      </c>
      <c r="AE120" s="100">
        <v>525.05505586663196</v>
      </c>
      <c r="AF120" s="100">
        <v>530.00382833922447</v>
      </c>
      <c r="AG120" s="101"/>
    </row>
    <row r="121" spans="1:33" x14ac:dyDescent="0.2">
      <c r="A121" s="97" t="s">
        <v>40</v>
      </c>
      <c r="B121" s="97" t="s">
        <v>222</v>
      </c>
      <c r="C121" s="100">
        <v>0</v>
      </c>
      <c r="D121" s="100">
        <v>0</v>
      </c>
      <c r="E121" s="100">
        <v>0</v>
      </c>
      <c r="F121" s="100">
        <v>0</v>
      </c>
      <c r="G121" s="100">
        <v>0</v>
      </c>
      <c r="H121" s="100">
        <v>0</v>
      </c>
      <c r="I121" s="100">
        <v>0</v>
      </c>
      <c r="J121" s="100">
        <v>0</v>
      </c>
      <c r="K121" s="100">
        <v>0</v>
      </c>
      <c r="L121" s="100">
        <v>0</v>
      </c>
      <c r="M121" s="100">
        <v>0</v>
      </c>
      <c r="N121" s="100">
        <v>0</v>
      </c>
      <c r="O121" s="100">
        <v>0</v>
      </c>
      <c r="P121" s="100">
        <v>0</v>
      </c>
      <c r="Q121" s="100">
        <v>0</v>
      </c>
      <c r="R121" s="100">
        <v>0</v>
      </c>
      <c r="S121" s="100">
        <v>0</v>
      </c>
      <c r="T121" s="100">
        <v>0</v>
      </c>
      <c r="U121" s="100">
        <v>0</v>
      </c>
      <c r="V121" s="100">
        <v>0</v>
      </c>
      <c r="W121" s="100">
        <v>0</v>
      </c>
      <c r="X121" s="100">
        <v>0</v>
      </c>
      <c r="Y121" s="100">
        <v>0</v>
      </c>
      <c r="Z121" s="100">
        <v>0</v>
      </c>
      <c r="AA121" s="100">
        <v>0</v>
      </c>
      <c r="AB121" s="100">
        <v>0</v>
      </c>
      <c r="AC121" s="100">
        <v>0</v>
      </c>
      <c r="AD121" s="100">
        <v>0</v>
      </c>
      <c r="AE121" s="100">
        <v>0</v>
      </c>
      <c r="AF121" s="100">
        <v>0</v>
      </c>
      <c r="AG121" s="101"/>
    </row>
    <row r="122" spans="1:33" x14ac:dyDescent="0.2">
      <c r="A122" s="97" t="s">
        <v>32</v>
      </c>
      <c r="B122" s="97" t="s">
        <v>222</v>
      </c>
      <c r="C122" s="100">
        <v>0</v>
      </c>
      <c r="D122" s="100">
        <v>0</v>
      </c>
      <c r="E122" s="100">
        <v>0</v>
      </c>
      <c r="F122" s="100">
        <v>0</v>
      </c>
      <c r="G122" s="100">
        <v>0</v>
      </c>
      <c r="H122" s="100">
        <v>0</v>
      </c>
      <c r="I122" s="100">
        <v>0</v>
      </c>
      <c r="J122" s="100">
        <v>0</v>
      </c>
      <c r="K122" s="100">
        <v>0</v>
      </c>
      <c r="L122" s="100">
        <v>0</v>
      </c>
      <c r="M122" s="100">
        <v>0</v>
      </c>
      <c r="N122" s="100">
        <v>0</v>
      </c>
      <c r="O122" s="100">
        <v>0</v>
      </c>
      <c r="P122" s="100">
        <v>0</v>
      </c>
      <c r="Q122" s="100">
        <v>0</v>
      </c>
      <c r="R122" s="100">
        <v>0</v>
      </c>
      <c r="S122" s="100">
        <v>0</v>
      </c>
      <c r="T122" s="100">
        <v>0</v>
      </c>
      <c r="U122" s="100">
        <v>0</v>
      </c>
      <c r="V122" s="100">
        <v>0</v>
      </c>
      <c r="W122" s="100">
        <v>0</v>
      </c>
      <c r="X122" s="100">
        <v>0</v>
      </c>
      <c r="Y122" s="100">
        <v>0</v>
      </c>
      <c r="Z122" s="100">
        <v>0</v>
      </c>
      <c r="AA122" s="100">
        <v>0</v>
      </c>
      <c r="AB122" s="100">
        <v>0</v>
      </c>
      <c r="AC122" s="100">
        <v>0</v>
      </c>
      <c r="AD122" s="100">
        <v>0</v>
      </c>
      <c r="AE122" s="100">
        <v>0</v>
      </c>
      <c r="AF122" s="100">
        <v>0</v>
      </c>
      <c r="AG122" s="101"/>
    </row>
    <row r="123" spans="1:33" x14ac:dyDescent="0.2">
      <c r="A123" s="97" t="s">
        <v>35</v>
      </c>
      <c r="B123" s="97" t="s">
        <v>222</v>
      </c>
      <c r="C123" s="100">
        <v>0</v>
      </c>
      <c r="D123" s="100">
        <v>0</v>
      </c>
      <c r="E123" s="100">
        <v>0</v>
      </c>
      <c r="F123" s="100">
        <v>0</v>
      </c>
      <c r="G123" s="100">
        <v>0</v>
      </c>
      <c r="H123" s="100">
        <v>0</v>
      </c>
      <c r="I123" s="100">
        <v>0</v>
      </c>
      <c r="J123" s="100">
        <v>0</v>
      </c>
      <c r="K123" s="100">
        <v>0</v>
      </c>
      <c r="L123" s="100">
        <v>0</v>
      </c>
      <c r="M123" s="100">
        <v>0</v>
      </c>
      <c r="N123" s="100">
        <v>0</v>
      </c>
      <c r="O123" s="100">
        <v>0</v>
      </c>
      <c r="P123" s="100">
        <v>0</v>
      </c>
      <c r="Q123" s="100">
        <v>0</v>
      </c>
      <c r="R123" s="100">
        <v>0</v>
      </c>
      <c r="S123" s="100">
        <v>0</v>
      </c>
      <c r="T123" s="100">
        <v>0</v>
      </c>
      <c r="U123" s="100">
        <v>0</v>
      </c>
      <c r="V123" s="100">
        <v>0</v>
      </c>
      <c r="W123" s="100">
        <v>0</v>
      </c>
      <c r="X123" s="100">
        <v>0</v>
      </c>
      <c r="Y123" s="100">
        <v>0</v>
      </c>
      <c r="Z123" s="100">
        <v>0</v>
      </c>
      <c r="AA123" s="100">
        <v>0</v>
      </c>
      <c r="AB123" s="100">
        <v>0</v>
      </c>
      <c r="AC123" s="100">
        <v>0</v>
      </c>
      <c r="AD123" s="100">
        <v>0</v>
      </c>
      <c r="AE123" s="100">
        <v>0</v>
      </c>
      <c r="AF123" s="100">
        <v>0</v>
      </c>
      <c r="AG123" s="101"/>
    </row>
    <row r="124" spans="1:33" x14ac:dyDescent="0.2">
      <c r="A124" s="97" t="s">
        <v>37</v>
      </c>
      <c r="B124" s="97" t="s">
        <v>222</v>
      </c>
      <c r="C124" s="100">
        <v>0</v>
      </c>
      <c r="D124" s="100">
        <v>0</v>
      </c>
      <c r="E124" s="100">
        <v>0</v>
      </c>
      <c r="F124" s="100">
        <v>0</v>
      </c>
      <c r="G124" s="100">
        <v>0</v>
      </c>
      <c r="H124" s="100">
        <v>0</v>
      </c>
      <c r="I124" s="100">
        <v>0</v>
      </c>
      <c r="J124" s="100">
        <v>0</v>
      </c>
      <c r="K124" s="100">
        <v>0</v>
      </c>
      <c r="L124" s="100">
        <v>0</v>
      </c>
      <c r="M124" s="100">
        <v>0</v>
      </c>
      <c r="N124" s="100">
        <v>0</v>
      </c>
      <c r="O124" s="100">
        <v>0</v>
      </c>
      <c r="P124" s="100">
        <v>0</v>
      </c>
      <c r="Q124" s="100">
        <v>0</v>
      </c>
      <c r="R124" s="100">
        <v>0</v>
      </c>
      <c r="S124" s="100">
        <v>0</v>
      </c>
      <c r="T124" s="100">
        <v>0</v>
      </c>
      <c r="U124" s="100">
        <v>0</v>
      </c>
      <c r="V124" s="100">
        <v>0</v>
      </c>
      <c r="W124" s="100">
        <v>0</v>
      </c>
      <c r="X124" s="100">
        <v>0</v>
      </c>
      <c r="Y124" s="100">
        <v>0</v>
      </c>
      <c r="Z124" s="100">
        <v>0</v>
      </c>
      <c r="AA124" s="100">
        <v>0</v>
      </c>
      <c r="AB124" s="100">
        <v>0</v>
      </c>
      <c r="AC124" s="100">
        <v>0</v>
      </c>
      <c r="AD124" s="100">
        <v>0</v>
      </c>
      <c r="AE124" s="100">
        <v>0</v>
      </c>
      <c r="AF124" s="100">
        <v>0</v>
      </c>
      <c r="AG124" s="101"/>
    </row>
    <row r="125" spans="1:33" x14ac:dyDescent="0.2">
      <c r="A125" s="97" t="s">
        <v>42</v>
      </c>
      <c r="B125" s="97" t="s">
        <v>222</v>
      </c>
      <c r="C125" s="100">
        <v>0</v>
      </c>
      <c r="D125" s="100">
        <v>0</v>
      </c>
      <c r="E125" s="100">
        <v>0</v>
      </c>
      <c r="F125" s="100">
        <v>0</v>
      </c>
      <c r="G125" s="100">
        <v>0</v>
      </c>
      <c r="H125" s="100">
        <v>0</v>
      </c>
      <c r="I125" s="100">
        <v>0</v>
      </c>
      <c r="J125" s="100">
        <v>0</v>
      </c>
      <c r="K125" s="100">
        <v>0</v>
      </c>
      <c r="L125" s="100">
        <v>0</v>
      </c>
      <c r="M125" s="100">
        <v>0</v>
      </c>
      <c r="N125" s="100">
        <v>0</v>
      </c>
      <c r="O125" s="100">
        <v>0</v>
      </c>
      <c r="P125" s="100">
        <v>0</v>
      </c>
      <c r="Q125" s="100">
        <v>0</v>
      </c>
      <c r="R125" s="100">
        <v>0</v>
      </c>
      <c r="S125" s="100">
        <v>0</v>
      </c>
      <c r="T125" s="100">
        <v>0</v>
      </c>
      <c r="U125" s="100">
        <v>0</v>
      </c>
      <c r="V125" s="100">
        <v>0</v>
      </c>
      <c r="W125" s="100">
        <v>0</v>
      </c>
      <c r="X125" s="100">
        <v>0</v>
      </c>
      <c r="Y125" s="100">
        <v>0</v>
      </c>
      <c r="Z125" s="100">
        <v>0</v>
      </c>
      <c r="AA125" s="100">
        <v>0</v>
      </c>
      <c r="AB125" s="100">
        <v>0</v>
      </c>
      <c r="AC125" s="100">
        <v>0</v>
      </c>
      <c r="AD125" s="100">
        <v>0</v>
      </c>
      <c r="AE125" s="100">
        <v>0</v>
      </c>
      <c r="AF125" s="100">
        <v>0</v>
      </c>
      <c r="AG125" s="101"/>
    </row>
    <row r="126" spans="1:33" x14ac:dyDescent="0.2">
      <c r="A126" s="97" t="s">
        <v>45</v>
      </c>
      <c r="B126" s="97" t="s">
        <v>222</v>
      </c>
      <c r="C126" s="100">
        <v>0</v>
      </c>
      <c r="D126" s="100">
        <v>0</v>
      </c>
      <c r="E126" s="100">
        <v>0</v>
      </c>
      <c r="F126" s="100">
        <v>0</v>
      </c>
      <c r="G126" s="100">
        <v>0</v>
      </c>
      <c r="H126" s="100">
        <v>0</v>
      </c>
      <c r="I126" s="100">
        <v>0</v>
      </c>
      <c r="J126" s="100">
        <v>0</v>
      </c>
      <c r="K126" s="100">
        <v>0</v>
      </c>
      <c r="L126" s="100">
        <v>0</v>
      </c>
      <c r="M126" s="100">
        <v>0</v>
      </c>
      <c r="N126" s="100">
        <v>0</v>
      </c>
      <c r="O126" s="100">
        <v>0</v>
      </c>
      <c r="P126" s="100">
        <v>0</v>
      </c>
      <c r="Q126" s="100">
        <v>0</v>
      </c>
      <c r="R126" s="100">
        <v>0</v>
      </c>
      <c r="S126" s="100">
        <v>0</v>
      </c>
      <c r="T126" s="100">
        <v>0</v>
      </c>
      <c r="U126" s="100">
        <v>0</v>
      </c>
      <c r="V126" s="100">
        <v>0</v>
      </c>
      <c r="W126" s="100">
        <v>0</v>
      </c>
      <c r="X126" s="100">
        <v>0</v>
      </c>
      <c r="Y126" s="100">
        <v>0</v>
      </c>
      <c r="Z126" s="100">
        <v>0</v>
      </c>
      <c r="AA126" s="100">
        <v>0</v>
      </c>
      <c r="AB126" s="100">
        <v>0</v>
      </c>
      <c r="AC126" s="100">
        <v>0</v>
      </c>
      <c r="AD126" s="100">
        <v>0</v>
      </c>
      <c r="AE126" s="100">
        <v>0</v>
      </c>
      <c r="AF126" s="100">
        <v>0</v>
      </c>
      <c r="AG126" s="101"/>
    </row>
    <row r="127" spans="1:33" x14ac:dyDescent="0.2">
      <c r="A127" s="97" t="s">
        <v>48</v>
      </c>
      <c r="B127" s="97" t="s">
        <v>222</v>
      </c>
      <c r="C127" s="100">
        <v>0</v>
      </c>
      <c r="D127" s="100">
        <v>0</v>
      </c>
      <c r="E127" s="100">
        <v>0</v>
      </c>
      <c r="F127" s="100">
        <v>0</v>
      </c>
      <c r="G127" s="100">
        <v>0</v>
      </c>
      <c r="H127" s="100">
        <v>0</v>
      </c>
      <c r="I127" s="100">
        <v>0</v>
      </c>
      <c r="J127" s="100">
        <v>0</v>
      </c>
      <c r="K127" s="100">
        <v>0</v>
      </c>
      <c r="L127" s="100">
        <v>0</v>
      </c>
      <c r="M127" s="100">
        <v>0</v>
      </c>
      <c r="N127" s="100">
        <v>0</v>
      </c>
      <c r="O127" s="100">
        <v>0</v>
      </c>
      <c r="P127" s="100">
        <v>0</v>
      </c>
      <c r="Q127" s="100">
        <v>0</v>
      </c>
      <c r="R127" s="100">
        <v>0</v>
      </c>
      <c r="S127" s="100">
        <v>0</v>
      </c>
      <c r="T127" s="100">
        <v>0</v>
      </c>
      <c r="U127" s="100">
        <v>0</v>
      </c>
      <c r="V127" s="100">
        <v>0</v>
      </c>
      <c r="W127" s="100">
        <v>0</v>
      </c>
      <c r="X127" s="100">
        <v>0</v>
      </c>
      <c r="Y127" s="100">
        <v>0</v>
      </c>
      <c r="Z127" s="100">
        <v>0</v>
      </c>
      <c r="AA127" s="100">
        <v>0</v>
      </c>
      <c r="AB127" s="100">
        <v>0</v>
      </c>
      <c r="AC127" s="100">
        <v>0</v>
      </c>
      <c r="AD127" s="100">
        <v>0</v>
      </c>
      <c r="AE127" s="100">
        <v>0</v>
      </c>
      <c r="AF127" s="100">
        <v>0</v>
      </c>
      <c r="AG127" s="101"/>
    </row>
    <row r="128" spans="1:33" x14ac:dyDescent="0.2">
      <c r="A128" s="97" t="s">
        <v>55</v>
      </c>
      <c r="B128" s="97" t="s">
        <v>222</v>
      </c>
      <c r="C128" s="100">
        <v>0</v>
      </c>
      <c r="D128" s="100">
        <v>0</v>
      </c>
      <c r="E128" s="100">
        <v>0</v>
      </c>
      <c r="F128" s="100">
        <v>0</v>
      </c>
      <c r="G128" s="100">
        <v>0</v>
      </c>
      <c r="H128" s="100">
        <v>0</v>
      </c>
      <c r="I128" s="100">
        <v>0</v>
      </c>
      <c r="J128" s="100">
        <v>0</v>
      </c>
      <c r="K128" s="100">
        <v>0</v>
      </c>
      <c r="L128" s="100">
        <v>0</v>
      </c>
      <c r="M128" s="100">
        <v>0</v>
      </c>
      <c r="N128" s="100">
        <v>0</v>
      </c>
      <c r="O128" s="100">
        <v>0</v>
      </c>
      <c r="P128" s="100">
        <v>0</v>
      </c>
      <c r="Q128" s="100">
        <v>0</v>
      </c>
      <c r="R128" s="100">
        <v>0</v>
      </c>
      <c r="S128" s="100">
        <v>0</v>
      </c>
      <c r="T128" s="100">
        <v>0</v>
      </c>
      <c r="U128" s="100">
        <v>0</v>
      </c>
      <c r="V128" s="100">
        <v>0</v>
      </c>
      <c r="W128" s="100">
        <v>0</v>
      </c>
      <c r="X128" s="100">
        <v>0</v>
      </c>
      <c r="Y128" s="100">
        <v>0</v>
      </c>
      <c r="Z128" s="100">
        <v>0</v>
      </c>
      <c r="AA128" s="100">
        <v>0</v>
      </c>
      <c r="AB128" s="100">
        <v>0</v>
      </c>
      <c r="AC128" s="100">
        <v>0</v>
      </c>
      <c r="AD128" s="100">
        <v>0</v>
      </c>
      <c r="AE128" s="100">
        <v>0</v>
      </c>
      <c r="AF128" s="100">
        <v>0</v>
      </c>
      <c r="AG128" s="101"/>
    </row>
    <row r="129" spans="1:33" x14ac:dyDescent="0.2">
      <c r="A129" s="97" t="s">
        <v>52</v>
      </c>
      <c r="B129" s="97" t="s">
        <v>222</v>
      </c>
      <c r="C129" s="100">
        <v>4435.4780000000001</v>
      </c>
      <c r="D129" s="100">
        <v>4458.5921353321619</v>
      </c>
      <c r="E129" s="100">
        <v>4396.6129611872611</v>
      </c>
      <c r="F129" s="100">
        <v>4417.4734109457322</v>
      </c>
      <c r="G129" s="100">
        <v>4418.4725169605945</v>
      </c>
      <c r="H129" s="100">
        <v>4440.4336513006729</v>
      </c>
      <c r="I129" s="100">
        <v>4464.9020116804304</v>
      </c>
      <c r="J129" s="100">
        <v>4493.387270522544</v>
      </c>
      <c r="K129" s="100">
        <v>4518.275157799967</v>
      </c>
      <c r="L129" s="100">
        <v>4542.5297874919124</v>
      </c>
      <c r="M129" s="100">
        <v>4567.5903359092745</v>
      </c>
      <c r="N129" s="100">
        <v>4593.4157335041837</v>
      </c>
      <c r="O129" s="100">
        <v>4618.0825420772499</v>
      </c>
      <c r="P129" s="100">
        <v>4643.9163571183417</v>
      </c>
      <c r="Q129" s="100">
        <v>4675.0451770301124</v>
      </c>
      <c r="R129" s="100">
        <v>4707.535242880127</v>
      </c>
      <c r="S129" s="100">
        <v>4744.5880820272332</v>
      </c>
      <c r="T129" s="100">
        <v>4775.2631360440573</v>
      </c>
      <c r="U129" s="100">
        <v>4801.8407566472397</v>
      </c>
      <c r="V129" s="100">
        <v>4834.3529182934844</v>
      </c>
      <c r="W129" s="100">
        <v>4870.9620131362835</v>
      </c>
      <c r="X129" s="100">
        <v>4910.863709345811</v>
      </c>
      <c r="Y129" s="100">
        <v>4951.4518068942798</v>
      </c>
      <c r="Z129" s="100">
        <v>4993.9507337217283</v>
      </c>
      <c r="AA129" s="100">
        <v>5039.4158616410714</v>
      </c>
      <c r="AB129" s="100">
        <v>5085.98748700957</v>
      </c>
      <c r="AC129" s="100">
        <v>5136.9002722559826</v>
      </c>
      <c r="AD129" s="100">
        <v>5188.1610016097748</v>
      </c>
      <c r="AE129" s="100">
        <v>5243.8197603498129</v>
      </c>
      <c r="AF129" s="100">
        <v>5307.6986727534168</v>
      </c>
      <c r="AG129" s="101"/>
    </row>
    <row r="130" spans="1:33" x14ac:dyDescent="0.2">
      <c r="A130" s="97" t="s">
        <v>50</v>
      </c>
      <c r="B130" s="97" t="s">
        <v>222</v>
      </c>
      <c r="C130" s="100">
        <v>0</v>
      </c>
      <c r="D130" s="100">
        <v>0</v>
      </c>
      <c r="E130" s="100">
        <v>0</v>
      </c>
      <c r="F130" s="100">
        <v>0</v>
      </c>
      <c r="G130" s="100">
        <v>0</v>
      </c>
      <c r="H130" s="100">
        <v>0</v>
      </c>
      <c r="I130" s="100">
        <v>0</v>
      </c>
      <c r="J130" s="100">
        <v>0</v>
      </c>
      <c r="K130" s="100">
        <v>0</v>
      </c>
      <c r="L130" s="100">
        <v>0</v>
      </c>
      <c r="M130" s="100">
        <v>0</v>
      </c>
      <c r="N130" s="100">
        <v>0</v>
      </c>
      <c r="O130" s="100">
        <v>0</v>
      </c>
      <c r="P130" s="100">
        <v>0</v>
      </c>
      <c r="Q130" s="100">
        <v>0</v>
      </c>
      <c r="R130" s="100">
        <v>0</v>
      </c>
      <c r="S130" s="100">
        <v>0</v>
      </c>
      <c r="T130" s="100">
        <v>0</v>
      </c>
      <c r="U130" s="100">
        <v>0</v>
      </c>
      <c r="V130" s="100">
        <v>0</v>
      </c>
      <c r="W130" s="100">
        <v>0</v>
      </c>
      <c r="X130" s="100">
        <v>0</v>
      </c>
      <c r="Y130" s="100">
        <v>0</v>
      </c>
      <c r="Z130" s="100">
        <v>0</v>
      </c>
      <c r="AA130" s="100">
        <v>0</v>
      </c>
      <c r="AB130" s="100">
        <v>0</v>
      </c>
      <c r="AC130" s="100">
        <v>0</v>
      </c>
      <c r="AD130" s="100">
        <v>0</v>
      </c>
      <c r="AE130" s="100">
        <v>0</v>
      </c>
      <c r="AF130" s="100">
        <v>0</v>
      </c>
      <c r="AG130" s="101"/>
    </row>
    <row r="131" spans="1:33" x14ac:dyDescent="0.2">
      <c r="A131" s="97" t="s">
        <v>58</v>
      </c>
      <c r="B131" s="97" t="s">
        <v>222</v>
      </c>
      <c r="C131" s="100">
        <v>5577.0479999999998</v>
      </c>
      <c r="D131" s="100">
        <v>5608.15906564943</v>
      </c>
      <c r="E131" s="100">
        <v>5574.0372808084512</v>
      </c>
      <c r="F131" s="100">
        <v>5595.3633963340626</v>
      </c>
      <c r="G131" s="100">
        <v>5622.782687724135</v>
      </c>
      <c r="H131" s="100">
        <v>5659.9510604973439</v>
      </c>
      <c r="I131" s="100">
        <v>5700.1660212027828</v>
      </c>
      <c r="J131" s="100">
        <v>5730.6319005250853</v>
      </c>
      <c r="K131" s="100">
        <v>5750.7393808778052</v>
      </c>
      <c r="L131" s="100">
        <v>5775.7214019220937</v>
      </c>
      <c r="M131" s="100">
        <v>5795.2195646883674</v>
      </c>
      <c r="N131" s="100">
        <v>5820.8109033191013</v>
      </c>
      <c r="O131" s="100">
        <v>5840.9183836718203</v>
      </c>
      <c r="P131" s="100">
        <v>5858.5885936787554</v>
      </c>
      <c r="Q131" s="100">
        <v>5886.617202655274</v>
      </c>
      <c r="R131" s="100">
        <v>5908.5526357673316</v>
      </c>
      <c r="S131" s="100">
        <v>5932.3160216387278</v>
      </c>
      <c r="T131" s="100">
        <v>5954.2514547507863</v>
      </c>
      <c r="U131" s="100">
        <v>5968.265759239046</v>
      </c>
      <c r="V131" s="100">
        <v>5984.7173340730897</v>
      </c>
      <c r="W131" s="100">
        <v>6004.8248144258087</v>
      </c>
      <c r="X131" s="100">
        <v>6030.4161530565425</v>
      </c>
      <c r="Y131" s="100">
        <v>6060.2727147923988</v>
      </c>
      <c r="Z131" s="100">
        <v>6088.3013237689174</v>
      </c>
      <c r="AA131" s="100">
        <v>6118.1578855047737</v>
      </c>
      <c r="AB131" s="100">
        <v>6152.2796703457525</v>
      </c>
      <c r="AC131" s="100">
        <v>6195.5412189834224</v>
      </c>
      <c r="AD131" s="100">
        <v>6231.4909565837379</v>
      </c>
      <c r="AE131" s="100">
        <v>6271.0965997027315</v>
      </c>
      <c r="AF131" s="100">
        <v>6319.8420066184162</v>
      </c>
      <c r="AG131" s="101"/>
    </row>
    <row r="132" spans="1:33" x14ac:dyDescent="0.2">
      <c r="A132" s="97" t="s">
        <v>60</v>
      </c>
      <c r="B132" s="97" t="s">
        <v>222</v>
      </c>
      <c r="C132" s="100">
        <v>45957.966</v>
      </c>
      <c r="D132" s="100">
        <v>45503.239280625014</v>
      </c>
      <c r="E132" s="100">
        <v>44836.176583644803</v>
      </c>
      <c r="F132" s="100">
        <v>44857.307858370215</v>
      </c>
      <c r="G132" s="100">
        <v>45399.818859100364</v>
      </c>
      <c r="H132" s="100">
        <v>45933.967806524677</v>
      </c>
      <c r="I132" s="100">
        <v>46303.98530500583</v>
      </c>
      <c r="J132" s="100">
        <v>46719.185880459714</v>
      </c>
      <c r="K132" s="100">
        <v>47074.663373354</v>
      </c>
      <c r="L132" s="100">
        <v>47393.599591373233</v>
      </c>
      <c r="M132" s="100">
        <v>47666.389787601111</v>
      </c>
      <c r="N132" s="100">
        <v>48006.582935053499</v>
      </c>
      <c r="O132" s="100">
        <v>48330.765561984495</v>
      </c>
      <c r="P132" s="100">
        <v>48708.306189986572</v>
      </c>
      <c r="Q132" s="100">
        <v>49122.656741079816</v>
      </c>
      <c r="R132" s="100">
        <v>49561.028545505644</v>
      </c>
      <c r="S132" s="100">
        <v>49989.860071763251</v>
      </c>
      <c r="T132" s="100">
        <v>50419.604661583362</v>
      </c>
      <c r="U132" s="100">
        <v>50832.849604718926</v>
      </c>
      <c r="V132" s="100">
        <v>51235.784799763132</v>
      </c>
      <c r="W132" s="100">
        <v>51648.516536452335</v>
      </c>
      <c r="X132" s="100">
        <v>52056.265900065853</v>
      </c>
      <c r="Y132" s="100">
        <v>52435.358825629955</v>
      </c>
      <c r="Z132" s="100">
        <v>52787.343726210303</v>
      </c>
      <c r="AA132" s="100">
        <v>53299.714108933847</v>
      </c>
      <c r="AB132" s="100">
        <v>53703.39868870005</v>
      </c>
      <c r="AC132" s="100">
        <v>54163.600088977342</v>
      </c>
      <c r="AD132" s="100">
        <v>54598.628841089572</v>
      </c>
      <c r="AE132" s="100">
        <v>55073.588445639609</v>
      </c>
      <c r="AF132" s="100">
        <v>55618.027198239601</v>
      </c>
      <c r="AG132" s="101"/>
    </row>
    <row r="133" spans="1:33" x14ac:dyDescent="0.2">
      <c r="A133" s="97" t="s">
        <v>66</v>
      </c>
      <c r="B133" s="97" t="s">
        <v>222</v>
      </c>
      <c r="C133" s="100">
        <v>0</v>
      </c>
      <c r="D133" s="100">
        <v>0</v>
      </c>
      <c r="E133" s="100">
        <v>0</v>
      </c>
      <c r="F133" s="100">
        <v>0</v>
      </c>
      <c r="G133" s="100">
        <v>0</v>
      </c>
      <c r="H133" s="100">
        <v>0</v>
      </c>
      <c r="I133" s="100">
        <v>0</v>
      </c>
      <c r="J133" s="100">
        <v>0</v>
      </c>
      <c r="K133" s="100">
        <v>0</v>
      </c>
      <c r="L133" s="100">
        <v>0</v>
      </c>
      <c r="M133" s="100">
        <v>0</v>
      </c>
      <c r="N133" s="100">
        <v>0</v>
      </c>
      <c r="O133" s="100">
        <v>0</v>
      </c>
      <c r="P133" s="100">
        <v>0</v>
      </c>
      <c r="Q133" s="100">
        <v>0</v>
      </c>
      <c r="R133" s="100">
        <v>0</v>
      </c>
      <c r="S133" s="100">
        <v>0</v>
      </c>
      <c r="T133" s="100">
        <v>0</v>
      </c>
      <c r="U133" s="100">
        <v>0</v>
      </c>
      <c r="V133" s="100">
        <v>0</v>
      </c>
      <c r="W133" s="100">
        <v>0</v>
      </c>
      <c r="X133" s="100">
        <v>0</v>
      </c>
      <c r="Y133" s="100">
        <v>0</v>
      </c>
      <c r="Z133" s="100">
        <v>0</v>
      </c>
      <c r="AA133" s="100">
        <v>0</v>
      </c>
      <c r="AB133" s="100">
        <v>0</v>
      </c>
      <c r="AC133" s="100">
        <v>0</v>
      </c>
      <c r="AD133" s="100">
        <v>0</v>
      </c>
      <c r="AE133" s="100">
        <v>0</v>
      </c>
      <c r="AF133" s="100">
        <v>0</v>
      </c>
      <c r="AG133" s="101"/>
    </row>
    <row r="134" spans="1:33" x14ac:dyDescent="0.2">
      <c r="A134" s="97" t="s">
        <v>63</v>
      </c>
      <c r="B134" s="97" t="s">
        <v>222</v>
      </c>
      <c r="C134" s="100">
        <v>0</v>
      </c>
      <c r="D134" s="100">
        <v>0</v>
      </c>
      <c r="E134" s="100">
        <v>0</v>
      </c>
      <c r="F134" s="100">
        <v>0</v>
      </c>
      <c r="G134" s="100">
        <v>0</v>
      </c>
      <c r="H134" s="100">
        <v>0</v>
      </c>
      <c r="I134" s="100">
        <v>0</v>
      </c>
      <c r="J134" s="100">
        <v>0</v>
      </c>
      <c r="K134" s="100">
        <v>0</v>
      </c>
      <c r="L134" s="100">
        <v>0</v>
      </c>
      <c r="M134" s="100">
        <v>0</v>
      </c>
      <c r="N134" s="100">
        <v>0</v>
      </c>
      <c r="O134" s="100">
        <v>0</v>
      </c>
      <c r="P134" s="100">
        <v>0</v>
      </c>
      <c r="Q134" s="100">
        <v>0</v>
      </c>
      <c r="R134" s="100">
        <v>0</v>
      </c>
      <c r="S134" s="100">
        <v>0</v>
      </c>
      <c r="T134" s="100">
        <v>0</v>
      </c>
      <c r="U134" s="100">
        <v>0</v>
      </c>
      <c r="V134" s="100">
        <v>0</v>
      </c>
      <c r="W134" s="100">
        <v>0</v>
      </c>
      <c r="X134" s="100">
        <v>0</v>
      </c>
      <c r="Y134" s="100">
        <v>0</v>
      </c>
      <c r="Z134" s="100">
        <v>0</v>
      </c>
      <c r="AA134" s="100">
        <v>0</v>
      </c>
      <c r="AB134" s="100">
        <v>0</v>
      </c>
      <c r="AC134" s="100">
        <v>0</v>
      </c>
      <c r="AD134" s="100">
        <v>0</v>
      </c>
      <c r="AE134" s="100">
        <v>0</v>
      </c>
      <c r="AF134" s="100">
        <v>0</v>
      </c>
      <c r="AG134" s="101"/>
    </row>
    <row r="135" spans="1:33" x14ac:dyDescent="0.2">
      <c r="A135" s="97" t="s">
        <v>69</v>
      </c>
      <c r="B135" s="97" t="s">
        <v>222</v>
      </c>
      <c r="C135" s="100">
        <v>2530.0880000000002</v>
      </c>
      <c r="D135" s="100">
        <v>2632.4700290524497</v>
      </c>
      <c r="E135" s="100">
        <v>2583.5112887458586</v>
      </c>
      <c r="F135" s="100">
        <v>2590.5980996809535</v>
      </c>
      <c r="G135" s="100">
        <v>2630.3758029355954</v>
      </c>
      <c r="H135" s="100">
        <v>2666.0034864122513</v>
      </c>
      <c r="I135" s="100">
        <v>2688.2283331551494</v>
      </c>
      <c r="J135" s="100">
        <v>2716.37710219367</v>
      </c>
      <c r="K135" s="100">
        <v>2741.2869923652638</v>
      </c>
      <c r="L135" s="100">
        <v>2761.8936270903323</v>
      </c>
      <c r="M135" s="100">
        <v>2779.2839865246715</v>
      </c>
      <c r="N135" s="100">
        <v>2800.5201101242437</v>
      </c>
      <c r="O135" s="100">
        <v>2821.4458569733611</v>
      </c>
      <c r="P135" s="100">
        <v>2846.0298125028435</v>
      </c>
      <c r="Q135" s="100">
        <v>2871.9547116408603</v>
      </c>
      <c r="R135" s="100">
        <v>2900.9905514916691</v>
      </c>
      <c r="S135" s="100">
        <v>2929.708968907481</v>
      </c>
      <c r="T135" s="100">
        <v>2958.8211954558496</v>
      </c>
      <c r="U135" s="100">
        <v>2988.8975808944274</v>
      </c>
      <c r="V135" s="100">
        <v>3018.1819963215594</v>
      </c>
      <c r="W135" s="100">
        <v>3046.4567587777574</v>
      </c>
      <c r="X135" s="100">
        <v>3072.8311630252228</v>
      </c>
      <c r="Y135" s="100">
        <v>3095.9583993651254</v>
      </c>
      <c r="Z135" s="100">
        <v>3117.624309721708</v>
      </c>
      <c r="AA135" s="100">
        <v>3152.2912136862601</v>
      </c>
      <c r="AB135" s="100">
        <v>3177.238563945346</v>
      </c>
      <c r="AC135" s="100">
        <v>3205.4778110505081</v>
      </c>
      <c r="AD135" s="100">
        <v>3232.6621661514155</v>
      </c>
      <c r="AE135" s="100">
        <v>3262.7538863151703</v>
      </c>
      <c r="AF135" s="100">
        <v>3296.7623535248413</v>
      </c>
      <c r="AG135" s="101"/>
    </row>
    <row r="136" spans="1:33" x14ac:dyDescent="0.2">
      <c r="A136" s="97" t="s">
        <v>88</v>
      </c>
      <c r="B136" s="97" t="s">
        <v>222</v>
      </c>
      <c r="C136" s="100">
        <v>18992.955999999998</v>
      </c>
      <c r="D136" s="100">
        <v>19660.541599088225</v>
      </c>
      <c r="E136" s="100">
        <v>19603.509179475266</v>
      </c>
      <c r="F136" s="100">
        <v>19530.631621059969</v>
      </c>
      <c r="G136" s="100">
        <v>19619.017236855085</v>
      </c>
      <c r="H136" s="100">
        <v>19783.024965923531</v>
      </c>
      <c r="I136" s="100">
        <v>19961.384965370795</v>
      </c>
      <c r="J136" s="100">
        <v>20184.699789429349</v>
      </c>
      <c r="K136" s="100">
        <v>20380.939900711201</v>
      </c>
      <c r="L136" s="100">
        <v>20552.609874296209</v>
      </c>
      <c r="M136" s="100">
        <v>20720.334469354751</v>
      </c>
      <c r="N136" s="100">
        <v>20905.534123674322</v>
      </c>
      <c r="O136" s="100">
        <v>21031.660929161051</v>
      </c>
      <c r="P136" s="100">
        <v>21165.886011786341</v>
      </c>
      <c r="Q136" s="100">
        <v>21345.366471731613</v>
      </c>
      <c r="R136" s="100">
        <v>21513.575095367789</v>
      </c>
      <c r="S136" s="100">
        <v>21686.517932793555</v>
      </c>
      <c r="T136" s="100">
        <v>21833.622115136277</v>
      </c>
      <c r="U136" s="100">
        <v>21986.38343927867</v>
      </c>
      <c r="V136" s="100">
        <v>22168.917514744273</v>
      </c>
      <c r="W136" s="100">
        <v>22378.567178154961</v>
      </c>
      <c r="X136" s="100">
        <v>22599.069753637708</v>
      </c>
      <c r="Y136" s="100">
        <v>22825.699165445494</v>
      </c>
      <c r="Z136" s="100">
        <v>23039.898364566005</v>
      </c>
      <c r="AA136" s="100">
        <v>23243.076804486369</v>
      </c>
      <c r="AB136" s="100">
        <v>23459.539304219976</v>
      </c>
      <c r="AC136" s="100">
        <v>23688.478717907903</v>
      </c>
      <c r="AD136" s="100">
        <v>23922.258232416636</v>
      </c>
      <c r="AE136" s="100">
        <v>24162.96913973214</v>
      </c>
      <c r="AF136" s="100">
        <v>24448.420230786054</v>
      </c>
      <c r="AG136" s="101"/>
    </row>
    <row r="137" spans="1:33" x14ac:dyDescent="0.2">
      <c r="A137" s="97" t="s">
        <v>90</v>
      </c>
      <c r="B137" s="97" t="s">
        <v>222</v>
      </c>
      <c r="C137" s="100">
        <v>0</v>
      </c>
      <c r="D137" s="100">
        <v>0</v>
      </c>
      <c r="E137" s="100">
        <v>0</v>
      </c>
      <c r="F137" s="100">
        <v>0</v>
      </c>
      <c r="G137" s="100">
        <v>0</v>
      </c>
      <c r="H137" s="100">
        <v>0</v>
      </c>
      <c r="I137" s="100">
        <v>0</v>
      </c>
      <c r="J137" s="100">
        <v>0</v>
      </c>
      <c r="K137" s="100">
        <v>0</v>
      </c>
      <c r="L137" s="100">
        <v>0</v>
      </c>
      <c r="M137" s="100">
        <v>0</v>
      </c>
      <c r="N137" s="100">
        <v>0</v>
      </c>
      <c r="O137" s="100">
        <v>0</v>
      </c>
      <c r="P137" s="100">
        <v>0</v>
      </c>
      <c r="Q137" s="100">
        <v>0</v>
      </c>
      <c r="R137" s="100">
        <v>0</v>
      </c>
      <c r="S137" s="100">
        <v>0</v>
      </c>
      <c r="T137" s="100">
        <v>0</v>
      </c>
      <c r="U137" s="100">
        <v>0</v>
      </c>
      <c r="V137" s="100">
        <v>0</v>
      </c>
      <c r="W137" s="100">
        <v>0</v>
      </c>
      <c r="X137" s="100">
        <v>0</v>
      </c>
      <c r="Y137" s="100">
        <v>0</v>
      </c>
      <c r="Z137" s="100">
        <v>0</v>
      </c>
      <c r="AA137" s="100">
        <v>0</v>
      </c>
      <c r="AB137" s="100">
        <v>0</v>
      </c>
      <c r="AC137" s="100">
        <v>0</v>
      </c>
      <c r="AD137" s="100">
        <v>0</v>
      </c>
      <c r="AE137" s="100">
        <v>0</v>
      </c>
      <c r="AF137" s="100">
        <v>0</v>
      </c>
      <c r="AG137" s="101"/>
    </row>
    <row r="138" spans="1:33" x14ac:dyDescent="0.2">
      <c r="A138" s="97" t="s">
        <v>71</v>
      </c>
      <c r="B138" s="97" t="s">
        <v>222</v>
      </c>
      <c r="C138" s="100">
        <v>0</v>
      </c>
      <c r="D138" s="100">
        <v>0</v>
      </c>
      <c r="E138" s="100">
        <v>0</v>
      </c>
      <c r="F138" s="100">
        <v>0</v>
      </c>
      <c r="G138" s="100">
        <v>0</v>
      </c>
      <c r="H138" s="100">
        <v>0</v>
      </c>
      <c r="I138" s="100">
        <v>0</v>
      </c>
      <c r="J138" s="100">
        <v>0</v>
      </c>
      <c r="K138" s="100">
        <v>0</v>
      </c>
      <c r="L138" s="100">
        <v>0</v>
      </c>
      <c r="M138" s="100">
        <v>0</v>
      </c>
      <c r="N138" s="100">
        <v>0</v>
      </c>
      <c r="O138" s="100">
        <v>0</v>
      </c>
      <c r="P138" s="100">
        <v>0</v>
      </c>
      <c r="Q138" s="100">
        <v>0</v>
      </c>
      <c r="R138" s="100">
        <v>0</v>
      </c>
      <c r="S138" s="100">
        <v>0</v>
      </c>
      <c r="T138" s="100">
        <v>0</v>
      </c>
      <c r="U138" s="100">
        <v>0</v>
      </c>
      <c r="V138" s="100">
        <v>0</v>
      </c>
      <c r="W138" s="100">
        <v>0</v>
      </c>
      <c r="X138" s="100">
        <v>0</v>
      </c>
      <c r="Y138" s="100">
        <v>0</v>
      </c>
      <c r="Z138" s="100">
        <v>0</v>
      </c>
      <c r="AA138" s="100">
        <v>0</v>
      </c>
      <c r="AB138" s="100">
        <v>0</v>
      </c>
      <c r="AC138" s="100">
        <v>0</v>
      </c>
      <c r="AD138" s="100">
        <v>0</v>
      </c>
      <c r="AE138" s="100">
        <v>0</v>
      </c>
      <c r="AF138" s="100">
        <v>0</v>
      </c>
      <c r="AG138" s="101"/>
    </row>
    <row r="139" spans="1:33" x14ac:dyDescent="0.2">
      <c r="A139" s="97" t="s">
        <v>77</v>
      </c>
      <c r="B139" s="97" t="s">
        <v>222</v>
      </c>
      <c r="C139" s="100">
        <v>680.30499999999995</v>
      </c>
      <c r="D139" s="100">
        <v>677.10302975944353</v>
      </c>
      <c r="E139" s="100">
        <v>660.22528376421258</v>
      </c>
      <c r="F139" s="100">
        <v>670.23123213570182</v>
      </c>
      <c r="G139" s="100">
        <v>667.25446661505964</v>
      </c>
      <c r="H139" s="100">
        <v>669.97471911390005</v>
      </c>
      <c r="I139" s="100">
        <v>672.1755627470352</v>
      </c>
      <c r="J139" s="100">
        <v>676.01811718554075</v>
      </c>
      <c r="K139" s="100">
        <v>679.98180791478251</v>
      </c>
      <c r="L139" s="100">
        <v>685.16551329060451</v>
      </c>
      <c r="M139" s="100">
        <v>690.1583967660107</v>
      </c>
      <c r="N139" s="100">
        <v>695.74781437661352</v>
      </c>
      <c r="O139" s="100">
        <v>702.25586279057916</v>
      </c>
      <c r="P139" s="100">
        <v>704.78911472309642</v>
      </c>
      <c r="Q139" s="100">
        <v>713.6806784814936</v>
      </c>
      <c r="R139" s="100">
        <v>717.39031020192112</v>
      </c>
      <c r="S139" s="100">
        <v>724.37517154812826</v>
      </c>
      <c r="T139" s="100">
        <v>729.93930267453993</v>
      </c>
      <c r="U139" s="100">
        <v>736.57253560504603</v>
      </c>
      <c r="V139" s="100">
        <v>743.43668458976788</v>
      </c>
      <c r="W139" s="100">
        <v>750.07292085003746</v>
      </c>
      <c r="X139" s="100">
        <v>757.91428646642964</v>
      </c>
      <c r="Y139" s="100">
        <v>765.28877461922127</v>
      </c>
      <c r="Z139" s="100">
        <v>773.97635078708674</v>
      </c>
      <c r="AA139" s="100">
        <v>782.48926810358114</v>
      </c>
      <c r="AB139" s="100">
        <v>789.51932269626809</v>
      </c>
      <c r="AC139" s="100">
        <v>798.12280563075785</v>
      </c>
      <c r="AD139" s="100">
        <v>805.19896103677138</v>
      </c>
      <c r="AE139" s="100">
        <v>814.92561765276616</v>
      </c>
      <c r="AF139" s="100">
        <v>824.62002579151988</v>
      </c>
      <c r="AG139" s="101"/>
    </row>
    <row r="140" spans="1:33" x14ac:dyDescent="0.2">
      <c r="A140" s="97" t="s">
        <v>79</v>
      </c>
      <c r="B140" s="97" t="s">
        <v>222</v>
      </c>
      <c r="C140" s="100">
        <v>0</v>
      </c>
      <c r="D140" s="100">
        <v>0</v>
      </c>
      <c r="E140" s="100">
        <v>0</v>
      </c>
      <c r="F140" s="100">
        <v>0</v>
      </c>
      <c r="G140" s="100">
        <v>0</v>
      </c>
      <c r="H140" s="100">
        <v>0</v>
      </c>
      <c r="I140" s="100">
        <v>0</v>
      </c>
      <c r="J140" s="100">
        <v>0</v>
      </c>
      <c r="K140" s="100">
        <v>0</v>
      </c>
      <c r="L140" s="100">
        <v>0</v>
      </c>
      <c r="M140" s="100">
        <v>0</v>
      </c>
      <c r="N140" s="100">
        <v>0</v>
      </c>
      <c r="O140" s="100">
        <v>0</v>
      </c>
      <c r="P140" s="100">
        <v>0</v>
      </c>
      <c r="Q140" s="100">
        <v>0</v>
      </c>
      <c r="R140" s="100">
        <v>0</v>
      </c>
      <c r="S140" s="100">
        <v>0</v>
      </c>
      <c r="T140" s="100">
        <v>0</v>
      </c>
      <c r="U140" s="100">
        <v>0</v>
      </c>
      <c r="V140" s="100">
        <v>0</v>
      </c>
      <c r="W140" s="100">
        <v>0</v>
      </c>
      <c r="X140" s="100">
        <v>0</v>
      </c>
      <c r="Y140" s="100">
        <v>0</v>
      </c>
      <c r="Z140" s="100">
        <v>0</v>
      </c>
      <c r="AA140" s="100">
        <v>0</v>
      </c>
      <c r="AB140" s="100">
        <v>0</v>
      </c>
      <c r="AC140" s="100">
        <v>0</v>
      </c>
      <c r="AD140" s="100">
        <v>0</v>
      </c>
      <c r="AE140" s="100">
        <v>0</v>
      </c>
      <c r="AF140" s="100">
        <v>0</v>
      </c>
      <c r="AG140" s="101"/>
    </row>
    <row r="141" spans="1:33" x14ac:dyDescent="0.2">
      <c r="A141" s="97" t="s">
        <v>82</v>
      </c>
      <c r="B141" s="97" t="s">
        <v>222</v>
      </c>
      <c r="C141" s="100">
        <v>4161.2650000000003</v>
      </c>
      <c r="D141" s="100">
        <v>4515.0885521204191</v>
      </c>
      <c r="E141" s="100">
        <v>4444.8637638873133</v>
      </c>
      <c r="F141" s="100">
        <v>4506.9700794923137</v>
      </c>
      <c r="G141" s="100">
        <v>4553.2453734725104</v>
      </c>
      <c r="H141" s="100">
        <v>4596.6792020328703</v>
      </c>
      <c r="I141" s="100">
        <v>4636.053794279178</v>
      </c>
      <c r="J141" s="100">
        <v>4688.0120190990483</v>
      </c>
      <c r="K141" s="100">
        <v>4733.4754658164347</v>
      </c>
      <c r="L141" s="100">
        <v>4774.4737525883638</v>
      </c>
      <c r="M141" s="100">
        <v>4817.9075811487237</v>
      </c>
      <c r="N141" s="100">
        <v>4864.5887987603255</v>
      </c>
      <c r="O141" s="100">
        <v>4908.0226273206854</v>
      </c>
      <c r="P141" s="100">
        <v>4953.891997669477</v>
      </c>
      <c r="Q141" s="100">
        <v>5005.0383752265361</v>
      </c>
      <c r="R141" s="100">
        <v>5054.5610582579739</v>
      </c>
      <c r="S141" s="100">
        <v>5100.4304286067654</v>
      </c>
      <c r="T141" s="100">
        <v>5139.8050208530731</v>
      </c>
      <c r="U141" s="100">
        <v>5179.1796130993807</v>
      </c>
      <c r="V141" s="100">
        <v>5219.3660526084996</v>
      </c>
      <c r="W141" s="100">
        <v>5264.423575694479</v>
      </c>
      <c r="X141" s="100">
        <v>5312.3225642002963</v>
      </c>
      <c r="Y141" s="100">
        <v>5366.3104071771922</v>
      </c>
      <c r="Z141" s="100">
        <v>5420.2982501540891</v>
      </c>
      <c r="AA141" s="100">
        <v>5488.4934202301683</v>
      </c>
      <c r="AB141" s="100">
        <v>5541.263492312848</v>
      </c>
      <c r="AC141" s="100">
        <v>5598.9046479723911</v>
      </c>
      <c r="AD141" s="100">
        <v>5656.5458036319333</v>
      </c>
      <c r="AE141" s="100">
        <v>5713.7810356600712</v>
      </c>
      <c r="AF141" s="100">
        <v>5775.0755040022623</v>
      </c>
      <c r="AG141" s="101"/>
    </row>
    <row r="142" spans="1:33" x14ac:dyDescent="0.2">
      <c r="A142" s="97" t="s">
        <v>74</v>
      </c>
      <c r="B142" s="97" t="s">
        <v>222</v>
      </c>
      <c r="C142" s="100">
        <v>0</v>
      </c>
      <c r="D142" s="100">
        <v>0</v>
      </c>
      <c r="E142" s="100">
        <v>0</v>
      </c>
      <c r="F142" s="100">
        <v>0</v>
      </c>
      <c r="G142" s="100">
        <v>0</v>
      </c>
      <c r="H142" s="100">
        <v>0</v>
      </c>
      <c r="I142" s="100">
        <v>0</v>
      </c>
      <c r="J142" s="100">
        <v>0</v>
      </c>
      <c r="K142" s="100">
        <v>0</v>
      </c>
      <c r="L142" s="100">
        <v>0</v>
      </c>
      <c r="M142" s="100">
        <v>0</v>
      </c>
      <c r="N142" s="100">
        <v>0</v>
      </c>
      <c r="O142" s="100">
        <v>0</v>
      </c>
      <c r="P142" s="100">
        <v>0</v>
      </c>
      <c r="Q142" s="100">
        <v>0</v>
      </c>
      <c r="R142" s="100">
        <v>0</v>
      </c>
      <c r="S142" s="100">
        <v>0</v>
      </c>
      <c r="T142" s="100">
        <v>0</v>
      </c>
      <c r="U142" s="100">
        <v>0</v>
      </c>
      <c r="V142" s="100">
        <v>0</v>
      </c>
      <c r="W142" s="100">
        <v>0</v>
      </c>
      <c r="X142" s="100">
        <v>0</v>
      </c>
      <c r="Y142" s="100">
        <v>0</v>
      </c>
      <c r="Z142" s="100">
        <v>0</v>
      </c>
      <c r="AA142" s="100">
        <v>0</v>
      </c>
      <c r="AB142" s="100">
        <v>0</v>
      </c>
      <c r="AC142" s="100">
        <v>0</v>
      </c>
      <c r="AD142" s="100">
        <v>0</v>
      </c>
      <c r="AE142" s="100">
        <v>0</v>
      </c>
      <c r="AF142" s="100">
        <v>0</v>
      </c>
      <c r="AG142" s="101"/>
    </row>
    <row r="143" spans="1:33" x14ac:dyDescent="0.2">
      <c r="A143" s="97" t="s">
        <v>85</v>
      </c>
      <c r="B143" s="97" t="s">
        <v>222</v>
      </c>
      <c r="C143" s="100">
        <v>0</v>
      </c>
      <c r="D143" s="100">
        <v>0</v>
      </c>
      <c r="E143" s="100">
        <v>0</v>
      </c>
      <c r="F143" s="100">
        <v>0</v>
      </c>
      <c r="G143" s="100">
        <v>0</v>
      </c>
      <c r="H143" s="100">
        <v>0</v>
      </c>
      <c r="I143" s="100">
        <v>0</v>
      </c>
      <c r="J143" s="100">
        <v>0</v>
      </c>
      <c r="K143" s="100">
        <v>0</v>
      </c>
      <c r="L143" s="100">
        <v>0</v>
      </c>
      <c r="M143" s="100">
        <v>0</v>
      </c>
      <c r="N143" s="100">
        <v>0</v>
      </c>
      <c r="O143" s="100">
        <v>0</v>
      </c>
      <c r="P143" s="100">
        <v>0</v>
      </c>
      <c r="Q143" s="100">
        <v>0</v>
      </c>
      <c r="R143" s="100">
        <v>0</v>
      </c>
      <c r="S143" s="100">
        <v>0</v>
      </c>
      <c r="T143" s="100">
        <v>0</v>
      </c>
      <c r="U143" s="100">
        <v>0</v>
      </c>
      <c r="V143" s="100">
        <v>0</v>
      </c>
      <c r="W143" s="100">
        <v>0</v>
      </c>
      <c r="X143" s="100">
        <v>0</v>
      </c>
      <c r="Y143" s="100">
        <v>0</v>
      </c>
      <c r="Z143" s="100">
        <v>0</v>
      </c>
      <c r="AA143" s="100">
        <v>0</v>
      </c>
      <c r="AB143" s="100">
        <v>0</v>
      </c>
      <c r="AC143" s="100">
        <v>0</v>
      </c>
      <c r="AD143" s="100">
        <v>0</v>
      </c>
      <c r="AE143" s="100">
        <v>0</v>
      </c>
      <c r="AF143" s="100">
        <v>0</v>
      </c>
      <c r="AG143" s="101"/>
    </row>
    <row r="144" spans="1:33" x14ac:dyDescent="0.2">
      <c r="A144" s="97" t="s">
        <v>93</v>
      </c>
      <c r="B144" s="97" t="s">
        <v>222</v>
      </c>
      <c r="C144" s="100">
        <v>0</v>
      </c>
      <c r="D144" s="100">
        <v>0</v>
      </c>
      <c r="E144" s="100">
        <v>0</v>
      </c>
      <c r="F144" s="100">
        <v>0</v>
      </c>
      <c r="G144" s="100">
        <v>0</v>
      </c>
      <c r="H144" s="100">
        <v>0</v>
      </c>
      <c r="I144" s="100">
        <v>0</v>
      </c>
      <c r="J144" s="100">
        <v>0</v>
      </c>
      <c r="K144" s="100">
        <v>0</v>
      </c>
      <c r="L144" s="100">
        <v>0</v>
      </c>
      <c r="M144" s="100">
        <v>0</v>
      </c>
      <c r="N144" s="100">
        <v>0</v>
      </c>
      <c r="O144" s="100">
        <v>0</v>
      </c>
      <c r="P144" s="100">
        <v>0</v>
      </c>
      <c r="Q144" s="100">
        <v>0</v>
      </c>
      <c r="R144" s="100">
        <v>0</v>
      </c>
      <c r="S144" s="100">
        <v>0</v>
      </c>
      <c r="T144" s="100">
        <v>0</v>
      </c>
      <c r="U144" s="100">
        <v>0</v>
      </c>
      <c r="V144" s="100">
        <v>0</v>
      </c>
      <c r="W144" s="100">
        <v>0</v>
      </c>
      <c r="X144" s="100">
        <v>0</v>
      </c>
      <c r="Y144" s="100">
        <v>0</v>
      </c>
      <c r="Z144" s="100">
        <v>0</v>
      </c>
      <c r="AA144" s="100">
        <v>0</v>
      </c>
      <c r="AB144" s="100">
        <v>0</v>
      </c>
      <c r="AC144" s="100">
        <v>0</v>
      </c>
      <c r="AD144" s="100">
        <v>0</v>
      </c>
      <c r="AE144" s="100">
        <v>0</v>
      </c>
      <c r="AF144" s="100">
        <v>0</v>
      </c>
      <c r="AG144" s="101"/>
    </row>
    <row r="145" spans="1:33" x14ac:dyDescent="0.2">
      <c r="A145" s="97" t="s">
        <v>95</v>
      </c>
      <c r="B145" s="97" t="s">
        <v>222</v>
      </c>
      <c r="C145" s="100">
        <v>0</v>
      </c>
      <c r="D145" s="100">
        <v>0</v>
      </c>
      <c r="E145" s="100">
        <v>0</v>
      </c>
      <c r="F145" s="100">
        <v>0</v>
      </c>
      <c r="G145" s="100">
        <v>0</v>
      </c>
      <c r="H145" s="100">
        <v>0</v>
      </c>
      <c r="I145" s="100">
        <v>0</v>
      </c>
      <c r="J145" s="100">
        <v>0</v>
      </c>
      <c r="K145" s="100">
        <v>0</v>
      </c>
      <c r="L145" s="100">
        <v>0</v>
      </c>
      <c r="M145" s="100">
        <v>0</v>
      </c>
      <c r="N145" s="100">
        <v>0</v>
      </c>
      <c r="O145" s="100">
        <v>0</v>
      </c>
      <c r="P145" s="100">
        <v>0</v>
      </c>
      <c r="Q145" s="100">
        <v>0</v>
      </c>
      <c r="R145" s="100">
        <v>0</v>
      </c>
      <c r="S145" s="100">
        <v>0</v>
      </c>
      <c r="T145" s="100">
        <v>0</v>
      </c>
      <c r="U145" s="100">
        <v>0</v>
      </c>
      <c r="V145" s="100">
        <v>0</v>
      </c>
      <c r="W145" s="100">
        <v>0</v>
      </c>
      <c r="X145" s="100">
        <v>0</v>
      </c>
      <c r="Y145" s="100">
        <v>0</v>
      </c>
      <c r="Z145" s="100">
        <v>0</v>
      </c>
      <c r="AA145" s="100">
        <v>0</v>
      </c>
      <c r="AB145" s="100">
        <v>0</v>
      </c>
      <c r="AC145" s="100">
        <v>0</v>
      </c>
      <c r="AD145" s="100">
        <v>0</v>
      </c>
      <c r="AE145" s="100">
        <v>0</v>
      </c>
      <c r="AF145" s="100">
        <v>0</v>
      </c>
      <c r="AG145" s="101"/>
    </row>
    <row r="146" spans="1:33" x14ac:dyDescent="0.2">
      <c r="A146" s="97" t="s">
        <v>97</v>
      </c>
      <c r="B146" s="97" t="s">
        <v>222</v>
      </c>
      <c r="C146" s="100">
        <v>4886.7839999999997</v>
      </c>
      <c r="D146" s="100">
        <v>4823.1501709071999</v>
      </c>
      <c r="E146" s="100">
        <v>4733.4491091396967</v>
      </c>
      <c r="F146" s="100">
        <v>4746.4333987975342</v>
      </c>
      <c r="G146" s="100">
        <v>8036.0160469561597</v>
      </c>
      <c r="H146" s="100">
        <v>8144.8615723045732</v>
      </c>
      <c r="I146" s="100">
        <v>8212.7603207905304</v>
      </c>
      <c r="J146" s="100">
        <v>8298.7571427819585</v>
      </c>
      <c r="K146" s="100">
        <v>8374.8589214416625</v>
      </c>
      <c r="L146" s="100">
        <v>8437.8138981182274</v>
      </c>
      <c r="M146" s="100">
        <v>8490.9428872614226</v>
      </c>
      <c r="N146" s="100">
        <v>8555.8210046128861</v>
      </c>
      <c r="O146" s="100">
        <v>8619.750895272</v>
      </c>
      <c r="P146" s="100">
        <v>8694.8569165911194</v>
      </c>
      <c r="Q146" s="100">
        <v>8774.0596317530817</v>
      </c>
      <c r="R146" s="100">
        <v>8862.7665285841504</v>
      </c>
      <c r="S146" s="100">
        <v>8950.5036735727463</v>
      </c>
      <c r="T146" s="100">
        <v>9039.4439380947279</v>
      </c>
      <c r="U146" s="100">
        <v>9131.3297879223865</v>
      </c>
      <c r="V146" s="100">
        <v>9220.7961037376135</v>
      </c>
      <c r="W146" s="100">
        <v>9307.1778460606292</v>
      </c>
      <c r="X146" s="100">
        <v>9387.7538365806922</v>
      </c>
      <c r="Y146" s="100">
        <v>9458.4094600630051</v>
      </c>
      <c r="Z146" s="100">
        <v>9524.6006115718901</v>
      </c>
      <c r="AA146" s="100">
        <v>9630.5108758947754</v>
      </c>
      <c r="AB146" s="100">
        <v>9706.7270982259397</v>
      </c>
      <c r="AC146" s="100">
        <v>9793.0003382085233</v>
      </c>
      <c r="AD146" s="100">
        <v>9876.0507957033205</v>
      </c>
      <c r="AE146" s="100">
        <v>9967.9834943871247</v>
      </c>
      <c r="AF146" s="100">
        <v>10071.882179861761</v>
      </c>
      <c r="AG146" s="101"/>
    </row>
    <row r="147" spans="1:33" x14ac:dyDescent="0.2">
      <c r="A147" s="97" t="s">
        <v>100</v>
      </c>
      <c r="B147" s="97" t="s">
        <v>222</v>
      </c>
      <c r="C147" s="100">
        <v>0</v>
      </c>
      <c r="D147" s="100">
        <v>0</v>
      </c>
      <c r="E147" s="100">
        <v>0</v>
      </c>
      <c r="F147" s="100">
        <v>0</v>
      </c>
      <c r="G147" s="100">
        <v>0</v>
      </c>
      <c r="H147" s="100">
        <v>0</v>
      </c>
      <c r="I147" s="100">
        <v>0</v>
      </c>
      <c r="J147" s="100">
        <v>0</v>
      </c>
      <c r="K147" s="100">
        <v>0</v>
      </c>
      <c r="L147" s="100">
        <v>0</v>
      </c>
      <c r="M147" s="100">
        <v>0</v>
      </c>
      <c r="N147" s="100">
        <v>0</v>
      </c>
      <c r="O147" s="100">
        <v>0</v>
      </c>
      <c r="P147" s="100">
        <v>0</v>
      </c>
      <c r="Q147" s="100">
        <v>0</v>
      </c>
      <c r="R147" s="100">
        <v>0</v>
      </c>
      <c r="S147" s="100">
        <v>0</v>
      </c>
      <c r="T147" s="100">
        <v>0</v>
      </c>
      <c r="U147" s="100">
        <v>0</v>
      </c>
      <c r="V147" s="100">
        <v>0</v>
      </c>
      <c r="W147" s="100">
        <v>0</v>
      </c>
      <c r="X147" s="100">
        <v>0</v>
      </c>
      <c r="Y147" s="100">
        <v>0</v>
      </c>
      <c r="Z147" s="100">
        <v>0</v>
      </c>
      <c r="AA147" s="100">
        <v>0</v>
      </c>
      <c r="AB147" s="100">
        <v>0</v>
      </c>
      <c r="AC147" s="100">
        <v>0</v>
      </c>
      <c r="AD147" s="100">
        <v>0</v>
      </c>
      <c r="AE147" s="100">
        <v>0</v>
      </c>
      <c r="AF147" s="100">
        <v>0</v>
      </c>
      <c r="AG147" s="101"/>
    </row>
    <row r="148" spans="1:33" x14ac:dyDescent="0.2">
      <c r="A148" s="97" t="s">
        <v>103</v>
      </c>
      <c r="B148" s="97" t="s">
        <v>222</v>
      </c>
      <c r="C148" s="100">
        <v>0</v>
      </c>
      <c r="D148" s="100">
        <v>0</v>
      </c>
      <c r="E148" s="100">
        <v>0</v>
      </c>
      <c r="F148" s="100">
        <v>0</v>
      </c>
      <c r="G148" s="100">
        <v>0</v>
      </c>
      <c r="H148" s="100">
        <v>0</v>
      </c>
      <c r="I148" s="100">
        <v>0</v>
      </c>
      <c r="J148" s="100">
        <v>0</v>
      </c>
      <c r="K148" s="100">
        <v>0</v>
      </c>
      <c r="L148" s="100">
        <v>0</v>
      </c>
      <c r="M148" s="100">
        <v>0</v>
      </c>
      <c r="N148" s="100">
        <v>0</v>
      </c>
      <c r="O148" s="100">
        <v>0</v>
      </c>
      <c r="P148" s="100">
        <v>0</v>
      </c>
      <c r="Q148" s="100">
        <v>0</v>
      </c>
      <c r="R148" s="100">
        <v>0</v>
      </c>
      <c r="S148" s="100">
        <v>0</v>
      </c>
      <c r="T148" s="100">
        <v>0</v>
      </c>
      <c r="U148" s="100">
        <v>0</v>
      </c>
      <c r="V148" s="100">
        <v>0</v>
      </c>
      <c r="W148" s="100">
        <v>0</v>
      </c>
      <c r="X148" s="100">
        <v>0</v>
      </c>
      <c r="Y148" s="100">
        <v>0</v>
      </c>
      <c r="Z148" s="100">
        <v>0</v>
      </c>
      <c r="AA148" s="100">
        <v>0</v>
      </c>
      <c r="AB148" s="100">
        <v>0</v>
      </c>
      <c r="AC148" s="100">
        <v>0</v>
      </c>
      <c r="AD148" s="100">
        <v>0</v>
      </c>
      <c r="AE148" s="100">
        <v>0</v>
      </c>
      <c r="AF148" s="100">
        <v>0</v>
      </c>
      <c r="AG148" s="101"/>
    </row>
    <row r="149" spans="1:33" x14ac:dyDescent="0.2">
      <c r="A149" s="97" t="s">
        <v>105</v>
      </c>
      <c r="B149" s="97" t="s">
        <v>222</v>
      </c>
      <c r="C149" s="100">
        <v>0</v>
      </c>
      <c r="D149" s="100">
        <v>0</v>
      </c>
      <c r="E149" s="100">
        <v>0</v>
      </c>
      <c r="F149" s="100">
        <v>0</v>
      </c>
      <c r="G149" s="100">
        <v>0</v>
      </c>
      <c r="H149" s="100">
        <v>0</v>
      </c>
      <c r="I149" s="100">
        <v>0</v>
      </c>
      <c r="J149" s="100">
        <v>0</v>
      </c>
      <c r="K149" s="100">
        <v>0</v>
      </c>
      <c r="L149" s="100">
        <v>0</v>
      </c>
      <c r="M149" s="100">
        <v>0</v>
      </c>
      <c r="N149" s="100">
        <v>0</v>
      </c>
      <c r="O149" s="100">
        <v>0</v>
      </c>
      <c r="P149" s="100">
        <v>0</v>
      </c>
      <c r="Q149" s="100">
        <v>0</v>
      </c>
      <c r="R149" s="100">
        <v>0</v>
      </c>
      <c r="S149" s="100">
        <v>0</v>
      </c>
      <c r="T149" s="100">
        <v>0</v>
      </c>
      <c r="U149" s="100">
        <v>0</v>
      </c>
      <c r="V149" s="100">
        <v>0</v>
      </c>
      <c r="W149" s="100">
        <v>0</v>
      </c>
      <c r="X149" s="100">
        <v>0</v>
      </c>
      <c r="Y149" s="100">
        <v>0</v>
      </c>
      <c r="Z149" s="100">
        <v>0</v>
      </c>
      <c r="AA149" s="100">
        <v>0</v>
      </c>
      <c r="AB149" s="100">
        <v>0</v>
      </c>
      <c r="AC149" s="100">
        <v>0</v>
      </c>
      <c r="AD149" s="100">
        <v>0</v>
      </c>
      <c r="AE149" s="100">
        <v>0</v>
      </c>
      <c r="AF149" s="100">
        <v>0</v>
      </c>
      <c r="AG149" s="101"/>
    </row>
    <row r="150" spans="1:33" x14ac:dyDescent="0.2">
      <c r="A150" s="97" t="s">
        <v>108</v>
      </c>
      <c r="B150" s="97" t="s">
        <v>222</v>
      </c>
      <c r="C150" s="100">
        <v>0</v>
      </c>
      <c r="D150" s="100">
        <v>0</v>
      </c>
      <c r="E150" s="100">
        <v>0</v>
      </c>
      <c r="F150" s="100">
        <v>0</v>
      </c>
      <c r="G150" s="100">
        <v>0</v>
      </c>
      <c r="H150" s="100">
        <v>0</v>
      </c>
      <c r="I150" s="100">
        <v>0</v>
      </c>
      <c r="J150" s="100">
        <v>0</v>
      </c>
      <c r="K150" s="100">
        <v>0</v>
      </c>
      <c r="L150" s="100">
        <v>0</v>
      </c>
      <c r="M150" s="100">
        <v>0</v>
      </c>
      <c r="N150" s="100">
        <v>0</v>
      </c>
      <c r="O150" s="100">
        <v>0</v>
      </c>
      <c r="P150" s="100">
        <v>0</v>
      </c>
      <c r="Q150" s="100">
        <v>0</v>
      </c>
      <c r="R150" s="100">
        <v>0</v>
      </c>
      <c r="S150" s="100">
        <v>0</v>
      </c>
      <c r="T150" s="100">
        <v>0</v>
      </c>
      <c r="U150" s="100">
        <v>0</v>
      </c>
      <c r="V150" s="100">
        <v>0</v>
      </c>
      <c r="W150" s="100">
        <v>0</v>
      </c>
      <c r="X150" s="100">
        <v>0</v>
      </c>
      <c r="Y150" s="100">
        <v>0</v>
      </c>
      <c r="Z150" s="100">
        <v>0</v>
      </c>
      <c r="AA150" s="100">
        <v>0</v>
      </c>
      <c r="AB150" s="100">
        <v>0</v>
      </c>
      <c r="AC150" s="100">
        <v>0</v>
      </c>
      <c r="AD150" s="100">
        <v>0</v>
      </c>
      <c r="AE150" s="100">
        <v>0</v>
      </c>
      <c r="AF150" s="100">
        <v>0</v>
      </c>
      <c r="AG150" s="101"/>
    </row>
    <row r="151" spans="1:33" x14ac:dyDescent="0.2">
      <c r="A151" s="97" t="s">
        <v>111</v>
      </c>
      <c r="B151" s="97" t="s">
        <v>222</v>
      </c>
      <c r="C151" s="100">
        <v>0</v>
      </c>
      <c r="D151" s="100">
        <v>0</v>
      </c>
      <c r="E151" s="100">
        <v>0</v>
      </c>
      <c r="F151" s="100">
        <v>0</v>
      </c>
      <c r="G151" s="100">
        <v>0</v>
      </c>
      <c r="H151" s="100">
        <v>0</v>
      </c>
      <c r="I151" s="100">
        <v>0</v>
      </c>
      <c r="J151" s="100">
        <v>0</v>
      </c>
      <c r="K151" s="100">
        <v>0</v>
      </c>
      <c r="L151" s="100">
        <v>0</v>
      </c>
      <c r="M151" s="100">
        <v>0</v>
      </c>
      <c r="N151" s="100">
        <v>0</v>
      </c>
      <c r="O151" s="100">
        <v>0</v>
      </c>
      <c r="P151" s="100">
        <v>0</v>
      </c>
      <c r="Q151" s="100">
        <v>0</v>
      </c>
      <c r="R151" s="100">
        <v>0</v>
      </c>
      <c r="S151" s="100">
        <v>0</v>
      </c>
      <c r="T151" s="100">
        <v>0</v>
      </c>
      <c r="U151" s="100">
        <v>0</v>
      </c>
      <c r="V151" s="100">
        <v>0</v>
      </c>
      <c r="W151" s="100">
        <v>0</v>
      </c>
      <c r="X151" s="100">
        <v>0</v>
      </c>
      <c r="Y151" s="100">
        <v>0</v>
      </c>
      <c r="Z151" s="100">
        <v>0</v>
      </c>
      <c r="AA151" s="100">
        <v>0</v>
      </c>
      <c r="AB151" s="100">
        <v>0</v>
      </c>
      <c r="AC151" s="100">
        <v>0</v>
      </c>
      <c r="AD151" s="100">
        <v>0</v>
      </c>
      <c r="AE151" s="100">
        <v>0</v>
      </c>
      <c r="AF151" s="100">
        <v>0</v>
      </c>
      <c r="AG151" s="101"/>
    </row>
    <row r="152" spans="1:33" x14ac:dyDescent="0.2">
      <c r="A152" s="97" t="s">
        <v>114</v>
      </c>
      <c r="B152" s="97" t="s">
        <v>222</v>
      </c>
      <c r="C152" s="100">
        <v>0</v>
      </c>
      <c r="D152" s="100">
        <v>0</v>
      </c>
      <c r="E152" s="100">
        <v>0</v>
      </c>
      <c r="F152" s="100">
        <v>0</v>
      </c>
      <c r="G152" s="100">
        <v>0</v>
      </c>
      <c r="H152" s="100">
        <v>0</v>
      </c>
      <c r="I152" s="100">
        <v>0</v>
      </c>
      <c r="J152" s="100">
        <v>0</v>
      </c>
      <c r="K152" s="100">
        <v>0</v>
      </c>
      <c r="L152" s="100">
        <v>0</v>
      </c>
      <c r="M152" s="100">
        <v>0</v>
      </c>
      <c r="N152" s="100">
        <v>0</v>
      </c>
      <c r="O152" s="100">
        <v>0</v>
      </c>
      <c r="P152" s="100">
        <v>0</v>
      </c>
      <c r="Q152" s="100">
        <v>0</v>
      </c>
      <c r="R152" s="100">
        <v>0</v>
      </c>
      <c r="S152" s="100">
        <v>0</v>
      </c>
      <c r="T152" s="100">
        <v>0</v>
      </c>
      <c r="U152" s="100">
        <v>0</v>
      </c>
      <c r="V152" s="100">
        <v>0</v>
      </c>
      <c r="W152" s="100">
        <v>0</v>
      </c>
      <c r="X152" s="100">
        <v>0</v>
      </c>
      <c r="Y152" s="100">
        <v>0</v>
      </c>
      <c r="Z152" s="100">
        <v>0</v>
      </c>
      <c r="AA152" s="100">
        <v>0</v>
      </c>
      <c r="AB152" s="100">
        <v>0</v>
      </c>
      <c r="AC152" s="100">
        <v>0</v>
      </c>
      <c r="AD152" s="100">
        <v>0</v>
      </c>
      <c r="AE152" s="100">
        <v>0</v>
      </c>
      <c r="AF152" s="100">
        <v>0</v>
      </c>
      <c r="AG152" s="101"/>
    </row>
    <row r="153" spans="1:33" x14ac:dyDescent="0.2">
      <c r="A153" s="97" t="s">
        <v>116</v>
      </c>
      <c r="B153" s="97" t="s">
        <v>222</v>
      </c>
      <c r="C153" s="100">
        <v>0</v>
      </c>
      <c r="D153" s="100">
        <v>0</v>
      </c>
      <c r="E153" s="100">
        <v>0</v>
      </c>
      <c r="F153" s="100">
        <v>0</v>
      </c>
      <c r="G153" s="100">
        <v>0</v>
      </c>
      <c r="H153" s="100">
        <v>0</v>
      </c>
      <c r="I153" s="100">
        <v>0</v>
      </c>
      <c r="J153" s="100">
        <v>0</v>
      </c>
      <c r="K153" s="100">
        <v>0</v>
      </c>
      <c r="L153" s="100">
        <v>0</v>
      </c>
      <c r="M153" s="100">
        <v>0</v>
      </c>
      <c r="N153" s="100">
        <v>0</v>
      </c>
      <c r="O153" s="100">
        <v>0</v>
      </c>
      <c r="P153" s="100">
        <v>0</v>
      </c>
      <c r="Q153" s="100">
        <v>0</v>
      </c>
      <c r="R153" s="100">
        <v>0</v>
      </c>
      <c r="S153" s="100">
        <v>0</v>
      </c>
      <c r="T153" s="100">
        <v>0</v>
      </c>
      <c r="U153" s="100">
        <v>0</v>
      </c>
      <c r="V153" s="100">
        <v>0</v>
      </c>
      <c r="W153" s="100">
        <v>0</v>
      </c>
      <c r="X153" s="100">
        <v>0</v>
      </c>
      <c r="Y153" s="100">
        <v>0</v>
      </c>
      <c r="Z153" s="100">
        <v>0</v>
      </c>
      <c r="AA153" s="100">
        <v>0</v>
      </c>
      <c r="AB153" s="100">
        <v>0</v>
      </c>
      <c r="AC153" s="100">
        <v>0</v>
      </c>
      <c r="AD153" s="100">
        <v>0</v>
      </c>
      <c r="AE153" s="100">
        <v>0</v>
      </c>
      <c r="AF153" s="100">
        <v>0</v>
      </c>
      <c r="AG153" s="101"/>
    </row>
    <row r="154" spans="1:33" x14ac:dyDescent="0.2">
      <c r="A154" s="97" t="s">
        <v>122</v>
      </c>
      <c r="B154" s="97" t="s">
        <v>222</v>
      </c>
      <c r="C154" s="100">
        <v>0</v>
      </c>
      <c r="D154" s="100">
        <v>0</v>
      </c>
      <c r="E154" s="100">
        <v>0</v>
      </c>
      <c r="F154" s="100">
        <v>0</v>
      </c>
      <c r="G154" s="100">
        <v>0</v>
      </c>
      <c r="H154" s="100">
        <v>0</v>
      </c>
      <c r="I154" s="100">
        <v>0</v>
      </c>
      <c r="J154" s="100">
        <v>0</v>
      </c>
      <c r="K154" s="100">
        <v>0</v>
      </c>
      <c r="L154" s="100">
        <v>0</v>
      </c>
      <c r="M154" s="100">
        <v>0</v>
      </c>
      <c r="N154" s="100">
        <v>0</v>
      </c>
      <c r="O154" s="100">
        <v>0</v>
      </c>
      <c r="P154" s="100">
        <v>0</v>
      </c>
      <c r="Q154" s="100">
        <v>0</v>
      </c>
      <c r="R154" s="100">
        <v>0</v>
      </c>
      <c r="S154" s="100">
        <v>0</v>
      </c>
      <c r="T154" s="100">
        <v>0</v>
      </c>
      <c r="U154" s="100">
        <v>0</v>
      </c>
      <c r="V154" s="100">
        <v>0</v>
      </c>
      <c r="W154" s="100">
        <v>0</v>
      </c>
      <c r="X154" s="100">
        <v>0</v>
      </c>
      <c r="Y154" s="100">
        <v>0</v>
      </c>
      <c r="Z154" s="100">
        <v>0</v>
      </c>
      <c r="AA154" s="100">
        <v>0</v>
      </c>
      <c r="AB154" s="100">
        <v>0</v>
      </c>
      <c r="AC154" s="100">
        <v>0</v>
      </c>
      <c r="AD154" s="100">
        <v>0</v>
      </c>
      <c r="AE154" s="100">
        <v>0</v>
      </c>
      <c r="AF154" s="100">
        <v>0</v>
      </c>
      <c r="AG154" s="101"/>
    </row>
    <row r="155" spans="1:33" x14ac:dyDescent="0.2">
      <c r="A155" s="97" t="s">
        <v>119</v>
      </c>
      <c r="B155" s="97" t="s">
        <v>222</v>
      </c>
      <c r="C155" s="100">
        <v>526.13800000000003</v>
      </c>
      <c r="D155" s="100">
        <v>531.78813743149817</v>
      </c>
      <c r="E155" s="100">
        <v>518.5325696488012</v>
      </c>
      <c r="F155" s="100">
        <v>526.39111467643227</v>
      </c>
      <c r="G155" s="100">
        <v>524.05320076641033</v>
      </c>
      <c r="H155" s="100">
        <v>526.18965260035895</v>
      </c>
      <c r="I155" s="100">
        <v>527.91816729458321</v>
      </c>
      <c r="J155" s="100">
        <v>530.93606084699866</v>
      </c>
      <c r="K155" s="100">
        <v>534.04909330678072</v>
      </c>
      <c r="L155" s="100">
        <v>538.12030980655243</v>
      </c>
      <c r="M155" s="100">
        <v>542.04165720436583</v>
      </c>
      <c r="N155" s="100">
        <v>546.43151495101517</v>
      </c>
      <c r="O155" s="100">
        <v>551.54285368716944</v>
      </c>
      <c r="P155" s="100">
        <v>553.53243764652154</v>
      </c>
      <c r="Q155" s="100">
        <v>560.51575912362568</v>
      </c>
      <c r="R155" s="100">
        <v>563.42925685803073</v>
      </c>
      <c r="S155" s="100">
        <v>568.91507842766157</v>
      </c>
      <c r="T155" s="100">
        <v>573.28507649012829</v>
      </c>
      <c r="U155" s="100">
        <v>578.4947335588854</v>
      </c>
      <c r="V155" s="100">
        <v>583.88574916980997</v>
      </c>
      <c r="W155" s="100">
        <v>589.09776501569672</v>
      </c>
      <c r="X155" s="100">
        <v>595.25627418311558</v>
      </c>
      <c r="Y155" s="100">
        <v>601.04810370819837</v>
      </c>
      <c r="Z155" s="100">
        <v>607.87121591719961</v>
      </c>
      <c r="AA155" s="100">
        <v>614.55715327809912</v>
      </c>
      <c r="AB155" s="100">
        <v>620.07846905070016</v>
      </c>
      <c r="AC155" s="100">
        <v>626.83553550007264</v>
      </c>
      <c r="AD155" s="100">
        <v>632.39305826714201</v>
      </c>
      <c r="AE155" s="100">
        <v>640.03225108997322</v>
      </c>
      <c r="AF155" s="100">
        <v>647.64611636752215</v>
      </c>
      <c r="AG155" s="101"/>
    </row>
    <row r="156" spans="1:33" x14ac:dyDescent="0.2">
      <c r="A156" s="97" t="s">
        <v>125</v>
      </c>
      <c r="B156" s="97" t="s">
        <v>222</v>
      </c>
      <c r="C156" s="100">
        <v>1579.7809999999995</v>
      </c>
      <c r="D156" s="100">
        <v>1617.141296403403</v>
      </c>
      <c r="E156" s="100">
        <v>1587.0656640520724</v>
      </c>
      <c r="F156" s="100">
        <v>1591.4191322763891</v>
      </c>
      <c r="G156" s="100">
        <v>1615.8548014005369</v>
      </c>
      <c r="H156" s="100">
        <v>1637.7410897948735</v>
      </c>
      <c r="I156" s="100">
        <v>1651.393939429448</v>
      </c>
      <c r="J156" s="100">
        <v>1668.6858881896392</v>
      </c>
      <c r="K156" s="100">
        <v>1683.9881752587371</v>
      </c>
      <c r="L156" s="100">
        <v>1696.6469480561627</v>
      </c>
      <c r="M156" s="100">
        <v>1707.3299446677865</v>
      </c>
      <c r="N156" s="100">
        <v>1720.3754160575431</v>
      </c>
      <c r="O156" s="100">
        <v>1733.2302212459508</v>
      </c>
      <c r="P156" s="100">
        <v>1748.3322848124558</v>
      </c>
      <c r="Q156" s="100">
        <v>1764.2580976568556</v>
      </c>
      <c r="R156" s="100">
        <v>1782.0949790573241</v>
      </c>
      <c r="S156" s="100">
        <v>1799.736866052398</v>
      </c>
      <c r="T156" s="100">
        <v>1817.6206722352031</v>
      </c>
      <c r="U156" s="100">
        <v>1836.0967667025639</v>
      </c>
      <c r="V156" s="100">
        <v>1854.0863494919622</v>
      </c>
      <c r="W156" s="100">
        <v>1871.4556967245203</v>
      </c>
      <c r="X156" s="100">
        <v>1887.6576431117187</v>
      </c>
      <c r="Y156" s="100">
        <v>1901.8648358030637</v>
      </c>
      <c r="Z156" s="100">
        <v>1915.1743276396778</v>
      </c>
      <c r="AA156" s="100">
        <v>1936.4704037206307</v>
      </c>
      <c r="AB156" s="100">
        <v>1951.7957027343214</v>
      </c>
      <c r="AC156" s="100">
        <v>1969.1432326849417</v>
      </c>
      <c r="AD156" s="100">
        <v>1985.842736483507</v>
      </c>
      <c r="AE156" s="100">
        <v>2004.3282511596758</v>
      </c>
      <c r="AF156" s="100">
        <v>2025.2198458009011</v>
      </c>
      <c r="AG156" s="101"/>
    </row>
    <row r="157" spans="1:33" x14ac:dyDescent="0.2">
      <c r="A157" s="97" t="s">
        <v>131</v>
      </c>
      <c r="B157" s="97" t="s">
        <v>222</v>
      </c>
      <c r="C157" s="100">
        <v>2591.8319999999999</v>
      </c>
      <c r="D157" s="100">
        <v>2617.3475024918325</v>
      </c>
      <c r="E157" s="100">
        <v>2603.584060751803</v>
      </c>
      <c r="F157" s="100">
        <v>2590.8813921675983</v>
      </c>
      <c r="G157" s="100">
        <v>2602.1690178663926</v>
      </c>
      <c r="H157" s="100">
        <v>2621.6770048648332</v>
      </c>
      <c r="I157" s="100">
        <v>2641.0179219159777</v>
      </c>
      <c r="J157" s="100">
        <v>2655.1020068291728</v>
      </c>
      <c r="K157" s="100">
        <v>2665.2375964370322</v>
      </c>
      <c r="L157" s="100">
        <v>2678.467226197838</v>
      </c>
      <c r="M157" s="100">
        <v>2690.3398592195585</v>
      </c>
      <c r="N157" s="100">
        <v>2706.2168568023858</v>
      </c>
      <c r="O157" s="100">
        <v>2719.7112476753473</v>
      </c>
      <c r="P157" s="100">
        <v>2734.9188386079991</v>
      </c>
      <c r="Q157" s="100">
        <v>2754.1153637893103</v>
      </c>
      <c r="R157" s="100">
        <v>2770.6084342037734</v>
      </c>
      <c r="S157" s="100">
        <v>2785.9961820375138</v>
      </c>
      <c r="T157" s="100">
        <v>2800.6271658837245</v>
      </c>
      <c r="U157" s="100">
        <v>2809.7553161542987</v>
      </c>
      <c r="V157" s="100">
        <v>2818.754504867487</v>
      </c>
      <c r="W157" s="100">
        <v>2832.0585714799545</v>
      </c>
      <c r="X157" s="100">
        <v>2848.9021852995861</v>
      </c>
      <c r="Y157" s="100">
        <v>2867.8695223214199</v>
      </c>
      <c r="Z157" s="100">
        <v>2885.0238040333902</v>
      </c>
      <c r="AA157" s="100">
        <v>2902.5690680938533</v>
      </c>
      <c r="AB157" s="100">
        <v>2922.0076763098573</v>
      </c>
      <c r="AC157" s="100">
        <v>2944.6442904105543</v>
      </c>
      <c r="AD157" s="100">
        <v>2964.8802936359912</v>
      </c>
      <c r="AE157" s="100">
        <v>2985.995581371355</v>
      </c>
      <c r="AF157" s="100">
        <v>3011.3512598246857</v>
      </c>
      <c r="AG157" s="101"/>
    </row>
    <row r="158" spans="1:33" x14ac:dyDescent="0.2">
      <c r="A158" s="97" t="s">
        <v>128</v>
      </c>
      <c r="B158" s="97" t="s">
        <v>222</v>
      </c>
      <c r="C158" s="100">
        <v>0</v>
      </c>
      <c r="D158" s="100">
        <v>0</v>
      </c>
      <c r="E158" s="100">
        <v>0</v>
      </c>
      <c r="F158" s="100">
        <v>0</v>
      </c>
      <c r="G158" s="100">
        <v>0</v>
      </c>
      <c r="H158" s="100">
        <v>0</v>
      </c>
      <c r="I158" s="100">
        <v>0</v>
      </c>
      <c r="J158" s="100">
        <v>0</v>
      </c>
      <c r="K158" s="100">
        <v>0</v>
      </c>
      <c r="L158" s="100">
        <v>0</v>
      </c>
      <c r="M158" s="100">
        <v>0</v>
      </c>
      <c r="N158" s="100">
        <v>0</v>
      </c>
      <c r="O158" s="100">
        <v>0</v>
      </c>
      <c r="P158" s="100">
        <v>0</v>
      </c>
      <c r="Q158" s="100">
        <v>0</v>
      </c>
      <c r="R158" s="100">
        <v>0</v>
      </c>
      <c r="S158" s="100">
        <v>0</v>
      </c>
      <c r="T158" s="100">
        <v>0</v>
      </c>
      <c r="U158" s="100">
        <v>0</v>
      </c>
      <c r="V158" s="100">
        <v>0</v>
      </c>
      <c r="W158" s="100">
        <v>0</v>
      </c>
      <c r="X158" s="100">
        <v>0</v>
      </c>
      <c r="Y158" s="100">
        <v>0</v>
      </c>
      <c r="Z158" s="100">
        <v>0</v>
      </c>
      <c r="AA158" s="100">
        <v>0</v>
      </c>
      <c r="AB158" s="100">
        <v>0</v>
      </c>
      <c r="AC158" s="100">
        <v>0</v>
      </c>
      <c r="AD158" s="100">
        <v>0</v>
      </c>
      <c r="AE158" s="100">
        <v>0</v>
      </c>
      <c r="AF158" s="100">
        <v>0</v>
      </c>
      <c r="AG158" s="101"/>
    </row>
    <row r="159" spans="1:33" x14ac:dyDescent="0.2">
      <c r="A159" s="97" t="s">
        <v>134</v>
      </c>
      <c r="B159" s="97" t="s">
        <v>222</v>
      </c>
      <c r="C159" s="100">
        <v>0</v>
      </c>
      <c r="D159" s="100">
        <v>0</v>
      </c>
      <c r="E159" s="100">
        <v>0</v>
      </c>
      <c r="F159" s="100">
        <v>0</v>
      </c>
      <c r="G159" s="100">
        <v>0</v>
      </c>
      <c r="H159" s="100">
        <v>0</v>
      </c>
      <c r="I159" s="100">
        <v>0</v>
      </c>
      <c r="J159" s="100">
        <v>0</v>
      </c>
      <c r="K159" s="100">
        <v>0</v>
      </c>
      <c r="L159" s="100">
        <v>0</v>
      </c>
      <c r="M159" s="100">
        <v>0</v>
      </c>
      <c r="N159" s="100">
        <v>0</v>
      </c>
      <c r="O159" s="100">
        <v>0</v>
      </c>
      <c r="P159" s="100">
        <v>0</v>
      </c>
      <c r="Q159" s="100">
        <v>0</v>
      </c>
      <c r="R159" s="100">
        <v>0</v>
      </c>
      <c r="S159" s="100">
        <v>0</v>
      </c>
      <c r="T159" s="100">
        <v>0</v>
      </c>
      <c r="U159" s="100">
        <v>0</v>
      </c>
      <c r="V159" s="100">
        <v>0</v>
      </c>
      <c r="W159" s="100">
        <v>0</v>
      </c>
      <c r="X159" s="100">
        <v>0</v>
      </c>
      <c r="Y159" s="100">
        <v>0</v>
      </c>
      <c r="Z159" s="100">
        <v>0</v>
      </c>
      <c r="AA159" s="100">
        <v>0</v>
      </c>
      <c r="AB159" s="100">
        <v>0</v>
      </c>
      <c r="AC159" s="100">
        <v>0</v>
      </c>
      <c r="AD159" s="100">
        <v>0</v>
      </c>
      <c r="AE159" s="100">
        <v>0</v>
      </c>
      <c r="AF159" s="100">
        <v>0</v>
      </c>
      <c r="AG159" s="101"/>
    </row>
    <row r="160" spans="1:33" x14ac:dyDescent="0.2">
      <c r="A160" s="97" t="s">
        <v>6</v>
      </c>
      <c r="B160" s="97" t="s">
        <v>326</v>
      </c>
      <c r="C160" s="100">
        <v>0</v>
      </c>
      <c r="D160" s="100">
        <v>0</v>
      </c>
      <c r="E160" s="100">
        <v>0</v>
      </c>
      <c r="F160" s="100">
        <v>0</v>
      </c>
      <c r="G160" s="100">
        <v>0</v>
      </c>
      <c r="H160" s="100">
        <v>0</v>
      </c>
      <c r="I160" s="100">
        <v>0</v>
      </c>
      <c r="J160" s="100">
        <v>0</v>
      </c>
      <c r="K160" s="100">
        <v>0</v>
      </c>
      <c r="L160" s="100">
        <v>0</v>
      </c>
      <c r="M160" s="100">
        <v>0</v>
      </c>
      <c r="N160" s="100">
        <v>0</v>
      </c>
      <c r="O160" s="100">
        <v>0</v>
      </c>
      <c r="P160" s="100">
        <v>0</v>
      </c>
      <c r="Q160" s="100">
        <v>0</v>
      </c>
      <c r="R160" s="100">
        <v>0</v>
      </c>
      <c r="S160" s="100">
        <v>0</v>
      </c>
      <c r="T160" s="100">
        <v>0</v>
      </c>
      <c r="U160" s="100">
        <v>0</v>
      </c>
      <c r="V160" s="100">
        <v>0</v>
      </c>
      <c r="W160" s="100">
        <v>0</v>
      </c>
      <c r="X160" s="100">
        <v>0</v>
      </c>
      <c r="Y160" s="100">
        <v>0</v>
      </c>
      <c r="Z160" s="100">
        <v>0</v>
      </c>
      <c r="AA160" s="100">
        <v>0</v>
      </c>
      <c r="AB160" s="100">
        <v>0</v>
      </c>
      <c r="AC160" s="100">
        <v>0</v>
      </c>
      <c r="AD160" s="100">
        <v>0</v>
      </c>
      <c r="AE160" s="100">
        <v>0</v>
      </c>
      <c r="AF160" s="100">
        <v>0</v>
      </c>
      <c r="AG160" s="101"/>
    </row>
    <row r="161" spans="1:33" x14ac:dyDescent="0.2">
      <c r="A161" s="97" t="s">
        <v>3</v>
      </c>
      <c r="B161" s="97" t="s">
        <v>326</v>
      </c>
      <c r="C161" s="100">
        <v>0</v>
      </c>
      <c r="D161" s="100">
        <v>0</v>
      </c>
      <c r="E161" s="100">
        <v>0</v>
      </c>
      <c r="F161" s="100">
        <v>0</v>
      </c>
      <c r="G161" s="100">
        <v>0</v>
      </c>
      <c r="H161" s="100">
        <v>0</v>
      </c>
      <c r="I161" s="100">
        <v>0</v>
      </c>
      <c r="J161" s="100">
        <v>0</v>
      </c>
      <c r="K161" s="100">
        <v>0</v>
      </c>
      <c r="L161" s="100">
        <v>0</v>
      </c>
      <c r="M161" s="100">
        <v>0</v>
      </c>
      <c r="N161" s="100">
        <v>0</v>
      </c>
      <c r="O161" s="100">
        <v>0</v>
      </c>
      <c r="P161" s="100">
        <v>0</v>
      </c>
      <c r="Q161" s="100">
        <v>0</v>
      </c>
      <c r="R161" s="100">
        <v>0</v>
      </c>
      <c r="S161" s="100">
        <v>0</v>
      </c>
      <c r="T161" s="100">
        <v>0</v>
      </c>
      <c r="U161" s="100">
        <v>0</v>
      </c>
      <c r="V161" s="100">
        <v>0</v>
      </c>
      <c r="W161" s="100">
        <v>0</v>
      </c>
      <c r="X161" s="100">
        <v>0</v>
      </c>
      <c r="Y161" s="100">
        <v>0</v>
      </c>
      <c r="Z161" s="100">
        <v>0</v>
      </c>
      <c r="AA161" s="100">
        <v>0</v>
      </c>
      <c r="AB161" s="100">
        <v>0</v>
      </c>
      <c r="AC161" s="100">
        <v>0</v>
      </c>
      <c r="AD161" s="100">
        <v>0</v>
      </c>
      <c r="AE161" s="100">
        <v>0</v>
      </c>
      <c r="AF161" s="100">
        <v>0</v>
      </c>
      <c r="AG161" s="101"/>
    </row>
    <row r="162" spans="1:33" x14ac:dyDescent="0.2">
      <c r="A162" s="97" t="s">
        <v>12</v>
      </c>
      <c r="B162" s="97" t="s">
        <v>326</v>
      </c>
      <c r="C162" s="100">
        <v>0</v>
      </c>
      <c r="D162" s="100">
        <v>0</v>
      </c>
      <c r="E162" s="100">
        <v>0</v>
      </c>
      <c r="F162" s="100">
        <v>0</v>
      </c>
      <c r="G162" s="100">
        <v>0</v>
      </c>
      <c r="H162" s="100">
        <v>0</v>
      </c>
      <c r="I162" s="100">
        <v>0</v>
      </c>
      <c r="J162" s="100">
        <v>0</v>
      </c>
      <c r="K162" s="100">
        <v>0</v>
      </c>
      <c r="L162" s="100">
        <v>0</v>
      </c>
      <c r="M162" s="100">
        <v>0</v>
      </c>
      <c r="N162" s="100">
        <v>0</v>
      </c>
      <c r="O162" s="100">
        <v>0</v>
      </c>
      <c r="P162" s="100">
        <v>0</v>
      </c>
      <c r="Q162" s="100">
        <v>0</v>
      </c>
      <c r="R162" s="100">
        <v>0</v>
      </c>
      <c r="S162" s="100">
        <v>0</v>
      </c>
      <c r="T162" s="100">
        <v>0</v>
      </c>
      <c r="U162" s="100">
        <v>0</v>
      </c>
      <c r="V162" s="100">
        <v>0</v>
      </c>
      <c r="W162" s="100">
        <v>0</v>
      </c>
      <c r="X162" s="100">
        <v>0</v>
      </c>
      <c r="Y162" s="100">
        <v>0</v>
      </c>
      <c r="Z162" s="100">
        <v>0</v>
      </c>
      <c r="AA162" s="100">
        <v>0</v>
      </c>
      <c r="AB162" s="100">
        <v>0</v>
      </c>
      <c r="AC162" s="100">
        <v>0</v>
      </c>
      <c r="AD162" s="100">
        <v>0</v>
      </c>
      <c r="AE162" s="100">
        <v>0</v>
      </c>
      <c r="AF162" s="100">
        <v>0</v>
      </c>
      <c r="AG162" s="101"/>
    </row>
    <row r="163" spans="1:33" x14ac:dyDescent="0.2">
      <c r="A163" s="97" t="s">
        <v>8</v>
      </c>
      <c r="B163" s="97" t="s">
        <v>326</v>
      </c>
      <c r="C163" s="100">
        <v>0</v>
      </c>
      <c r="D163" s="100">
        <v>0</v>
      </c>
      <c r="E163" s="100">
        <v>0</v>
      </c>
      <c r="F163" s="100">
        <v>0</v>
      </c>
      <c r="G163" s="100">
        <v>0</v>
      </c>
      <c r="H163" s="100">
        <v>0</v>
      </c>
      <c r="I163" s="100">
        <v>0</v>
      </c>
      <c r="J163" s="100">
        <v>0</v>
      </c>
      <c r="K163" s="100">
        <v>0</v>
      </c>
      <c r="L163" s="100">
        <v>0</v>
      </c>
      <c r="M163" s="100">
        <v>0</v>
      </c>
      <c r="N163" s="100">
        <v>0</v>
      </c>
      <c r="O163" s="100">
        <v>0</v>
      </c>
      <c r="P163" s="100">
        <v>0</v>
      </c>
      <c r="Q163" s="100">
        <v>0</v>
      </c>
      <c r="R163" s="100">
        <v>0</v>
      </c>
      <c r="S163" s="100">
        <v>0</v>
      </c>
      <c r="T163" s="100">
        <v>0</v>
      </c>
      <c r="U163" s="100">
        <v>0</v>
      </c>
      <c r="V163" s="100">
        <v>0</v>
      </c>
      <c r="W163" s="100">
        <v>0</v>
      </c>
      <c r="X163" s="100">
        <v>0</v>
      </c>
      <c r="Y163" s="100">
        <v>0</v>
      </c>
      <c r="Z163" s="100">
        <v>0</v>
      </c>
      <c r="AA163" s="100">
        <v>0</v>
      </c>
      <c r="AB163" s="100">
        <v>0</v>
      </c>
      <c r="AC163" s="100">
        <v>0</v>
      </c>
      <c r="AD163" s="100">
        <v>0</v>
      </c>
      <c r="AE163" s="100">
        <v>0</v>
      </c>
      <c r="AF163" s="100">
        <v>0</v>
      </c>
      <c r="AG163" s="101"/>
    </row>
    <row r="164" spans="1:33" x14ac:dyDescent="0.2">
      <c r="A164" s="97" t="s">
        <v>15</v>
      </c>
      <c r="B164" s="97" t="s">
        <v>326</v>
      </c>
      <c r="C164" s="100">
        <v>19603.845000000001</v>
      </c>
      <c r="D164" s="100">
        <v>19976.011415413817</v>
      </c>
      <c r="E164" s="100">
        <v>19537.182602067758</v>
      </c>
      <c r="F164" s="100">
        <v>19553.347780836368</v>
      </c>
      <c r="G164" s="100">
        <v>19813.192436512272</v>
      </c>
      <c r="H164" s="100">
        <v>20066.686628952713</v>
      </c>
      <c r="I164" s="100">
        <v>20203.285961847861</v>
      </c>
      <c r="J164" s="100">
        <v>20403.406869551425</v>
      </c>
      <c r="K164" s="100">
        <v>20594.067414741316</v>
      </c>
      <c r="L164" s="100">
        <v>20744.088927152199</v>
      </c>
      <c r="M164" s="100">
        <v>20870.103941542282</v>
      </c>
      <c r="N164" s="100">
        <v>21018.551883598331</v>
      </c>
      <c r="O164" s="100">
        <v>21168.301597493381</v>
      </c>
      <c r="P164" s="100">
        <v>21346.28383278981</v>
      </c>
      <c r="Q164" s="100">
        <v>21532.074781106607</v>
      </c>
      <c r="R164" s="100">
        <v>21738.822985347269</v>
      </c>
      <c r="S164" s="100">
        <v>21953.965935691685</v>
      </c>
      <c r="T164" s="100">
        <v>22172.448867033545</v>
      </c>
      <c r="U164" s="100">
        <v>22401.148417682773</v>
      </c>
      <c r="V164" s="100">
        <v>22616.158066079402</v>
      </c>
      <c r="W164" s="100">
        <v>22818.014536372913</v>
      </c>
      <c r="X164" s="100">
        <v>23002.739149024674</v>
      </c>
      <c r="Y164" s="100">
        <v>23156.868966729158</v>
      </c>
      <c r="Z164" s="100">
        <v>23297.556146105777</v>
      </c>
      <c r="AA164" s="100">
        <v>23507.869138525606</v>
      </c>
      <c r="AB164" s="100">
        <v>23678.449998947872</v>
      </c>
      <c r="AC164" s="100">
        <v>23874.319709341868</v>
      </c>
      <c r="AD164" s="100">
        <v>24065.841682406546</v>
      </c>
      <c r="AE164" s="100">
        <v>24284.266673753118</v>
      </c>
      <c r="AF164" s="100">
        <v>24524.917207541137</v>
      </c>
      <c r="AG164" s="101"/>
    </row>
    <row r="165" spans="1:33" x14ac:dyDescent="0.2">
      <c r="A165" s="97" t="s">
        <v>16</v>
      </c>
      <c r="B165" s="97" t="s">
        <v>326</v>
      </c>
      <c r="C165" s="100">
        <v>0</v>
      </c>
      <c r="D165" s="100">
        <v>0</v>
      </c>
      <c r="E165" s="100">
        <v>0</v>
      </c>
      <c r="F165" s="100">
        <v>0</v>
      </c>
      <c r="G165" s="100">
        <v>0</v>
      </c>
      <c r="H165" s="100">
        <v>0</v>
      </c>
      <c r="I165" s="100">
        <v>0</v>
      </c>
      <c r="J165" s="100">
        <v>0</v>
      </c>
      <c r="K165" s="100">
        <v>0</v>
      </c>
      <c r="L165" s="100">
        <v>0</v>
      </c>
      <c r="M165" s="100">
        <v>0</v>
      </c>
      <c r="N165" s="100">
        <v>0</v>
      </c>
      <c r="O165" s="100">
        <v>0</v>
      </c>
      <c r="P165" s="100">
        <v>0</v>
      </c>
      <c r="Q165" s="100">
        <v>0</v>
      </c>
      <c r="R165" s="100">
        <v>0</v>
      </c>
      <c r="S165" s="100">
        <v>0</v>
      </c>
      <c r="T165" s="100">
        <v>0</v>
      </c>
      <c r="U165" s="100">
        <v>0</v>
      </c>
      <c r="V165" s="100">
        <v>0</v>
      </c>
      <c r="W165" s="100">
        <v>0</v>
      </c>
      <c r="X165" s="100">
        <v>0</v>
      </c>
      <c r="Y165" s="100">
        <v>0</v>
      </c>
      <c r="Z165" s="100">
        <v>0</v>
      </c>
      <c r="AA165" s="100">
        <v>0</v>
      </c>
      <c r="AB165" s="100">
        <v>0</v>
      </c>
      <c r="AC165" s="100">
        <v>0</v>
      </c>
      <c r="AD165" s="100">
        <v>0</v>
      </c>
      <c r="AE165" s="100">
        <v>0</v>
      </c>
      <c r="AF165" s="100">
        <v>0</v>
      </c>
      <c r="AG165" s="101"/>
    </row>
    <row r="166" spans="1:33" x14ac:dyDescent="0.2">
      <c r="A166" s="97" t="s">
        <v>19</v>
      </c>
      <c r="B166" s="97" t="s">
        <v>326</v>
      </c>
      <c r="C166" s="100">
        <v>0</v>
      </c>
      <c r="D166" s="100">
        <v>0</v>
      </c>
      <c r="E166" s="100">
        <v>0</v>
      </c>
      <c r="F166" s="100">
        <v>0</v>
      </c>
      <c r="G166" s="100">
        <v>0</v>
      </c>
      <c r="H166" s="100">
        <v>0</v>
      </c>
      <c r="I166" s="100">
        <v>0</v>
      </c>
      <c r="J166" s="100">
        <v>0</v>
      </c>
      <c r="K166" s="100">
        <v>0</v>
      </c>
      <c r="L166" s="100">
        <v>0</v>
      </c>
      <c r="M166" s="100">
        <v>0</v>
      </c>
      <c r="N166" s="100">
        <v>0</v>
      </c>
      <c r="O166" s="100">
        <v>0</v>
      </c>
      <c r="P166" s="100">
        <v>0</v>
      </c>
      <c r="Q166" s="100">
        <v>0</v>
      </c>
      <c r="R166" s="100">
        <v>0</v>
      </c>
      <c r="S166" s="100">
        <v>0</v>
      </c>
      <c r="T166" s="100">
        <v>0</v>
      </c>
      <c r="U166" s="100">
        <v>0</v>
      </c>
      <c r="V166" s="100">
        <v>0</v>
      </c>
      <c r="W166" s="100">
        <v>0</v>
      </c>
      <c r="X166" s="100">
        <v>0</v>
      </c>
      <c r="Y166" s="100">
        <v>0</v>
      </c>
      <c r="Z166" s="100">
        <v>0</v>
      </c>
      <c r="AA166" s="100">
        <v>0</v>
      </c>
      <c r="AB166" s="100">
        <v>0</v>
      </c>
      <c r="AC166" s="100">
        <v>0</v>
      </c>
      <c r="AD166" s="100">
        <v>0</v>
      </c>
      <c r="AE166" s="100">
        <v>0</v>
      </c>
      <c r="AF166" s="100">
        <v>0</v>
      </c>
      <c r="AG166" s="101"/>
    </row>
    <row r="167" spans="1:33" x14ac:dyDescent="0.2">
      <c r="A167" s="97" t="s">
        <v>173</v>
      </c>
      <c r="B167" s="97" t="s">
        <v>326</v>
      </c>
      <c r="C167" s="100">
        <v>0</v>
      </c>
      <c r="D167" s="100">
        <v>0</v>
      </c>
      <c r="E167" s="100">
        <v>0</v>
      </c>
      <c r="F167" s="100">
        <v>0</v>
      </c>
      <c r="G167" s="100">
        <v>0</v>
      </c>
      <c r="H167" s="100">
        <v>0</v>
      </c>
      <c r="I167" s="100">
        <v>0</v>
      </c>
      <c r="J167" s="100">
        <v>0</v>
      </c>
      <c r="K167" s="100">
        <v>0</v>
      </c>
      <c r="L167" s="100">
        <v>0</v>
      </c>
      <c r="M167" s="100">
        <v>0</v>
      </c>
      <c r="N167" s="100">
        <v>0</v>
      </c>
      <c r="O167" s="100">
        <v>0</v>
      </c>
      <c r="P167" s="100">
        <v>0</v>
      </c>
      <c r="Q167" s="100">
        <v>0</v>
      </c>
      <c r="R167" s="100">
        <v>0</v>
      </c>
      <c r="S167" s="100">
        <v>0</v>
      </c>
      <c r="T167" s="100">
        <v>0</v>
      </c>
      <c r="U167" s="100">
        <v>0</v>
      </c>
      <c r="V167" s="100">
        <v>0</v>
      </c>
      <c r="W167" s="100">
        <v>0</v>
      </c>
      <c r="X167" s="100">
        <v>0</v>
      </c>
      <c r="Y167" s="100">
        <v>0</v>
      </c>
      <c r="Z167" s="100">
        <v>0</v>
      </c>
      <c r="AA167" s="100">
        <v>0</v>
      </c>
      <c r="AB167" s="100">
        <v>0</v>
      </c>
      <c r="AC167" s="100">
        <v>0</v>
      </c>
      <c r="AD167" s="100">
        <v>0</v>
      </c>
      <c r="AE167" s="100">
        <v>0</v>
      </c>
      <c r="AF167" s="100">
        <v>0</v>
      </c>
      <c r="AG167" s="101"/>
    </row>
    <row r="168" spans="1:33" x14ac:dyDescent="0.2">
      <c r="A168" s="97" t="s">
        <v>22</v>
      </c>
      <c r="B168" s="97" t="s">
        <v>326</v>
      </c>
      <c r="C168" s="100">
        <v>0</v>
      </c>
      <c r="D168" s="100">
        <v>0</v>
      </c>
      <c r="E168" s="100">
        <v>0</v>
      </c>
      <c r="F168" s="100">
        <v>0</v>
      </c>
      <c r="G168" s="100">
        <v>0</v>
      </c>
      <c r="H168" s="100">
        <v>0</v>
      </c>
      <c r="I168" s="100">
        <v>0</v>
      </c>
      <c r="J168" s="100">
        <v>0</v>
      </c>
      <c r="K168" s="100">
        <v>0</v>
      </c>
      <c r="L168" s="100">
        <v>0</v>
      </c>
      <c r="M168" s="100">
        <v>0</v>
      </c>
      <c r="N168" s="100">
        <v>0</v>
      </c>
      <c r="O168" s="100">
        <v>0</v>
      </c>
      <c r="P168" s="100">
        <v>0</v>
      </c>
      <c r="Q168" s="100">
        <v>0</v>
      </c>
      <c r="R168" s="100">
        <v>0</v>
      </c>
      <c r="S168" s="100">
        <v>0</v>
      </c>
      <c r="T168" s="100">
        <v>0</v>
      </c>
      <c r="U168" s="100">
        <v>0</v>
      </c>
      <c r="V168" s="100">
        <v>0</v>
      </c>
      <c r="W168" s="100">
        <v>0</v>
      </c>
      <c r="X168" s="100">
        <v>0</v>
      </c>
      <c r="Y168" s="100">
        <v>0</v>
      </c>
      <c r="Z168" s="100">
        <v>0</v>
      </c>
      <c r="AA168" s="100">
        <v>0</v>
      </c>
      <c r="AB168" s="100">
        <v>0</v>
      </c>
      <c r="AC168" s="100">
        <v>0</v>
      </c>
      <c r="AD168" s="100">
        <v>0</v>
      </c>
      <c r="AE168" s="100">
        <v>0</v>
      </c>
      <c r="AF168" s="100">
        <v>0</v>
      </c>
      <c r="AG168" s="101"/>
    </row>
    <row r="169" spans="1:33" x14ac:dyDescent="0.2">
      <c r="A169" s="97" t="s">
        <v>24</v>
      </c>
      <c r="B169" s="97" t="s">
        <v>326</v>
      </c>
      <c r="C169" s="100">
        <v>0</v>
      </c>
      <c r="D169" s="100">
        <v>0</v>
      </c>
      <c r="E169" s="100">
        <v>0</v>
      </c>
      <c r="F169" s="100">
        <v>0</v>
      </c>
      <c r="G169" s="100">
        <v>0</v>
      </c>
      <c r="H169" s="100">
        <v>0</v>
      </c>
      <c r="I169" s="100">
        <v>0</v>
      </c>
      <c r="J169" s="100">
        <v>0</v>
      </c>
      <c r="K169" s="100">
        <v>0</v>
      </c>
      <c r="L169" s="100">
        <v>0</v>
      </c>
      <c r="M169" s="100">
        <v>0</v>
      </c>
      <c r="N169" s="100">
        <v>0</v>
      </c>
      <c r="O169" s="100">
        <v>0</v>
      </c>
      <c r="P169" s="100">
        <v>0</v>
      </c>
      <c r="Q169" s="100">
        <v>0</v>
      </c>
      <c r="R169" s="100">
        <v>0</v>
      </c>
      <c r="S169" s="100">
        <v>0</v>
      </c>
      <c r="T169" s="100">
        <v>0</v>
      </c>
      <c r="U169" s="100">
        <v>0</v>
      </c>
      <c r="V169" s="100">
        <v>0</v>
      </c>
      <c r="W169" s="100">
        <v>0</v>
      </c>
      <c r="X169" s="100">
        <v>0</v>
      </c>
      <c r="Y169" s="100">
        <v>0</v>
      </c>
      <c r="Z169" s="100">
        <v>0</v>
      </c>
      <c r="AA169" s="100">
        <v>0</v>
      </c>
      <c r="AB169" s="100">
        <v>0</v>
      </c>
      <c r="AC169" s="100">
        <v>0</v>
      </c>
      <c r="AD169" s="100">
        <v>0</v>
      </c>
      <c r="AE169" s="100">
        <v>0</v>
      </c>
      <c r="AF169" s="100">
        <v>0</v>
      </c>
      <c r="AG169" s="101"/>
    </row>
    <row r="170" spans="1:33" x14ac:dyDescent="0.2">
      <c r="A170" s="97" t="s">
        <v>27</v>
      </c>
      <c r="B170" s="97" t="s">
        <v>326</v>
      </c>
      <c r="C170" s="100">
        <v>0</v>
      </c>
      <c r="D170" s="100">
        <v>0</v>
      </c>
      <c r="E170" s="100">
        <v>0</v>
      </c>
      <c r="F170" s="100">
        <v>0</v>
      </c>
      <c r="G170" s="100">
        <v>0</v>
      </c>
      <c r="H170" s="100">
        <v>0</v>
      </c>
      <c r="I170" s="100">
        <v>0</v>
      </c>
      <c r="J170" s="100">
        <v>0</v>
      </c>
      <c r="K170" s="100">
        <v>0</v>
      </c>
      <c r="L170" s="100">
        <v>0</v>
      </c>
      <c r="M170" s="100">
        <v>0</v>
      </c>
      <c r="N170" s="100">
        <v>0</v>
      </c>
      <c r="O170" s="100">
        <v>0</v>
      </c>
      <c r="P170" s="100">
        <v>0</v>
      </c>
      <c r="Q170" s="100">
        <v>0</v>
      </c>
      <c r="R170" s="100">
        <v>0</v>
      </c>
      <c r="S170" s="100">
        <v>0</v>
      </c>
      <c r="T170" s="100">
        <v>0</v>
      </c>
      <c r="U170" s="100">
        <v>0</v>
      </c>
      <c r="V170" s="100">
        <v>0</v>
      </c>
      <c r="W170" s="100">
        <v>0</v>
      </c>
      <c r="X170" s="100">
        <v>0</v>
      </c>
      <c r="Y170" s="100">
        <v>0</v>
      </c>
      <c r="Z170" s="100">
        <v>0</v>
      </c>
      <c r="AA170" s="100">
        <v>0</v>
      </c>
      <c r="AB170" s="100">
        <v>0</v>
      </c>
      <c r="AC170" s="100">
        <v>0</v>
      </c>
      <c r="AD170" s="100">
        <v>0</v>
      </c>
      <c r="AE170" s="100">
        <v>0</v>
      </c>
      <c r="AF170" s="100">
        <v>0</v>
      </c>
      <c r="AG170" s="101"/>
    </row>
    <row r="171" spans="1:33" x14ac:dyDescent="0.2">
      <c r="A171" s="97" t="s">
        <v>29</v>
      </c>
      <c r="B171" s="97" t="s">
        <v>326</v>
      </c>
      <c r="C171" s="100">
        <v>0</v>
      </c>
      <c r="D171" s="100">
        <v>0</v>
      </c>
      <c r="E171" s="100">
        <v>0</v>
      </c>
      <c r="F171" s="100">
        <v>0</v>
      </c>
      <c r="G171" s="100">
        <v>0</v>
      </c>
      <c r="H171" s="100">
        <v>0</v>
      </c>
      <c r="I171" s="100">
        <v>0</v>
      </c>
      <c r="J171" s="100">
        <v>0</v>
      </c>
      <c r="K171" s="100">
        <v>0</v>
      </c>
      <c r="L171" s="100">
        <v>0</v>
      </c>
      <c r="M171" s="100">
        <v>0</v>
      </c>
      <c r="N171" s="100">
        <v>0</v>
      </c>
      <c r="O171" s="100">
        <v>0</v>
      </c>
      <c r="P171" s="100">
        <v>0</v>
      </c>
      <c r="Q171" s="100">
        <v>0</v>
      </c>
      <c r="R171" s="100">
        <v>0</v>
      </c>
      <c r="S171" s="100">
        <v>0</v>
      </c>
      <c r="T171" s="100">
        <v>0</v>
      </c>
      <c r="U171" s="100">
        <v>0</v>
      </c>
      <c r="V171" s="100">
        <v>0</v>
      </c>
      <c r="W171" s="100">
        <v>0</v>
      </c>
      <c r="X171" s="100">
        <v>0</v>
      </c>
      <c r="Y171" s="100">
        <v>0</v>
      </c>
      <c r="Z171" s="100">
        <v>0</v>
      </c>
      <c r="AA171" s="100">
        <v>0</v>
      </c>
      <c r="AB171" s="100">
        <v>0</v>
      </c>
      <c r="AC171" s="100">
        <v>0</v>
      </c>
      <c r="AD171" s="100">
        <v>0</v>
      </c>
      <c r="AE171" s="100">
        <v>0</v>
      </c>
      <c r="AF171" s="100">
        <v>0</v>
      </c>
      <c r="AG171" s="101"/>
    </row>
    <row r="172" spans="1:33" x14ac:dyDescent="0.2">
      <c r="A172" s="97" t="s">
        <v>40</v>
      </c>
      <c r="B172" s="97" t="s">
        <v>326</v>
      </c>
      <c r="C172" s="100">
        <v>0</v>
      </c>
      <c r="D172" s="100">
        <v>0</v>
      </c>
      <c r="E172" s="100">
        <v>0</v>
      </c>
      <c r="F172" s="100">
        <v>0</v>
      </c>
      <c r="G172" s="100">
        <v>0</v>
      </c>
      <c r="H172" s="100">
        <v>0</v>
      </c>
      <c r="I172" s="100">
        <v>0</v>
      </c>
      <c r="J172" s="100">
        <v>0</v>
      </c>
      <c r="K172" s="100">
        <v>0</v>
      </c>
      <c r="L172" s="100">
        <v>0</v>
      </c>
      <c r="M172" s="100">
        <v>0</v>
      </c>
      <c r="N172" s="100">
        <v>0</v>
      </c>
      <c r="O172" s="100">
        <v>0</v>
      </c>
      <c r="P172" s="100">
        <v>0</v>
      </c>
      <c r="Q172" s="100">
        <v>0</v>
      </c>
      <c r="R172" s="100">
        <v>0</v>
      </c>
      <c r="S172" s="100">
        <v>0</v>
      </c>
      <c r="T172" s="100">
        <v>0</v>
      </c>
      <c r="U172" s="100">
        <v>0</v>
      </c>
      <c r="V172" s="100">
        <v>0</v>
      </c>
      <c r="W172" s="100">
        <v>0</v>
      </c>
      <c r="X172" s="100">
        <v>0</v>
      </c>
      <c r="Y172" s="100">
        <v>0</v>
      </c>
      <c r="Z172" s="100">
        <v>0</v>
      </c>
      <c r="AA172" s="100">
        <v>0</v>
      </c>
      <c r="AB172" s="100">
        <v>0</v>
      </c>
      <c r="AC172" s="100">
        <v>0</v>
      </c>
      <c r="AD172" s="100">
        <v>0</v>
      </c>
      <c r="AE172" s="100">
        <v>0</v>
      </c>
      <c r="AF172" s="100">
        <v>0</v>
      </c>
      <c r="AG172" s="101"/>
    </row>
    <row r="173" spans="1:33" x14ac:dyDescent="0.2">
      <c r="A173" s="97" t="s">
        <v>32</v>
      </c>
      <c r="B173" s="97" t="s">
        <v>326</v>
      </c>
      <c r="C173" s="100">
        <v>0</v>
      </c>
      <c r="D173" s="100">
        <v>0</v>
      </c>
      <c r="E173" s="100">
        <v>0</v>
      </c>
      <c r="F173" s="100">
        <v>0</v>
      </c>
      <c r="G173" s="100">
        <v>0</v>
      </c>
      <c r="H173" s="100">
        <v>0</v>
      </c>
      <c r="I173" s="100">
        <v>0</v>
      </c>
      <c r="J173" s="100">
        <v>0</v>
      </c>
      <c r="K173" s="100">
        <v>0</v>
      </c>
      <c r="L173" s="100">
        <v>0</v>
      </c>
      <c r="M173" s="100">
        <v>0</v>
      </c>
      <c r="N173" s="100">
        <v>0</v>
      </c>
      <c r="O173" s="100">
        <v>0</v>
      </c>
      <c r="P173" s="100">
        <v>0</v>
      </c>
      <c r="Q173" s="100">
        <v>0</v>
      </c>
      <c r="R173" s="100">
        <v>0</v>
      </c>
      <c r="S173" s="100">
        <v>0</v>
      </c>
      <c r="T173" s="100">
        <v>0</v>
      </c>
      <c r="U173" s="100">
        <v>0</v>
      </c>
      <c r="V173" s="100">
        <v>0</v>
      </c>
      <c r="W173" s="100">
        <v>0</v>
      </c>
      <c r="X173" s="100">
        <v>0</v>
      </c>
      <c r="Y173" s="100">
        <v>0</v>
      </c>
      <c r="Z173" s="100">
        <v>0</v>
      </c>
      <c r="AA173" s="100">
        <v>0</v>
      </c>
      <c r="AB173" s="100">
        <v>0</v>
      </c>
      <c r="AC173" s="100">
        <v>0</v>
      </c>
      <c r="AD173" s="100">
        <v>0</v>
      </c>
      <c r="AE173" s="100">
        <v>0</v>
      </c>
      <c r="AF173" s="100">
        <v>0</v>
      </c>
      <c r="AG173" s="101"/>
    </row>
    <row r="174" spans="1:33" x14ac:dyDescent="0.2">
      <c r="A174" s="97" t="s">
        <v>35</v>
      </c>
      <c r="B174" s="97" t="s">
        <v>326</v>
      </c>
      <c r="C174" s="100">
        <v>0</v>
      </c>
      <c r="D174" s="100">
        <v>0</v>
      </c>
      <c r="E174" s="100">
        <v>0</v>
      </c>
      <c r="F174" s="100">
        <v>0</v>
      </c>
      <c r="G174" s="100">
        <v>0</v>
      </c>
      <c r="H174" s="100">
        <v>0</v>
      </c>
      <c r="I174" s="100">
        <v>0</v>
      </c>
      <c r="J174" s="100">
        <v>0</v>
      </c>
      <c r="K174" s="100">
        <v>0</v>
      </c>
      <c r="L174" s="100">
        <v>0</v>
      </c>
      <c r="M174" s="100">
        <v>0</v>
      </c>
      <c r="N174" s="100">
        <v>0</v>
      </c>
      <c r="O174" s="100">
        <v>0</v>
      </c>
      <c r="P174" s="100">
        <v>0</v>
      </c>
      <c r="Q174" s="100">
        <v>0</v>
      </c>
      <c r="R174" s="100">
        <v>0</v>
      </c>
      <c r="S174" s="100">
        <v>0</v>
      </c>
      <c r="T174" s="100">
        <v>0</v>
      </c>
      <c r="U174" s="100">
        <v>0</v>
      </c>
      <c r="V174" s="100">
        <v>0</v>
      </c>
      <c r="W174" s="100">
        <v>0</v>
      </c>
      <c r="X174" s="100">
        <v>0</v>
      </c>
      <c r="Y174" s="100">
        <v>0</v>
      </c>
      <c r="Z174" s="100">
        <v>0</v>
      </c>
      <c r="AA174" s="100">
        <v>0</v>
      </c>
      <c r="AB174" s="100">
        <v>0</v>
      </c>
      <c r="AC174" s="100">
        <v>0</v>
      </c>
      <c r="AD174" s="100">
        <v>0</v>
      </c>
      <c r="AE174" s="100">
        <v>0</v>
      </c>
      <c r="AF174" s="100">
        <v>0</v>
      </c>
      <c r="AG174" s="101"/>
    </row>
    <row r="175" spans="1:33" x14ac:dyDescent="0.2">
      <c r="A175" s="97" t="s">
        <v>37</v>
      </c>
      <c r="B175" s="97" t="s">
        <v>326</v>
      </c>
      <c r="C175" s="100">
        <v>0</v>
      </c>
      <c r="D175" s="100">
        <v>0</v>
      </c>
      <c r="E175" s="100">
        <v>0</v>
      </c>
      <c r="F175" s="100">
        <v>0</v>
      </c>
      <c r="G175" s="100">
        <v>0</v>
      </c>
      <c r="H175" s="100">
        <v>0</v>
      </c>
      <c r="I175" s="100">
        <v>0</v>
      </c>
      <c r="J175" s="100">
        <v>0</v>
      </c>
      <c r="K175" s="100">
        <v>0</v>
      </c>
      <c r="L175" s="100">
        <v>0</v>
      </c>
      <c r="M175" s="100">
        <v>0</v>
      </c>
      <c r="N175" s="100">
        <v>0</v>
      </c>
      <c r="O175" s="100">
        <v>0</v>
      </c>
      <c r="P175" s="100">
        <v>0</v>
      </c>
      <c r="Q175" s="100">
        <v>0</v>
      </c>
      <c r="R175" s="100">
        <v>0</v>
      </c>
      <c r="S175" s="100">
        <v>0</v>
      </c>
      <c r="T175" s="100">
        <v>0</v>
      </c>
      <c r="U175" s="100">
        <v>0</v>
      </c>
      <c r="V175" s="100">
        <v>0</v>
      </c>
      <c r="W175" s="100">
        <v>0</v>
      </c>
      <c r="X175" s="100">
        <v>0</v>
      </c>
      <c r="Y175" s="100">
        <v>0</v>
      </c>
      <c r="Z175" s="100">
        <v>0</v>
      </c>
      <c r="AA175" s="100">
        <v>0</v>
      </c>
      <c r="AB175" s="100">
        <v>0</v>
      </c>
      <c r="AC175" s="100">
        <v>0</v>
      </c>
      <c r="AD175" s="100">
        <v>0</v>
      </c>
      <c r="AE175" s="100">
        <v>0</v>
      </c>
      <c r="AF175" s="100">
        <v>0</v>
      </c>
      <c r="AG175" s="101"/>
    </row>
    <row r="176" spans="1:33" x14ac:dyDescent="0.2">
      <c r="A176" s="97" t="s">
        <v>42</v>
      </c>
      <c r="B176" s="97" t="s">
        <v>326</v>
      </c>
      <c r="C176" s="100">
        <v>0</v>
      </c>
      <c r="D176" s="100">
        <v>0</v>
      </c>
      <c r="E176" s="100">
        <v>0</v>
      </c>
      <c r="F176" s="100">
        <v>0</v>
      </c>
      <c r="G176" s="100">
        <v>0</v>
      </c>
      <c r="H176" s="100">
        <v>0</v>
      </c>
      <c r="I176" s="100">
        <v>0</v>
      </c>
      <c r="J176" s="100">
        <v>0</v>
      </c>
      <c r="K176" s="100">
        <v>0</v>
      </c>
      <c r="L176" s="100">
        <v>0</v>
      </c>
      <c r="M176" s="100">
        <v>0</v>
      </c>
      <c r="N176" s="100">
        <v>0</v>
      </c>
      <c r="O176" s="100">
        <v>0</v>
      </c>
      <c r="P176" s="100">
        <v>0</v>
      </c>
      <c r="Q176" s="100">
        <v>0</v>
      </c>
      <c r="R176" s="100">
        <v>0</v>
      </c>
      <c r="S176" s="100">
        <v>0</v>
      </c>
      <c r="T176" s="100">
        <v>0</v>
      </c>
      <c r="U176" s="100">
        <v>0</v>
      </c>
      <c r="V176" s="100">
        <v>0</v>
      </c>
      <c r="W176" s="100">
        <v>0</v>
      </c>
      <c r="X176" s="100">
        <v>0</v>
      </c>
      <c r="Y176" s="100">
        <v>0</v>
      </c>
      <c r="Z176" s="100">
        <v>0</v>
      </c>
      <c r="AA176" s="100">
        <v>0</v>
      </c>
      <c r="AB176" s="100">
        <v>0</v>
      </c>
      <c r="AC176" s="100">
        <v>0</v>
      </c>
      <c r="AD176" s="100">
        <v>0</v>
      </c>
      <c r="AE176" s="100">
        <v>0</v>
      </c>
      <c r="AF176" s="100">
        <v>0</v>
      </c>
      <c r="AG176" s="101"/>
    </row>
    <row r="177" spans="1:33" x14ac:dyDescent="0.2">
      <c r="A177" s="97" t="s">
        <v>45</v>
      </c>
      <c r="B177" s="97" t="s">
        <v>326</v>
      </c>
      <c r="C177" s="100">
        <v>0</v>
      </c>
      <c r="D177" s="100">
        <v>0</v>
      </c>
      <c r="E177" s="100">
        <v>0</v>
      </c>
      <c r="F177" s="100">
        <v>0</v>
      </c>
      <c r="G177" s="100">
        <v>0</v>
      </c>
      <c r="H177" s="100">
        <v>0</v>
      </c>
      <c r="I177" s="100">
        <v>0</v>
      </c>
      <c r="J177" s="100">
        <v>0</v>
      </c>
      <c r="K177" s="100">
        <v>0</v>
      </c>
      <c r="L177" s="100">
        <v>0</v>
      </c>
      <c r="M177" s="100">
        <v>0</v>
      </c>
      <c r="N177" s="100">
        <v>0</v>
      </c>
      <c r="O177" s="100">
        <v>0</v>
      </c>
      <c r="P177" s="100">
        <v>0</v>
      </c>
      <c r="Q177" s="100">
        <v>0</v>
      </c>
      <c r="R177" s="100">
        <v>0</v>
      </c>
      <c r="S177" s="100">
        <v>0</v>
      </c>
      <c r="T177" s="100">
        <v>0</v>
      </c>
      <c r="U177" s="100">
        <v>0</v>
      </c>
      <c r="V177" s="100">
        <v>0</v>
      </c>
      <c r="W177" s="100">
        <v>0</v>
      </c>
      <c r="X177" s="100">
        <v>0</v>
      </c>
      <c r="Y177" s="100">
        <v>0</v>
      </c>
      <c r="Z177" s="100">
        <v>0</v>
      </c>
      <c r="AA177" s="100">
        <v>0</v>
      </c>
      <c r="AB177" s="100">
        <v>0</v>
      </c>
      <c r="AC177" s="100">
        <v>0</v>
      </c>
      <c r="AD177" s="100">
        <v>0</v>
      </c>
      <c r="AE177" s="100">
        <v>0</v>
      </c>
      <c r="AF177" s="100">
        <v>0</v>
      </c>
      <c r="AG177" s="101"/>
    </row>
    <row r="178" spans="1:33" x14ac:dyDescent="0.2">
      <c r="A178" s="97" t="s">
        <v>48</v>
      </c>
      <c r="B178" s="97" t="s">
        <v>326</v>
      </c>
      <c r="C178" s="100">
        <v>0</v>
      </c>
      <c r="D178" s="100">
        <v>0</v>
      </c>
      <c r="E178" s="100">
        <v>0</v>
      </c>
      <c r="F178" s="100">
        <v>0</v>
      </c>
      <c r="G178" s="100">
        <v>0</v>
      </c>
      <c r="H178" s="100">
        <v>0</v>
      </c>
      <c r="I178" s="100">
        <v>0</v>
      </c>
      <c r="J178" s="100">
        <v>0</v>
      </c>
      <c r="K178" s="100">
        <v>0</v>
      </c>
      <c r="L178" s="100">
        <v>0</v>
      </c>
      <c r="M178" s="100">
        <v>0</v>
      </c>
      <c r="N178" s="100">
        <v>0</v>
      </c>
      <c r="O178" s="100">
        <v>0</v>
      </c>
      <c r="P178" s="100">
        <v>0</v>
      </c>
      <c r="Q178" s="100">
        <v>0</v>
      </c>
      <c r="R178" s="100">
        <v>0</v>
      </c>
      <c r="S178" s="100">
        <v>0</v>
      </c>
      <c r="T178" s="100">
        <v>0</v>
      </c>
      <c r="U178" s="100">
        <v>0</v>
      </c>
      <c r="V178" s="100">
        <v>0</v>
      </c>
      <c r="W178" s="100">
        <v>0</v>
      </c>
      <c r="X178" s="100">
        <v>0</v>
      </c>
      <c r="Y178" s="100">
        <v>0</v>
      </c>
      <c r="Z178" s="100">
        <v>0</v>
      </c>
      <c r="AA178" s="100">
        <v>0</v>
      </c>
      <c r="AB178" s="100">
        <v>0</v>
      </c>
      <c r="AC178" s="100">
        <v>0</v>
      </c>
      <c r="AD178" s="100">
        <v>0</v>
      </c>
      <c r="AE178" s="100">
        <v>0</v>
      </c>
      <c r="AF178" s="100">
        <v>0</v>
      </c>
      <c r="AG178" s="101"/>
    </row>
    <row r="179" spans="1:33" x14ac:dyDescent="0.2">
      <c r="A179" s="97" t="s">
        <v>55</v>
      </c>
      <c r="B179" s="97" t="s">
        <v>326</v>
      </c>
      <c r="C179" s="100">
        <v>0</v>
      </c>
      <c r="D179" s="100">
        <v>0</v>
      </c>
      <c r="E179" s="100">
        <v>0</v>
      </c>
      <c r="F179" s="100">
        <v>0</v>
      </c>
      <c r="G179" s="100">
        <v>0</v>
      </c>
      <c r="H179" s="100">
        <v>0</v>
      </c>
      <c r="I179" s="100">
        <v>0</v>
      </c>
      <c r="J179" s="100">
        <v>0</v>
      </c>
      <c r="K179" s="100">
        <v>0</v>
      </c>
      <c r="L179" s="100">
        <v>0</v>
      </c>
      <c r="M179" s="100">
        <v>0</v>
      </c>
      <c r="N179" s="100">
        <v>0</v>
      </c>
      <c r="O179" s="100">
        <v>0</v>
      </c>
      <c r="P179" s="100">
        <v>0</v>
      </c>
      <c r="Q179" s="100">
        <v>0</v>
      </c>
      <c r="R179" s="100">
        <v>0</v>
      </c>
      <c r="S179" s="100">
        <v>0</v>
      </c>
      <c r="T179" s="100">
        <v>0</v>
      </c>
      <c r="U179" s="100">
        <v>0</v>
      </c>
      <c r="V179" s="100">
        <v>0</v>
      </c>
      <c r="W179" s="100">
        <v>0</v>
      </c>
      <c r="X179" s="100">
        <v>0</v>
      </c>
      <c r="Y179" s="100">
        <v>0</v>
      </c>
      <c r="Z179" s="100">
        <v>0</v>
      </c>
      <c r="AA179" s="100">
        <v>0</v>
      </c>
      <c r="AB179" s="100">
        <v>0</v>
      </c>
      <c r="AC179" s="100">
        <v>0</v>
      </c>
      <c r="AD179" s="100">
        <v>0</v>
      </c>
      <c r="AE179" s="100">
        <v>0</v>
      </c>
      <c r="AF179" s="100">
        <v>0</v>
      </c>
      <c r="AG179" s="101"/>
    </row>
    <row r="180" spans="1:33" x14ac:dyDescent="0.2">
      <c r="A180" s="97" t="s">
        <v>52</v>
      </c>
      <c r="B180" s="97" t="s">
        <v>326</v>
      </c>
      <c r="C180" s="100">
        <v>0</v>
      </c>
      <c r="D180" s="100">
        <v>0</v>
      </c>
      <c r="E180" s="100">
        <v>0</v>
      </c>
      <c r="F180" s="100">
        <v>0</v>
      </c>
      <c r="G180" s="100">
        <v>0</v>
      </c>
      <c r="H180" s="100">
        <v>0</v>
      </c>
      <c r="I180" s="100">
        <v>0</v>
      </c>
      <c r="J180" s="100">
        <v>0</v>
      </c>
      <c r="K180" s="100">
        <v>0</v>
      </c>
      <c r="L180" s="100">
        <v>0</v>
      </c>
      <c r="M180" s="100">
        <v>0</v>
      </c>
      <c r="N180" s="100">
        <v>0</v>
      </c>
      <c r="O180" s="100">
        <v>0</v>
      </c>
      <c r="P180" s="100">
        <v>0</v>
      </c>
      <c r="Q180" s="100">
        <v>0</v>
      </c>
      <c r="R180" s="100">
        <v>0</v>
      </c>
      <c r="S180" s="100">
        <v>0</v>
      </c>
      <c r="T180" s="100">
        <v>0</v>
      </c>
      <c r="U180" s="100">
        <v>0</v>
      </c>
      <c r="V180" s="100">
        <v>0</v>
      </c>
      <c r="W180" s="100">
        <v>0</v>
      </c>
      <c r="X180" s="100">
        <v>0</v>
      </c>
      <c r="Y180" s="100">
        <v>0</v>
      </c>
      <c r="Z180" s="100">
        <v>0</v>
      </c>
      <c r="AA180" s="100">
        <v>0</v>
      </c>
      <c r="AB180" s="100">
        <v>0</v>
      </c>
      <c r="AC180" s="100">
        <v>0</v>
      </c>
      <c r="AD180" s="100">
        <v>0</v>
      </c>
      <c r="AE180" s="100">
        <v>0</v>
      </c>
      <c r="AF180" s="100">
        <v>0</v>
      </c>
      <c r="AG180" s="101"/>
    </row>
    <row r="181" spans="1:33" x14ac:dyDescent="0.2">
      <c r="A181" s="97" t="s">
        <v>50</v>
      </c>
      <c r="B181" s="97" t="s">
        <v>326</v>
      </c>
      <c r="C181" s="100">
        <v>0</v>
      </c>
      <c r="D181" s="100">
        <v>0</v>
      </c>
      <c r="E181" s="100">
        <v>0</v>
      </c>
      <c r="F181" s="100">
        <v>0</v>
      </c>
      <c r="G181" s="100">
        <v>0</v>
      </c>
      <c r="H181" s="100">
        <v>0</v>
      </c>
      <c r="I181" s="100">
        <v>0</v>
      </c>
      <c r="J181" s="100">
        <v>0</v>
      </c>
      <c r="K181" s="100">
        <v>0</v>
      </c>
      <c r="L181" s="100">
        <v>0</v>
      </c>
      <c r="M181" s="100">
        <v>0</v>
      </c>
      <c r="N181" s="100">
        <v>0</v>
      </c>
      <c r="O181" s="100">
        <v>0</v>
      </c>
      <c r="P181" s="100">
        <v>0</v>
      </c>
      <c r="Q181" s="100">
        <v>0</v>
      </c>
      <c r="R181" s="100">
        <v>0</v>
      </c>
      <c r="S181" s="100">
        <v>0</v>
      </c>
      <c r="T181" s="100">
        <v>0</v>
      </c>
      <c r="U181" s="100">
        <v>0</v>
      </c>
      <c r="V181" s="100">
        <v>0</v>
      </c>
      <c r="W181" s="100">
        <v>0</v>
      </c>
      <c r="X181" s="100">
        <v>0</v>
      </c>
      <c r="Y181" s="100">
        <v>0</v>
      </c>
      <c r="Z181" s="100">
        <v>0</v>
      </c>
      <c r="AA181" s="100">
        <v>0</v>
      </c>
      <c r="AB181" s="100">
        <v>0</v>
      </c>
      <c r="AC181" s="100">
        <v>0</v>
      </c>
      <c r="AD181" s="100">
        <v>0</v>
      </c>
      <c r="AE181" s="100">
        <v>0</v>
      </c>
      <c r="AF181" s="100">
        <v>0</v>
      </c>
      <c r="AG181" s="101"/>
    </row>
    <row r="182" spans="1:33" x14ac:dyDescent="0.2">
      <c r="A182" s="97" t="s">
        <v>58</v>
      </c>
      <c r="B182" s="97" t="s">
        <v>326</v>
      </c>
      <c r="C182" s="100">
        <v>0</v>
      </c>
      <c r="D182" s="100">
        <v>0</v>
      </c>
      <c r="E182" s="100">
        <v>0</v>
      </c>
      <c r="F182" s="100">
        <v>0</v>
      </c>
      <c r="G182" s="100">
        <v>0</v>
      </c>
      <c r="H182" s="100">
        <v>0</v>
      </c>
      <c r="I182" s="100">
        <v>0</v>
      </c>
      <c r="J182" s="100">
        <v>0</v>
      </c>
      <c r="K182" s="100">
        <v>0</v>
      </c>
      <c r="L182" s="100">
        <v>0</v>
      </c>
      <c r="M182" s="100">
        <v>0</v>
      </c>
      <c r="N182" s="100">
        <v>0</v>
      </c>
      <c r="O182" s="100">
        <v>0</v>
      </c>
      <c r="P182" s="100">
        <v>0</v>
      </c>
      <c r="Q182" s="100">
        <v>0</v>
      </c>
      <c r="R182" s="100">
        <v>0</v>
      </c>
      <c r="S182" s="100">
        <v>0</v>
      </c>
      <c r="T182" s="100">
        <v>0</v>
      </c>
      <c r="U182" s="100">
        <v>0</v>
      </c>
      <c r="V182" s="100">
        <v>0</v>
      </c>
      <c r="W182" s="100">
        <v>0</v>
      </c>
      <c r="X182" s="100">
        <v>0</v>
      </c>
      <c r="Y182" s="100">
        <v>0</v>
      </c>
      <c r="Z182" s="100">
        <v>0</v>
      </c>
      <c r="AA182" s="100">
        <v>0</v>
      </c>
      <c r="AB182" s="100">
        <v>0</v>
      </c>
      <c r="AC182" s="100">
        <v>0</v>
      </c>
      <c r="AD182" s="100">
        <v>0</v>
      </c>
      <c r="AE182" s="100">
        <v>0</v>
      </c>
      <c r="AF182" s="100">
        <v>0</v>
      </c>
      <c r="AG182" s="101"/>
    </row>
    <row r="183" spans="1:33" x14ac:dyDescent="0.2">
      <c r="A183" s="97" t="s">
        <v>60</v>
      </c>
      <c r="B183" s="97" t="s">
        <v>326</v>
      </c>
      <c r="C183" s="100">
        <v>0</v>
      </c>
      <c r="D183" s="100">
        <v>0</v>
      </c>
      <c r="E183" s="100">
        <v>0</v>
      </c>
      <c r="F183" s="100">
        <v>0</v>
      </c>
      <c r="G183" s="100">
        <v>0</v>
      </c>
      <c r="H183" s="100">
        <v>0</v>
      </c>
      <c r="I183" s="100">
        <v>0</v>
      </c>
      <c r="J183" s="100">
        <v>0</v>
      </c>
      <c r="K183" s="100">
        <v>0</v>
      </c>
      <c r="L183" s="100">
        <v>0</v>
      </c>
      <c r="M183" s="100">
        <v>0</v>
      </c>
      <c r="N183" s="100">
        <v>0</v>
      </c>
      <c r="O183" s="100">
        <v>0</v>
      </c>
      <c r="P183" s="100">
        <v>0</v>
      </c>
      <c r="Q183" s="100">
        <v>0</v>
      </c>
      <c r="R183" s="100">
        <v>0</v>
      </c>
      <c r="S183" s="100">
        <v>0</v>
      </c>
      <c r="T183" s="100">
        <v>0</v>
      </c>
      <c r="U183" s="100">
        <v>0</v>
      </c>
      <c r="V183" s="100">
        <v>0</v>
      </c>
      <c r="W183" s="100">
        <v>0</v>
      </c>
      <c r="X183" s="100">
        <v>0</v>
      </c>
      <c r="Y183" s="100">
        <v>0</v>
      </c>
      <c r="Z183" s="100">
        <v>0</v>
      </c>
      <c r="AA183" s="100">
        <v>0</v>
      </c>
      <c r="AB183" s="100">
        <v>0</v>
      </c>
      <c r="AC183" s="100">
        <v>0</v>
      </c>
      <c r="AD183" s="100">
        <v>0</v>
      </c>
      <c r="AE183" s="100">
        <v>0</v>
      </c>
      <c r="AF183" s="100">
        <v>0</v>
      </c>
      <c r="AG183" s="101"/>
    </row>
    <row r="184" spans="1:33" x14ac:dyDescent="0.2">
      <c r="A184" s="97" t="s">
        <v>66</v>
      </c>
      <c r="B184" s="97" t="s">
        <v>326</v>
      </c>
      <c r="C184" s="100">
        <v>0</v>
      </c>
      <c r="D184" s="100">
        <v>0</v>
      </c>
      <c r="E184" s="100">
        <v>0</v>
      </c>
      <c r="F184" s="100">
        <v>0</v>
      </c>
      <c r="G184" s="100">
        <v>0</v>
      </c>
      <c r="H184" s="100">
        <v>0</v>
      </c>
      <c r="I184" s="100">
        <v>0</v>
      </c>
      <c r="J184" s="100">
        <v>0</v>
      </c>
      <c r="K184" s="100">
        <v>0</v>
      </c>
      <c r="L184" s="100">
        <v>0</v>
      </c>
      <c r="M184" s="100">
        <v>0</v>
      </c>
      <c r="N184" s="100">
        <v>0</v>
      </c>
      <c r="O184" s="100">
        <v>0</v>
      </c>
      <c r="P184" s="100">
        <v>0</v>
      </c>
      <c r="Q184" s="100">
        <v>0</v>
      </c>
      <c r="R184" s="100">
        <v>0</v>
      </c>
      <c r="S184" s="100">
        <v>0</v>
      </c>
      <c r="T184" s="100">
        <v>0</v>
      </c>
      <c r="U184" s="100">
        <v>0</v>
      </c>
      <c r="V184" s="100">
        <v>0</v>
      </c>
      <c r="W184" s="100">
        <v>0</v>
      </c>
      <c r="X184" s="100">
        <v>0</v>
      </c>
      <c r="Y184" s="100">
        <v>0</v>
      </c>
      <c r="Z184" s="100">
        <v>0</v>
      </c>
      <c r="AA184" s="100">
        <v>0</v>
      </c>
      <c r="AB184" s="100">
        <v>0</v>
      </c>
      <c r="AC184" s="100">
        <v>0</v>
      </c>
      <c r="AD184" s="100">
        <v>0</v>
      </c>
      <c r="AE184" s="100">
        <v>0</v>
      </c>
      <c r="AF184" s="100">
        <v>0</v>
      </c>
      <c r="AG184" s="101"/>
    </row>
    <row r="185" spans="1:33" x14ac:dyDescent="0.2">
      <c r="A185" s="97" t="s">
        <v>63</v>
      </c>
      <c r="B185" s="97" t="s">
        <v>326</v>
      </c>
      <c r="C185" s="100">
        <v>0</v>
      </c>
      <c r="D185" s="100">
        <v>0</v>
      </c>
      <c r="E185" s="100">
        <v>0</v>
      </c>
      <c r="F185" s="100">
        <v>0</v>
      </c>
      <c r="G185" s="100">
        <v>0</v>
      </c>
      <c r="H185" s="100">
        <v>0</v>
      </c>
      <c r="I185" s="100">
        <v>0</v>
      </c>
      <c r="J185" s="100">
        <v>0</v>
      </c>
      <c r="K185" s="100">
        <v>0</v>
      </c>
      <c r="L185" s="100">
        <v>0</v>
      </c>
      <c r="M185" s="100">
        <v>0</v>
      </c>
      <c r="N185" s="100">
        <v>0</v>
      </c>
      <c r="O185" s="100">
        <v>0</v>
      </c>
      <c r="P185" s="100">
        <v>0</v>
      </c>
      <c r="Q185" s="100">
        <v>0</v>
      </c>
      <c r="R185" s="100">
        <v>0</v>
      </c>
      <c r="S185" s="100">
        <v>0</v>
      </c>
      <c r="T185" s="100">
        <v>0</v>
      </c>
      <c r="U185" s="100">
        <v>0</v>
      </c>
      <c r="V185" s="100">
        <v>0</v>
      </c>
      <c r="W185" s="100">
        <v>0</v>
      </c>
      <c r="X185" s="100">
        <v>0</v>
      </c>
      <c r="Y185" s="100">
        <v>0</v>
      </c>
      <c r="Z185" s="100">
        <v>0</v>
      </c>
      <c r="AA185" s="100">
        <v>0</v>
      </c>
      <c r="AB185" s="100">
        <v>0</v>
      </c>
      <c r="AC185" s="100">
        <v>0</v>
      </c>
      <c r="AD185" s="100">
        <v>0</v>
      </c>
      <c r="AE185" s="100">
        <v>0</v>
      </c>
      <c r="AF185" s="100">
        <v>0</v>
      </c>
      <c r="AG185" s="101"/>
    </row>
    <row r="186" spans="1:33" x14ac:dyDescent="0.2">
      <c r="A186" s="97" t="s">
        <v>69</v>
      </c>
      <c r="B186" s="97" t="s">
        <v>326</v>
      </c>
      <c r="C186" s="100">
        <v>0</v>
      </c>
      <c r="D186" s="100">
        <v>0</v>
      </c>
      <c r="E186" s="100">
        <v>0</v>
      </c>
      <c r="F186" s="100">
        <v>0</v>
      </c>
      <c r="G186" s="100">
        <v>0</v>
      </c>
      <c r="H186" s="100">
        <v>0</v>
      </c>
      <c r="I186" s="100">
        <v>0</v>
      </c>
      <c r="J186" s="100">
        <v>0</v>
      </c>
      <c r="K186" s="100">
        <v>0</v>
      </c>
      <c r="L186" s="100">
        <v>0</v>
      </c>
      <c r="M186" s="100">
        <v>0</v>
      </c>
      <c r="N186" s="100">
        <v>0</v>
      </c>
      <c r="O186" s="100">
        <v>0</v>
      </c>
      <c r="P186" s="100">
        <v>0</v>
      </c>
      <c r="Q186" s="100">
        <v>0</v>
      </c>
      <c r="R186" s="100">
        <v>0</v>
      </c>
      <c r="S186" s="100">
        <v>0</v>
      </c>
      <c r="T186" s="100">
        <v>0</v>
      </c>
      <c r="U186" s="100">
        <v>0</v>
      </c>
      <c r="V186" s="100">
        <v>0</v>
      </c>
      <c r="W186" s="100">
        <v>0</v>
      </c>
      <c r="X186" s="100">
        <v>0</v>
      </c>
      <c r="Y186" s="100">
        <v>0</v>
      </c>
      <c r="Z186" s="100">
        <v>0</v>
      </c>
      <c r="AA186" s="100">
        <v>0</v>
      </c>
      <c r="AB186" s="100">
        <v>0</v>
      </c>
      <c r="AC186" s="100">
        <v>0</v>
      </c>
      <c r="AD186" s="100">
        <v>0</v>
      </c>
      <c r="AE186" s="100">
        <v>0</v>
      </c>
      <c r="AF186" s="100">
        <v>0</v>
      </c>
      <c r="AG186" s="101"/>
    </row>
    <row r="187" spans="1:33" x14ac:dyDescent="0.2">
      <c r="A187" s="97" t="s">
        <v>88</v>
      </c>
      <c r="B187" s="97" t="s">
        <v>326</v>
      </c>
      <c r="C187" s="100">
        <v>0</v>
      </c>
      <c r="D187" s="100">
        <v>0</v>
      </c>
      <c r="E187" s="100">
        <v>0</v>
      </c>
      <c r="F187" s="100">
        <v>0</v>
      </c>
      <c r="G187" s="100">
        <v>0</v>
      </c>
      <c r="H187" s="100">
        <v>0</v>
      </c>
      <c r="I187" s="100">
        <v>0</v>
      </c>
      <c r="J187" s="100">
        <v>0</v>
      </c>
      <c r="K187" s="100">
        <v>0</v>
      </c>
      <c r="L187" s="100">
        <v>0</v>
      </c>
      <c r="M187" s="100">
        <v>0</v>
      </c>
      <c r="N187" s="100">
        <v>0</v>
      </c>
      <c r="O187" s="100">
        <v>0</v>
      </c>
      <c r="P187" s="100">
        <v>0</v>
      </c>
      <c r="Q187" s="100">
        <v>0</v>
      </c>
      <c r="R187" s="100">
        <v>0</v>
      </c>
      <c r="S187" s="100">
        <v>0</v>
      </c>
      <c r="T187" s="100">
        <v>0</v>
      </c>
      <c r="U187" s="100">
        <v>0</v>
      </c>
      <c r="V187" s="100">
        <v>0</v>
      </c>
      <c r="W187" s="100">
        <v>0</v>
      </c>
      <c r="X187" s="100">
        <v>0</v>
      </c>
      <c r="Y187" s="100">
        <v>0</v>
      </c>
      <c r="Z187" s="100">
        <v>0</v>
      </c>
      <c r="AA187" s="100">
        <v>0</v>
      </c>
      <c r="AB187" s="100">
        <v>0</v>
      </c>
      <c r="AC187" s="100">
        <v>0</v>
      </c>
      <c r="AD187" s="100">
        <v>0</v>
      </c>
      <c r="AE187" s="100">
        <v>0</v>
      </c>
      <c r="AF187" s="100">
        <v>0</v>
      </c>
      <c r="AG187" s="101"/>
    </row>
    <row r="188" spans="1:33" x14ac:dyDescent="0.2">
      <c r="A188" s="97" t="s">
        <v>90</v>
      </c>
      <c r="B188" s="97" t="s">
        <v>326</v>
      </c>
      <c r="C188" s="100">
        <v>0</v>
      </c>
      <c r="D188" s="100">
        <v>0</v>
      </c>
      <c r="E188" s="100">
        <v>0</v>
      </c>
      <c r="F188" s="100">
        <v>0</v>
      </c>
      <c r="G188" s="100">
        <v>0</v>
      </c>
      <c r="H188" s="100">
        <v>0</v>
      </c>
      <c r="I188" s="100">
        <v>0</v>
      </c>
      <c r="J188" s="100">
        <v>0</v>
      </c>
      <c r="K188" s="100">
        <v>0</v>
      </c>
      <c r="L188" s="100">
        <v>0</v>
      </c>
      <c r="M188" s="100">
        <v>0</v>
      </c>
      <c r="N188" s="100">
        <v>0</v>
      </c>
      <c r="O188" s="100">
        <v>0</v>
      </c>
      <c r="P188" s="100">
        <v>0</v>
      </c>
      <c r="Q188" s="100">
        <v>0</v>
      </c>
      <c r="R188" s="100">
        <v>0</v>
      </c>
      <c r="S188" s="100">
        <v>0</v>
      </c>
      <c r="T188" s="100">
        <v>0</v>
      </c>
      <c r="U188" s="100">
        <v>0</v>
      </c>
      <c r="V188" s="100">
        <v>0</v>
      </c>
      <c r="W188" s="100">
        <v>0</v>
      </c>
      <c r="X188" s="100">
        <v>0</v>
      </c>
      <c r="Y188" s="100">
        <v>0</v>
      </c>
      <c r="Z188" s="100">
        <v>0</v>
      </c>
      <c r="AA188" s="100">
        <v>0</v>
      </c>
      <c r="AB188" s="100">
        <v>0</v>
      </c>
      <c r="AC188" s="100">
        <v>0</v>
      </c>
      <c r="AD188" s="100">
        <v>0</v>
      </c>
      <c r="AE188" s="100">
        <v>0</v>
      </c>
      <c r="AF188" s="100">
        <v>0</v>
      </c>
      <c r="AG188" s="101"/>
    </row>
    <row r="189" spans="1:33" x14ac:dyDescent="0.2">
      <c r="A189" s="97" t="s">
        <v>71</v>
      </c>
      <c r="B189" s="97" t="s">
        <v>326</v>
      </c>
      <c r="C189" s="100">
        <v>0</v>
      </c>
      <c r="D189" s="100">
        <v>0</v>
      </c>
      <c r="E189" s="100">
        <v>0</v>
      </c>
      <c r="F189" s="100">
        <v>0</v>
      </c>
      <c r="G189" s="100">
        <v>0</v>
      </c>
      <c r="H189" s="100">
        <v>0</v>
      </c>
      <c r="I189" s="100">
        <v>0</v>
      </c>
      <c r="J189" s="100">
        <v>0</v>
      </c>
      <c r="K189" s="100">
        <v>0</v>
      </c>
      <c r="L189" s="100">
        <v>0</v>
      </c>
      <c r="M189" s="100">
        <v>0</v>
      </c>
      <c r="N189" s="100">
        <v>0</v>
      </c>
      <c r="O189" s="100">
        <v>0</v>
      </c>
      <c r="P189" s="100">
        <v>0</v>
      </c>
      <c r="Q189" s="100">
        <v>0</v>
      </c>
      <c r="R189" s="100">
        <v>0</v>
      </c>
      <c r="S189" s="100">
        <v>0</v>
      </c>
      <c r="T189" s="100">
        <v>0</v>
      </c>
      <c r="U189" s="100">
        <v>0</v>
      </c>
      <c r="V189" s="100">
        <v>0</v>
      </c>
      <c r="W189" s="100">
        <v>0</v>
      </c>
      <c r="X189" s="100">
        <v>0</v>
      </c>
      <c r="Y189" s="100">
        <v>0</v>
      </c>
      <c r="Z189" s="100">
        <v>0</v>
      </c>
      <c r="AA189" s="100">
        <v>0</v>
      </c>
      <c r="AB189" s="100">
        <v>0</v>
      </c>
      <c r="AC189" s="100">
        <v>0</v>
      </c>
      <c r="AD189" s="100">
        <v>0</v>
      </c>
      <c r="AE189" s="100">
        <v>0</v>
      </c>
      <c r="AF189" s="100">
        <v>0</v>
      </c>
      <c r="AG189" s="101"/>
    </row>
    <row r="190" spans="1:33" x14ac:dyDescent="0.2">
      <c r="A190" s="97" t="s">
        <v>77</v>
      </c>
      <c r="B190" s="97" t="s">
        <v>326</v>
      </c>
      <c r="C190" s="100">
        <v>0</v>
      </c>
      <c r="D190" s="100">
        <v>0</v>
      </c>
      <c r="E190" s="100">
        <v>0</v>
      </c>
      <c r="F190" s="100">
        <v>0</v>
      </c>
      <c r="G190" s="100">
        <v>0</v>
      </c>
      <c r="H190" s="100">
        <v>0</v>
      </c>
      <c r="I190" s="100">
        <v>0</v>
      </c>
      <c r="J190" s="100">
        <v>0</v>
      </c>
      <c r="K190" s="100">
        <v>0</v>
      </c>
      <c r="L190" s="100">
        <v>0</v>
      </c>
      <c r="M190" s="100">
        <v>0</v>
      </c>
      <c r="N190" s="100">
        <v>0</v>
      </c>
      <c r="O190" s="100">
        <v>0</v>
      </c>
      <c r="P190" s="100">
        <v>0</v>
      </c>
      <c r="Q190" s="100">
        <v>0</v>
      </c>
      <c r="R190" s="100">
        <v>0</v>
      </c>
      <c r="S190" s="100">
        <v>0</v>
      </c>
      <c r="T190" s="100">
        <v>0</v>
      </c>
      <c r="U190" s="100">
        <v>0</v>
      </c>
      <c r="V190" s="100">
        <v>0</v>
      </c>
      <c r="W190" s="100">
        <v>0</v>
      </c>
      <c r="X190" s="100">
        <v>0</v>
      </c>
      <c r="Y190" s="100">
        <v>0</v>
      </c>
      <c r="Z190" s="100">
        <v>0</v>
      </c>
      <c r="AA190" s="100">
        <v>0</v>
      </c>
      <c r="AB190" s="100">
        <v>0</v>
      </c>
      <c r="AC190" s="100">
        <v>0</v>
      </c>
      <c r="AD190" s="100">
        <v>0</v>
      </c>
      <c r="AE190" s="100">
        <v>0</v>
      </c>
      <c r="AF190" s="100">
        <v>0</v>
      </c>
      <c r="AG190" s="101"/>
    </row>
    <row r="191" spans="1:33" x14ac:dyDescent="0.2">
      <c r="A191" s="97" t="s">
        <v>79</v>
      </c>
      <c r="B191" s="97" t="s">
        <v>326</v>
      </c>
      <c r="C191" s="100">
        <v>0</v>
      </c>
      <c r="D191" s="100">
        <v>0</v>
      </c>
      <c r="E191" s="100">
        <v>0</v>
      </c>
      <c r="F191" s="100">
        <v>0</v>
      </c>
      <c r="G191" s="100">
        <v>0</v>
      </c>
      <c r="H191" s="100">
        <v>0</v>
      </c>
      <c r="I191" s="100">
        <v>0</v>
      </c>
      <c r="J191" s="100">
        <v>0</v>
      </c>
      <c r="K191" s="100">
        <v>0</v>
      </c>
      <c r="L191" s="100">
        <v>0</v>
      </c>
      <c r="M191" s="100">
        <v>0</v>
      </c>
      <c r="N191" s="100">
        <v>0</v>
      </c>
      <c r="O191" s="100">
        <v>0</v>
      </c>
      <c r="P191" s="100">
        <v>0</v>
      </c>
      <c r="Q191" s="100">
        <v>0</v>
      </c>
      <c r="R191" s="100">
        <v>0</v>
      </c>
      <c r="S191" s="100">
        <v>0</v>
      </c>
      <c r="T191" s="100">
        <v>0</v>
      </c>
      <c r="U191" s="100">
        <v>0</v>
      </c>
      <c r="V191" s="100">
        <v>0</v>
      </c>
      <c r="W191" s="100">
        <v>0</v>
      </c>
      <c r="X191" s="100">
        <v>0</v>
      </c>
      <c r="Y191" s="100">
        <v>0</v>
      </c>
      <c r="Z191" s="100">
        <v>0</v>
      </c>
      <c r="AA191" s="100">
        <v>0</v>
      </c>
      <c r="AB191" s="100">
        <v>0</v>
      </c>
      <c r="AC191" s="100">
        <v>0</v>
      </c>
      <c r="AD191" s="100">
        <v>0</v>
      </c>
      <c r="AE191" s="100">
        <v>0</v>
      </c>
      <c r="AF191" s="100">
        <v>0</v>
      </c>
      <c r="AG191" s="101"/>
    </row>
    <row r="192" spans="1:33" x14ac:dyDescent="0.2">
      <c r="A192" s="97" t="s">
        <v>82</v>
      </c>
      <c r="B192" s="97" t="s">
        <v>326</v>
      </c>
      <c r="C192" s="100">
        <v>0</v>
      </c>
      <c r="D192" s="100">
        <v>0</v>
      </c>
      <c r="E192" s="100">
        <v>0</v>
      </c>
      <c r="F192" s="100">
        <v>0</v>
      </c>
      <c r="G192" s="100">
        <v>0</v>
      </c>
      <c r="H192" s="100">
        <v>0</v>
      </c>
      <c r="I192" s="100">
        <v>0</v>
      </c>
      <c r="J192" s="100">
        <v>0</v>
      </c>
      <c r="K192" s="100">
        <v>0</v>
      </c>
      <c r="L192" s="100">
        <v>0</v>
      </c>
      <c r="M192" s="100">
        <v>0</v>
      </c>
      <c r="N192" s="100">
        <v>0</v>
      </c>
      <c r="O192" s="100">
        <v>0</v>
      </c>
      <c r="P192" s="100">
        <v>0</v>
      </c>
      <c r="Q192" s="100">
        <v>0</v>
      </c>
      <c r="R192" s="100">
        <v>0</v>
      </c>
      <c r="S192" s="100">
        <v>0</v>
      </c>
      <c r="T192" s="100">
        <v>0</v>
      </c>
      <c r="U192" s="100">
        <v>0</v>
      </c>
      <c r="V192" s="100">
        <v>0</v>
      </c>
      <c r="W192" s="100">
        <v>0</v>
      </c>
      <c r="X192" s="100">
        <v>0</v>
      </c>
      <c r="Y192" s="100">
        <v>0</v>
      </c>
      <c r="Z192" s="100">
        <v>0</v>
      </c>
      <c r="AA192" s="100">
        <v>0</v>
      </c>
      <c r="AB192" s="100">
        <v>0</v>
      </c>
      <c r="AC192" s="100">
        <v>0</v>
      </c>
      <c r="AD192" s="100">
        <v>0</v>
      </c>
      <c r="AE192" s="100">
        <v>0</v>
      </c>
      <c r="AF192" s="100">
        <v>0</v>
      </c>
      <c r="AG192" s="101"/>
    </row>
    <row r="193" spans="1:33" x14ac:dyDescent="0.2">
      <c r="A193" s="97" t="s">
        <v>74</v>
      </c>
      <c r="B193" s="97" t="s">
        <v>326</v>
      </c>
      <c r="C193" s="100">
        <v>0</v>
      </c>
      <c r="D193" s="100">
        <v>0</v>
      </c>
      <c r="E193" s="100">
        <v>0</v>
      </c>
      <c r="F193" s="100">
        <v>0</v>
      </c>
      <c r="G193" s="100">
        <v>0</v>
      </c>
      <c r="H193" s="100">
        <v>0</v>
      </c>
      <c r="I193" s="100">
        <v>0</v>
      </c>
      <c r="J193" s="100">
        <v>0</v>
      </c>
      <c r="K193" s="100">
        <v>0</v>
      </c>
      <c r="L193" s="100">
        <v>0</v>
      </c>
      <c r="M193" s="100">
        <v>0</v>
      </c>
      <c r="N193" s="100">
        <v>0</v>
      </c>
      <c r="O193" s="100">
        <v>0</v>
      </c>
      <c r="P193" s="100">
        <v>0</v>
      </c>
      <c r="Q193" s="100">
        <v>0</v>
      </c>
      <c r="R193" s="100">
        <v>0</v>
      </c>
      <c r="S193" s="100">
        <v>0</v>
      </c>
      <c r="T193" s="100">
        <v>0</v>
      </c>
      <c r="U193" s="100">
        <v>0</v>
      </c>
      <c r="V193" s="100">
        <v>0</v>
      </c>
      <c r="W193" s="100">
        <v>0</v>
      </c>
      <c r="X193" s="100">
        <v>0</v>
      </c>
      <c r="Y193" s="100">
        <v>0</v>
      </c>
      <c r="Z193" s="100">
        <v>0</v>
      </c>
      <c r="AA193" s="100">
        <v>0</v>
      </c>
      <c r="AB193" s="100">
        <v>0</v>
      </c>
      <c r="AC193" s="100">
        <v>0</v>
      </c>
      <c r="AD193" s="100">
        <v>0</v>
      </c>
      <c r="AE193" s="100">
        <v>0</v>
      </c>
      <c r="AF193" s="100">
        <v>0</v>
      </c>
      <c r="AG193" s="101"/>
    </row>
    <row r="194" spans="1:33" x14ac:dyDescent="0.2">
      <c r="A194" s="97" t="s">
        <v>85</v>
      </c>
      <c r="B194" s="97" t="s">
        <v>326</v>
      </c>
      <c r="C194" s="100">
        <v>0</v>
      </c>
      <c r="D194" s="100">
        <v>0</v>
      </c>
      <c r="E194" s="100">
        <v>0</v>
      </c>
      <c r="F194" s="100">
        <v>0</v>
      </c>
      <c r="G194" s="100">
        <v>0</v>
      </c>
      <c r="H194" s="100">
        <v>0</v>
      </c>
      <c r="I194" s="100">
        <v>0</v>
      </c>
      <c r="J194" s="100">
        <v>0</v>
      </c>
      <c r="K194" s="100">
        <v>0</v>
      </c>
      <c r="L194" s="100">
        <v>0</v>
      </c>
      <c r="M194" s="100">
        <v>0</v>
      </c>
      <c r="N194" s="100">
        <v>0</v>
      </c>
      <c r="O194" s="100">
        <v>0</v>
      </c>
      <c r="P194" s="100">
        <v>0</v>
      </c>
      <c r="Q194" s="100">
        <v>0</v>
      </c>
      <c r="R194" s="100">
        <v>0</v>
      </c>
      <c r="S194" s="100">
        <v>0</v>
      </c>
      <c r="T194" s="100">
        <v>0</v>
      </c>
      <c r="U194" s="100">
        <v>0</v>
      </c>
      <c r="V194" s="100">
        <v>0</v>
      </c>
      <c r="W194" s="100">
        <v>0</v>
      </c>
      <c r="X194" s="100">
        <v>0</v>
      </c>
      <c r="Y194" s="100">
        <v>0</v>
      </c>
      <c r="Z194" s="100">
        <v>0</v>
      </c>
      <c r="AA194" s="100">
        <v>0</v>
      </c>
      <c r="AB194" s="100">
        <v>0</v>
      </c>
      <c r="AC194" s="100">
        <v>0</v>
      </c>
      <c r="AD194" s="100">
        <v>0</v>
      </c>
      <c r="AE194" s="100">
        <v>0</v>
      </c>
      <c r="AF194" s="100">
        <v>0</v>
      </c>
      <c r="AG194" s="101"/>
    </row>
    <row r="195" spans="1:33" x14ac:dyDescent="0.2">
      <c r="A195" s="97" t="s">
        <v>93</v>
      </c>
      <c r="B195" s="97" t="s">
        <v>326</v>
      </c>
      <c r="C195" s="100">
        <v>0</v>
      </c>
      <c r="D195" s="100">
        <v>0</v>
      </c>
      <c r="E195" s="100">
        <v>0</v>
      </c>
      <c r="F195" s="100">
        <v>0</v>
      </c>
      <c r="G195" s="100">
        <v>0</v>
      </c>
      <c r="H195" s="100">
        <v>0</v>
      </c>
      <c r="I195" s="100">
        <v>0</v>
      </c>
      <c r="J195" s="100">
        <v>0</v>
      </c>
      <c r="K195" s="100">
        <v>0</v>
      </c>
      <c r="L195" s="100">
        <v>0</v>
      </c>
      <c r="M195" s="100">
        <v>0</v>
      </c>
      <c r="N195" s="100">
        <v>0</v>
      </c>
      <c r="O195" s="100">
        <v>0</v>
      </c>
      <c r="P195" s="100">
        <v>0</v>
      </c>
      <c r="Q195" s="100">
        <v>0</v>
      </c>
      <c r="R195" s="100">
        <v>0</v>
      </c>
      <c r="S195" s="100">
        <v>0</v>
      </c>
      <c r="T195" s="100">
        <v>0</v>
      </c>
      <c r="U195" s="100">
        <v>0</v>
      </c>
      <c r="V195" s="100">
        <v>0</v>
      </c>
      <c r="W195" s="100">
        <v>0</v>
      </c>
      <c r="X195" s="100">
        <v>0</v>
      </c>
      <c r="Y195" s="100">
        <v>0</v>
      </c>
      <c r="Z195" s="100">
        <v>0</v>
      </c>
      <c r="AA195" s="100">
        <v>0</v>
      </c>
      <c r="AB195" s="100">
        <v>0</v>
      </c>
      <c r="AC195" s="100">
        <v>0</v>
      </c>
      <c r="AD195" s="100">
        <v>0</v>
      </c>
      <c r="AE195" s="100">
        <v>0</v>
      </c>
      <c r="AF195" s="100">
        <v>0</v>
      </c>
      <c r="AG195" s="101"/>
    </row>
    <row r="196" spans="1:33" x14ac:dyDescent="0.2">
      <c r="A196" s="97" t="s">
        <v>95</v>
      </c>
      <c r="B196" s="97" t="s">
        <v>326</v>
      </c>
      <c r="C196" s="100">
        <v>0</v>
      </c>
      <c r="D196" s="100">
        <v>0</v>
      </c>
      <c r="E196" s="100">
        <v>0</v>
      </c>
      <c r="F196" s="100">
        <v>0</v>
      </c>
      <c r="G196" s="100">
        <v>0</v>
      </c>
      <c r="H196" s="100">
        <v>0</v>
      </c>
      <c r="I196" s="100">
        <v>0</v>
      </c>
      <c r="J196" s="100">
        <v>0</v>
      </c>
      <c r="K196" s="100">
        <v>0</v>
      </c>
      <c r="L196" s="100">
        <v>0</v>
      </c>
      <c r="M196" s="100">
        <v>0</v>
      </c>
      <c r="N196" s="100">
        <v>0</v>
      </c>
      <c r="O196" s="100">
        <v>0</v>
      </c>
      <c r="P196" s="100">
        <v>0</v>
      </c>
      <c r="Q196" s="100">
        <v>0</v>
      </c>
      <c r="R196" s="100">
        <v>0</v>
      </c>
      <c r="S196" s="100">
        <v>0</v>
      </c>
      <c r="T196" s="100">
        <v>0</v>
      </c>
      <c r="U196" s="100">
        <v>0</v>
      </c>
      <c r="V196" s="100">
        <v>0</v>
      </c>
      <c r="W196" s="100">
        <v>0</v>
      </c>
      <c r="X196" s="100">
        <v>0</v>
      </c>
      <c r="Y196" s="100">
        <v>0</v>
      </c>
      <c r="Z196" s="100">
        <v>0</v>
      </c>
      <c r="AA196" s="100">
        <v>0</v>
      </c>
      <c r="AB196" s="100">
        <v>0</v>
      </c>
      <c r="AC196" s="100">
        <v>0</v>
      </c>
      <c r="AD196" s="100">
        <v>0</v>
      </c>
      <c r="AE196" s="100">
        <v>0</v>
      </c>
      <c r="AF196" s="100">
        <v>0</v>
      </c>
      <c r="AG196" s="101"/>
    </row>
    <row r="197" spans="1:33" x14ac:dyDescent="0.2">
      <c r="A197" s="97" t="s">
        <v>97</v>
      </c>
      <c r="B197" s="97" t="s">
        <v>326</v>
      </c>
      <c r="C197" s="100">
        <v>-301.33799999999974</v>
      </c>
      <c r="D197" s="100">
        <v>-297.41409200833004</v>
      </c>
      <c r="E197" s="100">
        <v>-291.88277764066061</v>
      </c>
      <c r="F197" s="100">
        <v>-292.68343915484184</v>
      </c>
      <c r="G197" s="100">
        <v>4749.3407983418065</v>
      </c>
      <c r="H197" s="100">
        <v>4813.6692530429355</v>
      </c>
      <c r="I197" s="100">
        <v>4853.7978807679701</v>
      </c>
      <c r="J197" s="100">
        <v>4904.6225945098413</v>
      </c>
      <c r="K197" s="100">
        <v>4949.5992695317645</v>
      </c>
      <c r="L197" s="100">
        <v>4986.8060940878113</v>
      </c>
      <c r="M197" s="100">
        <v>5018.2056923760711</v>
      </c>
      <c r="N197" s="100">
        <v>5056.5491063086029</v>
      </c>
      <c r="O197" s="100">
        <v>5094.3321117389942</v>
      </c>
      <c r="P197" s="100">
        <v>5138.7202873185006</v>
      </c>
      <c r="Q197" s="100">
        <v>5185.5296371580434</v>
      </c>
      <c r="R197" s="100">
        <v>5237.9560237844944</v>
      </c>
      <c r="S197" s="100">
        <v>5289.8092803969175</v>
      </c>
      <c r="T197" s="100">
        <v>5342.3735889350464</v>
      </c>
      <c r="U197" s="100">
        <v>5396.6787586642813</v>
      </c>
      <c r="V197" s="100">
        <v>5449.5539671377055</v>
      </c>
      <c r="W197" s="100">
        <v>5500.6061714450807</v>
      </c>
      <c r="X197" s="100">
        <v>5548.2271364739754</v>
      </c>
      <c r="Y197" s="100">
        <v>5589.9850962983501</v>
      </c>
      <c r="Z197" s="100">
        <v>5629.1045224559721</v>
      </c>
      <c r="AA197" s="100">
        <v>5691.6982176866286</v>
      </c>
      <c r="AB197" s="100">
        <v>5736.7425297061391</v>
      </c>
      <c r="AC197" s="100">
        <v>5787.7306083834601</v>
      </c>
      <c r="AD197" s="100">
        <v>5836.8140004270081</v>
      </c>
      <c r="AE197" s="100">
        <v>5891.1468581527015</v>
      </c>
      <c r="AF197" s="100">
        <v>5952.551696437672</v>
      </c>
      <c r="AG197" s="101"/>
    </row>
    <row r="198" spans="1:33" x14ac:dyDescent="0.2">
      <c r="A198" s="97" t="s">
        <v>100</v>
      </c>
      <c r="B198" s="97" t="s">
        <v>326</v>
      </c>
      <c r="C198" s="100">
        <v>0</v>
      </c>
      <c r="D198" s="100">
        <v>0</v>
      </c>
      <c r="E198" s="100">
        <v>0</v>
      </c>
      <c r="F198" s="100">
        <v>0</v>
      </c>
      <c r="G198" s="100">
        <v>0</v>
      </c>
      <c r="H198" s="100">
        <v>0</v>
      </c>
      <c r="I198" s="100">
        <v>0</v>
      </c>
      <c r="J198" s="100">
        <v>0</v>
      </c>
      <c r="K198" s="100">
        <v>0</v>
      </c>
      <c r="L198" s="100">
        <v>0</v>
      </c>
      <c r="M198" s="100">
        <v>0</v>
      </c>
      <c r="N198" s="100">
        <v>0</v>
      </c>
      <c r="O198" s="100">
        <v>0</v>
      </c>
      <c r="P198" s="100">
        <v>0</v>
      </c>
      <c r="Q198" s="100">
        <v>0</v>
      </c>
      <c r="R198" s="100">
        <v>0</v>
      </c>
      <c r="S198" s="100">
        <v>0</v>
      </c>
      <c r="T198" s="100">
        <v>0</v>
      </c>
      <c r="U198" s="100">
        <v>0</v>
      </c>
      <c r="V198" s="100">
        <v>0</v>
      </c>
      <c r="W198" s="100">
        <v>0</v>
      </c>
      <c r="X198" s="100">
        <v>0</v>
      </c>
      <c r="Y198" s="100">
        <v>0</v>
      </c>
      <c r="Z198" s="100">
        <v>0</v>
      </c>
      <c r="AA198" s="100">
        <v>0</v>
      </c>
      <c r="AB198" s="100">
        <v>0</v>
      </c>
      <c r="AC198" s="100">
        <v>0</v>
      </c>
      <c r="AD198" s="100">
        <v>0</v>
      </c>
      <c r="AE198" s="100">
        <v>0</v>
      </c>
      <c r="AF198" s="100">
        <v>0</v>
      </c>
      <c r="AG198" s="101"/>
    </row>
    <row r="199" spans="1:33" x14ac:dyDescent="0.2">
      <c r="A199" s="97" t="s">
        <v>103</v>
      </c>
      <c r="B199" s="97" t="s">
        <v>326</v>
      </c>
      <c r="C199" s="100">
        <v>0</v>
      </c>
      <c r="D199" s="100">
        <v>0</v>
      </c>
      <c r="E199" s="100">
        <v>0</v>
      </c>
      <c r="F199" s="100">
        <v>0</v>
      </c>
      <c r="G199" s="100">
        <v>0</v>
      </c>
      <c r="H199" s="100">
        <v>0</v>
      </c>
      <c r="I199" s="100">
        <v>0</v>
      </c>
      <c r="J199" s="100">
        <v>0</v>
      </c>
      <c r="K199" s="100">
        <v>0</v>
      </c>
      <c r="L199" s="100">
        <v>0</v>
      </c>
      <c r="M199" s="100">
        <v>0</v>
      </c>
      <c r="N199" s="100">
        <v>0</v>
      </c>
      <c r="O199" s="100">
        <v>0</v>
      </c>
      <c r="P199" s="100">
        <v>0</v>
      </c>
      <c r="Q199" s="100">
        <v>0</v>
      </c>
      <c r="R199" s="100">
        <v>0</v>
      </c>
      <c r="S199" s="100">
        <v>0</v>
      </c>
      <c r="T199" s="100">
        <v>0</v>
      </c>
      <c r="U199" s="100">
        <v>0</v>
      </c>
      <c r="V199" s="100">
        <v>0</v>
      </c>
      <c r="W199" s="100">
        <v>0</v>
      </c>
      <c r="X199" s="100">
        <v>0</v>
      </c>
      <c r="Y199" s="100">
        <v>0</v>
      </c>
      <c r="Z199" s="100">
        <v>0</v>
      </c>
      <c r="AA199" s="100">
        <v>0</v>
      </c>
      <c r="AB199" s="100">
        <v>0</v>
      </c>
      <c r="AC199" s="100">
        <v>0</v>
      </c>
      <c r="AD199" s="100">
        <v>0</v>
      </c>
      <c r="AE199" s="100">
        <v>0</v>
      </c>
      <c r="AF199" s="100">
        <v>0</v>
      </c>
      <c r="AG199" s="101"/>
    </row>
    <row r="200" spans="1:33" x14ac:dyDescent="0.2">
      <c r="A200" s="97" t="s">
        <v>105</v>
      </c>
      <c r="B200" s="97" t="s">
        <v>326</v>
      </c>
      <c r="C200" s="100">
        <v>0</v>
      </c>
      <c r="D200" s="100">
        <v>0</v>
      </c>
      <c r="E200" s="100">
        <v>0</v>
      </c>
      <c r="F200" s="100">
        <v>0</v>
      </c>
      <c r="G200" s="100">
        <v>0</v>
      </c>
      <c r="H200" s="100">
        <v>0</v>
      </c>
      <c r="I200" s="100">
        <v>0</v>
      </c>
      <c r="J200" s="100">
        <v>0</v>
      </c>
      <c r="K200" s="100">
        <v>0</v>
      </c>
      <c r="L200" s="100">
        <v>0</v>
      </c>
      <c r="M200" s="100">
        <v>0</v>
      </c>
      <c r="N200" s="100">
        <v>0</v>
      </c>
      <c r="O200" s="100">
        <v>0</v>
      </c>
      <c r="P200" s="100">
        <v>0</v>
      </c>
      <c r="Q200" s="100">
        <v>0</v>
      </c>
      <c r="R200" s="100">
        <v>0</v>
      </c>
      <c r="S200" s="100">
        <v>0</v>
      </c>
      <c r="T200" s="100">
        <v>0</v>
      </c>
      <c r="U200" s="100">
        <v>0</v>
      </c>
      <c r="V200" s="100">
        <v>0</v>
      </c>
      <c r="W200" s="100">
        <v>0</v>
      </c>
      <c r="X200" s="100">
        <v>0</v>
      </c>
      <c r="Y200" s="100">
        <v>0</v>
      </c>
      <c r="Z200" s="100">
        <v>0</v>
      </c>
      <c r="AA200" s="100">
        <v>0</v>
      </c>
      <c r="AB200" s="100">
        <v>0</v>
      </c>
      <c r="AC200" s="100">
        <v>0</v>
      </c>
      <c r="AD200" s="100">
        <v>0</v>
      </c>
      <c r="AE200" s="100">
        <v>0</v>
      </c>
      <c r="AF200" s="100">
        <v>0</v>
      </c>
      <c r="AG200" s="101"/>
    </row>
    <row r="201" spans="1:33" x14ac:dyDescent="0.2">
      <c r="A201" s="97" t="s">
        <v>108</v>
      </c>
      <c r="B201" s="97" t="s">
        <v>326</v>
      </c>
      <c r="C201" s="100">
        <v>0</v>
      </c>
      <c r="D201" s="100">
        <v>0</v>
      </c>
      <c r="E201" s="100">
        <v>0</v>
      </c>
      <c r="F201" s="100">
        <v>0</v>
      </c>
      <c r="G201" s="100">
        <v>0</v>
      </c>
      <c r="H201" s="100">
        <v>0</v>
      </c>
      <c r="I201" s="100">
        <v>0</v>
      </c>
      <c r="J201" s="100">
        <v>0</v>
      </c>
      <c r="K201" s="100">
        <v>0</v>
      </c>
      <c r="L201" s="100">
        <v>0</v>
      </c>
      <c r="M201" s="100">
        <v>0</v>
      </c>
      <c r="N201" s="100">
        <v>0</v>
      </c>
      <c r="O201" s="100">
        <v>0</v>
      </c>
      <c r="P201" s="100">
        <v>0</v>
      </c>
      <c r="Q201" s="100">
        <v>0</v>
      </c>
      <c r="R201" s="100">
        <v>0</v>
      </c>
      <c r="S201" s="100">
        <v>0</v>
      </c>
      <c r="T201" s="100">
        <v>0</v>
      </c>
      <c r="U201" s="100">
        <v>0</v>
      </c>
      <c r="V201" s="100">
        <v>0</v>
      </c>
      <c r="W201" s="100">
        <v>0</v>
      </c>
      <c r="X201" s="100">
        <v>0</v>
      </c>
      <c r="Y201" s="100">
        <v>0</v>
      </c>
      <c r="Z201" s="100">
        <v>0</v>
      </c>
      <c r="AA201" s="100">
        <v>0</v>
      </c>
      <c r="AB201" s="100">
        <v>0</v>
      </c>
      <c r="AC201" s="100">
        <v>0</v>
      </c>
      <c r="AD201" s="100">
        <v>0</v>
      </c>
      <c r="AE201" s="100">
        <v>0</v>
      </c>
      <c r="AF201" s="100">
        <v>0</v>
      </c>
      <c r="AG201" s="101"/>
    </row>
    <row r="202" spans="1:33" x14ac:dyDescent="0.2">
      <c r="A202" s="97" t="s">
        <v>111</v>
      </c>
      <c r="B202" s="97" t="s">
        <v>326</v>
      </c>
      <c r="C202" s="100">
        <v>0</v>
      </c>
      <c r="D202" s="100">
        <v>0</v>
      </c>
      <c r="E202" s="100">
        <v>0</v>
      </c>
      <c r="F202" s="100">
        <v>0</v>
      </c>
      <c r="G202" s="100">
        <v>0</v>
      </c>
      <c r="H202" s="100">
        <v>0</v>
      </c>
      <c r="I202" s="100">
        <v>0</v>
      </c>
      <c r="J202" s="100">
        <v>0</v>
      </c>
      <c r="K202" s="100">
        <v>0</v>
      </c>
      <c r="L202" s="100">
        <v>0</v>
      </c>
      <c r="M202" s="100">
        <v>0</v>
      </c>
      <c r="N202" s="100">
        <v>0</v>
      </c>
      <c r="O202" s="100">
        <v>0</v>
      </c>
      <c r="P202" s="100">
        <v>0</v>
      </c>
      <c r="Q202" s="100">
        <v>0</v>
      </c>
      <c r="R202" s="100">
        <v>0</v>
      </c>
      <c r="S202" s="100">
        <v>0</v>
      </c>
      <c r="T202" s="100">
        <v>0</v>
      </c>
      <c r="U202" s="100">
        <v>0</v>
      </c>
      <c r="V202" s="100">
        <v>0</v>
      </c>
      <c r="W202" s="100">
        <v>0</v>
      </c>
      <c r="X202" s="100">
        <v>0</v>
      </c>
      <c r="Y202" s="100">
        <v>0</v>
      </c>
      <c r="Z202" s="100">
        <v>0</v>
      </c>
      <c r="AA202" s="100">
        <v>0</v>
      </c>
      <c r="AB202" s="100">
        <v>0</v>
      </c>
      <c r="AC202" s="100">
        <v>0</v>
      </c>
      <c r="AD202" s="100">
        <v>0</v>
      </c>
      <c r="AE202" s="100">
        <v>0</v>
      </c>
      <c r="AF202" s="100">
        <v>0</v>
      </c>
      <c r="AG202" s="101"/>
    </row>
    <row r="203" spans="1:33" x14ac:dyDescent="0.2">
      <c r="A203" s="97" t="s">
        <v>114</v>
      </c>
      <c r="B203" s="97" t="s">
        <v>326</v>
      </c>
      <c r="C203" s="100">
        <v>0</v>
      </c>
      <c r="D203" s="100">
        <v>0</v>
      </c>
      <c r="E203" s="100">
        <v>0</v>
      </c>
      <c r="F203" s="100">
        <v>0</v>
      </c>
      <c r="G203" s="100">
        <v>0</v>
      </c>
      <c r="H203" s="100">
        <v>0</v>
      </c>
      <c r="I203" s="100">
        <v>0</v>
      </c>
      <c r="J203" s="100">
        <v>0</v>
      </c>
      <c r="K203" s="100">
        <v>0</v>
      </c>
      <c r="L203" s="100">
        <v>0</v>
      </c>
      <c r="M203" s="100">
        <v>0</v>
      </c>
      <c r="N203" s="100">
        <v>0</v>
      </c>
      <c r="O203" s="100">
        <v>0</v>
      </c>
      <c r="P203" s="100">
        <v>0</v>
      </c>
      <c r="Q203" s="100">
        <v>0</v>
      </c>
      <c r="R203" s="100">
        <v>0</v>
      </c>
      <c r="S203" s="100">
        <v>0</v>
      </c>
      <c r="T203" s="100">
        <v>0</v>
      </c>
      <c r="U203" s="100">
        <v>0</v>
      </c>
      <c r="V203" s="100">
        <v>0</v>
      </c>
      <c r="W203" s="100">
        <v>0</v>
      </c>
      <c r="X203" s="100">
        <v>0</v>
      </c>
      <c r="Y203" s="100">
        <v>0</v>
      </c>
      <c r="Z203" s="100">
        <v>0</v>
      </c>
      <c r="AA203" s="100">
        <v>0</v>
      </c>
      <c r="AB203" s="100">
        <v>0</v>
      </c>
      <c r="AC203" s="100">
        <v>0</v>
      </c>
      <c r="AD203" s="100">
        <v>0</v>
      </c>
      <c r="AE203" s="100">
        <v>0</v>
      </c>
      <c r="AF203" s="100">
        <v>0</v>
      </c>
      <c r="AG203" s="101"/>
    </row>
    <row r="204" spans="1:33" x14ac:dyDescent="0.2">
      <c r="A204" s="97" t="s">
        <v>116</v>
      </c>
      <c r="B204" s="97" t="s">
        <v>326</v>
      </c>
      <c r="C204" s="100">
        <v>0</v>
      </c>
      <c r="D204" s="100">
        <v>0</v>
      </c>
      <c r="E204" s="100">
        <v>0</v>
      </c>
      <c r="F204" s="100">
        <v>0</v>
      </c>
      <c r="G204" s="100">
        <v>0</v>
      </c>
      <c r="H204" s="100">
        <v>0</v>
      </c>
      <c r="I204" s="100">
        <v>0</v>
      </c>
      <c r="J204" s="100">
        <v>0</v>
      </c>
      <c r="K204" s="100">
        <v>0</v>
      </c>
      <c r="L204" s="100">
        <v>0</v>
      </c>
      <c r="M204" s="100">
        <v>0</v>
      </c>
      <c r="N204" s="100">
        <v>0</v>
      </c>
      <c r="O204" s="100">
        <v>0</v>
      </c>
      <c r="P204" s="100">
        <v>0</v>
      </c>
      <c r="Q204" s="100">
        <v>0</v>
      </c>
      <c r="R204" s="100">
        <v>0</v>
      </c>
      <c r="S204" s="100">
        <v>0</v>
      </c>
      <c r="T204" s="100">
        <v>0</v>
      </c>
      <c r="U204" s="100">
        <v>0</v>
      </c>
      <c r="V204" s="100">
        <v>0</v>
      </c>
      <c r="W204" s="100">
        <v>0</v>
      </c>
      <c r="X204" s="100">
        <v>0</v>
      </c>
      <c r="Y204" s="100">
        <v>0</v>
      </c>
      <c r="Z204" s="100">
        <v>0</v>
      </c>
      <c r="AA204" s="100">
        <v>0</v>
      </c>
      <c r="AB204" s="100">
        <v>0</v>
      </c>
      <c r="AC204" s="100">
        <v>0</v>
      </c>
      <c r="AD204" s="100">
        <v>0</v>
      </c>
      <c r="AE204" s="100">
        <v>0</v>
      </c>
      <c r="AF204" s="100">
        <v>0</v>
      </c>
      <c r="AG204" s="101"/>
    </row>
    <row r="205" spans="1:33" x14ac:dyDescent="0.2">
      <c r="A205" s="97" t="s">
        <v>122</v>
      </c>
      <c r="B205" s="97" t="s">
        <v>326</v>
      </c>
      <c r="C205" s="100">
        <v>0</v>
      </c>
      <c r="D205" s="100">
        <v>0</v>
      </c>
      <c r="E205" s="100">
        <v>0</v>
      </c>
      <c r="F205" s="100">
        <v>0</v>
      </c>
      <c r="G205" s="100">
        <v>0</v>
      </c>
      <c r="H205" s="100">
        <v>0</v>
      </c>
      <c r="I205" s="100">
        <v>0</v>
      </c>
      <c r="J205" s="100">
        <v>0</v>
      </c>
      <c r="K205" s="100">
        <v>0</v>
      </c>
      <c r="L205" s="100">
        <v>0</v>
      </c>
      <c r="M205" s="100">
        <v>0</v>
      </c>
      <c r="N205" s="100">
        <v>0</v>
      </c>
      <c r="O205" s="100">
        <v>0</v>
      </c>
      <c r="P205" s="100">
        <v>0</v>
      </c>
      <c r="Q205" s="100">
        <v>0</v>
      </c>
      <c r="R205" s="100">
        <v>0</v>
      </c>
      <c r="S205" s="100">
        <v>0</v>
      </c>
      <c r="T205" s="100">
        <v>0</v>
      </c>
      <c r="U205" s="100">
        <v>0</v>
      </c>
      <c r="V205" s="100">
        <v>0</v>
      </c>
      <c r="W205" s="100">
        <v>0</v>
      </c>
      <c r="X205" s="100">
        <v>0</v>
      </c>
      <c r="Y205" s="100">
        <v>0</v>
      </c>
      <c r="Z205" s="100">
        <v>0</v>
      </c>
      <c r="AA205" s="100">
        <v>0</v>
      </c>
      <c r="AB205" s="100">
        <v>0</v>
      </c>
      <c r="AC205" s="100">
        <v>0</v>
      </c>
      <c r="AD205" s="100">
        <v>0</v>
      </c>
      <c r="AE205" s="100">
        <v>0</v>
      </c>
      <c r="AF205" s="100">
        <v>0</v>
      </c>
      <c r="AG205" s="101"/>
    </row>
    <row r="206" spans="1:33" x14ac:dyDescent="0.2">
      <c r="A206" s="97" t="s">
        <v>119</v>
      </c>
      <c r="B206" s="97" t="s">
        <v>326</v>
      </c>
      <c r="C206" s="100">
        <v>0</v>
      </c>
      <c r="D206" s="100">
        <v>0</v>
      </c>
      <c r="E206" s="100">
        <v>0</v>
      </c>
      <c r="F206" s="100">
        <v>0</v>
      </c>
      <c r="G206" s="100">
        <v>0</v>
      </c>
      <c r="H206" s="100">
        <v>0</v>
      </c>
      <c r="I206" s="100">
        <v>0</v>
      </c>
      <c r="J206" s="100">
        <v>0</v>
      </c>
      <c r="K206" s="100">
        <v>0</v>
      </c>
      <c r="L206" s="100">
        <v>0</v>
      </c>
      <c r="M206" s="100">
        <v>0</v>
      </c>
      <c r="N206" s="100">
        <v>0</v>
      </c>
      <c r="O206" s="100">
        <v>0</v>
      </c>
      <c r="P206" s="100">
        <v>0</v>
      </c>
      <c r="Q206" s="100">
        <v>0</v>
      </c>
      <c r="R206" s="100">
        <v>0</v>
      </c>
      <c r="S206" s="100">
        <v>0</v>
      </c>
      <c r="T206" s="100">
        <v>0</v>
      </c>
      <c r="U206" s="100">
        <v>0</v>
      </c>
      <c r="V206" s="100">
        <v>0</v>
      </c>
      <c r="W206" s="100">
        <v>0</v>
      </c>
      <c r="X206" s="100">
        <v>0</v>
      </c>
      <c r="Y206" s="100">
        <v>0</v>
      </c>
      <c r="Z206" s="100">
        <v>0</v>
      </c>
      <c r="AA206" s="100">
        <v>0</v>
      </c>
      <c r="AB206" s="100">
        <v>0</v>
      </c>
      <c r="AC206" s="100">
        <v>0</v>
      </c>
      <c r="AD206" s="100">
        <v>0</v>
      </c>
      <c r="AE206" s="100">
        <v>0</v>
      </c>
      <c r="AF206" s="100">
        <v>0</v>
      </c>
      <c r="AG206" s="101"/>
    </row>
    <row r="207" spans="1:33" x14ac:dyDescent="0.2">
      <c r="A207" s="97" t="s">
        <v>125</v>
      </c>
      <c r="B207" s="97" t="s">
        <v>326</v>
      </c>
      <c r="C207" s="100">
        <v>29207.758000000002</v>
      </c>
      <c r="D207" s="100">
        <v>29898.493295689015</v>
      </c>
      <c r="E207" s="100">
        <v>29342.440405184167</v>
      </c>
      <c r="F207" s="100">
        <v>29422.929439016407</v>
      </c>
      <c r="G207" s="100">
        <v>29874.707951573648</v>
      </c>
      <c r="H207" s="100">
        <v>30279.352275653997</v>
      </c>
      <c r="I207" s="100">
        <v>30531.772787191388</v>
      </c>
      <c r="J207" s="100">
        <v>30851.474729888545</v>
      </c>
      <c r="K207" s="100">
        <v>31134.390841400676</v>
      </c>
      <c r="L207" s="100">
        <v>31368.432377818826</v>
      </c>
      <c r="M207" s="100">
        <v>31565.944805014198</v>
      </c>
      <c r="N207" s="100">
        <v>31807.135812722187</v>
      </c>
      <c r="O207" s="100">
        <v>32044.801691144672</v>
      </c>
      <c r="P207" s="100">
        <v>32324.015973346512</v>
      </c>
      <c r="Q207" s="100">
        <v>32618.460132070097</v>
      </c>
      <c r="R207" s="100">
        <v>32948.237053946992</v>
      </c>
      <c r="S207" s="100">
        <v>33274.408824600934</v>
      </c>
      <c r="T207" s="100">
        <v>33605.053314632329</v>
      </c>
      <c r="U207" s="100">
        <v>33946.648317982676</v>
      </c>
      <c r="V207" s="100">
        <v>34279.24845726382</v>
      </c>
      <c r="W207" s="100">
        <v>34600.381380489584</v>
      </c>
      <c r="X207" s="100">
        <v>34899.93083019575</v>
      </c>
      <c r="Y207" s="100">
        <v>35162.600305261069</v>
      </c>
      <c r="Z207" s="100">
        <v>35408.672651153815</v>
      </c>
      <c r="AA207" s="100">
        <v>35802.404843477976</v>
      </c>
      <c r="AB207" s="100">
        <v>36085.746410992411</v>
      </c>
      <c r="AC207" s="100">
        <v>36406.475965718972</v>
      </c>
      <c r="AD207" s="100">
        <v>36715.22449837545</v>
      </c>
      <c r="AE207" s="100">
        <v>37056.993667119074</v>
      </c>
      <c r="AF207" s="100">
        <v>37443.247610238417</v>
      </c>
      <c r="AG207" s="101"/>
    </row>
    <row r="208" spans="1:33" x14ac:dyDescent="0.2">
      <c r="A208" s="97" t="s">
        <v>131</v>
      </c>
      <c r="B208" s="97" t="s">
        <v>326</v>
      </c>
      <c r="C208" s="100">
        <v>0</v>
      </c>
      <c r="D208" s="100">
        <v>0</v>
      </c>
      <c r="E208" s="100">
        <v>0</v>
      </c>
      <c r="F208" s="100">
        <v>0</v>
      </c>
      <c r="G208" s="100">
        <v>0</v>
      </c>
      <c r="H208" s="100">
        <v>0</v>
      </c>
      <c r="I208" s="100">
        <v>0</v>
      </c>
      <c r="J208" s="100">
        <v>0</v>
      </c>
      <c r="K208" s="100">
        <v>0</v>
      </c>
      <c r="L208" s="100">
        <v>0</v>
      </c>
      <c r="M208" s="100">
        <v>0</v>
      </c>
      <c r="N208" s="100">
        <v>0</v>
      </c>
      <c r="O208" s="100">
        <v>0</v>
      </c>
      <c r="P208" s="100">
        <v>0</v>
      </c>
      <c r="Q208" s="100">
        <v>0</v>
      </c>
      <c r="R208" s="100">
        <v>0</v>
      </c>
      <c r="S208" s="100">
        <v>0</v>
      </c>
      <c r="T208" s="100">
        <v>0</v>
      </c>
      <c r="U208" s="100">
        <v>0</v>
      </c>
      <c r="V208" s="100">
        <v>0</v>
      </c>
      <c r="W208" s="100">
        <v>0</v>
      </c>
      <c r="X208" s="100">
        <v>0</v>
      </c>
      <c r="Y208" s="100">
        <v>0</v>
      </c>
      <c r="Z208" s="100">
        <v>0</v>
      </c>
      <c r="AA208" s="100">
        <v>0</v>
      </c>
      <c r="AB208" s="100">
        <v>0</v>
      </c>
      <c r="AC208" s="100">
        <v>0</v>
      </c>
      <c r="AD208" s="100">
        <v>0</v>
      </c>
      <c r="AE208" s="100">
        <v>0</v>
      </c>
      <c r="AF208" s="100">
        <v>0</v>
      </c>
      <c r="AG208" s="101"/>
    </row>
    <row r="209" spans="1:33" x14ac:dyDescent="0.2">
      <c r="A209" s="97" t="s">
        <v>128</v>
      </c>
      <c r="B209" s="97" t="s">
        <v>326</v>
      </c>
      <c r="C209" s="100">
        <v>0</v>
      </c>
      <c r="D209" s="100">
        <v>0</v>
      </c>
      <c r="E209" s="100">
        <v>0</v>
      </c>
      <c r="F209" s="100">
        <v>0</v>
      </c>
      <c r="G209" s="100">
        <v>0</v>
      </c>
      <c r="H209" s="100">
        <v>0</v>
      </c>
      <c r="I209" s="100">
        <v>0</v>
      </c>
      <c r="J209" s="100">
        <v>0</v>
      </c>
      <c r="K209" s="100">
        <v>0</v>
      </c>
      <c r="L209" s="100">
        <v>0</v>
      </c>
      <c r="M209" s="100">
        <v>0</v>
      </c>
      <c r="N209" s="100">
        <v>0</v>
      </c>
      <c r="O209" s="100">
        <v>0</v>
      </c>
      <c r="P209" s="100">
        <v>0</v>
      </c>
      <c r="Q209" s="100">
        <v>0</v>
      </c>
      <c r="R209" s="100">
        <v>0</v>
      </c>
      <c r="S209" s="100">
        <v>0</v>
      </c>
      <c r="T209" s="100">
        <v>0</v>
      </c>
      <c r="U209" s="100">
        <v>0</v>
      </c>
      <c r="V209" s="100">
        <v>0</v>
      </c>
      <c r="W209" s="100">
        <v>0</v>
      </c>
      <c r="X209" s="100">
        <v>0</v>
      </c>
      <c r="Y209" s="100">
        <v>0</v>
      </c>
      <c r="Z209" s="100">
        <v>0</v>
      </c>
      <c r="AA209" s="100">
        <v>0</v>
      </c>
      <c r="AB209" s="100">
        <v>0</v>
      </c>
      <c r="AC209" s="100">
        <v>0</v>
      </c>
      <c r="AD209" s="100">
        <v>0</v>
      </c>
      <c r="AE209" s="100">
        <v>0</v>
      </c>
      <c r="AF209" s="100">
        <v>0</v>
      </c>
      <c r="AG209" s="101"/>
    </row>
    <row r="210" spans="1:33" x14ac:dyDescent="0.2">
      <c r="A210" s="97" t="s">
        <v>134</v>
      </c>
      <c r="B210" s="97" t="s">
        <v>326</v>
      </c>
      <c r="C210" s="100">
        <v>0</v>
      </c>
      <c r="D210" s="100">
        <v>0</v>
      </c>
      <c r="E210" s="100">
        <v>0</v>
      </c>
      <c r="F210" s="100">
        <v>0</v>
      </c>
      <c r="G210" s="100">
        <v>0</v>
      </c>
      <c r="H210" s="100">
        <v>0</v>
      </c>
      <c r="I210" s="100">
        <v>0</v>
      </c>
      <c r="J210" s="100">
        <v>0</v>
      </c>
      <c r="K210" s="100">
        <v>0</v>
      </c>
      <c r="L210" s="100">
        <v>0</v>
      </c>
      <c r="M210" s="100">
        <v>0</v>
      </c>
      <c r="N210" s="100">
        <v>0</v>
      </c>
      <c r="O210" s="100">
        <v>0</v>
      </c>
      <c r="P210" s="100">
        <v>0</v>
      </c>
      <c r="Q210" s="100">
        <v>0</v>
      </c>
      <c r="R210" s="100">
        <v>0</v>
      </c>
      <c r="S210" s="100">
        <v>0</v>
      </c>
      <c r="T210" s="100">
        <v>0</v>
      </c>
      <c r="U210" s="100">
        <v>0</v>
      </c>
      <c r="V210" s="100">
        <v>0</v>
      </c>
      <c r="W210" s="100">
        <v>0</v>
      </c>
      <c r="X210" s="100">
        <v>0</v>
      </c>
      <c r="Y210" s="100">
        <v>0</v>
      </c>
      <c r="Z210" s="100">
        <v>0</v>
      </c>
      <c r="AA210" s="100">
        <v>0</v>
      </c>
      <c r="AB210" s="100">
        <v>0</v>
      </c>
      <c r="AC210" s="100">
        <v>0</v>
      </c>
      <c r="AD210" s="100">
        <v>0</v>
      </c>
      <c r="AE210" s="100">
        <v>0</v>
      </c>
      <c r="AF210" s="100">
        <v>0</v>
      </c>
      <c r="AG210" s="101"/>
    </row>
    <row r="211" spans="1:33" x14ac:dyDescent="0.2">
      <c r="A211" s="97" t="s">
        <v>6</v>
      </c>
      <c r="B211" s="97" t="s">
        <v>2536</v>
      </c>
      <c r="C211" s="100">
        <v>0</v>
      </c>
      <c r="D211" s="100">
        <v>0</v>
      </c>
      <c r="E211" s="100">
        <v>0</v>
      </c>
      <c r="F211" s="100">
        <v>0</v>
      </c>
      <c r="G211" s="100">
        <v>0</v>
      </c>
      <c r="H211" s="100">
        <v>0</v>
      </c>
      <c r="I211" s="100">
        <v>0</v>
      </c>
      <c r="J211" s="100">
        <v>0</v>
      </c>
      <c r="K211" s="100">
        <v>0</v>
      </c>
      <c r="L211" s="100">
        <v>0</v>
      </c>
      <c r="M211" s="100">
        <v>0</v>
      </c>
      <c r="N211" s="100">
        <v>0</v>
      </c>
      <c r="O211" s="100">
        <v>0</v>
      </c>
      <c r="P211" s="100">
        <v>0</v>
      </c>
      <c r="Q211" s="100">
        <v>0</v>
      </c>
      <c r="R211" s="100">
        <v>0</v>
      </c>
      <c r="S211" s="100">
        <v>0</v>
      </c>
      <c r="T211" s="100">
        <v>0</v>
      </c>
      <c r="U211" s="100">
        <v>0</v>
      </c>
      <c r="V211" s="100">
        <v>0</v>
      </c>
      <c r="W211" s="100">
        <v>0</v>
      </c>
      <c r="X211" s="100">
        <v>0</v>
      </c>
      <c r="Y211" s="100">
        <v>0</v>
      </c>
      <c r="Z211" s="100">
        <v>0</v>
      </c>
      <c r="AA211" s="100">
        <v>0</v>
      </c>
      <c r="AB211" s="100">
        <v>0</v>
      </c>
      <c r="AC211" s="100">
        <v>0</v>
      </c>
      <c r="AD211" s="100">
        <v>0</v>
      </c>
      <c r="AE211" s="100">
        <v>0</v>
      </c>
      <c r="AF211" s="100">
        <v>0</v>
      </c>
      <c r="AG211" s="101"/>
    </row>
    <row r="212" spans="1:33" x14ac:dyDescent="0.2">
      <c r="A212" s="97" t="s">
        <v>3</v>
      </c>
      <c r="B212" s="97" t="s">
        <v>2536</v>
      </c>
      <c r="C212" s="100">
        <v>0</v>
      </c>
      <c r="D212" s="100">
        <v>0</v>
      </c>
      <c r="E212" s="100">
        <v>0</v>
      </c>
      <c r="F212" s="100">
        <v>0</v>
      </c>
      <c r="G212" s="100">
        <v>0</v>
      </c>
      <c r="H212" s="100">
        <v>0</v>
      </c>
      <c r="I212" s="100">
        <v>0</v>
      </c>
      <c r="J212" s="100">
        <v>0</v>
      </c>
      <c r="K212" s="100">
        <v>0</v>
      </c>
      <c r="L212" s="100">
        <v>0</v>
      </c>
      <c r="M212" s="100">
        <v>0</v>
      </c>
      <c r="N212" s="100">
        <v>0</v>
      </c>
      <c r="O212" s="100">
        <v>0</v>
      </c>
      <c r="P212" s="100">
        <v>0</v>
      </c>
      <c r="Q212" s="100">
        <v>0</v>
      </c>
      <c r="R212" s="100">
        <v>0</v>
      </c>
      <c r="S212" s="100">
        <v>0</v>
      </c>
      <c r="T212" s="100">
        <v>0</v>
      </c>
      <c r="U212" s="100">
        <v>0</v>
      </c>
      <c r="V212" s="100">
        <v>0</v>
      </c>
      <c r="W212" s="100">
        <v>0</v>
      </c>
      <c r="X212" s="100">
        <v>0</v>
      </c>
      <c r="Y212" s="100">
        <v>0</v>
      </c>
      <c r="Z212" s="100">
        <v>0</v>
      </c>
      <c r="AA212" s="100">
        <v>0</v>
      </c>
      <c r="AB212" s="100">
        <v>0</v>
      </c>
      <c r="AC212" s="100">
        <v>0</v>
      </c>
      <c r="AD212" s="100">
        <v>0</v>
      </c>
      <c r="AE212" s="100">
        <v>0</v>
      </c>
      <c r="AF212" s="100">
        <v>0</v>
      </c>
      <c r="AG212" s="101"/>
    </row>
    <row r="213" spans="1:33" x14ac:dyDescent="0.2">
      <c r="A213" s="97" t="s">
        <v>12</v>
      </c>
      <c r="B213" s="97" t="s">
        <v>2536</v>
      </c>
      <c r="C213" s="100">
        <v>0</v>
      </c>
      <c r="D213" s="100">
        <v>0</v>
      </c>
      <c r="E213" s="100">
        <v>0</v>
      </c>
      <c r="F213" s="100">
        <v>0</v>
      </c>
      <c r="G213" s="100">
        <v>0</v>
      </c>
      <c r="H213" s="100">
        <v>0</v>
      </c>
      <c r="I213" s="100">
        <v>0</v>
      </c>
      <c r="J213" s="100">
        <v>0</v>
      </c>
      <c r="K213" s="100">
        <v>0</v>
      </c>
      <c r="L213" s="100">
        <v>0</v>
      </c>
      <c r="M213" s="100">
        <v>0</v>
      </c>
      <c r="N213" s="100">
        <v>0</v>
      </c>
      <c r="O213" s="100">
        <v>0</v>
      </c>
      <c r="P213" s="100">
        <v>0</v>
      </c>
      <c r="Q213" s="100">
        <v>0</v>
      </c>
      <c r="R213" s="100">
        <v>0</v>
      </c>
      <c r="S213" s="100">
        <v>0</v>
      </c>
      <c r="T213" s="100">
        <v>0</v>
      </c>
      <c r="U213" s="100">
        <v>0</v>
      </c>
      <c r="V213" s="100">
        <v>0</v>
      </c>
      <c r="W213" s="100">
        <v>0</v>
      </c>
      <c r="X213" s="100">
        <v>0</v>
      </c>
      <c r="Y213" s="100">
        <v>0</v>
      </c>
      <c r="Z213" s="100">
        <v>0</v>
      </c>
      <c r="AA213" s="100">
        <v>0</v>
      </c>
      <c r="AB213" s="100">
        <v>0</v>
      </c>
      <c r="AC213" s="100">
        <v>0</v>
      </c>
      <c r="AD213" s="100">
        <v>0</v>
      </c>
      <c r="AE213" s="100">
        <v>0</v>
      </c>
      <c r="AF213" s="100">
        <v>0</v>
      </c>
      <c r="AG213" s="101"/>
    </row>
    <row r="214" spans="1:33" x14ac:dyDescent="0.2">
      <c r="A214" s="97" t="s">
        <v>8</v>
      </c>
      <c r="B214" s="97" t="s">
        <v>2536</v>
      </c>
      <c r="C214" s="100">
        <v>0</v>
      </c>
      <c r="D214" s="100">
        <v>0</v>
      </c>
      <c r="E214" s="100">
        <v>0</v>
      </c>
      <c r="F214" s="100">
        <v>0</v>
      </c>
      <c r="G214" s="100">
        <v>0</v>
      </c>
      <c r="H214" s="100">
        <v>0</v>
      </c>
      <c r="I214" s="100">
        <v>0</v>
      </c>
      <c r="J214" s="100">
        <v>0</v>
      </c>
      <c r="K214" s="100">
        <v>0</v>
      </c>
      <c r="L214" s="100">
        <v>0</v>
      </c>
      <c r="M214" s="100">
        <v>0</v>
      </c>
      <c r="N214" s="100">
        <v>0</v>
      </c>
      <c r="O214" s="100">
        <v>0</v>
      </c>
      <c r="P214" s="100">
        <v>0</v>
      </c>
      <c r="Q214" s="100">
        <v>0</v>
      </c>
      <c r="R214" s="100">
        <v>0</v>
      </c>
      <c r="S214" s="100">
        <v>0</v>
      </c>
      <c r="T214" s="100">
        <v>0</v>
      </c>
      <c r="U214" s="100">
        <v>0</v>
      </c>
      <c r="V214" s="100">
        <v>0</v>
      </c>
      <c r="W214" s="100">
        <v>0</v>
      </c>
      <c r="X214" s="100">
        <v>0</v>
      </c>
      <c r="Y214" s="100">
        <v>0</v>
      </c>
      <c r="Z214" s="100">
        <v>0</v>
      </c>
      <c r="AA214" s="100">
        <v>0</v>
      </c>
      <c r="AB214" s="100">
        <v>0</v>
      </c>
      <c r="AC214" s="100">
        <v>0</v>
      </c>
      <c r="AD214" s="100">
        <v>0</v>
      </c>
      <c r="AE214" s="100">
        <v>0</v>
      </c>
      <c r="AF214" s="100">
        <v>0</v>
      </c>
      <c r="AG214" s="101"/>
    </row>
    <row r="215" spans="1:33" x14ac:dyDescent="0.2">
      <c r="A215" s="97" t="s">
        <v>15</v>
      </c>
      <c r="B215" s="97" t="s">
        <v>2536</v>
      </c>
      <c r="C215" s="100">
        <v>74081.722999999998</v>
      </c>
      <c r="D215" s="100">
        <v>75488.116964887478</v>
      </c>
      <c r="E215" s="100">
        <v>73829.809903455316</v>
      </c>
      <c r="F215" s="100">
        <v>73890.897118528766</v>
      </c>
      <c r="G215" s="100">
        <v>74872.834070428391</v>
      </c>
      <c r="H215" s="100">
        <v>75830.773012838996</v>
      </c>
      <c r="I215" s="100">
        <v>76346.973479712862</v>
      </c>
      <c r="J215" s="100">
        <v>77103.218065966415</v>
      </c>
      <c r="K215" s="100">
        <v>77823.71252487418</v>
      </c>
      <c r="L215" s="100">
        <v>78390.634581565799</v>
      </c>
      <c r="M215" s="100">
        <v>78866.837560618485</v>
      </c>
      <c r="N215" s="100">
        <v>79427.813191843699</v>
      </c>
      <c r="O215" s="100">
        <v>79993.70813868205</v>
      </c>
      <c r="P215" s="100">
        <v>80666.292045265218</v>
      </c>
      <c r="Q215" s="100">
        <v>81368.384597471799</v>
      </c>
      <c r="R215" s="100">
        <v>82149.673329213168</v>
      </c>
      <c r="S215" s="100">
        <v>82962.685289510642</v>
      </c>
      <c r="T215" s="100">
        <v>83788.318832312871</v>
      </c>
      <c r="U215" s="100">
        <v>84652.560350312051</v>
      </c>
      <c r="V215" s="100">
        <v>85465.06857075791</v>
      </c>
      <c r="W215" s="100">
        <v>86227.87174115848</v>
      </c>
      <c r="X215" s="100">
        <v>86925.934676554578</v>
      </c>
      <c r="Y215" s="100">
        <v>87508.381765950762</v>
      </c>
      <c r="Z215" s="100">
        <v>88040.029952938072</v>
      </c>
      <c r="AA215" s="100">
        <v>88834.789799679711</v>
      </c>
      <c r="AB215" s="100">
        <v>89479.404366409057</v>
      </c>
      <c r="AC215" s="100">
        <v>90219.58393982939</v>
      </c>
      <c r="AD215" s="100">
        <v>90943.333681627017</v>
      </c>
      <c r="AE215" s="100">
        <v>91768.748272755154</v>
      </c>
      <c r="AF215" s="100">
        <v>92678.151820063664</v>
      </c>
      <c r="AG215" s="101"/>
    </row>
    <row r="216" spans="1:33" x14ac:dyDescent="0.2">
      <c r="A216" s="97" t="s">
        <v>16</v>
      </c>
      <c r="B216" s="97" t="s">
        <v>2536</v>
      </c>
      <c r="C216" s="100">
        <v>0</v>
      </c>
      <c r="D216" s="100">
        <v>0</v>
      </c>
      <c r="E216" s="100">
        <v>0</v>
      </c>
      <c r="F216" s="100">
        <v>0</v>
      </c>
      <c r="G216" s="100">
        <v>0</v>
      </c>
      <c r="H216" s="100">
        <v>0</v>
      </c>
      <c r="I216" s="100">
        <v>0</v>
      </c>
      <c r="J216" s="100">
        <v>0</v>
      </c>
      <c r="K216" s="100">
        <v>0</v>
      </c>
      <c r="L216" s="100">
        <v>0</v>
      </c>
      <c r="M216" s="100">
        <v>0</v>
      </c>
      <c r="N216" s="100">
        <v>0</v>
      </c>
      <c r="O216" s="100">
        <v>0</v>
      </c>
      <c r="P216" s="100">
        <v>0</v>
      </c>
      <c r="Q216" s="100">
        <v>0</v>
      </c>
      <c r="R216" s="100">
        <v>0</v>
      </c>
      <c r="S216" s="100">
        <v>0</v>
      </c>
      <c r="T216" s="100">
        <v>0</v>
      </c>
      <c r="U216" s="100">
        <v>0</v>
      </c>
      <c r="V216" s="100">
        <v>0</v>
      </c>
      <c r="W216" s="100">
        <v>0</v>
      </c>
      <c r="X216" s="100">
        <v>0</v>
      </c>
      <c r="Y216" s="100">
        <v>0</v>
      </c>
      <c r="Z216" s="100">
        <v>0</v>
      </c>
      <c r="AA216" s="100">
        <v>0</v>
      </c>
      <c r="AB216" s="100">
        <v>0</v>
      </c>
      <c r="AC216" s="100">
        <v>0</v>
      </c>
      <c r="AD216" s="100">
        <v>0</v>
      </c>
      <c r="AE216" s="100">
        <v>0</v>
      </c>
      <c r="AF216" s="100">
        <v>0</v>
      </c>
      <c r="AG216" s="101"/>
    </row>
    <row r="217" spans="1:33" x14ac:dyDescent="0.2">
      <c r="A217" s="97" t="s">
        <v>19</v>
      </c>
      <c r="B217" s="97" t="s">
        <v>2536</v>
      </c>
      <c r="C217" s="100">
        <v>12907.907000000001</v>
      </c>
      <c r="D217" s="100">
        <v>12880.094807288186</v>
      </c>
      <c r="E217" s="100">
        <v>12559.040316320785</v>
      </c>
      <c r="F217" s="100">
        <v>12749.377027275095</v>
      </c>
      <c r="G217" s="100">
        <v>12692.751934135935</v>
      </c>
      <c r="H217" s="100">
        <v>12744.497545283582</v>
      </c>
      <c r="I217" s="100">
        <v>12786.362776134592</v>
      </c>
      <c r="J217" s="100">
        <v>12859.457214196258</v>
      </c>
      <c r="K217" s="100">
        <v>12934.855949891682</v>
      </c>
      <c r="L217" s="100">
        <v>13033.462238387183</v>
      </c>
      <c r="M217" s="100">
        <v>13128.438644781085</v>
      </c>
      <c r="N217" s="100">
        <v>13234.762535796115</v>
      </c>
      <c r="O217" s="100">
        <v>13358.560948885597</v>
      </c>
      <c r="P217" s="100">
        <v>13406.749368708739</v>
      </c>
      <c r="Q217" s="100">
        <v>13575.887858952818</v>
      </c>
      <c r="R217" s="100">
        <v>13646.453793765138</v>
      </c>
      <c r="S217" s="100">
        <v>13779.322312145381</v>
      </c>
      <c r="T217" s="100">
        <v>13885.165194658883</v>
      </c>
      <c r="U217" s="100">
        <v>14011.344912174101</v>
      </c>
      <c r="V217" s="100">
        <v>14141.917197053668</v>
      </c>
      <c r="W217" s="100">
        <v>14268.154044976505</v>
      </c>
      <c r="X217" s="100">
        <v>14417.315292406787</v>
      </c>
      <c r="Y217" s="100">
        <v>14557.595430566744</v>
      </c>
      <c r="Z217" s="100">
        <v>14722.853596266281</v>
      </c>
      <c r="AA217" s="100">
        <v>14884.789339135439</v>
      </c>
      <c r="AB217" s="100">
        <v>15018.517539534114</v>
      </c>
      <c r="AC217" s="100">
        <v>15182.176053820313</v>
      </c>
      <c r="AD217" s="100">
        <v>15316.781200296973</v>
      </c>
      <c r="AE217" s="100">
        <v>15501.805124080711</v>
      </c>
      <c r="AF217" s="100">
        <v>15686.215605853411</v>
      </c>
      <c r="AG217" s="101"/>
    </row>
    <row r="218" spans="1:33" x14ac:dyDescent="0.2">
      <c r="A218" s="97" t="s">
        <v>173</v>
      </c>
      <c r="B218" s="97" t="s">
        <v>2536</v>
      </c>
      <c r="C218" s="100">
        <v>7015.7970000000005</v>
      </c>
      <c r="D218" s="100">
        <v>7118.4721946739473</v>
      </c>
      <c r="E218" s="100">
        <v>7019.5178578771247</v>
      </c>
      <c r="F218" s="100">
        <v>7052.8231091911712</v>
      </c>
      <c r="G218" s="100">
        <v>7054.4182558586517</v>
      </c>
      <c r="H218" s="100">
        <v>7089.4808315368609</v>
      </c>
      <c r="I218" s="100">
        <v>7128.5463790742306</v>
      </c>
      <c r="J218" s="100">
        <v>7174.0252021804772</v>
      </c>
      <c r="K218" s="100">
        <v>7213.7605554469437</v>
      </c>
      <c r="L218" s="100">
        <v>7252.4848661292353</v>
      </c>
      <c r="M218" s="100">
        <v>7292.4958856792409</v>
      </c>
      <c r="N218" s="100">
        <v>7333.7280435254224</v>
      </c>
      <c r="O218" s="100">
        <v>7373.1104282847837</v>
      </c>
      <c r="P218" s="100">
        <v>7414.3560252065272</v>
      </c>
      <c r="Q218" s="100">
        <v>7464.0554891334832</v>
      </c>
      <c r="R218" s="100">
        <v>7515.9282829070335</v>
      </c>
      <c r="S218" s="100">
        <v>7575.0858818074212</v>
      </c>
      <c r="T218" s="100">
        <v>7624.0608749130906</v>
      </c>
      <c r="U218" s="100">
        <v>7666.4940124421082</v>
      </c>
      <c r="V218" s="100">
        <v>7718.4020837890048</v>
      </c>
      <c r="W218" s="100">
        <v>7776.8512120789674</v>
      </c>
      <c r="X218" s="100">
        <v>7840.5572220404929</v>
      </c>
      <c r="Y218" s="100">
        <v>7905.359122520219</v>
      </c>
      <c r="Z218" s="100">
        <v>7973.2118033086899</v>
      </c>
      <c r="AA218" s="100">
        <v>8045.8002435825656</v>
      </c>
      <c r="AB218" s="100">
        <v>8120.1552888936867</v>
      </c>
      <c r="AC218" s="100">
        <v>8201.4413171127708</v>
      </c>
      <c r="AD218" s="100">
        <v>8283.2828638405008</v>
      </c>
      <c r="AE218" s="100">
        <v>8372.1461898535035</v>
      </c>
      <c r="AF218" s="100">
        <v>8474.1335993246739</v>
      </c>
      <c r="AG218" s="101"/>
    </row>
    <row r="219" spans="1:33" x14ac:dyDescent="0.2">
      <c r="A219" s="97" t="s">
        <v>22</v>
      </c>
      <c r="B219" s="97" t="s">
        <v>2536</v>
      </c>
      <c r="C219" s="100">
        <v>4102.0469999999996</v>
      </c>
      <c r="D219" s="100">
        <v>4141.3807812179048</v>
      </c>
      <c r="E219" s="100">
        <v>4083.8111823740478</v>
      </c>
      <c r="F219" s="100">
        <v>4103.1874928987736</v>
      </c>
      <c r="G219" s="100">
        <v>4104.1155164368674</v>
      </c>
      <c r="H219" s="100">
        <v>4124.5142021495649</v>
      </c>
      <c r="I219" s="100">
        <v>4147.241734596776</v>
      </c>
      <c r="J219" s="100">
        <v>4173.7003789257569</v>
      </c>
      <c r="K219" s="100">
        <v>4196.817590576281</v>
      </c>
      <c r="L219" s="100">
        <v>4219.3465984363584</v>
      </c>
      <c r="M219" s="100">
        <v>4242.6241870634949</v>
      </c>
      <c r="N219" s="100">
        <v>4266.6122088471684</v>
      </c>
      <c r="O219" s="100">
        <v>4289.5240706765908</v>
      </c>
      <c r="P219" s="100">
        <v>4313.5199110381454</v>
      </c>
      <c r="Q219" s="100">
        <v>4342.4340374286267</v>
      </c>
      <c r="R219" s="100">
        <v>4372.6125624445131</v>
      </c>
      <c r="S219" s="100">
        <v>4407.0292373220755</v>
      </c>
      <c r="T219" s="100">
        <v>4435.5218814824129</v>
      </c>
      <c r="U219" s="100">
        <v>4460.2086085558049</v>
      </c>
      <c r="V219" s="100">
        <v>4490.4076573386274</v>
      </c>
      <c r="W219" s="100">
        <v>4524.412158579793</v>
      </c>
      <c r="X219" s="100">
        <v>4561.4750055064324</v>
      </c>
      <c r="Y219" s="100">
        <v>4599.1754190072297</v>
      </c>
      <c r="Z219" s="100">
        <v>4638.6507137736717</v>
      </c>
      <c r="AA219" s="100">
        <v>4680.8811760509207</v>
      </c>
      <c r="AB219" s="100">
        <v>4724.1394128209477</v>
      </c>
      <c r="AC219" s="100">
        <v>4771.4299529595919</v>
      </c>
      <c r="AD219" s="100">
        <v>4819.0436823462096</v>
      </c>
      <c r="AE219" s="100">
        <v>4870.7425385671686</v>
      </c>
      <c r="AF219" s="100">
        <v>4930.076716739015</v>
      </c>
      <c r="AG219" s="101"/>
    </row>
    <row r="220" spans="1:33" x14ac:dyDescent="0.2">
      <c r="A220" s="97" t="s">
        <v>24</v>
      </c>
      <c r="B220" s="97" t="s">
        <v>2536</v>
      </c>
      <c r="C220" s="100">
        <v>0</v>
      </c>
      <c r="D220" s="100">
        <v>0</v>
      </c>
      <c r="E220" s="100">
        <v>0</v>
      </c>
      <c r="F220" s="100">
        <v>0</v>
      </c>
      <c r="G220" s="100">
        <v>0</v>
      </c>
      <c r="H220" s="100">
        <v>0</v>
      </c>
      <c r="I220" s="100">
        <v>0</v>
      </c>
      <c r="J220" s="100">
        <v>0</v>
      </c>
      <c r="K220" s="100">
        <v>0</v>
      </c>
      <c r="L220" s="100">
        <v>0</v>
      </c>
      <c r="M220" s="100">
        <v>0</v>
      </c>
      <c r="N220" s="100">
        <v>0</v>
      </c>
      <c r="O220" s="100">
        <v>0</v>
      </c>
      <c r="P220" s="100">
        <v>0</v>
      </c>
      <c r="Q220" s="100">
        <v>0</v>
      </c>
      <c r="R220" s="100">
        <v>0</v>
      </c>
      <c r="S220" s="100">
        <v>0</v>
      </c>
      <c r="T220" s="100">
        <v>0</v>
      </c>
      <c r="U220" s="100">
        <v>0</v>
      </c>
      <c r="V220" s="100">
        <v>0</v>
      </c>
      <c r="W220" s="100">
        <v>0</v>
      </c>
      <c r="X220" s="100">
        <v>0</v>
      </c>
      <c r="Y220" s="100">
        <v>0</v>
      </c>
      <c r="Z220" s="100">
        <v>0</v>
      </c>
      <c r="AA220" s="100">
        <v>0</v>
      </c>
      <c r="AB220" s="100">
        <v>0</v>
      </c>
      <c r="AC220" s="100">
        <v>0</v>
      </c>
      <c r="AD220" s="100">
        <v>0</v>
      </c>
      <c r="AE220" s="100">
        <v>0</v>
      </c>
      <c r="AF220" s="100">
        <v>0</v>
      </c>
      <c r="AG220" s="101"/>
    </row>
    <row r="221" spans="1:33" x14ac:dyDescent="0.2">
      <c r="A221" s="97" t="s">
        <v>27</v>
      </c>
      <c r="B221" s="97" t="s">
        <v>2536</v>
      </c>
      <c r="C221" s="100">
        <v>0</v>
      </c>
      <c r="D221" s="100">
        <v>0</v>
      </c>
      <c r="E221" s="100">
        <v>0</v>
      </c>
      <c r="F221" s="100">
        <v>0</v>
      </c>
      <c r="G221" s="100">
        <v>0</v>
      </c>
      <c r="H221" s="100">
        <v>0</v>
      </c>
      <c r="I221" s="100">
        <v>0</v>
      </c>
      <c r="J221" s="100">
        <v>0</v>
      </c>
      <c r="K221" s="100">
        <v>0</v>
      </c>
      <c r="L221" s="100">
        <v>0</v>
      </c>
      <c r="M221" s="100">
        <v>0</v>
      </c>
      <c r="N221" s="100">
        <v>0</v>
      </c>
      <c r="O221" s="100">
        <v>0</v>
      </c>
      <c r="P221" s="100">
        <v>0</v>
      </c>
      <c r="Q221" s="100">
        <v>0</v>
      </c>
      <c r="R221" s="100">
        <v>0</v>
      </c>
      <c r="S221" s="100">
        <v>0</v>
      </c>
      <c r="T221" s="100">
        <v>0</v>
      </c>
      <c r="U221" s="100">
        <v>0</v>
      </c>
      <c r="V221" s="100">
        <v>0</v>
      </c>
      <c r="W221" s="100">
        <v>0</v>
      </c>
      <c r="X221" s="100">
        <v>0</v>
      </c>
      <c r="Y221" s="100">
        <v>0</v>
      </c>
      <c r="Z221" s="100">
        <v>0</v>
      </c>
      <c r="AA221" s="100">
        <v>0</v>
      </c>
      <c r="AB221" s="100">
        <v>0</v>
      </c>
      <c r="AC221" s="100">
        <v>0</v>
      </c>
      <c r="AD221" s="100">
        <v>0</v>
      </c>
      <c r="AE221" s="100">
        <v>0</v>
      </c>
      <c r="AF221" s="100">
        <v>0</v>
      </c>
      <c r="AG221" s="101"/>
    </row>
    <row r="222" spans="1:33" x14ac:dyDescent="0.2">
      <c r="A222" s="97" t="s">
        <v>29</v>
      </c>
      <c r="B222" s="97" t="s">
        <v>2536</v>
      </c>
      <c r="C222" s="100">
        <v>0</v>
      </c>
      <c r="D222" s="100">
        <v>0</v>
      </c>
      <c r="E222" s="100">
        <v>0</v>
      </c>
      <c r="F222" s="100">
        <v>0</v>
      </c>
      <c r="G222" s="100">
        <v>0</v>
      </c>
      <c r="H222" s="100">
        <v>0</v>
      </c>
      <c r="I222" s="100">
        <v>0</v>
      </c>
      <c r="J222" s="100">
        <v>0</v>
      </c>
      <c r="K222" s="100">
        <v>0</v>
      </c>
      <c r="L222" s="100">
        <v>0</v>
      </c>
      <c r="M222" s="100">
        <v>0</v>
      </c>
      <c r="N222" s="100">
        <v>0</v>
      </c>
      <c r="O222" s="100">
        <v>0</v>
      </c>
      <c r="P222" s="100">
        <v>0</v>
      </c>
      <c r="Q222" s="100">
        <v>0</v>
      </c>
      <c r="R222" s="100">
        <v>0</v>
      </c>
      <c r="S222" s="100">
        <v>0</v>
      </c>
      <c r="T222" s="100">
        <v>0</v>
      </c>
      <c r="U222" s="100">
        <v>0</v>
      </c>
      <c r="V222" s="100">
        <v>0</v>
      </c>
      <c r="W222" s="100">
        <v>0</v>
      </c>
      <c r="X222" s="100">
        <v>0</v>
      </c>
      <c r="Y222" s="100">
        <v>0</v>
      </c>
      <c r="Z222" s="100">
        <v>0</v>
      </c>
      <c r="AA222" s="100">
        <v>0</v>
      </c>
      <c r="AB222" s="100">
        <v>0</v>
      </c>
      <c r="AC222" s="100">
        <v>0</v>
      </c>
      <c r="AD222" s="100">
        <v>0</v>
      </c>
      <c r="AE222" s="100">
        <v>0</v>
      </c>
      <c r="AF222" s="100">
        <v>0</v>
      </c>
      <c r="AG222" s="101"/>
    </row>
    <row r="223" spans="1:33" x14ac:dyDescent="0.2">
      <c r="A223" s="97" t="s">
        <v>40</v>
      </c>
      <c r="B223" s="97" t="s">
        <v>2536</v>
      </c>
      <c r="C223" s="100">
        <v>0</v>
      </c>
      <c r="D223" s="100">
        <v>0</v>
      </c>
      <c r="E223" s="100">
        <v>0</v>
      </c>
      <c r="F223" s="100">
        <v>0</v>
      </c>
      <c r="G223" s="100">
        <v>0</v>
      </c>
      <c r="H223" s="100">
        <v>0</v>
      </c>
      <c r="I223" s="100">
        <v>0</v>
      </c>
      <c r="J223" s="100">
        <v>0</v>
      </c>
      <c r="K223" s="100">
        <v>0</v>
      </c>
      <c r="L223" s="100">
        <v>0</v>
      </c>
      <c r="M223" s="100">
        <v>0</v>
      </c>
      <c r="N223" s="100">
        <v>0</v>
      </c>
      <c r="O223" s="100">
        <v>0</v>
      </c>
      <c r="P223" s="100">
        <v>0</v>
      </c>
      <c r="Q223" s="100">
        <v>0</v>
      </c>
      <c r="R223" s="100">
        <v>0</v>
      </c>
      <c r="S223" s="100">
        <v>0</v>
      </c>
      <c r="T223" s="100">
        <v>0</v>
      </c>
      <c r="U223" s="100">
        <v>0</v>
      </c>
      <c r="V223" s="100">
        <v>0</v>
      </c>
      <c r="W223" s="100">
        <v>0</v>
      </c>
      <c r="X223" s="100">
        <v>0</v>
      </c>
      <c r="Y223" s="100">
        <v>0</v>
      </c>
      <c r="Z223" s="100">
        <v>0</v>
      </c>
      <c r="AA223" s="100">
        <v>0</v>
      </c>
      <c r="AB223" s="100">
        <v>0</v>
      </c>
      <c r="AC223" s="100">
        <v>0</v>
      </c>
      <c r="AD223" s="100">
        <v>0</v>
      </c>
      <c r="AE223" s="100">
        <v>0</v>
      </c>
      <c r="AF223" s="100">
        <v>0</v>
      </c>
      <c r="AG223" s="101"/>
    </row>
    <row r="224" spans="1:33" x14ac:dyDescent="0.2">
      <c r="A224" s="97" t="s">
        <v>32</v>
      </c>
      <c r="B224" s="97" t="s">
        <v>2536</v>
      </c>
      <c r="C224" s="100">
        <v>0</v>
      </c>
      <c r="D224" s="100">
        <v>0</v>
      </c>
      <c r="E224" s="100">
        <v>0</v>
      </c>
      <c r="F224" s="100">
        <v>0</v>
      </c>
      <c r="G224" s="100">
        <v>0</v>
      </c>
      <c r="H224" s="100">
        <v>0</v>
      </c>
      <c r="I224" s="100">
        <v>0</v>
      </c>
      <c r="J224" s="100">
        <v>0</v>
      </c>
      <c r="K224" s="100">
        <v>0</v>
      </c>
      <c r="L224" s="100">
        <v>0</v>
      </c>
      <c r="M224" s="100">
        <v>0</v>
      </c>
      <c r="N224" s="100">
        <v>0</v>
      </c>
      <c r="O224" s="100">
        <v>0</v>
      </c>
      <c r="P224" s="100">
        <v>0</v>
      </c>
      <c r="Q224" s="100">
        <v>0</v>
      </c>
      <c r="R224" s="100">
        <v>0</v>
      </c>
      <c r="S224" s="100">
        <v>0</v>
      </c>
      <c r="T224" s="100">
        <v>0</v>
      </c>
      <c r="U224" s="100">
        <v>0</v>
      </c>
      <c r="V224" s="100">
        <v>0</v>
      </c>
      <c r="W224" s="100">
        <v>0</v>
      </c>
      <c r="X224" s="100">
        <v>0</v>
      </c>
      <c r="Y224" s="100">
        <v>0</v>
      </c>
      <c r="Z224" s="100">
        <v>0</v>
      </c>
      <c r="AA224" s="100">
        <v>0</v>
      </c>
      <c r="AB224" s="100">
        <v>0</v>
      </c>
      <c r="AC224" s="100">
        <v>0</v>
      </c>
      <c r="AD224" s="100">
        <v>0</v>
      </c>
      <c r="AE224" s="100">
        <v>0</v>
      </c>
      <c r="AF224" s="100">
        <v>0</v>
      </c>
      <c r="AG224" s="101"/>
    </row>
    <row r="225" spans="1:33" x14ac:dyDescent="0.2">
      <c r="A225" s="97" t="s">
        <v>35</v>
      </c>
      <c r="B225" s="97" t="s">
        <v>2536</v>
      </c>
      <c r="C225" s="100">
        <v>83193.557000000001</v>
      </c>
      <c r="D225" s="100">
        <v>83504.207748930421</v>
      </c>
      <c r="E225" s="100">
        <v>83083.754131215537</v>
      </c>
      <c r="F225" s="100">
        <v>83349.468463657657</v>
      </c>
      <c r="G225" s="100">
        <v>83732.375235513056</v>
      </c>
      <c r="H225" s="100">
        <v>84316.502761429016</v>
      </c>
      <c r="I225" s="100">
        <v>84933.508684636734</v>
      </c>
      <c r="J225" s="100">
        <v>85379.769884548732</v>
      </c>
      <c r="K225" s="100">
        <v>85684.608203316748</v>
      </c>
      <c r="L225" s="100">
        <v>86070.3910477748</v>
      </c>
      <c r="M225" s="100">
        <v>86357.725739066067</v>
      </c>
      <c r="N225" s="100">
        <v>86738.079761513378</v>
      </c>
      <c r="O225" s="100">
        <v>87040.007231637486</v>
      </c>
      <c r="P225" s="100">
        <v>87320.622627818884</v>
      </c>
      <c r="Q225" s="100">
        <v>87753.567423602071</v>
      </c>
      <c r="R225" s="100">
        <v>88085.181414364793</v>
      </c>
      <c r="S225" s="100">
        <v>88435.562248806251</v>
      </c>
      <c r="T225" s="100">
        <v>88765.19776478842</v>
      </c>
      <c r="U225" s="100">
        <v>88975.094671200277</v>
      </c>
      <c r="V225" s="100">
        <v>89222.602336196112</v>
      </c>
      <c r="W225" s="100">
        <v>89532.660820727222</v>
      </c>
      <c r="X225" s="100">
        <v>89915.632445200143</v>
      </c>
      <c r="Y225" s="100">
        <v>90361.908683400252</v>
      </c>
      <c r="Z225" s="100">
        <v>90768.121042267056</v>
      </c>
      <c r="AA225" s="100">
        <v>91202.191829873133</v>
      </c>
      <c r="AB225" s="100">
        <v>91705.732929334903</v>
      </c>
      <c r="AC225" s="100">
        <v>92347.169491483888</v>
      </c>
      <c r="AD225" s="100">
        <v>92865.282692132343</v>
      </c>
      <c r="AE225" s="100">
        <v>93433.08239672381</v>
      </c>
      <c r="AF225" s="100">
        <v>94150.099515169597</v>
      </c>
      <c r="AG225" s="101"/>
    </row>
    <row r="226" spans="1:33" x14ac:dyDescent="0.2">
      <c r="A226" s="97" t="s">
        <v>37</v>
      </c>
      <c r="B226" s="97" t="s">
        <v>2536</v>
      </c>
      <c r="C226" s="100">
        <v>0</v>
      </c>
      <c r="D226" s="100">
        <v>0</v>
      </c>
      <c r="E226" s="100">
        <v>0</v>
      </c>
      <c r="F226" s="100">
        <v>0</v>
      </c>
      <c r="G226" s="100">
        <v>0</v>
      </c>
      <c r="H226" s="100">
        <v>0</v>
      </c>
      <c r="I226" s="100">
        <v>0</v>
      </c>
      <c r="J226" s="100">
        <v>0</v>
      </c>
      <c r="K226" s="100">
        <v>0</v>
      </c>
      <c r="L226" s="100">
        <v>0</v>
      </c>
      <c r="M226" s="100">
        <v>0</v>
      </c>
      <c r="N226" s="100">
        <v>0</v>
      </c>
      <c r="O226" s="100">
        <v>0</v>
      </c>
      <c r="P226" s="100">
        <v>0</v>
      </c>
      <c r="Q226" s="100">
        <v>0</v>
      </c>
      <c r="R226" s="100">
        <v>0</v>
      </c>
      <c r="S226" s="100">
        <v>0</v>
      </c>
      <c r="T226" s="100">
        <v>0</v>
      </c>
      <c r="U226" s="100">
        <v>0</v>
      </c>
      <c r="V226" s="100">
        <v>0</v>
      </c>
      <c r="W226" s="100">
        <v>0</v>
      </c>
      <c r="X226" s="100">
        <v>0</v>
      </c>
      <c r="Y226" s="100">
        <v>0</v>
      </c>
      <c r="Z226" s="100">
        <v>0</v>
      </c>
      <c r="AA226" s="100">
        <v>0</v>
      </c>
      <c r="AB226" s="100">
        <v>0</v>
      </c>
      <c r="AC226" s="100">
        <v>0</v>
      </c>
      <c r="AD226" s="100">
        <v>0</v>
      </c>
      <c r="AE226" s="100">
        <v>0</v>
      </c>
      <c r="AF226" s="100">
        <v>0</v>
      </c>
      <c r="AG226" s="101"/>
    </row>
    <row r="227" spans="1:33" x14ac:dyDescent="0.2">
      <c r="A227" s="97" t="s">
        <v>42</v>
      </c>
      <c r="B227" s="97" t="s">
        <v>2536</v>
      </c>
      <c r="C227" s="100">
        <v>0</v>
      </c>
      <c r="D227" s="100">
        <v>0</v>
      </c>
      <c r="E227" s="100">
        <v>0</v>
      </c>
      <c r="F227" s="100">
        <v>0</v>
      </c>
      <c r="G227" s="100">
        <v>0</v>
      </c>
      <c r="H227" s="100">
        <v>0</v>
      </c>
      <c r="I227" s="100">
        <v>0</v>
      </c>
      <c r="J227" s="100">
        <v>0</v>
      </c>
      <c r="K227" s="100">
        <v>0</v>
      </c>
      <c r="L227" s="100">
        <v>0</v>
      </c>
      <c r="M227" s="100">
        <v>0</v>
      </c>
      <c r="N227" s="100">
        <v>0</v>
      </c>
      <c r="O227" s="100">
        <v>0</v>
      </c>
      <c r="P227" s="100">
        <v>0</v>
      </c>
      <c r="Q227" s="100">
        <v>0</v>
      </c>
      <c r="R227" s="100">
        <v>0</v>
      </c>
      <c r="S227" s="100">
        <v>0</v>
      </c>
      <c r="T227" s="100">
        <v>0</v>
      </c>
      <c r="U227" s="100">
        <v>0</v>
      </c>
      <c r="V227" s="100">
        <v>0</v>
      </c>
      <c r="W227" s="100">
        <v>0</v>
      </c>
      <c r="X227" s="100">
        <v>0</v>
      </c>
      <c r="Y227" s="100">
        <v>0</v>
      </c>
      <c r="Z227" s="100">
        <v>0</v>
      </c>
      <c r="AA227" s="100">
        <v>0</v>
      </c>
      <c r="AB227" s="100">
        <v>0</v>
      </c>
      <c r="AC227" s="100">
        <v>0</v>
      </c>
      <c r="AD227" s="100">
        <v>0</v>
      </c>
      <c r="AE227" s="100">
        <v>0</v>
      </c>
      <c r="AF227" s="100">
        <v>0</v>
      </c>
      <c r="AG227" s="101"/>
    </row>
    <row r="228" spans="1:33" x14ac:dyDescent="0.2">
      <c r="A228" s="97" t="s">
        <v>45</v>
      </c>
      <c r="B228" s="97" t="s">
        <v>2536</v>
      </c>
      <c r="C228" s="100">
        <v>0</v>
      </c>
      <c r="D228" s="100">
        <v>0</v>
      </c>
      <c r="E228" s="100">
        <v>0</v>
      </c>
      <c r="F228" s="100">
        <v>0</v>
      </c>
      <c r="G228" s="100">
        <v>0</v>
      </c>
      <c r="H228" s="100">
        <v>0</v>
      </c>
      <c r="I228" s="100">
        <v>0</v>
      </c>
      <c r="J228" s="100">
        <v>0</v>
      </c>
      <c r="K228" s="100">
        <v>0</v>
      </c>
      <c r="L228" s="100">
        <v>0</v>
      </c>
      <c r="M228" s="100">
        <v>0</v>
      </c>
      <c r="N228" s="100">
        <v>0</v>
      </c>
      <c r="O228" s="100">
        <v>0</v>
      </c>
      <c r="P228" s="100">
        <v>0</v>
      </c>
      <c r="Q228" s="100">
        <v>0</v>
      </c>
      <c r="R228" s="100">
        <v>0</v>
      </c>
      <c r="S228" s="100">
        <v>0</v>
      </c>
      <c r="T228" s="100">
        <v>0</v>
      </c>
      <c r="U228" s="100">
        <v>0</v>
      </c>
      <c r="V228" s="100">
        <v>0</v>
      </c>
      <c r="W228" s="100">
        <v>0</v>
      </c>
      <c r="X228" s="100">
        <v>0</v>
      </c>
      <c r="Y228" s="100">
        <v>0</v>
      </c>
      <c r="Z228" s="100">
        <v>0</v>
      </c>
      <c r="AA228" s="100">
        <v>0</v>
      </c>
      <c r="AB228" s="100">
        <v>0</v>
      </c>
      <c r="AC228" s="100">
        <v>0</v>
      </c>
      <c r="AD228" s="100">
        <v>0</v>
      </c>
      <c r="AE228" s="100">
        <v>0</v>
      </c>
      <c r="AF228" s="100">
        <v>0</v>
      </c>
      <c r="AG228" s="101"/>
    </row>
    <row r="229" spans="1:33" x14ac:dyDescent="0.2">
      <c r="A229" s="97" t="s">
        <v>48</v>
      </c>
      <c r="B229" s="97" t="s">
        <v>2536</v>
      </c>
      <c r="C229" s="100">
        <v>0</v>
      </c>
      <c r="D229" s="100">
        <v>0</v>
      </c>
      <c r="E229" s="100">
        <v>0</v>
      </c>
      <c r="F229" s="100">
        <v>0</v>
      </c>
      <c r="G229" s="100">
        <v>0</v>
      </c>
      <c r="H229" s="100">
        <v>0</v>
      </c>
      <c r="I229" s="100">
        <v>0</v>
      </c>
      <c r="J229" s="100">
        <v>0</v>
      </c>
      <c r="K229" s="100">
        <v>0</v>
      </c>
      <c r="L229" s="100">
        <v>0</v>
      </c>
      <c r="M229" s="100">
        <v>0</v>
      </c>
      <c r="N229" s="100">
        <v>0</v>
      </c>
      <c r="O229" s="100">
        <v>0</v>
      </c>
      <c r="P229" s="100">
        <v>0</v>
      </c>
      <c r="Q229" s="100">
        <v>0</v>
      </c>
      <c r="R229" s="100">
        <v>0</v>
      </c>
      <c r="S229" s="100">
        <v>0</v>
      </c>
      <c r="T229" s="100">
        <v>0</v>
      </c>
      <c r="U229" s="100">
        <v>0</v>
      </c>
      <c r="V229" s="100">
        <v>0</v>
      </c>
      <c r="W229" s="100">
        <v>0</v>
      </c>
      <c r="X229" s="100">
        <v>0</v>
      </c>
      <c r="Y229" s="100">
        <v>0</v>
      </c>
      <c r="Z229" s="100">
        <v>0</v>
      </c>
      <c r="AA229" s="100">
        <v>0</v>
      </c>
      <c r="AB229" s="100">
        <v>0</v>
      </c>
      <c r="AC229" s="100">
        <v>0</v>
      </c>
      <c r="AD229" s="100">
        <v>0</v>
      </c>
      <c r="AE229" s="100">
        <v>0</v>
      </c>
      <c r="AF229" s="100">
        <v>0</v>
      </c>
      <c r="AG229" s="101"/>
    </row>
    <row r="230" spans="1:33" x14ac:dyDescent="0.2">
      <c r="A230" s="97" t="s">
        <v>55</v>
      </c>
      <c r="B230" s="97" t="s">
        <v>2536</v>
      </c>
      <c r="C230" s="100">
        <v>32581.134999999998</v>
      </c>
      <c r="D230" s="100">
        <v>32548.25965571135</v>
      </c>
      <c r="E230" s="100">
        <v>31736.948474234159</v>
      </c>
      <c r="F230" s="100">
        <v>32217.933186136241</v>
      </c>
      <c r="G230" s="100">
        <v>32074.8404323873</v>
      </c>
      <c r="H230" s="100">
        <v>32205.60263661612</v>
      </c>
      <c r="I230" s="100">
        <v>32311.396920328527</v>
      </c>
      <c r="J230" s="100">
        <v>32496.108041249252</v>
      </c>
      <c r="K230" s="100">
        <v>32686.642168819366</v>
      </c>
      <c r="L230" s="100">
        <v>32935.82225092726</v>
      </c>
      <c r="M230" s="100">
        <v>33175.82954766904</v>
      </c>
      <c r="N230" s="100">
        <v>33444.512167179309</v>
      </c>
      <c r="O230" s="100">
        <v>33757.353256821087</v>
      </c>
      <c r="P230" s="100">
        <v>33879.126366745288</v>
      </c>
      <c r="Q230" s="100">
        <v>34306.5427468735</v>
      </c>
      <c r="R230" s="100">
        <v>34484.864289027035</v>
      </c>
      <c r="S230" s="100">
        <v>34820.625717884119</v>
      </c>
      <c r="T230" s="100">
        <v>35088.092819198399</v>
      </c>
      <c r="U230" s="100">
        <v>35406.95151320783</v>
      </c>
      <c r="V230" s="100">
        <v>35736.910313642657</v>
      </c>
      <c r="W230" s="100">
        <v>36055.913377345736</v>
      </c>
      <c r="X230" s="100">
        <v>36432.84686149862</v>
      </c>
      <c r="Y230" s="100">
        <v>36787.337603196094</v>
      </c>
      <c r="Z230" s="100">
        <v>37204.948324847879</v>
      </c>
      <c r="AA230" s="100">
        <v>37614.163216920213</v>
      </c>
      <c r="AB230" s="100">
        <v>37952.097079596759</v>
      </c>
      <c r="AC230" s="100">
        <v>38365.665449826534</v>
      </c>
      <c r="AD230" s="100">
        <v>38705.815372949633</v>
      </c>
      <c r="AE230" s="100">
        <v>39173.374564394719</v>
      </c>
      <c r="AF230" s="100">
        <v>39639.383575491149</v>
      </c>
      <c r="AG230" s="101"/>
    </row>
    <row r="231" spans="1:33" x14ac:dyDescent="0.2">
      <c r="A231" s="97" t="s">
        <v>52</v>
      </c>
      <c r="B231" s="97" t="s">
        <v>2536</v>
      </c>
      <c r="C231" s="100">
        <v>28418.856</v>
      </c>
      <c r="D231" s="100">
        <v>28566.952165411982</v>
      </c>
      <c r="E231" s="100">
        <v>28169.841138139873</v>
      </c>
      <c r="F231" s="100">
        <v>28303.497559788506</v>
      </c>
      <c r="G231" s="100">
        <v>28309.899000617454</v>
      </c>
      <c r="H231" s="100">
        <v>28450.607694112801</v>
      </c>
      <c r="I231" s="100">
        <v>28607.380607920157</v>
      </c>
      <c r="J231" s="100">
        <v>28789.89046799764</v>
      </c>
      <c r="K231" s="100">
        <v>28949.351361430388</v>
      </c>
      <c r="L231" s="100">
        <v>29104.754866655465</v>
      </c>
      <c r="M231" s="100">
        <v>29265.322029147093</v>
      </c>
      <c r="N231" s="100">
        <v>29430.78970938189</v>
      </c>
      <c r="O231" s="100">
        <v>29588.834114250436</v>
      </c>
      <c r="P231" s="100">
        <v>29754.355726483307</v>
      </c>
      <c r="Q231" s="100">
        <v>29953.803328415401</v>
      </c>
      <c r="R231" s="100">
        <v>30161.972662773969</v>
      </c>
      <c r="S231" s="100">
        <v>30399.376455581143</v>
      </c>
      <c r="T231" s="100">
        <v>30595.916702854687</v>
      </c>
      <c r="U231" s="100">
        <v>30766.204002835537</v>
      </c>
      <c r="V231" s="100">
        <v>30974.514908689052</v>
      </c>
      <c r="W231" s="100">
        <v>31209.075556859974</v>
      </c>
      <c r="X231" s="100">
        <v>31464.732457589569</v>
      </c>
      <c r="Y231" s="100">
        <v>31724.787247522894</v>
      </c>
      <c r="Z231" s="100">
        <v>31997.085043084906</v>
      </c>
      <c r="AA231" s="100">
        <v>32288.387789567107</v>
      </c>
      <c r="AB231" s="100">
        <v>32586.780051919279</v>
      </c>
      <c r="AC231" s="100">
        <v>32912.986858147771</v>
      </c>
      <c r="AD231" s="100">
        <v>33241.423000985225</v>
      </c>
      <c r="AE231" s="100">
        <v>33598.038060235187</v>
      </c>
      <c r="AF231" s="100">
        <v>34007.321031097548</v>
      </c>
      <c r="AG231" s="101"/>
    </row>
    <row r="232" spans="1:33" x14ac:dyDescent="0.2">
      <c r="A232" s="97" t="s">
        <v>50</v>
      </c>
      <c r="B232" s="97" t="s">
        <v>2536</v>
      </c>
      <c r="C232" s="100">
        <v>4724.1542913647445</v>
      </c>
      <c r="D232" s="100">
        <v>4790.696131898836</v>
      </c>
      <c r="E232" s="100">
        <v>4671.2812882180315</v>
      </c>
      <c r="F232" s="100">
        <v>4742.0762131444526</v>
      </c>
      <c r="G232" s="100">
        <v>4721.0147521281324</v>
      </c>
      <c r="H232" s="100">
        <v>4740.261310703735</v>
      </c>
      <c r="I232" s="100">
        <v>4755.832904119764</v>
      </c>
      <c r="J232" s="100">
        <v>4783.0200674849893</v>
      </c>
      <c r="K232" s="100">
        <v>4811.064304491827</v>
      </c>
      <c r="L232" s="100">
        <v>4847.7404914255594</v>
      </c>
      <c r="M232" s="100">
        <v>4883.0665592488685</v>
      </c>
      <c r="N232" s="100">
        <v>4922.6132754054852</v>
      </c>
      <c r="O232" s="100">
        <v>4968.6595652501392</v>
      </c>
      <c r="P232" s="100">
        <v>4986.5830417387133</v>
      </c>
      <c r="Q232" s="100">
        <v>5049.4933792083575</v>
      </c>
      <c r="R232" s="100">
        <v>5075.7400766129376</v>
      </c>
      <c r="S232" s="100">
        <v>5125.1599532970113</v>
      </c>
      <c r="T232" s="100">
        <v>5164.5277604003832</v>
      </c>
      <c r="U232" s="100">
        <v>5211.4597662333044</v>
      </c>
      <c r="V232" s="100">
        <v>5260.0255686955488</v>
      </c>
      <c r="W232" s="100">
        <v>5306.9788239390455</v>
      </c>
      <c r="X232" s="100">
        <v>5362.4587114542446</v>
      </c>
      <c r="Y232" s="100">
        <v>5414.6353083908498</v>
      </c>
      <c r="Z232" s="100">
        <v>5476.1023757554067</v>
      </c>
      <c r="AA232" s="100">
        <v>5536.3336821694293</v>
      </c>
      <c r="AB232" s="100">
        <v>5586.0733139004933</v>
      </c>
      <c r="AC232" s="100">
        <v>5646.9453977689718</v>
      </c>
      <c r="AD232" s="100">
        <v>5697.0112058400837</v>
      </c>
      <c r="AE232" s="100">
        <v>5765.8300623191462</v>
      </c>
      <c r="AF232" s="100">
        <v>5834.4207516679689</v>
      </c>
      <c r="AG232" s="101"/>
    </row>
    <row r="233" spans="1:33" x14ac:dyDescent="0.2">
      <c r="A233" s="97" t="s">
        <v>58</v>
      </c>
      <c r="B233" s="97" t="s">
        <v>2536</v>
      </c>
      <c r="C233" s="100">
        <v>7077.2839999999997</v>
      </c>
      <c r="D233" s="100">
        <v>7116.7639985841352</v>
      </c>
      <c r="E233" s="100">
        <v>7073.463391900008</v>
      </c>
      <c r="F233" s="100">
        <v>7100.5262710775878</v>
      </c>
      <c r="G233" s="100">
        <v>7135.3214014487612</v>
      </c>
      <c r="H233" s="100">
        <v>7182.4881337296865</v>
      </c>
      <c r="I233" s="100">
        <v>7233.5209916074082</v>
      </c>
      <c r="J233" s="100">
        <v>7272.1822475753788</v>
      </c>
      <c r="K233" s="100">
        <v>7297.6986765142401</v>
      </c>
      <c r="L233" s="100">
        <v>7329.4009064079764</v>
      </c>
      <c r="M233" s="100">
        <v>7354.1441102274775</v>
      </c>
      <c r="N233" s="100">
        <v>7386.6195652405731</v>
      </c>
      <c r="O233" s="100">
        <v>7412.1359941794335</v>
      </c>
      <c r="P233" s="100">
        <v>7434.5595226408577</v>
      </c>
      <c r="Q233" s="100">
        <v>7470.1278781313913</v>
      </c>
      <c r="R233" s="100">
        <v>7497.9639824283313</v>
      </c>
      <c r="S233" s="100">
        <v>7528.1197620833482</v>
      </c>
      <c r="T233" s="100">
        <v>7555.9558663802882</v>
      </c>
      <c r="U233" s="100">
        <v>7573.740044125555</v>
      </c>
      <c r="V233" s="100">
        <v>7594.6171223482597</v>
      </c>
      <c r="W233" s="100">
        <v>7620.1335512871201</v>
      </c>
      <c r="X233" s="100">
        <v>7652.6090063002148</v>
      </c>
      <c r="Y233" s="100">
        <v>7690.4970371488271</v>
      </c>
      <c r="Z233" s="100">
        <v>7726.0653926393607</v>
      </c>
      <c r="AA233" s="100">
        <v>7763.953423487972</v>
      </c>
      <c r="AB233" s="100">
        <v>7807.2540301721001</v>
      </c>
      <c r="AC233" s="100">
        <v>7862.153013646619</v>
      </c>
      <c r="AD233" s="100">
        <v>7907.7732956888231</v>
      </c>
      <c r="AE233" s="100">
        <v>7958.0329284471864</v>
      </c>
      <c r="AF233" s="100">
        <v>8019.8909379959396</v>
      </c>
      <c r="AG233" s="101"/>
    </row>
    <row r="234" spans="1:33" x14ac:dyDescent="0.2">
      <c r="A234" s="97" t="s">
        <v>60</v>
      </c>
      <c r="B234" s="97" t="s">
        <v>2536</v>
      </c>
      <c r="C234" s="100">
        <v>0</v>
      </c>
      <c r="D234" s="100">
        <v>0</v>
      </c>
      <c r="E234" s="100">
        <v>0</v>
      </c>
      <c r="F234" s="100">
        <v>0</v>
      </c>
      <c r="G234" s="100">
        <v>0</v>
      </c>
      <c r="H234" s="100">
        <v>0</v>
      </c>
      <c r="I234" s="100">
        <v>0</v>
      </c>
      <c r="J234" s="100">
        <v>0</v>
      </c>
      <c r="K234" s="100">
        <v>0</v>
      </c>
      <c r="L234" s="100">
        <v>0</v>
      </c>
      <c r="M234" s="100">
        <v>0</v>
      </c>
      <c r="N234" s="100">
        <v>0</v>
      </c>
      <c r="O234" s="100">
        <v>0</v>
      </c>
      <c r="P234" s="100">
        <v>0</v>
      </c>
      <c r="Q234" s="100">
        <v>0</v>
      </c>
      <c r="R234" s="100">
        <v>0</v>
      </c>
      <c r="S234" s="100">
        <v>0</v>
      </c>
      <c r="T234" s="100">
        <v>0</v>
      </c>
      <c r="U234" s="100">
        <v>0</v>
      </c>
      <c r="V234" s="100">
        <v>0</v>
      </c>
      <c r="W234" s="100">
        <v>0</v>
      </c>
      <c r="X234" s="100">
        <v>0</v>
      </c>
      <c r="Y234" s="100">
        <v>0</v>
      </c>
      <c r="Z234" s="100">
        <v>0</v>
      </c>
      <c r="AA234" s="100">
        <v>0</v>
      </c>
      <c r="AB234" s="100">
        <v>0</v>
      </c>
      <c r="AC234" s="100">
        <v>0</v>
      </c>
      <c r="AD234" s="100">
        <v>0</v>
      </c>
      <c r="AE234" s="100">
        <v>0</v>
      </c>
      <c r="AF234" s="100">
        <v>0</v>
      </c>
      <c r="AG234" s="101"/>
    </row>
    <row r="235" spans="1:33" x14ac:dyDescent="0.2">
      <c r="A235" s="97" t="s">
        <v>66</v>
      </c>
      <c r="B235" s="97" t="s">
        <v>2536</v>
      </c>
      <c r="C235" s="100">
        <v>0</v>
      </c>
      <c r="D235" s="100">
        <v>0</v>
      </c>
      <c r="E235" s="100">
        <v>0</v>
      </c>
      <c r="F235" s="100">
        <v>0</v>
      </c>
      <c r="G235" s="100">
        <v>0</v>
      </c>
      <c r="H235" s="100">
        <v>0</v>
      </c>
      <c r="I235" s="100">
        <v>0</v>
      </c>
      <c r="J235" s="100">
        <v>0</v>
      </c>
      <c r="K235" s="100">
        <v>0</v>
      </c>
      <c r="L235" s="100">
        <v>0</v>
      </c>
      <c r="M235" s="100">
        <v>0</v>
      </c>
      <c r="N235" s="100">
        <v>0</v>
      </c>
      <c r="O235" s="100">
        <v>0</v>
      </c>
      <c r="P235" s="100">
        <v>0</v>
      </c>
      <c r="Q235" s="100">
        <v>0</v>
      </c>
      <c r="R235" s="100">
        <v>0</v>
      </c>
      <c r="S235" s="100">
        <v>0</v>
      </c>
      <c r="T235" s="100">
        <v>0</v>
      </c>
      <c r="U235" s="100">
        <v>0</v>
      </c>
      <c r="V235" s="100">
        <v>0</v>
      </c>
      <c r="W235" s="100">
        <v>0</v>
      </c>
      <c r="X235" s="100">
        <v>0</v>
      </c>
      <c r="Y235" s="100">
        <v>0</v>
      </c>
      <c r="Z235" s="100">
        <v>0</v>
      </c>
      <c r="AA235" s="100">
        <v>0</v>
      </c>
      <c r="AB235" s="100">
        <v>0</v>
      </c>
      <c r="AC235" s="100">
        <v>0</v>
      </c>
      <c r="AD235" s="100">
        <v>0</v>
      </c>
      <c r="AE235" s="100">
        <v>0</v>
      </c>
      <c r="AF235" s="100">
        <v>0</v>
      </c>
      <c r="AG235" s="101"/>
    </row>
    <row r="236" spans="1:33" x14ac:dyDescent="0.2">
      <c r="A236" s="97" t="s">
        <v>63</v>
      </c>
      <c r="B236" s="97" t="s">
        <v>2536</v>
      </c>
      <c r="C236" s="100">
        <v>0</v>
      </c>
      <c r="D236" s="100">
        <v>0</v>
      </c>
      <c r="E236" s="100">
        <v>0</v>
      </c>
      <c r="F236" s="100">
        <v>0</v>
      </c>
      <c r="G236" s="100">
        <v>0</v>
      </c>
      <c r="H236" s="100">
        <v>0</v>
      </c>
      <c r="I236" s="100">
        <v>0</v>
      </c>
      <c r="J236" s="100">
        <v>0</v>
      </c>
      <c r="K236" s="100">
        <v>0</v>
      </c>
      <c r="L236" s="100">
        <v>0</v>
      </c>
      <c r="M236" s="100">
        <v>0</v>
      </c>
      <c r="N236" s="100">
        <v>0</v>
      </c>
      <c r="O236" s="100">
        <v>0</v>
      </c>
      <c r="P236" s="100">
        <v>0</v>
      </c>
      <c r="Q236" s="100">
        <v>0</v>
      </c>
      <c r="R236" s="100">
        <v>0</v>
      </c>
      <c r="S236" s="100">
        <v>0</v>
      </c>
      <c r="T236" s="100">
        <v>0</v>
      </c>
      <c r="U236" s="100">
        <v>0</v>
      </c>
      <c r="V236" s="100">
        <v>0</v>
      </c>
      <c r="W236" s="100">
        <v>0</v>
      </c>
      <c r="X236" s="100">
        <v>0</v>
      </c>
      <c r="Y236" s="100">
        <v>0</v>
      </c>
      <c r="Z236" s="100">
        <v>0</v>
      </c>
      <c r="AA236" s="100">
        <v>0</v>
      </c>
      <c r="AB236" s="100">
        <v>0</v>
      </c>
      <c r="AC236" s="100">
        <v>0</v>
      </c>
      <c r="AD236" s="100">
        <v>0</v>
      </c>
      <c r="AE236" s="100">
        <v>0</v>
      </c>
      <c r="AF236" s="100">
        <v>0</v>
      </c>
      <c r="AG236" s="101"/>
    </row>
    <row r="237" spans="1:33" x14ac:dyDescent="0.2">
      <c r="A237" s="97" t="s">
        <v>69</v>
      </c>
      <c r="B237" s="97" t="s">
        <v>2536</v>
      </c>
      <c r="C237" s="100">
        <v>0</v>
      </c>
      <c r="D237" s="100">
        <v>0</v>
      </c>
      <c r="E237" s="100">
        <v>0</v>
      </c>
      <c r="F237" s="100">
        <v>0</v>
      </c>
      <c r="G237" s="100">
        <v>0</v>
      </c>
      <c r="H237" s="100">
        <v>0</v>
      </c>
      <c r="I237" s="100">
        <v>0</v>
      </c>
      <c r="J237" s="100">
        <v>0</v>
      </c>
      <c r="K237" s="100">
        <v>0</v>
      </c>
      <c r="L237" s="100">
        <v>0</v>
      </c>
      <c r="M237" s="100">
        <v>0</v>
      </c>
      <c r="N237" s="100">
        <v>0</v>
      </c>
      <c r="O237" s="100">
        <v>0</v>
      </c>
      <c r="P237" s="100">
        <v>0</v>
      </c>
      <c r="Q237" s="100">
        <v>0</v>
      </c>
      <c r="R237" s="100">
        <v>0</v>
      </c>
      <c r="S237" s="100">
        <v>0</v>
      </c>
      <c r="T237" s="100">
        <v>0</v>
      </c>
      <c r="U237" s="100">
        <v>0</v>
      </c>
      <c r="V237" s="100">
        <v>0</v>
      </c>
      <c r="W237" s="100">
        <v>0</v>
      </c>
      <c r="X237" s="100">
        <v>0</v>
      </c>
      <c r="Y237" s="100">
        <v>0</v>
      </c>
      <c r="Z237" s="100">
        <v>0</v>
      </c>
      <c r="AA237" s="100">
        <v>0</v>
      </c>
      <c r="AB237" s="100">
        <v>0</v>
      </c>
      <c r="AC237" s="100">
        <v>0</v>
      </c>
      <c r="AD237" s="100">
        <v>0</v>
      </c>
      <c r="AE237" s="100">
        <v>0</v>
      </c>
      <c r="AF237" s="100">
        <v>0</v>
      </c>
      <c r="AG237" s="101"/>
    </row>
    <row r="238" spans="1:33" x14ac:dyDescent="0.2">
      <c r="A238" s="97" t="s">
        <v>88</v>
      </c>
      <c r="B238" s="97" t="s">
        <v>2536</v>
      </c>
      <c r="C238" s="100">
        <v>0</v>
      </c>
      <c r="D238" s="100">
        <v>0</v>
      </c>
      <c r="E238" s="100">
        <v>0</v>
      </c>
      <c r="F238" s="100">
        <v>0</v>
      </c>
      <c r="G238" s="100">
        <v>0</v>
      </c>
      <c r="H238" s="100">
        <v>0</v>
      </c>
      <c r="I238" s="100">
        <v>0</v>
      </c>
      <c r="J238" s="100">
        <v>0</v>
      </c>
      <c r="K238" s="100">
        <v>0</v>
      </c>
      <c r="L238" s="100">
        <v>0</v>
      </c>
      <c r="M238" s="100">
        <v>0</v>
      </c>
      <c r="N238" s="100">
        <v>0</v>
      </c>
      <c r="O238" s="100">
        <v>0</v>
      </c>
      <c r="P238" s="100">
        <v>0</v>
      </c>
      <c r="Q238" s="100">
        <v>0</v>
      </c>
      <c r="R238" s="100">
        <v>0</v>
      </c>
      <c r="S238" s="100">
        <v>0</v>
      </c>
      <c r="T238" s="100">
        <v>0</v>
      </c>
      <c r="U238" s="100">
        <v>0</v>
      </c>
      <c r="V238" s="100">
        <v>0</v>
      </c>
      <c r="W238" s="100">
        <v>0</v>
      </c>
      <c r="X238" s="100">
        <v>0</v>
      </c>
      <c r="Y238" s="100">
        <v>0</v>
      </c>
      <c r="Z238" s="100">
        <v>0</v>
      </c>
      <c r="AA238" s="100">
        <v>0</v>
      </c>
      <c r="AB238" s="100">
        <v>0</v>
      </c>
      <c r="AC238" s="100">
        <v>0</v>
      </c>
      <c r="AD238" s="100">
        <v>0</v>
      </c>
      <c r="AE238" s="100">
        <v>0</v>
      </c>
      <c r="AF238" s="100">
        <v>0</v>
      </c>
      <c r="AG238" s="101"/>
    </row>
    <row r="239" spans="1:33" x14ac:dyDescent="0.2">
      <c r="A239" s="97" t="s">
        <v>90</v>
      </c>
      <c r="B239" s="97" t="s">
        <v>2536</v>
      </c>
      <c r="C239" s="100">
        <v>0</v>
      </c>
      <c r="D239" s="100">
        <v>0</v>
      </c>
      <c r="E239" s="100">
        <v>0</v>
      </c>
      <c r="F239" s="100">
        <v>0</v>
      </c>
      <c r="G239" s="100">
        <v>0</v>
      </c>
      <c r="H239" s="100">
        <v>0</v>
      </c>
      <c r="I239" s="100">
        <v>0</v>
      </c>
      <c r="J239" s="100">
        <v>0</v>
      </c>
      <c r="K239" s="100">
        <v>0</v>
      </c>
      <c r="L239" s="100">
        <v>0</v>
      </c>
      <c r="M239" s="100">
        <v>0</v>
      </c>
      <c r="N239" s="100">
        <v>0</v>
      </c>
      <c r="O239" s="100">
        <v>0</v>
      </c>
      <c r="P239" s="100">
        <v>0</v>
      </c>
      <c r="Q239" s="100">
        <v>0</v>
      </c>
      <c r="R239" s="100">
        <v>0</v>
      </c>
      <c r="S239" s="100">
        <v>0</v>
      </c>
      <c r="T239" s="100">
        <v>0</v>
      </c>
      <c r="U239" s="100">
        <v>0</v>
      </c>
      <c r="V239" s="100">
        <v>0</v>
      </c>
      <c r="W239" s="100">
        <v>0</v>
      </c>
      <c r="X239" s="100">
        <v>0</v>
      </c>
      <c r="Y239" s="100">
        <v>0</v>
      </c>
      <c r="Z239" s="100">
        <v>0</v>
      </c>
      <c r="AA239" s="100">
        <v>0</v>
      </c>
      <c r="AB239" s="100">
        <v>0</v>
      </c>
      <c r="AC239" s="100">
        <v>0</v>
      </c>
      <c r="AD239" s="100">
        <v>0</v>
      </c>
      <c r="AE239" s="100">
        <v>0</v>
      </c>
      <c r="AF239" s="100">
        <v>0</v>
      </c>
      <c r="AG239" s="101"/>
    </row>
    <row r="240" spans="1:33" x14ac:dyDescent="0.2">
      <c r="A240" s="97" t="s">
        <v>71</v>
      </c>
      <c r="B240" s="97" t="s">
        <v>2536</v>
      </c>
      <c r="C240" s="100">
        <v>0</v>
      </c>
      <c r="D240" s="100">
        <v>0</v>
      </c>
      <c r="E240" s="100">
        <v>0</v>
      </c>
      <c r="F240" s="100">
        <v>0</v>
      </c>
      <c r="G240" s="100">
        <v>0</v>
      </c>
      <c r="H240" s="100">
        <v>0</v>
      </c>
      <c r="I240" s="100">
        <v>0</v>
      </c>
      <c r="J240" s="100">
        <v>0</v>
      </c>
      <c r="K240" s="100">
        <v>0</v>
      </c>
      <c r="L240" s="100">
        <v>0</v>
      </c>
      <c r="M240" s="100">
        <v>0</v>
      </c>
      <c r="N240" s="100">
        <v>0</v>
      </c>
      <c r="O240" s="100">
        <v>0</v>
      </c>
      <c r="P240" s="100">
        <v>0</v>
      </c>
      <c r="Q240" s="100">
        <v>0</v>
      </c>
      <c r="R240" s="100">
        <v>0</v>
      </c>
      <c r="S240" s="100">
        <v>0</v>
      </c>
      <c r="T240" s="100">
        <v>0</v>
      </c>
      <c r="U240" s="100">
        <v>0</v>
      </c>
      <c r="V240" s="100">
        <v>0</v>
      </c>
      <c r="W240" s="100">
        <v>0</v>
      </c>
      <c r="X240" s="100">
        <v>0</v>
      </c>
      <c r="Y240" s="100">
        <v>0</v>
      </c>
      <c r="Z240" s="100">
        <v>0</v>
      </c>
      <c r="AA240" s="100">
        <v>0</v>
      </c>
      <c r="AB240" s="100">
        <v>0</v>
      </c>
      <c r="AC240" s="100">
        <v>0</v>
      </c>
      <c r="AD240" s="100">
        <v>0</v>
      </c>
      <c r="AE240" s="100">
        <v>0</v>
      </c>
      <c r="AF240" s="100">
        <v>0</v>
      </c>
      <c r="AG240" s="101"/>
    </row>
    <row r="241" spans="1:33" x14ac:dyDescent="0.2">
      <c r="A241" s="97" t="s">
        <v>77</v>
      </c>
      <c r="B241" s="97" t="s">
        <v>2536</v>
      </c>
      <c r="C241" s="100">
        <v>5094.3649999999998</v>
      </c>
      <c r="D241" s="100">
        <v>5070.3875117784928</v>
      </c>
      <c r="E241" s="100">
        <v>4944.0009668067605</v>
      </c>
      <c r="F241" s="100">
        <v>5018.9290552017037</v>
      </c>
      <c r="G241" s="100">
        <v>4996.6379797552991</v>
      </c>
      <c r="H241" s="100">
        <v>5017.0081947636481</v>
      </c>
      <c r="I241" s="100">
        <v>5033.4888920613548</v>
      </c>
      <c r="J241" s="100">
        <v>5062.263301836555</v>
      </c>
      <c r="K241" s="100">
        <v>5091.9448230981561</v>
      </c>
      <c r="L241" s="100">
        <v>5130.7622465139766</v>
      </c>
      <c r="M241" s="100">
        <v>5168.1507278953986</v>
      </c>
      <c r="N241" s="100">
        <v>5210.0062683453998</v>
      </c>
      <c r="O241" s="100">
        <v>5258.7408418946343</v>
      </c>
      <c r="P241" s="100">
        <v>5277.7107303728881</v>
      </c>
      <c r="Q241" s="100">
        <v>5344.2939117489577</v>
      </c>
      <c r="R241" s="100">
        <v>5372.0729490916729</v>
      </c>
      <c r="S241" s="100">
        <v>5424.3780669020225</v>
      </c>
      <c r="T241" s="100">
        <v>5466.0442531946446</v>
      </c>
      <c r="U241" s="100">
        <v>5515.7162527801502</v>
      </c>
      <c r="V241" s="100">
        <v>5567.1174336366075</v>
      </c>
      <c r="W241" s="100">
        <v>5616.811923220027</v>
      </c>
      <c r="X241" s="100">
        <v>5675.530848626061</v>
      </c>
      <c r="Y241" s="100">
        <v>5730.7536300821675</v>
      </c>
      <c r="Z241" s="100">
        <v>5795.8092800691702</v>
      </c>
      <c r="AA241" s="100">
        <v>5859.5570226626296</v>
      </c>
      <c r="AB241" s="100">
        <v>5912.2005635230871</v>
      </c>
      <c r="AC241" s="100">
        <v>5976.6264935685258</v>
      </c>
      <c r="AD241" s="100">
        <v>6029.6152536613608</v>
      </c>
      <c r="AE241" s="100">
        <v>6102.4519063855687</v>
      </c>
      <c r="AF241" s="100">
        <v>6175.0470710804948</v>
      </c>
      <c r="AG241" s="101"/>
    </row>
    <row r="242" spans="1:33" x14ac:dyDescent="0.2">
      <c r="A242" s="97" t="s">
        <v>79</v>
      </c>
      <c r="B242" s="97" t="s">
        <v>2536</v>
      </c>
      <c r="C242" s="100">
        <v>30632.782999999999</v>
      </c>
      <c r="D242" s="100">
        <v>30830.979447359248</v>
      </c>
      <c r="E242" s="100">
        <v>30402.396032185894</v>
      </c>
      <c r="F242" s="100">
        <v>30546.645175916594</v>
      </c>
      <c r="G242" s="100">
        <v>30553.553952515795</v>
      </c>
      <c r="H242" s="100">
        <v>30705.414284416107</v>
      </c>
      <c r="I242" s="100">
        <v>30874.611980253936</v>
      </c>
      <c r="J242" s="100">
        <v>31071.586362134341</v>
      </c>
      <c r="K242" s="100">
        <v>31243.685069046285</v>
      </c>
      <c r="L242" s="100">
        <v>31411.40482605428</v>
      </c>
      <c r="M242" s="100">
        <v>31584.697477578164</v>
      </c>
      <c r="N242" s="100">
        <v>31763.279029400059</v>
      </c>
      <c r="O242" s="100">
        <v>31933.848986252928</v>
      </c>
      <c r="P242" s="100">
        <v>32112.488744365597</v>
      </c>
      <c r="Q242" s="100">
        <v>32327.743241253738</v>
      </c>
      <c r="R242" s="100">
        <v>32552.410697271338</v>
      </c>
      <c r="S242" s="100">
        <v>32808.629541143142</v>
      </c>
      <c r="T242" s="100">
        <v>33020.746265712951</v>
      </c>
      <c r="U242" s="100">
        <v>33204.529408396702</v>
      </c>
      <c r="V242" s="100">
        <v>33429.349655927574</v>
      </c>
      <c r="W242" s="100">
        <v>33682.500026364112</v>
      </c>
      <c r="X242" s="100">
        <v>33958.418598507524</v>
      </c>
      <c r="Y242" s="100">
        <v>34239.083607402987</v>
      </c>
      <c r="Z242" s="100">
        <v>34532.961921404516</v>
      </c>
      <c r="AA242" s="100">
        <v>34847.351392768076</v>
      </c>
      <c r="AB242" s="100">
        <v>35169.392248038937</v>
      </c>
      <c r="AC242" s="100">
        <v>35521.452043574158</v>
      </c>
      <c r="AD242" s="100">
        <v>35875.917858161542</v>
      </c>
      <c r="AE242" s="100">
        <v>36260.795863301566</v>
      </c>
      <c r="AF242" s="100">
        <v>36702.515889636386</v>
      </c>
      <c r="AG242" s="101"/>
    </row>
    <row r="243" spans="1:33" x14ac:dyDescent="0.2">
      <c r="A243" s="97" t="s">
        <v>82</v>
      </c>
      <c r="B243" s="97" t="s">
        <v>2536</v>
      </c>
      <c r="C243" s="100">
        <v>0</v>
      </c>
      <c r="D243" s="100">
        <v>0</v>
      </c>
      <c r="E243" s="100">
        <v>0</v>
      </c>
      <c r="F243" s="100">
        <v>0</v>
      </c>
      <c r="G243" s="100">
        <v>0</v>
      </c>
      <c r="H243" s="100">
        <v>0</v>
      </c>
      <c r="I243" s="100">
        <v>0</v>
      </c>
      <c r="J243" s="100">
        <v>0</v>
      </c>
      <c r="K243" s="100">
        <v>0</v>
      </c>
      <c r="L243" s="100">
        <v>0</v>
      </c>
      <c r="M243" s="100">
        <v>0</v>
      </c>
      <c r="N243" s="100">
        <v>0</v>
      </c>
      <c r="O243" s="100">
        <v>0</v>
      </c>
      <c r="P243" s="100">
        <v>0</v>
      </c>
      <c r="Q243" s="100">
        <v>0</v>
      </c>
      <c r="R243" s="100">
        <v>0</v>
      </c>
      <c r="S243" s="100">
        <v>0</v>
      </c>
      <c r="T243" s="100">
        <v>0</v>
      </c>
      <c r="U243" s="100">
        <v>0</v>
      </c>
      <c r="V243" s="100">
        <v>0</v>
      </c>
      <c r="W243" s="100">
        <v>0</v>
      </c>
      <c r="X243" s="100">
        <v>0</v>
      </c>
      <c r="Y243" s="100">
        <v>0</v>
      </c>
      <c r="Z243" s="100">
        <v>0</v>
      </c>
      <c r="AA243" s="100">
        <v>0</v>
      </c>
      <c r="AB243" s="100">
        <v>0</v>
      </c>
      <c r="AC243" s="100">
        <v>0</v>
      </c>
      <c r="AD243" s="100">
        <v>0</v>
      </c>
      <c r="AE243" s="100">
        <v>0</v>
      </c>
      <c r="AF243" s="100">
        <v>0</v>
      </c>
      <c r="AG243" s="101"/>
    </row>
    <row r="244" spans="1:33" x14ac:dyDescent="0.2">
      <c r="A244" s="97" t="s">
        <v>74</v>
      </c>
      <c r="B244" s="97" t="s">
        <v>2536</v>
      </c>
      <c r="C244" s="100">
        <v>4335.5950000000003</v>
      </c>
      <c r="D244" s="100">
        <v>4452.3599610195388</v>
      </c>
      <c r="E244" s="100">
        <v>4408.1619963474932</v>
      </c>
      <c r="F244" s="100">
        <v>4470.7227696914097</v>
      </c>
      <c r="G244" s="100">
        <v>4526.7173498115781</v>
      </c>
      <c r="H244" s="100">
        <v>4573.405934929071</v>
      </c>
      <c r="I244" s="100">
        <v>4614.4356738167335</v>
      </c>
      <c r="J244" s="100">
        <v>4664.4060301134741</v>
      </c>
      <c r="K244" s="100">
        <v>4708.8150036594034</v>
      </c>
      <c r="L244" s="100">
        <v>4747.6298562686843</v>
      </c>
      <c r="M244" s="100">
        <v>4791.3043192349814</v>
      </c>
      <c r="N244" s="100">
        <v>4838.7445571940534</v>
      </c>
      <c r="O244" s="100">
        <v>4883.3052044133592</v>
      </c>
      <c r="P244" s="100">
        <v>4930.7457958211307</v>
      </c>
      <c r="Q244" s="100">
        <v>4983.0585008336802</v>
      </c>
      <c r="R244" s="100">
        <v>5033.4414201254649</v>
      </c>
      <c r="S244" s="100">
        <v>5080.2520334066239</v>
      </c>
      <c r="T244" s="100">
        <v>5122.7109862937132</v>
      </c>
      <c r="U244" s="100">
        <v>5164.1243495641093</v>
      </c>
      <c r="V244" s="100">
        <v>5206.8523210929661</v>
      </c>
      <c r="W244" s="100">
        <v>5257.7600675231233</v>
      </c>
      <c r="X244" s="100">
        <v>5309.7286018640743</v>
      </c>
      <c r="Y244" s="100">
        <v>5366.2581265916515</v>
      </c>
      <c r="Z244" s="100">
        <v>5421.1591806151901</v>
      </c>
      <c r="AA244" s="100">
        <v>5504.8211947961927</v>
      </c>
      <c r="AB244" s="100">
        <v>5559.2584357631922</v>
      </c>
      <c r="AC244" s="100">
        <v>5619.6420534774497</v>
      </c>
      <c r="AD244" s="100">
        <v>5678.3632252313846</v>
      </c>
      <c r="AE244" s="100">
        <v>5737.5084028820238</v>
      </c>
      <c r="AF244" s="100">
        <v>5803.4025067342982</v>
      </c>
      <c r="AG244" s="101"/>
    </row>
    <row r="245" spans="1:33" x14ac:dyDescent="0.2">
      <c r="A245" s="97" t="s">
        <v>85</v>
      </c>
      <c r="B245" s="97" t="s">
        <v>2536</v>
      </c>
      <c r="C245" s="100">
        <v>48253.629000000001</v>
      </c>
      <c r="D245" s="100">
        <v>48623.921523872479</v>
      </c>
      <c r="E245" s="100">
        <v>47525.122477288103</v>
      </c>
      <c r="F245" s="100">
        <v>47958.402530380488</v>
      </c>
      <c r="G245" s="100">
        <v>47879.329630968459</v>
      </c>
      <c r="H245" s="100">
        <v>48046.623394130322</v>
      </c>
      <c r="I245" s="100">
        <v>48223.409045395128</v>
      </c>
      <c r="J245" s="100">
        <v>48403.096638389652</v>
      </c>
      <c r="K245" s="100">
        <v>48561.722639071544</v>
      </c>
      <c r="L245" s="100">
        <v>48747.183869265529</v>
      </c>
      <c r="M245" s="100">
        <v>48963.956435602639</v>
      </c>
      <c r="N245" s="100">
        <v>49158.482707803727</v>
      </c>
      <c r="O245" s="100">
        <v>49386.642481253817</v>
      </c>
      <c r="P245" s="100">
        <v>49631.60897988268</v>
      </c>
      <c r="Q245" s="100">
        <v>49884.455478849653</v>
      </c>
      <c r="R245" s="100">
        <v>50181.631100346531</v>
      </c>
      <c r="S245" s="100">
        <v>50551.294092875236</v>
      </c>
      <c r="T245" s="100">
        <v>50834.400785489706</v>
      </c>
      <c r="U245" s="100">
        <v>51033.309027085706</v>
      </c>
      <c r="V245" s="100">
        <v>51325.045079625343</v>
      </c>
      <c r="W245" s="100">
        <v>51642.449671671464</v>
      </c>
      <c r="X245" s="100">
        <v>51995.371189380014</v>
      </c>
      <c r="Y245" s="100">
        <v>52359.41789323026</v>
      </c>
      <c r="Z245" s="100">
        <v>52780.172256390309</v>
      </c>
      <c r="AA245" s="100">
        <v>53268.521233223837</v>
      </c>
      <c r="AB245" s="100">
        <v>53761.820401325102</v>
      </c>
      <c r="AC245" s="100">
        <v>54321.767713054505</v>
      </c>
      <c r="AD245" s="100">
        <v>54873.933579674944</v>
      </c>
      <c r="AE245" s="100">
        <v>55503.534289829979</v>
      </c>
      <c r="AF245" s="100">
        <v>56213.576797545233</v>
      </c>
      <c r="AG245" s="101"/>
    </row>
    <row r="246" spans="1:33" x14ac:dyDescent="0.2">
      <c r="A246" s="97" t="s">
        <v>93</v>
      </c>
      <c r="B246" s="97" t="s">
        <v>2536</v>
      </c>
      <c r="C246" s="100">
        <v>88472.912929333688</v>
      </c>
      <c r="D246" s="100">
        <v>89952.104746119672</v>
      </c>
      <c r="E246" s="100">
        <v>89541.771027993134</v>
      </c>
      <c r="F246" s="100">
        <v>89726.366939948261</v>
      </c>
      <c r="G246" s="100">
        <v>90147.635282177536</v>
      </c>
      <c r="H246" s="100">
        <v>90868.291281980375</v>
      </c>
      <c r="I246" s="100">
        <v>91595.481947868655</v>
      </c>
      <c r="J246" s="100">
        <v>92207.382325363229</v>
      </c>
      <c r="K246" s="100">
        <v>92672.278612294496</v>
      </c>
      <c r="L246" s="100">
        <v>93143.737733280912</v>
      </c>
      <c r="M246" s="100">
        <v>93554.302247030049</v>
      </c>
      <c r="N246" s="100">
        <v>94061.837570910429</v>
      </c>
      <c r="O246" s="100">
        <v>94449.525452936068</v>
      </c>
      <c r="P246" s="100">
        <v>94866.449567324627</v>
      </c>
      <c r="Q246" s="100">
        <v>95443.965031631888</v>
      </c>
      <c r="R246" s="100">
        <v>95935.398574820065</v>
      </c>
      <c r="S246" s="100">
        <v>96472.031411384713</v>
      </c>
      <c r="T246" s="100">
        <v>96959.730729860603</v>
      </c>
      <c r="U246" s="100">
        <v>97362.18922884982</v>
      </c>
      <c r="V246" s="100">
        <v>97836.513607827816</v>
      </c>
      <c r="W246" s="100">
        <v>98385.005462511079</v>
      </c>
      <c r="X246" s="100">
        <v>98997.968650818802</v>
      </c>
      <c r="Y246" s="100">
        <v>99651.204766622133</v>
      </c>
      <c r="Z246" s="100">
        <v>100262.55965472529</v>
      </c>
      <c r="AA246" s="100">
        <v>100900.01746716567</v>
      </c>
      <c r="AB246" s="100">
        <v>101618.45486075411</v>
      </c>
      <c r="AC246" s="100">
        <v>102440.89687909732</v>
      </c>
      <c r="AD246" s="100">
        <v>103169.38175718414</v>
      </c>
      <c r="AE246" s="100">
        <v>103940.38542830641</v>
      </c>
      <c r="AF246" s="100">
        <v>104904.35937905923</v>
      </c>
      <c r="AG246" s="101"/>
    </row>
    <row r="247" spans="1:33" x14ac:dyDescent="0.2">
      <c r="A247" s="97" t="s">
        <v>95</v>
      </c>
      <c r="B247" s="97" t="s">
        <v>2536</v>
      </c>
      <c r="C247" s="100">
        <v>0</v>
      </c>
      <c r="D247" s="100">
        <v>0</v>
      </c>
      <c r="E247" s="100">
        <v>0</v>
      </c>
      <c r="F247" s="100">
        <v>0</v>
      </c>
      <c r="G247" s="100">
        <v>0</v>
      </c>
      <c r="H247" s="100">
        <v>0</v>
      </c>
      <c r="I247" s="100">
        <v>0</v>
      </c>
      <c r="J247" s="100">
        <v>0</v>
      </c>
      <c r="K247" s="100">
        <v>0</v>
      </c>
      <c r="L247" s="100">
        <v>0</v>
      </c>
      <c r="M247" s="100">
        <v>0</v>
      </c>
      <c r="N247" s="100">
        <v>0</v>
      </c>
      <c r="O247" s="100">
        <v>0</v>
      </c>
      <c r="P247" s="100">
        <v>0</v>
      </c>
      <c r="Q247" s="100">
        <v>0</v>
      </c>
      <c r="R247" s="100">
        <v>0</v>
      </c>
      <c r="S247" s="100">
        <v>0</v>
      </c>
      <c r="T247" s="100">
        <v>0</v>
      </c>
      <c r="U247" s="100">
        <v>0</v>
      </c>
      <c r="V247" s="100">
        <v>0</v>
      </c>
      <c r="W247" s="100">
        <v>0</v>
      </c>
      <c r="X247" s="100">
        <v>0</v>
      </c>
      <c r="Y247" s="100">
        <v>0</v>
      </c>
      <c r="Z247" s="100">
        <v>0</v>
      </c>
      <c r="AA247" s="100">
        <v>0</v>
      </c>
      <c r="AB247" s="100">
        <v>0</v>
      </c>
      <c r="AC247" s="100">
        <v>0</v>
      </c>
      <c r="AD247" s="100">
        <v>0</v>
      </c>
      <c r="AE247" s="100">
        <v>0</v>
      </c>
      <c r="AF247" s="100">
        <v>0</v>
      </c>
      <c r="AG247" s="101"/>
    </row>
    <row r="248" spans="1:33" x14ac:dyDescent="0.2">
      <c r="A248" s="97" t="s">
        <v>97</v>
      </c>
      <c r="B248" s="97" t="s">
        <v>2536</v>
      </c>
      <c r="C248" s="100">
        <v>2942.462</v>
      </c>
      <c r="D248" s="100">
        <v>2904.1463871102023</v>
      </c>
      <c r="E248" s="100">
        <v>2850.1350034250358</v>
      </c>
      <c r="F248" s="100">
        <v>2857.9531879233032</v>
      </c>
      <c r="G248" s="100">
        <v>2901.8360325215722</v>
      </c>
      <c r="H248" s="100">
        <v>2941.1405667073145</v>
      </c>
      <c r="I248" s="100">
        <v>2965.6590636551027</v>
      </c>
      <c r="J248" s="100">
        <v>2996.7128439460962</v>
      </c>
      <c r="K248" s="100">
        <v>3024.1934863643446</v>
      </c>
      <c r="L248" s="100">
        <v>3046.9267684632287</v>
      </c>
      <c r="M248" s="100">
        <v>3066.1118490014351</v>
      </c>
      <c r="N248" s="100">
        <v>3089.539584530155</v>
      </c>
      <c r="O248" s="100">
        <v>3112.6249117850757</v>
      </c>
      <c r="P248" s="100">
        <v>3139.7459824312332</v>
      </c>
      <c r="Q248" s="100">
        <v>3168.3463848430197</v>
      </c>
      <c r="R248" s="100">
        <v>3200.3787834909876</v>
      </c>
      <c r="S248" s="100">
        <v>3232.061001051381</v>
      </c>
      <c r="T248" s="100">
        <v>3264.1776696622715</v>
      </c>
      <c r="U248" s="100">
        <v>3297.3580003573252</v>
      </c>
      <c r="V248" s="100">
        <v>3329.6646280958194</v>
      </c>
      <c r="W248" s="100">
        <v>3360.8574045860892</v>
      </c>
      <c r="X248" s="100">
        <v>3389.9537019654103</v>
      </c>
      <c r="Y248" s="100">
        <v>3415.467716985193</v>
      </c>
      <c r="Z248" s="100">
        <v>3439.3695941542069</v>
      </c>
      <c r="AA248" s="100">
        <v>3477.6141943927096</v>
      </c>
      <c r="AB248" s="100">
        <v>3505.1361628570485</v>
      </c>
      <c r="AC248" s="100">
        <v>3536.2897587385132</v>
      </c>
      <c r="AD248" s="100">
        <v>3566.2795955765177</v>
      </c>
      <c r="AE248" s="100">
        <v>3599.4768435721412</v>
      </c>
      <c r="AF248" s="100">
        <v>3636.9950550192325</v>
      </c>
      <c r="AG248" s="101"/>
    </row>
    <row r="249" spans="1:33" x14ac:dyDescent="0.2">
      <c r="A249" s="97" t="s">
        <v>100</v>
      </c>
      <c r="B249" s="97" t="s">
        <v>2536</v>
      </c>
      <c r="C249" s="100">
        <v>89248.731</v>
      </c>
      <c r="D249" s="100">
        <v>90214.486034948713</v>
      </c>
      <c r="E249" s="100">
        <v>88960.408700526605</v>
      </c>
      <c r="F249" s="100">
        <v>89382.495919158944</v>
      </c>
      <c r="G249" s="100">
        <v>89402.711680746783</v>
      </c>
      <c r="H249" s="100">
        <v>89847.069986485149</v>
      </c>
      <c r="I249" s="100">
        <v>90342.159128702289</v>
      </c>
      <c r="J249" s="100">
        <v>90918.525593275146</v>
      </c>
      <c r="K249" s="100">
        <v>91422.103379957145</v>
      </c>
      <c r="L249" s="100">
        <v>91912.867927422049</v>
      </c>
      <c r="M249" s="100">
        <v>92419.939313770752</v>
      </c>
      <c r="N249" s="100">
        <v>92942.486543917723</v>
      </c>
      <c r="O249" s="100">
        <v>93441.591057180369</v>
      </c>
      <c r="P249" s="100">
        <v>93964.30860467373</v>
      </c>
      <c r="Q249" s="100">
        <v>94594.164488319308</v>
      </c>
      <c r="R249" s="100">
        <v>95251.563618567932</v>
      </c>
      <c r="S249" s="100">
        <v>96001.285220887759</v>
      </c>
      <c r="T249" s="100">
        <v>96621.959673321369</v>
      </c>
      <c r="U249" s="100">
        <v>97159.727271247059</v>
      </c>
      <c r="V249" s="100">
        <v>97817.573484529959</v>
      </c>
      <c r="W249" s="100">
        <v>98558.31643100307</v>
      </c>
      <c r="X249" s="100">
        <v>99365.681380790513</v>
      </c>
      <c r="Y249" s="100">
        <v>100186.93487254967</v>
      </c>
      <c r="Z249" s="100">
        <v>101046.8517979828</v>
      </c>
      <c r="AA249" s="100">
        <v>101966.78639241529</v>
      </c>
      <c r="AB249" s="100">
        <v>102909.1096906459</v>
      </c>
      <c r="AC249" s="100">
        <v>103939.27136818868</v>
      </c>
      <c r="AD249" s="100">
        <v>104976.47329473011</v>
      </c>
      <c r="AE249" s="100">
        <v>106102.66428970473</v>
      </c>
      <c r="AF249" s="100">
        <v>107395.18064375632</v>
      </c>
      <c r="AG249" s="101"/>
    </row>
    <row r="250" spans="1:33" x14ac:dyDescent="0.2">
      <c r="A250" s="97" t="s">
        <v>103</v>
      </c>
      <c r="B250" s="97" t="s">
        <v>2536</v>
      </c>
      <c r="C250" s="100">
        <v>3264.6120000000001</v>
      </c>
      <c r="D250" s="100">
        <v>3326.3339443363811</v>
      </c>
      <c r="E250" s="100">
        <v>3243.420389175109</v>
      </c>
      <c r="F250" s="100">
        <v>3292.5755756837061</v>
      </c>
      <c r="G250" s="100">
        <v>3277.9519279366864</v>
      </c>
      <c r="H250" s="100">
        <v>3291.3154307218879</v>
      </c>
      <c r="I250" s="100">
        <v>3302.1272873542162</v>
      </c>
      <c r="J250" s="100">
        <v>3321.0042066707674</v>
      </c>
      <c r="K250" s="100">
        <v>3340.4762196998809</v>
      </c>
      <c r="L250" s="100">
        <v>3365.9416723580412</v>
      </c>
      <c r="M250" s="100">
        <v>3390.469694024493</v>
      </c>
      <c r="N250" s="100">
        <v>3417.9282471693887</v>
      </c>
      <c r="O250" s="100">
        <v>3449.899662743248</v>
      </c>
      <c r="P250" s="100">
        <v>3462.3445072090626</v>
      </c>
      <c r="Q250" s="100">
        <v>3506.0251718167747</v>
      </c>
      <c r="R250" s="100">
        <v>3524.2490954595751</v>
      </c>
      <c r="S250" s="100">
        <v>3558.5629005545338</v>
      </c>
      <c r="T250" s="100">
        <v>3585.8972314068083</v>
      </c>
      <c r="U250" s="100">
        <v>3618.4836279929691</v>
      </c>
      <c r="V250" s="100">
        <v>3652.2044219687014</v>
      </c>
      <c r="W250" s="100">
        <v>3684.8055727020142</v>
      </c>
      <c r="X250" s="100">
        <v>3723.3270376392247</v>
      </c>
      <c r="Y250" s="100">
        <v>3759.5549220033699</v>
      </c>
      <c r="Z250" s="100">
        <v>3802.2334778967693</v>
      </c>
      <c r="AA250" s="100">
        <v>3844.0540053359164</v>
      </c>
      <c r="AB250" s="100">
        <v>3878.5898266133672</v>
      </c>
      <c r="AC250" s="100">
        <v>3920.8552663865125</v>
      </c>
      <c r="AD250" s="100">
        <v>3955.6175623561298</v>
      </c>
      <c r="AE250" s="100">
        <v>4003.4007011764979</v>
      </c>
      <c r="AF250" s="100">
        <v>4051.0254162418605</v>
      </c>
      <c r="AG250" s="101"/>
    </row>
    <row r="251" spans="1:33" x14ac:dyDescent="0.2">
      <c r="A251" s="97" t="s">
        <v>105</v>
      </c>
      <c r="B251" s="97" t="s">
        <v>2536</v>
      </c>
      <c r="C251" s="100">
        <v>0</v>
      </c>
      <c r="D251" s="100">
        <v>0</v>
      </c>
      <c r="E251" s="100">
        <v>0</v>
      </c>
      <c r="F251" s="100">
        <v>0</v>
      </c>
      <c r="G251" s="100">
        <v>0</v>
      </c>
      <c r="H251" s="100">
        <v>0</v>
      </c>
      <c r="I251" s="100">
        <v>0</v>
      </c>
      <c r="J251" s="100">
        <v>0</v>
      </c>
      <c r="K251" s="100">
        <v>0</v>
      </c>
      <c r="L251" s="100">
        <v>0</v>
      </c>
      <c r="M251" s="100">
        <v>0</v>
      </c>
      <c r="N251" s="100">
        <v>0</v>
      </c>
      <c r="O251" s="100">
        <v>0</v>
      </c>
      <c r="P251" s="100">
        <v>0</v>
      </c>
      <c r="Q251" s="100">
        <v>0</v>
      </c>
      <c r="R251" s="100">
        <v>0</v>
      </c>
      <c r="S251" s="100">
        <v>0</v>
      </c>
      <c r="T251" s="100">
        <v>0</v>
      </c>
      <c r="U251" s="100">
        <v>0</v>
      </c>
      <c r="V251" s="100">
        <v>0</v>
      </c>
      <c r="W251" s="100">
        <v>0</v>
      </c>
      <c r="X251" s="100">
        <v>0</v>
      </c>
      <c r="Y251" s="100">
        <v>0</v>
      </c>
      <c r="Z251" s="100">
        <v>0</v>
      </c>
      <c r="AA251" s="100">
        <v>0</v>
      </c>
      <c r="AB251" s="100">
        <v>0</v>
      </c>
      <c r="AC251" s="100">
        <v>0</v>
      </c>
      <c r="AD251" s="100">
        <v>0</v>
      </c>
      <c r="AE251" s="100">
        <v>0</v>
      </c>
      <c r="AF251" s="100">
        <v>0</v>
      </c>
      <c r="AG251" s="101"/>
    </row>
    <row r="252" spans="1:33" x14ac:dyDescent="0.2">
      <c r="A252" s="97" t="s">
        <v>108</v>
      </c>
      <c r="B252" s="97" t="s">
        <v>2536</v>
      </c>
      <c r="C252" s="100">
        <v>0</v>
      </c>
      <c r="D252" s="100">
        <v>0</v>
      </c>
      <c r="E252" s="100">
        <v>0</v>
      </c>
      <c r="F252" s="100">
        <v>0</v>
      </c>
      <c r="G252" s="100">
        <v>0</v>
      </c>
      <c r="H252" s="100">
        <v>0</v>
      </c>
      <c r="I252" s="100">
        <v>0</v>
      </c>
      <c r="J252" s="100">
        <v>0</v>
      </c>
      <c r="K252" s="100">
        <v>0</v>
      </c>
      <c r="L252" s="100">
        <v>0</v>
      </c>
      <c r="M252" s="100">
        <v>0</v>
      </c>
      <c r="N252" s="100">
        <v>0</v>
      </c>
      <c r="O252" s="100">
        <v>0</v>
      </c>
      <c r="P252" s="100">
        <v>0</v>
      </c>
      <c r="Q252" s="100">
        <v>0</v>
      </c>
      <c r="R252" s="100">
        <v>0</v>
      </c>
      <c r="S252" s="100">
        <v>0</v>
      </c>
      <c r="T252" s="100">
        <v>0</v>
      </c>
      <c r="U252" s="100">
        <v>0</v>
      </c>
      <c r="V252" s="100">
        <v>0</v>
      </c>
      <c r="W252" s="100">
        <v>0</v>
      </c>
      <c r="X252" s="100">
        <v>0</v>
      </c>
      <c r="Y252" s="100">
        <v>0</v>
      </c>
      <c r="Z252" s="100">
        <v>0</v>
      </c>
      <c r="AA252" s="100">
        <v>0</v>
      </c>
      <c r="AB252" s="100">
        <v>0</v>
      </c>
      <c r="AC252" s="100">
        <v>0</v>
      </c>
      <c r="AD252" s="100">
        <v>0</v>
      </c>
      <c r="AE252" s="100">
        <v>0</v>
      </c>
      <c r="AF252" s="100">
        <v>0</v>
      </c>
      <c r="AG252" s="101"/>
    </row>
    <row r="253" spans="1:33" x14ac:dyDescent="0.2">
      <c r="A253" s="97" t="s">
        <v>111</v>
      </c>
      <c r="B253" s="97" t="s">
        <v>2536</v>
      </c>
      <c r="C253" s="100">
        <v>0</v>
      </c>
      <c r="D253" s="100">
        <v>0</v>
      </c>
      <c r="E253" s="100">
        <v>0</v>
      </c>
      <c r="F253" s="100">
        <v>0</v>
      </c>
      <c r="G253" s="100">
        <v>0</v>
      </c>
      <c r="H253" s="100">
        <v>0</v>
      </c>
      <c r="I253" s="100">
        <v>0</v>
      </c>
      <c r="J253" s="100">
        <v>0</v>
      </c>
      <c r="K253" s="100">
        <v>0</v>
      </c>
      <c r="L253" s="100">
        <v>0</v>
      </c>
      <c r="M253" s="100">
        <v>0</v>
      </c>
      <c r="N253" s="100">
        <v>0</v>
      </c>
      <c r="O253" s="100">
        <v>0</v>
      </c>
      <c r="P253" s="100">
        <v>0</v>
      </c>
      <c r="Q253" s="100">
        <v>0</v>
      </c>
      <c r="R253" s="100">
        <v>0</v>
      </c>
      <c r="S253" s="100">
        <v>0</v>
      </c>
      <c r="T253" s="100">
        <v>0</v>
      </c>
      <c r="U253" s="100">
        <v>0</v>
      </c>
      <c r="V253" s="100">
        <v>0</v>
      </c>
      <c r="W253" s="100">
        <v>0</v>
      </c>
      <c r="X253" s="100">
        <v>0</v>
      </c>
      <c r="Y253" s="100">
        <v>0</v>
      </c>
      <c r="Z253" s="100">
        <v>0</v>
      </c>
      <c r="AA253" s="100">
        <v>0</v>
      </c>
      <c r="AB253" s="100">
        <v>0</v>
      </c>
      <c r="AC253" s="100">
        <v>0</v>
      </c>
      <c r="AD253" s="100">
        <v>0</v>
      </c>
      <c r="AE253" s="100">
        <v>0</v>
      </c>
      <c r="AF253" s="100">
        <v>0</v>
      </c>
      <c r="AG253" s="101"/>
    </row>
    <row r="254" spans="1:33" x14ac:dyDescent="0.2">
      <c r="A254" s="97" t="s">
        <v>114</v>
      </c>
      <c r="B254" s="97" t="s">
        <v>2536</v>
      </c>
      <c r="C254" s="100">
        <v>272090.60100000002</v>
      </c>
      <c r="D254" s="100">
        <v>281238.53168513585</v>
      </c>
      <c r="E254" s="100">
        <v>274854.43499083642</v>
      </c>
      <c r="F254" s="100">
        <v>281318.38968404615</v>
      </c>
      <c r="G254" s="100">
        <v>282268.23318820208</v>
      </c>
      <c r="H254" s="100">
        <v>284663.45775140455</v>
      </c>
      <c r="I254" s="100">
        <v>287145.90849592118</v>
      </c>
      <c r="J254" s="100">
        <v>290671.00945844583</v>
      </c>
      <c r="K254" s="100">
        <v>293425.39550547762</v>
      </c>
      <c r="L254" s="100">
        <v>295101.76796244382</v>
      </c>
      <c r="M254" s="100">
        <v>296955.43798619247</v>
      </c>
      <c r="N254" s="100">
        <v>299610.26646530861</v>
      </c>
      <c r="O254" s="100">
        <v>301602.31996152492</v>
      </c>
      <c r="P254" s="100">
        <v>303737.54375488055</v>
      </c>
      <c r="Q254" s="100">
        <v>306049.51356756705</v>
      </c>
      <c r="R254" s="100">
        <v>308376.72647476464</v>
      </c>
      <c r="S254" s="100">
        <v>311115.36125184828</v>
      </c>
      <c r="T254" s="100">
        <v>313904.47021085623</v>
      </c>
      <c r="U254" s="100">
        <v>316626.69229476986</v>
      </c>
      <c r="V254" s="100">
        <v>319424.38240685518</v>
      </c>
      <c r="W254" s="100">
        <v>321988.45494554011</v>
      </c>
      <c r="X254" s="100">
        <v>324283.37232784217</v>
      </c>
      <c r="Y254" s="100">
        <v>326627.83645382425</v>
      </c>
      <c r="Z254" s="100">
        <v>329019.0679002211</v>
      </c>
      <c r="AA254" s="100">
        <v>331911.13117875042</v>
      </c>
      <c r="AB254" s="100">
        <v>335413.28979131562</v>
      </c>
      <c r="AC254" s="100">
        <v>339022.17608866736</v>
      </c>
      <c r="AD254" s="100">
        <v>342294.04882141616</v>
      </c>
      <c r="AE254" s="100">
        <v>345205.74516519526</v>
      </c>
      <c r="AF254" s="100">
        <v>348993.95811674319</v>
      </c>
      <c r="AG254" s="101"/>
    </row>
    <row r="255" spans="1:33" x14ac:dyDescent="0.2">
      <c r="A255" s="97" t="s">
        <v>116</v>
      </c>
      <c r="B255" s="97" t="s">
        <v>2536</v>
      </c>
      <c r="C255" s="100">
        <v>0</v>
      </c>
      <c r="D255" s="100">
        <v>0</v>
      </c>
      <c r="E255" s="100">
        <v>0</v>
      </c>
      <c r="F255" s="100">
        <v>0</v>
      </c>
      <c r="G255" s="100">
        <v>0</v>
      </c>
      <c r="H255" s="100">
        <v>0</v>
      </c>
      <c r="I255" s="100">
        <v>0</v>
      </c>
      <c r="J255" s="100">
        <v>0</v>
      </c>
      <c r="K255" s="100">
        <v>0</v>
      </c>
      <c r="L255" s="100">
        <v>0</v>
      </c>
      <c r="M255" s="100">
        <v>0</v>
      </c>
      <c r="N255" s="100">
        <v>0</v>
      </c>
      <c r="O255" s="100">
        <v>0</v>
      </c>
      <c r="P255" s="100">
        <v>0</v>
      </c>
      <c r="Q255" s="100">
        <v>0</v>
      </c>
      <c r="R255" s="100">
        <v>0</v>
      </c>
      <c r="S255" s="100">
        <v>0</v>
      </c>
      <c r="T255" s="100">
        <v>0</v>
      </c>
      <c r="U255" s="100">
        <v>0</v>
      </c>
      <c r="V255" s="100">
        <v>0</v>
      </c>
      <c r="W255" s="100">
        <v>0</v>
      </c>
      <c r="X255" s="100">
        <v>0</v>
      </c>
      <c r="Y255" s="100">
        <v>0</v>
      </c>
      <c r="Z255" s="100">
        <v>0</v>
      </c>
      <c r="AA255" s="100">
        <v>0</v>
      </c>
      <c r="AB255" s="100">
        <v>0</v>
      </c>
      <c r="AC255" s="100">
        <v>0</v>
      </c>
      <c r="AD255" s="100">
        <v>0</v>
      </c>
      <c r="AE255" s="100">
        <v>0</v>
      </c>
      <c r="AF255" s="100">
        <v>0</v>
      </c>
      <c r="AG255" s="101"/>
    </row>
    <row r="256" spans="1:33" x14ac:dyDescent="0.2">
      <c r="A256" s="97" t="s">
        <v>122</v>
      </c>
      <c r="B256" s="97" t="s">
        <v>2536</v>
      </c>
      <c r="C256" s="100">
        <v>0</v>
      </c>
      <c r="D256" s="100">
        <v>0</v>
      </c>
      <c r="E256" s="100">
        <v>0</v>
      </c>
      <c r="F256" s="100">
        <v>0</v>
      </c>
      <c r="G256" s="100">
        <v>0</v>
      </c>
      <c r="H256" s="100">
        <v>0</v>
      </c>
      <c r="I256" s="100">
        <v>0</v>
      </c>
      <c r="J256" s="100">
        <v>0</v>
      </c>
      <c r="K256" s="100">
        <v>0</v>
      </c>
      <c r="L256" s="100">
        <v>0</v>
      </c>
      <c r="M256" s="100">
        <v>0</v>
      </c>
      <c r="N256" s="100">
        <v>0</v>
      </c>
      <c r="O256" s="100">
        <v>0</v>
      </c>
      <c r="P256" s="100">
        <v>0</v>
      </c>
      <c r="Q256" s="100">
        <v>0</v>
      </c>
      <c r="R256" s="100">
        <v>0</v>
      </c>
      <c r="S256" s="100">
        <v>0</v>
      </c>
      <c r="T256" s="100">
        <v>0</v>
      </c>
      <c r="U256" s="100">
        <v>0</v>
      </c>
      <c r="V256" s="100">
        <v>0</v>
      </c>
      <c r="W256" s="100">
        <v>0</v>
      </c>
      <c r="X256" s="100">
        <v>0</v>
      </c>
      <c r="Y256" s="100">
        <v>0</v>
      </c>
      <c r="Z256" s="100">
        <v>0</v>
      </c>
      <c r="AA256" s="100">
        <v>0</v>
      </c>
      <c r="AB256" s="100">
        <v>0</v>
      </c>
      <c r="AC256" s="100">
        <v>0</v>
      </c>
      <c r="AD256" s="100">
        <v>0</v>
      </c>
      <c r="AE256" s="100">
        <v>0</v>
      </c>
      <c r="AF256" s="100">
        <v>0</v>
      </c>
      <c r="AG256" s="101"/>
    </row>
    <row r="257" spans="1:33" x14ac:dyDescent="0.2">
      <c r="A257" s="97" t="s">
        <v>119</v>
      </c>
      <c r="B257" s="97" t="s">
        <v>2536</v>
      </c>
      <c r="C257" s="100">
        <v>0</v>
      </c>
      <c r="D257" s="100">
        <v>0</v>
      </c>
      <c r="E257" s="100">
        <v>0</v>
      </c>
      <c r="F257" s="100">
        <v>0</v>
      </c>
      <c r="G257" s="100">
        <v>0</v>
      </c>
      <c r="H257" s="100">
        <v>0</v>
      </c>
      <c r="I257" s="100">
        <v>0</v>
      </c>
      <c r="J257" s="100">
        <v>0</v>
      </c>
      <c r="K257" s="100">
        <v>0</v>
      </c>
      <c r="L257" s="100">
        <v>0</v>
      </c>
      <c r="M257" s="100">
        <v>0</v>
      </c>
      <c r="N257" s="100">
        <v>0</v>
      </c>
      <c r="O257" s="100">
        <v>0</v>
      </c>
      <c r="P257" s="100">
        <v>0</v>
      </c>
      <c r="Q257" s="100">
        <v>0</v>
      </c>
      <c r="R257" s="100">
        <v>0</v>
      </c>
      <c r="S257" s="100">
        <v>0</v>
      </c>
      <c r="T257" s="100">
        <v>0</v>
      </c>
      <c r="U257" s="100">
        <v>0</v>
      </c>
      <c r="V257" s="100">
        <v>0</v>
      </c>
      <c r="W257" s="100">
        <v>0</v>
      </c>
      <c r="X257" s="100">
        <v>0</v>
      </c>
      <c r="Y257" s="100">
        <v>0</v>
      </c>
      <c r="Z257" s="100">
        <v>0</v>
      </c>
      <c r="AA257" s="100">
        <v>0</v>
      </c>
      <c r="AB257" s="100">
        <v>0</v>
      </c>
      <c r="AC257" s="100">
        <v>0</v>
      </c>
      <c r="AD257" s="100">
        <v>0</v>
      </c>
      <c r="AE257" s="100">
        <v>0</v>
      </c>
      <c r="AF257" s="100">
        <v>0</v>
      </c>
      <c r="AG257" s="101"/>
    </row>
    <row r="258" spans="1:33" x14ac:dyDescent="0.2">
      <c r="A258" s="97" t="s">
        <v>125</v>
      </c>
      <c r="B258" s="97" t="s">
        <v>2536</v>
      </c>
      <c r="C258" s="100">
        <v>0</v>
      </c>
      <c r="D258" s="100">
        <v>0</v>
      </c>
      <c r="E258" s="100">
        <v>0</v>
      </c>
      <c r="F258" s="100">
        <v>0</v>
      </c>
      <c r="G258" s="100">
        <v>0</v>
      </c>
      <c r="H258" s="100">
        <v>0</v>
      </c>
      <c r="I258" s="100">
        <v>0</v>
      </c>
      <c r="J258" s="100">
        <v>0</v>
      </c>
      <c r="K258" s="100">
        <v>0</v>
      </c>
      <c r="L258" s="100">
        <v>0</v>
      </c>
      <c r="M258" s="100">
        <v>0</v>
      </c>
      <c r="N258" s="100">
        <v>0</v>
      </c>
      <c r="O258" s="100">
        <v>0</v>
      </c>
      <c r="P258" s="100">
        <v>0</v>
      </c>
      <c r="Q258" s="100">
        <v>0</v>
      </c>
      <c r="R258" s="100">
        <v>0</v>
      </c>
      <c r="S258" s="100">
        <v>0</v>
      </c>
      <c r="T258" s="100">
        <v>0</v>
      </c>
      <c r="U258" s="100">
        <v>0</v>
      </c>
      <c r="V258" s="100">
        <v>0</v>
      </c>
      <c r="W258" s="100">
        <v>0</v>
      </c>
      <c r="X258" s="100">
        <v>0</v>
      </c>
      <c r="Y258" s="100">
        <v>0</v>
      </c>
      <c r="Z258" s="100">
        <v>0</v>
      </c>
      <c r="AA258" s="100">
        <v>0</v>
      </c>
      <c r="AB258" s="100">
        <v>0</v>
      </c>
      <c r="AC258" s="100">
        <v>0</v>
      </c>
      <c r="AD258" s="100">
        <v>0</v>
      </c>
      <c r="AE258" s="100">
        <v>0</v>
      </c>
      <c r="AF258" s="100">
        <v>0</v>
      </c>
      <c r="AG258" s="101"/>
    </row>
    <row r="259" spans="1:33" x14ac:dyDescent="0.2">
      <c r="A259" s="97" t="s">
        <v>131</v>
      </c>
      <c r="B259" s="97" t="s">
        <v>2536</v>
      </c>
      <c r="C259" s="100">
        <v>0</v>
      </c>
      <c r="D259" s="100">
        <v>0</v>
      </c>
      <c r="E259" s="100">
        <v>0</v>
      </c>
      <c r="F259" s="100">
        <v>0</v>
      </c>
      <c r="G259" s="100">
        <v>0</v>
      </c>
      <c r="H259" s="100">
        <v>0</v>
      </c>
      <c r="I259" s="100">
        <v>0</v>
      </c>
      <c r="J259" s="100">
        <v>0</v>
      </c>
      <c r="K259" s="100">
        <v>0</v>
      </c>
      <c r="L259" s="100">
        <v>0</v>
      </c>
      <c r="M259" s="100">
        <v>0</v>
      </c>
      <c r="N259" s="100">
        <v>0</v>
      </c>
      <c r="O259" s="100">
        <v>0</v>
      </c>
      <c r="P259" s="100">
        <v>0</v>
      </c>
      <c r="Q259" s="100">
        <v>0</v>
      </c>
      <c r="R259" s="100">
        <v>0</v>
      </c>
      <c r="S259" s="100">
        <v>0</v>
      </c>
      <c r="T259" s="100">
        <v>0</v>
      </c>
      <c r="U259" s="100">
        <v>0</v>
      </c>
      <c r="V259" s="100">
        <v>0</v>
      </c>
      <c r="W259" s="100">
        <v>0</v>
      </c>
      <c r="X259" s="100">
        <v>0</v>
      </c>
      <c r="Y259" s="100">
        <v>0</v>
      </c>
      <c r="Z259" s="100">
        <v>0</v>
      </c>
      <c r="AA259" s="100">
        <v>0</v>
      </c>
      <c r="AB259" s="100">
        <v>0</v>
      </c>
      <c r="AC259" s="100">
        <v>0</v>
      </c>
      <c r="AD259" s="100">
        <v>0</v>
      </c>
      <c r="AE259" s="100">
        <v>0</v>
      </c>
      <c r="AF259" s="100">
        <v>0</v>
      </c>
      <c r="AG259" s="101"/>
    </row>
    <row r="260" spans="1:33" x14ac:dyDescent="0.2">
      <c r="A260" s="97" t="s">
        <v>128</v>
      </c>
      <c r="B260" s="97" t="s">
        <v>2536</v>
      </c>
      <c r="C260" s="100">
        <v>0</v>
      </c>
      <c r="D260" s="100">
        <v>0</v>
      </c>
      <c r="E260" s="100">
        <v>0</v>
      </c>
      <c r="F260" s="100">
        <v>0</v>
      </c>
      <c r="G260" s="100">
        <v>0</v>
      </c>
      <c r="H260" s="100">
        <v>0</v>
      </c>
      <c r="I260" s="100">
        <v>0</v>
      </c>
      <c r="J260" s="100">
        <v>0</v>
      </c>
      <c r="K260" s="100">
        <v>0</v>
      </c>
      <c r="L260" s="100">
        <v>0</v>
      </c>
      <c r="M260" s="100">
        <v>0</v>
      </c>
      <c r="N260" s="100">
        <v>0</v>
      </c>
      <c r="O260" s="100">
        <v>0</v>
      </c>
      <c r="P260" s="100">
        <v>0</v>
      </c>
      <c r="Q260" s="100">
        <v>0</v>
      </c>
      <c r="R260" s="100">
        <v>0</v>
      </c>
      <c r="S260" s="100">
        <v>0</v>
      </c>
      <c r="T260" s="100">
        <v>0</v>
      </c>
      <c r="U260" s="100">
        <v>0</v>
      </c>
      <c r="V260" s="100">
        <v>0</v>
      </c>
      <c r="W260" s="100">
        <v>0</v>
      </c>
      <c r="X260" s="100">
        <v>0</v>
      </c>
      <c r="Y260" s="100">
        <v>0</v>
      </c>
      <c r="Z260" s="100">
        <v>0</v>
      </c>
      <c r="AA260" s="100">
        <v>0</v>
      </c>
      <c r="AB260" s="100">
        <v>0</v>
      </c>
      <c r="AC260" s="100">
        <v>0</v>
      </c>
      <c r="AD260" s="100">
        <v>0</v>
      </c>
      <c r="AE260" s="100">
        <v>0</v>
      </c>
      <c r="AF260" s="100">
        <v>0</v>
      </c>
      <c r="AG260" s="101"/>
    </row>
    <row r="261" spans="1:33" x14ac:dyDescent="0.2">
      <c r="A261" s="97" t="s">
        <v>134</v>
      </c>
      <c r="B261" s="97" t="s">
        <v>2536</v>
      </c>
      <c r="C261" s="100">
        <v>0</v>
      </c>
      <c r="D261" s="100">
        <v>0</v>
      </c>
      <c r="E261" s="100">
        <v>0</v>
      </c>
      <c r="F261" s="100">
        <v>0</v>
      </c>
      <c r="G261" s="100">
        <v>0</v>
      </c>
      <c r="H261" s="100">
        <v>0</v>
      </c>
      <c r="I261" s="100">
        <v>0</v>
      </c>
      <c r="J261" s="100">
        <v>0</v>
      </c>
      <c r="K261" s="100">
        <v>0</v>
      </c>
      <c r="L261" s="100">
        <v>0</v>
      </c>
      <c r="M261" s="100">
        <v>0</v>
      </c>
      <c r="N261" s="100">
        <v>0</v>
      </c>
      <c r="O261" s="100">
        <v>0</v>
      </c>
      <c r="P261" s="100">
        <v>0</v>
      </c>
      <c r="Q261" s="100">
        <v>0</v>
      </c>
      <c r="R261" s="100">
        <v>0</v>
      </c>
      <c r="S261" s="100">
        <v>0</v>
      </c>
      <c r="T261" s="100">
        <v>0</v>
      </c>
      <c r="U261" s="100">
        <v>0</v>
      </c>
      <c r="V261" s="100">
        <v>0</v>
      </c>
      <c r="W261" s="100">
        <v>0</v>
      </c>
      <c r="X261" s="100">
        <v>0</v>
      </c>
      <c r="Y261" s="100">
        <v>0</v>
      </c>
      <c r="Z261" s="100">
        <v>0</v>
      </c>
      <c r="AA261" s="100">
        <v>0</v>
      </c>
      <c r="AB261" s="100">
        <v>0</v>
      </c>
      <c r="AC261" s="100">
        <v>0</v>
      </c>
      <c r="AD261" s="100">
        <v>0</v>
      </c>
      <c r="AE261" s="100">
        <v>0</v>
      </c>
      <c r="AF261" s="100">
        <v>0</v>
      </c>
      <c r="AG261" s="10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60256B-9E11-4021-8A76-59F0AFE53DC9}">
  <dimension ref="A1:AF257"/>
  <sheetViews>
    <sheetView topLeftCell="E1" workbookViewId="0">
      <selection activeCell="A2" sqref="A2"/>
    </sheetView>
  </sheetViews>
  <sheetFormatPr defaultColWidth="8.85546875" defaultRowHeight="12.75" x14ac:dyDescent="0.2"/>
  <cols>
    <col min="1" max="1" width="12.5703125" style="97" customWidth="1"/>
    <col min="2" max="31" width="9.42578125" style="97" bestFit="1" customWidth="1"/>
    <col min="32" max="16384" width="8.85546875" style="97"/>
  </cols>
  <sheetData>
    <row r="1" spans="1:32" x14ac:dyDescent="0.2">
      <c r="A1" s="89"/>
    </row>
    <row r="2" spans="1:32" s="92" customFormat="1" x14ac:dyDescent="0.2">
      <c r="A2" s="92" t="s">
        <v>172</v>
      </c>
      <c r="B2" s="93">
        <v>2020</v>
      </c>
      <c r="C2" s="93">
        <v>2021</v>
      </c>
      <c r="D2" s="93">
        <v>2022</v>
      </c>
      <c r="E2" s="93">
        <v>2023</v>
      </c>
      <c r="F2" s="93">
        <v>2024</v>
      </c>
      <c r="G2" s="93">
        <v>2025</v>
      </c>
      <c r="H2" s="93">
        <v>2026</v>
      </c>
      <c r="I2" s="93">
        <v>2027</v>
      </c>
      <c r="J2" s="93">
        <v>2028</v>
      </c>
      <c r="K2" s="93">
        <v>2029</v>
      </c>
      <c r="L2" s="93">
        <v>2030</v>
      </c>
      <c r="M2" s="93">
        <v>2031</v>
      </c>
      <c r="N2" s="93">
        <v>2032</v>
      </c>
      <c r="O2" s="93">
        <v>2033</v>
      </c>
      <c r="P2" s="93">
        <v>2034</v>
      </c>
      <c r="Q2" s="93">
        <v>2035</v>
      </c>
      <c r="R2" s="93">
        <v>2036</v>
      </c>
      <c r="S2" s="93">
        <v>2037</v>
      </c>
      <c r="T2" s="93">
        <v>2038</v>
      </c>
      <c r="U2" s="93">
        <v>2039</v>
      </c>
      <c r="V2" s="93">
        <v>2040</v>
      </c>
      <c r="W2" s="93">
        <v>2041</v>
      </c>
      <c r="X2" s="93">
        <v>2042</v>
      </c>
      <c r="Y2" s="93">
        <v>2043</v>
      </c>
      <c r="Z2" s="93">
        <v>2044</v>
      </c>
      <c r="AA2" s="93">
        <v>2045</v>
      </c>
      <c r="AB2" s="93">
        <v>2046</v>
      </c>
      <c r="AC2" s="93">
        <v>2047</v>
      </c>
      <c r="AD2" s="93">
        <v>2048</v>
      </c>
      <c r="AE2" s="93">
        <v>2049</v>
      </c>
      <c r="AF2" s="93">
        <v>2050</v>
      </c>
    </row>
    <row r="3" spans="1:32" ht="15" x14ac:dyDescent="0.25">
      <c r="A3" s="73" t="s">
        <v>3</v>
      </c>
      <c r="B3" s="76">
        <f>MIN(SUMIFS('RPS-Applicable Sales'!C:C,'RPS-Applicable Sales'!$A:$A,$A3)/SUMIFS('Statewide Sales'!B:B,'Statewide Sales'!$A:$A,$A3),1)</f>
        <v>0</v>
      </c>
      <c r="C3" s="76">
        <f>MIN(SUMIFS('RPS-Applicable Sales'!D:D,'RPS-Applicable Sales'!$A:$A,$A3)/SUMIFS('Statewide Sales'!C:C,'Statewide Sales'!$A:$A,$A3),1)</f>
        <v>0</v>
      </c>
      <c r="D3" s="76">
        <f>MIN(SUMIFS('RPS-Applicable Sales'!E:E,'RPS-Applicable Sales'!$A:$A,$A3)/SUMIFS('Statewide Sales'!D:D,'Statewide Sales'!$A:$A,$A3),1)</f>
        <v>0</v>
      </c>
      <c r="E3" s="76">
        <f>MIN(SUMIFS('RPS-Applicable Sales'!F:F,'RPS-Applicable Sales'!$A:$A,$A3)/SUMIFS('Statewide Sales'!E:E,'Statewide Sales'!$A:$A,$A3),1)</f>
        <v>0</v>
      </c>
      <c r="F3" s="76">
        <f>MIN(SUMIFS('RPS-Applicable Sales'!G:G,'RPS-Applicable Sales'!$A:$A,$A3)/SUMIFS('Statewide Sales'!F:F,'Statewide Sales'!$A:$A,$A3),1)</f>
        <v>0</v>
      </c>
      <c r="G3" s="76">
        <f>MIN(SUMIFS('RPS-Applicable Sales'!H:H,'RPS-Applicable Sales'!$A:$A,$A3)/SUMIFS('Statewide Sales'!G:G,'Statewide Sales'!$A:$A,$A3),1)</f>
        <v>0</v>
      </c>
      <c r="H3" s="76">
        <f>MIN(SUMIFS('RPS-Applicable Sales'!I:I,'RPS-Applicable Sales'!$A:$A,$A3)/SUMIFS('Statewide Sales'!H:H,'Statewide Sales'!$A:$A,$A3),1)</f>
        <v>0</v>
      </c>
      <c r="I3" s="76">
        <f>MIN(SUMIFS('RPS-Applicable Sales'!J:J,'RPS-Applicable Sales'!$A:$A,$A3)/SUMIFS('Statewide Sales'!I:I,'Statewide Sales'!$A:$A,$A3),1)</f>
        <v>0</v>
      </c>
      <c r="J3" s="76">
        <f>MIN(SUMIFS('RPS-Applicable Sales'!K:K,'RPS-Applicable Sales'!$A:$A,$A3)/SUMIFS('Statewide Sales'!J:J,'Statewide Sales'!$A:$A,$A3),1)</f>
        <v>0</v>
      </c>
      <c r="K3" s="76">
        <f>MIN(SUMIFS('RPS-Applicable Sales'!L:L,'RPS-Applicable Sales'!$A:$A,$A3)/SUMIFS('Statewide Sales'!K:K,'Statewide Sales'!$A:$A,$A3),1)</f>
        <v>0</v>
      </c>
      <c r="L3" s="76">
        <f>MIN(SUMIFS('RPS-Applicable Sales'!M:M,'RPS-Applicable Sales'!$A:$A,$A3)/SUMIFS('Statewide Sales'!L:L,'Statewide Sales'!$A:$A,$A3),1)</f>
        <v>0</v>
      </c>
      <c r="M3" s="76">
        <f>MIN(SUMIFS('RPS-Applicable Sales'!N:N,'RPS-Applicable Sales'!$A:$A,$A3)/SUMIFS('Statewide Sales'!M:M,'Statewide Sales'!$A:$A,$A3),1)</f>
        <v>0</v>
      </c>
      <c r="N3" s="76">
        <f>MIN(SUMIFS('RPS-Applicable Sales'!O:O,'RPS-Applicable Sales'!$A:$A,$A3)/SUMIFS('Statewide Sales'!N:N,'Statewide Sales'!$A:$A,$A3),1)</f>
        <v>0</v>
      </c>
      <c r="O3" s="76">
        <f>MIN(SUMIFS('RPS-Applicable Sales'!P:P,'RPS-Applicable Sales'!$A:$A,$A3)/SUMIFS('Statewide Sales'!O:O,'Statewide Sales'!$A:$A,$A3),1)</f>
        <v>0</v>
      </c>
      <c r="P3" s="76">
        <f>MIN(SUMIFS('RPS-Applicable Sales'!Q:Q,'RPS-Applicable Sales'!$A:$A,$A3)/SUMIFS('Statewide Sales'!P:P,'Statewide Sales'!$A:$A,$A3),1)</f>
        <v>0</v>
      </c>
      <c r="Q3" s="76">
        <f>MIN(SUMIFS('RPS-Applicable Sales'!R:R,'RPS-Applicable Sales'!$A:$A,$A3)/SUMIFS('Statewide Sales'!Q:Q,'Statewide Sales'!$A:$A,$A3),1)</f>
        <v>0</v>
      </c>
      <c r="R3" s="76">
        <f>MIN(SUMIFS('RPS-Applicable Sales'!S:S,'RPS-Applicable Sales'!$A:$A,$A3)/SUMIFS('Statewide Sales'!R:R,'Statewide Sales'!$A:$A,$A3),1)</f>
        <v>0</v>
      </c>
      <c r="S3" s="76">
        <f>MIN(SUMIFS('RPS-Applicable Sales'!T:T,'RPS-Applicable Sales'!$A:$A,$A3)/SUMIFS('Statewide Sales'!S:S,'Statewide Sales'!$A:$A,$A3),1)</f>
        <v>0</v>
      </c>
      <c r="T3" s="76">
        <f>MIN(SUMIFS('RPS-Applicable Sales'!U:U,'RPS-Applicable Sales'!$A:$A,$A3)/SUMIFS('Statewide Sales'!T:T,'Statewide Sales'!$A:$A,$A3),1)</f>
        <v>0</v>
      </c>
      <c r="U3" s="76">
        <f>MIN(SUMIFS('RPS-Applicable Sales'!V:V,'RPS-Applicable Sales'!$A:$A,$A3)/SUMIFS('Statewide Sales'!U:U,'Statewide Sales'!$A:$A,$A3),1)</f>
        <v>0</v>
      </c>
      <c r="V3" s="76">
        <f>MIN(SUMIFS('RPS-Applicable Sales'!W:W,'RPS-Applicable Sales'!$A:$A,$A3)/SUMIFS('Statewide Sales'!V:V,'Statewide Sales'!$A:$A,$A3),1)</f>
        <v>0</v>
      </c>
      <c r="W3" s="76">
        <f>MIN(SUMIFS('RPS-Applicable Sales'!X:X,'RPS-Applicable Sales'!$A:$A,$A3)/SUMIFS('Statewide Sales'!W:W,'Statewide Sales'!$A:$A,$A3),1)</f>
        <v>0</v>
      </c>
      <c r="X3" s="76">
        <f>MIN(SUMIFS('RPS-Applicable Sales'!Y:Y,'RPS-Applicable Sales'!$A:$A,$A3)/SUMIFS('Statewide Sales'!X:X,'Statewide Sales'!$A:$A,$A3),1)</f>
        <v>0</v>
      </c>
      <c r="Y3" s="76">
        <f>MIN(SUMIFS('RPS-Applicable Sales'!Z:Z,'RPS-Applicable Sales'!$A:$A,$A3)/SUMIFS('Statewide Sales'!Y:Y,'Statewide Sales'!$A:$A,$A3),1)</f>
        <v>0</v>
      </c>
      <c r="Z3" s="76">
        <f>MIN(SUMIFS('RPS-Applicable Sales'!AA:AA,'RPS-Applicable Sales'!$A:$A,$A3)/SUMIFS('Statewide Sales'!Z:Z,'Statewide Sales'!$A:$A,$A3),1)</f>
        <v>0</v>
      </c>
      <c r="AA3" s="76">
        <f>MIN(SUMIFS('RPS-Applicable Sales'!AB:AB,'RPS-Applicable Sales'!$A:$A,$A3)/SUMIFS('Statewide Sales'!AA:AA,'Statewide Sales'!$A:$A,$A3),1)</f>
        <v>0</v>
      </c>
      <c r="AB3" s="76">
        <f>MIN(SUMIFS('RPS-Applicable Sales'!AC:AC,'RPS-Applicable Sales'!$A:$A,$A3)/SUMIFS('Statewide Sales'!AB:AB,'Statewide Sales'!$A:$A,$A3),1)</f>
        <v>0</v>
      </c>
      <c r="AC3" s="76">
        <f>MIN(SUMIFS('RPS-Applicable Sales'!AD:AD,'RPS-Applicable Sales'!$A:$A,$A3)/SUMIFS('Statewide Sales'!AC:AC,'Statewide Sales'!$A:$A,$A3),1)</f>
        <v>0</v>
      </c>
      <c r="AD3" s="76">
        <f>MIN(SUMIFS('RPS-Applicable Sales'!AE:AE,'RPS-Applicable Sales'!$A:$A,$A3)/SUMIFS('Statewide Sales'!AD:AD,'Statewide Sales'!$A:$A,$A3),1)</f>
        <v>0</v>
      </c>
      <c r="AE3" s="76">
        <f>MIN(SUMIFS('RPS-Applicable Sales'!AF:AF,'RPS-Applicable Sales'!$A:$A,$A3)/SUMIFS('Statewide Sales'!AE:AE,'Statewide Sales'!$A:$A,$A3),1)</f>
        <v>0</v>
      </c>
      <c r="AF3" s="119">
        <f>AE3</f>
        <v>0</v>
      </c>
    </row>
    <row r="4" spans="1:32" ht="15" x14ac:dyDescent="0.25">
      <c r="A4" s="73" t="s">
        <v>6</v>
      </c>
      <c r="B4" s="76">
        <f>MIN(SUMIFS('RPS-Applicable Sales'!C:C,'RPS-Applicable Sales'!$A:$A,$A4)/SUMIFS('Statewide Sales'!B:B,'Statewide Sales'!$A:$A,$A4),1)</f>
        <v>0</v>
      </c>
      <c r="C4" s="76">
        <f>MIN(SUMIFS('RPS-Applicable Sales'!D:D,'RPS-Applicable Sales'!$A:$A,$A4)/SUMIFS('Statewide Sales'!C:C,'Statewide Sales'!$A:$A,$A4),1)</f>
        <v>0</v>
      </c>
      <c r="D4" s="76">
        <f>MIN(SUMIFS('RPS-Applicable Sales'!E:E,'RPS-Applicable Sales'!$A:$A,$A4)/SUMIFS('Statewide Sales'!D:D,'Statewide Sales'!$A:$A,$A4),1)</f>
        <v>0</v>
      </c>
      <c r="E4" s="76">
        <f>MIN(SUMIFS('RPS-Applicable Sales'!F:F,'RPS-Applicable Sales'!$A:$A,$A4)/SUMIFS('Statewide Sales'!E:E,'Statewide Sales'!$A:$A,$A4),1)</f>
        <v>0</v>
      </c>
      <c r="F4" s="76">
        <f>MIN(SUMIFS('RPS-Applicable Sales'!G:G,'RPS-Applicable Sales'!$A:$A,$A4)/SUMIFS('Statewide Sales'!F:F,'Statewide Sales'!$A:$A,$A4),1)</f>
        <v>0</v>
      </c>
      <c r="G4" s="76">
        <f>MIN(SUMIFS('RPS-Applicable Sales'!H:H,'RPS-Applicable Sales'!$A:$A,$A4)/SUMIFS('Statewide Sales'!G:G,'Statewide Sales'!$A:$A,$A4),1)</f>
        <v>0</v>
      </c>
      <c r="H4" s="76">
        <f>MIN(SUMIFS('RPS-Applicable Sales'!I:I,'RPS-Applicable Sales'!$A:$A,$A4)/SUMIFS('Statewide Sales'!H:H,'Statewide Sales'!$A:$A,$A4),1)</f>
        <v>0</v>
      </c>
      <c r="I4" s="76">
        <f>MIN(SUMIFS('RPS-Applicable Sales'!J:J,'RPS-Applicable Sales'!$A:$A,$A4)/SUMIFS('Statewide Sales'!I:I,'Statewide Sales'!$A:$A,$A4),1)</f>
        <v>0</v>
      </c>
      <c r="J4" s="76">
        <f>MIN(SUMIFS('RPS-Applicable Sales'!K:K,'RPS-Applicable Sales'!$A:$A,$A4)/SUMIFS('Statewide Sales'!J:J,'Statewide Sales'!$A:$A,$A4),1)</f>
        <v>0</v>
      </c>
      <c r="K4" s="76">
        <f>MIN(SUMIFS('RPS-Applicable Sales'!L:L,'RPS-Applicable Sales'!$A:$A,$A4)/SUMIFS('Statewide Sales'!K:K,'Statewide Sales'!$A:$A,$A4),1)</f>
        <v>0</v>
      </c>
      <c r="L4" s="76">
        <f>MIN(SUMIFS('RPS-Applicable Sales'!M:M,'RPS-Applicable Sales'!$A:$A,$A4)/SUMIFS('Statewide Sales'!L:L,'Statewide Sales'!$A:$A,$A4),1)</f>
        <v>0</v>
      </c>
      <c r="M4" s="76">
        <f>MIN(SUMIFS('RPS-Applicable Sales'!N:N,'RPS-Applicable Sales'!$A:$A,$A4)/SUMIFS('Statewide Sales'!M:M,'Statewide Sales'!$A:$A,$A4),1)</f>
        <v>0</v>
      </c>
      <c r="N4" s="76">
        <f>MIN(SUMIFS('RPS-Applicable Sales'!O:O,'RPS-Applicable Sales'!$A:$A,$A4)/SUMIFS('Statewide Sales'!N:N,'Statewide Sales'!$A:$A,$A4),1)</f>
        <v>0</v>
      </c>
      <c r="O4" s="76">
        <f>MIN(SUMIFS('RPS-Applicable Sales'!P:P,'RPS-Applicable Sales'!$A:$A,$A4)/SUMIFS('Statewide Sales'!O:O,'Statewide Sales'!$A:$A,$A4),1)</f>
        <v>0</v>
      </c>
      <c r="P4" s="76">
        <f>MIN(SUMIFS('RPS-Applicable Sales'!Q:Q,'RPS-Applicable Sales'!$A:$A,$A4)/SUMIFS('Statewide Sales'!P:P,'Statewide Sales'!$A:$A,$A4),1)</f>
        <v>0</v>
      </c>
      <c r="Q4" s="76">
        <f>MIN(SUMIFS('RPS-Applicable Sales'!R:R,'RPS-Applicable Sales'!$A:$A,$A4)/SUMIFS('Statewide Sales'!Q:Q,'Statewide Sales'!$A:$A,$A4),1)</f>
        <v>0</v>
      </c>
      <c r="R4" s="76">
        <f>MIN(SUMIFS('RPS-Applicable Sales'!S:S,'RPS-Applicable Sales'!$A:$A,$A4)/SUMIFS('Statewide Sales'!R:R,'Statewide Sales'!$A:$A,$A4),1)</f>
        <v>0</v>
      </c>
      <c r="S4" s="76">
        <f>MIN(SUMIFS('RPS-Applicable Sales'!T:T,'RPS-Applicable Sales'!$A:$A,$A4)/SUMIFS('Statewide Sales'!S:S,'Statewide Sales'!$A:$A,$A4),1)</f>
        <v>0</v>
      </c>
      <c r="T4" s="76">
        <f>MIN(SUMIFS('RPS-Applicable Sales'!U:U,'RPS-Applicable Sales'!$A:$A,$A4)/SUMIFS('Statewide Sales'!T:T,'Statewide Sales'!$A:$A,$A4),1)</f>
        <v>0</v>
      </c>
      <c r="U4" s="76">
        <f>MIN(SUMIFS('RPS-Applicable Sales'!V:V,'RPS-Applicable Sales'!$A:$A,$A4)/SUMIFS('Statewide Sales'!U:U,'Statewide Sales'!$A:$A,$A4),1)</f>
        <v>0</v>
      </c>
      <c r="V4" s="76">
        <f>MIN(SUMIFS('RPS-Applicable Sales'!W:W,'RPS-Applicable Sales'!$A:$A,$A4)/SUMIFS('Statewide Sales'!V:V,'Statewide Sales'!$A:$A,$A4),1)</f>
        <v>0</v>
      </c>
      <c r="W4" s="76">
        <f>MIN(SUMIFS('RPS-Applicable Sales'!X:X,'RPS-Applicable Sales'!$A:$A,$A4)/SUMIFS('Statewide Sales'!W:W,'Statewide Sales'!$A:$A,$A4),1)</f>
        <v>0</v>
      </c>
      <c r="X4" s="76">
        <f>MIN(SUMIFS('RPS-Applicable Sales'!Y:Y,'RPS-Applicable Sales'!$A:$A,$A4)/SUMIFS('Statewide Sales'!X:X,'Statewide Sales'!$A:$A,$A4),1)</f>
        <v>0</v>
      </c>
      <c r="Y4" s="76">
        <f>MIN(SUMIFS('RPS-Applicable Sales'!Z:Z,'RPS-Applicable Sales'!$A:$A,$A4)/SUMIFS('Statewide Sales'!Y:Y,'Statewide Sales'!$A:$A,$A4),1)</f>
        <v>0</v>
      </c>
      <c r="Z4" s="76">
        <f>MIN(SUMIFS('RPS-Applicable Sales'!AA:AA,'RPS-Applicable Sales'!$A:$A,$A4)/SUMIFS('Statewide Sales'!Z:Z,'Statewide Sales'!$A:$A,$A4),1)</f>
        <v>0</v>
      </c>
      <c r="AA4" s="76">
        <f>MIN(SUMIFS('RPS-Applicable Sales'!AB:AB,'RPS-Applicable Sales'!$A:$A,$A4)/SUMIFS('Statewide Sales'!AA:AA,'Statewide Sales'!$A:$A,$A4),1)</f>
        <v>0</v>
      </c>
      <c r="AB4" s="76">
        <f>MIN(SUMIFS('RPS-Applicable Sales'!AC:AC,'RPS-Applicable Sales'!$A:$A,$A4)/SUMIFS('Statewide Sales'!AB:AB,'Statewide Sales'!$A:$A,$A4),1)</f>
        <v>0</v>
      </c>
      <c r="AC4" s="76">
        <f>MIN(SUMIFS('RPS-Applicable Sales'!AD:AD,'RPS-Applicable Sales'!$A:$A,$A4)/SUMIFS('Statewide Sales'!AC:AC,'Statewide Sales'!$A:$A,$A4),1)</f>
        <v>0</v>
      </c>
      <c r="AD4" s="76">
        <f>MIN(SUMIFS('RPS-Applicable Sales'!AE:AE,'RPS-Applicable Sales'!$A:$A,$A4)/SUMIFS('Statewide Sales'!AD:AD,'Statewide Sales'!$A:$A,$A4),1)</f>
        <v>0</v>
      </c>
      <c r="AE4" s="76">
        <f>MIN(SUMIFS('RPS-Applicable Sales'!AF:AF,'RPS-Applicable Sales'!$A:$A,$A4)/SUMIFS('Statewide Sales'!AE:AE,'Statewide Sales'!$A:$A,$A4),1)</f>
        <v>0</v>
      </c>
      <c r="AF4" s="119">
        <f t="shared" ref="AF4:AF52" si="0">AE4</f>
        <v>0</v>
      </c>
    </row>
    <row r="5" spans="1:32" ht="15" x14ac:dyDescent="0.25">
      <c r="A5" s="73" t="s">
        <v>8</v>
      </c>
      <c r="B5" s="76">
        <f>MIN(SUMIFS('RPS-Applicable Sales'!C:C,'RPS-Applicable Sales'!$A:$A,$A5)/SUMIFS('Statewide Sales'!B:B,'Statewide Sales'!$A:$A,$A5),1)</f>
        <v>0.57271599095920789</v>
      </c>
      <c r="C5" s="76">
        <f>MIN(SUMIFS('RPS-Applicable Sales'!D:D,'RPS-Applicable Sales'!$A:$A,$A5)/SUMIFS('Statewide Sales'!C:C,'Statewide Sales'!$A:$A,$A5),1)</f>
        <v>0.59581814072885375</v>
      </c>
      <c r="D5" s="76">
        <f>MIN(SUMIFS('RPS-Applicable Sales'!E:E,'RPS-Applicable Sales'!$A:$A,$A5)/SUMIFS('Statewide Sales'!D:D,'Statewide Sales'!$A:$A,$A5),1)</f>
        <v>0.5689458074374798</v>
      </c>
      <c r="E5" s="76">
        <f>MIN(SUMIFS('RPS-Applicable Sales'!F:F,'RPS-Applicable Sales'!$A:$A,$A5)/SUMIFS('Statewide Sales'!E:E,'Statewide Sales'!$A:$A,$A5),1)</f>
        <v>0.5860098826267931</v>
      </c>
      <c r="F5" s="76">
        <f>MIN(SUMIFS('RPS-Applicable Sales'!G:G,'RPS-Applicable Sales'!$A:$A,$A5)/SUMIFS('Statewide Sales'!F:F,'Statewide Sales'!$A:$A,$A5),1)</f>
        <v>0.58386857270709713</v>
      </c>
      <c r="G5" s="76">
        <f>MIN(SUMIFS('RPS-Applicable Sales'!H:H,'RPS-Applicable Sales'!$A:$A,$A5)/SUMIFS('Statewide Sales'!G:G,'Statewide Sales'!$A:$A,$A5),1)</f>
        <v>0.58344760349016189</v>
      </c>
      <c r="H5" s="76">
        <f>MIN(SUMIFS('RPS-Applicable Sales'!I:I,'RPS-Applicable Sales'!$A:$A,$A5)/SUMIFS('Statewide Sales'!H:H,'Statewide Sales'!$A:$A,$A5),1)</f>
        <v>0.58288514902996247</v>
      </c>
      <c r="I5" s="76">
        <f>MIN(SUMIFS('RPS-Applicable Sales'!J:J,'RPS-Applicable Sales'!$A:$A,$A5)/SUMIFS('Statewide Sales'!I:I,'Statewide Sales'!$A:$A,$A5),1)</f>
        <v>0.58441179060164139</v>
      </c>
      <c r="J5" s="76">
        <f>MIN(SUMIFS('RPS-Applicable Sales'!K:K,'RPS-Applicable Sales'!$A:$A,$A5)/SUMIFS('Statewide Sales'!J:J,'Statewide Sales'!$A:$A,$A5),1)</f>
        <v>0.5835393314747287</v>
      </c>
      <c r="K5" s="76">
        <f>MIN(SUMIFS('RPS-Applicable Sales'!L:L,'RPS-Applicable Sales'!$A:$A,$A5)/SUMIFS('Statewide Sales'!K:K,'Statewide Sales'!$A:$A,$A5),1)</f>
        <v>0.58294032561480402</v>
      </c>
      <c r="L5" s="76">
        <f>MIN(SUMIFS('RPS-Applicable Sales'!M:M,'RPS-Applicable Sales'!$A:$A,$A5)/SUMIFS('Statewide Sales'!L:L,'Statewide Sales'!$A:$A,$A5),1)</f>
        <v>0.5831921563149528</v>
      </c>
      <c r="M5" s="76">
        <f>MIN(SUMIFS('RPS-Applicable Sales'!N:N,'RPS-Applicable Sales'!$A:$A,$A5)/SUMIFS('Statewide Sales'!M:M,'Statewide Sales'!$A:$A,$A5),1)</f>
        <v>0.58353430155965957</v>
      </c>
      <c r="N5" s="76">
        <f>MIN(SUMIFS('RPS-Applicable Sales'!O:O,'RPS-Applicable Sales'!$A:$A,$A5)/SUMIFS('Statewide Sales'!N:N,'Statewide Sales'!$A:$A,$A5),1)</f>
        <v>0.5830947622491528</v>
      </c>
      <c r="O5" s="76">
        <f>MIN(SUMIFS('RPS-Applicable Sales'!P:P,'RPS-Applicable Sales'!$A:$A,$A5)/SUMIFS('Statewide Sales'!O:O,'Statewide Sales'!$A:$A,$A5),1)</f>
        <v>0.58333588984912355</v>
      </c>
      <c r="P5" s="76">
        <f>MIN(SUMIFS('RPS-Applicable Sales'!Q:Q,'RPS-Applicable Sales'!$A:$A,$A5)/SUMIFS('Statewide Sales'!P:P,'Statewide Sales'!$A:$A,$A5),1)</f>
        <v>0.58390150833731436</v>
      </c>
      <c r="Q5" s="76">
        <f>MIN(SUMIFS('RPS-Applicable Sales'!R:R,'RPS-Applicable Sales'!$A:$A,$A5)/SUMIFS('Statewide Sales'!Q:Q,'Statewide Sales'!$A:$A,$A5),1)</f>
        <v>0.58365304402311247</v>
      </c>
      <c r="R5" s="76">
        <f>MIN(SUMIFS('RPS-Applicable Sales'!S:S,'RPS-Applicable Sales'!$A:$A,$A5)/SUMIFS('Statewide Sales'!R:R,'Statewide Sales'!$A:$A,$A5),1)</f>
        <v>0.58317930020694519</v>
      </c>
      <c r="S5" s="76">
        <f>MIN(SUMIFS('RPS-Applicable Sales'!T:T,'RPS-Applicable Sales'!$A:$A,$A5)/SUMIFS('Statewide Sales'!S:S,'Statewide Sales'!$A:$A,$A5),1)</f>
        <v>0.58239620417373894</v>
      </c>
      <c r="T5" s="76">
        <f>MIN(SUMIFS('RPS-Applicable Sales'!U:U,'RPS-Applicable Sales'!$A:$A,$A5)/SUMIFS('Statewide Sales'!T:T,'Statewide Sales'!$A:$A,$A5),1)</f>
        <v>0.58236202532847725</v>
      </c>
      <c r="U5" s="76">
        <f>MIN(SUMIFS('RPS-Applicable Sales'!V:V,'RPS-Applicable Sales'!$A:$A,$A5)/SUMIFS('Statewide Sales'!U:U,'Statewide Sales'!$A:$A,$A5),1)</f>
        <v>0.58241895863614301</v>
      </c>
      <c r="V5" s="76">
        <f>MIN(SUMIFS('RPS-Applicable Sales'!W:W,'RPS-Applicable Sales'!$A:$A,$A5)/SUMIFS('Statewide Sales'!V:V,'Statewide Sales'!$A:$A,$A5),1)</f>
        <v>0.58292380131803012</v>
      </c>
      <c r="W5" s="76">
        <f>MIN(SUMIFS('RPS-Applicable Sales'!X:X,'RPS-Applicable Sales'!$A:$A,$A5)/SUMIFS('Statewide Sales'!W:W,'Statewide Sales'!$A:$A,$A5),1)</f>
        <v>0.58319303908375264</v>
      </c>
      <c r="X5" s="76">
        <f>MIN(SUMIFS('RPS-Applicable Sales'!Y:Y,'RPS-Applicable Sales'!$A:$A,$A5)/SUMIFS('Statewide Sales'!X:X,'Statewide Sales'!$A:$A,$A5),1)</f>
        <v>0.5838080407947801</v>
      </c>
      <c r="Y5" s="76">
        <f>MIN(SUMIFS('RPS-Applicable Sales'!Z:Z,'RPS-Applicable Sales'!$A:$A,$A5)/SUMIFS('Statewide Sales'!Y:Y,'Statewide Sales'!$A:$A,$A5),1)</f>
        <v>0.5837489512772609</v>
      </c>
      <c r="Z5" s="76">
        <f>MIN(SUMIFS('RPS-Applicable Sales'!AA:AA,'RPS-Applicable Sales'!$A:$A,$A5)/SUMIFS('Statewide Sales'!Z:Z,'Statewide Sales'!$A:$A,$A5),1)</f>
        <v>0.58520588287245034</v>
      </c>
      <c r="AA5" s="76">
        <f>MIN(SUMIFS('RPS-Applicable Sales'!AB:AB,'RPS-Applicable Sales'!$A:$A,$A5)/SUMIFS('Statewide Sales'!AA:AA,'Statewide Sales'!$A:$A,$A5),1)</f>
        <v>0.58349128438023079</v>
      </c>
      <c r="AB5" s="76">
        <f>MIN(SUMIFS('RPS-Applicable Sales'!AC:AC,'RPS-Applicable Sales'!$A:$A,$A5)/SUMIFS('Statewide Sales'!AB:AB,'Statewide Sales'!$A:$A,$A5),1)</f>
        <v>0.58394640493690497</v>
      </c>
      <c r="AC5" s="76">
        <f>MIN(SUMIFS('RPS-Applicable Sales'!AD:AD,'RPS-Applicable Sales'!$A:$A,$A5)/SUMIFS('Statewide Sales'!AC:AC,'Statewide Sales'!$A:$A,$A5),1)</f>
        <v>0.58388451326631463</v>
      </c>
      <c r="AD5" s="76">
        <f>MIN(SUMIFS('RPS-Applicable Sales'!AE:AE,'RPS-Applicable Sales'!$A:$A,$A5)/SUMIFS('Statewide Sales'!AD:AD,'Statewide Sales'!$A:$A,$A5),1)</f>
        <v>0.58378240936772563</v>
      </c>
      <c r="AE5" s="76">
        <f>MIN(SUMIFS('RPS-Applicable Sales'!AF:AF,'RPS-Applicable Sales'!$A:$A,$A5)/SUMIFS('Statewide Sales'!AE:AE,'Statewide Sales'!$A:$A,$A5),1)</f>
        <v>0.5841344134635077</v>
      </c>
      <c r="AF5" s="119">
        <f t="shared" si="0"/>
        <v>0.5841344134635077</v>
      </c>
    </row>
    <row r="6" spans="1:32" ht="15" x14ac:dyDescent="0.25">
      <c r="A6" s="73" t="s">
        <v>12</v>
      </c>
      <c r="B6" s="76">
        <f>MIN(SUMIFS('RPS-Applicable Sales'!C:C,'RPS-Applicable Sales'!$A:$A,$A6)/SUMIFS('Statewide Sales'!B:B,'Statewide Sales'!$A:$A,$A6),1)</f>
        <v>0</v>
      </c>
      <c r="C6" s="76">
        <f>MIN(SUMIFS('RPS-Applicable Sales'!D:D,'RPS-Applicable Sales'!$A:$A,$A6)/SUMIFS('Statewide Sales'!C:C,'Statewide Sales'!$A:$A,$A6),1)</f>
        <v>0</v>
      </c>
      <c r="D6" s="76">
        <f>MIN(SUMIFS('RPS-Applicable Sales'!E:E,'RPS-Applicable Sales'!$A:$A,$A6)/SUMIFS('Statewide Sales'!D:D,'Statewide Sales'!$A:$A,$A6),1)</f>
        <v>0</v>
      </c>
      <c r="E6" s="76">
        <f>MIN(SUMIFS('RPS-Applicable Sales'!F:F,'RPS-Applicable Sales'!$A:$A,$A6)/SUMIFS('Statewide Sales'!E:E,'Statewide Sales'!$A:$A,$A6),1)</f>
        <v>0</v>
      </c>
      <c r="F6" s="76">
        <f>MIN(SUMIFS('RPS-Applicable Sales'!G:G,'RPS-Applicable Sales'!$A:$A,$A6)/SUMIFS('Statewide Sales'!F:F,'Statewide Sales'!$A:$A,$A6),1)</f>
        <v>0</v>
      </c>
      <c r="G6" s="76">
        <f>MIN(SUMIFS('RPS-Applicable Sales'!H:H,'RPS-Applicable Sales'!$A:$A,$A6)/SUMIFS('Statewide Sales'!G:G,'Statewide Sales'!$A:$A,$A6),1)</f>
        <v>0</v>
      </c>
      <c r="H6" s="76">
        <f>MIN(SUMIFS('RPS-Applicable Sales'!I:I,'RPS-Applicable Sales'!$A:$A,$A6)/SUMIFS('Statewide Sales'!H:H,'Statewide Sales'!$A:$A,$A6),1)</f>
        <v>0</v>
      </c>
      <c r="I6" s="76">
        <f>MIN(SUMIFS('RPS-Applicable Sales'!J:J,'RPS-Applicable Sales'!$A:$A,$A6)/SUMIFS('Statewide Sales'!I:I,'Statewide Sales'!$A:$A,$A6),1)</f>
        <v>0</v>
      </c>
      <c r="J6" s="76">
        <f>MIN(SUMIFS('RPS-Applicable Sales'!K:K,'RPS-Applicable Sales'!$A:$A,$A6)/SUMIFS('Statewide Sales'!J:J,'Statewide Sales'!$A:$A,$A6),1)</f>
        <v>0</v>
      </c>
      <c r="K6" s="76">
        <f>MIN(SUMIFS('RPS-Applicable Sales'!L:L,'RPS-Applicable Sales'!$A:$A,$A6)/SUMIFS('Statewide Sales'!K:K,'Statewide Sales'!$A:$A,$A6),1)</f>
        <v>0</v>
      </c>
      <c r="L6" s="76">
        <f>MIN(SUMIFS('RPS-Applicable Sales'!M:M,'RPS-Applicable Sales'!$A:$A,$A6)/SUMIFS('Statewide Sales'!L:L,'Statewide Sales'!$A:$A,$A6),1)</f>
        <v>0</v>
      </c>
      <c r="M6" s="76">
        <f>MIN(SUMIFS('RPS-Applicable Sales'!N:N,'RPS-Applicable Sales'!$A:$A,$A6)/SUMIFS('Statewide Sales'!M:M,'Statewide Sales'!$A:$A,$A6),1)</f>
        <v>0</v>
      </c>
      <c r="N6" s="76">
        <f>MIN(SUMIFS('RPS-Applicable Sales'!O:O,'RPS-Applicable Sales'!$A:$A,$A6)/SUMIFS('Statewide Sales'!N:N,'Statewide Sales'!$A:$A,$A6),1)</f>
        <v>0</v>
      </c>
      <c r="O6" s="76">
        <f>MIN(SUMIFS('RPS-Applicable Sales'!P:P,'RPS-Applicable Sales'!$A:$A,$A6)/SUMIFS('Statewide Sales'!O:O,'Statewide Sales'!$A:$A,$A6),1)</f>
        <v>0</v>
      </c>
      <c r="P6" s="76">
        <f>MIN(SUMIFS('RPS-Applicable Sales'!Q:Q,'RPS-Applicable Sales'!$A:$A,$A6)/SUMIFS('Statewide Sales'!P:P,'Statewide Sales'!$A:$A,$A6),1)</f>
        <v>0</v>
      </c>
      <c r="Q6" s="76">
        <f>MIN(SUMIFS('RPS-Applicable Sales'!R:R,'RPS-Applicable Sales'!$A:$A,$A6)/SUMIFS('Statewide Sales'!Q:Q,'Statewide Sales'!$A:$A,$A6),1)</f>
        <v>0</v>
      </c>
      <c r="R6" s="76">
        <f>MIN(SUMIFS('RPS-Applicable Sales'!S:S,'RPS-Applicable Sales'!$A:$A,$A6)/SUMIFS('Statewide Sales'!R:R,'Statewide Sales'!$A:$A,$A6),1)</f>
        <v>0</v>
      </c>
      <c r="S6" s="76">
        <f>MIN(SUMIFS('RPS-Applicable Sales'!T:T,'RPS-Applicable Sales'!$A:$A,$A6)/SUMIFS('Statewide Sales'!S:S,'Statewide Sales'!$A:$A,$A6),1)</f>
        <v>0</v>
      </c>
      <c r="T6" s="76">
        <f>MIN(SUMIFS('RPS-Applicable Sales'!U:U,'RPS-Applicable Sales'!$A:$A,$A6)/SUMIFS('Statewide Sales'!T:T,'Statewide Sales'!$A:$A,$A6),1)</f>
        <v>0</v>
      </c>
      <c r="U6" s="76">
        <f>MIN(SUMIFS('RPS-Applicable Sales'!V:V,'RPS-Applicable Sales'!$A:$A,$A6)/SUMIFS('Statewide Sales'!U:U,'Statewide Sales'!$A:$A,$A6),1)</f>
        <v>0</v>
      </c>
      <c r="V6" s="76">
        <f>MIN(SUMIFS('RPS-Applicable Sales'!W:W,'RPS-Applicable Sales'!$A:$A,$A6)/SUMIFS('Statewide Sales'!V:V,'Statewide Sales'!$A:$A,$A6),1)</f>
        <v>0</v>
      </c>
      <c r="W6" s="76">
        <f>MIN(SUMIFS('RPS-Applicable Sales'!X:X,'RPS-Applicable Sales'!$A:$A,$A6)/SUMIFS('Statewide Sales'!W:W,'Statewide Sales'!$A:$A,$A6),1)</f>
        <v>0</v>
      </c>
      <c r="X6" s="76">
        <f>MIN(SUMIFS('RPS-Applicable Sales'!Y:Y,'RPS-Applicable Sales'!$A:$A,$A6)/SUMIFS('Statewide Sales'!X:X,'Statewide Sales'!$A:$A,$A6),1)</f>
        <v>0</v>
      </c>
      <c r="Y6" s="76">
        <f>MIN(SUMIFS('RPS-Applicable Sales'!Z:Z,'RPS-Applicable Sales'!$A:$A,$A6)/SUMIFS('Statewide Sales'!Y:Y,'Statewide Sales'!$A:$A,$A6),1)</f>
        <v>0</v>
      </c>
      <c r="Z6" s="76">
        <f>MIN(SUMIFS('RPS-Applicable Sales'!AA:AA,'RPS-Applicable Sales'!$A:$A,$A6)/SUMIFS('Statewide Sales'!Z:Z,'Statewide Sales'!$A:$A,$A6),1)</f>
        <v>0</v>
      </c>
      <c r="AA6" s="76">
        <f>MIN(SUMIFS('RPS-Applicable Sales'!AB:AB,'RPS-Applicable Sales'!$A:$A,$A6)/SUMIFS('Statewide Sales'!AA:AA,'Statewide Sales'!$A:$A,$A6),1)</f>
        <v>0</v>
      </c>
      <c r="AB6" s="76">
        <f>MIN(SUMIFS('RPS-Applicable Sales'!AC:AC,'RPS-Applicable Sales'!$A:$A,$A6)/SUMIFS('Statewide Sales'!AB:AB,'Statewide Sales'!$A:$A,$A6),1)</f>
        <v>0</v>
      </c>
      <c r="AC6" s="76">
        <f>MIN(SUMIFS('RPS-Applicable Sales'!AD:AD,'RPS-Applicable Sales'!$A:$A,$A6)/SUMIFS('Statewide Sales'!AC:AC,'Statewide Sales'!$A:$A,$A6),1)</f>
        <v>0</v>
      </c>
      <c r="AD6" s="76">
        <f>MIN(SUMIFS('RPS-Applicable Sales'!AE:AE,'RPS-Applicable Sales'!$A:$A,$A6)/SUMIFS('Statewide Sales'!AD:AD,'Statewide Sales'!$A:$A,$A6),1)</f>
        <v>0</v>
      </c>
      <c r="AE6" s="76">
        <f>MIN(SUMIFS('RPS-Applicable Sales'!AF:AF,'RPS-Applicable Sales'!$A:$A,$A6)/SUMIFS('Statewide Sales'!AE:AE,'Statewide Sales'!$A:$A,$A6),1)</f>
        <v>0</v>
      </c>
      <c r="AF6" s="119">
        <f t="shared" si="0"/>
        <v>0</v>
      </c>
    </row>
    <row r="7" spans="1:32" ht="15" x14ac:dyDescent="0.25">
      <c r="A7" s="73" t="s">
        <v>15</v>
      </c>
      <c r="B7" s="76">
        <f>MIN(SUMIFS('RPS-Applicable Sales'!C:C,'RPS-Applicable Sales'!$A:$A,$A7)/SUMIFS('Statewide Sales'!B:B,'Statewide Sales'!$A:$A,$A7),1)</f>
        <v>0.95898747096188863</v>
      </c>
      <c r="C7" s="76">
        <f>MIN(SUMIFS('RPS-Applicable Sales'!D:D,'RPS-Applicable Sales'!$A:$A,$A7)/SUMIFS('Statewide Sales'!C:C,'Statewide Sales'!$A:$A,$A7),1)</f>
        <v>0.9887528005295898</v>
      </c>
      <c r="D7" s="76">
        <f>MIN(SUMIFS('RPS-Applicable Sales'!E:E,'RPS-Applicable Sales'!$A:$A,$A7)/SUMIFS('Statewide Sales'!D:D,'Statewide Sales'!$A:$A,$A7),1)</f>
        <v>0.94901563443013903</v>
      </c>
      <c r="E7" s="76">
        <f>MIN(SUMIFS('RPS-Applicable Sales'!F:F,'RPS-Applicable Sales'!$A:$A,$A7)/SUMIFS('Statewide Sales'!E:E,'Statewide Sales'!$A:$A,$A7),1)</f>
        <v>0.97113453450492593</v>
      </c>
      <c r="F7" s="76">
        <f>MIN(SUMIFS('RPS-Applicable Sales'!G:G,'RPS-Applicable Sales'!$A:$A,$A7)/SUMIFS('Statewide Sales'!F:F,'Statewide Sales'!$A:$A,$A7),1)</f>
        <v>0.9832264248370659</v>
      </c>
      <c r="G7" s="76">
        <f>MIN(SUMIFS('RPS-Applicable Sales'!H:H,'RPS-Applicable Sales'!$A:$A,$A7)/SUMIFS('Statewide Sales'!G:G,'Statewide Sales'!$A:$A,$A7),1)</f>
        <v>0.98274630599047808</v>
      </c>
      <c r="H7" s="76">
        <f>MIN(SUMIFS('RPS-Applicable Sales'!I:I,'RPS-Applicable Sales'!$A:$A,$A7)/SUMIFS('Statewide Sales'!H:H,'Statewide Sales'!$A:$A,$A7),1)</f>
        <v>0.97693698511551474</v>
      </c>
      <c r="I7" s="76">
        <f>MIN(SUMIFS('RPS-Applicable Sales'!J:J,'RPS-Applicable Sales'!$A:$A,$A7)/SUMIFS('Statewide Sales'!I:I,'Statewide Sales'!$A:$A,$A7),1)</f>
        <v>0.97994316517582536</v>
      </c>
      <c r="J7" s="76">
        <f>MIN(SUMIFS('RPS-Applicable Sales'!K:K,'RPS-Applicable Sales'!$A:$A,$A7)/SUMIFS('Statewide Sales'!J:J,'Statewide Sales'!$A:$A,$A7),1)</f>
        <v>0.97939898403280967</v>
      </c>
      <c r="K7" s="76">
        <f>MIN(SUMIFS('RPS-Applicable Sales'!L:L,'RPS-Applicable Sales'!$A:$A,$A7)/SUMIFS('Statewide Sales'!K:K,'Statewide Sales'!$A:$A,$A7),1)</f>
        <v>0.97740024731953734</v>
      </c>
      <c r="L7" s="76">
        <f>MIN(SUMIFS('RPS-Applicable Sales'!M:M,'RPS-Applicable Sales'!$A:$A,$A7)/SUMIFS('Statewide Sales'!L:L,'Statewide Sales'!$A:$A,$A7),1)</f>
        <v>0.97622619223078455</v>
      </c>
      <c r="M7" s="76">
        <f>MIN(SUMIFS('RPS-Applicable Sales'!N:N,'RPS-Applicable Sales'!$A:$A,$A7)/SUMIFS('Statewide Sales'!M:M,'Statewide Sales'!$A:$A,$A7),1)</f>
        <v>0.97723359415236866</v>
      </c>
      <c r="N7" s="76">
        <f>MIN(SUMIFS('RPS-Applicable Sales'!O:O,'RPS-Applicable Sales'!$A:$A,$A7)/SUMIFS('Statewide Sales'!N:N,'Statewide Sales'!$A:$A,$A7),1)</f>
        <v>0.97724494483763569</v>
      </c>
      <c r="O7" s="76">
        <f>MIN(SUMIFS('RPS-Applicable Sales'!P:P,'RPS-Applicable Sales'!$A:$A,$A7)/SUMIFS('Statewide Sales'!O:O,'Statewide Sales'!$A:$A,$A7),1)</f>
        <v>0.97849018644248964</v>
      </c>
      <c r="P7" s="76">
        <f>MIN(SUMIFS('RPS-Applicable Sales'!Q:Q,'RPS-Applicable Sales'!$A:$A,$A7)/SUMIFS('Statewide Sales'!P:P,'Statewide Sales'!$A:$A,$A7),1)</f>
        <v>0.9787771203085045</v>
      </c>
      <c r="Q7" s="76">
        <f>MIN(SUMIFS('RPS-Applicable Sales'!R:R,'RPS-Applicable Sales'!$A:$A,$A7)/SUMIFS('Statewide Sales'!Q:Q,'Statewide Sales'!$A:$A,$A7),1)</f>
        <v>0.97964867599626304</v>
      </c>
      <c r="R7" s="76">
        <f>MIN(SUMIFS('RPS-Applicable Sales'!S:S,'RPS-Applicable Sales'!$A:$A,$A7)/SUMIFS('Statewide Sales'!R:R,'Statewide Sales'!$A:$A,$A7),1)</f>
        <v>0.97993477313835775</v>
      </c>
      <c r="S7" s="76">
        <f>MIN(SUMIFS('RPS-Applicable Sales'!T:T,'RPS-Applicable Sales'!$A:$A,$A7)/SUMIFS('Statewide Sales'!S:S,'Statewide Sales'!$A:$A,$A7),1)</f>
        <v>0.9799882874238135</v>
      </c>
      <c r="T7" s="76">
        <f>MIN(SUMIFS('RPS-Applicable Sales'!U:U,'RPS-Applicable Sales'!$A:$A,$A7)/SUMIFS('Statewide Sales'!T:T,'Statewide Sales'!$A:$A,$A7),1)</f>
        <v>0.98034024244274987</v>
      </c>
      <c r="U7" s="76">
        <f>MIN(SUMIFS('RPS-Applicable Sales'!V:V,'RPS-Applicable Sales'!$A:$A,$A7)/SUMIFS('Statewide Sales'!U:U,'Statewide Sales'!$A:$A,$A7),1)</f>
        <v>0.97964506824611797</v>
      </c>
      <c r="V7" s="76">
        <f>MIN(SUMIFS('RPS-Applicable Sales'!W:W,'RPS-Applicable Sales'!$A:$A,$A7)/SUMIFS('Statewide Sales'!V:V,'Statewide Sales'!$A:$A,$A7),1)</f>
        <v>0.97899219809824045</v>
      </c>
      <c r="W7" s="76">
        <f>MIN(SUMIFS('RPS-Applicable Sales'!X:X,'RPS-Applicable Sales'!$A:$A,$A7)/SUMIFS('Statewide Sales'!W:W,'Statewide Sales'!$A:$A,$A7),1)</f>
        <v>0.97818705501914649</v>
      </c>
      <c r="X7" s="76">
        <f>MIN(SUMIFS('RPS-Applicable Sales'!Y:Y,'RPS-Applicable Sales'!$A:$A,$A7)/SUMIFS('Statewide Sales'!X:X,'Statewide Sales'!$A:$A,$A7),1)</f>
        <v>0.97683338230051098</v>
      </c>
      <c r="Y7" s="76">
        <f>MIN(SUMIFS('RPS-Applicable Sales'!Z:Z,'RPS-Applicable Sales'!$A:$A,$A7)/SUMIFS('Statewide Sales'!Y:Y,'Statewide Sales'!$A:$A,$A7),1)</f>
        <v>0.97622682687427731</v>
      </c>
      <c r="Z7" s="76">
        <f>MIN(SUMIFS('RPS-Applicable Sales'!AA:AA,'RPS-Applicable Sales'!$A:$A,$A7)/SUMIFS('Statewide Sales'!Z:Z,'Statewide Sales'!$A:$A,$A7),1)</f>
        <v>0.97909110840596958</v>
      </c>
      <c r="AA7" s="76">
        <f>MIN(SUMIFS('RPS-Applicable Sales'!AB:AB,'RPS-Applicable Sales'!$A:$A,$A7)/SUMIFS('Statewide Sales'!AA:AA,'Statewide Sales'!$A:$A,$A7),1)</f>
        <v>0.97737272345309256</v>
      </c>
      <c r="AB7" s="76">
        <f>MIN(SUMIFS('RPS-Applicable Sales'!AC:AC,'RPS-Applicable Sales'!$A:$A,$A7)/SUMIFS('Statewide Sales'!AB:AB,'Statewide Sales'!$A:$A,$A7),1)</f>
        <v>0.97835832446699345</v>
      </c>
      <c r="AC7" s="76">
        <f>MIN(SUMIFS('RPS-Applicable Sales'!AD:AD,'RPS-Applicable Sales'!$A:$A,$A7)/SUMIFS('Statewide Sales'!AC:AC,'Statewide Sales'!$A:$A,$A7),1)</f>
        <v>0.97811576574488768</v>
      </c>
      <c r="AD7" s="76">
        <f>MIN(SUMIFS('RPS-Applicable Sales'!AE:AE,'RPS-Applicable Sales'!$A:$A,$A7)/SUMIFS('Statewide Sales'!AD:AD,'Statewide Sales'!$A:$A,$A7),1)</f>
        <v>0.97913854429587233</v>
      </c>
      <c r="AE7" s="76">
        <f>MIN(SUMIFS('RPS-Applicable Sales'!AF:AF,'RPS-Applicable Sales'!$A:$A,$A7)/SUMIFS('Statewide Sales'!AE:AE,'Statewide Sales'!$A:$A,$A7),1)</f>
        <v>0.97994740165528083</v>
      </c>
      <c r="AF7" s="119">
        <f t="shared" si="0"/>
        <v>0.97994740165528083</v>
      </c>
    </row>
    <row r="8" spans="1:32" ht="15" x14ac:dyDescent="0.25">
      <c r="A8" s="73" t="s">
        <v>16</v>
      </c>
      <c r="B8" s="76">
        <f>MIN(SUMIFS('RPS-Applicable Sales'!C:C,'RPS-Applicable Sales'!$A:$A,$A8)/SUMIFS('Statewide Sales'!B:B,'Statewide Sales'!$A:$A,$A8),1)</f>
        <v>0.97931891988947639</v>
      </c>
      <c r="C8" s="76">
        <f>MIN(SUMIFS('RPS-Applicable Sales'!D:D,'RPS-Applicable Sales'!$A:$A,$A8)/SUMIFS('Statewide Sales'!C:C,'Statewide Sales'!$A:$A,$A8),1)</f>
        <v>0.99060847914794803</v>
      </c>
      <c r="D8" s="76">
        <f>MIN(SUMIFS('RPS-Applicable Sales'!E:E,'RPS-Applicable Sales'!$A:$A,$A8)/SUMIFS('Statewide Sales'!D:D,'Statewide Sales'!$A:$A,$A8),1)</f>
        <v>0.975765226564975</v>
      </c>
      <c r="E8" s="76">
        <f>MIN(SUMIFS('RPS-Applicable Sales'!F:F,'RPS-Applicable Sales'!$A:$A,$A8)/SUMIFS('Statewide Sales'!E:E,'Statewide Sales'!$A:$A,$A8),1)</f>
        <v>0.99921568059007349</v>
      </c>
      <c r="F8" s="76">
        <f>MIN(SUMIFS('RPS-Applicable Sales'!G:G,'RPS-Applicable Sales'!$A:$A,$A8)/SUMIFS('Statewide Sales'!F:F,'Statewide Sales'!$A:$A,$A8),1)</f>
        <v>0.99787798044015008</v>
      </c>
      <c r="G8" s="76">
        <f>MIN(SUMIFS('RPS-Applicable Sales'!H:H,'RPS-Applicable Sales'!$A:$A,$A8)/SUMIFS('Statewide Sales'!G:G,'Statewide Sales'!$A:$A,$A8),1)</f>
        <v>0.99629636609152306</v>
      </c>
      <c r="H8" s="76">
        <f>MIN(SUMIFS('RPS-Applicable Sales'!I:I,'RPS-Applicable Sales'!$A:$A,$A8)/SUMIFS('Statewide Sales'!H:H,'Statewide Sales'!$A:$A,$A8),1)</f>
        <v>0.99519125021259036</v>
      </c>
      <c r="I8" s="76">
        <f>MIN(SUMIFS('RPS-Applicable Sales'!J:J,'RPS-Applicable Sales'!$A:$A,$A8)/SUMIFS('Statewide Sales'!I:I,'Statewide Sales'!$A:$A,$A8),1)</f>
        <v>0.99711438628959226</v>
      </c>
      <c r="J8" s="76">
        <f>MIN(SUMIFS('RPS-Applicable Sales'!K:K,'RPS-Applicable Sales'!$A:$A,$A8)/SUMIFS('Statewide Sales'!J:J,'Statewide Sales'!$A:$A,$A8),1)</f>
        <v>0.99575661919073999</v>
      </c>
      <c r="K8" s="76">
        <f>MIN(SUMIFS('RPS-Applicable Sales'!L:L,'RPS-Applicable Sales'!$A:$A,$A8)/SUMIFS('Statewide Sales'!K:K,'Statewide Sales'!$A:$A,$A8),1)</f>
        <v>0.99487304885002892</v>
      </c>
      <c r="L8" s="76">
        <f>MIN(SUMIFS('RPS-Applicable Sales'!M:M,'RPS-Applicable Sales'!$A:$A,$A8)/SUMIFS('Statewide Sales'!L:L,'Statewide Sales'!$A:$A,$A8),1)</f>
        <v>0.99564381793141543</v>
      </c>
      <c r="M8" s="76">
        <f>MIN(SUMIFS('RPS-Applicable Sales'!N:N,'RPS-Applicable Sales'!$A:$A,$A8)/SUMIFS('Statewide Sales'!M:M,'Statewide Sales'!$A:$A,$A8),1)</f>
        <v>0.99629103385357654</v>
      </c>
      <c r="N8" s="76">
        <f>MIN(SUMIFS('RPS-Applicable Sales'!O:O,'RPS-Applicable Sales'!$A:$A,$A8)/SUMIFS('Statewide Sales'!N:N,'Statewide Sales'!$A:$A,$A8),1)</f>
        <v>0.99551454538752027</v>
      </c>
      <c r="O8" s="76">
        <f>MIN(SUMIFS('RPS-Applicable Sales'!P:P,'RPS-Applicable Sales'!$A:$A,$A8)/SUMIFS('Statewide Sales'!O:O,'Statewide Sales'!$A:$A,$A8),1)</f>
        <v>0.99596016118203046</v>
      </c>
      <c r="P8" s="76">
        <f>MIN(SUMIFS('RPS-Applicable Sales'!Q:Q,'RPS-Applicable Sales'!$A:$A,$A8)/SUMIFS('Statewide Sales'!P:P,'Statewide Sales'!$A:$A,$A8),1)</f>
        <v>0.99687693631532459</v>
      </c>
      <c r="Q8" s="76">
        <f>MIN(SUMIFS('RPS-Applicable Sales'!R:R,'RPS-Applicable Sales'!$A:$A,$A8)/SUMIFS('Statewide Sales'!Q:Q,'Statewide Sales'!$A:$A,$A8),1)</f>
        <v>0.99626407447358778</v>
      </c>
      <c r="R8" s="76">
        <f>MIN(SUMIFS('RPS-Applicable Sales'!S:S,'RPS-Applicable Sales'!$A:$A,$A8)/SUMIFS('Statewide Sales'!R:R,'Statewide Sales'!$A:$A,$A8),1)</f>
        <v>0.9953580746035422</v>
      </c>
      <c r="S8" s="76">
        <f>MIN(SUMIFS('RPS-Applicable Sales'!T:T,'RPS-Applicable Sales'!$A:$A,$A8)/SUMIFS('Statewide Sales'!S:S,'Statewide Sales'!$A:$A,$A8),1)</f>
        <v>0.99425535480379645</v>
      </c>
      <c r="T8" s="76">
        <f>MIN(SUMIFS('RPS-Applicable Sales'!U:U,'RPS-Applicable Sales'!$A:$A,$A8)/SUMIFS('Statewide Sales'!T:T,'Statewide Sales'!$A:$A,$A8),1)</f>
        <v>0.99393247771168491</v>
      </c>
      <c r="U8" s="76">
        <f>MIN(SUMIFS('RPS-Applicable Sales'!V:V,'RPS-Applicable Sales'!$A:$A,$A8)/SUMIFS('Statewide Sales'!U:U,'Statewide Sales'!$A:$A,$A8),1)</f>
        <v>0.99412053795417432</v>
      </c>
      <c r="V8" s="76">
        <f>MIN(SUMIFS('RPS-Applicable Sales'!W:W,'RPS-Applicable Sales'!$A:$A,$A8)/SUMIFS('Statewide Sales'!V:V,'Statewide Sales'!$A:$A,$A8),1)</f>
        <v>0.99555360074987176</v>
      </c>
      <c r="W8" s="76">
        <f>MIN(SUMIFS('RPS-Applicable Sales'!X:X,'RPS-Applicable Sales'!$A:$A,$A8)/SUMIFS('Statewide Sales'!W:W,'Statewide Sales'!$A:$A,$A8),1)</f>
        <v>0.99592244153473664</v>
      </c>
      <c r="X8" s="76">
        <f>MIN(SUMIFS('RPS-Applicable Sales'!Y:Y,'RPS-Applicable Sales'!$A:$A,$A8)/SUMIFS('Statewide Sales'!X:X,'Statewide Sales'!$A:$A,$A8),1)</f>
        <v>0.99687662278406164</v>
      </c>
      <c r="Y8" s="76">
        <f>MIN(SUMIFS('RPS-Applicable Sales'!Z:Z,'RPS-Applicable Sales'!$A:$A,$A8)/SUMIFS('Statewide Sales'!Y:Y,'Statewide Sales'!$A:$A,$A8),1)</f>
        <v>0.99652730213142982</v>
      </c>
      <c r="Z8" s="76">
        <f>MIN(SUMIFS('RPS-Applicable Sales'!AA:AA,'RPS-Applicable Sales'!$A:$A,$A8)/SUMIFS('Statewide Sales'!Z:Z,'Statewide Sales'!$A:$A,$A8),1)</f>
        <v>1</v>
      </c>
      <c r="AA8" s="76">
        <f>MIN(SUMIFS('RPS-Applicable Sales'!AB:AB,'RPS-Applicable Sales'!$A:$A,$A8)/SUMIFS('Statewide Sales'!AA:AA,'Statewide Sales'!$A:$A,$A8),1)</f>
        <v>0.99604742267054502</v>
      </c>
      <c r="AB8" s="76">
        <f>MIN(SUMIFS('RPS-Applicable Sales'!AC:AC,'RPS-Applicable Sales'!$A:$A,$A8)/SUMIFS('Statewide Sales'!AB:AB,'Statewide Sales'!$A:$A,$A8),1)</f>
        <v>0.99702475883244568</v>
      </c>
      <c r="AC8" s="76">
        <f>MIN(SUMIFS('RPS-Applicable Sales'!AD:AD,'RPS-Applicable Sales'!$A:$A,$A8)/SUMIFS('Statewide Sales'!AC:AC,'Statewide Sales'!$A:$A,$A8),1)</f>
        <v>0.99672172993618269</v>
      </c>
      <c r="AD8" s="76">
        <f>MIN(SUMIFS('RPS-Applicable Sales'!AE:AE,'RPS-Applicable Sales'!$A:$A,$A8)/SUMIFS('Statewide Sales'!AD:AD,'Statewide Sales'!$A:$A,$A8),1)</f>
        <v>0.99665530662804069</v>
      </c>
      <c r="AE8" s="76">
        <f>MIN(SUMIFS('RPS-Applicable Sales'!AF:AF,'RPS-Applicable Sales'!$A:$A,$A8)/SUMIFS('Statewide Sales'!AE:AE,'Statewide Sales'!$A:$A,$A8),1)</f>
        <v>0.99755784937295289</v>
      </c>
      <c r="AF8" s="119">
        <f t="shared" si="0"/>
        <v>0.99755784937295289</v>
      </c>
    </row>
    <row r="9" spans="1:32" ht="15" x14ac:dyDescent="0.25">
      <c r="A9" s="73" t="s">
        <v>19</v>
      </c>
      <c r="B9" s="76">
        <f>MIN(SUMIFS('RPS-Applicable Sales'!C:C,'RPS-Applicable Sales'!$A:$A,$A9)/SUMIFS('Statewide Sales'!B:B,'Statewide Sales'!$A:$A,$A9),1)</f>
        <v>1</v>
      </c>
      <c r="C9" s="76">
        <f>MIN(SUMIFS('RPS-Applicable Sales'!D:D,'RPS-Applicable Sales'!$A:$A,$A9)/SUMIFS('Statewide Sales'!C:C,'Statewide Sales'!$A:$A,$A9),1)</f>
        <v>0.98697094167963517</v>
      </c>
      <c r="D9" s="76">
        <f>MIN(SUMIFS('RPS-Applicable Sales'!E:E,'RPS-Applicable Sales'!$A:$A,$A9)/SUMIFS('Statewide Sales'!D:D,'Statewide Sales'!$A:$A,$A9),1)</f>
        <v>0.96444736113633622</v>
      </c>
      <c r="E9" s="76">
        <f>MIN(SUMIFS('RPS-Applicable Sales'!F:F,'RPS-Applicable Sales'!$A:$A,$A9)/SUMIFS('Statewide Sales'!E:E,'Statewide Sales'!$A:$A,$A9),1)</f>
        <v>1</v>
      </c>
      <c r="F9" s="76">
        <f>MIN(SUMIFS('RPS-Applicable Sales'!G:G,'RPS-Applicable Sales'!$A:$A,$A9)/SUMIFS('Statewide Sales'!F:F,'Statewide Sales'!$A:$A,$A9),1)</f>
        <v>0.98470912471696548</v>
      </c>
      <c r="G9" s="76">
        <f>MIN(SUMIFS('RPS-Applicable Sales'!H:H,'RPS-Applicable Sales'!$A:$A,$A9)/SUMIFS('Statewide Sales'!G:G,'Statewide Sales'!$A:$A,$A9),1)</f>
        <v>0.99313447962294044</v>
      </c>
      <c r="H9" s="76">
        <f>MIN(SUMIFS('RPS-Applicable Sales'!I:I,'RPS-Applicable Sales'!$A:$A,$A9)/SUMIFS('Statewide Sales'!H:H,'Statewide Sales'!$A:$A,$A9),1)</f>
        <v>0.99235128971514375</v>
      </c>
      <c r="I9" s="76">
        <f>MIN(SUMIFS('RPS-Applicable Sales'!J:J,'RPS-Applicable Sales'!$A:$A,$A9)/SUMIFS('Statewide Sales'!I:I,'Statewide Sales'!$A:$A,$A9),1)</f>
        <v>0.99475641841547402</v>
      </c>
      <c r="J9" s="76">
        <f>MIN(SUMIFS('RPS-Applicable Sales'!K:K,'RPS-Applicable Sales'!$A:$A,$A9)/SUMIFS('Statewide Sales'!J:J,'Statewide Sales'!$A:$A,$A9),1)</f>
        <v>0.99490151693360362</v>
      </c>
      <c r="K9" s="76">
        <f>MIN(SUMIFS('RPS-Applicable Sales'!L:L,'RPS-Applicable Sales'!$A:$A,$A9)/SUMIFS('Statewide Sales'!K:K,'Statewide Sales'!$A:$A,$A9),1)</f>
        <v>0.99664234597156598</v>
      </c>
      <c r="L9" s="76">
        <f>MIN(SUMIFS('RPS-Applicable Sales'!M:M,'RPS-Applicable Sales'!$A:$A,$A9)/SUMIFS('Statewide Sales'!L:L,'Statewide Sales'!$A:$A,$A9),1)</f>
        <v>0.99630982976427584</v>
      </c>
      <c r="M9" s="76">
        <f>MIN(SUMIFS('RPS-Applicable Sales'!N:N,'RPS-Applicable Sales'!$A:$A,$A9)/SUMIFS('Statewide Sales'!M:M,'Statewide Sales'!$A:$A,$A9),1)</f>
        <v>0.99711261061267609</v>
      </c>
      <c r="N9" s="76">
        <f>MIN(SUMIFS('RPS-Applicable Sales'!O:O,'RPS-Applicable Sales'!$A:$A,$A9)/SUMIFS('Statewide Sales'!N:N,'Statewide Sales'!$A:$A,$A9),1)</f>
        <v>0.99835421813742775</v>
      </c>
      <c r="O9" s="76">
        <f>MIN(SUMIFS('RPS-Applicable Sales'!P:P,'RPS-Applicable Sales'!$A:$A,$A9)/SUMIFS('Statewide Sales'!O:O,'Statewide Sales'!$A:$A,$A9),1)</f>
        <v>0.99267011789534443</v>
      </c>
      <c r="P9" s="76">
        <f>MIN(SUMIFS('RPS-Applicable Sales'!Q:Q,'RPS-Applicable Sales'!$A:$A,$A9)/SUMIFS('Statewide Sales'!P:P,'Statewide Sales'!$A:$A,$A9),1)</f>
        <v>1</v>
      </c>
      <c r="Q9" s="76">
        <f>MIN(SUMIFS('RPS-Applicable Sales'!R:R,'RPS-Applicable Sales'!$A:$A,$A9)/SUMIFS('Statewide Sales'!Q:Q,'Statewide Sales'!$A:$A,$A9),1)</f>
        <v>0.99424336501251098</v>
      </c>
      <c r="R9" s="76">
        <f>MIN(SUMIFS('RPS-Applicable Sales'!S:S,'RPS-Applicable Sales'!$A:$A,$A9)/SUMIFS('Statewide Sales'!R:R,'Statewide Sales'!$A:$A,$A9),1)</f>
        <v>0.99873250351991816</v>
      </c>
      <c r="S9" s="76">
        <f>MIN(SUMIFS('RPS-Applicable Sales'!T:T,'RPS-Applicable Sales'!$A:$A,$A9)/SUMIFS('Statewide Sales'!S:S,'Statewide Sales'!$A:$A,$A9),1)</f>
        <v>0.99669969758814925</v>
      </c>
      <c r="T9" s="76">
        <f>MIN(SUMIFS('RPS-Applicable Sales'!U:U,'RPS-Applicable Sales'!$A:$A,$A9)/SUMIFS('Statewide Sales'!T:T,'Statewide Sales'!$A:$A,$A9),1)</f>
        <v>0.99809046660630896</v>
      </c>
      <c r="U9" s="76">
        <f>MIN(SUMIFS('RPS-Applicable Sales'!V:V,'RPS-Applicable Sales'!$A:$A,$A9)/SUMIFS('Statewide Sales'!U:U,'Statewide Sales'!$A:$A,$A9),1)</f>
        <v>0.99831960600408698</v>
      </c>
      <c r="V9" s="76">
        <f>MIN(SUMIFS('RPS-Applicable Sales'!W:W,'RPS-Applicable Sales'!$A:$A,$A9)/SUMIFS('Statewide Sales'!V:V,'Statewide Sales'!$A:$A,$A9),1)</f>
        <v>0.99793127551436844</v>
      </c>
      <c r="W9" s="76">
        <f>MIN(SUMIFS('RPS-Applicable Sales'!X:X,'RPS-Applicable Sales'!$A:$A,$A9)/SUMIFS('Statewide Sales'!W:W,'Statewide Sales'!$A:$A,$A9),1)</f>
        <v>0.99944233348790801</v>
      </c>
      <c r="X9" s="76">
        <f>MIN(SUMIFS('RPS-Applicable Sales'!Y:Y,'RPS-Applicable Sales'!$A:$A,$A9)/SUMIFS('Statewide Sales'!X:X,'Statewide Sales'!$A:$A,$A9),1)</f>
        <v>0.99872606402815589</v>
      </c>
      <c r="Y9" s="76">
        <f>MIN(SUMIFS('RPS-Applicable Sales'!Z:Z,'RPS-Applicable Sales'!$A:$A,$A9)/SUMIFS('Statewide Sales'!Y:Y,'Statewide Sales'!$A:$A,$A9),1)</f>
        <v>1</v>
      </c>
      <c r="Z9" s="76">
        <f>MIN(SUMIFS('RPS-Applicable Sales'!AA:AA,'RPS-Applicable Sales'!$A:$A,$A9)/SUMIFS('Statewide Sales'!Z:Z,'Statewide Sales'!$A:$A,$A9),1)</f>
        <v>0.99998119585918943</v>
      </c>
      <c r="AA9" s="76">
        <f>MIN(SUMIFS('RPS-Applicable Sales'!AB:AB,'RPS-Applicable Sales'!$A:$A,$A9)/SUMIFS('Statewide Sales'!AA:AA,'Statewide Sales'!$A:$A,$A9),1)</f>
        <v>0.99798843330659148</v>
      </c>
      <c r="AB9" s="76">
        <f>MIN(SUMIFS('RPS-Applicable Sales'!AC:AC,'RPS-Applicable Sales'!$A:$A,$A9)/SUMIFS('Statewide Sales'!AB:AB,'Statewide Sales'!$A:$A,$A9),1)</f>
        <v>0.99988048335459756</v>
      </c>
      <c r="AC9" s="76">
        <f>MIN(SUMIFS('RPS-Applicable Sales'!AD:AD,'RPS-Applicable Sales'!$A:$A,$A9)/SUMIFS('Statewide Sales'!AC:AC,'Statewide Sales'!$A:$A,$A9),1)</f>
        <v>0.99787150137302438</v>
      </c>
      <c r="AD9" s="76">
        <f>MIN(SUMIFS('RPS-Applicable Sales'!AE:AE,'RPS-Applicable Sales'!$A:$A,$A9)/SUMIFS('Statewide Sales'!AD:AD,'Statewide Sales'!$A:$A,$A9),1)</f>
        <v>1</v>
      </c>
      <c r="AE9" s="76">
        <f>MIN(SUMIFS('RPS-Applicable Sales'!AF:AF,'RPS-Applicable Sales'!$A:$A,$A9)/SUMIFS('Statewide Sales'!AE:AE,'Statewide Sales'!$A:$A,$A9),1)</f>
        <v>1</v>
      </c>
      <c r="AF9" s="119">
        <f t="shared" si="0"/>
        <v>1</v>
      </c>
    </row>
    <row r="10" spans="1:32" ht="15" x14ac:dyDescent="0.25">
      <c r="A10" s="73" t="s">
        <v>22</v>
      </c>
      <c r="B10" s="76">
        <f>MIN(SUMIFS('RPS-Applicable Sales'!C:C,'RPS-Applicable Sales'!$A:$A,$A10)/SUMIFS('Statewide Sales'!B:B,'Statewide Sales'!$A:$A,$A10),1)</f>
        <v>0.93489601981867021</v>
      </c>
      <c r="C10" s="76">
        <f>MIN(SUMIFS('RPS-Applicable Sales'!D:D,'RPS-Applicable Sales'!$A:$A,$A10)/SUMIFS('Statewide Sales'!C:C,'Statewide Sales'!$A:$A,$A10),1)</f>
        <v>0.91503380471483609</v>
      </c>
      <c r="D10" s="76">
        <f>MIN(SUMIFS('RPS-Applicable Sales'!E:E,'RPS-Applicable Sales'!$A:$A,$A10)/SUMIFS('Statewide Sales'!D:D,'Statewide Sales'!$A:$A,$A10),1)</f>
        <v>0.89374391379793094</v>
      </c>
      <c r="E10" s="76">
        <f>MIN(SUMIFS('RPS-Applicable Sales'!F:F,'RPS-Applicable Sales'!$A:$A,$A10)/SUMIFS('Statewide Sales'!E:E,'Statewide Sales'!$A:$A,$A10),1)</f>
        <v>0.91064333931329777</v>
      </c>
      <c r="F10" s="76">
        <f>MIN(SUMIFS('RPS-Applicable Sales'!G:G,'RPS-Applicable Sales'!$A:$A,$A10)/SUMIFS('Statewide Sales'!F:F,'Statewide Sales'!$A:$A,$A10),1)</f>
        <v>0.9065480352434141</v>
      </c>
      <c r="G10" s="76">
        <f>MIN(SUMIFS('RPS-Applicable Sales'!H:H,'RPS-Applicable Sales'!$A:$A,$A10)/SUMIFS('Statewide Sales'!G:G,'Statewide Sales'!$A:$A,$A10),1)</f>
        <v>0.91084784331789381</v>
      </c>
      <c r="H10" s="76">
        <f>MIN(SUMIFS('RPS-Applicable Sales'!I:I,'RPS-Applicable Sales'!$A:$A,$A10)/SUMIFS('Statewide Sales'!H:H,'Statewide Sales'!$A:$A,$A10),1)</f>
        <v>0.91133731723127132</v>
      </c>
      <c r="I10" s="76">
        <f>MIN(SUMIFS('RPS-Applicable Sales'!J:J,'RPS-Applicable Sales'!$A:$A,$A10)/SUMIFS('Statewide Sales'!I:I,'Statewide Sales'!$A:$A,$A10),1)</f>
        <v>0.91212534938999712</v>
      </c>
      <c r="J10" s="76">
        <f>MIN(SUMIFS('RPS-Applicable Sales'!K:K,'RPS-Applicable Sales'!$A:$A,$A10)/SUMIFS('Statewide Sales'!J:J,'Statewide Sales'!$A:$A,$A10),1)</f>
        <v>0.91136308188571324</v>
      </c>
      <c r="K10" s="76">
        <f>MIN(SUMIFS('RPS-Applicable Sales'!L:L,'RPS-Applicable Sales'!$A:$A,$A10)/SUMIFS('Statewide Sales'!K:K,'Statewide Sales'!$A:$A,$A10),1)</f>
        <v>0.91120840191112162</v>
      </c>
      <c r="L10" s="76">
        <f>MIN(SUMIFS('RPS-Applicable Sales'!M:M,'RPS-Applicable Sales'!$A:$A,$A10)/SUMIFS('Statewide Sales'!L:L,'Statewide Sales'!$A:$A,$A10),1)</f>
        <v>0.91134322357768616</v>
      </c>
      <c r="M10" s="76">
        <f>MIN(SUMIFS('RPS-Applicable Sales'!N:N,'RPS-Applicable Sales'!$A:$A,$A10)/SUMIFS('Statewide Sales'!M:M,'Statewide Sales'!$A:$A,$A10),1)</f>
        <v>0.91146755796616075</v>
      </c>
      <c r="N10" s="76">
        <f>MIN(SUMIFS('RPS-Applicable Sales'!O:O,'RPS-Applicable Sales'!$A:$A,$A10)/SUMIFS('Statewide Sales'!N:N,'Statewide Sales'!$A:$A,$A10),1)</f>
        <v>0.9112101413243866</v>
      </c>
      <c r="O10" s="76">
        <f>MIN(SUMIFS('RPS-Applicable Sales'!P:P,'RPS-Applicable Sales'!$A:$A,$A10)/SUMIFS('Statewide Sales'!O:O,'Statewide Sales'!$A:$A,$A10),1)</f>
        <v>0.9114131806789042</v>
      </c>
      <c r="P10" s="76">
        <f>MIN(SUMIFS('RPS-Applicable Sales'!Q:Q,'RPS-Applicable Sales'!$A:$A,$A10)/SUMIFS('Statewide Sales'!P:P,'Statewide Sales'!$A:$A,$A10),1)</f>
        <v>0.91241839041457817</v>
      </c>
      <c r="Q10" s="76">
        <f>MIN(SUMIFS('RPS-Applicable Sales'!R:R,'RPS-Applicable Sales'!$A:$A,$A10)/SUMIFS('Statewide Sales'!Q:Q,'Statewide Sales'!$A:$A,$A10),1)</f>
        <v>0.91264184012706284</v>
      </c>
      <c r="R10" s="76">
        <f>MIN(SUMIFS('RPS-Applicable Sales'!S:S,'RPS-Applicable Sales'!$A:$A,$A10)/SUMIFS('Statewide Sales'!R:R,'Statewide Sales'!$A:$A,$A10),1)</f>
        <v>0.91347683963830284</v>
      </c>
      <c r="S10" s="76">
        <f>MIN(SUMIFS('RPS-Applicable Sales'!T:T,'RPS-Applicable Sales'!$A:$A,$A10)/SUMIFS('Statewide Sales'!S:S,'Statewide Sales'!$A:$A,$A10),1)</f>
        <v>0.9122028010087545</v>
      </c>
      <c r="T10" s="76">
        <f>MIN(SUMIFS('RPS-Applicable Sales'!U:U,'RPS-Applicable Sales'!$A:$A,$A10)/SUMIFS('Statewide Sales'!T:T,'Statewide Sales'!$A:$A,$A10),1)</f>
        <v>0.91138746822793948</v>
      </c>
      <c r="U10" s="76">
        <f>MIN(SUMIFS('RPS-Applicable Sales'!V:V,'RPS-Applicable Sales'!$A:$A,$A10)/SUMIFS('Statewide Sales'!U:U,'Statewide Sales'!$A:$A,$A10),1)</f>
        <v>0.9124796871381593</v>
      </c>
      <c r="V10" s="76">
        <f>MIN(SUMIFS('RPS-Applicable Sales'!W:W,'RPS-Applicable Sales'!$A:$A,$A10)/SUMIFS('Statewide Sales'!V:V,'Statewide Sales'!$A:$A,$A10),1)</f>
        <v>0.91320650860068131</v>
      </c>
      <c r="W10" s="76">
        <f>MIN(SUMIFS('RPS-Applicable Sales'!X:X,'RPS-Applicable Sales'!$A:$A,$A10)/SUMIFS('Statewide Sales'!W:W,'Statewide Sales'!$A:$A,$A10),1)</f>
        <v>0.91376758076816289</v>
      </c>
      <c r="X10" s="76">
        <f>MIN(SUMIFS('RPS-Applicable Sales'!Y:Y,'RPS-Applicable Sales'!$A:$A,$A10)/SUMIFS('Statewide Sales'!X:X,'Statewide Sales'!$A:$A,$A10),1)</f>
        <v>0.91383393642061006</v>
      </c>
      <c r="Y10" s="76">
        <f>MIN(SUMIFS('RPS-Applicable Sales'!Z:Z,'RPS-Applicable Sales'!$A:$A,$A10)/SUMIFS('Statewide Sales'!Y:Y,'Statewide Sales'!$A:$A,$A10),1)</f>
        <v>0.91412230151239249</v>
      </c>
      <c r="Z10" s="76">
        <f>MIN(SUMIFS('RPS-Applicable Sales'!AA:AA,'RPS-Applicable Sales'!$A:$A,$A10)/SUMIFS('Statewide Sales'!Z:Z,'Statewide Sales'!$A:$A,$A10),1)</f>
        <v>0.9145944298663834</v>
      </c>
      <c r="AA10" s="76">
        <f>MIN(SUMIFS('RPS-Applicable Sales'!AB:AB,'RPS-Applicable Sales'!$A:$A,$A10)/SUMIFS('Statewide Sales'!AA:AA,'Statewide Sales'!$A:$A,$A10),1)</f>
        <v>0.91471899114115662</v>
      </c>
      <c r="AB10" s="76">
        <f>MIN(SUMIFS('RPS-Applicable Sales'!AC:AC,'RPS-Applicable Sales'!$A:$A,$A10)/SUMIFS('Statewide Sales'!AB:AB,'Statewide Sales'!$A:$A,$A10),1)</f>
        <v>0.91541590569646081</v>
      </c>
      <c r="AC10" s="76">
        <f>MIN(SUMIFS('RPS-Applicable Sales'!AD:AD,'RPS-Applicable Sales'!$A:$A,$A10)/SUMIFS('Statewide Sales'!AC:AC,'Statewide Sales'!$A:$A,$A10),1)</f>
        <v>0.91538737335065279</v>
      </c>
      <c r="AD10" s="76">
        <f>MIN(SUMIFS('RPS-Applicable Sales'!AE:AE,'RPS-Applicable Sales'!$A:$A,$A10)/SUMIFS('Statewide Sales'!AD:AD,'Statewide Sales'!$A:$A,$A10),1)</f>
        <v>0.91606632386022413</v>
      </c>
      <c r="AE10" s="76">
        <f>MIN(SUMIFS('RPS-Applicable Sales'!AF:AF,'RPS-Applicable Sales'!$A:$A,$A10)/SUMIFS('Statewide Sales'!AE:AE,'Statewide Sales'!$A:$A,$A10),1)</f>
        <v>0.91738389270782028</v>
      </c>
      <c r="AF10" s="119">
        <f t="shared" si="0"/>
        <v>0.91738389270782028</v>
      </c>
    </row>
    <row r="11" spans="1:32" ht="15" x14ac:dyDescent="0.25">
      <c r="A11" s="73" t="s">
        <v>24</v>
      </c>
      <c r="B11" s="76">
        <f>MIN(SUMIFS('RPS-Applicable Sales'!C:C,'RPS-Applicable Sales'!$A:$A,$A11)/SUMIFS('Statewide Sales'!B:B,'Statewide Sales'!$A:$A,$A11),1)</f>
        <v>0</v>
      </c>
      <c r="C11" s="76">
        <f>MIN(SUMIFS('RPS-Applicable Sales'!D:D,'RPS-Applicable Sales'!$A:$A,$A11)/SUMIFS('Statewide Sales'!C:C,'Statewide Sales'!$A:$A,$A11),1)</f>
        <v>0</v>
      </c>
      <c r="D11" s="76">
        <f>MIN(SUMIFS('RPS-Applicable Sales'!E:E,'RPS-Applicable Sales'!$A:$A,$A11)/SUMIFS('Statewide Sales'!D:D,'Statewide Sales'!$A:$A,$A11),1)</f>
        <v>0</v>
      </c>
      <c r="E11" s="76">
        <f>MIN(SUMIFS('RPS-Applicable Sales'!F:F,'RPS-Applicable Sales'!$A:$A,$A11)/SUMIFS('Statewide Sales'!E:E,'Statewide Sales'!$A:$A,$A11),1)</f>
        <v>0</v>
      </c>
      <c r="F11" s="76">
        <f>MIN(SUMIFS('RPS-Applicable Sales'!G:G,'RPS-Applicable Sales'!$A:$A,$A11)/SUMIFS('Statewide Sales'!F:F,'Statewide Sales'!$A:$A,$A11),1)</f>
        <v>0</v>
      </c>
      <c r="G11" s="76">
        <f>MIN(SUMIFS('RPS-Applicable Sales'!H:H,'RPS-Applicable Sales'!$A:$A,$A11)/SUMIFS('Statewide Sales'!G:G,'Statewide Sales'!$A:$A,$A11),1)</f>
        <v>0</v>
      </c>
      <c r="H11" s="76">
        <f>MIN(SUMIFS('RPS-Applicable Sales'!I:I,'RPS-Applicable Sales'!$A:$A,$A11)/SUMIFS('Statewide Sales'!H:H,'Statewide Sales'!$A:$A,$A11),1)</f>
        <v>0</v>
      </c>
      <c r="I11" s="76">
        <f>MIN(SUMIFS('RPS-Applicable Sales'!J:J,'RPS-Applicable Sales'!$A:$A,$A11)/SUMIFS('Statewide Sales'!I:I,'Statewide Sales'!$A:$A,$A11),1)</f>
        <v>0</v>
      </c>
      <c r="J11" s="76">
        <f>MIN(SUMIFS('RPS-Applicable Sales'!K:K,'RPS-Applicable Sales'!$A:$A,$A11)/SUMIFS('Statewide Sales'!J:J,'Statewide Sales'!$A:$A,$A11),1)</f>
        <v>0</v>
      </c>
      <c r="K11" s="76">
        <f>MIN(SUMIFS('RPS-Applicable Sales'!L:L,'RPS-Applicable Sales'!$A:$A,$A11)/SUMIFS('Statewide Sales'!K:K,'Statewide Sales'!$A:$A,$A11),1)</f>
        <v>0</v>
      </c>
      <c r="L11" s="76">
        <f>MIN(SUMIFS('RPS-Applicable Sales'!M:M,'RPS-Applicable Sales'!$A:$A,$A11)/SUMIFS('Statewide Sales'!L:L,'Statewide Sales'!$A:$A,$A11),1)</f>
        <v>0</v>
      </c>
      <c r="M11" s="76">
        <f>MIN(SUMIFS('RPS-Applicable Sales'!N:N,'RPS-Applicable Sales'!$A:$A,$A11)/SUMIFS('Statewide Sales'!M:M,'Statewide Sales'!$A:$A,$A11),1)</f>
        <v>0</v>
      </c>
      <c r="N11" s="76">
        <f>MIN(SUMIFS('RPS-Applicable Sales'!O:O,'RPS-Applicable Sales'!$A:$A,$A11)/SUMIFS('Statewide Sales'!N:N,'Statewide Sales'!$A:$A,$A11),1)</f>
        <v>0</v>
      </c>
      <c r="O11" s="76">
        <f>MIN(SUMIFS('RPS-Applicable Sales'!P:P,'RPS-Applicable Sales'!$A:$A,$A11)/SUMIFS('Statewide Sales'!O:O,'Statewide Sales'!$A:$A,$A11),1)</f>
        <v>0</v>
      </c>
      <c r="P11" s="76">
        <f>MIN(SUMIFS('RPS-Applicable Sales'!Q:Q,'RPS-Applicable Sales'!$A:$A,$A11)/SUMIFS('Statewide Sales'!P:P,'Statewide Sales'!$A:$A,$A11),1)</f>
        <v>0</v>
      </c>
      <c r="Q11" s="76">
        <f>MIN(SUMIFS('RPS-Applicable Sales'!R:R,'RPS-Applicable Sales'!$A:$A,$A11)/SUMIFS('Statewide Sales'!Q:Q,'Statewide Sales'!$A:$A,$A11),1)</f>
        <v>0</v>
      </c>
      <c r="R11" s="76">
        <f>MIN(SUMIFS('RPS-Applicable Sales'!S:S,'RPS-Applicable Sales'!$A:$A,$A11)/SUMIFS('Statewide Sales'!R:R,'Statewide Sales'!$A:$A,$A11),1)</f>
        <v>0</v>
      </c>
      <c r="S11" s="76">
        <f>MIN(SUMIFS('RPS-Applicable Sales'!T:T,'RPS-Applicable Sales'!$A:$A,$A11)/SUMIFS('Statewide Sales'!S:S,'Statewide Sales'!$A:$A,$A11),1)</f>
        <v>0</v>
      </c>
      <c r="T11" s="76">
        <f>MIN(SUMIFS('RPS-Applicable Sales'!U:U,'RPS-Applicable Sales'!$A:$A,$A11)/SUMIFS('Statewide Sales'!T:T,'Statewide Sales'!$A:$A,$A11),1)</f>
        <v>0</v>
      </c>
      <c r="U11" s="76">
        <f>MIN(SUMIFS('RPS-Applicable Sales'!V:V,'RPS-Applicable Sales'!$A:$A,$A11)/SUMIFS('Statewide Sales'!U:U,'Statewide Sales'!$A:$A,$A11),1)</f>
        <v>0</v>
      </c>
      <c r="V11" s="76">
        <f>MIN(SUMIFS('RPS-Applicable Sales'!W:W,'RPS-Applicable Sales'!$A:$A,$A11)/SUMIFS('Statewide Sales'!V:V,'Statewide Sales'!$A:$A,$A11),1)</f>
        <v>0</v>
      </c>
      <c r="W11" s="76">
        <f>MIN(SUMIFS('RPS-Applicable Sales'!X:X,'RPS-Applicable Sales'!$A:$A,$A11)/SUMIFS('Statewide Sales'!W:W,'Statewide Sales'!$A:$A,$A11),1)</f>
        <v>0</v>
      </c>
      <c r="X11" s="76">
        <f>MIN(SUMIFS('RPS-Applicable Sales'!Y:Y,'RPS-Applicable Sales'!$A:$A,$A11)/SUMIFS('Statewide Sales'!X:X,'Statewide Sales'!$A:$A,$A11),1)</f>
        <v>0</v>
      </c>
      <c r="Y11" s="76">
        <f>MIN(SUMIFS('RPS-Applicable Sales'!Z:Z,'RPS-Applicable Sales'!$A:$A,$A11)/SUMIFS('Statewide Sales'!Y:Y,'Statewide Sales'!$A:$A,$A11),1)</f>
        <v>0</v>
      </c>
      <c r="Z11" s="76">
        <f>MIN(SUMIFS('RPS-Applicable Sales'!AA:AA,'RPS-Applicable Sales'!$A:$A,$A11)/SUMIFS('Statewide Sales'!Z:Z,'Statewide Sales'!$A:$A,$A11),1)</f>
        <v>0</v>
      </c>
      <c r="AA11" s="76">
        <f>MIN(SUMIFS('RPS-Applicable Sales'!AB:AB,'RPS-Applicable Sales'!$A:$A,$A11)/SUMIFS('Statewide Sales'!AA:AA,'Statewide Sales'!$A:$A,$A11),1)</f>
        <v>0</v>
      </c>
      <c r="AB11" s="76">
        <f>MIN(SUMIFS('RPS-Applicable Sales'!AC:AC,'RPS-Applicable Sales'!$A:$A,$A11)/SUMIFS('Statewide Sales'!AB:AB,'Statewide Sales'!$A:$A,$A11),1)</f>
        <v>0</v>
      </c>
      <c r="AC11" s="76">
        <f>MIN(SUMIFS('RPS-Applicable Sales'!AD:AD,'RPS-Applicable Sales'!$A:$A,$A11)/SUMIFS('Statewide Sales'!AC:AC,'Statewide Sales'!$A:$A,$A11),1)</f>
        <v>0</v>
      </c>
      <c r="AD11" s="76">
        <f>MIN(SUMIFS('RPS-Applicable Sales'!AE:AE,'RPS-Applicable Sales'!$A:$A,$A11)/SUMIFS('Statewide Sales'!AD:AD,'Statewide Sales'!$A:$A,$A11),1)</f>
        <v>0</v>
      </c>
      <c r="AE11" s="76">
        <f>MIN(SUMIFS('RPS-Applicable Sales'!AF:AF,'RPS-Applicable Sales'!$A:$A,$A11)/SUMIFS('Statewide Sales'!AE:AE,'Statewide Sales'!$A:$A,$A11),1)</f>
        <v>0</v>
      </c>
      <c r="AF11" s="119">
        <f t="shared" si="0"/>
        <v>0</v>
      </c>
    </row>
    <row r="12" spans="1:32" ht="15" x14ac:dyDescent="0.25">
      <c r="A12" s="73" t="s">
        <v>27</v>
      </c>
      <c r="B12" s="76">
        <f>MIN(SUMIFS('RPS-Applicable Sales'!C:C,'RPS-Applicable Sales'!$A:$A,$A12)/SUMIFS('Statewide Sales'!B:B,'Statewide Sales'!$A:$A,$A12),1)</f>
        <v>0</v>
      </c>
      <c r="C12" s="76">
        <f>MIN(SUMIFS('RPS-Applicable Sales'!D:D,'RPS-Applicable Sales'!$A:$A,$A12)/SUMIFS('Statewide Sales'!C:C,'Statewide Sales'!$A:$A,$A12),1)</f>
        <v>0</v>
      </c>
      <c r="D12" s="76">
        <f>MIN(SUMIFS('RPS-Applicable Sales'!E:E,'RPS-Applicable Sales'!$A:$A,$A12)/SUMIFS('Statewide Sales'!D:D,'Statewide Sales'!$A:$A,$A12),1)</f>
        <v>0</v>
      </c>
      <c r="E12" s="76">
        <f>MIN(SUMIFS('RPS-Applicable Sales'!F:F,'RPS-Applicable Sales'!$A:$A,$A12)/SUMIFS('Statewide Sales'!E:E,'Statewide Sales'!$A:$A,$A12),1)</f>
        <v>0</v>
      </c>
      <c r="F12" s="76">
        <f>MIN(SUMIFS('RPS-Applicable Sales'!G:G,'RPS-Applicable Sales'!$A:$A,$A12)/SUMIFS('Statewide Sales'!F:F,'Statewide Sales'!$A:$A,$A12),1)</f>
        <v>0</v>
      </c>
      <c r="G12" s="76">
        <f>MIN(SUMIFS('RPS-Applicable Sales'!H:H,'RPS-Applicable Sales'!$A:$A,$A12)/SUMIFS('Statewide Sales'!G:G,'Statewide Sales'!$A:$A,$A12),1)</f>
        <v>0</v>
      </c>
      <c r="H12" s="76">
        <f>MIN(SUMIFS('RPS-Applicable Sales'!I:I,'RPS-Applicable Sales'!$A:$A,$A12)/SUMIFS('Statewide Sales'!H:H,'Statewide Sales'!$A:$A,$A12),1)</f>
        <v>0</v>
      </c>
      <c r="I12" s="76">
        <f>MIN(SUMIFS('RPS-Applicable Sales'!J:J,'RPS-Applicable Sales'!$A:$A,$A12)/SUMIFS('Statewide Sales'!I:I,'Statewide Sales'!$A:$A,$A12),1)</f>
        <v>0</v>
      </c>
      <c r="J12" s="76">
        <f>MIN(SUMIFS('RPS-Applicable Sales'!K:K,'RPS-Applicable Sales'!$A:$A,$A12)/SUMIFS('Statewide Sales'!J:J,'Statewide Sales'!$A:$A,$A12),1)</f>
        <v>0</v>
      </c>
      <c r="K12" s="76">
        <f>MIN(SUMIFS('RPS-Applicable Sales'!L:L,'RPS-Applicable Sales'!$A:$A,$A12)/SUMIFS('Statewide Sales'!K:K,'Statewide Sales'!$A:$A,$A12),1)</f>
        <v>0</v>
      </c>
      <c r="L12" s="76">
        <f>MIN(SUMIFS('RPS-Applicable Sales'!M:M,'RPS-Applicable Sales'!$A:$A,$A12)/SUMIFS('Statewide Sales'!L:L,'Statewide Sales'!$A:$A,$A12),1)</f>
        <v>0</v>
      </c>
      <c r="M12" s="76">
        <f>MIN(SUMIFS('RPS-Applicable Sales'!N:N,'RPS-Applicable Sales'!$A:$A,$A12)/SUMIFS('Statewide Sales'!M:M,'Statewide Sales'!$A:$A,$A12),1)</f>
        <v>0</v>
      </c>
      <c r="N12" s="76">
        <f>MIN(SUMIFS('RPS-Applicable Sales'!O:O,'RPS-Applicable Sales'!$A:$A,$A12)/SUMIFS('Statewide Sales'!N:N,'Statewide Sales'!$A:$A,$A12),1)</f>
        <v>0</v>
      </c>
      <c r="O12" s="76">
        <f>MIN(SUMIFS('RPS-Applicable Sales'!P:P,'RPS-Applicable Sales'!$A:$A,$A12)/SUMIFS('Statewide Sales'!O:O,'Statewide Sales'!$A:$A,$A12),1)</f>
        <v>0</v>
      </c>
      <c r="P12" s="76">
        <f>MIN(SUMIFS('RPS-Applicable Sales'!Q:Q,'RPS-Applicable Sales'!$A:$A,$A12)/SUMIFS('Statewide Sales'!P:P,'Statewide Sales'!$A:$A,$A12),1)</f>
        <v>0</v>
      </c>
      <c r="Q12" s="76">
        <f>MIN(SUMIFS('RPS-Applicable Sales'!R:R,'RPS-Applicable Sales'!$A:$A,$A12)/SUMIFS('Statewide Sales'!Q:Q,'Statewide Sales'!$A:$A,$A12),1)</f>
        <v>0</v>
      </c>
      <c r="R12" s="76">
        <f>MIN(SUMIFS('RPS-Applicable Sales'!S:S,'RPS-Applicable Sales'!$A:$A,$A12)/SUMIFS('Statewide Sales'!R:R,'Statewide Sales'!$A:$A,$A12),1)</f>
        <v>0</v>
      </c>
      <c r="S12" s="76">
        <f>MIN(SUMIFS('RPS-Applicable Sales'!T:T,'RPS-Applicable Sales'!$A:$A,$A12)/SUMIFS('Statewide Sales'!S:S,'Statewide Sales'!$A:$A,$A12),1)</f>
        <v>0</v>
      </c>
      <c r="T12" s="76">
        <f>MIN(SUMIFS('RPS-Applicable Sales'!U:U,'RPS-Applicable Sales'!$A:$A,$A12)/SUMIFS('Statewide Sales'!T:T,'Statewide Sales'!$A:$A,$A12),1)</f>
        <v>0</v>
      </c>
      <c r="U12" s="76">
        <f>MIN(SUMIFS('RPS-Applicable Sales'!V:V,'RPS-Applicable Sales'!$A:$A,$A12)/SUMIFS('Statewide Sales'!U:U,'Statewide Sales'!$A:$A,$A12),1)</f>
        <v>0</v>
      </c>
      <c r="V12" s="76">
        <f>MIN(SUMIFS('RPS-Applicable Sales'!W:W,'RPS-Applicable Sales'!$A:$A,$A12)/SUMIFS('Statewide Sales'!V:V,'Statewide Sales'!$A:$A,$A12),1)</f>
        <v>0</v>
      </c>
      <c r="W12" s="76">
        <f>MIN(SUMIFS('RPS-Applicable Sales'!X:X,'RPS-Applicable Sales'!$A:$A,$A12)/SUMIFS('Statewide Sales'!W:W,'Statewide Sales'!$A:$A,$A12),1)</f>
        <v>0</v>
      </c>
      <c r="X12" s="76">
        <f>MIN(SUMIFS('RPS-Applicable Sales'!Y:Y,'RPS-Applicable Sales'!$A:$A,$A12)/SUMIFS('Statewide Sales'!X:X,'Statewide Sales'!$A:$A,$A12),1)</f>
        <v>0</v>
      </c>
      <c r="Y12" s="76">
        <f>MIN(SUMIFS('RPS-Applicable Sales'!Z:Z,'RPS-Applicable Sales'!$A:$A,$A12)/SUMIFS('Statewide Sales'!Y:Y,'Statewide Sales'!$A:$A,$A12),1)</f>
        <v>0</v>
      </c>
      <c r="Z12" s="76">
        <f>MIN(SUMIFS('RPS-Applicable Sales'!AA:AA,'RPS-Applicable Sales'!$A:$A,$A12)/SUMIFS('Statewide Sales'!Z:Z,'Statewide Sales'!$A:$A,$A12),1)</f>
        <v>0</v>
      </c>
      <c r="AA12" s="76">
        <f>MIN(SUMIFS('RPS-Applicable Sales'!AB:AB,'RPS-Applicable Sales'!$A:$A,$A12)/SUMIFS('Statewide Sales'!AA:AA,'Statewide Sales'!$A:$A,$A12),1)</f>
        <v>0</v>
      </c>
      <c r="AB12" s="76">
        <f>MIN(SUMIFS('RPS-Applicable Sales'!AC:AC,'RPS-Applicable Sales'!$A:$A,$A12)/SUMIFS('Statewide Sales'!AB:AB,'Statewide Sales'!$A:$A,$A12),1)</f>
        <v>0</v>
      </c>
      <c r="AC12" s="76">
        <f>MIN(SUMIFS('RPS-Applicable Sales'!AD:AD,'RPS-Applicable Sales'!$A:$A,$A12)/SUMIFS('Statewide Sales'!AC:AC,'Statewide Sales'!$A:$A,$A12),1)</f>
        <v>0</v>
      </c>
      <c r="AD12" s="76">
        <f>MIN(SUMIFS('RPS-Applicable Sales'!AE:AE,'RPS-Applicable Sales'!$A:$A,$A12)/SUMIFS('Statewide Sales'!AD:AD,'Statewide Sales'!$A:$A,$A12),1)</f>
        <v>0</v>
      </c>
      <c r="AE12" s="76">
        <f>MIN(SUMIFS('RPS-Applicable Sales'!AF:AF,'RPS-Applicable Sales'!$A:$A,$A12)/SUMIFS('Statewide Sales'!AE:AE,'Statewide Sales'!$A:$A,$A12),1)</f>
        <v>0</v>
      </c>
      <c r="AF12" s="119">
        <f t="shared" si="0"/>
        <v>0</v>
      </c>
    </row>
    <row r="13" spans="1:32" ht="15" x14ac:dyDescent="0.25">
      <c r="A13" s="73" t="s">
        <v>29</v>
      </c>
      <c r="B13" s="76">
        <f>MIN(SUMIFS('RPS-Applicable Sales'!C:C,'RPS-Applicable Sales'!$A:$A,$A13)/SUMIFS('Statewide Sales'!B:B,'Statewide Sales'!$A:$A,$A13),1)</f>
        <v>0.99453639811289629</v>
      </c>
      <c r="C13" s="76">
        <f>MIN(SUMIFS('RPS-Applicable Sales'!D:D,'RPS-Applicable Sales'!$A:$A,$A13)/SUMIFS('Statewide Sales'!C:C,'Statewide Sales'!$A:$A,$A13),1)</f>
        <v>0.98520035172332365</v>
      </c>
      <c r="D13" s="76">
        <f>MIN(SUMIFS('RPS-Applicable Sales'!E:E,'RPS-Applicable Sales'!$A:$A,$A13)/SUMIFS('Statewide Sales'!D:D,'Statewide Sales'!$A:$A,$A13),1)</f>
        <v>0.95490813812306108</v>
      </c>
      <c r="E13" s="76">
        <f>MIN(SUMIFS('RPS-Applicable Sales'!F:F,'RPS-Applicable Sales'!$A:$A,$A13)/SUMIFS('Statewide Sales'!E:E,'Statewide Sales'!$A:$A,$A13),1)</f>
        <v>0.98017303292353086</v>
      </c>
      <c r="F13" s="76">
        <f>MIN(SUMIFS('RPS-Applicable Sales'!G:G,'RPS-Applicable Sales'!$A:$A,$A13)/SUMIFS('Statewide Sales'!F:F,'Statewide Sales'!$A:$A,$A13),1)</f>
        <v>0.99105581159825695</v>
      </c>
      <c r="G13" s="76">
        <f>MIN(SUMIFS('RPS-Applicable Sales'!H:H,'RPS-Applicable Sales'!$A:$A,$A13)/SUMIFS('Statewide Sales'!G:G,'Statewide Sales'!$A:$A,$A13),1)</f>
        <v>0.99098197953211897</v>
      </c>
      <c r="H13" s="76">
        <f>MIN(SUMIFS('RPS-Applicable Sales'!I:I,'RPS-Applicable Sales'!$A:$A,$A13)/SUMIFS('Statewide Sales'!H:H,'Statewide Sales'!$A:$A,$A13),1)</f>
        <v>0.98491185501365719</v>
      </c>
      <c r="I13" s="76">
        <f>MIN(SUMIFS('RPS-Applicable Sales'!J:J,'RPS-Applicable Sales'!$A:$A,$A13)/SUMIFS('Statewide Sales'!I:I,'Statewide Sales'!$A:$A,$A13),1)</f>
        <v>0.98803631983403528</v>
      </c>
      <c r="J13" s="76">
        <f>MIN(SUMIFS('RPS-Applicable Sales'!K:K,'RPS-Applicable Sales'!$A:$A,$A13)/SUMIFS('Statewide Sales'!J:J,'Statewide Sales'!$A:$A,$A13),1)</f>
        <v>0.98795343663120128</v>
      </c>
      <c r="K13" s="76">
        <f>MIN(SUMIFS('RPS-Applicable Sales'!L:L,'RPS-Applicable Sales'!$A:$A,$A13)/SUMIFS('Statewide Sales'!K:K,'Statewide Sales'!$A:$A,$A13),1)</f>
        <v>0.98582706613101179</v>
      </c>
      <c r="L13" s="76">
        <f>MIN(SUMIFS('RPS-Applicable Sales'!M:M,'RPS-Applicable Sales'!$A:$A,$A13)/SUMIFS('Statewide Sales'!L:L,'Statewide Sales'!$A:$A,$A13),1)</f>
        <v>0.98479921842351326</v>
      </c>
      <c r="M13" s="76">
        <f>MIN(SUMIFS('RPS-Applicable Sales'!N:N,'RPS-Applicable Sales'!$A:$A,$A13)/SUMIFS('Statewide Sales'!M:M,'Statewide Sales'!$A:$A,$A13),1)</f>
        <v>0.98546105789924721</v>
      </c>
      <c r="N13" s="76">
        <f>MIN(SUMIFS('RPS-Applicable Sales'!O:O,'RPS-Applicable Sales'!$A:$A,$A13)/SUMIFS('Statewide Sales'!N:N,'Statewide Sales'!$A:$A,$A13),1)</f>
        <v>0.98562599616256419</v>
      </c>
      <c r="O13" s="76">
        <f>MIN(SUMIFS('RPS-Applicable Sales'!P:P,'RPS-Applicable Sales'!$A:$A,$A13)/SUMIFS('Statewide Sales'!O:O,'Statewide Sales'!$A:$A,$A13),1)</f>
        <v>0.98681771756244296</v>
      </c>
      <c r="P13" s="76">
        <f>MIN(SUMIFS('RPS-Applicable Sales'!Q:Q,'RPS-Applicable Sales'!$A:$A,$A13)/SUMIFS('Statewide Sales'!P:P,'Statewide Sales'!$A:$A,$A13),1)</f>
        <v>0.98723259976133781</v>
      </c>
      <c r="Q13" s="76">
        <f>MIN(SUMIFS('RPS-Applicable Sales'!R:R,'RPS-Applicable Sales'!$A:$A,$A13)/SUMIFS('Statewide Sales'!Q:Q,'Statewide Sales'!$A:$A,$A13),1)</f>
        <v>0.98790707543153067</v>
      </c>
      <c r="R13" s="76">
        <f>MIN(SUMIFS('RPS-Applicable Sales'!S:S,'RPS-Applicable Sales'!$A:$A,$A13)/SUMIFS('Statewide Sales'!R:R,'Statewide Sales'!$A:$A,$A13),1)</f>
        <v>0.98849619978071734</v>
      </c>
      <c r="S13" s="76">
        <f>MIN(SUMIFS('RPS-Applicable Sales'!T:T,'RPS-Applicable Sales'!$A:$A,$A13)/SUMIFS('Statewide Sales'!S:S,'Statewide Sales'!$A:$A,$A13),1)</f>
        <v>0.98840472104952437</v>
      </c>
      <c r="T13" s="76">
        <f>MIN(SUMIFS('RPS-Applicable Sales'!U:U,'RPS-Applicable Sales'!$A:$A,$A13)/SUMIFS('Statewide Sales'!T:T,'Statewide Sales'!$A:$A,$A13),1)</f>
        <v>0.98877481974625991</v>
      </c>
      <c r="U13" s="76">
        <f>MIN(SUMIFS('RPS-Applicable Sales'!V:V,'RPS-Applicable Sales'!$A:$A,$A13)/SUMIFS('Statewide Sales'!U:U,'Statewide Sales'!$A:$A,$A13),1)</f>
        <v>0.98789744531557089</v>
      </c>
      <c r="V13" s="76">
        <f>MIN(SUMIFS('RPS-Applicable Sales'!W:W,'RPS-Applicable Sales'!$A:$A,$A13)/SUMIFS('Statewide Sales'!V:V,'Statewide Sales'!$A:$A,$A13),1)</f>
        <v>0.98723699208704818</v>
      </c>
      <c r="W13" s="76">
        <f>MIN(SUMIFS('RPS-Applicable Sales'!X:X,'RPS-Applicable Sales'!$A:$A,$A13)/SUMIFS('Statewide Sales'!W:W,'Statewide Sales'!$A:$A,$A13),1)</f>
        <v>0.9864649828684865</v>
      </c>
      <c r="X13" s="76">
        <f>MIN(SUMIFS('RPS-Applicable Sales'!Y:Y,'RPS-Applicable Sales'!$A:$A,$A13)/SUMIFS('Statewide Sales'!X:X,'Statewide Sales'!$A:$A,$A13),1)</f>
        <v>0.98513968342348102</v>
      </c>
      <c r="Y13" s="76">
        <f>MIN(SUMIFS('RPS-Applicable Sales'!Z:Z,'RPS-Applicable Sales'!$A:$A,$A13)/SUMIFS('Statewide Sales'!Y:Y,'Statewide Sales'!$A:$A,$A13),1)</f>
        <v>0.98447091211814375</v>
      </c>
      <c r="Z13" s="76">
        <f>MIN(SUMIFS('RPS-Applicable Sales'!AA:AA,'RPS-Applicable Sales'!$A:$A,$A13)/SUMIFS('Statewide Sales'!Z:Z,'Statewide Sales'!$A:$A,$A13),1)</f>
        <v>0.98644622741297383</v>
      </c>
      <c r="AA13" s="76">
        <f>MIN(SUMIFS('RPS-Applicable Sales'!AB:AB,'RPS-Applicable Sales'!$A:$A,$A13)/SUMIFS('Statewide Sales'!AA:AA,'Statewide Sales'!$A:$A,$A13),1)</f>
        <v>0.98564331068880595</v>
      </c>
      <c r="AB13" s="76">
        <f>MIN(SUMIFS('RPS-Applicable Sales'!AC:AC,'RPS-Applicable Sales'!$A:$A,$A13)/SUMIFS('Statewide Sales'!AB:AB,'Statewide Sales'!$A:$A,$A13),1)</f>
        <v>0.98664877294527498</v>
      </c>
      <c r="AC13" s="76">
        <f>MIN(SUMIFS('RPS-Applicable Sales'!AD:AD,'RPS-Applicable Sales'!$A:$A,$A13)/SUMIFS('Statewide Sales'!AC:AC,'Statewide Sales'!$A:$A,$A13),1)</f>
        <v>0.98652796529677311</v>
      </c>
      <c r="AD13" s="76">
        <f>MIN(SUMIFS('RPS-Applicable Sales'!AE:AE,'RPS-Applicable Sales'!$A:$A,$A13)/SUMIFS('Statewide Sales'!AD:AD,'Statewide Sales'!$A:$A,$A13),1)</f>
        <v>0.9876262937466036</v>
      </c>
      <c r="AE13" s="76">
        <f>MIN(SUMIFS('RPS-Applicable Sales'!AF:AF,'RPS-Applicable Sales'!$A:$A,$A13)/SUMIFS('Statewide Sales'!AE:AE,'Statewide Sales'!$A:$A,$A13),1)</f>
        <v>0.98821411271040993</v>
      </c>
      <c r="AF13" s="119">
        <f t="shared" si="0"/>
        <v>0.98821411271040993</v>
      </c>
    </row>
    <row r="14" spans="1:32" ht="15" x14ac:dyDescent="0.25">
      <c r="A14" s="73" t="s">
        <v>32</v>
      </c>
      <c r="B14" s="76">
        <f>MIN(SUMIFS('RPS-Applicable Sales'!C:C,'RPS-Applicable Sales'!$A:$A,$A14)/SUMIFS('Statewide Sales'!B:B,'Statewide Sales'!$A:$A,$A14),1)</f>
        <v>0</v>
      </c>
      <c r="C14" s="76">
        <f>MIN(SUMIFS('RPS-Applicable Sales'!D:D,'RPS-Applicable Sales'!$A:$A,$A14)/SUMIFS('Statewide Sales'!C:C,'Statewide Sales'!$A:$A,$A14),1)</f>
        <v>0</v>
      </c>
      <c r="D14" s="76">
        <f>MIN(SUMIFS('RPS-Applicable Sales'!E:E,'RPS-Applicable Sales'!$A:$A,$A14)/SUMIFS('Statewide Sales'!D:D,'Statewide Sales'!$A:$A,$A14),1)</f>
        <v>0</v>
      </c>
      <c r="E14" s="76">
        <f>MIN(SUMIFS('RPS-Applicable Sales'!F:F,'RPS-Applicable Sales'!$A:$A,$A14)/SUMIFS('Statewide Sales'!E:E,'Statewide Sales'!$A:$A,$A14),1)</f>
        <v>0</v>
      </c>
      <c r="F14" s="76">
        <f>MIN(SUMIFS('RPS-Applicable Sales'!G:G,'RPS-Applicable Sales'!$A:$A,$A14)/SUMIFS('Statewide Sales'!F:F,'Statewide Sales'!$A:$A,$A14),1)</f>
        <v>0</v>
      </c>
      <c r="G14" s="76">
        <f>MIN(SUMIFS('RPS-Applicable Sales'!H:H,'RPS-Applicable Sales'!$A:$A,$A14)/SUMIFS('Statewide Sales'!G:G,'Statewide Sales'!$A:$A,$A14),1)</f>
        <v>0</v>
      </c>
      <c r="H14" s="76">
        <f>MIN(SUMIFS('RPS-Applicable Sales'!I:I,'RPS-Applicable Sales'!$A:$A,$A14)/SUMIFS('Statewide Sales'!H:H,'Statewide Sales'!$A:$A,$A14),1)</f>
        <v>0</v>
      </c>
      <c r="I14" s="76">
        <f>MIN(SUMIFS('RPS-Applicable Sales'!J:J,'RPS-Applicable Sales'!$A:$A,$A14)/SUMIFS('Statewide Sales'!I:I,'Statewide Sales'!$A:$A,$A14),1)</f>
        <v>0</v>
      </c>
      <c r="J14" s="76">
        <f>MIN(SUMIFS('RPS-Applicable Sales'!K:K,'RPS-Applicable Sales'!$A:$A,$A14)/SUMIFS('Statewide Sales'!J:J,'Statewide Sales'!$A:$A,$A14),1)</f>
        <v>0</v>
      </c>
      <c r="K14" s="76">
        <f>MIN(SUMIFS('RPS-Applicable Sales'!L:L,'RPS-Applicable Sales'!$A:$A,$A14)/SUMIFS('Statewide Sales'!K:K,'Statewide Sales'!$A:$A,$A14),1)</f>
        <v>0</v>
      </c>
      <c r="L14" s="76">
        <f>MIN(SUMIFS('RPS-Applicable Sales'!M:M,'RPS-Applicable Sales'!$A:$A,$A14)/SUMIFS('Statewide Sales'!L:L,'Statewide Sales'!$A:$A,$A14),1)</f>
        <v>0</v>
      </c>
      <c r="M14" s="76">
        <f>MIN(SUMIFS('RPS-Applicable Sales'!N:N,'RPS-Applicable Sales'!$A:$A,$A14)/SUMIFS('Statewide Sales'!M:M,'Statewide Sales'!$A:$A,$A14),1)</f>
        <v>0</v>
      </c>
      <c r="N14" s="76">
        <f>MIN(SUMIFS('RPS-Applicable Sales'!O:O,'RPS-Applicable Sales'!$A:$A,$A14)/SUMIFS('Statewide Sales'!N:N,'Statewide Sales'!$A:$A,$A14),1)</f>
        <v>0</v>
      </c>
      <c r="O14" s="76">
        <f>MIN(SUMIFS('RPS-Applicable Sales'!P:P,'RPS-Applicable Sales'!$A:$A,$A14)/SUMIFS('Statewide Sales'!O:O,'Statewide Sales'!$A:$A,$A14),1)</f>
        <v>0</v>
      </c>
      <c r="P14" s="76">
        <f>MIN(SUMIFS('RPS-Applicable Sales'!Q:Q,'RPS-Applicable Sales'!$A:$A,$A14)/SUMIFS('Statewide Sales'!P:P,'Statewide Sales'!$A:$A,$A14),1)</f>
        <v>0</v>
      </c>
      <c r="Q14" s="76">
        <f>MIN(SUMIFS('RPS-Applicable Sales'!R:R,'RPS-Applicable Sales'!$A:$A,$A14)/SUMIFS('Statewide Sales'!Q:Q,'Statewide Sales'!$A:$A,$A14),1)</f>
        <v>0</v>
      </c>
      <c r="R14" s="76">
        <f>MIN(SUMIFS('RPS-Applicable Sales'!S:S,'RPS-Applicable Sales'!$A:$A,$A14)/SUMIFS('Statewide Sales'!R:R,'Statewide Sales'!$A:$A,$A14),1)</f>
        <v>0</v>
      </c>
      <c r="S14" s="76">
        <f>MIN(SUMIFS('RPS-Applicable Sales'!T:T,'RPS-Applicable Sales'!$A:$A,$A14)/SUMIFS('Statewide Sales'!S:S,'Statewide Sales'!$A:$A,$A14),1)</f>
        <v>0</v>
      </c>
      <c r="T14" s="76">
        <f>MIN(SUMIFS('RPS-Applicable Sales'!U:U,'RPS-Applicable Sales'!$A:$A,$A14)/SUMIFS('Statewide Sales'!T:T,'Statewide Sales'!$A:$A,$A14),1)</f>
        <v>0</v>
      </c>
      <c r="U14" s="76">
        <f>MIN(SUMIFS('RPS-Applicable Sales'!V:V,'RPS-Applicable Sales'!$A:$A,$A14)/SUMIFS('Statewide Sales'!U:U,'Statewide Sales'!$A:$A,$A14),1)</f>
        <v>0</v>
      </c>
      <c r="V14" s="76">
        <f>MIN(SUMIFS('RPS-Applicable Sales'!W:W,'RPS-Applicable Sales'!$A:$A,$A14)/SUMIFS('Statewide Sales'!V:V,'Statewide Sales'!$A:$A,$A14),1)</f>
        <v>0</v>
      </c>
      <c r="W14" s="76">
        <f>MIN(SUMIFS('RPS-Applicable Sales'!X:X,'RPS-Applicable Sales'!$A:$A,$A14)/SUMIFS('Statewide Sales'!W:W,'Statewide Sales'!$A:$A,$A14),1)</f>
        <v>0</v>
      </c>
      <c r="X14" s="76">
        <f>MIN(SUMIFS('RPS-Applicable Sales'!Y:Y,'RPS-Applicable Sales'!$A:$A,$A14)/SUMIFS('Statewide Sales'!X:X,'Statewide Sales'!$A:$A,$A14),1)</f>
        <v>0</v>
      </c>
      <c r="Y14" s="76">
        <f>MIN(SUMIFS('RPS-Applicable Sales'!Z:Z,'RPS-Applicable Sales'!$A:$A,$A14)/SUMIFS('Statewide Sales'!Y:Y,'Statewide Sales'!$A:$A,$A14),1)</f>
        <v>0</v>
      </c>
      <c r="Z14" s="76">
        <f>MIN(SUMIFS('RPS-Applicable Sales'!AA:AA,'RPS-Applicable Sales'!$A:$A,$A14)/SUMIFS('Statewide Sales'!Z:Z,'Statewide Sales'!$A:$A,$A14),1)</f>
        <v>0</v>
      </c>
      <c r="AA14" s="76">
        <f>MIN(SUMIFS('RPS-Applicable Sales'!AB:AB,'RPS-Applicable Sales'!$A:$A,$A14)/SUMIFS('Statewide Sales'!AA:AA,'Statewide Sales'!$A:$A,$A14),1)</f>
        <v>0</v>
      </c>
      <c r="AB14" s="76">
        <f>MIN(SUMIFS('RPS-Applicable Sales'!AC:AC,'RPS-Applicable Sales'!$A:$A,$A14)/SUMIFS('Statewide Sales'!AB:AB,'Statewide Sales'!$A:$A,$A14),1)</f>
        <v>0</v>
      </c>
      <c r="AC14" s="76">
        <f>MIN(SUMIFS('RPS-Applicable Sales'!AD:AD,'RPS-Applicable Sales'!$A:$A,$A14)/SUMIFS('Statewide Sales'!AC:AC,'Statewide Sales'!$A:$A,$A14),1)</f>
        <v>0</v>
      </c>
      <c r="AD14" s="76">
        <f>MIN(SUMIFS('RPS-Applicable Sales'!AE:AE,'RPS-Applicable Sales'!$A:$A,$A14)/SUMIFS('Statewide Sales'!AD:AD,'Statewide Sales'!$A:$A,$A14),1)</f>
        <v>0</v>
      </c>
      <c r="AE14" s="76">
        <f>MIN(SUMIFS('RPS-Applicable Sales'!AF:AF,'RPS-Applicable Sales'!$A:$A,$A14)/SUMIFS('Statewide Sales'!AE:AE,'Statewide Sales'!$A:$A,$A14),1)</f>
        <v>0</v>
      </c>
      <c r="AF14" s="119">
        <f t="shared" si="0"/>
        <v>0</v>
      </c>
    </row>
    <row r="15" spans="1:32" ht="15" x14ac:dyDescent="0.25">
      <c r="A15" s="73" t="s">
        <v>35</v>
      </c>
      <c r="B15" s="76">
        <f>MIN(SUMIFS('RPS-Applicable Sales'!C:C,'RPS-Applicable Sales'!$A:$A,$A15)/SUMIFS('Statewide Sales'!B:B,'Statewide Sales'!$A:$A,$A15),1)</f>
        <v>0.95118478679399754</v>
      </c>
      <c r="C15" s="76">
        <f>MIN(SUMIFS('RPS-Applicable Sales'!D:D,'RPS-Applicable Sales'!$A:$A,$A15)/SUMIFS('Statewide Sales'!C:C,'Statewide Sales'!$A:$A,$A15),1)</f>
        <v>0.93208307280347302</v>
      </c>
      <c r="D15" s="76">
        <f>MIN(SUMIFS('RPS-Applicable Sales'!E:E,'RPS-Applicable Sales'!$A:$A,$A15)/SUMIFS('Statewide Sales'!D:D,'Statewide Sales'!$A:$A,$A15),1)</f>
        <v>0.92393986550121177</v>
      </c>
      <c r="E15" s="76">
        <f>MIN(SUMIFS('RPS-Applicable Sales'!F:F,'RPS-Applicable Sales'!$A:$A,$A15)/SUMIFS('Statewide Sales'!E:E,'Statewide Sales'!$A:$A,$A15),1)</f>
        <v>0.94832492624576881</v>
      </c>
      <c r="F15" s="76">
        <f>MIN(SUMIFS('RPS-Applicable Sales'!G:G,'RPS-Applicable Sales'!$A:$A,$A15)/SUMIFS('Statewide Sales'!F:F,'Statewide Sales'!$A:$A,$A15),1)</f>
        <v>0.94407452460108654</v>
      </c>
      <c r="G15" s="76">
        <f>MIN(SUMIFS('RPS-Applicable Sales'!H:H,'RPS-Applicable Sales'!$A:$A,$A15)/SUMIFS('Statewide Sales'!G:G,'Statewide Sales'!$A:$A,$A15),1)</f>
        <v>0.95223052613388337</v>
      </c>
      <c r="H15" s="76">
        <f>MIN(SUMIFS('RPS-Applicable Sales'!I:I,'RPS-Applicable Sales'!$A:$A,$A15)/SUMIFS('Statewide Sales'!H:H,'Statewide Sales'!$A:$A,$A15),1)</f>
        <v>0.95585885946950999</v>
      </c>
      <c r="I15" s="76">
        <f>MIN(SUMIFS('RPS-Applicable Sales'!J:J,'RPS-Applicable Sales'!$A:$A,$A15)/SUMIFS('Statewide Sales'!I:I,'Statewide Sales'!$A:$A,$A15),1)</f>
        <v>0.95735860998148514</v>
      </c>
      <c r="J15" s="76">
        <f>MIN(SUMIFS('RPS-Applicable Sales'!K:K,'RPS-Applicable Sales'!$A:$A,$A15)/SUMIFS('Statewide Sales'!J:J,'Statewide Sales'!$A:$A,$A15),1)</f>
        <v>0.95721003815078942</v>
      </c>
      <c r="K15" s="76">
        <f>MIN(SUMIFS('RPS-Applicable Sales'!L:L,'RPS-Applicable Sales'!$A:$A,$A15)/SUMIFS('Statewide Sales'!K:K,'Statewide Sales'!$A:$A,$A15),1)</f>
        <v>0.95837895404884332</v>
      </c>
      <c r="L15" s="76">
        <f>MIN(SUMIFS('RPS-Applicable Sales'!M:M,'RPS-Applicable Sales'!$A:$A,$A15)/SUMIFS('Statewide Sales'!L:L,'Statewide Sales'!$A:$A,$A15),1)</f>
        <v>0.95792000064935434</v>
      </c>
      <c r="M15" s="76">
        <f>MIN(SUMIFS('RPS-Applicable Sales'!N:N,'RPS-Applicable Sales'!$A:$A,$A15)/SUMIFS('Statewide Sales'!M:M,'Statewide Sales'!$A:$A,$A15),1)</f>
        <v>0.9578794950482008</v>
      </c>
      <c r="N15" s="76">
        <f>MIN(SUMIFS('RPS-Applicable Sales'!O:O,'RPS-Applicable Sales'!$A:$A,$A15)/SUMIFS('Statewide Sales'!N:N,'Statewide Sales'!$A:$A,$A15),1)</f>
        <v>0.95741014426164051</v>
      </c>
      <c r="O15" s="76">
        <f>MIN(SUMIFS('RPS-Applicable Sales'!P:P,'RPS-Applicable Sales'!$A:$A,$A15)/SUMIFS('Statewide Sales'!O:O,'Statewide Sales'!$A:$A,$A15),1)</f>
        <v>0.95605944851721469</v>
      </c>
      <c r="P15" s="76">
        <f>MIN(SUMIFS('RPS-Applicable Sales'!Q:Q,'RPS-Applicable Sales'!$A:$A,$A15)/SUMIFS('Statewide Sales'!P:P,'Statewide Sales'!$A:$A,$A15),1)</f>
        <v>0.95605747692094356</v>
      </c>
      <c r="Q15" s="76">
        <f>MIN(SUMIFS('RPS-Applicable Sales'!R:R,'RPS-Applicable Sales'!$A:$A,$A15)/SUMIFS('Statewide Sales'!Q:Q,'Statewide Sales'!$A:$A,$A15),1)</f>
        <v>0.9548061182588794</v>
      </c>
      <c r="R15" s="76">
        <f>MIN(SUMIFS('RPS-Applicable Sales'!S:S,'RPS-Applicable Sales'!$A:$A,$A15)/SUMIFS('Statewide Sales'!R:R,'Statewide Sales'!$A:$A,$A15),1)</f>
        <v>0.95292724482902713</v>
      </c>
      <c r="S15" s="76">
        <f>MIN(SUMIFS('RPS-Applicable Sales'!T:T,'RPS-Applicable Sales'!$A:$A,$A15)/SUMIFS('Statewide Sales'!S:S,'Statewide Sales'!$A:$A,$A15),1)</f>
        <v>0.94948481445657362</v>
      </c>
      <c r="T15" s="76">
        <f>MIN(SUMIFS('RPS-Applicable Sales'!U:U,'RPS-Applicable Sales'!$A:$A,$A15)/SUMIFS('Statewide Sales'!T:T,'Statewide Sales'!$A:$A,$A15),1)</f>
        <v>0.9464296253736022</v>
      </c>
      <c r="U15" s="76">
        <f>MIN(SUMIFS('RPS-Applicable Sales'!V:V,'RPS-Applicable Sales'!$A:$A,$A15)/SUMIFS('Statewide Sales'!U:U,'Statewide Sales'!$A:$A,$A15),1)</f>
        <v>0.94536328802991043</v>
      </c>
      <c r="V15" s="76">
        <f>MIN(SUMIFS('RPS-Applicable Sales'!W:W,'RPS-Applicable Sales'!$A:$A,$A15)/SUMIFS('Statewide Sales'!V:V,'Statewide Sales'!$A:$A,$A15),1)</f>
        <v>0.94325632943569993</v>
      </c>
      <c r="W15" s="76">
        <f>MIN(SUMIFS('RPS-Applicable Sales'!X:X,'RPS-Applicable Sales'!$A:$A,$A15)/SUMIFS('Statewide Sales'!W:W,'Statewide Sales'!$A:$A,$A15),1)</f>
        <v>0.94146882667193454</v>
      </c>
      <c r="X15" s="76">
        <f>MIN(SUMIFS('RPS-Applicable Sales'!Y:Y,'RPS-Applicable Sales'!$A:$A,$A15)/SUMIFS('Statewide Sales'!X:X,'Statewide Sales'!$A:$A,$A15),1)</f>
        <v>0.93971960822977629</v>
      </c>
      <c r="Y15" s="76">
        <f>MIN(SUMIFS('RPS-Applicable Sales'!Z:Z,'RPS-Applicable Sales'!$A:$A,$A15)/SUMIFS('Statewide Sales'!Y:Y,'Statewide Sales'!$A:$A,$A15),1)</f>
        <v>0.93738092527238881</v>
      </c>
      <c r="Z15" s="76">
        <f>MIN(SUMIFS('RPS-Applicable Sales'!AA:AA,'RPS-Applicable Sales'!$A:$A,$A15)/SUMIFS('Statewide Sales'!Z:Z,'Statewide Sales'!$A:$A,$A15),1)</f>
        <v>0.93435528947343016</v>
      </c>
      <c r="AA15" s="76">
        <f>MIN(SUMIFS('RPS-Applicable Sales'!AB:AB,'RPS-Applicable Sales'!$A:$A,$A15)/SUMIFS('Statewide Sales'!AA:AA,'Statewide Sales'!$A:$A,$A15),1)</f>
        <v>0.93090083874124951</v>
      </c>
      <c r="AB15" s="76">
        <f>MIN(SUMIFS('RPS-Applicable Sales'!AC:AC,'RPS-Applicable Sales'!$A:$A,$A15)/SUMIFS('Statewide Sales'!AB:AB,'Statewide Sales'!$A:$A,$A15),1)</f>
        <v>0.92881067654917049</v>
      </c>
      <c r="AC15" s="76">
        <f>MIN(SUMIFS('RPS-Applicable Sales'!AD:AD,'RPS-Applicable Sales'!$A:$A,$A15)/SUMIFS('Statewide Sales'!AC:AC,'Statewide Sales'!$A:$A,$A15),1)</f>
        <v>0.92439389181911802</v>
      </c>
      <c r="AD15" s="76">
        <f>MIN(SUMIFS('RPS-Applicable Sales'!AE:AE,'RPS-Applicable Sales'!$A:$A,$A15)/SUMIFS('Statewide Sales'!AD:AD,'Statewide Sales'!$A:$A,$A15),1)</f>
        <v>0.92068731477495946</v>
      </c>
      <c r="AE15" s="76">
        <f>MIN(SUMIFS('RPS-Applicable Sales'!AF:AF,'RPS-Applicable Sales'!$A:$A,$A15)/SUMIFS('Statewide Sales'!AE:AE,'Statewide Sales'!$A:$A,$A15),1)</f>
        <v>0.9172288809585184</v>
      </c>
      <c r="AF15" s="119">
        <f t="shared" si="0"/>
        <v>0.9172288809585184</v>
      </c>
    </row>
    <row r="16" spans="1:32" ht="15" x14ac:dyDescent="0.25">
      <c r="A16" s="73" t="s">
        <v>37</v>
      </c>
      <c r="B16" s="76">
        <f>MIN(SUMIFS('RPS-Applicable Sales'!C:C,'RPS-Applicable Sales'!$A:$A,$A16)/SUMIFS('Statewide Sales'!B:B,'Statewide Sales'!$A:$A,$A16),1)</f>
        <v>0</v>
      </c>
      <c r="C16" s="76">
        <f>MIN(SUMIFS('RPS-Applicable Sales'!D:D,'RPS-Applicable Sales'!$A:$A,$A16)/SUMIFS('Statewide Sales'!C:C,'Statewide Sales'!$A:$A,$A16),1)</f>
        <v>0</v>
      </c>
      <c r="D16" s="76">
        <f>MIN(SUMIFS('RPS-Applicable Sales'!E:E,'RPS-Applicable Sales'!$A:$A,$A16)/SUMIFS('Statewide Sales'!D:D,'Statewide Sales'!$A:$A,$A16),1)</f>
        <v>0</v>
      </c>
      <c r="E16" s="76">
        <f>MIN(SUMIFS('RPS-Applicable Sales'!F:F,'RPS-Applicable Sales'!$A:$A,$A16)/SUMIFS('Statewide Sales'!E:E,'Statewide Sales'!$A:$A,$A16),1)</f>
        <v>0</v>
      </c>
      <c r="F16" s="76">
        <f>MIN(SUMIFS('RPS-Applicable Sales'!G:G,'RPS-Applicable Sales'!$A:$A,$A16)/SUMIFS('Statewide Sales'!F:F,'Statewide Sales'!$A:$A,$A16),1)</f>
        <v>0</v>
      </c>
      <c r="G16" s="76">
        <f>MIN(SUMIFS('RPS-Applicable Sales'!H:H,'RPS-Applicable Sales'!$A:$A,$A16)/SUMIFS('Statewide Sales'!G:G,'Statewide Sales'!$A:$A,$A16),1)</f>
        <v>0</v>
      </c>
      <c r="H16" s="76">
        <f>MIN(SUMIFS('RPS-Applicable Sales'!I:I,'RPS-Applicable Sales'!$A:$A,$A16)/SUMIFS('Statewide Sales'!H:H,'Statewide Sales'!$A:$A,$A16),1)</f>
        <v>0</v>
      </c>
      <c r="I16" s="76">
        <f>MIN(SUMIFS('RPS-Applicable Sales'!J:J,'RPS-Applicable Sales'!$A:$A,$A16)/SUMIFS('Statewide Sales'!I:I,'Statewide Sales'!$A:$A,$A16),1)</f>
        <v>0</v>
      </c>
      <c r="J16" s="76">
        <f>MIN(SUMIFS('RPS-Applicable Sales'!K:K,'RPS-Applicable Sales'!$A:$A,$A16)/SUMIFS('Statewide Sales'!J:J,'Statewide Sales'!$A:$A,$A16),1)</f>
        <v>0</v>
      </c>
      <c r="K16" s="76">
        <f>MIN(SUMIFS('RPS-Applicable Sales'!L:L,'RPS-Applicable Sales'!$A:$A,$A16)/SUMIFS('Statewide Sales'!K:K,'Statewide Sales'!$A:$A,$A16),1)</f>
        <v>0</v>
      </c>
      <c r="L16" s="76">
        <f>MIN(SUMIFS('RPS-Applicable Sales'!M:M,'RPS-Applicable Sales'!$A:$A,$A16)/SUMIFS('Statewide Sales'!L:L,'Statewide Sales'!$A:$A,$A16),1)</f>
        <v>0</v>
      </c>
      <c r="M16" s="76">
        <f>MIN(SUMIFS('RPS-Applicable Sales'!N:N,'RPS-Applicable Sales'!$A:$A,$A16)/SUMIFS('Statewide Sales'!M:M,'Statewide Sales'!$A:$A,$A16),1)</f>
        <v>0</v>
      </c>
      <c r="N16" s="76">
        <f>MIN(SUMIFS('RPS-Applicable Sales'!O:O,'RPS-Applicable Sales'!$A:$A,$A16)/SUMIFS('Statewide Sales'!N:N,'Statewide Sales'!$A:$A,$A16),1)</f>
        <v>0</v>
      </c>
      <c r="O16" s="76">
        <f>MIN(SUMIFS('RPS-Applicable Sales'!P:P,'RPS-Applicable Sales'!$A:$A,$A16)/SUMIFS('Statewide Sales'!O:O,'Statewide Sales'!$A:$A,$A16),1)</f>
        <v>0</v>
      </c>
      <c r="P16" s="76">
        <f>MIN(SUMIFS('RPS-Applicable Sales'!Q:Q,'RPS-Applicable Sales'!$A:$A,$A16)/SUMIFS('Statewide Sales'!P:P,'Statewide Sales'!$A:$A,$A16),1)</f>
        <v>0</v>
      </c>
      <c r="Q16" s="76">
        <f>MIN(SUMIFS('RPS-Applicable Sales'!R:R,'RPS-Applicable Sales'!$A:$A,$A16)/SUMIFS('Statewide Sales'!Q:Q,'Statewide Sales'!$A:$A,$A16),1)</f>
        <v>0</v>
      </c>
      <c r="R16" s="76">
        <f>MIN(SUMIFS('RPS-Applicable Sales'!S:S,'RPS-Applicable Sales'!$A:$A,$A16)/SUMIFS('Statewide Sales'!R:R,'Statewide Sales'!$A:$A,$A16),1)</f>
        <v>0</v>
      </c>
      <c r="S16" s="76">
        <f>MIN(SUMIFS('RPS-Applicable Sales'!T:T,'RPS-Applicable Sales'!$A:$A,$A16)/SUMIFS('Statewide Sales'!S:S,'Statewide Sales'!$A:$A,$A16),1)</f>
        <v>0</v>
      </c>
      <c r="T16" s="76">
        <f>MIN(SUMIFS('RPS-Applicable Sales'!U:U,'RPS-Applicable Sales'!$A:$A,$A16)/SUMIFS('Statewide Sales'!T:T,'Statewide Sales'!$A:$A,$A16),1)</f>
        <v>0</v>
      </c>
      <c r="U16" s="76">
        <f>MIN(SUMIFS('RPS-Applicable Sales'!V:V,'RPS-Applicable Sales'!$A:$A,$A16)/SUMIFS('Statewide Sales'!U:U,'Statewide Sales'!$A:$A,$A16),1)</f>
        <v>0</v>
      </c>
      <c r="V16" s="76">
        <f>MIN(SUMIFS('RPS-Applicable Sales'!W:W,'RPS-Applicable Sales'!$A:$A,$A16)/SUMIFS('Statewide Sales'!V:V,'Statewide Sales'!$A:$A,$A16),1)</f>
        <v>0</v>
      </c>
      <c r="W16" s="76">
        <f>MIN(SUMIFS('RPS-Applicable Sales'!X:X,'RPS-Applicable Sales'!$A:$A,$A16)/SUMIFS('Statewide Sales'!W:W,'Statewide Sales'!$A:$A,$A16),1)</f>
        <v>0</v>
      </c>
      <c r="X16" s="76">
        <f>MIN(SUMIFS('RPS-Applicable Sales'!Y:Y,'RPS-Applicable Sales'!$A:$A,$A16)/SUMIFS('Statewide Sales'!X:X,'Statewide Sales'!$A:$A,$A16),1)</f>
        <v>0</v>
      </c>
      <c r="Y16" s="76">
        <f>MIN(SUMIFS('RPS-Applicable Sales'!Z:Z,'RPS-Applicable Sales'!$A:$A,$A16)/SUMIFS('Statewide Sales'!Y:Y,'Statewide Sales'!$A:$A,$A16),1)</f>
        <v>0</v>
      </c>
      <c r="Z16" s="76">
        <f>MIN(SUMIFS('RPS-Applicable Sales'!AA:AA,'RPS-Applicable Sales'!$A:$A,$A16)/SUMIFS('Statewide Sales'!Z:Z,'Statewide Sales'!$A:$A,$A16),1)</f>
        <v>0</v>
      </c>
      <c r="AA16" s="76">
        <f>MIN(SUMIFS('RPS-Applicable Sales'!AB:AB,'RPS-Applicable Sales'!$A:$A,$A16)/SUMIFS('Statewide Sales'!AA:AA,'Statewide Sales'!$A:$A,$A16),1)</f>
        <v>0</v>
      </c>
      <c r="AB16" s="76">
        <f>MIN(SUMIFS('RPS-Applicable Sales'!AC:AC,'RPS-Applicable Sales'!$A:$A,$A16)/SUMIFS('Statewide Sales'!AB:AB,'Statewide Sales'!$A:$A,$A16),1)</f>
        <v>0</v>
      </c>
      <c r="AC16" s="76">
        <f>MIN(SUMIFS('RPS-Applicable Sales'!AD:AD,'RPS-Applicable Sales'!$A:$A,$A16)/SUMIFS('Statewide Sales'!AC:AC,'Statewide Sales'!$A:$A,$A16),1)</f>
        <v>0</v>
      </c>
      <c r="AD16" s="76">
        <f>MIN(SUMIFS('RPS-Applicable Sales'!AE:AE,'RPS-Applicable Sales'!$A:$A,$A16)/SUMIFS('Statewide Sales'!AD:AD,'Statewide Sales'!$A:$A,$A16),1)</f>
        <v>0</v>
      </c>
      <c r="AE16" s="76">
        <f>MIN(SUMIFS('RPS-Applicable Sales'!AF:AF,'RPS-Applicable Sales'!$A:$A,$A16)/SUMIFS('Statewide Sales'!AE:AE,'Statewide Sales'!$A:$A,$A16),1)</f>
        <v>0</v>
      </c>
      <c r="AF16" s="119">
        <f t="shared" si="0"/>
        <v>0</v>
      </c>
    </row>
    <row r="17" spans="1:32" ht="15" x14ac:dyDescent="0.25">
      <c r="A17" s="73" t="s">
        <v>40</v>
      </c>
      <c r="B17" s="76">
        <f>MIN(SUMIFS('RPS-Applicable Sales'!C:C,'RPS-Applicable Sales'!$A:$A,$A17)/SUMIFS('Statewide Sales'!B:B,'Statewide Sales'!$A:$A,$A17),1)</f>
        <v>0.79437382748001961</v>
      </c>
      <c r="C17" s="76">
        <f>MIN(SUMIFS('RPS-Applicable Sales'!D:D,'RPS-Applicable Sales'!$A:$A,$A17)/SUMIFS('Statewide Sales'!C:C,'Statewide Sales'!$A:$A,$A17),1)</f>
        <v>0.78423556189096044</v>
      </c>
      <c r="D17" s="76">
        <f>MIN(SUMIFS('RPS-Applicable Sales'!E:E,'RPS-Applicable Sales'!$A:$A,$A17)/SUMIFS('Statewide Sales'!D:D,'Statewide Sales'!$A:$A,$A17),1)</f>
        <v>0.75653190536686488</v>
      </c>
      <c r="E17" s="76">
        <f>MIN(SUMIFS('RPS-Applicable Sales'!F:F,'RPS-Applicable Sales'!$A:$A,$A17)/SUMIFS('Statewide Sales'!E:E,'Statewide Sales'!$A:$A,$A17),1)</f>
        <v>0.7568206254879114</v>
      </c>
      <c r="F17" s="76">
        <f>MIN(SUMIFS('RPS-Applicable Sales'!G:G,'RPS-Applicable Sales'!$A:$A,$A17)/SUMIFS('Statewide Sales'!F:F,'Statewide Sales'!$A:$A,$A17),1)</f>
        <v>0.76384457999336153</v>
      </c>
      <c r="G17" s="76">
        <f>MIN(SUMIFS('RPS-Applicable Sales'!H:H,'RPS-Applicable Sales'!$A:$A,$A17)/SUMIFS('Statewide Sales'!G:G,'Statewide Sales'!$A:$A,$A17),1)</f>
        <v>0.7662327572719192</v>
      </c>
      <c r="H17" s="76">
        <f>MIN(SUMIFS('RPS-Applicable Sales'!I:I,'RPS-Applicable Sales'!$A:$A,$A17)/SUMIFS('Statewide Sales'!H:H,'Statewide Sales'!$A:$A,$A17),1)</f>
        <v>0.76614186585464794</v>
      </c>
      <c r="I17" s="76">
        <f>MIN(SUMIFS('RPS-Applicable Sales'!J:J,'RPS-Applicable Sales'!$A:$A,$A17)/SUMIFS('Statewide Sales'!I:I,'Statewide Sales'!$A:$A,$A17),1)</f>
        <v>0.76458697282093468</v>
      </c>
      <c r="J17" s="76">
        <f>MIN(SUMIFS('RPS-Applicable Sales'!K:K,'RPS-Applicable Sales'!$A:$A,$A17)/SUMIFS('Statewide Sales'!J:J,'Statewide Sales'!$A:$A,$A17),1)</f>
        <v>0.76343444618365219</v>
      </c>
      <c r="K17" s="76">
        <f>MIN(SUMIFS('RPS-Applicable Sales'!L:L,'RPS-Applicable Sales'!$A:$A,$A17)/SUMIFS('Statewide Sales'!K:K,'Statewide Sales'!$A:$A,$A17),1)</f>
        <v>0.76430629636146097</v>
      </c>
      <c r="L17" s="76">
        <f>MIN(SUMIFS('RPS-Applicable Sales'!M:M,'RPS-Applicable Sales'!$A:$A,$A17)/SUMIFS('Statewide Sales'!L:L,'Statewide Sales'!$A:$A,$A17),1)</f>
        <v>0.76390234086322328</v>
      </c>
      <c r="M17" s="76">
        <f>MIN(SUMIFS('RPS-Applicable Sales'!N:N,'RPS-Applicable Sales'!$A:$A,$A17)/SUMIFS('Statewide Sales'!M:M,'Statewide Sales'!$A:$A,$A17),1)</f>
        <v>0.76501945614249056</v>
      </c>
      <c r="N17" s="76">
        <f>MIN(SUMIFS('RPS-Applicable Sales'!O:O,'RPS-Applicable Sales'!$A:$A,$A17)/SUMIFS('Statewide Sales'!N:N,'Statewide Sales'!$A:$A,$A17),1)</f>
        <v>0.76432353746351911</v>
      </c>
      <c r="O17" s="76">
        <f>MIN(SUMIFS('RPS-Applicable Sales'!P:P,'RPS-Applicable Sales'!$A:$A,$A17)/SUMIFS('Statewide Sales'!O:O,'Statewide Sales'!$A:$A,$A17),1)</f>
        <v>0.76478379467472291</v>
      </c>
      <c r="P17" s="76">
        <f>MIN(SUMIFS('RPS-Applicable Sales'!Q:Q,'RPS-Applicable Sales'!$A:$A,$A17)/SUMIFS('Statewide Sales'!P:P,'Statewide Sales'!$A:$A,$A17),1)</f>
        <v>0.76586939804389742</v>
      </c>
      <c r="Q17" s="76">
        <f>MIN(SUMIFS('RPS-Applicable Sales'!R:R,'RPS-Applicable Sales'!$A:$A,$A17)/SUMIFS('Statewide Sales'!Q:Q,'Statewide Sales'!$A:$A,$A17),1)</f>
        <v>0.76508564850059635</v>
      </c>
      <c r="R17" s="76">
        <f>MIN(SUMIFS('RPS-Applicable Sales'!S:S,'RPS-Applicable Sales'!$A:$A,$A17)/SUMIFS('Statewide Sales'!R:R,'Statewide Sales'!$A:$A,$A17),1)</f>
        <v>0.76475512570371229</v>
      </c>
      <c r="S17" s="76">
        <f>MIN(SUMIFS('RPS-Applicable Sales'!T:T,'RPS-Applicable Sales'!$A:$A,$A17)/SUMIFS('Statewide Sales'!S:S,'Statewide Sales'!$A:$A,$A17),1)</f>
        <v>0.76452521174095422</v>
      </c>
      <c r="T17" s="76">
        <f>MIN(SUMIFS('RPS-Applicable Sales'!U:U,'RPS-Applicable Sales'!$A:$A,$A17)/SUMIFS('Statewide Sales'!T:T,'Statewide Sales'!$A:$A,$A17),1)</f>
        <v>0.76301001076915509</v>
      </c>
      <c r="U17" s="76">
        <f>MIN(SUMIFS('RPS-Applicable Sales'!V:V,'RPS-Applicable Sales'!$A:$A,$A17)/SUMIFS('Statewide Sales'!U:U,'Statewide Sales'!$A:$A,$A17),1)</f>
        <v>0.76296705104839102</v>
      </c>
      <c r="V17" s="76">
        <f>MIN(SUMIFS('RPS-Applicable Sales'!W:W,'RPS-Applicable Sales'!$A:$A,$A17)/SUMIFS('Statewide Sales'!V:V,'Statewide Sales'!$A:$A,$A17),1)</f>
        <v>0.76412077805053535</v>
      </c>
      <c r="W17" s="76">
        <f>MIN(SUMIFS('RPS-Applicable Sales'!X:X,'RPS-Applicable Sales'!$A:$A,$A17)/SUMIFS('Statewide Sales'!W:W,'Statewide Sales'!$A:$A,$A17),1)</f>
        <v>0.76505443811546203</v>
      </c>
      <c r="X17" s="76">
        <f>MIN(SUMIFS('RPS-Applicable Sales'!Y:Y,'RPS-Applicable Sales'!$A:$A,$A17)/SUMIFS('Statewide Sales'!X:X,'Statewide Sales'!$A:$A,$A17),1)</f>
        <v>0.76559463565675157</v>
      </c>
      <c r="Y17" s="76">
        <f>MIN(SUMIFS('RPS-Applicable Sales'!Z:Z,'RPS-Applicable Sales'!$A:$A,$A17)/SUMIFS('Statewide Sales'!Y:Y,'Statewide Sales'!$A:$A,$A17),1)</f>
        <v>0.76508034268724501</v>
      </c>
      <c r="Z17" s="76">
        <f>MIN(SUMIFS('RPS-Applicable Sales'!AA:AA,'RPS-Applicable Sales'!$A:$A,$A17)/SUMIFS('Statewide Sales'!Z:Z,'Statewide Sales'!$A:$A,$A17),1)</f>
        <v>0.76515636177758828</v>
      </c>
      <c r="AA17" s="76">
        <f>MIN(SUMIFS('RPS-Applicable Sales'!AB:AB,'RPS-Applicable Sales'!$A:$A,$A17)/SUMIFS('Statewide Sales'!AA:AA,'Statewide Sales'!$A:$A,$A17),1)</f>
        <v>0.76562449792161635</v>
      </c>
      <c r="AB17" s="76">
        <f>MIN(SUMIFS('RPS-Applicable Sales'!AC:AC,'RPS-Applicable Sales'!$A:$A,$A17)/SUMIFS('Statewide Sales'!AB:AB,'Statewide Sales'!$A:$A,$A17),1)</f>
        <v>0.76642298195769587</v>
      </c>
      <c r="AC17" s="76">
        <f>MIN(SUMIFS('RPS-Applicable Sales'!AD:AD,'RPS-Applicable Sales'!$A:$A,$A17)/SUMIFS('Statewide Sales'!AC:AC,'Statewide Sales'!$A:$A,$A17),1)</f>
        <v>0.76575766913793941</v>
      </c>
      <c r="AD17" s="76">
        <f>MIN(SUMIFS('RPS-Applicable Sales'!AE:AE,'RPS-Applicable Sales'!$A:$A,$A17)/SUMIFS('Statewide Sales'!AD:AD,'Statewide Sales'!$A:$A,$A17),1)</f>
        <v>0.76594754537706722</v>
      </c>
      <c r="AE17" s="76">
        <f>MIN(SUMIFS('RPS-Applicable Sales'!AF:AF,'RPS-Applicable Sales'!$A:$A,$A17)/SUMIFS('Statewide Sales'!AE:AE,'Statewide Sales'!$A:$A,$A17),1)</f>
        <v>0.76698926881576168</v>
      </c>
      <c r="AF17" s="119">
        <f t="shared" si="0"/>
        <v>0.76698926881576168</v>
      </c>
    </row>
    <row r="18" spans="1:32" ht="15" x14ac:dyDescent="0.25">
      <c r="A18" s="73" t="s">
        <v>42</v>
      </c>
      <c r="B18" s="76">
        <f>MIN(SUMIFS('RPS-Applicable Sales'!C:C,'RPS-Applicable Sales'!$A:$A,$A18)/SUMIFS('Statewide Sales'!B:B,'Statewide Sales'!$A:$A,$A18),1)</f>
        <v>0</v>
      </c>
      <c r="C18" s="76">
        <f>MIN(SUMIFS('RPS-Applicable Sales'!D:D,'RPS-Applicable Sales'!$A:$A,$A18)/SUMIFS('Statewide Sales'!C:C,'Statewide Sales'!$A:$A,$A18),1)</f>
        <v>0</v>
      </c>
      <c r="D18" s="76">
        <f>MIN(SUMIFS('RPS-Applicable Sales'!E:E,'RPS-Applicable Sales'!$A:$A,$A18)/SUMIFS('Statewide Sales'!D:D,'Statewide Sales'!$A:$A,$A18),1)</f>
        <v>0</v>
      </c>
      <c r="E18" s="76">
        <f>MIN(SUMIFS('RPS-Applicable Sales'!F:F,'RPS-Applicable Sales'!$A:$A,$A18)/SUMIFS('Statewide Sales'!E:E,'Statewide Sales'!$A:$A,$A18),1)</f>
        <v>0</v>
      </c>
      <c r="F18" s="76">
        <f>MIN(SUMIFS('RPS-Applicable Sales'!G:G,'RPS-Applicable Sales'!$A:$A,$A18)/SUMIFS('Statewide Sales'!F:F,'Statewide Sales'!$A:$A,$A18),1)</f>
        <v>0</v>
      </c>
      <c r="G18" s="76">
        <f>MIN(SUMIFS('RPS-Applicable Sales'!H:H,'RPS-Applicable Sales'!$A:$A,$A18)/SUMIFS('Statewide Sales'!G:G,'Statewide Sales'!$A:$A,$A18),1)</f>
        <v>0</v>
      </c>
      <c r="H18" s="76">
        <f>MIN(SUMIFS('RPS-Applicable Sales'!I:I,'RPS-Applicable Sales'!$A:$A,$A18)/SUMIFS('Statewide Sales'!H:H,'Statewide Sales'!$A:$A,$A18),1)</f>
        <v>0</v>
      </c>
      <c r="I18" s="76">
        <f>MIN(SUMIFS('RPS-Applicable Sales'!J:J,'RPS-Applicable Sales'!$A:$A,$A18)/SUMIFS('Statewide Sales'!I:I,'Statewide Sales'!$A:$A,$A18),1)</f>
        <v>0</v>
      </c>
      <c r="J18" s="76">
        <f>MIN(SUMIFS('RPS-Applicable Sales'!K:K,'RPS-Applicable Sales'!$A:$A,$A18)/SUMIFS('Statewide Sales'!J:J,'Statewide Sales'!$A:$A,$A18),1)</f>
        <v>0</v>
      </c>
      <c r="K18" s="76">
        <f>MIN(SUMIFS('RPS-Applicable Sales'!L:L,'RPS-Applicable Sales'!$A:$A,$A18)/SUMIFS('Statewide Sales'!K:K,'Statewide Sales'!$A:$A,$A18),1)</f>
        <v>0</v>
      </c>
      <c r="L18" s="76">
        <f>MIN(SUMIFS('RPS-Applicable Sales'!M:M,'RPS-Applicable Sales'!$A:$A,$A18)/SUMIFS('Statewide Sales'!L:L,'Statewide Sales'!$A:$A,$A18),1)</f>
        <v>0</v>
      </c>
      <c r="M18" s="76">
        <f>MIN(SUMIFS('RPS-Applicable Sales'!N:N,'RPS-Applicable Sales'!$A:$A,$A18)/SUMIFS('Statewide Sales'!M:M,'Statewide Sales'!$A:$A,$A18),1)</f>
        <v>0</v>
      </c>
      <c r="N18" s="76">
        <f>MIN(SUMIFS('RPS-Applicable Sales'!O:O,'RPS-Applicable Sales'!$A:$A,$A18)/SUMIFS('Statewide Sales'!N:N,'Statewide Sales'!$A:$A,$A18),1)</f>
        <v>0</v>
      </c>
      <c r="O18" s="76">
        <f>MIN(SUMIFS('RPS-Applicable Sales'!P:P,'RPS-Applicable Sales'!$A:$A,$A18)/SUMIFS('Statewide Sales'!O:O,'Statewide Sales'!$A:$A,$A18),1)</f>
        <v>0</v>
      </c>
      <c r="P18" s="76">
        <f>MIN(SUMIFS('RPS-Applicable Sales'!Q:Q,'RPS-Applicable Sales'!$A:$A,$A18)/SUMIFS('Statewide Sales'!P:P,'Statewide Sales'!$A:$A,$A18),1)</f>
        <v>0</v>
      </c>
      <c r="Q18" s="76">
        <f>MIN(SUMIFS('RPS-Applicable Sales'!R:R,'RPS-Applicable Sales'!$A:$A,$A18)/SUMIFS('Statewide Sales'!Q:Q,'Statewide Sales'!$A:$A,$A18),1)</f>
        <v>0</v>
      </c>
      <c r="R18" s="76">
        <f>MIN(SUMIFS('RPS-Applicable Sales'!S:S,'RPS-Applicable Sales'!$A:$A,$A18)/SUMIFS('Statewide Sales'!R:R,'Statewide Sales'!$A:$A,$A18),1)</f>
        <v>0</v>
      </c>
      <c r="S18" s="76">
        <f>MIN(SUMIFS('RPS-Applicable Sales'!T:T,'RPS-Applicable Sales'!$A:$A,$A18)/SUMIFS('Statewide Sales'!S:S,'Statewide Sales'!$A:$A,$A18),1)</f>
        <v>0</v>
      </c>
      <c r="T18" s="76">
        <f>MIN(SUMIFS('RPS-Applicable Sales'!U:U,'RPS-Applicable Sales'!$A:$A,$A18)/SUMIFS('Statewide Sales'!T:T,'Statewide Sales'!$A:$A,$A18),1)</f>
        <v>0</v>
      </c>
      <c r="U18" s="76">
        <f>MIN(SUMIFS('RPS-Applicable Sales'!V:V,'RPS-Applicable Sales'!$A:$A,$A18)/SUMIFS('Statewide Sales'!U:U,'Statewide Sales'!$A:$A,$A18),1)</f>
        <v>0</v>
      </c>
      <c r="V18" s="76">
        <f>MIN(SUMIFS('RPS-Applicable Sales'!W:W,'RPS-Applicable Sales'!$A:$A,$A18)/SUMIFS('Statewide Sales'!V:V,'Statewide Sales'!$A:$A,$A18),1)</f>
        <v>0</v>
      </c>
      <c r="W18" s="76">
        <f>MIN(SUMIFS('RPS-Applicable Sales'!X:X,'RPS-Applicable Sales'!$A:$A,$A18)/SUMIFS('Statewide Sales'!W:W,'Statewide Sales'!$A:$A,$A18),1)</f>
        <v>0</v>
      </c>
      <c r="X18" s="76">
        <f>MIN(SUMIFS('RPS-Applicable Sales'!Y:Y,'RPS-Applicable Sales'!$A:$A,$A18)/SUMIFS('Statewide Sales'!X:X,'Statewide Sales'!$A:$A,$A18),1)</f>
        <v>0</v>
      </c>
      <c r="Y18" s="76">
        <f>MIN(SUMIFS('RPS-Applicable Sales'!Z:Z,'RPS-Applicable Sales'!$A:$A,$A18)/SUMIFS('Statewide Sales'!Y:Y,'Statewide Sales'!$A:$A,$A18),1)</f>
        <v>0</v>
      </c>
      <c r="Z18" s="76">
        <f>MIN(SUMIFS('RPS-Applicable Sales'!AA:AA,'RPS-Applicable Sales'!$A:$A,$A18)/SUMIFS('Statewide Sales'!Z:Z,'Statewide Sales'!$A:$A,$A18),1)</f>
        <v>0</v>
      </c>
      <c r="AA18" s="76">
        <f>MIN(SUMIFS('RPS-Applicable Sales'!AB:AB,'RPS-Applicable Sales'!$A:$A,$A18)/SUMIFS('Statewide Sales'!AA:AA,'Statewide Sales'!$A:$A,$A18),1)</f>
        <v>0</v>
      </c>
      <c r="AB18" s="76">
        <f>MIN(SUMIFS('RPS-Applicable Sales'!AC:AC,'RPS-Applicable Sales'!$A:$A,$A18)/SUMIFS('Statewide Sales'!AB:AB,'Statewide Sales'!$A:$A,$A18),1)</f>
        <v>0</v>
      </c>
      <c r="AC18" s="76">
        <f>MIN(SUMIFS('RPS-Applicable Sales'!AD:AD,'RPS-Applicable Sales'!$A:$A,$A18)/SUMIFS('Statewide Sales'!AC:AC,'Statewide Sales'!$A:$A,$A18),1)</f>
        <v>0</v>
      </c>
      <c r="AD18" s="76">
        <f>MIN(SUMIFS('RPS-Applicable Sales'!AE:AE,'RPS-Applicable Sales'!$A:$A,$A18)/SUMIFS('Statewide Sales'!AD:AD,'Statewide Sales'!$A:$A,$A18),1)</f>
        <v>0</v>
      </c>
      <c r="AE18" s="76">
        <f>MIN(SUMIFS('RPS-Applicable Sales'!AF:AF,'RPS-Applicable Sales'!$A:$A,$A18)/SUMIFS('Statewide Sales'!AE:AE,'Statewide Sales'!$A:$A,$A18),1)</f>
        <v>0</v>
      </c>
      <c r="AF18" s="119">
        <f t="shared" si="0"/>
        <v>0</v>
      </c>
    </row>
    <row r="19" spans="1:32" ht="15" x14ac:dyDescent="0.25">
      <c r="A19" s="73" t="s">
        <v>45</v>
      </c>
      <c r="B19" s="76">
        <f>MIN(SUMIFS('RPS-Applicable Sales'!C:C,'RPS-Applicable Sales'!$A:$A,$A19)/SUMIFS('Statewide Sales'!B:B,'Statewide Sales'!$A:$A,$A19),1)</f>
        <v>0</v>
      </c>
      <c r="C19" s="76">
        <f>MIN(SUMIFS('RPS-Applicable Sales'!D:D,'RPS-Applicable Sales'!$A:$A,$A19)/SUMIFS('Statewide Sales'!C:C,'Statewide Sales'!$A:$A,$A19),1)</f>
        <v>0</v>
      </c>
      <c r="D19" s="76">
        <f>MIN(SUMIFS('RPS-Applicable Sales'!E:E,'RPS-Applicable Sales'!$A:$A,$A19)/SUMIFS('Statewide Sales'!D:D,'Statewide Sales'!$A:$A,$A19),1)</f>
        <v>0</v>
      </c>
      <c r="E19" s="76">
        <f>MIN(SUMIFS('RPS-Applicable Sales'!F:F,'RPS-Applicable Sales'!$A:$A,$A19)/SUMIFS('Statewide Sales'!E:E,'Statewide Sales'!$A:$A,$A19),1)</f>
        <v>0</v>
      </c>
      <c r="F19" s="76">
        <f>MIN(SUMIFS('RPS-Applicable Sales'!G:G,'RPS-Applicable Sales'!$A:$A,$A19)/SUMIFS('Statewide Sales'!F:F,'Statewide Sales'!$A:$A,$A19),1)</f>
        <v>0</v>
      </c>
      <c r="G19" s="76">
        <f>MIN(SUMIFS('RPS-Applicable Sales'!H:H,'RPS-Applicable Sales'!$A:$A,$A19)/SUMIFS('Statewide Sales'!G:G,'Statewide Sales'!$A:$A,$A19),1)</f>
        <v>0</v>
      </c>
      <c r="H19" s="76">
        <f>MIN(SUMIFS('RPS-Applicable Sales'!I:I,'RPS-Applicable Sales'!$A:$A,$A19)/SUMIFS('Statewide Sales'!H:H,'Statewide Sales'!$A:$A,$A19),1)</f>
        <v>0</v>
      </c>
      <c r="I19" s="76">
        <f>MIN(SUMIFS('RPS-Applicable Sales'!J:J,'RPS-Applicable Sales'!$A:$A,$A19)/SUMIFS('Statewide Sales'!I:I,'Statewide Sales'!$A:$A,$A19),1)</f>
        <v>0</v>
      </c>
      <c r="J19" s="76">
        <f>MIN(SUMIFS('RPS-Applicable Sales'!K:K,'RPS-Applicable Sales'!$A:$A,$A19)/SUMIFS('Statewide Sales'!J:J,'Statewide Sales'!$A:$A,$A19),1)</f>
        <v>0</v>
      </c>
      <c r="K19" s="76">
        <f>MIN(SUMIFS('RPS-Applicable Sales'!L:L,'RPS-Applicable Sales'!$A:$A,$A19)/SUMIFS('Statewide Sales'!K:K,'Statewide Sales'!$A:$A,$A19),1)</f>
        <v>0</v>
      </c>
      <c r="L19" s="76">
        <f>MIN(SUMIFS('RPS-Applicable Sales'!M:M,'RPS-Applicable Sales'!$A:$A,$A19)/SUMIFS('Statewide Sales'!L:L,'Statewide Sales'!$A:$A,$A19),1)</f>
        <v>0</v>
      </c>
      <c r="M19" s="76">
        <f>MIN(SUMIFS('RPS-Applicable Sales'!N:N,'RPS-Applicable Sales'!$A:$A,$A19)/SUMIFS('Statewide Sales'!M:M,'Statewide Sales'!$A:$A,$A19),1)</f>
        <v>0</v>
      </c>
      <c r="N19" s="76">
        <f>MIN(SUMIFS('RPS-Applicable Sales'!O:O,'RPS-Applicable Sales'!$A:$A,$A19)/SUMIFS('Statewide Sales'!N:N,'Statewide Sales'!$A:$A,$A19),1)</f>
        <v>0</v>
      </c>
      <c r="O19" s="76">
        <f>MIN(SUMIFS('RPS-Applicable Sales'!P:P,'RPS-Applicable Sales'!$A:$A,$A19)/SUMIFS('Statewide Sales'!O:O,'Statewide Sales'!$A:$A,$A19),1)</f>
        <v>0</v>
      </c>
      <c r="P19" s="76">
        <f>MIN(SUMIFS('RPS-Applicable Sales'!Q:Q,'RPS-Applicable Sales'!$A:$A,$A19)/SUMIFS('Statewide Sales'!P:P,'Statewide Sales'!$A:$A,$A19),1)</f>
        <v>0</v>
      </c>
      <c r="Q19" s="76">
        <f>MIN(SUMIFS('RPS-Applicable Sales'!R:R,'RPS-Applicable Sales'!$A:$A,$A19)/SUMIFS('Statewide Sales'!Q:Q,'Statewide Sales'!$A:$A,$A19),1)</f>
        <v>0</v>
      </c>
      <c r="R19" s="76">
        <f>MIN(SUMIFS('RPS-Applicable Sales'!S:S,'RPS-Applicable Sales'!$A:$A,$A19)/SUMIFS('Statewide Sales'!R:R,'Statewide Sales'!$A:$A,$A19),1)</f>
        <v>0</v>
      </c>
      <c r="S19" s="76">
        <f>MIN(SUMIFS('RPS-Applicable Sales'!T:T,'RPS-Applicable Sales'!$A:$A,$A19)/SUMIFS('Statewide Sales'!S:S,'Statewide Sales'!$A:$A,$A19),1)</f>
        <v>0</v>
      </c>
      <c r="T19" s="76">
        <f>MIN(SUMIFS('RPS-Applicable Sales'!U:U,'RPS-Applicable Sales'!$A:$A,$A19)/SUMIFS('Statewide Sales'!T:T,'Statewide Sales'!$A:$A,$A19),1)</f>
        <v>0</v>
      </c>
      <c r="U19" s="76">
        <f>MIN(SUMIFS('RPS-Applicable Sales'!V:V,'RPS-Applicable Sales'!$A:$A,$A19)/SUMIFS('Statewide Sales'!U:U,'Statewide Sales'!$A:$A,$A19),1)</f>
        <v>0</v>
      </c>
      <c r="V19" s="76">
        <f>MIN(SUMIFS('RPS-Applicable Sales'!W:W,'RPS-Applicable Sales'!$A:$A,$A19)/SUMIFS('Statewide Sales'!V:V,'Statewide Sales'!$A:$A,$A19),1)</f>
        <v>0</v>
      </c>
      <c r="W19" s="76">
        <f>MIN(SUMIFS('RPS-Applicable Sales'!X:X,'RPS-Applicable Sales'!$A:$A,$A19)/SUMIFS('Statewide Sales'!W:W,'Statewide Sales'!$A:$A,$A19),1)</f>
        <v>0</v>
      </c>
      <c r="X19" s="76">
        <f>MIN(SUMIFS('RPS-Applicable Sales'!Y:Y,'RPS-Applicable Sales'!$A:$A,$A19)/SUMIFS('Statewide Sales'!X:X,'Statewide Sales'!$A:$A,$A19),1)</f>
        <v>0</v>
      </c>
      <c r="Y19" s="76">
        <f>MIN(SUMIFS('RPS-Applicable Sales'!Z:Z,'RPS-Applicable Sales'!$A:$A,$A19)/SUMIFS('Statewide Sales'!Y:Y,'Statewide Sales'!$A:$A,$A19),1)</f>
        <v>0</v>
      </c>
      <c r="Z19" s="76">
        <f>MIN(SUMIFS('RPS-Applicable Sales'!AA:AA,'RPS-Applicable Sales'!$A:$A,$A19)/SUMIFS('Statewide Sales'!Z:Z,'Statewide Sales'!$A:$A,$A19),1)</f>
        <v>0</v>
      </c>
      <c r="AA19" s="76">
        <f>MIN(SUMIFS('RPS-Applicable Sales'!AB:AB,'RPS-Applicable Sales'!$A:$A,$A19)/SUMIFS('Statewide Sales'!AA:AA,'Statewide Sales'!$A:$A,$A19),1)</f>
        <v>0</v>
      </c>
      <c r="AB19" s="76">
        <f>MIN(SUMIFS('RPS-Applicable Sales'!AC:AC,'RPS-Applicable Sales'!$A:$A,$A19)/SUMIFS('Statewide Sales'!AB:AB,'Statewide Sales'!$A:$A,$A19),1)</f>
        <v>0</v>
      </c>
      <c r="AC19" s="76">
        <f>MIN(SUMIFS('RPS-Applicable Sales'!AD:AD,'RPS-Applicable Sales'!$A:$A,$A19)/SUMIFS('Statewide Sales'!AC:AC,'Statewide Sales'!$A:$A,$A19),1)</f>
        <v>0</v>
      </c>
      <c r="AD19" s="76">
        <f>MIN(SUMIFS('RPS-Applicable Sales'!AE:AE,'RPS-Applicable Sales'!$A:$A,$A19)/SUMIFS('Statewide Sales'!AD:AD,'Statewide Sales'!$A:$A,$A19),1)</f>
        <v>0</v>
      </c>
      <c r="AE19" s="76">
        <f>MIN(SUMIFS('RPS-Applicable Sales'!AF:AF,'RPS-Applicable Sales'!$A:$A,$A19)/SUMIFS('Statewide Sales'!AE:AE,'Statewide Sales'!$A:$A,$A19),1)</f>
        <v>0</v>
      </c>
      <c r="AF19" s="119">
        <f t="shared" si="0"/>
        <v>0</v>
      </c>
    </row>
    <row r="20" spans="1:32" ht="15" x14ac:dyDescent="0.25">
      <c r="A20" s="73" t="s">
        <v>48</v>
      </c>
      <c r="B20" s="76">
        <f>MIN(SUMIFS('RPS-Applicable Sales'!C:C,'RPS-Applicable Sales'!$A:$A,$A20)/SUMIFS('Statewide Sales'!B:B,'Statewide Sales'!$A:$A,$A20),1)</f>
        <v>0</v>
      </c>
      <c r="C20" s="76">
        <f>MIN(SUMIFS('RPS-Applicable Sales'!D:D,'RPS-Applicable Sales'!$A:$A,$A20)/SUMIFS('Statewide Sales'!C:C,'Statewide Sales'!$A:$A,$A20),1)</f>
        <v>0</v>
      </c>
      <c r="D20" s="76">
        <f>MIN(SUMIFS('RPS-Applicable Sales'!E:E,'RPS-Applicable Sales'!$A:$A,$A20)/SUMIFS('Statewide Sales'!D:D,'Statewide Sales'!$A:$A,$A20),1)</f>
        <v>0</v>
      </c>
      <c r="E20" s="76">
        <f>MIN(SUMIFS('RPS-Applicable Sales'!F:F,'RPS-Applicable Sales'!$A:$A,$A20)/SUMIFS('Statewide Sales'!E:E,'Statewide Sales'!$A:$A,$A20),1)</f>
        <v>0</v>
      </c>
      <c r="F20" s="76">
        <f>MIN(SUMIFS('RPS-Applicable Sales'!G:G,'RPS-Applicable Sales'!$A:$A,$A20)/SUMIFS('Statewide Sales'!F:F,'Statewide Sales'!$A:$A,$A20),1)</f>
        <v>0</v>
      </c>
      <c r="G20" s="76">
        <f>MIN(SUMIFS('RPS-Applicable Sales'!H:H,'RPS-Applicable Sales'!$A:$A,$A20)/SUMIFS('Statewide Sales'!G:G,'Statewide Sales'!$A:$A,$A20),1)</f>
        <v>0</v>
      </c>
      <c r="H20" s="76">
        <f>MIN(SUMIFS('RPS-Applicable Sales'!I:I,'RPS-Applicable Sales'!$A:$A,$A20)/SUMIFS('Statewide Sales'!H:H,'Statewide Sales'!$A:$A,$A20),1)</f>
        <v>0</v>
      </c>
      <c r="I20" s="76">
        <f>MIN(SUMIFS('RPS-Applicable Sales'!J:J,'RPS-Applicable Sales'!$A:$A,$A20)/SUMIFS('Statewide Sales'!I:I,'Statewide Sales'!$A:$A,$A20),1)</f>
        <v>0</v>
      </c>
      <c r="J20" s="76">
        <f>MIN(SUMIFS('RPS-Applicable Sales'!K:K,'RPS-Applicable Sales'!$A:$A,$A20)/SUMIFS('Statewide Sales'!J:J,'Statewide Sales'!$A:$A,$A20),1)</f>
        <v>0</v>
      </c>
      <c r="K20" s="76">
        <f>MIN(SUMIFS('RPS-Applicable Sales'!L:L,'RPS-Applicable Sales'!$A:$A,$A20)/SUMIFS('Statewide Sales'!K:K,'Statewide Sales'!$A:$A,$A20),1)</f>
        <v>0</v>
      </c>
      <c r="L20" s="76">
        <f>MIN(SUMIFS('RPS-Applicable Sales'!M:M,'RPS-Applicable Sales'!$A:$A,$A20)/SUMIFS('Statewide Sales'!L:L,'Statewide Sales'!$A:$A,$A20),1)</f>
        <v>0</v>
      </c>
      <c r="M20" s="76">
        <f>MIN(SUMIFS('RPS-Applicable Sales'!N:N,'RPS-Applicable Sales'!$A:$A,$A20)/SUMIFS('Statewide Sales'!M:M,'Statewide Sales'!$A:$A,$A20),1)</f>
        <v>0</v>
      </c>
      <c r="N20" s="76">
        <f>MIN(SUMIFS('RPS-Applicable Sales'!O:O,'RPS-Applicable Sales'!$A:$A,$A20)/SUMIFS('Statewide Sales'!N:N,'Statewide Sales'!$A:$A,$A20),1)</f>
        <v>0</v>
      </c>
      <c r="O20" s="76">
        <f>MIN(SUMIFS('RPS-Applicable Sales'!P:P,'RPS-Applicable Sales'!$A:$A,$A20)/SUMIFS('Statewide Sales'!O:O,'Statewide Sales'!$A:$A,$A20),1)</f>
        <v>0</v>
      </c>
      <c r="P20" s="76">
        <f>MIN(SUMIFS('RPS-Applicable Sales'!Q:Q,'RPS-Applicable Sales'!$A:$A,$A20)/SUMIFS('Statewide Sales'!P:P,'Statewide Sales'!$A:$A,$A20),1)</f>
        <v>0</v>
      </c>
      <c r="Q20" s="76">
        <f>MIN(SUMIFS('RPS-Applicable Sales'!R:R,'RPS-Applicable Sales'!$A:$A,$A20)/SUMIFS('Statewide Sales'!Q:Q,'Statewide Sales'!$A:$A,$A20),1)</f>
        <v>0</v>
      </c>
      <c r="R20" s="76">
        <f>MIN(SUMIFS('RPS-Applicable Sales'!S:S,'RPS-Applicable Sales'!$A:$A,$A20)/SUMIFS('Statewide Sales'!R:R,'Statewide Sales'!$A:$A,$A20),1)</f>
        <v>0</v>
      </c>
      <c r="S20" s="76">
        <f>MIN(SUMIFS('RPS-Applicable Sales'!T:T,'RPS-Applicable Sales'!$A:$A,$A20)/SUMIFS('Statewide Sales'!S:S,'Statewide Sales'!$A:$A,$A20),1)</f>
        <v>0</v>
      </c>
      <c r="T20" s="76">
        <f>MIN(SUMIFS('RPS-Applicable Sales'!U:U,'RPS-Applicable Sales'!$A:$A,$A20)/SUMIFS('Statewide Sales'!T:T,'Statewide Sales'!$A:$A,$A20),1)</f>
        <v>0</v>
      </c>
      <c r="U20" s="76">
        <f>MIN(SUMIFS('RPS-Applicable Sales'!V:V,'RPS-Applicable Sales'!$A:$A,$A20)/SUMIFS('Statewide Sales'!U:U,'Statewide Sales'!$A:$A,$A20),1)</f>
        <v>0</v>
      </c>
      <c r="V20" s="76">
        <f>MIN(SUMIFS('RPS-Applicable Sales'!W:W,'RPS-Applicable Sales'!$A:$A,$A20)/SUMIFS('Statewide Sales'!V:V,'Statewide Sales'!$A:$A,$A20),1)</f>
        <v>0</v>
      </c>
      <c r="W20" s="76">
        <f>MIN(SUMIFS('RPS-Applicable Sales'!X:X,'RPS-Applicable Sales'!$A:$A,$A20)/SUMIFS('Statewide Sales'!W:W,'Statewide Sales'!$A:$A,$A20),1)</f>
        <v>0</v>
      </c>
      <c r="X20" s="76">
        <f>MIN(SUMIFS('RPS-Applicable Sales'!Y:Y,'RPS-Applicable Sales'!$A:$A,$A20)/SUMIFS('Statewide Sales'!X:X,'Statewide Sales'!$A:$A,$A20),1)</f>
        <v>0</v>
      </c>
      <c r="Y20" s="76">
        <f>MIN(SUMIFS('RPS-Applicable Sales'!Z:Z,'RPS-Applicable Sales'!$A:$A,$A20)/SUMIFS('Statewide Sales'!Y:Y,'Statewide Sales'!$A:$A,$A20),1)</f>
        <v>0</v>
      </c>
      <c r="Z20" s="76">
        <f>MIN(SUMIFS('RPS-Applicable Sales'!AA:AA,'RPS-Applicable Sales'!$A:$A,$A20)/SUMIFS('Statewide Sales'!Z:Z,'Statewide Sales'!$A:$A,$A20),1)</f>
        <v>0</v>
      </c>
      <c r="AA20" s="76">
        <f>MIN(SUMIFS('RPS-Applicable Sales'!AB:AB,'RPS-Applicable Sales'!$A:$A,$A20)/SUMIFS('Statewide Sales'!AA:AA,'Statewide Sales'!$A:$A,$A20),1)</f>
        <v>0</v>
      </c>
      <c r="AB20" s="76">
        <f>MIN(SUMIFS('RPS-Applicable Sales'!AC:AC,'RPS-Applicable Sales'!$A:$A,$A20)/SUMIFS('Statewide Sales'!AB:AB,'Statewide Sales'!$A:$A,$A20),1)</f>
        <v>0</v>
      </c>
      <c r="AC20" s="76">
        <f>MIN(SUMIFS('RPS-Applicable Sales'!AD:AD,'RPS-Applicable Sales'!$A:$A,$A20)/SUMIFS('Statewide Sales'!AC:AC,'Statewide Sales'!$A:$A,$A20),1)</f>
        <v>0</v>
      </c>
      <c r="AD20" s="76">
        <f>MIN(SUMIFS('RPS-Applicable Sales'!AE:AE,'RPS-Applicable Sales'!$A:$A,$A20)/SUMIFS('Statewide Sales'!AD:AD,'Statewide Sales'!$A:$A,$A20),1)</f>
        <v>0</v>
      </c>
      <c r="AE20" s="76">
        <f>MIN(SUMIFS('RPS-Applicable Sales'!AF:AF,'RPS-Applicable Sales'!$A:$A,$A20)/SUMIFS('Statewide Sales'!AE:AE,'Statewide Sales'!$A:$A,$A20),1)</f>
        <v>0</v>
      </c>
      <c r="AF20" s="119">
        <f t="shared" si="0"/>
        <v>0</v>
      </c>
    </row>
    <row r="21" spans="1:32" ht="15" x14ac:dyDescent="0.25">
      <c r="A21" s="73" t="s">
        <v>50</v>
      </c>
      <c r="B21" s="76">
        <f>MIN(SUMIFS('RPS-Applicable Sales'!C:C,'RPS-Applicable Sales'!$A:$A,$A21)/SUMIFS('Statewide Sales'!B:B,'Statewide Sales'!$A:$A,$A21),1)</f>
        <v>0.97291938401379996</v>
      </c>
      <c r="C21" s="76">
        <f>MIN(SUMIFS('RPS-Applicable Sales'!D:D,'RPS-Applicable Sales'!$A:$A,$A21)/SUMIFS('Statewide Sales'!C:C,'Statewide Sales'!$A:$A,$A21),1)</f>
        <v>0.96635944205413571</v>
      </c>
      <c r="D21" s="76">
        <f>MIN(SUMIFS('RPS-Applicable Sales'!E:E,'RPS-Applicable Sales'!$A:$A,$A21)/SUMIFS('Statewide Sales'!D:D,'Statewide Sales'!$A:$A,$A21),1)</f>
        <v>0.92918360339711592</v>
      </c>
      <c r="E21" s="76">
        <f>MIN(SUMIFS('RPS-Applicable Sales'!F:F,'RPS-Applicable Sales'!$A:$A,$A21)/SUMIFS('Statewide Sales'!E:E,'Statewide Sales'!$A:$A,$A21),1)</f>
        <v>0.96737899344248646</v>
      </c>
      <c r="F21" s="76">
        <f>MIN(SUMIFS('RPS-Applicable Sales'!G:G,'RPS-Applicable Sales'!$A:$A,$A21)/SUMIFS('Statewide Sales'!F:F,'Statewide Sales'!$A:$A,$A21),1)</f>
        <v>0.94870452206378852</v>
      </c>
      <c r="G21" s="76">
        <f>MIN(SUMIFS('RPS-Applicable Sales'!H:H,'RPS-Applicable Sales'!$A:$A,$A21)/SUMIFS('Statewide Sales'!G:G,'Statewide Sales'!$A:$A,$A21),1)</f>
        <v>0.95682181487509277</v>
      </c>
      <c r="H21" s="76">
        <f>MIN(SUMIFS('RPS-Applicable Sales'!I:I,'RPS-Applicable Sales'!$A:$A,$A21)/SUMIFS('Statewide Sales'!H:H,'Statewide Sales'!$A:$A,$A21),1)</f>
        <v>0.95606726128306141</v>
      </c>
      <c r="I21" s="76">
        <f>MIN(SUMIFS('RPS-Applicable Sales'!J:J,'RPS-Applicable Sales'!$A:$A,$A21)/SUMIFS('Statewide Sales'!I:I,'Statewide Sales'!$A:$A,$A21),1)</f>
        <v>0.95838444959469038</v>
      </c>
      <c r="J21" s="76">
        <f>MIN(SUMIFS('RPS-Applicable Sales'!K:K,'RPS-Applicable Sales'!$A:$A,$A21)/SUMIFS('Statewide Sales'!J:J,'Statewide Sales'!$A:$A,$A21),1)</f>
        <v>0.95852424277507153</v>
      </c>
      <c r="K21" s="76">
        <f>MIN(SUMIFS('RPS-Applicable Sales'!L:L,'RPS-Applicable Sales'!$A:$A,$A21)/SUMIFS('Statewide Sales'!K:K,'Statewide Sales'!$A:$A,$A21),1)</f>
        <v>0.96020142067360015</v>
      </c>
      <c r="L21" s="76">
        <f>MIN(SUMIFS('RPS-Applicable Sales'!M:M,'RPS-Applicable Sales'!$A:$A,$A21)/SUMIFS('Statewide Sales'!L:L,'Statewide Sales'!$A:$A,$A21),1)</f>
        <v>0.95988106248700722</v>
      </c>
      <c r="M21" s="76">
        <f>MIN(SUMIFS('RPS-Applicable Sales'!N:N,'RPS-Applicable Sales'!$A:$A,$A21)/SUMIFS('Statewide Sales'!M:M,'Statewide Sales'!$A:$A,$A21),1)</f>
        <v>0.9606544907024942</v>
      </c>
      <c r="N21" s="76">
        <f>MIN(SUMIFS('RPS-Applicable Sales'!O:O,'RPS-Applicable Sales'!$A:$A,$A21)/SUMIFS('Statewide Sales'!N:N,'Statewide Sales'!$A:$A,$A21),1)</f>
        <v>0.96185070047022525</v>
      </c>
      <c r="O21" s="76">
        <f>MIN(SUMIFS('RPS-Applicable Sales'!P:P,'RPS-Applicable Sales'!$A:$A,$A21)/SUMIFS('Statewide Sales'!O:O,'Statewide Sales'!$A:$A,$A21),1)</f>
        <v>0.9563744319273918</v>
      </c>
      <c r="P21" s="76">
        <f>MIN(SUMIFS('RPS-Applicable Sales'!Q:Q,'RPS-Applicable Sales'!$A:$A,$A21)/SUMIFS('Statewide Sales'!P:P,'Statewide Sales'!$A:$A,$A21),1)</f>
        <v>0.96495907330572228</v>
      </c>
      <c r="Q21" s="76">
        <f>MIN(SUMIFS('RPS-Applicable Sales'!R:R,'RPS-Applicable Sales'!$A:$A,$A21)/SUMIFS('Statewide Sales'!Q:Q,'Statewide Sales'!$A:$A,$A21),1)</f>
        <v>0.95789015531911759</v>
      </c>
      <c r="R21" s="76">
        <f>MIN(SUMIFS('RPS-Applicable Sales'!S:S,'RPS-Applicable Sales'!$A:$A,$A21)/SUMIFS('Statewide Sales'!R:R,'Statewide Sales'!$A:$A,$A21),1)</f>
        <v>0.96221515434192273</v>
      </c>
      <c r="S21" s="76">
        <f>MIN(SUMIFS('RPS-Applicable Sales'!T:T,'RPS-Applicable Sales'!$A:$A,$A21)/SUMIFS('Statewide Sales'!S:S,'Statewide Sales'!$A:$A,$A21),1)</f>
        <v>0.96025667530325054</v>
      </c>
      <c r="T21" s="76">
        <f>MIN(SUMIFS('RPS-Applicable Sales'!U:U,'RPS-Applicable Sales'!$A:$A,$A21)/SUMIFS('Statewide Sales'!T:T,'Statewide Sales'!$A:$A,$A21),1)</f>
        <v>0.96159659266925823</v>
      </c>
      <c r="U21" s="76">
        <f>MIN(SUMIFS('RPS-Applicable Sales'!V:V,'RPS-Applicable Sales'!$A:$A,$A21)/SUMIFS('Statewide Sales'!U:U,'Statewide Sales'!$A:$A,$A21),1)</f>
        <v>0.96181735388431999</v>
      </c>
      <c r="V21" s="76">
        <f>MIN(SUMIFS('RPS-Applicable Sales'!W:W,'RPS-Applicable Sales'!$A:$A,$A21)/SUMIFS('Statewide Sales'!V:V,'Statewide Sales'!$A:$A,$A21),1)</f>
        <v>0.96144322219161626</v>
      </c>
      <c r="W21" s="76">
        <f>MIN(SUMIFS('RPS-Applicable Sales'!X:X,'RPS-Applicable Sales'!$A:$A,$A21)/SUMIFS('Statewide Sales'!W:W,'Statewide Sales'!$A:$A,$A21),1)</f>
        <v>0.96289903030450386</v>
      </c>
      <c r="X21" s="76">
        <f>MIN(SUMIFS('RPS-Applicable Sales'!Y:Y,'RPS-Applicable Sales'!$A:$A,$A21)/SUMIFS('Statewide Sales'!X:X,'Statewide Sales'!$A:$A,$A21),1)</f>
        <v>0.96220895030176357</v>
      </c>
      <c r="Y21" s="76">
        <f>MIN(SUMIFS('RPS-Applicable Sales'!Z:Z,'RPS-Applicable Sales'!$A:$A,$A21)/SUMIFS('Statewide Sales'!Y:Y,'Statewide Sales'!$A:$A,$A21),1)</f>
        <v>0.96375465880862266</v>
      </c>
      <c r="Z21" s="76">
        <f>MIN(SUMIFS('RPS-Applicable Sales'!AA:AA,'RPS-Applicable Sales'!$A:$A,$A21)/SUMIFS('Statewide Sales'!Z:Z,'Statewide Sales'!$A:$A,$A21),1)</f>
        <v>0.96341818987718608</v>
      </c>
      <c r="AA21" s="76">
        <f>MIN(SUMIFS('RPS-Applicable Sales'!AB:AB,'RPS-Applicable Sales'!$A:$A,$A21)/SUMIFS('Statewide Sales'!AA:AA,'Statewide Sales'!$A:$A,$A21),1)</f>
        <v>0.96149829008384113</v>
      </c>
      <c r="AB21" s="76">
        <f>MIN(SUMIFS('RPS-Applicable Sales'!AC:AC,'RPS-Applicable Sales'!$A:$A,$A21)/SUMIFS('Statewide Sales'!AB:AB,'Statewide Sales'!$A:$A,$A21),1)</f>
        <v>0.96332115979374699</v>
      </c>
      <c r="AC21" s="76">
        <f>MIN(SUMIFS('RPS-Applicable Sales'!AD:AD,'RPS-Applicable Sales'!$A:$A,$A21)/SUMIFS('Statewide Sales'!AC:AC,'Statewide Sales'!$A:$A,$A21),1)</f>
        <v>0.96138563361365714</v>
      </c>
      <c r="AD21" s="76">
        <f>MIN(SUMIFS('RPS-Applicable Sales'!AE:AE,'RPS-Applicable Sales'!$A:$A,$A21)/SUMIFS('Statewide Sales'!AD:AD,'Statewide Sales'!$A:$A,$A21),1)</f>
        <v>0.9644482006835623</v>
      </c>
      <c r="AE21" s="76">
        <f>MIN(SUMIFS('RPS-Applicable Sales'!AF:AF,'RPS-Applicable Sales'!$A:$A,$A21)/SUMIFS('Statewide Sales'!AE:AE,'Statewide Sales'!$A:$A,$A21),1)</f>
        <v>0.96427309603432021</v>
      </c>
      <c r="AF21" s="119">
        <f t="shared" si="0"/>
        <v>0.96427309603432021</v>
      </c>
    </row>
    <row r="22" spans="1:32" ht="15" x14ac:dyDescent="0.25">
      <c r="A22" s="73" t="s">
        <v>52</v>
      </c>
      <c r="B22" s="76">
        <f>MIN(SUMIFS('RPS-Applicable Sales'!C:C,'RPS-Applicable Sales'!$A:$A,$A22)/SUMIFS('Statewide Sales'!B:B,'Statewide Sales'!$A:$A,$A22),1)</f>
        <v>0.99812667581178272</v>
      </c>
      <c r="C22" s="76">
        <f>MIN(SUMIFS('RPS-Applicable Sales'!D:D,'RPS-Applicable Sales'!$A:$A,$A22)/SUMIFS('Statewide Sales'!C:C,'Statewide Sales'!$A:$A,$A22),1)</f>
        <v>0.97499091090236589</v>
      </c>
      <c r="D22" s="76">
        <f>MIN(SUMIFS('RPS-Applicable Sales'!E:E,'RPS-Applicable Sales'!$A:$A,$A22)/SUMIFS('Statewide Sales'!D:D,'Statewide Sales'!$A:$A,$A22),1)</f>
        <v>0.95645323680364924</v>
      </c>
      <c r="E22" s="76">
        <f>MIN(SUMIFS('RPS-Applicable Sales'!F:F,'RPS-Applicable Sales'!$A:$A,$A22)/SUMIFS('Statewide Sales'!E:E,'Statewide Sales'!$A:$A,$A22),1)</f>
        <v>0.97453840637488431</v>
      </c>
      <c r="F22" s="76">
        <f>MIN(SUMIFS('RPS-Applicable Sales'!G:G,'RPS-Applicable Sales'!$A:$A,$A22)/SUMIFS('Statewide Sales'!F:F,'Statewide Sales'!$A:$A,$A22),1)</f>
        <v>0.97015575629708906</v>
      </c>
      <c r="G22" s="76">
        <f>MIN(SUMIFS('RPS-Applicable Sales'!H:H,'RPS-Applicable Sales'!$A:$A,$A22)/SUMIFS('Statewide Sales'!G:G,'Statewide Sales'!$A:$A,$A22),1)</f>
        <v>0.97475725935291913</v>
      </c>
      <c r="H22" s="76">
        <f>MIN(SUMIFS('RPS-Applicable Sales'!I:I,'RPS-Applicable Sales'!$A:$A,$A22)/SUMIFS('Statewide Sales'!H:H,'Statewide Sales'!$A:$A,$A22),1)</f>
        <v>0.97528107708365075</v>
      </c>
      <c r="I22" s="76">
        <f>MIN(SUMIFS('RPS-Applicable Sales'!J:J,'RPS-Applicable Sales'!$A:$A,$A22)/SUMIFS('Statewide Sales'!I:I,'Statewide Sales'!$A:$A,$A22),1)</f>
        <v>0.97612440132595613</v>
      </c>
      <c r="J22" s="76">
        <f>MIN(SUMIFS('RPS-Applicable Sales'!K:K,'RPS-Applicable Sales'!$A:$A,$A22)/SUMIFS('Statewide Sales'!J:J,'Statewide Sales'!$A:$A,$A22),1)</f>
        <v>0.97530864950876661</v>
      </c>
      <c r="K22" s="76">
        <f>MIN(SUMIFS('RPS-Applicable Sales'!L:L,'RPS-Applicable Sales'!$A:$A,$A22)/SUMIFS('Statewide Sales'!K:K,'Statewide Sales'!$A:$A,$A22),1)</f>
        <v>0.97514311645160934</v>
      </c>
      <c r="L22" s="76">
        <f>MIN(SUMIFS('RPS-Applicable Sales'!M:M,'RPS-Applicable Sales'!$A:$A,$A22)/SUMIFS('Statewide Sales'!L:L,'Statewide Sales'!$A:$A,$A22),1)</f>
        <v>0.97528739784741647</v>
      </c>
      <c r="M22" s="76">
        <f>MIN(SUMIFS('RPS-Applicable Sales'!N:N,'RPS-Applicable Sales'!$A:$A,$A22)/SUMIFS('Statewide Sales'!M:M,'Statewide Sales'!$A:$A,$A22),1)</f>
        <v>0.97542045612783279</v>
      </c>
      <c r="N22" s="76">
        <f>MIN(SUMIFS('RPS-Applicable Sales'!O:O,'RPS-Applicable Sales'!$A:$A,$A22)/SUMIFS('Statewide Sales'!N:N,'Statewide Sales'!$A:$A,$A22),1)</f>
        <v>0.97514497791038024</v>
      </c>
      <c r="O22" s="76">
        <f>MIN(SUMIFS('RPS-Applicable Sales'!P:P,'RPS-Applicable Sales'!$A:$A,$A22)/SUMIFS('Statewide Sales'!O:O,'Statewide Sales'!$A:$A,$A22),1)</f>
        <v>0.97536226347152255</v>
      </c>
      <c r="P22" s="76">
        <f>MIN(SUMIFS('RPS-Applicable Sales'!Q:Q,'RPS-Applicable Sales'!$A:$A,$A22)/SUMIFS('Statewide Sales'!P:P,'Statewide Sales'!$A:$A,$A22),1)</f>
        <v>0.97643800350231758</v>
      </c>
      <c r="Q22" s="76">
        <f>MIN(SUMIFS('RPS-Applicable Sales'!R:R,'RPS-Applicable Sales'!$A:$A,$A22)/SUMIFS('Statewide Sales'!Q:Q,'Statewide Sales'!$A:$A,$A22),1)</f>
        <v>0.97667713150919888</v>
      </c>
      <c r="R22" s="76">
        <f>MIN(SUMIFS('RPS-Applicable Sales'!S:S,'RPS-Applicable Sales'!$A:$A,$A22)/SUMIFS('Statewide Sales'!R:R,'Statewide Sales'!$A:$A,$A22),1)</f>
        <v>0.97757071855681443</v>
      </c>
      <c r="S22" s="76">
        <f>MIN(SUMIFS('RPS-Applicable Sales'!T:T,'RPS-Applicable Sales'!$A:$A,$A22)/SUMIFS('Statewide Sales'!S:S,'Statewide Sales'!$A:$A,$A22),1)</f>
        <v>0.97620728731859074</v>
      </c>
      <c r="T22" s="76">
        <f>MIN(SUMIFS('RPS-Applicable Sales'!U:U,'RPS-Applicable Sales'!$A:$A,$A22)/SUMIFS('Statewide Sales'!T:T,'Statewide Sales'!$A:$A,$A22),1)</f>
        <v>0.97533474691272792</v>
      </c>
      <c r="U22" s="76">
        <f>MIN(SUMIFS('RPS-Applicable Sales'!V:V,'RPS-Applicable Sales'!$A:$A,$A22)/SUMIFS('Statewide Sales'!U:U,'Statewide Sales'!$A:$A,$A22),1)</f>
        <v>0.97650360109550915</v>
      </c>
      <c r="V22" s="76">
        <f>MIN(SUMIFS('RPS-Applicable Sales'!W:W,'RPS-Applicable Sales'!$A:$A,$A22)/SUMIFS('Statewide Sales'!V:V,'Statewide Sales'!$A:$A,$A22),1)</f>
        <v>0.97728141980809002</v>
      </c>
      <c r="W22" s="76">
        <f>MIN(SUMIFS('RPS-Applicable Sales'!X:X,'RPS-Applicable Sales'!$A:$A,$A22)/SUMIFS('Statewide Sales'!W:W,'Statewide Sales'!$A:$A,$A22),1)</f>
        <v>0.97788185946690442</v>
      </c>
      <c r="X22" s="76">
        <f>MIN(SUMIFS('RPS-Applicable Sales'!Y:Y,'RPS-Applicable Sales'!$A:$A,$A22)/SUMIFS('Statewide Sales'!X:X,'Statewide Sales'!$A:$A,$A22),1)</f>
        <v>0.97795287094746819</v>
      </c>
      <c r="Y22" s="76">
        <f>MIN(SUMIFS('RPS-Applicable Sales'!Z:Z,'RPS-Applicable Sales'!$A:$A,$A22)/SUMIFS('Statewide Sales'!Y:Y,'Statewide Sales'!$A:$A,$A22),1)</f>
        <v>0.97826146910535006</v>
      </c>
      <c r="Z22" s="76">
        <f>MIN(SUMIFS('RPS-Applicable Sales'!AA:AA,'RPS-Applicable Sales'!$A:$A,$A22)/SUMIFS('Statewide Sales'!Z:Z,'Statewide Sales'!$A:$A,$A22),1)</f>
        <v>0.97876672422976529</v>
      </c>
      <c r="AA22" s="76">
        <f>MIN(SUMIFS('RPS-Applicable Sales'!AB:AB,'RPS-Applicable Sales'!$A:$A,$A22)/SUMIFS('Statewide Sales'!AA:AA,'Statewide Sales'!$A:$A,$A22),1)</f>
        <v>0.97890002531590203</v>
      </c>
      <c r="AB22" s="76">
        <f>MIN(SUMIFS('RPS-Applicable Sales'!AC:AC,'RPS-Applicable Sales'!$A:$A,$A22)/SUMIFS('Statewide Sales'!AB:AB,'Statewide Sales'!$A:$A,$A22),1)</f>
        <v>0.97964583871043853</v>
      </c>
      <c r="AC22" s="76">
        <f>MIN(SUMIFS('RPS-Applicable Sales'!AD:AD,'RPS-Applicable Sales'!$A:$A,$A22)/SUMIFS('Statewide Sales'!AC:AC,'Statewide Sales'!$A:$A,$A22),1)</f>
        <v>0.97961530439956912</v>
      </c>
      <c r="AD22" s="76">
        <f>MIN(SUMIFS('RPS-Applicable Sales'!AE:AE,'RPS-Applicable Sales'!$A:$A,$A22)/SUMIFS('Statewide Sales'!AD:AD,'Statewide Sales'!$A:$A,$A22),1)</f>
        <v>0.98034189330550037</v>
      </c>
      <c r="AE22" s="76">
        <f>MIN(SUMIFS('RPS-Applicable Sales'!AF:AF,'RPS-Applicable Sales'!$A:$A,$A22)/SUMIFS('Statewide Sales'!AE:AE,'Statewide Sales'!$A:$A,$A22),1)</f>
        <v>0.98175190904886933</v>
      </c>
      <c r="AF22" s="119">
        <f t="shared" si="0"/>
        <v>0.98175190904886933</v>
      </c>
    </row>
    <row r="23" spans="1:32" ht="15" x14ac:dyDescent="0.25">
      <c r="A23" s="73" t="s">
        <v>55</v>
      </c>
      <c r="B23" s="76">
        <f>MIN(SUMIFS('RPS-Applicable Sales'!C:C,'RPS-Applicable Sales'!$A:$A,$A23)/SUMIFS('Statewide Sales'!B:B,'Statewide Sales'!$A:$A,$A23),1)</f>
        <v>0.89245549146508441</v>
      </c>
      <c r="C23" s="76">
        <f>MIN(SUMIFS('RPS-Applicable Sales'!D:D,'RPS-Applicable Sales'!$A:$A,$A23)/SUMIFS('Statewide Sales'!C:C,'Statewide Sales'!$A:$A,$A23),1)</f>
        <v>0.8777065301328395</v>
      </c>
      <c r="D23" s="76">
        <f>MIN(SUMIFS('RPS-Applicable Sales'!E:E,'RPS-Applicable Sales'!$A:$A,$A23)/SUMIFS('Statewide Sales'!D:D,'Statewide Sales'!$A:$A,$A23),1)</f>
        <v>0.85669288842273883</v>
      </c>
      <c r="E23" s="76">
        <f>MIN(SUMIFS('RPS-Applicable Sales'!F:F,'RPS-Applicable Sales'!$A:$A,$A23)/SUMIFS('Statewide Sales'!E:E,'Statewide Sales'!$A:$A,$A23),1)</f>
        <v>0.89190844636281674</v>
      </c>
      <c r="F23" s="76">
        <f>MIN(SUMIFS('RPS-Applicable Sales'!G:G,'RPS-Applicable Sales'!$A:$A,$A23)/SUMIFS('Statewide Sales'!F:F,'Statewide Sales'!$A:$A,$A23),1)</f>
        <v>0.87469087303641035</v>
      </c>
      <c r="G23" s="76">
        <f>MIN(SUMIFS('RPS-Applicable Sales'!H:H,'RPS-Applicable Sales'!$A:$A,$A23)/SUMIFS('Statewide Sales'!G:G,'Statewide Sales'!$A:$A,$A23),1)</f>
        <v>0.88217489126409465</v>
      </c>
      <c r="H23" s="76">
        <f>MIN(SUMIFS('RPS-Applicable Sales'!I:I,'RPS-Applicable Sales'!$A:$A,$A23)/SUMIFS('Statewide Sales'!H:H,'Statewide Sales'!$A:$A,$A23),1)</f>
        <v>0.88147920454097128</v>
      </c>
      <c r="I23" s="76">
        <f>MIN(SUMIFS('RPS-Applicable Sales'!J:J,'RPS-Applicable Sales'!$A:$A,$A23)/SUMIFS('Statewide Sales'!I:I,'Statewide Sales'!$A:$A,$A23),1)</f>
        <v>0.88361561626891316</v>
      </c>
      <c r="J23" s="76">
        <f>MIN(SUMIFS('RPS-Applicable Sales'!K:K,'RPS-Applicable Sales'!$A:$A,$A23)/SUMIFS('Statewide Sales'!J:J,'Statewide Sales'!$A:$A,$A23),1)</f>
        <v>0.88374450341569954</v>
      </c>
      <c r="K23" s="76">
        <f>MIN(SUMIFS('RPS-Applicable Sales'!L:L,'RPS-Applicable Sales'!$A:$A,$A23)/SUMIFS('Statewide Sales'!K:K,'Statewide Sales'!$A:$A,$A23),1)</f>
        <v>0.8852908354571134</v>
      </c>
      <c r="L23" s="76">
        <f>MIN(SUMIFS('RPS-Applicable Sales'!M:M,'RPS-Applicable Sales'!$A:$A,$A23)/SUMIFS('Statewide Sales'!L:L,'Statewide Sales'!$A:$A,$A23),1)</f>
        <v>0.88499547017171809</v>
      </c>
      <c r="M23" s="76">
        <f>MIN(SUMIFS('RPS-Applicable Sales'!N:N,'RPS-Applicable Sales'!$A:$A,$A23)/SUMIFS('Statewide Sales'!M:M,'Statewide Sales'!$A:$A,$A23),1)</f>
        <v>0.88570855900528189</v>
      </c>
      <c r="N23" s="76">
        <f>MIN(SUMIFS('RPS-Applicable Sales'!O:O,'RPS-Applicable Sales'!$A:$A,$A23)/SUMIFS('Statewide Sales'!N:N,'Statewide Sales'!$A:$A,$A23),1)</f>
        <v>0.88681144588073924</v>
      </c>
      <c r="O23" s="76">
        <f>MIN(SUMIFS('RPS-Applicable Sales'!P:P,'RPS-Applicable Sales'!$A:$A,$A23)/SUMIFS('Statewide Sales'!O:O,'Statewide Sales'!$A:$A,$A23),1)</f>
        <v>0.88176241111668818</v>
      </c>
      <c r="P23" s="76">
        <f>MIN(SUMIFS('RPS-Applicable Sales'!Q:Q,'RPS-Applicable Sales'!$A:$A,$A23)/SUMIFS('Statewide Sales'!P:P,'Statewide Sales'!$A:$A,$A23),1)</f>
        <v>0.8896773174835112</v>
      </c>
      <c r="Q23" s="76">
        <f>MIN(SUMIFS('RPS-Applicable Sales'!R:R,'RPS-Applicable Sales'!$A:$A,$A23)/SUMIFS('Statewide Sales'!Q:Q,'Statewide Sales'!$A:$A,$A23),1)</f>
        <v>0.88315988460390882</v>
      </c>
      <c r="R23" s="76">
        <f>MIN(SUMIFS('RPS-Applicable Sales'!S:S,'RPS-Applicable Sales'!$A:$A,$A23)/SUMIFS('Statewide Sales'!R:R,'Statewide Sales'!$A:$A,$A23),1)</f>
        <v>0.88714746670471878</v>
      </c>
      <c r="S23" s="76">
        <f>MIN(SUMIFS('RPS-Applicable Sales'!T:T,'RPS-Applicable Sales'!$A:$A,$A23)/SUMIFS('Statewide Sales'!S:S,'Statewide Sales'!$A:$A,$A23),1)</f>
        <v>0.88534177936970626</v>
      </c>
      <c r="T23" s="76">
        <f>MIN(SUMIFS('RPS-Applicable Sales'!U:U,'RPS-Applicable Sales'!$A:$A,$A23)/SUMIFS('Statewide Sales'!T:T,'Statewide Sales'!$A:$A,$A23),1)</f>
        <v>0.88657716242461182</v>
      </c>
      <c r="U23" s="76">
        <f>MIN(SUMIFS('RPS-Applicable Sales'!V:V,'RPS-Applicable Sales'!$A:$A,$A23)/SUMIFS('Statewide Sales'!U:U,'Statewide Sales'!$A:$A,$A23),1)</f>
        <v>0.8867807008451043</v>
      </c>
      <c r="V23" s="76">
        <f>MIN(SUMIFS('RPS-Applicable Sales'!W:W,'RPS-Applicable Sales'!$A:$A,$A23)/SUMIFS('Statewide Sales'!V:V,'Statewide Sales'!$A:$A,$A23),1)</f>
        <v>0.88643575722007562</v>
      </c>
      <c r="W23" s="76">
        <f>MIN(SUMIFS('RPS-Applicable Sales'!X:X,'RPS-Applicable Sales'!$A:$A,$A23)/SUMIFS('Statewide Sales'!W:W,'Statewide Sales'!$A:$A,$A23),1)</f>
        <v>0.8877779897483502</v>
      </c>
      <c r="X23" s="76">
        <f>MIN(SUMIFS('RPS-Applicable Sales'!Y:Y,'RPS-Applicable Sales'!$A:$A,$A23)/SUMIFS('Statewide Sales'!X:X,'Statewide Sales'!$A:$A,$A23),1)</f>
        <v>0.88714174667579837</v>
      </c>
      <c r="Y23" s="76">
        <f>MIN(SUMIFS('RPS-Applicable Sales'!Z:Z,'RPS-Applicable Sales'!$A:$A,$A23)/SUMIFS('Statewide Sales'!Y:Y,'Statewide Sales'!$A:$A,$A23),1)</f>
        <v>0.8885668659746746</v>
      </c>
      <c r="Z23" s="76">
        <f>MIN(SUMIFS('RPS-Applicable Sales'!AA:AA,'RPS-Applicable Sales'!$A:$A,$A23)/SUMIFS('Statewide Sales'!Z:Z,'Statewide Sales'!$A:$A,$A23),1)</f>
        <v>0.8882566468321037</v>
      </c>
      <c r="AA23" s="76">
        <f>MIN(SUMIFS('RPS-Applicable Sales'!AB:AB,'RPS-Applicable Sales'!$A:$A,$A23)/SUMIFS('Statewide Sales'!AA:AA,'Statewide Sales'!$A:$A,$A23),1)</f>
        <v>0.88648652896365487</v>
      </c>
      <c r="AB23" s="76">
        <f>MIN(SUMIFS('RPS-Applicable Sales'!AC:AC,'RPS-Applicable Sales'!$A:$A,$A23)/SUMIFS('Statewide Sales'!AB:AB,'Statewide Sales'!$A:$A,$A23),1)</f>
        <v>0.88816718659825822</v>
      </c>
      <c r="AC23" s="76">
        <f>MIN(SUMIFS('RPS-Applicable Sales'!AD:AD,'RPS-Applicable Sales'!$A:$A,$A23)/SUMIFS('Statewide Sales'!AC:AC,'Statewide Sales'!$A:$A,$A23),1)</f>
        <v>0.88638266144329758</v>
      </c>
      <c r="AD23" s="76">
        <f>MIN(SUMIFS('RPS-Applicable Sales'!AE:AE,'RPS-Applicable Sales'!$A:$A,$A23)/SUMIFS('Statewide Sales'!AD:AD,'Statewide Sales'!$A:$A,$A23),1)</f>
        <v>0.88920630083976704</v>
      </c>
      <c r="AE23" s="76">
        <f>MIN(SUMIFS('RPS-Applicable Sales'!AF:AF,'RPS-Applicable Sales'!$A:$A,$A23)/SUMIFS('Statewide Sales'!AE:AE,'Statewide Sales'!$A:$A,$A23),1)</f>
        <v>0.88904485706569758</v>
      </c>
      <c r="AF23" s="119">
        <f t="shared" si="0"/>
        <v>0.88904485706569758</v>
      </c>
    </row>
    <row r="24" spans="1:32" ht="15" x14ac:dyDescent="0.25">
      <c r="A24" s="73" t="s">
        <v>58</v>
      </c>
      <c r="B24" s="76">
        <f>MIN(SUMIFS('RPS-Applicable Sales'!C:C,'RPS-Applicable Sales'!$A:$A,$A24)/SUMIFS('Statewide Sales'!B:B,'Statewide Sales'!$A:$A,$A24),1)</f>
        <v>1</v>
      </c>
      <c r="C24" s="76">
        <f>MIN(SUMIFS('RPS-Applicable Sales'!D:D,'RPS-Applicable Sales'!$A:$A,$A24)/SUMIFS('Statewide Sales'!C:C,'Statewide Sales'!$A:$A,$A24),1)</f>
        <v>1</v>
      </c>
      <c r="D24" s="76">
        <f>MIN(SUMIFS('RPS-Applicable Sales'!E:E,'RPS-Applicable Sales'!$A:$A,$A24)/SUMIFS('Statewide Sales'!D:D,'Statewide Sales'!$A:$A,$A24),1)</f>
        <v>0.99391568883094317</v>
      </c>
      <c r="E24" s="76">
        <f>MIN(SUMIFS('RPS-Applicable Sales'!F:F,'RPS-Applicable Sales'!$A:$A,$A24)/SUMIFS('Statewide Sales'!E:E,'Statewide Sales'!$A:$A,$A24),1)</f>
        <v>1</v>
      </c>
      <c r="F24" s="76">
        <f>MIN(SUMIFS('RPS-Applicable Sales'!G:G,'RPS-Applicable Sales'!$A:$A,$A24)/SUMIFS('Statewide Sales'!F:F,'Statewide Sales'!$A:$A,$A24),1)</f>
        <v>1</v>
      </c>
      <c r="G24" s="76">
        <f>MIN(SUMIFS('RPS-Applicable Sales'!H:H,'RPS-Applicable Sales'!$A:$A,$A24)/SUMIFS('Statewide Sales'!G:G,'Statewide Sales'!$A:$A,$A24),1)</f>
        <v>1</v>
      </c>
      <c r="H24" s="76">
        <f>MIN(SUMIFS('RPS-Applicable Sales'!I:I,'RPS-Applicable Sales'!$A:$A,$A24)/SUMIFS('Statewide Sales'!H:H,'Statewide Sales'!$A:$A,$A24),1)</f>
        <v>1</v>
      </c>
      <c r="I24" s="76">
        <f>MIN(SUMIFS('RPS-Applicable Sales'!J:J,'RPS-Applicable Sales'!$A:$A,$A24)/SUMIFS('Statewide Sales'!I:I,'Statewide Sales'!$A:$A,$A24),1)</f>
        <v>1</v>
      </c>
      <c r="J24" s="76">
        <f>MIN(SUMIFS('RPS-Applicable Sales'!K:K,'RPS-Applicable Sales'!$A:$A,$A24)/SUMIFS('Statewide Sales'!J:J,'Statewide Sales'!$A:$A,$A24),1)</f>
        <v>1</v>
      </c>
      <c r="K24" s="76">
        <f>MIN(SUMIFS('RPS-Applicable Sales'!L:L,'RPS-Applicable Sales'!$A:$A,$A24)/SUMIFS('Statewide Sales'!K:K,'Statewide Sales'!$A:$A,$A24),1)</f>
        <v>1</v>
      </c>
      <c r="L24" s="76">
        <f>MIN(SUMIFS('RPS-Applicable Sales'!M:M,'RPS-Applicable Sales'!$A:$A,$A24)/SUMIFS('Statewide Sales'!L:L,'Statewide Sales'!$A:$A,$A24),1)</f>
        <v>1</v>
      </c>
      <c r="M24" s="76">
        <f>MIN(SUMIFS('RPS-Applicable Sales'!N:N,'RPS-Applicable Sales'!$A:$A,$A24)/SUMIFS('Statewide Sales'!M:M,'Statewide Sales'!$A:$A,$A24),1)</f>
        <v>1</v>
      </c>
      <c r="N24" s="76">
        <f>MIN(SUMIFS('RPS-Applicable Sales'!O:O,'RPS-Applicable Sales'!$A:$A,$A24)/SUMIFS('Statewide Sales'!N:N,'Statewide Sales'!$A:$A,$A24),1)</f>
        <v>1</v>
      </c>
      <c r="O24" s="76">
        <f>MIN(SUMIFS('RPS-Applicable Sales'!P:P,'RPS-Applicable Sales'!$A:$A,$A24)/SUMIFS('Statewide Sales'!O:O,'Statewide Sales'!$A:$A,$A24),1)</f>
        <v>1</v>
      </c>
      <c r="P24" s="76">
        <f>MIN(SUMIFS('RPS-Applicable Sales'!Q:Q,'RPS-Applicable Sales'!$A:$A,$A24)/SUMIFS('Statewide Sales'!P:P,'Statewide Sales'!$A:$A,$A24),1)</f>
        <v>1</v>
      </c>
      <c r="Q24" s="76">
        <f>MIN(SUMIFS('RPS-Applicable Sales'!R:R,'RPS-Applicable Sales'!$A:$A,$A24)/SUMIFS('Statewide Sales'!Q:Q,'Statewide Sales'!$A:$A,$A24),1)</f>
        <v>1</v>
      </c>
      <c r="R24" s="76">
        <f>MIN(SUMIFS('RPS-Applicable Sales'!S:S,'RPS-Applicable Sales'!$A:$A,$A24)/SUMIFS('Statewide Sales'!R:R,'Statewide Sales'!$A:$A,$A24),1)</f>
        <v>1</v>
      </c>
      <c r="S24" s="76">
        <f>MIN(SUMIFS('RPS-Applicable Sales'!T:T,'RPS-Applicable Sales'!$A:$A,$A24)/SUMIFS('Statewide Sales'!S:S,'Statewide Sales'!$A:$A,$A24),1)</f>
        <v>1</v>
      </c>
      <c r="T24" s="76">
        <f>MIN(SUMIFS('RPS-Applicable Sales'!U:U,'RPS-Applicable Sales'!$A:$A,$A24)/SUMIFS('Statewide Sales'!T:T,'Statewide Sales'!$A:$A,$A24),1)</f>
        <v>1</v>
      </c>
      <c r="U24" s="76">
        <f>MIN(SUMIFS('RPS-Applicable Sales'!V:V,'RPS-Applicable Sales'!$A:$A,$A24)/SUMIFS('Statewide Sales'!U:U,'Statewide Sales'!$A:$A,$A24),1)</f>
        <v>1</v>
      </c>
      <c r="V24" s="76">
        <f>MIN(SUMIFS('RPS-Applicable Sales'!W:W,'RPS-Applicable Sales'!$A:$A,$A24)/SUMIFS('Statewide Sales'!V:V,'Statewide Sales'!$A:$A,$A24),1)</f>
        <v>1</v>
      </c>
      <c r="W24" s="76">
        <f>MIN(SUMIFS('RPS-Applicable Sales'!X:X,'RPS-Applicable Sales'!$A:$A,$A24)/SUMIFS('Statewide Sales'!W:W,'Statewide Sales'!$A:$A,$A24),1)</f>
        <v>1</v>
      </c>
      <c r="X24" s="76">
        <f>MIN(SUMIFS('RPS-Applicable Sales'!Y:Y,'RPS-Applicable Sales'!$A:$A,$A24)/SUMIFS('Statewide Sales'!X:X,'Statewide Sales'!$A:$A,$A24),1)</f>
        <v>1</v>
      </c>
      <c r="Y24" s="76">
        <f>MIN(SUMIFS('RPS-Applicable Sales'!Z:Z,'RPS-Applicable Sales'!$A:$A,$A24)/SUMIFS('Statewide Sales'!Y:Y,'Statewide Sales'!$A:$A,$A24),1)</f>
        <v>1</v>
      </c>
      <c r="Z24" s="76">
        <f>MIN(SUMIFS('RPS-Applicable Sales'!AA:AA,'RPS-Applicable Sales'!$A:$A,$A24)/SUMIFS('Statewide Sales'!Z:Z,'Statewide Sales'!$A:$A,$A24),1)</f>
        <v>1</v>
      </c>
      <c r="AA24" s="76">
        <f>MIN(SUMIFS('RPS-Applicable Sales'!AB:AB,'RPS-Applicable Sales'!$A:$A,$A24)/SUMIFS('Statewide Sales'!AA:AA,'Statewide Sales'!$A:$A,$A24),1)</f>
        <v>1</v>
      </c>
      <c r="AB24" s="76">
        <f>MIN(SUMIFS('RPS-Applicable Sales'!AC:AC,'RPS-Applicable Sales'!$A:$A,$A24)/SUMIFS('Statewide Sales'!AB:AB,'Statewide Sales'!$A:$A,$A24),1)</f>
        <v>1</v>
      </c>
      <c r="AC24" s="76">
        <f>MIN(SUMIFS('RPS-Applicable Sales'!AD:AD,'RPS-Applicable Sales'!$A:$A,$A24)/SUMIFS('Statewide Sales'!AC:AC,'Statewide Sales'!$A:$A,$A24),1)</f>
        <v>1</v>
      </c>
      <c r="AD24" s="76">
        <f>MIN(SUMIFS('RPS-Applicable Sales'!AE:AE,'RPS-Applicable Sales'!$A:$A,$A24)/SUMIFS('Statewide Sales'!AD:AD,'Statewide Sales'!$A:$A,$A24),1)</f>
        <v>1</v>
      </c>
      <c r="AE24" s="76">
        <f>MIN(SUMIFS('RPS-Applicable Sales'!AF:AF,'RPS-Applicable Sales'!$A:$A,$A24)/SUMIFS('Statewide Sales'!AE:AE,'Statewide Sales'!$A:$A,$A24),1)</f>
        <v>1</v>
      </c>
      <c r="AF24" s="119">
        <f t="shared" si="0"/>
        <v>1</v>
      </c>
    </row>
    <row r="25" spans="1:32" ht="15" x14ac:dyDescent="0.25">
      <c r="A25" s="73" t="s">
        <v>60</v>
      </c>
      <c r="B25" s="76">
        <f>MIN(SUMIFS('RPS-Applicable Sales'!C:C,'RPS-Applicable Sales'!$A:$A,$A25)/SUMIFS('Statewide Sales'!B:B,'Statewide Sales'!$A:$A,$A25),1)</f>
        <v>1</v>
      </c>
      <c r="C25" s="76">
        <f>MIN(SUMIFS('RPS-Applicable Sales'!D:D,'RPS-Applicable Sales'!$A:$A,$A25)/SUMIFS('Statewide Sales'!C:C,'Statewide Sales'!$A:$A,$A25),1)</f>
        <v>1</v>
      </c>
      <c r="D25" s="76">
        <f>MIN(SUMIFS('RPS-Applicable Sales'!E:E,'RPS-Applicable Sales'!$A:$A,$A25)/SUMIFS('Statewide Sales'!D:D,'Statewide Sales'!$A:$A,$A25),1)</f>
        <v>1</v>
      </c>
      <c r="E25" s="76">
        <f>MIN(SUMIFS('RPS-Applicable Sales'!F:F,'RPS-Applicable Sales'!$A:$A,$A25)/SUMIFS('Statewide Sales'!E:E,'Statewide Sales'!$A:$A,$A25),1)</f>
        <v>1</v>
      </c>
      <c r="F25" s="76">
        <f>MIN(SUMIFS('RPS-Applicable Sales'!G:G,'RPS-Applicable Sales'!$A:$A,$A25)/SUMIFS('Statewide Sales'!F:F,'Statewide Sales'!$A:$A,$A25),1)</f>
        <v>1</v>
      </c>
      <c r="G25" s="76">
        <f>MIN(SUMIFS('RPS-Applicable Sales'!H:H,'RPS-Applicable Sales'!$A:$A,$A25)/SUMIFS('Statewide Sales'!G:G,'Statewide Sales'!$A:$A,$A25),1)</f>
        <v>1</v>
      </c>
      <c r="H25" s="76">
        <f>MIN(SUMIFS('RPS-Applicable Sales'!I:I,'RPS-Applicable Sales'!$A:$A,$A25)/SUMIFS('Statewide Sales'!H:H,'Statewide Sales'!$A:$A,$A25),1)</f>
        <v>1</v>
      </c>
      <c r="I25" s="76">
        <f>MIN(SUMIFS('RPS-Applicable Sales'!J:J,'RPS-Applicable Sales'!$A:$A,$A25)/SUMIFS('Statewide Sales'!I:I,'Statewide Sales'!$A:$A,$A25),1)</f>
        <v>1</v>
      </c>
      <c r="J25" s="76">
        <f>MIN(SUMIFS('RPS-Applicable Sales'!K:K,'RPS-Applicable Sales'!$A:$A,$A25)/SUMIFS('Statewide Sales'!J:J,'Statewide Sales'!$A:$A,$A25),1)</f>
        <v>1</v>
      </c>
      <c r="K25" s="76">
        <f>MIN(SUMIFS('RPS-Applicable Sales'!L:L,'RPS-Applicable Sales'!$A:$A,$A25)/SUMIFS('Statewide Sales'!K:K,'Statewide Sales'!$A:$A,$A25),1)</f>
        <v>1</v>
      </c>
      <c r="L25" s="76">
        <f>MIN(SUMIFS('RPS-Applicable Sales'!M:M,'RPS-Applicable Sales'!$A:$A,$A25)/SUMIFS('Statewide Sales'!L:L,'Statewide Sales'!$A:$A,$A25),1)</f>
        <v>1</v>
      </c>
      <c r="M25" s="76">
        <f>MIN(SUMIFS('RPS-Applicable Sales'!N:N,'RPS-Applicable Sales'!$A:$A,$A25)/SUMIFS('Statewide Sales'!M:M,'Statewide Sales'!$A:$A,$A25),1)</f>
        <v>1</v>
      </c>
      <c r="N25" s="76">
        <f>MIN(SUMIFS('RPS-Applicable Sales'!O:O,'RPS-Applicable Sales'!$A:$A,$A25)/SUMIFS('Statewide Sales'!N:N,'Statewide Sales'!$A:$A,$A25),1)</f>
        <v>1</v>
      </c>
      <c r="O25" s="76">
        <f>MIN(SUMIFS('RPS-Applicable Sales'!P:P,'RPS-Applicable Sales'!$A:$A,$A25)/SUMIFS('Statewide Sales'!O:O,'Statewide Sales'!$A:$A,$A25),1)</f>
        <v>1</v>
      </c>
      <c r="P25" s="76">
        <f>MIN(SUMIFS('RPS-Applicable Sales'!Q:Q,'RPS-Applicable Sales'!$A:$A,$A25)/SUMIFS('Statewide Sales'!P:P,'Statewide Sales'!$A:$A,$A25),1)</f>
        <v>1</v>
      </c>
      <c r="Q25" s="76">
        <f>MIN(SUMIFS('RPS-Applicable Sales'!R:R,'RPS-Applicable Sales'!$A:$A,$A25)/SUMIFS('Statewide Sales'!Q:Q,'Statewide Sales'!$A:$A,$A25),1)</f>
        <v>1</v>
      </c>
      <c r="R25" s="76">
        <f>MIN(SUMIFS('RPS-Applicable Sales'!S:S,'RPS-Applicable Sales'!$A:$A,$A25)/SUMIFS('Statewide Sales'!R:R,'Statewide Sales'!$A:$A,$A25),1)</f>
        <v>1</v>
      </c>
      <c r="S25" s="76">
        <f>MIN(SUMIFS('RPS-Applicable Sales'!T:T,'RPS-Applicable Sales'!$A:$A,$A25)/SUMIFS('Statewide Sales'!S:S,'Statewide Sales'!$A:$A,$A25),1)</f>
        <v>1</v>
      </c>
      <c r="T25" s="76">
        <f>MIN(SUMIFS('RPS-Applicable Sales'!U:U,'RPS-Applicable Sales'!$A:$A,$A25)/SUMIFS('Statewide Sales'!T:T,'Statewide Sales'!$A:$A,$A25),1)</f>
        <v>1</v>
      </c>
      <c r="U25" s="76">
        <f>MIN(SUMIFS('RPS-Applicable Sales'!V:V,'RPS-Applicable Sales'!$A:$A,$A25)/SUMIFS('Statewide Sales'!U:U,'Statewide Sales'!$A:$A,$A25),1)</f>
        <v>1</v>
      </c>
      <c r="V25" s="76">
        <f>MIN(SUMIFS('RPS-Applicable Sales'!W:W,'RPS-Applicable Sales'!$A:$A,$A25)/SUMIFS('Statewide Sales'!V:V,'Statewide Sales'!$A:$A,$A25),1)</f>
        <v>1</v>
      </c>
      <c r="W25" s="76">
        <f>MIN(SUMIFS('RPS-Applicable Sales'!X:X,'RPS-Applicable Sales'!$A:$A,$A25)/SUMIFS('Statewide Sales'!W:W,'Statewide Sales'!$A:$A,$A25),1)</f>
        <v>1</v>
      </c>
      <c r="X25" s="76">
        <f>MIN(SUMIFS('RPS-Applicable Sales'!Y:Y,'RPS-Applicable Sales'!$A:$A,$A25)/SUMIFS('Statewide Sales'!X:X,'Statewide Sales'!$A:$A,$A25),1)</f>
        <v>1</v>
      </c>
      <c r="Y25" s="76">
        <f>MIN(SUMIFS('RPS-Applicable Sales'!Z:Z,'RPS-Applicable Sales'!$A:$A,$A25)/SUMIFS('Statewide Sales'!Y:Y,'Statewide Sales'!$A:$A,$A25),1)</f>
        <v>1</v>
      </c>
      <c r="Z25" s="76">
        <f>MIN(SUMIFS('RPS-Applicable Sales'!AA:AA,'RPS-Applicable Sales'!$A:$A,$A25)/SUMIFS('Statewide Sales'!Z:Z,'Statewide Sales'!$A:$A,$A25),1)</f>
        <v>1</v>
      </c>
      <c r="AA25" s="76">
        <f>MIN(SUMIFS('RPS-Applicable Sales'!AB:AB,'RPS-Applicable Sales'!$A:$A,$A25)/SUMIFS('Statewide Sales'!AA:AA,'Statewide Sales'!$A:$A,$A25),1)</f>
        <v>1</v>
      </c>
      <c r="AB25" s="76">
        <f>MIN(SUMIFS('RPS-Applicable Sales'!AC:AC,'RPS-Applicable Sales'!$A:$A,$A25)/SUMIFS('Statewide Sales'!AB:AB,'Statewide Sales'!$A:$A,$A25),1)</f>
        <v>1</v>
      </c>
      <c r="AC25" s="76">
        <f>MIN(SUMIFS('RPS-Applicable Sales'!AD:AD,'RPS-Applicable Sales'!$A:$A,$A25)/SUMIFS('Statewide Sales'!AC:AC,'Statewide Sales'!$A:$A,$A25),1)</f>
        <v>1</v>
      </c>
      <c r="AD25" s="76">
        <f>MIN(SUMIFS('RPS-Applicable Sales'!AE:AE,'RPS-Applicable Sales'!$A:$A,$A25)/SUMIFS('Statewide Sales'!AD:AD,'Statewide Sales'!$A:$A,$A25),1)</f>
        <v>1</v>
      </c>
      <c r="AE25" s="76">
        <f>MIN(SUMIFS('RPS-Applicable Sales'!AF:AF,'RPS-Applicable Sales'!$A:$A,$A25)/SUMIFS('Statewide Sales'!AE:AE,'Statewide Sales'!$A:$A,$A25),1)</f>
        <v>1</v>
      </c>
      <c r="AF25" s="119">
        <f t="shared" si="0"/>
        <v>1</v>
      </c>
    </row>
    <row r="26" spans="1:32" ht="15" x14ac:dyDescent="0.25">
      <c r="A26" s="73" t="s">
        <v>63</v>
      </c>
      <c r="B26" s="76">
        <f>MIN(SUMIFS('RPS-Applicable Sales'!C:C,'RPS-Applicable Sales'!$A:$A,$A26)/SUMIFS('Statewide Sales'!B:B,'Statewide Sales'!$A:$A,$A26),1)</f>
        <v>0</v>
      </c>
      <c r="C26" s="76">
        <f>MIN(SUMIFS('RPS-Applicable Sales'!D:D,'RPS-Applicable Sales'!$A:$A,$A26)/SUMIFS('Statewide Sales'!C:C,'Statewide Sales'!$A:$A,$A26),1)</f>
        <v>0</v>
      </c>
      <c r="D26" s="76">
        <f>MIN(SUMIFS('RPS-Applicable Sales'!E:E,'RPS-Applicable Sales'!$A:$A,$A26)/SUMIFS('Statewide Sales'!D:D,'Statewide Sales'!$A:$A,$A26),1)</f>
        <v>0</v>
      </c>
      <c r="E26" s="76">
        <f>MIN(SUMIFS('RPS-Applicable Sales'!F:F,'RPS-Applicable Sales'!$A:$A,$A26)/SUMIFS('Statewide Sales'!E:E,'Statewide Sales'!$A:$A,$A26),1)</f>
        <v>0</v>
      </c>
      <c r="F26" s="76">
        <f>MIN(SUMIFS('RPS-Applicable Sales'!G:G,'RPS-Applicable Sales'!$A:$A,$A26)/SUMIFS('Statewide Sales'!F:F,'Statewide Sales'!$A:$A,$A26),1)</f>
        <v>0</v>
      </c>
      <c r="G26" s="76">
        <f>MIN(SUMIFS('RPS-Applicable Sales'!H:H,'RPS-Applicable Sales'!$A:$A,$A26)/SUMIFS('Statewide Sales'!G:G,'Statewide Sales'!$A:$A,$A26),1)</f>
        <v>0</v>
      </c>
      <c r="H26" s="76">
        <f>MIN(SUMIFS('RPS-Applicable Sales'!I:I,'RPS-Applicable Sales'!$A:$A,$A26)/SUMIFS('Statewide Sales'!H:H,'Statewide Sales'!$A:$A,$A26),1)</f>
        <v>0</v>
      </c>
      <c r="I26" s="76">
        <f>MIN(SUMIFS('RPS-Applicable Sales'!J:J,'RPS-Applicable Sales'!$A:$A,$A26)/SUMIFS('Statewide Sales'!I:I,'Statewide Sales'!$A:$A,$A26),1)</f>
        <v>0</v>
      </c>
      <c r="J26" s="76">
        <f>MIN(SUMIFS('RPS-Applicable Sales'!K:K,'RPS-Applicable Sales'!$A:$A,$A26)/SUMIFS('Statewide Sales'!J:J,'Statewide Sales'!$A:$A,$A26),1)</f>
        <v>0</v>
      </c>
      <c r="K26" s="76">
        <f>MIN(SUMIFS('RPS-Applicable Sales'!L:L,'RPS-Applicable Sales'!$A:$A,$A26)/SUMIFS('Statewide Sales'!K:K,'Statewide Sales'!$A:$A,$A26),1)</f>
        <v>0</v>
      </c>
      <c r="L26" s="76">
        <f>MIN(SUMIFS('RPS-Applicable Sales'!M:M,'RPS-Applicable Sales'!$A:$A,$A26)/SUMIFS('Statewide Sales'!L:L,'Statewide Sales'!$A:$A,$A26),1)</f>
        <v>0</v>
      </c>
      <c r="M26" s="76">
        <f>MIN(SUMIFS('RPS-Applicable Sales'!N:N,'RPS-Applicable Sales'!$A:$A,$A26)/SUMIFS('Statewide Sales'!M:M,'Statewide Sales'!$A:$A,$A26),1)</f>
        <v>0</v>
      </c>
      <c r="N26" s="76">
        <f>MIN(SUMIFS('RPS-Applicable Sales'!O:O,'RPS-Applicable Sales'!$A:$A,$A26)/SUMIFS('Statewide Sales'!N:N,'Statewide Sales'!$A:$A,$A26),1)</f>
        <v>0</v>
      </c>
      <c r="O26" s="76">
        <f>MIN(SUMIFS('RPS-Applicable Sales'!P:P,'RPS-Applicable Sales'!$A:$A,$A26)/SUMIFS('Statewide Sales'!O:O,'Statewide Sales'!$A:$A,$A26),1)</f>
        <v>0</v>
      </c>
      <c r="P26" s="76">
        <f>MIN(SUMIFS('RPS-Applicable Sales'!Q:Q,'RPS-Applicable Sales'!$A:$A,$A26)/SUMIFS('Statewide Sales'!P:P,'Statewide Sales'!$A:$A,$A26),1)</f>
        <v>0</v>
      </c>
      <c r="Q26" s="76">
        <f>MIN(SUMIFS('RPS-Applicable Sales'!R:R,'RPS-Applicable Sales'!$A:$A,$A26)/SUMIFS('Statewide Sales'!Q:Q,'Statewide Sales'!$A:$A,$A26),1)</f>
        <v>0</v>
      </c>
      <c r="R26" s="76">
        <f>MIN(SUMIFS('RPS-Applicable Sales'!S:S,'RPS-Applicable Sales'!$A:$A,$A26)/SUMIFS('Statewide Sales'!R:R,'Statewide Sales'!$A:$A,$A26),1)</f>
        <v>0</v>
      </c>
      <c r="S26" s="76">
        <f>MIN(SUMIFS('RPS-Applicable Sales'!T:T,'RPS-Applicable Sales'!$A:$A,$A26)/SUMIFS('Statewide Sales'!S:S,'Statewide Sales'!$A:$A,$A26),1)</f>
        <v>0</v>
      </c>
      <c r="T26" s="76">
        <f>MIN(SUMIFS('RPS-Applicable Sales'!U:U,'RPS-Applicable Sales'!$A:$A,$A26)/SUMIFS('Statewide Sales'!T:T,'Statewide Sales'!$A:$A,$A26),1)</f>
        <v>0</v>
      </c>
      <c r="U26" s="76">
        <f>MIN(SUMIFS('RPS-Applicable Sales'!V:V,'RPS-Applicable Sales'!$A:$A,$A26)/SUMIFS('Statewide Sales'!U:U,'Statewide Sales'!$A:$A,$A26),1)</f>
        <v>0</v>
      </c>
      <c r="V26" s="76">
        <f>MIN(SUMIFS('RPS-Applicable Sales'!W:W,'RPS-Applicable Sales'!$A:$A,$A26)/SUMIFS('Statewide Sales'!V:V,'Statewide Sales'!$A:$A,$A26),1)</f>
        <v>0</v>
      </c>
      <c r="W26" s="76">
        <f>MIN(SUMIFS('RPS-Applicable Sales'!X:X,'RPS-Applicable Sales'!$A:$A,$A26)/SUMIFS('Statewide Sales'!W:W,'Statewide Sales'!$A:$A,$A26),1)</f>
        <v>0</v>
      </c>
      <c r="X26" s="76">
        <f>MIN(SUMIFS('RPS-Applicable Sales'!Y:Y,'RPS-Applicable Sales'!$A:$A,$A26)/SUMIFS('Statewide Sales'!X:X,'Statewide Sales'!$A:$A,$A26),1)</f>
        <v>0</v>
      </c>
      <c r="Y26" s="76">
        <f>MIN(SUMIFS('RPS-Applicable Sales'!Z:Z,'RPS-Applicable Sales'!$A:$A,$A26)/SUMIFS('Statewide Sales'!Y:Y,'Statewide Sales'!$A:$A,$A26),1)</f>
        <v>0</v>
      </c>
      <c r="Z26" s="76">
        <f>MIN(SUMIFS('RPS-Applicable Sales'!AA:AA,'RPS-Applicable Sales'!$A:$A,$A26)/SUMIFS('Statewide Sales'!Z:Z,'Statewide Sales'!$A:$A,$A26),1)</f>
        <v>0</v>
      </c>
      <c r="AA26" s="76">
        <f>MIN(SUMIFS('RPS-Applicable Sales'!AB:AB,'RPS-Applicable Sales'!$A:$A,$A26)/SUMIFS('Statewide Sales'!AA:AA,'Statewide Sales'!$A:$A,$A26),1)</f>
        <v>0</v>
      </c>
      <c r="AB26" s="76">
        <f>MIN(SUMIFS('RPS-Applicable Sales'!AC:AC,'RPS-Applicable Sales'!$A:$A,$A26)/SUMIFS('Statewide Sales'!AB:AB,'Statewide Sales'!$A:$A,$A26),1)</f>
        <v>0</v>
      </c>
      <c r="AC26" s="76">
        <f>MIN(SUMIFS('RPS-Applicable Sales'!AD:AD,'RPS-Applicable Sales'!$A:$A,$A26)/SUMIFS('Statewide Sales'!AC:AC,'Statewide Sales'!$A:$A,$A26),1)</f>
        <v>0</v>
      </c>
      <c r="AD26" s="76">
        <f>MIN(SUMIFS('RPS-Applicable Sales'!AE:AE,'RPS-Applicable Sales'!$A:$A,$A26)/SUMIFS('Statewide Sales'!AD:AD,'Statewide Sales'!$A:$A,$A26),1)</f>
        <v>0</v>
      </c>
      <c r="AE26" s="76">
        <f>MIN(SUMIFS('RPS-Applicable Sales'!AF:AF,'RPS-Applicable Sales'!$A:$A,$A26)/SUMIFS('Statewide Sales'!AE:AE,'Statewide Sales'!$A:$A,$A26),1)</f>
        <v>0</v>
      </c>
      <c r="AF26" s="119">
        <f t="shared" si="0"/>
        <v>0</v>
      </c>
    </row>
    <row r="27" spans="1:32" ht="15" x14ac:dyDescent="0.25">
      <c r="A27" s="73" t="s">
        <v>66</v>
      </c>
      <c r="B27" s="76">
        <f>MIN(SUMIFS('RPS-Applicable Sales'!C:C,'RPS-Applicable Sales'!$A:$A,$A27)/SUMIFS('Statewide Sales'!B:B,'Statewide Sales'!$A:$A,$A27),1)</f>
        <v>0.74714573829295916</v>
      </c>
      <c r="C27" s="76">
        <f>MIN(SUMIFS('RPS-Applicable Sales'!D:D,'RPS-Applicable Sales'!$A:$A,$A27)/SUMIFS('Statewide Sales'!C:C,'Statewide Sales'!$A:$A,$A27),1)</f>
        <v>0.75171575211098896</v>
      </c>
      <c r="D27" s="76">
        <f>MIN(SUMIFS('RPS-Applicable Sales'!E:E,'RPS-Applicable Sales'!$A:$A,$A27)/SUMIFS('Statewide Sales'!D:D,'Statewide Sales'!$A:$A,$A27),1)</f>
        <v>0.72346492869111223</v>
      </c>
      <c r="E27" s="76">
        <f>MIN(SUMIFS('RPS-Applicable Sales'!F:F,'RPS-Applicable Sales'!$A:$A,$A27)/SUMIFS('Statewide Sales'!E:E,'Statewide Sales'!$A:$A,$A27),1)</f>
        <v>0.7304369487233886</v>
      </c>
      <c r="F27" s="76">
        <f>MIN(SUMIFS('RPS-Applicable Sales'!G:G,'RPS-Applicable Sales'!$A:$A,$A27)/SUMIFS('Statewide Sales'!F:F,'Statewide Sales'!$A:$A,$A27),1)</f>
        <v>0.73113890861996866</v>
      </c>
      <c r="G27" s="76">
        <f>MIN(SUMIFS('RPS-Applicable Sales'!H:H,'RPS-Applicable Sales'!$A:$A,$A27)/SUMIFS('Statewide Sales'!G:G,'Statewide Sales'!$A:$A,$A27),1)</f>
        <v>0.73316664558470046</v>
      </c>
      <c r="H27" s="76">
        <f>MIN(SUMIFS('RPS-Applicable Sales'!I:I,'RPS-Applicable Sales'!$A:$A,$A27)/SUMIFS('Statewide Sales'!H:H,'Statewide Sales'!$A:$A,$A27),1)</f>
        <v>0.7332321015556863</v>
      </c>
      <c r="I27" s="76">
        <f>MIN(SUMIFS('RPS-Applicable Sales'!J:J,'RPS-Applicable Sales'!$A:$A,$A27)/SUMIFS('Statewide Sales'!I:I,'Statewide Sales'!$A:$A,$A27),1)</f>
        <v>0.73173278858873392</v>
      </c>
      <c r="J27" s="76">
        <f>MIN(SUMIFS('RPS-Applicable Sales'!K:K,'RPS-Applicable Sales'!$A:$A,$A27)/SUMIFS('Statewide Sales'!J:J,'Statewide Sales'!$A:$A,$A27),1)</f>
        <v>0.73059229672296522</v>
      </c>
      <c r="K27" s="76">
        <f>MIN(SUMIFS('RPS-Applicable Sales'!L:L,'RPS-Applicable Sales'!$A:$A,$A27)/SUMIFS('Statewide Sales'!K:K,'Statewide Sales'!$A:$A,$A27),1)</f>
        <v>0.73119593826543627</v>
      </c>
      <c r="L27" s="76">
        <f>MIN(SUMIFS('RPS-Applicable Sales'!M:M,'RPS-Applicable Sales'!$A:$A,$A27)/SUMIFS('Statewide Sales'!L:L,'Statewide Sales'!$A:$A,$A27),1)</f>
        <v>0.7305376028189603</v>
      </c>
      <c r="M27" s="76">
        <f>MIN(SUMIFS('RPS-Applicable Sales'!N:N,'RPS-Applicable Sales'!$A:$A,$A27)/SUMIFS('Statewide Sales'!M:M,'Statewide Sales'!$A:$A,$A27),1)</f>
        <v>0.73144378892049822</v>
      </c>
      <c r="N27" s="76">
        <f>MIN(SUMIFS('RPS-Applicable Sales'!O:O,'RPS-Applicable Sales'!$A:$A,$A27)/SUMIFS('Statewide Sales'!N:N,'Statewide Sales'!$A:$A,$A27),1)</f>
        <v>0.73075842887038567</v>
      </c>
      <c r="O27" s="76">
        <f>MIN(SUMIFS('RPS-Applicable Sales'!P:P,'RPS-Applicable Sales'!$A:$A,$A27)/SUMIFS('Statewide Sales'!O:O,'Statewide Sales'!$A:$A,$A27),1)</f>
        <v>0.73102850745918135</v>
      </c>
      <c r="P27" s="76">
        <f>MIN(SUMIFS('RPS-Applicable Sales'!Q:Q,'RPS-Applicable Sales'!$A:$A,$A27)/SUMIFS('Statewide Sales'!P:P,'Statewide Sales'!$A:$A,$A27),1)</f>
        <v>0.73211716805171678</v>
      </c>
      <c r="Q27" s="76">
        <f>MIN(SUMIFS('RPS-Applicable Sales'!R:R,'RPS-Applicable Sales'!$A:$A,$A27)/SUMIFS('Statewide Sales'!Q:Q,'Statewide Sales'!$A:$A,$A27),1)</f>
        <v>0.73140272190157474</v>
      </c>
      <c r="R27" s="76">
        <f>MIN(SUMIFS('RPS-Applicable Sales'!S:S,'RPS-Applicable Sales'!$A:$A,$A27)/SUMIFS('Statewide Sales'!R:R,'Statewide Sales'!$A:$A,$A27),1)</f>
        <v>0.73135985335044695</v>
      </c>
      <c r="S27" s="76">
        <f>MIN(SUMIFS('RPS-Applicable Sales'!T:T,'RPS-Applicable Sales'!$A:$A,$A27)/SUMIFS('Statewide Sales'!S:S,'Statewide Sales'!$A:$A,$A27),1)</f>
        <v>0.73115422689963938</v>
      </c>
      <c r="T27" s="76">
        <f>MIN(SUMIFS('RPS-Applicable Sales'!U:U,'RPS-Applicable Sales'!$A:$A,$A27)/SUMIFS('Statewide Sales'!T:T,'Statewide Sales'!$A:$A,$A27),1)</f>
        <v>0.73002412960840446</v>
      </c>
      <c r="U27" s="76">
        <f>MIN(SUMIFS('RPS-Applicable Sales'!V:V,'RPS-Applicable Sales'!$A:$A,$A27)/SUMIFS('Statewide Sales'!U:U,'Statewide Sales'!$A:$A,$A27),1)</f>
        <v>0.73007916629630887</v>
      </c>
      <c r="V27" s="76">
        <f>MIN(SUMIFS('RPS-Applicable Sales'!W:W,'RPS-Applicable Sales'!$A:$A,$A27)/SUMIFS('Statewide Sales'!V:V,'Statewide Sales'!$A:$A,$A27),1)</f>
        <v>0.73082482329672271</v>
      </c>
      <c r="W27" s="76">
        <f>MIN(SUMIFS('RPS-Applicable Sales'!X:X,'RPS-Applicable Sales'!$A:$A,$A27)/SUMIFS('Statewide Sales'!W:W,'Statewide Sales'!$A:$A,$A27),1)</f>
        <v>0.73156394706785755</v>
      </c>
      <c r="X27" s="76">
        <f>MIN(SUMIFS('RPS-Applicable Sales'!Y:Y,'RPS-Applicable Sales'!$A:$A,$A27)/SUMIFS('Statewide Sales'!X:X,'Statewide Sales'!$A:$A,$A27),1)</f>
        <v>0.73209184164156771</v>
      </c>
      <c r="Y27" s="76">
        <f>MIN(SUMIFS('RPS-Applicable Sales'!Z:Z,'RPS-Applicable Sales'!$A:$A,$A27)/SUMIFS('Statewide Sales'!Y:Y,'Statewide Sales'!$A:$A,$A27),1)</f>
        <v>0.73172201377453061</v>
      </c>
      <c r="Z27" s="76">
        <f>MIN(SUMIFS('RPS-Applicable Sales'!AA:AA,'RPS-Applicable Sales'!$A:$A,$A27)/SUMIFS('Statewide Sales'!Z:Z,'Statewide Sales'!$A:$A,$A27),1)</f>
        <v>0.73185672092393717</v>
      </c>
      <c r="AA27" s="76">
        <f>MIN(SUMIFS('RPS-Applicable Sales'!AB:AB,'RPS-Applicable Sales'!$A:$A,$A27)/SUMIFS('Statewide Sales'!AA:AA,'Statewide Sales'!$A:$A,$A27),1)</f>
        <v>0.73239254261985864</v>
      </c>
      <c r="AB27" s="76">
        <f>MIN(SUMIFS('RPS-Applicable Sales'!AC:AC,'RPS-Applicable Sales'!$A:$A,$A27)/SUMIFS('Statewide Sales'!AB:AB,'Statewide Sales'!$A:$A,$A27),1)</f>
        <v>0.7332073864104055</v>
      </c>
      <c r="AC27" s="76">
        <f>MIN(SUMIFS('RPS-Applicable Sales'!AD:AD,'RPS-Applicable Sales'!$A:$A,$A27)/SUMIFS('Statewide Sales'!AC:AC,'Statewide Sales'!$A:$A,$A27),1)</f>
        <v>0.73244445576778194</v>
      </c>
      <c r="AD27" s="76">
        <f>MIN(SUMIFS('RPS-Applicable Sales'!AE:AE,'RPS-Applicable Sales'!$A:$A,$A27)/SUMIFS('Statewide Sales'!AD:AD,'Statewide Sales'!$A:$A,$A27),1)</f>
        <v>0.73269503857857565</v>
      </c>
      <c r="AE27" s="76">
        <f>MIN(SUMIFS('RPS-Applicable Sales'!AF:AF,'RPS-Applicable Sales'!$A:$A,$A27)/SUMIFS('Statewide Sales'!AE:AE,'Statewide Sales'!$A:$A,$A27),1)</f>
        <v>0.73381297108302856</v>
      </c>
      <c r="AF27" s="119">
        <f t="shared" si="0"/>
        <v>0.73381297108302856</v>
      </c>
    </row>
    <row r="28" spans="1:32" ht="15" x14ac:dyDescent="0.25">
      <c r="A28" s="73" t="s">
        <v>69</v>
      </c>
      <c r="B28" s="76">
        <f>MIN(SUMIFS('RPS-Applicable Sales'!C:C,'RPS-Applicable Sales'!$A:$A,$A28)/SUMIFS('Statewide Sales'!B:B,'Statewide Sales'!$A:$A,$A28),1)</f>
        <v>0.77112911189584277</v>
      </c>
      <c r="C28" s="76">
        <f>MIN(SUMIFS('RPS-Applicable Sales'!D:D,'RPS-Applicable Sales'!$A:$A,$A28)/SUMIFS('Statewide Sales'!C:C,'Statewide Sales'!$A:$A,$A28),1)</f>
        <v>0.78209585839062568</v>
      </c>
      <c r="D28" s="76">
        <f>MIN(SUMIFS('RPS-Applicable Sales'!E:E,'RPS-Applicable Sales'!$A:$A,$A28)/SUMIFS('Statewide Sales'!D:D,'Statewide Sales'!$A:$A,$A28),1)</f>
        <v>0.73769884864820667</v>
      </c>
      <c r="E28" s="76">
        <f>MIN(SUMIFS('RPS-Applicable Sales'!F:F,'RPS-Applicable Sales'!$A:$A,$A28)/SUMIFS('Statewide Sales'!E:E,'Statewide Sales'!$A:$A,$A28),1)</f>
        <v>0.75374050890761513</v>
      </c>
      <c r="F28" s="76">
        <f>MIN(SUMIFS('RPS-Applicable Sales'!G:G,'RPS-Applicable Sales'!$A:$A,$A28)/SUMIFS('Statewide Sales'!F:F,'Statewide Sales'!$A:$A,$A28),1)</f>
        <v>0.76322033953603174</v>
      </c>
      <c r="G28" s="76">
        <f>MIN(SUMIFS('RPS-Applicable Sales'!H:H,'RPS-Applicable Sales'!$A:$A,$A28)/SUMIFS('Statewide Sales'!G:G,'Statewide Sales'!$A:$A,$A28),1)</f>
        <v>0.76185985504485276</v>
      </c>
      <c r="H28" s="76">
        <f>MIN(SUMIFS('RPS-Applicable Sales'!I:I,'RPS-Applicable Sales'!$A:$A,$A28)/SUMIFS('Statewide Sales'!H:H,'Statewide Sales'!$A:$A,$A28),1)</f>
        <v>0.75794487125974497</v>
      </c>
      <c r="I28" s="76">
        <f>MIN(SUMIFS('RPS-Applicable Sales'!J:J,'RPS-Applicable Sales'!$A:$A,$A28)/SUMIFS('Statewide Sales'!I:I,'Statewide Sales'!$A:$A,$A28),1)</f>
        <v>0.75954950365660301</v>
      </c>
      <c r="J28" s="76">
        <f>MIN(SUMIFS('RPS-Applicable Sales'!K:K,'RPS-Applicable Sales'!$A:$A,$A28)/SUMIFS('Statewide Sales'!J:J,'Statewide Sales'!$A:$A,$A28),1)</f>
        <v>0.75857167456356822</v>
      </c>
      <c r="K28" s="76">
        <f>MIN(SUMIFS('RPS-Applicable Sales'!L:L,'RPS-Applicable Sales'!$A:$A,$A28)/SUMIFS('Statewide Sales'!K:K,'Statewide Sales'!$A:$A,$A28),1)</f>
        <v>0.75732905710652199</v>
      </c>
      <c r="L28" s="76">
        <f>MIN(SUMIFS('RPS-Applicable Sales'!M:M,'RPS-Applicable Sales'!$A:$A,$A28)/SUMIFS('Statewide Sales'!L:L,'Statewide Sales'!$A:$A,$A28),1)</f>
        <v>0.75641155526954018</v>
      </c>
      <c r="M28" s="76">
        <f>MIN(SUMIFS('RPS-Applicable Sales'!N:N,'RPS-Applicable Sales'!$A:$A,$A28)/SUMIFS('Statewide Sales'!M:M,'Statewide Sales'!$A:$A,$A28),1)</f>
        <v>0.75742205672342089</v>
      </c>
      <c r="N28" s="76">
        <f>MIN(SUMIFS('RPS-Applicable Sales'!O:O,'RPS-Applicable Sales'!$A:$A,$A28)/SUMIFS('Statewide Sales'!N:N,'Statewide Sales'!$A:$A,$A28),1)</f>
        <v>0.75729519720424077</v>
      </c>
      <c r="O28" s="76">
        <f>MIN(SUMIFS('RPS-Applicable Sales'!P:P,'RPS-Applicable Sales'!$A:$A,$A28)/SUMIFS('Statewide Sales'!O:O,'Statewide Sales'!$A:$A,$A28),1)</f>
        <v>0.75822814628415147</v>
      </c>
      <c r="P28" s="76">
        <f>MIN(SUMIFS('RPS-Applicable Sales'!Q:Q,'RPS-Applicable Sales'!$A:$A,$A28)/SUMIFS('Statewide Sales'!P:P,'Statewide Sales'!$A:$A,$A28),1)</f>
        <v>0.75852573433608161</v>
      </c>
      <c r="Q28" s="76">
        <f>MIN(SUMIFS('RPS-Applicable Sales'!R:R,'RPS-Applicable Sales'!$A:$A,$A28)/SUMIFS('Statewide Sales'!Q:Q,'Statewide Sales'!$A:$A,$A28),1)</f>
        <v>0.75927815422790623</v>
      </c>
      <c r="R28" s="76">
        <f>MIN(SUMIFS('RPS-Applicable Sales'!S:S,'RPS-Applicable Sales'!$A:$A,$A28)/SUMIFS('Statewide Sales'!R:R,'Statewide Sales'!$A:$A,$A28),1)</f>
        <v>0.7591198429486169</v>
      </c>
      <c r="S28" s="76">
        <f>MIN(SUMIFS('RPS-Applicable Sales'!T:T,'RPS-Applicable Sales'!$A:$A,$A28)/SUMIFS('Statewide Sales'!S:S,'Statewide Sales'!$A:$A,$A28),1)</f>
        <v>0.75914794018861087</v>
      </c>
      <c r="T28" s="76">
        <f>MIN(SUMIFS('RPS-Applicable Sales'!U:U,'RPS-Applicable Sales'!$A:$A,$A28)/SUMIFS('Statewide Sales'!T:T,'Statewide Sales'!$A:$A,$A28),1)</f>
        <v>0.7593193895573338</v>
      </c>
      <c r="U28" s="76">
        <f>MIN(SUMIFS('RPS-Applicable Sales'!V:V,'RPS-Applicable Sales'!$A:$A,$A28)/SUMIFS('Statewide Sales'!U:U,'Statewide Sales'!$A:$A,$A28),1)</f>
        <v>0.75904332968514909</v>
      </c>
      <c r="V28" s="76">
        <f>MIN(SUMIFS('RPS-Applicable Sales'!W:W,'RPS-Applicable Sales'!$A:$A,$A28)/SUMIFS('Statewide Sales'!V:V,'Statewide Sales'!$A:$A,$A28),1)</f>
        <v>0.75872041782491917</v>
      </c>
      <c r="W28" s="76">
        <f>MIN(SUMIFS('RPS-Applicable Sales'!X:X,'RPS-Applicable Sales'!$A:$A,$A28)/SUMIFS('Statewide Sales'!W:W,'Statewide Sales'!$A:$A,$A28),1)</f>
        <v>0.75818616940063988</v>
      </c>
      <c r="X28" s="76">
        <f>MIN(SUMIFS('RPS-Applicable Sales'!Y:Y,'RPS-Applicable Sales'!$A:$A,$A28)/SUMIFS('Statewide Sales'!X:X,'Statewide Sales'!$A:$A,$A28),1)</f>
        <v>0.75733598919093637</v>
      </c>
      <c r="Y28" s="76">
        <f>MIN(SUMIFS('RPS-Applicable Sales'!Z:Z,'RPS-Applicable Sales'!$A:$A,$A28)/SUMIFS('Statewide Sales'!Y:Y,'Statewide Sales'!$A:$A,$A28),1)</f>
        <v>0.75693892714574851</v>
      </c>
      <c r="Z28" s="76">
        <f>MIN(SUMIFS('RPS-Applicable Sales'!AA:AA,'RPS-Applicable Sales'!$A:$A,$A28)/SUMIFS('Statewide Sales'!Z:Z,'Statewide Sales'!$A:$A,$A28),1)</f>
        <v>0.76003699073955711</v>
      </c>
      <c r="AA28" s="76">
        <f>MIN(SUMIFS('RPS-Applicable Sales'!AB:AB,'RPS-Applicable Sales'!$A:$A,$A28)/SUMIFS('Statewide Sales'!AA:AA,'Statewide Sales'!$A:$A,$A28),1)</f>
        <v>0.7576273972364671</v>
      </c>
      <c r="AB28" s="76">
        <f>MIN(SUMIFS('RPS-Applicable Sales'!AC:AC,'RPS-Applicable Sales'!$A:$A,$A28)/SUMIFS('Statewide Sales'!AB:AB,'Statewide Sales'!$A:$A,$A28),1)</f>
        <v>0.75835949248534107</v>
      </c>
      <c r="AC28" s="76">
        <f>MIN(SUMIFS('RPS-Applicable Sales'!AD:AD,'RPS-Applicable Sales'!$A:$A,$A28)/SUMIFS('Statewide Sales'!AC:AC,'Statewide Sales'!$A:$A,$A28),1)</f>
        <v>0.75805326558635355</v>
      </c>
      <c r="AD28" s="76">
        <f>MIN(SUMIFS('RPS-Applicable Sales'!AE:AE,'RPS-Applicable Sales'!$A:$A,$A28)/SUMIFS('Statewide Sales'!AD:AD,'Statewide Sales'!$A:$A,$A28),1)</f>
        <v>0.7586756976156297</v>
      </c>
      <c r="AE28" s="76">
        <f>MIN(SUMIFS('RPS-Applicable Sales'!AF:AF,'RPS-Applicable Sales'!$A:$A,$A28)/SUMIFS('Statewide Sales'!AE:AE,'Statewide Sales'!$A:$A,$A28),1)</f>
        <v>0.75951351125818045</v>
      </c>
      <c r="AF28" s="119">
        <f t="shared" si="0"/>
        <v>0.75951351125818045</v>
      </c>
    </row>
    <row r="29" spans="1:32" ht="15" x14ac:dyDescent="0.25">
      <c r="A29" s="73" t="s">
        <v>71</v>
      </c>
      <c r="B29" s="76">
        <f>MIN(SUMIFS('RPS-Applicable Sales'!C:C,'RPS-Applicable Sales'!$A:$A,$A29)/SUMIFS('Statewide Sales'!B:B,'Statewide Sales'!$A:$A,$A29),1)</f>
        <v>0</v>
      </c>
      <c r="C29" s="76">
        <f>MIN(SUMIFS('RPS-Applicable Sales'!D:D,'RPS-Applicable Sales'!$A:$A,$A29)/SUMIFS('Statewide Sales'!C:C,'Statewide Sales'!$A:$A,$A29),1)</f>
        <v>0</v>
      </c>
      <c r="D29" s="76">
        <f>MIN(SUMIFS('RPS-Applicable Sales'!E:E,'RPS-Applicable Sales'!$A:$A,$A29)/SUMIFS('Statewide Sales'!D:D,'Statewide Sales'!$A:$A,$A29),1)</f>
        <v>0</v>
      </c>
      <c r="E29" s="76">
        <f>MIN(SUMIFS('RPS-Applicable Sales'!F:F,'RPS-Applicable Sales'!$A:$A,$A29)/SUMIFS('Statewide Sales'!E:E,'Statewide Sales'!$A:$A,$A29),1)</f>
        <v>0</v>
      </c>
      <c r="F29" s="76">
        <f>MIN(SUMIFS('RPS-Applicable Sales'!G:G,'RPS-Applicable Sales'!$A:$A,$A29)/SUMIFS('Statewide Sales'!F:F,'Statewide Sales'!$A:$A,$A29),1)</f>
        <v>0</v>
      </c>
      <c r="G29" s="76">
        <f>MIN(SUMIFS('RPS-Applicable Sales'!H:H,'RPS-Applicable Sales'!$A:$A,$A29)/SUMIFS('Statewide Sales'!G:G,'Statewide Sales'!$A:$A,$A29),1)</f>
        <v>0</v>
      </c>
      <c r="H29" s="76">
        <f>MIN(SUMIFS('RPS-Applicable Sales'!I:I,'RPS-Applicable Sales'!$A:$A,$A29)/SUMIFS('Statewide Sales'!H:H,'Statewide Sales'!$A:$A,$A29),1)</f>
        <v>0</v>
      </c>
      <c r="I29" s="76">
        <f>MIN(SUMIFS('RPS-Applicable Sales'!J:J,'RPS-Applicable Sales'!$A:$A,$A29)/SUMIFS('Statewide Sales'!I:I,'Statewide Sales'!$A:$A,$A29),1)</f>
        <v>0</v>
      </c>
      <c r="J29" s="76">
        <f>MIN(SUMIFS('RPS-Applicable Sales'!K:K,'RPS-Applicable Sales'!$A:$A,$A29)/SUMIFS('Statewide Sales'!J:J,'Statewide Sales'!$A:$A,$A29),1)</f>
        <v>0</v>
      </c>
      <c r="K29" s="76">
        <f>MIN(SUMIFS('RPS-Applicable Sales'!L:L,'RPS-Applicable Sales'!$A:$A,$A29)/SUMIFS('Statewide Sales'!K:K,'Statewide Sales'!$A:$A,$A29),1)</f>
        <v>0</v>
      </c>
      <c r="L29" s="76">
        <f>MIN(SUMIFS('RPS-Applicable Sales'!M:M,'RPS-Applicable Sales'!$A:$A,$A29)/SUMIFS('Statewide Sales'!L:L,'Statewide Sales'!$A:$A,$A29),1)</f>
        <v>0</v>
      </c>
      <c r="M29" s="76">
        <f>MIN(SUMIFS('RPS-Applicable Sales'!N:N,'RPS-Applicable Sales'!$A:$A,$A29)/SUMIFS('Statewide Sales'!M:M,'Statewide Sales'!$A:$A,$A29),1)</f>
        <v>0</v>
      </c>
      <c r="N29" s="76">
        <f>MIN(SUMIFS('RPS-Applicable Sales'!O:O,'RPS-Applicable Sales'!$A:$A,$A29)/SUMIFS('Statewide Sales'!N:N,'Statewide Sales'!$A:$A,$A29),1)</f>
        <v>0</v>
      </c>
      <c r="O29" s="76">
        <f>MIN(SUMIFS('RPS-Applicable Sales'!P:P,'RPS-Applicable Sales'!$A:$A,$A29)/SUMIFS('Statewide Sales'!O:O,'Statewide Sales'!$A:$A,$A29),1)</f>
        <v>0</v>
      </c>
      <c r="P29" s="76">
        <f>MIN(SUMIFS('RPS-Applicable Sales'!Q:Q,'RPS-Applicable Sales'!$A:$A,$A29)/SUMIFS('Statewide Sales'!P:P,'Statewide Sales'!$A:$A,$A29),1)</f>
        <v>0</v>
      </c>
      <c r="Q29" s="76">
        <f>MIN(SUMIFS('RPS-Applicable Sales'!R:R,'RPS-Applicable Sales'!$A:$A,$A29)/SUMIFS('Statewide Sales'!Q:Q,'Statewide Sales'!$A:$A,$A29),1)</f>
        <v>0</v>
      </c>
      <c r="R29" s="76">
        <f>MIN(SUMIFS('RPS-Applicable Sales'!S:S,'RPS-Applicable Sales'!$A:$A,$A29)/SUMIFS('Statewide Sales'!R:R,'Statewide Sales'!$A:$A,$A29),1)</f>
        <v>0</v>
      </c>
      <c r="S29" s="76">
        <f>MIN(SUMIFS('RPS-Applicable Sales'!T:T,'RPS-Applicable Sales'!$A:$A,$A29)/SUMIFS('Statewide Sales'!S:S,'Statewide Sales'!$A:$A,$A29),1)</f>
        <v>0</v>
      </c>
      <c r="T29" s="76">
        <f>MIN(SUMIFS('RPS-Applicable Sales'!U:U,'RPS-Applicable Sales'!$A:$A,$A29)/SUMIFS('Statewide Sales'!T:T,'Statewide Sales'!$A:$A,$A29),1)</f>
        <v>0</v>
      </c>
      <c r="U29" s="76">
        <f>MIN(SUMIFS('RPS-Applicable Sales'!V:V,'RPS-Applicable Sales'!$A:$A,$A29)/SUMIFS('Statewide Sales'!U:U,'Statewide Sales'!$A:$A,$A29),1)</f>
        <v>0</v>
      </c>
      <c r="V29" s="76">
        <f>MIN(SUMIFS('RPS-Applicable Sales'!W:W,'RPS-Applicable Sales'!$A:$A,$A29)/SUMIFS('Statewide Sales'!V:V,'Statewide Sales'!$A:$A,$A29),1)</f>
        <v>0</v>
      </c>
      <c r="W29" s="76">
        <f>MIN(SUMIFS('RPS-Applicable Sales'!X:X,'RPS-Applicable Sales'!$A:$A,$A29)/SUMIFS('Statewide Sales'!W:W,'Statewide Sales'!$A:$A,$A29),1)</f>
        <v>0</v>
      </c>
      <c r="X29" s="76">
        <f>MIN(SUMIFS('RPS-Applicable Sales'!Y:Y,'RPS-Applicable Sales'!$A:$A,$A29)/SUMIFS('Statewide Sales'!X:X,'Statewide Sales'!$A:$A,$A29),1)</f>
        <v>0</v>
      </c>
      <c r="Y29" s="76">
        <f>MIN(SUMIFS('RPS-Applicable Sales'!Z:Z,'RPS-Applicable Sales'!$A:$A,$A29)/SUMIFS('Statewide Sales'!Y:Y,'Statewide Sales'!$A:$A,$A29),1)</f>
        <v>0</v>
      </c>
      <c r="Z29" s="76">
        <f>MIN(SUMIFS('RPS-Applicable Sales'!AA:AA,'RPS-Applicable Sales'!$A:$A,$A29)/SUMIFS('Statewide Sales'!Z:Z,'Statewide Sales'!$A:$A,$A29),1)</f>
        <v>0</v>
      </c>
      <c r="AA29" s="76">
        <f>MIN(SUMIFS('RPS-Applicable Sales'!AB:AB,'RPS-Applicable Sales'!$A:$A,$A29)/SUMIFS('Statewide Sales'!AA:AA,'Statewide Sales'!$A:$A,$A29),1)</f>
        <v>0</v>
      </c>
      <c r="AB29" s="76">
        <f>MIN(SUMIFS('RPS-Applicable Sales'!AC:AC,'RPS-Applicable Sales'!$A:$A,$A29)/SUMIFS('Statewide Sales'!AB:AB,'Statewide Sales'!$A:$A,$A29),1)</f>
        <v>0</v>
      </c>
      <c r="AC29" s="76">
        <f>MIN(SUMIFS('RPS-Applicable Sales'!AD:AD,'RPS-Applicable Sales'!$A:$A,$A29)/SUMIFS('Statewide Sales'!AC:AC,'Statewide Sales'!$A:$A,$A29),1)</f>
        <v>0</v>
      </c>
      <c r="AD29" s="76">
        <f>MIN(SUMIFS('RPS-Applicable Sales'!AE:AE,'RPS-Applicable Sales'!$A:$A,$A29)/SUMIFS('Statewide Sales'!AD:AD,'Statewide Sales'!$A:$A,$A29),1)</f>
        <v>0</v>
      </c>
      <c r="AE29" s="76">
        <f>MIN(SUMIFS('RPS-Applicable Sales'!AF:AF,'RPS-Applicable Sales'!$A:$A,$A29)/SUMIFS('Statewide Sales'!AE:AE,'Statewide Sales'!$A:$A,$A29),1)</f>
        <v>0</v>
      </c>
      <c r="AF29" s="119">
        <f t="shared" si="0"/>
        <v>0</v>
      </c>
    </row>
    <row r="30" spans="1:32" ht="15" x14ac:dyDescent="0.25">
      <c r="A30" s="73" t="s">
        <v>74</v>
      </c>
      <c r="B30" s="76">
        <f>MIN(SUMIFS('RPS-Applicable Sales'!C:C,'RPS-Applicable Sales'!$A:$A,$A30)/SUMIFS('Statewide Sales'!B:B,'Statewide Sales'!$A:$A,$A30),1)</f>
        <v>0.91472269150472996</v>
      </c>
      <c r="C30" s="76">
        <f>MIN(SUMIFS('RPS-Applicable Sales'!D:D,'RPS-Applicable Sales'!$A:$A,$A30)/SUMIFS('Statewide Sales'!C:C,'Statewide Sales'!$A:$A,$A30),1)</f>
        <v>0.92014936495411026</v>
      </c>
      <c r="D30" s="76">
        <f>MIN(SUMIFS('RPS-Applicable Sales'!E:E,'RPS-Applicable Sales'!$A:$A,$A30)/SUMIFS('Statewide Sales'!D:D,'Statewide Sales'!$A:$A,$A30),1)</f>
        <v>0.88712342341106998</v>
      </c>
      <c r="E30" s="76">
        <f>MIN(SUMIFS('RPS-Applicable Sales'!F:F,'RPS-Applicable Sales'!$A:$A,$A30)/SUMIFS('Statewide Sales'!E:E,'Statewide Sales'!$A:$A,$A30),1)</f>
        <v>0.90873438809215268</v>
      </c>
      <c r="F30" s="76">
        <f>MIN(SUMIFS('RPS-Applicable Sales'!G:G,'RPS-Applicable Sales'!$A:$A,$A30)/SUMIFS('Statewide Sales'!F:F,'Statewide Sales'!$A:$A,$A30),1)</f>
        <v>0.90724045283091048</v>
      </c>
      <c r="G30" s="76">
        <f>MIN(SUMIFS('RPS-Applicable Sales'!H:H,'RPS-Applicable Sales'!$A:$A,$A30)/SUMIFS('Statewide Sales'!G:G,'Statewide Sales'!$A:$A,$A30),1)</f>
        <v>0.90525960632939662</v>
      </c>
      <c r="H30" s="76">
        <f>MIN(SUMIFS('RPS-Applicable Sales'!I:I,'RPS-Applicable Sales'!$A:$A,$A30)/SUMIFS('Statewide Sales'!H:H,'Statewide Sales'!$A:$A,$A30),1)</f>
        <v>0.90405658548474144</v>
      </c>
      <c r="I30" s="76">
        <f>MIN(SUMIFS('RPS-Applicable Sales'!J:J,'RPS-Applicable Sales'!$A:$A,$A30)/SUMIFS('Statewide Sales'!I:I,'Statewide Sales'!$A:$A,$A30),1)</f>
        <v>0.90572117400273222</v>
      </c>
      <c r="J30" s="76">
        <f>MIN(SUMIFS('RPS-Applicable Sales'!K:K,'RPS-Applicable Sales'!$A:$A,$A30)/SUMIFS('Statewide Sales'!J:J,'Statewide Sales'!$A:$A,$A30),1)</f>
        <v>0.90454889892618784</v>
      </c>
      <c r="K30" s="76">
        <f>MIN(SUMIFS('RPS-Applicable Sales'!L:L,'RPS-Applicable Sales'!$A:$A,$A30)/SUMIFS('Statewide Sales'!K:K,'Statewide Sales'!$A:$A,$A30),1)</f>
        <v>0.90340396570238379</v>
      </c>
      <c r="L30" s="76">
        <f>MIN(SUMIFS('RPS-Applicable Sales'!M:M,'RPS-Applicable Sales'!$A:$A,$A30)/SUMIFS('Statewide Sales'!L:L,'Statewide Sales'!$A:$A,$A30),1)</f>
        <v>0.90426073348528435</v>
      </c>
      <c r="M30" s="76">
        <f>MIN(SUMIFS('RPS-Applicable Sales'!N:N,'RPS-Applicable Sales'!$A:$A,$A30)/SUMIFS('Statewide Sales'!M:M,'Statewide Sales'!$A:$A,$A30),1)</f>
        <v>0.90488983329002015</v>
      </c>
      <c r="N30" s="76">
        <f>MIN(SUMIFS('RPS-Applicable Sales'!O:O,'RPS-Applicable Sales'!$A:$A,$A30)/SUMIFS('Statewide Sales'!N:N,'Statewide Sales'!$A:$A,$A30),1)</f>
        <v>0.90426962203567474</v>
      </c>
      <c r="O30" s="76">
        <f>MIN(SUMIFS('RPS-Applicable Sales'!P:P,'RPS-Applicable Sales'!$A:$A,$A30)/SUMIFS('Statewide Sales'!O:O,'Statewide Sales'!$A:$A,$A30),1)</f>
        <v>0.90472275521356749</v>
      </c>
      <c r="P30" s="76">
        <f>MIN(SUMIFS('RPS-Applicable Sales'!Q:Q,'RPS-Applicable Sales'!$A:$A,$A30)/SUMIFS('Statewide Sales'!P:P,'Statewide Sales'!$A:$A,$A30),1)</f>
        <v>0.90552436751668963</v>
      </c>
      <c r="Q30" s="76">
        <f>MIN(SUMIFS('RPS-Applicable Sales'!R:R,'RPS-Applicable Sales'!$A:$A,$A30)/SUMIFS('Statewide Sales'!Q:Q,'Statewide Sales'!$A:$A,$A30),1)</f>
        <v>0.90507756904176651</v>
      </c>
      <c r="R30" s="76">
        <f>MIN(SUMIFS('RPS-Applicable Sales'!S:S,'RPS-Applicable Sales'!$A:$A,$A30)/SUMIFS('Statewide Sales'!R:R,'Statewide Sales'!$A:$A,$A30),1)</f>
        <v>0.90435096980873408</v>
      </c>
      <c r="S30" s="76">
        <f>MIN(SUMIFS('RPS-Applicable Sales'!T:T,'RPS-Applicable Sales'!$A:$A,$A30)/SUMIFS('Statewide Sales'!S:S,'Statewide Sales'!$A:$A,$A30),1)</f>
        <v>0.90350667420968522</v>
      </c>
      <c r="T30" s="76">
        <f>MIN(SUMIFS('RPS-Applicable Sales'!U:U,'RPS-Applicable Sales'!$A:$A,$A30)/SUMIFS('Statewide Sales'!T:T,'Statewide Sales'!$A:$A,$A30),1)</f>
        <v>0.90326172081987899</v>
      </c>
      <c r="U30" s="76">
        <f>MIN(SUMIFS('RPS-Applicable Sales'!V:V,'RPS-Applicable Sales'!$A:$A,$A30)/SUMIFS('Statewide Sales'!U:U,'Statewide Sales'!$A:$A,$A30),1)</f>
        <v>0.90343172619095535</v>
      </c>
      <c r="V30" s="76">
        <f>MIN(SUMIFS('RPS-Applicable Sales'!W:W,'RPS-Applicable Sales'!$A:$A,$A30)/SUMIFS('Statewide Sales'!V:V,'Statewide Sales'!$A:$A,$A30),1)</f>
        <v>0.90477850064775933</v>
      </c>
      <c r="W30" s="76">
        <f>MIN(SUMIFS('RPS-Applicable Sales'!X:X,'RPS-Applicable Sales'!$A:$A,$A30)/SUMIFS('Statewide Sales'!W:W,'Statewide Sales'!$A:$A,$A30),1)</f>
        <v>0.90487445623084994</v>
      </c>
      <c r="X30" s="76">
        <f>MIN(SUMIFS('RPS-Applicable Sales'!Y:Y,'RPS-Applicable Sales'!$A:$A,$A30)/SUMIFS('Statewide Sales'!X:X,'Statewide Sales'!$A:$A,$A30),1)</f>
        <v>0.90555744339439637</v>
      </c>
      <c r="Y30" s="76">
        <f>MIN(SUMIFS('RPS-Applicable Sales'!Z:Z,'RPS-Applicable Sales'!$A:$A,$A30)/SUMIFS('Statewide Sales'!Y:Y,'Statewide Sales'!$A:$A,$A30),1)</f>
        <v>0.90518504324305515</v>
      </c>
      <c r="Z30" s="76">
        <f>MIN(SUMIFS('RPS-Applicable Sales'!AA:AA,'RPS-Applicable Sales'!$A:$A,$A30)/SUMIFS('Statewide Sales'!Z:Z,'Statewide Sales'!$A:$A,$A30),1)</f>
        <v>0.90984586628901931</v>
      </c>
      <c r="AA30" s="76">
        <f>MIN(SUMIFS('RPS-Applicable Sales'!AB:AB,'RPS-Applicable Sales'!$A:$A,$A30)/SUMIFS('Statewide Sales'!AA:AA,'Statewide Sales'!$A:$A,$A30),1)</f>
        <v>0.90487880466598591</v>
      </c>
      <c r="AB30" s="76">
        <f>MIN(SUMIFS('RPS-Applicable Sales'!AC:AC,'RPS-Applicable Sales'!$A:$A,$A30)/SUMIFS('Statewide Sales'!AB:AB,'Statewide Sales'!$A:$A,$A30),1)</f>
        <v>0.9057504509863864</v>
      </c>
      <c r="AC30" s="76">
        <f>MIN(SUMIFS('RPS-Applicable Sales'!AD:AD,'RPS-Applicable Sales'!$A:$A,$A30)/SUMIFS('Statewide Sales'!AC:AC,'Statewide Sales'!$A:$A,$A30),1)</f>
        <v>0.9053808085989804</v>
      </c>
      <c r="AD30" s="76">
        <f>MIN(SUMIFS('RPS-Applicable Sales'!AE:AE,'RPS-Applicable Sales'!$A:$A,$A30)/SUMIFS('Statewide Sales'!AD:AD,'Statewide Sales'!$A:$A,$A30),1)</f>
        <v>0.9053508925932614</v>
      </c>
      <c r="AE30" s="76">
        <f>MIN(SUMIFS('RPS-Applicable Sales'!AF:AF,'RPS-Applicable Sales'!$A:$A,$A30)/SUMIFS('Statewide Sales'!AE:AE,'Statewide Sales'!$A:$A,$A30),1)</f>
        <v>0.90630865475990974</v>
      </c>
      <c r="AF30" s="119">
        <f t="shared" si="0"/>
        <v>0.90630865475990974</v>
      </c>
    </row>
    <row r="31" spans="1:32" ht="15" x14ac:dyDescent="0.25">
      <c r="A31" s="73" t="s">
        <v>77</v>
      </c>
      <c r="B31" s="76">
        <f>MIN(SUMIFS('RPS-Applicable Sales'!C:C,'RPS-Applicable Sales'!$A:$A,$A31)/SUMIFS('Statewide Sales'!B:B,'Statewide Sales'!$A:$A,$A31),1)</f>
        <v>1</v>
      </c>
      <c r="C31" s="76">
        <f>MIN(SUMIFS('RPS-Applicable Sales'!D:D,'RPS-Applicable Sales'!$A:$A,$A31)/SUMIFS('Statewide Sales'!C:C,'Statewide Sales'!$A:$A,$A31),1)</f>
        <v>0.99396972548904206</v>
      </c>
      <c r="D31" s="76">
        <f>MIN(SUMIFS('RPS-Applicable Sales'!E:E,'RPS-Applicable Sales'!$A:$A,$A31)/SUMIFS('Statewide Sales'!D:D,'Statewide Sales'!$A:$A,$A31),1)</f>
        <v>0.97377687626433129</v>
      </c>
      <c r="E31" s="76">
        <f>MIN(SUMIFS('RPS-Applicable Sales'!F:F,'RPS-Applicable Sales'!$A:$A,$A31)/SUMIFS('Statewide Sales'!E:E,'Statewide Sales'!$A:$A,$A31),1)</f>
        <v>1</v>
      </c>
      <c r="F31" s="76">
        <f>MIN(SUMIFS('RPS-Applicable Sales'!G:G,'RPS-Applicable Sales'!$A:$A,$A31)/SUMIFS('Statewide Sales'!F:F,'Statewide Sales'!$A:$A,$A31),1)</f>
        <v>0.99423464061956224</v>
      </c>
      <c r="G31" s="76">
        <f>MIN(SUMIFS('RPS-Applicable Sales'!H:H,'RPS-Applicable Sales'!$A:$A,$A31)/SUMIFS('Statewide Sales'!G:G,'Statewide Sales'!$A:$A,$A31),1)</f>
        <v>1</v>
      </c>
      <c r="H31" s="76">
        <f>MIN(SUMIFS('RPS-Applicable Sales'!I:I,'RPS-Applicable Sales'!$A:$A,$A31)/SUMIFS('Statewide Sales'!H:H,'Statewide Sales'!$A:$A,$A31),1)</f>
        <v>1</v>
      </c>
      <c r="I31" s="76">
        <f>MIN(SUMIFS('RPS-Applicable Sales'!J:J,'RPS-Applicable Sales'!$A:$A,$A31)/SUMIFS('Statewide Sales'!I:I,'Statewide Sales'!$A:$A,$A31),1)</f>
        <v>1</v>
      </c>
      <c r="J31" s="76">
        <f>MIN(SUMIFS('RPS-Applicable Sales'!K:K,'RPS-Applicable Sales'!$A:$A,$A31)/SUMIFS('Statewide Sales'!J:J,'Statewide Sales'!$A:$A,$A31),1)</f>
        <v>1</v>
      </c>
      <c r="K31" s="76">
        <f>MIN(SUMIFS('RPS-Applicable Sales'!L:L,'RPS-Applicable Sales'!$A:$A,$A31)/SUMIFS('Statewide Sales'!K:K,'Statewide Sales'!$A:$A,$A31),1)</f>
        <v>1</v>
      </c>
      <c r="L31" s="76">
        <f>MIN(SUMIFS('RPS-Applicable Sales'!M:M,'RPS-Applicable Sales'!$A:$A,$A31)/SUMIFS('Statewide Sales'!L:L,'Statewide Sales'!$A:$A,$A31),1)</f>
        <v>1</v>
      </c>
      <c r="M31" s="76">
        <f>MIN(SUMIFS('RPS-Applicable Sales'!N:N,'RPS-Applicable Sales'!$A:$A,$A31)/SUMIFS('Statewide Sales'!M:M,'Statewide Sales'!$A:$A,$A31),1)</f>
        <v>1</v>
      </c>
      <c r="N31" s="76">
        <f>MIN(SUMIFS('RPS-Applicable Sales'!O:O,'RPS-Applicable Sales'!$A:$A,$A31)/SUMIFS('Statewide Sales'!N:N,'Statewide Sales'!$A:$A,$A31),1)</f>
        <v>1</v>
      </c>
      <c r="O31" s="76">
        <f>MIN(SUMIFS('RPS-Applicable Sales'!P:P,'RPS-Applicable Sales'!$A:$A,$A31)/SUMIFS('Statewide Sales'!O:O,'Statewide Sales'!$A:$A,$A31),1)</f>
        <v>1</v>
      </c>
      <c r="P31" s="76">
        <f>MIN(SUMIFS('RPS-Applicable Sales'!Q:Q,'RPS-Applicable Sales'!$A:$A,$A31)/SUMIFS('Statewide Sales'!P:P,'Statewide Sales'!$A:$A,$A31),1)</f>
        <v>1</v>
      </c>
      <c r="Q31" s="76">
        <f>MIN(SUMIFS('RPS-Applicable Sales'!R:R,'RPS-Applicable Sales'!$A:$A,$A31)/SUMIFS('Statewide Sales'!Q:Q,'Statewide Sales'!$A:$A,$A31),1)</f>
        <v>1</v>
      </c>
      <c r="R31" s="76">
        <f>MIN(SUMIFS('RPS-Applicable Sales'!S:S,'RPS-Applicable Sales'!$A:$A,$A31)/SUMIFS('Statewide Sales'!R:R,'Statewide Sales'!$A:$A,$A31),1)</f>
        <v>1</v>
      </c>
      <c r="S31" s="76">
        <f>MIN(SUMIFS('RPS-Applicable Sales'!T:T,'RPS-Applicable Sales'!$A:$A,$A31)/SUMIFS('Statewide Sales'!S:S,'Statewide Sales'!$A:$A,$A31),1)</f>
        <v>1</v>
      </c>
      <c r="T31" s="76">
        <f>MIN(SUMIFS('RPS-Applicable Sales'!U:U,'RPS-Applicable Sales'!$A:$A,$A31)/SUMIFS('Statewide Sales'!T:T,'Statewide Sales'!$A:$A,$A31),1)</f>
        <v>1</v>
      </c>
      <c r="U31" s="76">
        <f>MIN(SUMIFS('RPS-Applicable Sales'!V:V,'RPS-Applicable Sales'!$A:$A,$A31)/SUMIFS('Statewide Sales'!U:U,'Statewide Sales'!$A:$A,$A31),1)</f>
        <v>1</v>
      </c>
      <c r="V31" s="76">
        <f>MIN(SUMIFS('RPS-Applicable Sales'!W:W,'RPS-Applicable Sales'!$A:$A,$A31)/SUMIFS('Statewide Sales'!V:V,'Statewide Sales'!$A:$A,$A31),1)</f>
        <v>1</v>
      </c>
      <c r="W31" s="76">
        <f>MIN(SUMIFS('RPS-Applicable Sales'!X:X,'RPS-Applicable Sales'!$A:$A,$A31)/SUMIFS('Statewide Sales'!W:W,'Statewide Sales'!$A:$A,$A31),1)</f>
        <v>1</v>
      </c>
      <c r="X31" s="76">
        <f>MIN(SUMIFS('RPS-Applicable Sales'!Y:Y,'RPS-Applicable Sales'!$A:$A,$A31)/SUMIFS('Statewide Sales'!X:X,'Statewide Sales'!$A:$A,$A31),1)</f>
        <v>1</v>
      </c>
      <c r="Y31" s="76">
        <f>MIN(SUMIFS('RPS-Applicable Sales'!Z:Z,'RPS-Applicable Sales'!$A:$A,$A31)/SUMIFS('Statewide Sales'!Y:Y,'Statewide Sales'!$A:$A,$A31),1)</f>
        <v>1</v>
      </c>
      <c r="Z31" s="76">
        <f>MIN(SUMIFS('RPS-Applicable Sales'!AA:AA,'RPS-Applicable Sales'!$A:$A,$A31)/SUMIFS('Statewide Sales'!Z:Z,'Statewide Sales'!$A:$A,$A31),1)</f>
        <v>1</v>
      </c>
      <c r="AA31" s="76">
        <f>MIN(SUMIFS('RPS-Applicable Sales'!AB:AB,'RPS-Applicable Sales'!$A:$A,$A31)/SUMIFS('Statewide Sales'!AA:AA,'Statewide Sales'!$A:$A,$A31),1)</f>
        <v>1</v>
      </c>
      <c r="AB31" s="76">
        <f>MIN(SUMIFS('RPS-Applicable Sales'!AC:AC,'RPS-Applicable Sales'!$A:$A,$A31)/SUMIFS('Statewide Sales'!AB:AB,'Statewide Sales'!$A:$A,$A31),1)</f>
        <v>1</v>
      </c>
      <c r="AC31" s="76">
        <f>MIN(SUMIFS('RPS-Applicable Sales'!AD:AD,'RPS-Applicable Sales'!$A:$A,$A31)/SUMIFS('Statewide Sales'!AC:AC,'Statewide Sales'!$A:$A,$A31),1)</f>
        <v>1</v>
      </c>
      <c r="AD31" s="76">
        <f>MIN(SUMIFS('RPS-Applicable Sales'!AE:AE,'RPS-Applicable Sales'!$A:$A,$A31)/SUMIFS('Statewide Sales'!AD:AD,'Statewide Sales'!$A:$A,$A31),1)</f>
        <v>1</v>
      </c>
      <c r="AE31" s="76">
        <f>MIN(SUMIFS('RPS-Applicable Sales'!AF:AF,'RPS-Applicable Sales'!$A:$A,$A31)/SUMIFS('Statewide Sales'!AE:AE,'Statewide Sales'!$A:$A,$A31),1)</f>
        <v>1</v>
      </c>
      <c r="AF31" s="119">
        <f t="shared" si="0"/>
        <v>1</v>
      </c>
    </row>
    <row r="32" spans="1:32" ht="15" x14ac:dyDescent="0.25">
      <c r="A32" s="73" t="s">
        <v>79</v>
      </c>
      <c r="B32" s="76">
        <f>MIN(SUMIFS('RPS-Applicable Sales'!C:C,'RPS-Applicable Sales'!$A:$A,$A32)/SUMIFS('Statewide Sales'!B:B,'Statewide Sales'!$A:$A,$A32),1)</f>
        <v>0.99549705540641054</v>
      </c>
      <c r="C32" s="76">
        <f>MIN(SUMIFS('RPS-Applicable Sales'!D:D,'RPS-Applicable Sales'!$A:$A,$A32)/SUMIFS('Statewide Sales'!C:C,'Statewide Sales'!$A:$A,$A32),1)</f>
        <v>0.98723543610951536</v>
      </c>
      <c r="D32" s="76">
        <f>MIN(SUMIFS('RPS-Applicable Sales'!E:E,'RPS-Applicable Sales'!$A:$A,$A32)/SUMIFS('Statewide Sales'!D:D,'Statewide Sales'!$A:$A,$A32),1)</f>
        <v>0.96725360845836106</v>
      </c>
      <c r="E32" s="76">
        <f>MIN(SUMIFS('RPS-Applicable Sales'!F:F,'RPS-Applicable Sales'!$A:$A,$A32)/SUMIFS('Statewide Sales'!E:E,'Statewide Sales'!$A:$A,$A32),1)</f>
        <v>0.98554299768748632</v>
      </c>
      <c r="F32" s="76">
        <f>MIN(SUMIFS('RPS-Applicable Sales'!G:G,'RPS-Applicable Sales'!$A:$A,$A32)/SUMIFS('Statewide Sales'!F:F,'Statewide Sales'!$A:$A,$A32),1)</f>
        <v>0.98111085825898214</v>
      </c>
      <c r="G32" s="76">
        <f>MIN(SUMIFS('RPS-Applicable Sales'!H:H,'RPS-Applicable Sales'!$A:$A,$A32)/SUMIFS('Statewide Sales'!G:G,'Statewide Sales'!$A:$A,$A32),1)</f>
        <v>0.98576432197662078</v>
      </c>
      <c r="H32" s="76">
        <f>MIN(SUMIFS('RPS-Applicable Sales'!I:I,'RPS-Applicable Sales'!$A:$A,$A32)/SUMIFS('Statewide Sales'!H:H,'Statewide Sales'!$A:$A,$A32),1)</f>
        <v>0.98629405471286813</v>
      </c>
      <c r="I32" s="76">
        <f>MIN(SUMIFS('RPS-Applicable Sales'!J:J,'RPS-Applicable Sales'!$A:$A,$A32)/SUMIFS('Statewide Sales'!I:I,'Statewide Sales'!$A:$A,$A32),1)</f>
        <v>0.98714690186219256</v>
      </c>
      <c r="J32" s="76">
        <f>MIN(SUMIFS('RPS-Applicable Sales'!K:K,'RPS-Applicable Sales'!$A:$A,$A32)/SUMIFS('Statewide Sales'!J:J,'Statewide Sales'!$A:$A,$A32),1)</f>
        <v>0.9863219384887405</v>
      </c>
      <c r="K32" s="76">
        <f>MIN(SUMIFS('RPS-Applicable Sales'!L:L,'RPS-Applicable Sales'!$A:$A,$A32)/SUMIFS('Statewide Sales'!K:K,'Statewide Sales'!$A:$A,$A32),1)</f>
        <v>0.98615453621469984</v>
      </c>
      <c r="L32" s="76">
        <f>MIN(SUMIFS('RPS-Applicable Sales'!M:M,'RPS-Applicable Sales'!$A:$A,$A32)/SUMIFS('Statewide Sales'!L:L,'Statewide Sales'!$A:$A,$A32),1)</f>
        <v>0.98630044685137053</v>
      </c>
      <c r="M32" s="76">
        <f>MIN(SUMIFS('RPS-Applicable Sales'!N:N,'RPS-Applicable Sales'!$A:$A,$A32)/SUMIFS('Statewide Sales'!M:M,'Statewide Sales'!$A:$A,$A32),1)</f>
        <v>0.986435007640038</v>
      </c>
      <c r="N32" s="76">
        <f>MIN(SUMIFS('RPS-Applicable Sales'!O:O,'RPS-Applicable Sales'!$A:$A,$A32)/SUMIFS('Statewide Sales'!N:N,'Statewide Sales'!$A:$A,$A32),1)</f>
        <v>0.98615641869326121</v>
      </c>
      <c r="O32" s="76">
        <f>MIN(SUMIFS('RPS-Applicable Sales'!P:P,'RPS-Applicable Sales'!$A:$A,$A32)/SUMIFS('Statewide Sales'!O:O,'Statewide Sales'!$A:$A,$A32),1)</f>
        <v>0.98637615786606492</v>
      </c>
      <c r="P32" s="76">
        <f>MIN(SUMIFS('RPS-Applicable Sales'!Q:Q,'RPS-Applicable Sales'!$A:$A,$A32)/SUMIFS('Statewide Sales'!P:P,'Statewide Sales'!$A:$A,$A32),1)</f>
        <v>0.98746404526767673</v>
      </c>
      <c r="Q32" s="76">
        <f>MIN(SUMIFS('RPS-Applicable Sales'!R:R,'RPS-Applicable Sales'!$A:$A,$A32)/SUMIFS('Statewide Sales'!Q:Q,'Statewide Sales'!$A:$A,$A32),1)</f>
        <v>0.98770587353343953</v>
      </c>
      <c r="R32" s="76">
        <f>MIN(SUMIFS('RPS-Applicable Sales'!S:S,'RPS-Applicable Sales'!$A:$A,$A32)/SUMIFS('Statewide Sales'!R:R,'Statewide Sales'!$A:$A,$A32),1)</f>
        <v>0.98860955106101656</v>
      </c>
      <c r="S32" s="76">
        <f>MIN(SUMIFS('RPS-Applicable Sales'!T:T,'RPS-Applicable Sales'!$A:$A,$A32)/SUMIFS('Statewide Sales'!S:S,'Statewide Sales'!$A:$A,$A32),1)</f>
        <v>0.98723072381226973</v>
      </c>
      <c r="T32" s="76">
        <f>MIN(SUMIFS('RPS-Applicable Sales'!U:U,'RPS-Applicable Sales'!$A:$A,$A32)/SUMIFS('Statewide Sales'!T:T,'Statewide Sales'!$A:$A,$A32),1)</f>
        <v>0.98634833058736204</v>
      </c>
      <c r="U32" s="76">
        <f>MIN(SUMIFS('RPS-Applicable Sales'!V:V,'RPS-Applicable Sales'!$A:$A,$A32)/SUMIFS('Statewide Sales'!U:U,'Statewide Sales'!$A:$A,$A32),1)</f>
        <v>0.98753038359586554</v>
      </c>
      <c r="V32" s="76">
        <f>MIN(SUMIFS('RPS-Applicable Sales'!W:W,'RPS-Applicable Sales'!$A:$A,$A32)/SUMIFS('Statewide Sales'!V:V,'Statewide Sales'!$A:$A,$A32),1)</f>
        <v>0.98831698552005887</v>
      </c>
      <c r="W32" s="76">
        <f>MIN(SUMIFS('RPS-Applicable Sales'!X:X,'RPS-Applicable Sales'!$A:$A,$A32)/SUMIFS('Statewide Sales'!W:W,'Statewide Sales'!$A:$A,$A32),1)</f>
        <v>0.98892420540734838</v>
      </c>
      <c r="X32" s="76">
        <f>MIN(SUMIFS('RPS-Applicable Sales'!Y:Y,'RPS-Applicable Sales'!$A:$A,$A32)/SUMIFS('Statewide Sales'!X:X,'Statewide Sales'!$A:$A,$A32),1)</f>
        <v>0.98899601875710152</v>
      </c>
      <c r="Y32" s="76">
        <f>MIN(SUMIFS('RPS-Applicable Sales'!Z:Z,'RPS-Applicable Sales'!$A:$A,$A32)/SUMIFS('Statewide Sales'!Y:Y,'Statewide Sales'!$A:$A,$A32),1)</f>
        <v>0.98930810163819727</v>
      </c>
      <c r="Z32" s="76">
        <f>MIN(SUMIFS('RPS-Applicable Sales'!AA:AA,'RPS-Applicable Sales'!$A:$A,$A32)/SUMIFS('Statewide Sales'!Z:Z,'Statewide Sales'!$A:$A,$A32),1)</f>
        <v>0.98981906215720372</v>
      </c>
      <c r="AA32" s="76">
        <f>MIN(SUMIFS('RPS-Applicable Sales'!AB:AB,'RPS-Applicable Sales'!$A:$A,$A32)/SUMIFS('Statewide Sales'!AA:AA,'Statewide Sales'!$A:$A,$A32),1)</f>
        <v>0.98995386849337985</v>
      </c>
      <c r="AB32" s="76">
        <f>MIN(SUMIFS('RPS-Applicable Sales'!AC:AC,'RPS-Applicable Sales'!$A:$A,$A32)/SUMIFS('Statewide Sales'!AB:AB,'Statewide Sales'!$A:$A,$A32),1)</f>
        <v>0.99070810369207363</v>
      </c>
      <c r="AC32" s="76">
        <f>MIN(SUMIFS('RPS-Applicable Sales'!AD:AD,'RPS-Applicable Sales'!$A:$A,$A32)/SUMIFS('Statewide Sales'!AC:AC,'Statewide Sales'!$A:$A,$A32),1)</f>
        <v>0.9906772245845189</v>
      </c>
      <c r="AD32" s="76">
        <f>MIN(SUMIFS('RPS-Applicable Sales'!AE:AE,'RPS-Applicable Sales'!$A:$A,$A32)/SUMIFS('Statewide Sales'!AD:AD,'Statewide Sales'!$A:$A,$A32),1)</f>
        <v>0.99141201820963776</v>
      </c>
      <c r="AE32" s="76">
        <f>MIN(SUMIFS('RPS-Applicable Sales'!AF:AF,'RPS-Applicable Sales'!$A:$A,$A32)/SUMIFS('Statewide Sales'!AE:AE,'Statewide Sales'!$A:$A,$A32),1)</f>
        <v>0.99283795600071501</v>
      </c>
      <c r="AF32" s="119">
        <f t="shared" si="0"/>
        <v>0.99283795600071501</v>
      </c>
    </row>
    <row r="33" spans="1:32" ht="15" x14ac:dyDescent="0.25">
      <c r="A33" s="73" t="s">
        <v>82</v>
      </c>
      <c r="B33" s="76">
        <f>MIN(SUMIFS('RPS-Applicable Sales'!C:C,'RPS-Applicable Sales'!$A:$A,$A33)/SUMIFS('Statewide Sales'!B:B,'Statewide Sales'!$A:$A,$A33),1)</f>
        <v>0.93186605916389664</v>
      </c>
      <c r="C33" s="76">
        <f>MIN(SUMIFS('RPS-Applicable Sales'!D:D,'RPS-Applicable Sales'!$A:$A,$A33)/SUMIFS('Statewide Sales'!C:C,'Statewide Sales'!$A:$A,$A33),1)</f>
        <v>0.98655002145249926</v>
      </c>
      <c r="D33" s="76">
        <f>MIN(SUMIFS('RPS-Applicable Sales'!E:E,'RPS-Applicable Sales'!$A:$A,$A33)/SUMIFS('Statewide Sales'!D:D,'Statewide Sales'!$A:$A,$A33),1)</f>
        <v>0.8950976020065895</v>
      </c>
      <c r="E33" s="76">
        <f>MIN(SUMIFS('RPS-Applicable Sales'!F:F,'RPS-Applicable Sales'!$A:$A,$A33)/SUMIFS('Statewide Sales'!E:E,'Statewide Sales'!$A:$A,$A33),1)</f>
        <v>0.92194376658456278</v>
      </c>
      <c r="F33" s="76">
        <f>MIN(SUMIFS('RPS-Applicable Sales'!G:G,'RPS-Applicable Sales'!$A:$A,$A33)/SUMIFS('Statewide Sales'!F:F,'Statewide Sales'!$A:$A,$A33),1)</f>
        <v>0.91857493716492866</v>
      </c>
      <c r="G33" s="76">
        <f>MIN(SUMIFS('RPS-Applicable Sales'!H:H,'RPS-Applicable Sales'!$A:$A,$A33)/SUMIFS('Statewide Sales'!G:G,'Statewide Sales'!$A:$A,$A33),1)</f>
        <v>0.91791264467296985</v>
      </c>
      <c r="H33" s="76">
        <f>MIN(SUMIFS('RPS-Applicable Sales'!I:I,'RPS-Applicable Sales'!$A:$A,$A33)/SUMIFS('Statewide Sales'!H:H,'Statewide Sales'!$A:$A,$A33),1)</f>
        <v>0.9170277596241988</v>
      </c>
      <c r="I33" s="76">
        <f>MIN(SUMIFS('RPS-Applicable Sales'!J:J,'RPS-Applicable Sales'!$A:$A,$A33)/SUMIFS('Statewide Sales'!I:I,'Statewide Sales'!$A:$A,$A33),1)</f>
        <v>0.91942955816471017</v>
      </c>
      <c r="J33" s="76">
        <f>MIN(SUMIFS('RPS-Applicable Sales'!K:K,'RPS-Applicable Sales'!$A:$A,$A33)/SUMIFS('Statewide Sales'!J:J,'Statewide Sales'!$A:$A,$A33),1)</f>
        <v>0.91805695630678341</v>
      </c>
      <c r="K33" s="76">
        <f>MIN(SUMIFS('RPS-Applicable Sales'!L:L,'RPS-Applicable Sales'!$A:$A,$A33)/SUMIFS('Statewide Sales'!K:K,'Statewide Sales'!$A:$A,$A33),1)</f>
        <v>0.91711456653644419</v>
      </c>
      <c r="L33" s="76">
        <f>MIN(SUMIFS('RPS-Applicable Sales'!M:M,'RPS-Applicable Sales'!$A:$A,$A33)/SUMIFS('Statewide Sales'!L:L,'Statewide Sales'!$A:$A,$A33),1)</f>
        <v>0.91751076078353788</v>
      </c>
      <c r="M33" s="76">
        <f>MIN(SUMIFS('RPS-Applicable Sales'!N:N,'RPS-Applicable Sales'!$A:$A,$A33)/SUMIFS('Statewide Sales'!M:M,'Statewide Sales'!$A:$A,$A33),1)</f>
        <v>0.91804904296098189</v>
      </c>
      <c r="N33" s="76">
        <f>MIN(SUMIFS('RPS-Applicable Sales'!O:O,'RPS-Applicable Sales'!$A:$A,$A33)/SUMIFS('Statewide Sales'!N:N,'Statewide Sales'!$A:$A,$A33),1)</f>
        <v>0.91735753495146799</v>
      </c>
      <c r="O33" s="76">
        <f>MIN(SUMIFS('RPS-Applicable Sales'!P:P,'RPS-Applicable Sales'!$A:$A,$A33)/SUMIFS('Statewide Sales'!O:O,'Statewide Sales'!$A:$A,$A33),1)</f>
        <v>0.91773689047828633</v>
      </c>
      <c r="P33" s="76">
        <f>MIN(SUMIFS('RPS-Applicable Sales'!Q:Q,'RPS-Applicable Sales'!$A:$A,$A33)/SUMIFS('Statewide Sales'!P:P,'Statewide Sales'!$A:$A,$A33),1)</f>
        <v>0.91862675335417332</v>
      </c>
      <c r="Q33" s="76">
        <f>MIN(SUMIFS('RPS-Applicable Sales'!R:R,'RPS-Applicable Sales'!$A:$A,$A33)/SUMIFS('Statewide Sales'!Q:Q,'Statewide Sales'!$A:$A,$A33),1)</f>
        <v>0.91823585529513319</v>
      </c>
      <c r="R33" s="76">
        <f>MIN(SUMIFS('RPS-Applicable Sales'!S:S,'RPS-Applicable Sales'!$A:$A,$A33)/SUMIFS('Statewide Sales'!R:R,'Statewide Sales'!$A:$A,$A33),1)</f>
        <v>0.91749053483003207</v>
      </c>
      <c r="S33" s="76">
        <f>MIN(SUMIFS('RPS-Applicable Sales'!T:T,'RPS-Applicable Sales'!$A:$A,$A33)/SUMIFS('Statewide Sales'!S:S,'Statewide Sales'!$A:$A,$A33),1)</f>
        <v>0.91625852402636554</v>
      </c>
      <c r="T33" s="76">
        <f>MIN(SUMIFS('RPS-Applicable Sales'!U:U,'RPS-Applicable Sales'!$A:$A,$A33)/SUMIFS('Statewide Sales'!T:T,'Statewide Sales'!$A:$A,$A33),1)</f>
        <v>0.91620475194116302</v>
      </c>
      <c r="U33" s="76">
        <f>MIN(SUMIFS('RPS-Applicable Sales'!V:V,'RPS-Applicable Sales'!$A:$A,$A33)/SUMIFS('Statewide Sales'!U:U,'Statewide Sales'!$A:$A,$A33),1)</f>
        <v>0.91629432262873933</v>
      </c>
      <c r="V33" s="76">
        <f>MIN(SUMIFS('RPS-Applicable Sales'!W:W,'RPS-Applicable Sales'!$A:$A,$A33)/SUMIFS('Statewide Sales'!V:V,'Statewide Sales'!$A:$A,$A33),1)</f>
        <v>0.91708856958168383</v>
      </c>
      <c r="W33" s="76">
        <f>MIN(SUMIFS('RPS-Applicable Sales'!X:X,'RPS-Applicable Sales'!$A:$A,$A33)/SUMIFS('Statewide Sales'!W:W,'Statewide Sales'!$A:$A,$A33),1)</f>
        <v>0.91751214960515415</v>
      </c>
      <c r="X33" s="76">
        <f>MIN(SUMIFS('RPS-Applicable Sales'!Y:Y,'RPS-Applicable Sales'!$A:$A,$A33)/SUMIFS('Statewide Sales'!X:X,'Statewide Sales'!$A:$A,$A33),1)</f>
        <v>0.91847970494974862</v>
      </c>
      <c r="Y33" s="76">
        <f>MIN(SUMIFS('RPS-Applicable Sales'!Z:Z,'RPS-Applicable Sales'!$A:$A,$A33)/SUMIFS('Statewide Sales'!Y:Y,'Statewide Sales'!$A:$A,$A33),1)</f>
        <v>0.9183867419913373</v>
      </c>
      <c r="Z33" s="76">
        <f>MIN(SUMIFS('RPS-Applicable Sales'!AA:AA,'RPS-Applicable Sales'!$A:$A,$A33)/SUMIFS('Statewide Sales'!Z:Z,'Statewide Sales'!$A:$A,$A33),1)</f>
        <v>0.92067886886896633</v>
      </c>
      <c r="AA33" s="76">
        <f>MIN(SUMIFS('RPS-Applicable Sales'!AB:AB,'RPS-Applicable Sales'!$A:$A,$A33)/SUMIFS('Statewide Sales'!AA:AA,'Statewide Sales'!$A:$A,$A33),1)</f>
        <v>0.91798136591046431</v>
      </c>
      <c r="AB33" s="76">
        <f>MIN(SUMIFS('RPS-Applicable Sales'!AC:AC,'RPS-Applicable Sales'!$A:$A,$A33)/SUMIFS('Statewide Sales'!AB:AB,'Statewide Sales'!$A:$A,$A33),1)</f>
        <v>0.91869738721438754</v>
      </c>
      <c r="AC33" s="76">
        <f>MIN(SUMIFS('RPS-Applicable Sales'!AD:AD,'RPS-Applicable Sales'!$A:$A,$A33)/SUMIFS('Statewide Sales'!AC:AC,'Statewide Sales'!$A:$A,$A33),1)</f>
        <v>0.91860001575087491</v>
      </c>
      <c r="AD33" s="76">
        <f>MIN(SUMIFS('RPS-Applicable Sales'!AE:AE,'RPS-Applicable Sales'!$A:$A,$A33)/SUMIFS('Statewide Sales'!AD:AD,'Statewide Sales'!$A:$A,$A33),1)</f>
        <v>0.91843938014448168</v>
      </c>
      <c r="AE33" s="76">
        <f>MIN(SUMIFS('RPS-Applicable Sales'!AF:AF,'RPS-Applicable Sales'!$A:$A,$A33)/SUMIFS('Statewide Sales'!AE:AE,'Statewide Sales'!$A:$A,$A33),1)</f>
        <v>0.91899317282194271</v>
      </c>
      <c r="AF33" s="119">
        <f t="shared" si="0"/>
        <v>0.91899317282194271</v>
      </c>
    </row>
    <row r="34" spans="1:32" ht="15" x14ac:dyDescent="0.25">
      <c r="A34" s="73" t="s">
        <v>85</v>
      </c>
      <c r="B34" s="76">
        <f>MIN(SUMIFS('RPS-Applicable Sales'!C:C,'RPS-Applicable Sales'!$A:$A,$A34)/SUMIFS('Statewide Sales'!B:B,'Statewide Sales'!$A:$A,$A34),1)</f>
        <v>0.73170673305517364</v>
      </c>
      <c r="C34" s="76">
        <f>MIN(SUMIFS('RPS-Applicable Sales'!D:D,'RPS-Applicable Sales'!$A:$A,$A34)/SUMIFS('Statewide Sales'!C:C,'Statewide Sales'!$A:$A,$A34),1)</f>
        <v>0.73201880754484594</v>
      </c>
      <c r="D34" s="76">
        <f>MIN(SUMIFS('RPS-Applicable Sales'!E:E,'RPS-Applicable Sales'!$A:$A,$A34)/SUMIFS('Statewide Sales'!D:D,'Statewide Sales'!$A:$A,$A34),1)</f>
        <v>0.71002804226581151</v>
      </c>
      <c r="E34" s="76">
        <f>MIN(SUMIFS('RPS-Applicable Sales'!F:F,'RPS-Applicable Sales'!$A:$A,$A34)/SUMIFS('Statewide Sales'!E:E,'Statewide Sales'!$A:$A,$A34),1)</f>
        <v>0.73306705498611524</v>
      </c>
      <c r="F34" s="76">
        <f>MIN(SUMIFS('RPS-Applicable Sales'!G:G,'RPS-Applicable Sales'!$A:$A,$A34)/SUMIFS('Statewide Sales'!F:F,'Statewide Sales'!$A:$A,$A34),1)</f>
        <v>0.72524641545427415</v>
      </c>
      <c r="G34" s="76">
        <f>MIN(SUMIFS('RPS-Applicable Sales'!H:H,'RPS-Applicable Sales'!$A:$A,$A34)/SUMIFS('Statewide Sales'!G:G,'Statewide Sales'!$A:$A,$A34),1)</f>
        <v>0.72898241000448438</v>
      </c>
      <c r="H34" s="76">
        <f>MIN(SUMIFS('RPS-Applicable Sales'!I:I,'RPS-Applicable Sales'!$A:$A,$A34)/SUMIFS('Statewide Sales'!H:H,'Statewide Sales'!$A:$A,$A34),1)</f>
        <v>0.72911708531173858</v>
      </c>
      <c r="I34" s="76">
        <f>MIN(SUMIFS('RPS-Applicable Sales'!J:J,'RPS-Applicable Sales'!$A:$A,$A34)/SUMIFS('Statewide Sales'!I:I,'Statewide Sales'!$A:$A,$A34),1)</f>
        <v>0.7291510017084426</v>
      </c>
      <c r="J34" s="76">
        <f>MIN(SUMIFS('RPS-Applicable Sales'!K:K,'RPS-Applicable Sales'!$A:$A,$A34)/SUMIFS('Statewide Sales'!J:J,'Statewide Sales'!$A:$A,$A34),1)</f>
        <v>0.72882485612542025</v>
      </c>
      <c r="K34" s="76">
        <f>MIN(SUMIFS('RPS-Applicable Sales'!L:L,'RPS-Applicable Sales'!$A:$A,$A34)/SUMIFS('Statewide Sales'!K:K,'Statewide Sales'!$A:$A,$A34),1)</f>
        <v>0.72921851300010265</v>
      </c>
      <c r="L34" s="76">
        <f>MIN(SUMIFS('RPS-Applicable Sales'!M:M,'RPS-Applicable Sales'!$A:$A,$A34)/SUMIFS('Statewide Sales'!L:L,'Statewide Sales'!$A:$A,$A34),1)</f>
        <v>0.72967456812351317</v>
      </c>
      <c r="M34" s="76">
        <f>MIN(SUMIFS('RPS-Applicable Sales'!N:N,'RPS-Applicable Sales'!$A:$A,$A34)/SUMIFS('Statewide Sales'!M:M,'Statewide Sales'!$A:$A,$A34),1)</f>
        <v>0.72933021372465667</v>
      </c>
      <c r="N34" s="76">
        <f>MIN(SUMIFS('RPS-Applicable Sales'!O:O,'RPS-Applicable Sales'!$A:$A,$A34)/SUMIFS('Statewide Sales'!N:N,'Statewide Sales'!$A:$A,$A34),1)</f>
        <v>0.72981581552925512</v>
      </c>
      <c r="O34" s="76">
        <f>MIN(SUMIFS('RPS-Applicable Sales'!P:P,'RPS-Applicable Sales'!$A:$A,$A34)/SUMIFS('Statewide Sales'!O:O,'Statewide Sales'!$A:$A,$A34),1)</f>
        <v>0.73004745451680941</v>
      </c>
      <c r="P34" s="76">
        <f>MIN(SUMIFS('RPS-Applicable Sales'!Q:Q,'RPS-Applicable Sales'!$A:$A,$A34)/SUMIFS('Statewide Sales'!P:P,'Statewide Sales'!$A:$A,$A34),1)</f>
        <v>0.73014500715667152</v>
      </c>
      <c r="Q34" s="76">
        <f>MIN(SUMIFS('RPS-Applicable Sales'!R:R,'RPS-Applicable Sales'!$A:$A,$A34)/SUMIFS('Statewide Sales'!Q:Q,'Statewide Sales'!$A:$A,$A34),1)</f>
        <v>0.73077179332574105</v>
      </c>
      <c r="R34" s="76">
        <f>MIN(SUMIFS('RPS-Applicable Sales'!S:S,'RPS-Applicable Sales'!$A:$A,$A34)/SUMIFS('Statewide Sales'!R:R,'Statewide Sales'!$A:$A,$A34),1)</f>
        <v>0.73179551376130958</v>
      </c>
      <c r="S34" s="76">
        <f>MIN(SUMIFS('RPS-Applicable Sales'!T:T,'RPS-Applicable Sales'!$A:$A,$A34)/SUMIFS('Statewide Sales'!S:S,'Statewide Sales'!$A:$A,$A34),1)</f>
        <v>0.73051252948921552</v>
      </c>
      <c r="T34" s="76">
        <f>MIN(SUMIFS('RPS-Applicable Sales'!U:U,'RPS-Applicable Sales'!$A:$A,$A34)/SUMIFS('Statewide Sales'!T:T,'Statewide Sales'!$A:$A,$A34),1)</f>
        <v>0.72928664201642257</v>
      </c>
      <c r="U34" s="76">
        <f>MIN(SUMIFS('RPS-Applicable Sales'!V:V,'RPS-Applicable Sales'!$A:$A,$A34)/SUMIFS('Statewide Sales'!U:U,'Statewide Sales'!$A:$A,$A34),1)</f>
        <v>0.73059693974389861</v>
      </c>
      <c r="V34" s="76">
        <f>MIN(SUMIFS('RPS-Applicable Sales'!W:W,'RPS-Applicable Sales'!$A:$A,$A34)/SUMIFS('Statewide Sales'!V:V,'Statewide Sales'!$A:$A,$A34),1)</f>
        <v>0.73093664223985644</v>
      </c>
      <c r="W34" s="76">
        <f>MIN(SUMIFS('RPS-Applicable Sales'!X:X,'RPS-Applicable Sales'!$A:$A,$A34)/SUMIFS('Statewide Sales'!W:W,'Statewide Sales'!$A:$A,$A34),1)</f>
        <v>0.73140864017675022</v>
      </c>
      <c r="X34" s="76">
        <f>MIN(SUMIFS('RPS-Applicable Sales'!Y:Y,'RPS-Applicable Sales'!$A:$A,$A34)/SUMIFS('Statewide Sales'!X:X,'Statewide Sales'!$A:$A,$A34),1)</f>
        <v>0.73153037708281976</v>
      </c>
      <c r="Y34" s="76">
        <f>MIN(SUMIFS('RPS-Applicable Sales'!Z:Z,'RPS-Applicable Sales'!$A:$A,$A34)/SUMIFS('Statewide Sales'!Y:Y,'Statewide Sales'!$A:$A,$A34),1)</f>
        <v>0.73228178590481441</v>
      </c>
      <c r="Z34" s="76">
        <f>MIN(SUMIFS('RPS-Applicable Sales'!AA:AA,'RPS-Applicable Sales'!$A:$A,$A34)/SUMIFS('Statewide Sales'!Z:Z,'Statewide Sales'!$A:$A,$A34),1)</f>
        <v>0.73316559331054887</v>
      </c>
      <c r="AA34" s="76">
        <f>MIN(SUMIFS('RPS-Applicable Sales'!AB:AB,'RPS-Applicable Sales'!$A:$A,$A34)/SUMIFS('Statewide Sales'!AA:AA,'Statewide Sales'!$A:$A,$A34),1)</f>
        <v>0.73317148109941677</v>
      </c>
      <c r="AB34" s="76">
        <f>MIN(SUMIFS('RPS-Applicable Sales'!AC:AC,'RPS-Applicable Sales'!$A:$A,$A34)/SUMIFS('Statewide Sales'!AB:AB,'Statewide Sales'!$A:$A,$A34),1)</f>
        <v>0.7340103212652872</v>
      </c>
      <c r="AC34" s="76">
        <f>MIN(SUMIFS('RPS-Applicable Sales'!AD:AD,'RPS-Applicable Sales'!$A:$A,$A34)/SUMIFS('Statewide Sales'!AC:AC,'Statewide Sales'!$A:$A,$A34),1)</f>
        <v>0.73382826836232284</v>
      </c>
      <c r="AD34" s="76">
        <f>MIN(SUMIFS('RPS-Applicable Sales'!AE:AE,'RPS-Applicable Sales'!$A:$A,$A34)/SUMIFS('Statewide Sales'!AD:AD,'Statewide Sales'!$A:$A,$A34),1)</f>
        <v>0.73477908117254698</v>
      </c>
      <c r="AE34" s="76">
        <f>MIN(SUMIFS('RPS-Applicable Sales'!AF:AF,'RPS-Applicable Sales'!$A:$A,$A34)/SUMIFS('Statewide Sales'!AE:AE,'Statewide Sales'!$A:$A,$A34),1)</f>
        <v>0.73573737697101393</v>
      </c>
      <c r="AF34" s="119">
        <f t="shared" si="0"/>
        <v>0.73573737697101393</v>
      </c>
    </row>
    <row r="35" spans="1:32" ht="15" x14ac:dyDescent="0.25">
      <c r="A35" s="73" t="s">
        <v>88</v>
      </c>
      <c r="B35" s="76">
        <f>MIN(SUMIFS('RPS-Applicable Sales'!C:C,'RPS-Applicable Sales'!$A:$A,$A35)/SUMIFS('Statewide Sales'!B:B,'Statewide Sales'!$A:$A,$A35),1)</f>
        <v>1</v>
      </c>
      <c r="C35" s="76">
        <f>MIN(SUMIFS('RPS-Applicable Sales'!D:D,'RPS-Applicable Sales'!$A:$A,$A35)/SUMIFS('Statewide Sales'!C:C,'Statewide Sales'!$A:$A,$A35),1)</f>
        <v>1</v>
      </c>
      <c r="D35" s="76">
        <f>MIN(SUMIFS('RPS-Applicable Sales'!E:E,'RPS-Applicable Sales'!$A:$A,$A35)/SUMIFS('Statewide Sales'!D:D,'Statewide Sales'!$A:$A,$A35),1)</f>
        <v>0.99558315166282985</v>
      </c>
      <c r="E35" s="76">
        <f>MIN(SUMIFS('RPS-Applicable Sales'!F:F,'RPS-Applicable Sales'!$A:$A,$A35)/SUMIFS('Statewide Sales'!E:E,'Statewide Sales'!$A:$A,$A35),1)</f>
        <v>0.99476767321803072</v>
      </c>
      <c r="F35" s="76">
        <f>MIN(SUMIFS('RPS-Applicable Sales'!G:G,'RPS-Applicable Sales'!$A:$A,$A35)/SUMIFS('Statewide Sales'!F:F,'Statewide Sales'!$A:$A,$A35),1)</f>
        <v>1</v>
      </c>
      <c r="G35" s="76">
        <f>MIN(SUMIFS('RPS-Applicable Sales'!H:H,'RPS-Applicable Sales'!$A:$A,$A35)/SUMIFS('Statewide Sales'!G:G,'Statewide Sales'!$A:$A,$A35),1)</f>
        <v>1</v>
      </c>
      <c r="H35" s="76">
        <f>MIN(SUMIFS('RPS-Applicable Sales'!I:I,'RPS-Applicable Sales'!$A:$A,$A35)/SUMIFS('Statewide Sales'!H:H,'Statewide Sales'!$A:$A,$A35),1)</f>
        <v>1</v>
      </c>
      <c r="I35" s="76">
        <f>MIN(SUMIFS('RPS-Applicable Sales'!J:J,'RPS-Applicable Sales'!$A:$A,$A35)/SUMIFS('Statewide Sales'!I:I,'Statewide Sales'!$A:$A,$A35),1)</f>
        <v>1</v>
      </c>
      <c r="J35" s="76">
        <f>MIN(SUMIFS('RPS-Applicable Sales'!K:K,'RPS-Applicable Sales'!$A:$A,$A35)/SUMIFS('Statewide Sales'!J:J,'Statewide Sales'!$A:$A,$A35),1)</f>
        <v>1</v>
      </c>
      <c r="K35" s="76">
        <f>MIN(SUMIFS('RPS-Applicable Sales'!L:L,'RPS-Applicable Sales'!$A:$A,$A35)/SUMIFS('Statewide Sales'!K:K,'Statewide Sales'!$A:$A,$A35),1)</f>
        <v>1</v>
      </c>
      <c r="L35" s="76">
        <f>MIN(SUMIFS('RPS-Applicable Sales'!M:M,'RPS-Applicable Sales'!$A:$A,$A35)/SUMIFS('Statewide Sales'!L:L,'Statewide Sales'!$A:$A,$A35),1)</f>
        <v>1</v>
      </c>
      <c r="M35" s="76">
        <f>MIN(SUMIFS('RPS-Applicable Sales'!N:N,'RPS-Applicable Sales'!$A:$A,$A35)/SUMIFS('Statewide Sales'!M:M,'Statewide Sales'!$A:$A,$A35),1)</f>
        <v>1</v>
      </c>
      <c r="N35" s="76">
        <f>MIN(SUMIFS('RPS-Applicable Sales'!O:O,'RPS-Applicable Sales'!$A:$A,$A35)/SUMIFS('Statewide Sales'!N:N,'Statewide Sales'!$A:$A,$A35),1)</f>
        <v>1</v>
      </c>
      <c r="O35" s="76">
        <f>MIN(SUMIFS('RPS-Applicable Sales'!P:P,'RPS-Applicable Sales'!$A:$A,$A35)/SUMIFS('Statewide Sales'!O:O,'Statewide Sales'!$A:$A,$A35),1)</f>
        <v>1</v>
      </c>
      <c r="P35" s="76">
        <f>MIN(SUMIFS('RPS-Applicable Sales'!Q:Q,'RPS-Applicable Sales'!$A:$A,$A35)/SUMIFS('Statewide Sales'!P:P,'Statewide Sales'!$A:$A,$A35),1)</f>
        <v>1</v>
      </c>
      <c r="Q35" s="76">
        <f>MIN(SUMIFS('RPS-Applicable Sales'!R:R,'RPS-Applicable Sales'!$A:$A,$A35)/SUMIFS('Statewide Sales'!Q:Q,'Statewide Sales'!$A:$A,$A35),1)</f>
        <v>1</v>
      </c>
      <c r="R35" s="76">
        <f>MIN(SUMIFS('RPS-Applicable Sales'!S:S,'RPS-Applicable Sales'!$A:$A,$A35)/SUMIFS('Statewide Sales'!R:R,'Statewide Sales'!$A:$A,$A35),1)</f>
        <v>1</v>
      </c>
      <c r="S35" s="76">
        <f>MIN(SUMIFS('RPS-Applicable Sales'!T:T,'RPS-Applicable Sales'!$A:$A,$A35)/SUMIFS('Statewide Sales'!S:S,'Statewide Sales'!$A:$A,$A35),1)</f>
        <v>1</v>
      </c>
      <c r="T35" s="76">
        <f>MIN(SUMIFS('RPS-Applicable Sales'!U:U,'RPS-Applicable Sales'!$A:$A,$A35)/SUMIFS('Statewide Sales'!T:T,'Statewide Sales'!$A:$A,$A35),1)</f>
        <v>1</v>
      </c>
      <c r="U35" s="76">
        <f>MIN(SUMIFS('RPS-Applicable Sales'!V:V,'RPS-Applicable Sales'!$A:$A,$A35)/SUMIFS('Statewide Sales'!U:U,'Statewide Sales'!$A:$A,$A35),1)</f>
        <v>1</v>
      </c>
      <c r="V35" s="76">
        <f>MIN(SUMIFS('RPS-Applicable Sales'!W:W,'RPS-Applicable Sales'!$A:$A,$A35)/SUMIFS('Statewide Sales'!V:V,'Statewide Sales'!$A:$A,$A35),1)</f>
        <v>1</v>
      </c>
      <c r="W35" s="76">
        <f>MIN(SUMIFS('RPS-Applicable Sales'!X:X,'RPS-Applicable Sales'!$A:$A,$A35)/SUMIFS('Statewide Sales'!W:W,'Statewide Sales'!$A:$A,$A35),1)</f>
        <v>1</v>
      </c>
      <c r="X35" s="76">
        <f>MIN(SUMIFS('RPS-Applicable Sales'!Y:Y,'RPS-Applicable Sales'!$A:$A,$A35)/SUMIFS('Statewide Sales'!X:X,'Statewide Sales'!$A:$A,$A35),1)</f>
        <v>1</v>
      </c>
      <c r="Y35" s="76">
        <f>MIN(SUMIFS('RPS-Applicable Sales'!Z:Z,'RPS-Applicable Sales'!$A:$A,$A35)/SUMIFS('Statewide Sales'!Y:Y,'Statewide Sales'!$A:$A,$A35),1)</f>
        <v>1</v>
      </c>
      <c r="Z35" s="76">
        <f>MIN(SUMIFS('RPS-Applicable Sales'!AA:AA,'RPS-Applicable Sales'!$A:$A,$A35)/SUMIFS('Statewide Sales'!Z:Z,'Statewide Sales'!$A:$A,$A35),1)</f>
        <v>1</v>
      </c>
      <c r="AA35" s="76">
        <f>MIN(SUMIFS('RPS-Applicable Sales'!AB:AB,'RPS-Applicable Sales'!$A:$A,$A35)/SUMIFS('Statewide Sales'!AA:AA,'Statewide Sales'!$A:$A,$A35),1)</f>
        <v>1</v>
      </c>
      <c r="AB35" s="76">
        <f>MIN(SUMIFS('RPS-Applicable Sales'!AC:AC,'RPS-Applicable Sales'!$A:$A,$A35)/SUMIFS('Statewide Sales'!AB:AB,'Statewide Sales'!$A:$A,$A35),1)</f>
        <v>1</v>
      </c>
      <c r="AC35" s="76">
        <f>MIN(SUMIFS('RPS-Applicable Sales'!AD:AD,'RPS-Applicable Sales'!$A:$A,$A35)/SUMIFS('Statewide Sales'!AC:AC,'Statewide Sales'!$A:$A,$A35),1)</f>
        <v>1</v>
      </c>
      <c r="AD35" s="76">
        <f>MIN(SUMIFS('RPS-Applicable Sales'!AE:AE,'RPS-Applicable Sales'!$A:$A,$A35)/SUMIFS('Statewide Sales'!AD:AD,'Statewide Sales'!$A:$A,$A35),1)</f>
        <v>1</v>
      </c>
      <c r="AE35" s="76">
        <f>MIN(SUMIFS('RPS-Applicable Sales'!AF:AF,'RPS-Applicable Sales'!$A:$A,$A35)/SUMIFS('Statewide Sales'!AE:AE,'Statewide Sales'!$A:$A,$A35),1)</f>
        <v>1</v>
      </c>
      <c r="AF35" s="119">
        <f t="shared" si="0"/>
        <v>1</v>
      </c>
    </row>
    <row r="36" spans="1:32" ht="15" x14ac:dyDescent="0.25">
      <c r="A36" s="73" t="s">
        <v>90</v>
      </c>
      <c r="B36" s="76">
        <f>MIN(SUMIFS('RPS-Applicable Sales'!C:C,'RPS-Applicable Sales'!$A:$A,$A36)/SUMIFS('Statewide Sales'!B:B,'Statewide Sales'!$A:$A,$A36),1)</f>
        <v>0</v>
      </c>
      <c r="C36" s="76">
        <f>MIN(SUMIFS('RPS-Applicable Sales'!D:D,'RPS-Applicable Sales'!$A:$A,$A36)/SUMIFS('Statewide Sales'!C:C,'Statewide Sales'!$A:$A,$A36),1)</f>
        <v>0</v>
      </c>
      <c r="D36" s="76">
        <f>MIN(SUMIFS('RPS-Applicable Sales'!E:E,'RPS-Applicable Sales'!$A:$A,$A36)/SUMIFS('Statewide Sales'!D:D,'Statewide Sales'!$A:$A,$A36),1)</f>
        <v>0</v>
      </c>
      <c r="E36" s="76">
        <f>MIN(SUMIFS('RPS-Applicable Sales'!F:F,'RPS-Applicable Sales'!$A:$A,$A36)/SUMIFS('Statewide Sales'!E:E,'Statewide Sales'!$A:$A,$A36),1)</f>
        <v>0</v>
      </c>
      <c r="F36" s="76">
        <f>MIN(SUMIFS('RPS-Applicable Sales'!G:G,'RPS-Applicable Sales'!$A:$A,$A36)/SUMIFS('Statewide Sales'!F:F,'Statewide Sales'!$A:$A,$A36),1)</f>
        <v>0</v>
      </c>
      <c r="G36" s="76">
        <f>MIN(SUMIFS('RPS-Applicable Sales'!H:H,'RPS-Applicable Sales'!$A:$A,$A36)/SUMIFS('Statewide Sales'!G:G,'Statewide Sales'!$A:$A,$A36),1)</f>
        <v>0</v>
      </c>
      <c r="H36" s="76">
        <f>MIN(SUMIFS('RPS-Applicable Sales'!I:I,'RPS-Applicable Sales'!$A:$A,$A36)/SUMIFS('Statewide Sales'!H:H,'Statewide Sales'!$A:$A,$A36),1)</f>
        <v>0</v>
      </c>
      <c r="I36" s="76">
        <f>MIN(SUMIFS('RPS-Applicable Sales'!J:J,'RPS-Applicable Sales'!$A:$A,$A36)/SUMIFS('Statewide Sales'!I:I,'Statewide Sales'!$A:$A,$A36),1)</f>
        <v>0</v>
      </c>
      <c r="J36" s="76">
        <f>MIN(SUMIFS('RPS-Applicable Sales'!K:K,'RPS-Applicable Sales'!$A:$A,$A36)/SUMIFS('Statewide Sales'!J:J,'Statewide Sales'!$A:$A,$A36),1)</f>
        <v>0</v>
      </c>
      <c r="K36" s="76">
        <f>MIN(SUMIFS('RPS-Applicable Sales'!L:L,'RPS-Applicable Sales'!$A:$A,$A36)/SUMIFS('Statewide Sales'!K:K,'Statewide Sales'!$A:$A,$A36),1)</f>
        <v>0</v>
      </c>
      <c r="L36" s="76">
        <f>MIN(SUMIFS('RPS-Applicable Sales'!M:M,'RPS-Applicable Sales'!$A:$A,$A36)/SUMIFS('Statewide Sales'!L:L,'Statewide Sales'!$A:$A,$A36),1)</f>
        <v>0</v>
      </c>
      <c r="M36" s="76">
        <f>MIN(SUMIFS('RPS-Applicable Sales'!N:N,'RPS-Applicable Sales'!$A:$A,$A36)/SUMIFS('Statewide Sales'!M:M,'Statewide Sales'!$A:$A,$A36),1)</f>
        <v>0</v>
      </c>
      <c r="N36" s="76">
        <f>MIN(SUMIFS('RPS-Applicable Sales'!O:O,'RPS-Applicable Sales'!$A:$A,$A36)/SUMIFS('Statewide Sales'!N:N,'Statewide Sales'!$A:$A,$A36),1)</f>
        <v>0</v>
      </c>
      <c r="O36" s="76">
        <f>MIN(SUMIFS('RPS-Applicable Sales'!P:P,'RPS-Applicable Sales'!$A:$A,$A36)/SUMIFS('Statewide Sales'!O:O,'Statewide Sales'!$A:$A,$A36),1)</f>
        <v>0</v>
      </c>
      <c r="P36" s="76">
        <f>MIN(SUMIFS('RPS-Applicable Sales'!Q:Q,'RPS-Applicable Sales'!$A:$A,$A36)/SUMIFS('Statewide Sales'!P:P,'Statewide Sales'!$A:$A,$A36),1)</f>
        <v>0</v>
      </c>
      <c r="Q36" s="76">
        <f>MIN(SUMIFS('RPS-Applicable Sales'!R:R,'RPS-Applicable Sales'!$A:$A,$A36)/SUMIFS('Statewide Sales'!Q:Q,'Statewide Sales'!$A:$A,$A36),1)</f>
        <v>0</v>
      </c>
      <c r="R36" s="76">
        <f>MIN(SUMIFS('RPS-Applicable Sales'!S:S,'RPS-Applicable Sales'!$A:$A,$A36)/SUMIFS('Statewide Sales'!R:R,'Statewide Sales'!$A:$A,$A36),1)</f>
        <v>0</v>
      </c>
      <c r="S36" s="76">
        <f>MIN(SUMIFS('RPS-Applicable Sales'!T:T,'RPS-Applicable Sales'!$A:$A,$A36)/SUMIFS('Statewide Sales'!S:S,'Statewide Sales'!$A:$A,$A36),1)</f>
        <v>0</v>
      </c>
      <c r="T36" s="76">
        <f>MIN(SUMIFS('RPS-Applicable Sales'!U:U,'RPS-Applicable Sales'!$A:$A,$A36)/SUMIFS('Statewide Sales'!T:T,'Statewide Sales'!$A:$A,$A36),1)</f>
        <v>0</v>
      </c>
      <c r="U36" s="76">
        <f>MIN(SUMIFS('RPS-Applicable Sales'!V:V,'RPS-Applicable Sales'!$A:$A,$A36)/SUMIFS('Statewide Sales'!U:U,'Statewide Sales'!$A:$A,$A36),1)</f>
        <v>0</v>
      </c>
      <c r="V36" s="76">
        <f>MIN(SUMIFS('RPS-Applicable Sales'!W:W,'RPS-Applicable Sales'!$A:$A,$A36)/SUMIFS('Statewide Sales'!V:V,'Statewide Sales'!$A:$A,$A36),1)</f>
        <v>0</v>
      </c>
      <c r="W36" s="76">
        <f>MIN(SUMIFS('RPS-Applicable Sales'!X:X,'RPS-Applicable Sales'!$A:$A,$A36)/SUMIFS('Statewide Sales'!W:W,'Statewide Sales'!$A:$A,$A36),1)</f>
        <v>0</v>
      </c>
      <c r="X36" s="76">
        <f>MIN(SUMIFS('RPS-Applicable Sales'!Y:Y,'RPS-Applicable Sales'!$A:$A,$A36)/SUMIFS('Statewide Sales'!X:X,'Statewide Sales'!$A:$A,$A36),1)</f>
        <v>0</v>
      </c>
      <c r="Y36" s="76">
        <f>MIN(SUMIFS('RPS-Applicable Sales'!Z:Z,'RPS-Applicable Sales'!$A:$A,$A36)/SUMIFS('Statewide Sales'!Y:Y,'Statewide Sales'!$A:$A,$A36),1)</f>
        <v>0</v>
      </c>
      <c r="Z36" s="76">
        <f>MIN(SUMIFS('RPS-Applicable Sales'!AA:AA,'RPS-Applicable Sales'!$A:$A,$A36)/SUMIFS('Statewide Sales'!Z:Z,'Statewide Sales'!$A:$A,$A36),1)</f>
        <v>0</v>
      </c>
      <c r="AA36" s="76">
        <f>MIN(SUMIFS('RPS-Applicable Sales'!AB:AB,'RPS-Applicable Sales'!$A:$A,$A36)/SUMIFS('Statewide Sales'!AA:AA,'Statewide Sales'!$A:$A,$A36),1)</f>
        <v>0</v>
      </c>
      <c r="AB36" s="76">
        <f>MIN(SUMIFS('RPS-Applicable Sales'!AC:AC,'RPS-Applicable Sales'!$A:$A,$A36)/SUMIFS('Statewide Sales'!AB:AB,'Statewide Sales'!$A:$A,$A36),1)</f>
        <v>0</v>
      </c>
      <c r="AC36" s="76">
        <f>MIN(SUMIFS('RPS-Applicable Sales'!AD:AD,'RPS-Applicable Sales'!$A:$A,$A36)/SUMIFS('Statewide Sales'!AC:AC,'Statewide Sales'!$A:$A,$A36),1)</f>
        <v>0</v>
      </c>
      <c r="AD36" s="76">
        <f>MIN(SUMIFS('RPS-Applicable Sales'!AE:AE,'RPS-Applicable Sales'!$A:$A,$A36)/SUMIFS('Statewide Sales'!AD:AD,'Statewide Sales'!$A:$A,$A36),1)</f>
        <v>0</v>
      </c>
      <c r="AE36" s="76">
        <f>MIN(SUMIFS('RPS-Applicable Sales'!AF:AF,'RPS-Applicable Sales'!$A:$A,$A36)/SUMIFS('Statewide Sales'!AE:AE,'Statewide Sales'!$A:$A,$A36),1)</f>
        <v>0</v>
      </c>
      <c r="AF36" s="119">
        <f t="shared" si="0"/>
        <v>0</v>
      </c>
    </row>
    <row r="37" spans="1:32" ht="15" x14ac:dyDescent="0.25">
      <c r="A37" s="73" t="s">
        <v>93</v>
      </c>
      <c r="B37" s="76">
        <f>MIN(SUMIFS('RPS-Applicable Sales'!C:C,'RPS-Applicable Sales'!$A:$A,$A37)/SUMIFS('Statewide Sales'!B:B,'Statewide Sales'!$A:$A,$A37),1)</f>
        <v>0.79693750305545474</v>
      </c>
      <c r="C37" s="76">
        <f>MIN(SUMIFS('RPS-Applicable Sales'!D:D,'RPS-Applicable Sales'!$A:$A,$A37)/SUMIFS('Statewide Sales'!C:C,'Statewide Sales'!$A:$A,$A37),1)</f>
        <v>0.78227249066889992</v>
      </c>
      <c r="D37" s="76">
        <f>MIN(SUMIFS('RPS-Applicable Sales'!E:E,'RPS-Applicable Sales'!$A:$A,$A37)/SUMIFS('Statewide Sales'!D:D,'Statewide Sales'!$A:$A,$A37),1)</f>
        <v>0.76589882852930824</v>
      </c>
      <c r="E37" s="76">
        <f>MIN(SUMIFS('RPS-Applicable Sales'!F:F,'RPS-Applicable Sales'!$A:$A,$A37)/SUMIFS('Statewide Sales'!E:E,'Statewide Sales'!$A:$A,$A37),1)</f>
        <v>0.7709948166593974</v>
      </c>
      <c r="F37" s="76">
        <f>MIN(SUMIFS('RPS-Applicable Sales'!G:G,'RPS-Applicable Sales'!$A:$A,$A37)/SUMIFS('Statewide Sales'!F:F,'Statewide Sales'!$A:$A,$A37),1)</f>
        <v>0.77302103274564138</v>
      </c>
      <c r="G37" s="76">
        <f>MIN(SUMIFS('RPS-Applicable Sales'!H:H,'RPS-Applicable Sales'!$A:$A,$A37)/SUMIFS('Statewide Sales'!G:G,'Statewide Sales'!$A:$A,$A37),1)</f>
        <v>0.77555942055834937</v>
      </c>
      <c r="H37" s="76">
        <f>MIN(SUMIFS('RPS-Applicable Sales'!I:I,'RPS-Applicable Sales'!$A:$A,$A37)/SUMIFS('Statewide Sales'!H:H,'Statewide Sales'!$A:$A,$A37),1)</f>
        <v>0.7755659709906374</v>
      </c>
      <c r="I37" s="76">
        <f>MIN(SUMIFS('RPS-Applicable Sales'!J:J,'RPS-Applicable Sales'!$A:$A,$A37)/SUMIFS('Statewide Sales'!I:I,'Statewide Sales'!$A:$A,$A37),1)</f>
        <v>0.77454864022405645</v>
      </c>
      <c r="J37" s="76">
        <f>MIN(SUMIFS('RPS-Applicable Sales'!K:K,'RPS-Applicable Sales'!$A:$A,$A37)/SUMIFS('Statewide Sales'!J:J,'Statewide Sales'!$A:$A,$A37),1)</f>
        <v>0.77328788012258876</v>
      </c>
      <c r="K37" s="76">
        <f>MIN(SUMIFS('RPS-Applicable Sales'!L:L,'RPS-Applicable Sales'!$A:$A,$A37)/SUMIFS('Statewide Sales'!K:K,'Statewide Sales'!$A:$A,$A37),1)</f>
        <v>0.7733229073569946</v>
      </c>
      <c r="L37" s="76">
        <f>MIN(SUMIFS('RPS-Applicable Sales'!M:M,'RPS-Applicable Sales'!$A:$A,$A37)/SUMIFS('Statewide Sales'!L:L,'Statewide Sales'!$A:$A,$A37),1)</f>
        <v>0.7728000782541703</v>
      </c>
      <c r="M37" s="76">
        <f>MIN(SUMIFS('RPS-Applicable Sales'!N:N,'RPS-Applicable Sales'!$A:$A,$A37)/SUMIFS('Statewide Sales'!M:M,'Statewide Sales'!$A:$A,$A37),1)</f>
        <v>0.7735827014972102</v>
      </c>
      <c r="N37" s="76">
        <f>MIN(SUMIFS('RPS-Applicable Sales'!O:O,'RPS-Applicable Sales'!$A:$A,$A37)/SUMIFS('Statewide Sales'!N:N,'Statewide Sales'!$A:$A,$A37),1)</f>
        <v>0.77257984905435195</v>
      </c>
      <c r="O37" s="76">
        <f>MIN(SUMIFS('RPS-Applicable Sales'!P:P,'RPS-Applicable Sales'!$A:$A,$A37)/SUMIFS('Statewide Sales'!O:O,'Statewide Sales'!$A:$A,$A37),1)</f>
        <v>0.77280499753938303</v>
      </c>
      <c r="P37" s="76">
        <f>MIN(SUMIFS('RPS-Applicable Sales'!Q:Q,'RPS-Applicable Sales'!$A:$A,$A37)/SUMIFS('Statewide Sales'!P:P,'Statewide Sales'!$A:$A,$A37),1)</f>
        <v>0.77409253750033902</v>
      </c>
      <c r="Q37" s="76">
        <f>MIN(SUMIFS('RPS-Applicable Sales'!R:R,'RPS-Applicable Sales'!$A:$A,$A37)/SUMIFS('Statewide Sales'!Q:Q,'Statewide Sales'!$A:$A,$A37),1)</f>
        <v>0.77337025819769134</v>
      </c>
      <c r="R37" s="76">
        <f>MIN(SUMIFS('RPS-Applicable Sales'!S:S,'RPS-Applicable Sales'!$A:$A,$A37)/SUMIFS('Statewide Sales'!R:R,'Statewide Sales'!$A:$A,$A37),1)</f>
        <v>0.77371246609533761</v>
      </c>
      <c r="S37" s="76">
        <f>MIN(SUMIFS('RPS-Applicable Sales'!T:T,'RPS-Applicable Sales'!$A:$A,$A37)/SUMIFS('Statewide Sales'!S:S,'Statewide Sales'!$A:$A,$A37),1)</f>
        <v>0.77329825848711498</v>
      </c>
      <c r="T37" s="76">
        <f>MIN(SUMIFS('RPS-Applicable Sales'!U:U,'RPS-Applicable Sales'!$A:$A,$A37)/SUMIFS('Statewide Sales'!T:T,'Statewide Sales'!$A:$A,$A37),1)</f>
        <v>0.7726022789339293</v>
      </c>
      <c r="U37" s="76">
        <f>MIN(SUMIFS('RPS-Applicable Sales'!V:V,'RPS-Applicable Sales'!$A:$A,$A37)/SUMIFS('Statewide Sales'!U:U,'Statewide Sales'!$A:$A,$A37),1)</f>
        <v>0.77315700062816051</v>
      </c>
      <c r="V37" s="76">
        <f>MIN(SUMIFS('RPS-Applicable Sales'!W:W,'RPS-Applicable Sales'!$A:$A,$A37)/SUMIFS('Statewide Sales'!V:V,'Statewide Sales'!$A:$A,$A37),1)</f>
        <v>0.77372209797213254</v>
      </c>
      <c r="W37" s="76">
        <f>MIN(SUMIFS('RPS-Applicable Sales'!X:X,'RPS-Applicable Sales'!$A:$A,$A37)/SUMIFS('Statewide Sales'!W:W,'Statewide Sales'!$A:$A,$A37),1)</f>
        <v>0.7742022412631383</v>
      </c>
      <c r="X37" s="76">
        <f>MIN(SUMIFS('RPS-Applicable Sales'!Y:Y,'RPS-Applicable Sales'!$A:$A,$A37)/SUMIFS('Statewide Sales'!X:X,'Statewide Sales'!$A:$A,$A37),1)</f>
        <v>0.77448556053838236</v>
      </c>
      <c r="Y37" s="76">
        <f>MIN(SUMIFS('RPS-Applicable Sales'!Z:Z,'RPS-Applicable Sales'!$A:$A,$A37)/SUMIFS('Statewide Sales'!Y:Y,'Statewide Sales'!$A:$A,$A37),1)</f>
        <v>0.77412891446849785</v>
      </c>
      <c r="Z37" s="76">
        <f>MIN(SUMIFS('RPS-Applicable Sales'!AA:AA,'RPS-Applicable Sales'!$A:$A,$A37)/SUMIFS('Statewide Sales'!Z:Z,'Statewide Sales'!$A:$A,$A37),1)</f>
        <v>0.77430044458186009</v>
      </c>
      <c r="AA37" s="76">
        <f>MIN(SUMIFS('RPS-Applicable Sales'!AB:AB,'RPS-Applicable Sales'!$A:$A,$A37)/SUMIFS('Statewide Sales'!AA:AA,'Statewide Sales'!$A:$A,$A37),1)</f>
        <v>0.77488704572281231</v>
      </c>
      <c r="AB37" s="76">
        <f>MIN(SUMIFS('RPS-Applicable Sales'!AC:AC,'RPS-Applicable Sales'!$A:$A,$A37)/SUMIFS('Statewide Sales'!AB:AB,'Statewide Sales'!$A:$A,$A37),1)</f>
        <v>0.77563578924344323</v>
      </c>
      <c r="AC37" s="76">
        <f>MIN(SUMIFS('RPS-Applicable Sales'!AD:AD,'RPS-Applicable Sales'!$A:$A,$A37)/SUMIFS('Statewide Sales'!AC:AC,'Statewide Sales'!$A:$A,$A37),1)</f>
        <v>0.77488010560432752</v>
      </c>
      <c r="AD37" s="76">
        <f>MIN(SUMIFS('RPS-Applicable Sales'!AE:AE,'RPS-Applicable Sales'!$A:$A,$A37)/SUMIFS('Statewide Sales'!AD:AD,'Statewide Sales'!$A:$A,$A37),1)</f>
        <v>0.77515856459025279</v>
      </c>
      <c r="AE37" s="76">
        <f>MIN(SUMIFS('RPS-Applicable Sales'!AF:AF,'RPS-Applicable Sales'!$A:$A,$A37)/SUMIFS('Statewide Sales'!AE:AE,'Statewide Sales'!$A:$A,$A37),1)</f>
        <v>0.77654435684187595</v>
      </c>
      <c r="AF37" s="119">
        <f t="shared" si="0"/>
        <v>0.77654435684187595</v>
      </c>
    </row>
    <row r="38" spans="1:32" ht="15" x14ac:dyDescent="0.25">
      <c r="A38" s="73" t="s">
        <v>95</v>
      </c>
      <c r="B38" s="76">
        <f>MIN(SUMIFS('RPS-Applicable Sales'!C:C,'RPS-Applicable Sales'!$A:$A,$A38)/SUMIFS('Statewide Sales'!B:B,'Statewide Sales'!$A:$A,$A38),1)</f>
        <v>0</v>
      </c>
      <c r="C38" s="76">
        <f>MIN(SUMIFS('RPS-Applicable Sales'!D:D,'RPS-Applicable Sales'!$A:$A,$A38)/SUMIFS('Statewide Sales'!C:C,'Statewide Sales'!$A:$A,$A38),1)</f>
        <v>0</v>
      </c>
      <c r="D38" s="76">
        <f>MIN(SUMIFS('RPS-Applicable Sales'!E:E,'RPS-Applicable Sales'!$A:$A,$A38)/SUMIFS('Statewide Sales'!D:D,'Statewide Sales'!$A:$A,$A38),1)</f>
        <v>0</v>
      </c>
      <c r="E38" s="76">
        <f>MIN(SUMIFS('RPS-Applicable Sales'!F:F,'RPS-Applicable Sales'!$A:$A,$A38)/SUMIFS('Statewide Sales'!E:E,'Statewide Sales'!$A:$A,$A38),1)</f>
        <v>0</v>
      </c>
      <c r="F38" s="76">
        <f>MIN(SUMIFS('RPS-Applicable Sales'!G:G,'RPS-Applicable Sales'!$A:$A,$A38)/SUMIFS('Statewide Sales'!F:F,'Statewide Sales'!$A:$A,$A38),1)</f>
        <v>0</v>
      </c>
      <c r="G38" s="76">
        <f>MIN(SUMIFS('RPS-Applicable Sales'!H:H,'RPS-Applicable Sales'!$A:$A,$A38)/SUMIFS('Statewide Sales'!G:G,'Statewide Sales'!$A:$A,$A38),1)</f>
        <v>0</v>
      </c>
      <c r="H38" s="76">
        <f>MIN(SUMIFS('RPS-Applicable Sales'!I:I,'RPS-Applicable Sales'!$A:$A,$A38)/SUMIFS('Statewide Sales'!H:H,'Statewide Sales'!$A:$A,$A38),1)</f>
        <v>0</v>
      </c>
      <c r="I38" s="76">
        <f>MIN(SUMIFS('RPS-Applicable Sales'!J:J,'RPS-Applicable Sales'!$A:$A,$A38)/SUMIFS('Statewide Sales'!I:I,'Statewide Sales'!$A:$A,$A38),1)</f>
        <v>0</v>
      </c>
      <c r="J38" s="76">
        <f>MIN(SUMIFS('RPS-Applicable Sales'!K:K,'RPS-Applicable Sales'!$A:$A,$A38)/SUMIFS('Statewide Sales'!J:J,'Statewide Sales'!$A:$A,$A38),1)</f>
        <v>0</v>
      </c>
      <c r="K38" s="76">
        <f>MIN(SUMIFS('RPS-Applicable Sales'!L:L,'RPS-Applicable Sales'!$A:$A,$A38)/SUMIFS('Statewide Sales'!K:K,'Statewide Sales'!$A:$A,$A38),1)</f>
        <v>0</v>
      </c>
      <c r="L38" s="76">
        <f>MIN(SUMIFS('RPS-Applicable Sales'!M:M,'RPS-Applicable Sales'!$A:$A,$A38)/SUMIFS('Statewide Sales'!L:L,'Statewide Sales'!$A:$A,$A38),1)</f>
        <v>0</v>
      </c>
      <c r="M38" s="76">
        <f>MIN(SUMIFS('RPS-Applicable Sales'!N:N,'RPS-Applicable Sales'!$A:$A,$A38)/SUMIFS('Statewide Sales'!M:M,'Statewide Sales'!$A:$A,$A38),1)</f>
        <v>0</v>
      </c>
      <c r="N38" s="76">
        <f>MIN(SUMIFS('RPS-Applicable Sales'!O:O,'RPS-Applicable Sales'!$A:$A,$A38)/SUMIFS('Statewide Sales'!N:N,'Statewide Sales'!$A:$A,$A38),1)</f>
        <v>0</v>
      </c>
      <c r="O38" s="76">
        <f>MIN(SUMIFS('RPS-Applicable Sales'!P:P,'RPS-Applicable Sales'!$A:$A,$A38)/SUMIFS('Statewide Sales'!O:O,'Statewide Sales'!$A:$A,$A38),1)</f>
        <v>0</v>
      </c>
      <c r="P38" s="76">
        <f>MIN(SUMIFS('RPS-Applicable Sales'!Q:Q,'RPS-Applicable Sales'!$A:$A,$A38)/SUMIFS('Statewide Sales'!P:P,'Statewide Sales'!$A:$A,$A38),1)</f>
        <v>0</v>
      </c>
      <c r="Q38" s="76">
        <f>MIN(SUMIFS('RPS-Applicable Sales'!R:R,'RPS-Applicable Sales'!$A:$A,$A38)/SUMIFS('Statewide Sales'!Q:Q,'Statewide Sales'!$A:$A,$A38),1)</f>
        <v>0</v>
      </c>
      <c r="R38" s="76">
        <f>MIN(SUMIFS('RPS-Applicable Sales'!S:S,'RPS-Applicable Sales'!$A:$A,$A38)/SUMIFS('Statewide Sales'!R:R,'Statewide Sales'!$A:$A,$A38),1)</f>
        <v>0</v>
      </c>
      <c r="S38" s="76">
        <f>MIN(SUMIFS('RPS-Applicable Sales'!T:T,'RPS-Applicable Sales'!$A:$A,$A38)/SUMIFS('Statewide Sales'!S:S,'Statewide Sales'!$A:$A,$A38),1)</f>
        <v>0</v>
      </c>
      <c r="T38" s="76">
        <f>MIN(SUMIFS('RPS-Applicable Sales'!U:U,'RPS-Applicable Sales'!$A:$A,$A38)/SUMIFS('Statewide Sales'!T:T,'Statewide Sales'!$A:$A,$A38),1)</f>
        <v>0</v>
      </c>
      <c r="U38" s="76">
        <f>MIN(SUMIFS('RPS-Applicable Sales'!V:V,'RPS-Applicable Sales'!$A:$A,$A38)/SUMIFS('Statewide Sales'!U:U,'Statewide Sales'!$A:$A,$A38),1)</f>
        <v>0</v>
      </c>
      <c r="V38" s="76">
        <f>MIN(SUMIFS('RPS-Applicable Sales'!W:W,'RPS-Applicable Sales'!$A:$A,$A38)/SUMIFS('Statewide Sales'!V:V,'Statewide Sales'!$A:$A,$A38),1)</f>
        <v>0</v>
      </c>
      <c r="W38" s="76">
        <f>MIN(SUMIFS('RPS-Applicable Sales'!X:X,'RPS-Applicable Sales'!$A:$A,$A38)/SUMIFS('Statewide Sales'!W:W,'Statewide Sales'!$A:$A,$A38),1)</f>
        <v>0</v>
      </c>
      <c r="X38" s="76">
        <f>MIN(SUMIFS('RPS-Applicable Sales'!Y:Y,'RPS-Applicable Sales'!$A:$A,$A38)/SUMIFS('Statewide Sales'!X:X,'Statewide Sales'!$A:$A,$A38),1)</f>
        <v>0</v>
      </c>
      <c r="Y38" s="76">
        <f>MIN(SUMIFS('RPS-Applicable Sales'!Z:Z,'RPS-Applicable Sales'!$A:$A,$A38)/SUMIFS('Statewide Sales'!Y:Y,'Statewide Sales'!$A:$A,$A38),1)</f>
        <v>0</v>
      </c>
      <c r="Z38" s="76">
        <f>MIN(SUMIFS('RPS-Applicable Sales'!AA:AA,'RPS-Applicable Sales'!$A:$A,$A38)/SUMIFS('Statewide Sales'!Z:Z,'Statewide Sales'!$A:$A,$A38),1)</f>
        <v>0</v>
      </c>
      <c r="AA38" s="76">
        <f>MIN(SUMIFS('RPS-Applicable Sales'!AB:AB,'RPS-Applicable Sales'!$A:$A,$A38)/SUMIFS('Statewide Sales'!AA:AA,'Statewide Sales'!$A:$A,$A38),1)</f>
        <v>0</v>
      </c>
      <c r="AB38" s="76">
        <f>MIN(SUMIFS('RPS-Applicable Sales'!AC:AC,'RPS-Applicable Sales'!$A:$A,$A38)/SUMIFS('Statewide Sales'!AB:AB,'Statewide Sales'!$A:$A,$A38),1)</f>
        <v>0</v>
      </c>
      <c r="AC38" s="76">
        <f>MIN(SUMIFS('RPS-Applicable Sales'!AD:AD,'RPS-Applicable Sales'!$A:$A,$A38)/SUMIFS('Statewide Sales'!AC:AC,'Statewide Sales'!$A:$A,$A38),1)</f>
        <v>0</v>
      </c>
      <c r="AD38" s="76">
        <f>MIN(SUMIFS('RPS-Applicable Sales'!AE:AE,'RPS-Applicable Sales'!$A:$A,$A38)/SUMIFS('Statewide Sales'!AD:AD,'Statewide Sales'!$A:$A,$A38),1)</f>
        <v>0</v>
      </c>
      <c r="AE38" s="76">
        <f>MIN(SUMIFS('RPS-Applicable Sales'!AF:AF,'RPS-Applicable Sales'!$A:$A,$A38)/SUMIFS('Statewide Sales'!AE:AE,'Statewide Sales'!$A:$A,$A38),1)</f>
        <v>0</v>
      </c>
      <c r="AF38" s="119">
        <f t="shared" si="0"/>
        <v>0</v>
      </c>
    </row>
    <row r="39" spans="1:32" ht="15" x14ac:dyDescent="0.25">
      <c r="A39" s="73" t="s">
        <v>97</v>
      </c>
      <c r="B39" s="76">
        <f>MIN(SUMIFS('RPS-Applicable Sales'!C:C,'RPS-Applicable Sales'!$A:$A,$A39)/SUMIFS('Statewide Sales'!B:B,'Statewide Sales'!$A:$A,$A39),1)</f>
        <v>0.8398662835211973</v>
      </c>
      <c r="C39" s="76">
        <f>MIN(SUMIFS('RPS-Applicable Sales'!D:D,'RPS-Applicable Sales'!$A:$A,$A39)/SUMIFS('Statewide Sales'!C:C,'Statewide Sales'!$A:$A,$A39),1)</f>
        <v>0.78121866012676666</v>
      </c>
      <c r="D39" s="76">
        <f>MIN(SUMIFS('RPS-Applicable Sales'!E:E,'RPS-Applicable Sales'!$A:$A,$A39)/SUMIFS('Statewide Sales'!D:D,'Statewide Sales'!$A:$A,$A39),1)</f>
        <v>0.7768047912703685</v>
      </c>
      <c r="E39" s="76">
        <f>MIN(SUMIFS('RPS-Applicable Sales'!F:F,'RPS-Applicable Sales'!$A:$A,$A39)/SUMIFS('Statewide Sales'!E:E,'Statewide Sales'!$A:$A,$A39),1)</f>
        <v>0.79369683139253278</v>
      </c>
      <c r="F39" s="76">
        <f>MIN(SUMIFS('RPS-Applicable Sales'!G:G,'RPS-Applicable Sales'!$A:$A,$A39)/SUMIFS('Statewide Sales'!F:F,'Statewide Sales'!$A:$A,$A39),1)</f>
        <v>1</v>
      </c>
      <c r="G39" s="76">
        <f>MIN(SUMIFS('RPS-Applicable Sales'!H:H,'RPS-Applicable Sales'!$A:$A,$A39)/SUMIFS('Statewide Sales'!G:G,'Statewide Sales'!$A:$A,$A39),1)</f>
        <v>1</v>
      </c>
      <c r="H39" s="76">
        <f>MIN(SUMIFS('RPS-Applicable Sales'!I:I,'RPS-Applicable Sales'!$A:$A,$A39)/SUMIFS('Statewide Sales'!H:H,'Statewide Sales'!$A:$A,$A39),1)</f>
        <v>1</v>
      </c>
      <c r="I39" s="76">
        <f>MIN(SUMIFS('RPS-Applicable Sales'!J:J,'RPS-Applicable Sales'!$A:$A,$A39)/SUMIFS('Statewide Sales'!I:I,'Statewide Sales'!$A:$A,$A39),1)</f>
        <v>1</v>
      </c>
      <c r="J39" s="76">
        <f>MIN(SUMIFS('RPS-Applicable Sales'!K:K,'RPS-Applicable Sales'!$A:$A,$A39)/SUMIFS('Statewide Sales'!J:J,'Statewide Sales'!$A:$A,$A39),1)</f>
        <v>1</v>
      </c>
      <c r="K39" s="76">
        <f>MIN(SUMIFS('RPS-Applicable Sales'!L:L,'RPS-Applicable Sales'!$A:$A,$A39)/SUMIFS('Statewide Sales'!K:K,'Statewide Sales'!$A:$A,$A39),1)</f>
        <v>1</v>
      </c>
      <c r="L39" s="76">
        <f>MIN(SUMIFS('RPS-Applicable Sales'!M:M,'RPS-Applicable Sales'!$A:$A,$A39)/SUMIFS('Statewide Sales'!L:L,'Statewide Sales'!$A:$A,$A39),1)</f>
        <v>1</v>
      </c>
      <c r="M39" s="76">
        <f>MIN(SUMIFS('RPS-Applicable Sales'!N:N,'RPS-Applicable Sales'!$A:$A,$A39)/SUMIFS('Statewide Sales'!M:M,'Statewide Sales'!$A:$A,$A39),1)</f>
        <v>1</v>
      </c>
      <c r="N39" s="76">
        <f>MIN(SUMIFS('RPS-Applicable Sales'!O:O,'RPS-Applicable Sales'!$A:$A,$A39)/SUMIFS('Statewide Sales'!N:N,'Statewide Sales'!$A:$A,$A39),1)</f>
        <v>1</v>
      </c>
      <c r="O39" s="76">
        <f>MIN(SUMIFS('RPS-Applicable Sales'!P:P,'RPS-Applicable Sales'!$A:$A,$A39)/SUMIFS('Statewide Sales'!O:O,'Statewide Sales'!$A:$A,$A39),1)</f>
        <v>1</v>
      </c>
      <c r="P39" s="76">
        <f>MIN(SUMIFS('RPS-Applicable Sales'!Q:Q,'RPS-Applicable Sales'!$A:$A,$A39)/SUMIFS('Statewide Sales'!P:P,'Statewide Sales'!$A:$A,$A39),1)</f>
        <v>1</v>
      </c>
      <c r="Q39" s="76">
        <f>MIN(SUMIFS('RPS-Applicable Sales'!R:R,'RPS-Applicable Sales'!$A:$A,$A39)/SUMIFS('Statewide Sales'!Q:Q,'Statewide Sales'!$A:$A,$A39),1)</f>
        <v>1</v>
      </c>
      <c r="R39" s="76">
        <f>MIN(SUMIFS('RPS-Applicable Sales'!S:S,'RPS-Applicable Sales'!$A:$A,$A39)/SUMIFS('Statewide Sales'!R:R,'Statewide Sales'!$A:$A,$A39),1)</f>
        <v>1</v>
      </c>
      <c r="S39" s="76">
        <f>MIN(SUMIFS('RPS-Applicable Sales'!T:T,'RPS-Applicable Sales'!$A:$A,$A39)/SUMIFS('Statewide Sales'!S:S,'Statewide Sales'!$A:$A,$A39),1)</f>
        <v>1</v>
      </c>
      <c r="T39" s="76">
        <f>MIN(SUMIFS('RPS-Applicable Sales'!U:U,'RPS-Applicable Sales'!$A:$A,$A39)/SUMIFS('Statewide Sales'!T:T,'Statewide Sales'!$A:$A,$A39),1)</f>
        <v>1</v>
      </c>
      <c r="U39" s="76">
        <f>MIN(SUMIFS('RPS-Applicable Sales'!V:V,'RPS-Applicable Sales'!$A:$A,$A39)/SUMIFS('Statewide Sales'!U:U,'Statewide Sales'!$A:$A,$A39),1)</f>
        <v>1</v>
      </c>
      <c r="V39" s="76">
        <f>MIN(SUMIFS('RPS-Applicable Sales'!W:W,'RPS-Applicable Sales'!$A:$A,$A39)/SUMIFS('Statewide Sales'!V:V,'Statewide Sales'!$A:$A,$A39),1)</f>
        <v>1</v>
      </c>
      <c r="W39" s="76">
        <f>MIN(SUMIFS('RPS-Applicable Sales'!X:X,'RPS-Applicable Sales'!$A:$A,$A39)/SUMIFS('Statewide Sales'!W:W,'Statewide Sales'!$A:$A,$A39),1)</f>
        <v>1</v>
      </c>
      <c r="X39" s="76">
        <f>MIN(SUMIFS('RPS-Applicable Sales'!Y:Y,'RPS-Applicable Sales'!$A:$A,$A39)/SUMIFS('Statewide Sales'!X:X,'Statewide Sales'!$A:$A,$A39),1)</f>
        <v>1</v>
      </c>
      <c r="Y39" s="76">
        <f>MIN(SUMIFS('RPS-Applicable Sales'!Z:Z,'RPS-Applicable Sales'!$A:$A,$A39)/SUMIFS('Statewide Sales'!Y:Y,'Statewide Sales'!$A:$A,$A39),1)</f>
        <v>1</v>
      </c>
      <c r="Z39" s="76">
        <f>MIN(SUMIFS('RPS-Applicable Sales'!AA:AA,'RPS-Applicable Sales'!$A:$A,$A39)/SUMIFS('Statewide Sales'!Z:Z,'Statewide Sales'!$A:$A,$A39),1)</f>
        <v>1</v>
      </c>
      <c r="AA39" s="76">
        <f>MIN(SUMIFS('RPS-Applicable Sales'!AB:AB,'RPS-Applicable Sales'!$A:$A,$A39)/SUMIFS('Statewide Sales'!AA:AA,'Statewide Sales'!$A:$A,$A39),1)</f>
        <v>1</v>
      </c>
      <c r="AB39" s="76">
        <f>MIN(SUMIFS('RPS-Applicable Sales'!AC:AC,'RPS-Applicable Sales'!$A:$A,$A39)/SUMIFS('Statewide Sales'!AB:AB,'Statewide Sales'!$A:$A,$A39),1)</f>
        <v>1</v>
      </c>
      <c r="AC39" s="76">
        <f>MIN(SUMIFS('RPS-Applicable Sales'!AD:AD,'RPS-Applicable Sales'!$A:$A,$A39)/SUMIFS('Statewide Sales'!AC:AC,'Statewide Sales'!$A:$A,$A39),1)</f>
        <v>1</v>
      </c>
      <c r="AD39" s="76">
        <f>MIN(SUMIFS('RPS-Applicable Sales'!AE:AE,'RPS-Applicable Sales'!$A:$A,$A39)/SUMIFS('Statewide Sales'!AD:AD,'Statewide Sales'!$A:$A,$A39),1)</f>
        <v>1</v>
      </c>
      <c r="AE39" s="76">
        <f>MIN(SUMIFS('RPS-Applicable Sales'!AF:AF,'RPS-Applicable Sales'!$A:$A,$A39)/SUMIFS('Statewide Sales'!AE:AE,'Statewide Sales'!$A:$A,$A39),1)</f>
        <v>1</v>
      </c>
      <c r="AF39" s="119">
        <f t="shared" si="0"/>
        <v>1</v>
      </c>
    </row>
    <row r="40" spans="1:32" ht="15" x14ac:dyDescent="0.25">
      <c r="A40" s="73" t="s">
        <v>100</v>
      </c>
      <c r="B40" s="76">
        <f>MIN(SUMIFS('RPS-Applicable Sales'!C:C,'RPS-Applicable Sales'!$A:$A,$A40)/SUMIFS('Statewide Sales'!B:B,'Statewide Sales'!$A:$A,$A40),1)</f>
        <v>1</v>
      </c>
      <c r="C40" s="76">
        <f>MIN(SUMIFS('RPS-Applicable Sales'!D:D,'RPS-Applicable Sales'!$A:$A,$A40)/SUMIFS('Statewide Sales'!C:C,'Statewide Sales'!$A:$A,$A40),1)</f>
        <v>0.98705343560436853</v>
      </c>
      <c r="D40" s="76">
        <f>MIN(SUMIFS('RPS-Applicable Sales'!E:E,'RPS-Applicable Sales'!$A:$A,$A40)/SUMIFS('Statewide Sales'!D:D,'Statewide Sales'!$A:$A,$A40),1)</f>
        <v>0.96291272331031841</v>
      </c>
      <c r="E40" s="76">
        <f>MIN(SUMIFS('RPS-Applicable Sales'!F:F,'RPS-Applicable Sales'!$A:$A,$A40)/SUMIFS('Statewide Sales'!E:E,'Statewide Sales'!$A:$A,$A40),1)</f>
        <v>0.9811200325788445</v>
      </c>
      <c r="F40" s="76">
        <f>MIN(SUMIFS('RPS-Applicable Sales'!G:G,'RPS-Applicable Sales'!$A:$A,$A40)/SUMIFS('Statewide Sales'!F:F,'Statewide Sales'!$A:$A,$A40),1)</f>
        <v>0.97670778390913504</v>
      </c>
      <c r="G40" s="76">
        <f>MIN(SUMIFS('RPS-Applicable Sales'!H:H,'RPS-Applicable Sales'!$A:$A,$A40)/SUMIFS('Statewide Sales'!G:G,'Statewide Sales'!$A:$A,$A40),1)</f>
        <v>0.98134036359867372</v>
      </c>
      <c r="H40" s="76">
        <f>MIN(SUMIFS('RPS-Applicable Sales'!I:I,'RPS-Applicable Sales'!$A:$A,$A40)/SUMIFS('Statewide Sales'!H:H,'Statewide Sales'!$A:$A,$A40),1)</f>
        <v>0.98186771897602854</v>
      </c>
      <c r="I40" s="76">
        <f>MIN(SUMIFS('RPS-Applicable Sales'!J:J,'RPS-Applicable Sales'!$A:$A,$A40)/SUMIFS('Statewide Sales'!I:I,'Statewide Sales'!$A:$A,$A40),1)</f>
        <v>0.98271673867876463</v>
      </c>
      <c r="J40" s="76">
        <f>MIN(SUMIFS('RPS-Applicable Sales'!K:K,'RPS-Applicable Sales'!$A:$A,$A40)/SUMIFS('Statewide Sales'!J:J,'Statewide Sales'!$A:$A,$A40),1)</f>
        <v>0.98189547761381135</v>
      </c>
      <c r="K40" s="76">
        <f>MIN(SUMIFS('RPS-Applicable Sales'!L:L,'RPS-Applicable Sales'!$A:$A,$A40)/SUMIFS('Statewide Sales'!K:K,'Statewide Sales'!$A:$A,$A40),1)</f>
        <v>0.98172882661538119</v>
      </c>
      <c r="L40" s="76">
        <f>MIN(SUMIFS('RPS-Applicable Sales'!M:M,'RPS-Applicable Sales'!$A:$A,$A40)/SUMIFS('Statewide Sales'!L:L,'Statewide Sales'!$A:$A,$A40),1)</f>
        <v>0.98187408242759822</v>
      </c>
      <c r="M40" s="76">
        <f>MIN(SUMIFS('RPS-Applicable Sales'!N:N,'RPS-Applicable Sales'!$A:$A,$A40)/SUMIFS('Statewide Sales'!M:M,'Statewide Sales'!$A:$A,$A40),1)</f>
        <v>0.98200803932818115</v>
      </c>
      <c r="N40" s="76">
        <f>MIN(SUMIFS('RPS-Applicable Sales'!O:O,'RPS-Applicable Sales'!$A:$A,$A40)/SUMIFS('Statewide Sales'!N:N,'Statewide Sales'!$A:$A,$A40),1)</f>
        <v>0.98173070064566859</v>
      </c>
      <c r="O40" s="76">
        <f>MIN(SUMIFS('RPS-Applicable Sales'!P:P,'RPS-Applicable Sales'!$A:$A,$A40)/SUMIFS('Statewide Sales'!O:O,'Statewide Sales'!$A:$A,$A40),1)</f>
        <v>0.98194945366292496</v>
      </c>
      <c r="P40" s="76">
        <f>MIN(SUMIFS('RPS-Applicable Sales'!Q:Q,'RPS-Applicable Sales'!$A:$A,$A40)/SUMIFS('Statewide Sales'!P:P,'Statewide Sales'!$A:$A,$A40),1)</f>
        <v>0.98303245879351386</v>
      </c>
      <c r="Q40" s="76">
        <f>MIN(SUMIFS('RPS-Applicable Sales'!R:R,'RPS-Applicable Sales'!$A:$A,$A40)/SUMIFS('Statewide Sales'!Q:Q,'Statewide Sales'!$A:$A,$A40),1)</f>
        <v>0.98327320177128374</v>
      </c>
      <c r="R40" s="76">
        <f>MIN(SUMIFS('RPS-Applicable Sales'!S:S,'RPS-Applicable Sales'!$A:$A,$A40)/SUMIFS('Statewide Sales'!R:R,'Statewide Sales'!$A:$A,$A40),1)</f>
        <v>0.98417282373336723</v>
      </c>
      <c r="S40" s="76">
        <f>MIN(SUMIFS('RPS-Applicable Sales'!T:T,'RPS-Applicable Sales'!$A:$A,$A40)/SUMIFS('Statewide Sales'!S:S,'Statewide Sales'!$A:$A,$A40),1)</f>
        <v>0.98280018444884576</v>
      </c>
      <c r="T40" s="76">
        <f>MIN(SUMIFS('RPS-Applicable Sales'!U:U,'RPS-Applicable Sales'!$A:$A,$A40)/SUMIFS('Statewide Sales'!T:T,'Statewide Sales'!$A:$A,$A40),1)</f>
        <v>0.98192175126876124</v>
      </c>
      <c r="U40" s="76">
        <f>MIN(SUMIFS('RPS-Applicable Sales'!V:V,'RPS-Applicable Sales'!$A:$A,$A40)/SUMIFS('Statewide Sales'!U:U,'Statewide Sales'!$A:$A,$A40),1)</f>
        <v>0.98309849940550842</v>
      </c>
      <c r="V40" s="76">
        <f>MIN(SUMIFS('RPS-Applicable Sales'!W:W,'RPS-Applicable Sales'!$A:$A,$A40)/SUMIFS('Statewide Sales'!V:V,'Statewide Sales'!$A:$A,$A40),1)</f>
        <v>0.98388157118147535</v>
      </c>
      <c r="W40" s="76">
        <f>MIN(SUMIFS('RPS-Applicable Sales'!X:X,'RPS-Applicable Sales'!$A:$A,$A40)/SUMIFS('Statewide Sales'!W:W,'Statewide Sales'!$A:$A,$A40),1)</f>
        <v>0.98448606595947885</v>
      </c>
      <c r="X40" s="76">
        <f>MIN(SUMIFS('RPS-Applicable Sales'!Y:Y,'RPS-Applicable Sales'!$A:$A,$A40)/SUMIFS('Statewide Sales'!X:X,'Statewide Sales'!$A:$A,$A40),1)</f>
        <v>0.98455755702198422</v>
      </c>
      <c r="Y40" s="76">
        <f>MIN(SUMIFS('RPS-Applicable Sales'!Z:Z,'RPS-Applicable Sales'!$A:$A,$A40)/SUMIFS('Statewide Sales'!Y:Y,'Statewide Sales'!$A:$A,$A40),1)</f>
        <v>0.98486823932319933</v>
      </c>
      <c r="Z40" s="76">
        <f>MIN(SUMIFS('RPS-Applicable Sales'!AA:AA,'RPS-Applicable Sales'!$A:$A,$A40)/SUMIFS('Statewide Sales'!Z:Z,'Statewide Sales'!$A:$A,$A40),1)</f>
        <v>0.98537690673013167</v>
      </c>
      <c r="AA40" s="76">
        <f>MIN(SUMIFS('RPS-Applicable Sales'!AB:AB,'RPS-Applicable Sales'!$A:$A,$A40)/SUMIFS('Statewide Sales'!AA:AA,'Statewide Sales'!$A:$A,$A40),1)</f>
        <v>0.98551110807624354</v>
      </c>
      <c r="AB40" s="76">
        <f>MIN(SUMIFS('RPS-Applicable Sales'!AC:AC,'RPS-Applicable Sales'!$A:$A,$A40)/SUMIFS('Statewide Sales'!AB:AB,'Statewide Sales'!$A:$A,$A40),1)</f>
        <v>0.9862619583835881</v>
      </c>
      <c r="AC40" s="76">
        <f>MIN(SUMIFS('RPS-Applicable Sales'!AD:AD,'RPS-Applicable Sales'!$A:$A,$A40)/SUMIFS('Statewide Sales'!AC:AC,'Statewide Sales'!$A:$A,$A40),1)</f>
        <v>0.98623121785670964</v>
      </c>
      <c r="AD40" s="76">
        <f>MIN(SUMIFS('RPS-Applicable Sales'!AE:AE,'RPS-Applicable Sales'!$A:$A,$A40)/SUMIFS('Statewide Sales'!AD:AD,'Statewide Sales'!$A:$A,$A40),1)</f>
        <v>0.98696271384126544</v>
      </c>
      <c r="AE40" s="76">
        <f>MIN(SUMIFS('RPS-Applicable Sales'!AF:AF,'RPS-Applicable Sales'!$A:$A,$A40)/SUMIFS('Statewide Sales'!AE:AE,'Statewide Sales'!$A:$A,$A40),1)</f>
        <v>0.98838225224326304</v>
      </c>
      <c r="AF40" s="119">
        <f t="shared" si="0"/>
        <v>0.98838225224326304</v>
      </c>
    </row>
    <row r="41" spans="1:32" ht="15" x14ac:dyDescent="0.25">
      <c r="A41" s="73" t="s">
        <v>103</v>
      </c>
      <c r="B41" s="76">
        <f>MIN(SUMIFS('RPS-Applicable Sales'!C:C,'RPS-Applicable Sales'!$A:$A,$A41)/SUMIFS('Statewide Sales'!B:B,'Statewide Sales'!$A:$A,$A41),1)</f>
        <v>0.99423440609254587</v>
      </c>
      <c r="C41" s="76">
        <f>MIN(SUMIFS('RPS-Applicable Sales'!D:D,'RPS-Applicable Sales'!$A:$A,$A41)/SUMIFS('Statewide Sales'!C:C,'Statewide Sales'!$A:$A,$A41),1)</f>
        <v>1</v>
      </c>
      <c r="D41" s="76">
        <f>MIN(SUMIFS('RPS-Applicable Sales'!E:E,'RPS-Applicable Sales'!$A:$A,$A41)/SUMIFS('Statewide Sales'!D:D,'Statewide Sales'!$A:$A,$A41),1)</f>
        <v>0.96336309421632016</v>
      </c>
      <c r="E41" s="76">
        <f>MIN(SUMIFS('RPS-Applicable Sales'!F:F,'RPS-Applicable Sales'!$A:$A,$A41)/SUMIFS('Statewide Sales'!E:E,'Statewide Sales'!$A:$A,$A41),1)</f>
        <v>1</v>
      </c>
      <c r="F41" s="76">
        <f>MIN(SUMIFS('RPS-Applicable Sales'!G:G,'RPS-Applicable Sales'!$A:$A,$A41)/SUMIFS('Statewide Sales'!F:F,'Statewide Sales'!$A:$A,$A41),1)</f>
        <v>0.98360207878289729</v>
      </c>
      <c r="G41" s="76">
        <f>MIN(SUMIFS('RPS-Applicable Sales'!H:H,'RPS-Applicable Sales'!$A:$A,$A41)/SUMIFS('Statewide Sales'!G:G,'Statewide Sales'!$A:$A,$A41),1)</f>
        <v>0.99201796159741129</v>
      </c>
      <c r="H41" s="76">
        <f>MIN(SUMIFS('RPS-Applicable Sales'!I:I,'RPS-Applicable Sales'!$A:$A,$A41)/SUMIFS('Statewide Sales'!H:H,'Statewide Sales'!$A:$A,$A41),1)</f>
        <v>0.99123565218029086</v>
      </c>
      <c r="I41" s="76">
        <f>MIN(SUMIFS('RPS-Applicable Sales'!J:J,'RPS-Applicable Sales'!$A:$A,$A41)/SUMIFS('Statewide Sales'!I:I,'Statewide Sales'!$A:$A,$A41),1)</f>
        <v>0.99363807694716311</v>
      </c>
      <c r="J41" s="76">
        <f>MIN(SUMIFS('RPS-Applicable Sales'!K:K,'RPS-Applicable Sales'!$A:$A,$A41)/SUMIFS('Statewide Sales'!J:J,'Statewide Sales'!$A:$A,$A41),1)</f>
        <v>0.99378301234024347</v>
      </c>
      <c r="K41" s="76">
        <f>MIN(SUMIFS('RPS-Applicable Sales'!L:L,'RPS-Applicable Sales'!$A:$A,$A41)/SUMIFS('Statewide Sales'!K:K,'Statewide Sales'!$A:$A,$A41),1)</f>
        <v>0.99552188427467148</v>
      </c>
      <c r="L41" s="76">
        <f>MIN(SUMIFS('RPS-Applicable Sales'!M:M,'RPS-Applicable Sales'!$A:$A,$A41)/SUMIFS('Statewide Sales'!L:L,'Statewide Sales'!$A:$A,$A41),1)</f>
        <v>0.99518974189423626</v>
      </c>
      <c r="M41" s="76">
        <f>MIN(SUMIFS('RPS-Applicable Sales'!N:N,'RPS-Applicable Sales'!$A:$A,$A41)/SUMIFS('Statewide Sales'!M:M,'Statewide Sales'!$A:$A,$A41),1)</f>
        <v>0.99599162022710985</v>
      </c>
      <c r="N41" s="76">
        <f>MIN(SUMIFS('RPS-Applicable Sales'!O:O,'RPS-Applicable Sales'!$A:$A,$A41)/SUMIFS('Statewide Sales'!N:N,'Statewide Sales'!$A:$A,$A41),1)</f>
        <v>0.99723183189137077</v>
      </c>
      <c r="O41" s="76">
        <f>MIN(SUMIFS('RPS-Applicable Sales'!P:P,'RPS-Applicable Sales'!$A:$A,$A41)/SUMIFS('Statewide Sales'!O:O,'Statewide Sales'!$A:$A,$A41),1)</f>
        <v>0.9915541219222157</v>
      </c>
      <c r="P41" s="76">
        <f>MIN(SUMIFS('RPS-Applicable Sales'!Q:Q,'RPS-Applicable Sales'!$A:$A,$A41)/SUMIFS('Statewide Sales'!P:P,'Statewide Sales'!$A:$A,$A41),1)</f>
        <v>1</v>
      </c>
      <c r="Q41" s="76">
        <f>MIN(SUMIFS('RPS-Applicable Sales'!R:R,'RPS-Applicable Sales'!$A:$A,$A41)/SUMIFS('Statewide Sales'!Q:Q,'Statewide Sales'!$A:$A,$A41),1)</f>
        <v>0.9931256003375587</v>
      </c>
      <c r="R41" s="76">
        <f>MIN(SUMIFS('RPS-Applicable Sales'!S:S,'RPS-Applicable Sales'!$A:$A,$A41)/SUMIFS('Statewide Sales'!R:R,'Statewide Sales'!$A:$A,$A41),1)</f>
        <v>0.99760969199162874</v>
      </c>
      <c r="S41" s="76">
        <f>MIN(SUMIFS('RPS-Applicable Sales'!T:T,'RPS-Applicable Sales'!$A:$A,$A41)/SUMIFS('Statewide Sales'!S:S,'Statewide Sales'!$A:$A,$A41),1)</f>
        <v>0.99557917141447372</v>
      </c>
      <c r="T41" s="76">
        <f>MIN(SUMIFS('RPS-Applicable Sales'!U:U,'RPS-Applicable Sales'!$A:$A,$A41)/SUMIFS('Statewide Sales'!T:T,'Statewide Sales'!$A:$A,$A41),1)</f>
        <v>0.99696837687934847</v>
      </c>
      <c r="U41" s="76">
        <f>MIN(SUMIFS('RPS-Applicable Sales'!V:V,'RPS-Applicable Sales'!$A:$A,$A41)/SUMIFS('Statewide Sales'!U:U,'Statewide Sales'!$A:$A,$A41),1)</f>
        <v>0.99719725867025333</v>
      </c>
      <c r="V41" s="76">
        <f>MIN(SUMIFS('RPS-Applicable Sales'!W:W,'RPS-Applicable Sales'!$A:$A,$A41)/SUMIFS('Statewide Sales'!V:V,'Statewide Sales'!$A:$A,$A41),1)</f>
        <v>0.99680936475584303</v>
      </c>
      <c r="W41" s="76">
        <f>MIN(SUMIFS('RPS-Applicable Sales'!X:X,'RPS-Applicable Sales'!$A:$A,$A41)/SUMIFS('Statewide Sales'!W:W,'Statewide Sales'!$A:$A,$A41),1)</f>
        <v>0.99831872394286392</v>
      </c>
      <c r="X41" s="76">
        <f>MIN(SUMIFS('RPS-Applicable Sales'!Y:Y,'RPS-Applicable Sales'!$A:$A,$A41)/SUMIFS('Statewide Sales'!X:X,'Statewide Sales'!$A:$A,$A41),1)</f>
        <v>0.99760325973937813</v>
      </c>
      <c r="Y41" s="76">
        <f>MIN(SUMIFS('RPS-Applicable Sales'!Z:Z,'RPS-Applicable Sales'!$A:$A,$A41)/SUMIFS('Statewide Sales'!Y:Y,'Statewide Sales'!$A:$A,$A41),1)</f>
        <v>0.99920582625527454</v>
      </c>
      <c r="Z41" s="76">
        <f>MIN(SUMIFS('RPS-Applicable Sales'!AA:AA,'RPS-Applicable Sales'!$A:$A,$A41)/SUMIFS('Statewide Sales'!Z:Z,'Statewide Sales'!$A:$A,$A41),1)</f>
        <v>0.99885698050540206</v>
      </c>
      <c r="AA41" s="76">
        <f>MIN(SUMIFS('RPS-Applicable Sales'!AB:AB,'RPS-Applicable Sales'!$A:$A,$A41)/SUMIFS('Statewide Sales'!AA:AA,'Statewide Sales'!$A:$A,$A41),1)</f>
        <v>0.99686645828918985</v>
      </c>
      <c r="AB41" s="76">
        <f>MIN(SUMIFS('RPS-Applicable Sales'!AC:AC,'RPS-Applicable Sales'!$A:$A,$A41)/SUMIFS('Statewide Sales'!AB:AB,'Statewide Sales'!$A:$A,$A41),1)</f>
        <v>0.99875638122548316</v>
      </c>
      <c r="AC41" s="76">
        <f>MIN(SUMIFS('RPS-Applicable Sales'!AD:AD,'RPS-Applicable Sales'!$A:$A,$A41)/SUMIFS('Statewide Sales'!AC:AC,'Statewide Sales'!$A:$A,$A41),1)</f>
        <v>0.99674965781476976</v>
      </c>
      <c r="AD41" s="76">
        <f>MIN(SUMIFS('RPS-Applicable Sales'!AE:AE,'RPS-Applicable Sales'!$A:$A,$A41)/SUMIFS('Statewide Sales'!AD:AD,'Statewide Sales'!$A:$A,$A41),1)</f>
        <v>0.99992487967396138</v>
      </c>
      <c r="AE41" s="76">
        <f>MIN(SUMIFS('RPS-Applicable Sales'!AF:AF,'RPS-Applicable Sales'!$A:$A,$A41)/SUMIFS('Statewide Sales'!AE:AE,'Statewide Sales'!$A:$A,$A41),1)</f>
        <v>0.99974333389970405</v>
      </c>
      <c r="AF41" s="119">
        <f t="shared" si="0"/>
        <v>0.99974333389970405</v>
      </c>
    </row>
    <row r="42" spans="1:32" ht="15" x14ac:dyDescent="0.25">
      <c r="A42" s="73" t="s">
        <v>105</v>
      </c>
      <c r="B42" s="76">
        <f>MIN(SUMIFS('RPS-Applicable Sales'!C:C,'RPS-Applicable Sales'!$A:$A,$A42)/SUMIFS('Statewide Sales'!B:B,'Statewide Sales'!$A:$A,$A42),1)</f>
        <v>0</v>
      </c>
      <c r="C42" s="76">
        <f>MIN(SUMIFS('RPS-Applicable Sales'!D:D,'RPS-Applicable Sales'!$A:$A,$A42)/SUMIFS('Statewide Sales'!C:C,'Statewide Sales'!$A:$A,$A42),1)</f>
        <v>0</v>
      </c>
      <c r="D42" s="76">
        <f>MIN(SUMIFS('RPS-Applicable Sales'!E:E,'RPS-Applicable Sales'!$A:$A,$A42)/SUMIFS('Statewide Sales'!D:D,'Statewide Sales'!$A:$A,$A42),1)</f>
        <v>0</v>
      </c>
      <c r="E42" s="76">
        <f>MIN(SUMIFS('RPS-Applicable Sales'!F:F,'RPS-Applicable Sales'!$A:$A,$A42)/SUMIFS('Statewide Sales'!E:E,'Statewide Sales'!$A:$A,$A42),1)</f>
        <v>0</v>
      </c>
      <c r="F42" s="76">
        <f>MIN(SUMIFS('RPS-Applicable Sales'!G:G,'RPS-Applicable Sales'!$A:$A,$A42)/SUMIFS('Statewide Sales'!F:F,'Statewide Sales'!$A:$A,$A42),1)</f>
        <v>0</v>
      </c>
      <c r="G42" s="76">
        <f>MIN(SUMIFS('RPS-Applicable Sales'!H:H,'RPS-Applicable Sales'!$A:$A,$A42)/SUMIFS('Statewide Sales'!G:G,'Statewide Sales'!$A:$A,$A42),1)</f>
        <v>0</v>
      </c>
      <c r="H42" s="76">
        <f>MIN(SUMIFS('RPS-Applicable Sales'!I:I,'RPS-Applicable Sales'!$A:$A,$A42)/SUMIFS('Statewide Sales'!H:H,'Statewide Sales'!$A:$A,$A42),1)</f>
        <v>0</v>
      </c>
      <c r="I42" s="76">
        <f>MIN(SUMIFS('RPS-Applicable Sales'!J:J,'RPS-Applicable Sales'!$A:$A,$A42)/SUMIFS('Statewide Sales'!I:I,'Statewide Sales'!$A:$A,$A42),1)</f>
        <v>0</v>
      </c>
      <c r="J42" s="76">
        <f>MIN(SUMIFS('RPS-Applicable Sales'!K:K,'RPS-Applicable Sales'!$A:$A,$A42)/SUMIFS('Statewide Sales'!J:J,'Statewide Sales'!$A:$A,$A42),1)</f>
        <v>0</v>
      </c>
      <c r="K42" s="76">
        <f>MIN(SUMIFS('RPS-Applicable Sales'!L:L,'RPS-Applicable Sales'!$A:$A,$A42)/SUMIFS('Statewide Sales'!K:K,'Statewide Sales'!$A:$A,$A42),1)</f>
        <v>0</v>
      </c>
      <c r="L42" s="76">
        <f>MIN(SUMIFS('RPS-Applicable Sales'!M:M,'RPS-Applicable Sales'!$A:$A,$A42)/SUMIFS('Statewide Sales'!L:L,'Statewide Sales'!$A:$A,$A42),1)</f>
        <v>0</v>
      </c>
      <c r="M42" s="76">
        <f>MIN(SUMIFS('RPS-Applicable Sales'!N:N,'RPS-Applicable Sales'!$A:$A,$A42)/SUMIFS('Statewide Sales'!M:M,'Statewide Sales'!$A:$A,$A42),1)</f>
        <v>0</v>
      </c>
      <c r="N42" s="76">
        <f>MIN(SUMIFS('RPS-Applicable Sales'!O:O,'RPS-Applicable Sales'!$A:$A,$A42)/SUMIFS('Statewide Sales'!N:N,'Statewide Sales'!$A:$A,$A42),1)</f>
        <v>0</v>
      </c>
      <c r="O42" s="76">
        <f>MIN(SUMIFS('RPS-Applicable Sales'!P:P,'RPS-Applicable Sales'!$A:$A,$A42)/SUMIFS('Statewide Sales'!O:O,'Statewide Sales'!$A:$A,$A42),1)</f>
        <v>0</v>
      </c>
      <c r="P42" s="76">
        <f>MIN(SUMIFS('RPS-Applicable Sales'!Q:Q,'RPS-Applicable Sales'!$A:$A,$A42)/SUMIFS('Statewide Sales'!P:P,'Statewide Sales'!$A:$A,$A42),1)</f>
        <v>0</v>
      </c>
      <c r="Q42" s="76">
        <f>MIN(SUMIFS('RPS-Applicable Sales'!R:R,'RPS-Applicable Sales'!$A:$A,$A42)/SUMIFS('Statewide Sales'!Q:Q,'Statewide Sales'!$A:$A,$A42),1)</f>
        <v>0</v>
      </c>
      <c r="R42" s="76">
        <f>MIN(SUMIFS('RPS-Applicable Sales'!S:S,'RPS-Applicable Sales'!$A:$A,$A42)/SUMIFS('Statewide Sales'!R:R,'Statewide Sales'!$A:$A,$A42),1)</f>
        <v>0</v>
      </c>
      <c r="S42" s="76">
        <f>MIN(SUMIFS('RPS-Applicable Sales'!T:T,'RPS-Applicable Sales'!$A:$A,$A42)/SUMIFS('Statewide Sales'!S:S,'Statewide Sales'!$A:$A,$A42),1)</f>
        <v>0</v>
      </c>
      <c r="T42" s="76">
        <f>MIN(SUMIFS('RPS-Applicable Sales'!U:U,'RPS-Applicable Sales'!$A:$A,$A42)/SUMIFS('Statewide Sales'!T:T,'Statewide Sales'!$A:$A,$A42),1)</f>
        <v>0</v>
      </c>
      <c r="U42" s="76">
        <f>MIN(SUMIFS('RPS-Applicable Sales'!V:V,'RPS-Applicable Sales'!$A:$A,$A42)/SUMIFS('Statewide Sales'!U:U,'Statewide Sales'!$A:$A,$A42),1)</f>
        <v>0</v>
      </c>
      <c r="V42" s="76">
        <f>MIN(SUMIFS('RPS-Applicable Sales'!W:W,'RPS-Applicable Sales'!$A:$A,$A42)/SUMIFS('Statewide Sales'!V:V,'Statewide Sales'!$A:$A,$A42),1)</f>
        <v>0</v>
      </c>
      <c r="W42" s="76">
        <f>MIN(SUMIFS('RPS-Applicable Sales'!X:X,'RPS-Applicable Sales'!$A:$A,$A42)/SUMIFS('Statewide Sales'!W:W,'Statewide Sales'!$A:$A,$A42),1)</f>
        <v>0</v>
      </c>
      <c r="X42" s="76">
        <f>MIN(SUMIFS('RPS-Applicable Sales'!Y:Y,'RPS-Applicable Sales'!$A:$A,$A42)/SUMIFS('Statewide Sales'!X:X,'Statewide Sales'!$A:$A,$A42),1)</f>
        <v>0</v>
      </c>
      <c r="Y42" s="76">
        <f>MIN(SUMIFS('RPS-Applicable Sales'!Z:Z,'RPS-Applicable Sales'!$A:$A,$A42)/SUMIFS('Statewide Sales'!Y:Y,'Statewide Sales'!$A:$A,$A42),1)</f>
        <v>0</v>
      </c>
      <c r="Z42" s="76">
        <f>MIN(SUMIFS('RPS-Applicable Sales'!AA:AA,'RPS-Applicable Sales'!$A:$A,$A42)/SUMIFS('Statewide Sales'!Z:Z,'Statewide Sales'!$A:$A,$A42),1)</f>
        <v>0</v>
      </c>
      <c r="AA42" s="76">
        <f>MIN(SUMIFS('RPS-Applicable Sales'!AB:AB,'RPS-Applicable Sales'!$A:$A,$A42)/SUMIFS('Statewide Sales'!AA:AA,'Statewide Sales'!$A:$A,$A42),1)</f>
        <v>0</v>
      </c>
      <c r="AB42" s="76">
        <f>MIN(SUMIFS('RPS-Applicable Sales'!AC:AC,'RPS-Applicable Sales'!$A:$A,$A42)/SUMIFS('Statewide Sales'!AB:AB,'Statewide Sales'!$A:$A,$A42),1)</f>
        <v>0</v>
      </c>
      <c r="AC42" s="76">
        <f>MIN(SUMIFS('RPS-Applicable Sales'!AD:AD,'RPS-Applicable Sales'!$A:$A,$A42)/SUMIFS('Statewide Sales'!AC:AC,'Statewide Sales'!$A:$A,$A42),1)</f>
        <v>0</v>
      </c>
      <c r="AD42" s="76">
        <f>MIN(SUMIFS('RPS-Applicable Sales'!AE:AE,'RPS-Applicable Sales'!$A:$A,$A42)/SUMIFS('Statewide Sales'!AD:AD,'Statewide Sales'!$A:$A,$A42),1)</f>
        <v>0</v>
      </c>
      <c r="AE42" s="76">
        <f>MIN(SUMIFS('RPS-Applicable Sales'!AF:AF,'RPS-Applicable Sales'!$A:$A,$A42)/SUMIFS('Statewide Sales'!AE:AE,'Statewide Sales'!$A:$A,$A42),1)</f>
        <v>0</v>
      </c>
      <c r="AF42" s="119">
        <f t="shared" si="0"/>
        <v>0</v>
      </c>
    </row>
    <row r="43" spans="1:32" ht="15" x14ac:dyDescent="0.25">
      <c r="A43" s="73" t="s">
        <v>108</v>
      </c>
      <c r="B43" s="76">
        <f>MIN(SUMIFS('RPS-Applicable Sales'!C:C,'RPS-Applicable Sales'!$A:$A,$A43)/SUMIFS('Statewide Sales'!B:B,'Statewide Sales'!$A:$A,$A43),1)</f>
        <v>0</v>
      </c>
      <c r="C43" s="76">
        <f>MIN(SUMIFS('RPS-Applicable Sales'!D:D,'RPS-Applicable Sales'!$A:$A,$A43)/SUMIFS('Statewide Sales'!C:C,'Statewide Sales'!$A:$A,$A43),1)</f>
        <v>0</v>
      </c>
      <c r="D43" s="76">
        <f>MIN(SUMIFS('RPS-Applicable Sales'!E:E,'RPS-Applicable Sales'!$A:$A,$A43)/SUMIFS('Statewide Sales'!D:D,'Statewide Sales'!$A:$A,$A43),1)</f>
        <v>0</v>
      </c>
      <c r="E43" s="76">
        <f>MIN(SUMIFS('RPS-Applicable Sales'!F:F,'RPS-Applicable Sales'!$A:$A,$A43)/SUMIFS('Statewide Sales'!E:E,'Statewide Sales'!$A:$A,$A43),1)</f>
        <v>0</v>
      </c>
      <c r="F43" s="76">
        <f>MIN(SUMIFS('RPS-Applicable Sales'!G:G,'RPS-Applicable Sales'!$A:$A,$A43)/SUMIFS('Statewide Sales'!F:F,'Statewide Sales'!$A:$A,$A43),1)</f>
        <v>0</v>
      </c>
      <c r="G43" s="76">
        <f>MIN(SUMIFS('RPS-Applicable Sales'!H:H,'RPS-Applicable Sales'!$A:$A,$A43)/SUMIFS('Statewide Sales'!G:G,'Statewide Sales'!$A:$A,$A43),1)</f>
        <v>0</v>
      </c>
      <c r="H43" s="76">
        <f>MIN(SUMIFS('RPS-Applicable Sales'!I:I,'RPS-Applicable Sales'!$A:$A,$A43)/SUMIFS('Statewide Sales'!H:H,'Statewide Sales'!$A:$A,$A43),1)</f>
        <v>0</v>
      </c>
      <c r="I43" s="76">
        <f>MIN(SUMIFS('RPS-Applicable Sales'!J:J,'RPS-Applicable Sales'!$A:$A,$A43)/SUMIFS('Statewide Sales'!I:I,'Statewide Sales'!$A:$A,$A43),1)</f>
        <v>0</v>
      </c>
      <c r="J43" s="76">
        <f>MIN(SUMIFS('RPS-Applicable Sales'!K:K,'RPS-Applicable Sales'!$A:$A,$A43)/SUMIFS('Statewide Sales'!J:J,'Statewide Sales'!$A:$A,$A43),1)</f>
        <v>0</v>
      </c>
      <c r="K43" s="76">
        <f>MIN(SUMIFS('RPS-Applicable Sales'!L:L,'RPS-Applicable Sales'!$A:$A,$A43)/SUMIFS('Statewide Sales'!K:K,'Statewide Sales'!$A:$A,$A43),1)</f>
        <v>0</v>
      </c>
      <c r="L43" s="76">
        <f>MIN(SUMIFS('RPS-Applicable Sales'!M:M,'RPS-Applicable Sales'!$A:$A,$A43)/SUMIFS('Statewide Sales'!L:L,'Statewide Sales'!$A:$A,$A43),1)</f>
        <v>0</v>
      </c>
      <c r="M43" s="76">
        <f>MIN(SUMIFS('RPS-Applicable Sales'!N:N,'RPS-Applicable Sales'!$A:$A,$A43)/SUMIFS('Statewide Sales'!M:M,'Statewide Sales'!$A:$A,$A43),1)</f>
        <v>0</v>
      </c>
      <c r="N43" s="76">
        <f>MIN(SUMIFS('RPS-Applicable Sales'!O:O,'RPS-Applicable Sales'!$A:$A,$A43)/SUMIFS('Statewide Sales'!N:N,'Statewide Sales'!$A:$A,$A43),1)</f>
        <v>0</v>
      </c>
      <c r="O43" s="76">
        <f>MIN(SUMIFS('RPS-Applicable Sales'!P:P,'RPS-Applicable Sales'!$A:$A,$A43)/SUMIFS('Statewide Sales'!O:O,'Statewide Sales'!$A:$A,$A43),1)</f>
        <v>0</v>
      </c>
      <c r="P43" s="76">
        <f>MIN(SUMIFS('RPS-Applicable Sales'!Q:Q,'RPS-Applicable Sales'!$A:$A,$A43)/SUMIFS('Statewide Sales'!P:P,'Statewide Sales'!$A:$A,$A43),1)</f>
        <v>0</v>
      </c>
      <c r="Q43" s="76">
        <f>MIN(SUMIFS('RPS-Applicable Sales'!R:R,'RPS-Applicable Sales'!$A:$A,$A43)/SUMIFS('Statewide Sales'!Q:Q,'Statewide Sales'!$A:$A,$A43),1)</f>
        <v>0</v>
      </c>
      <c r="R43" s="76">
        <f>MIN(SUMIFS('RPS-Applicable Sales'!S:S,'RPS-Applicable Sales'!$A:$A,$A43)/SUMIFS('Statewide Sales'!R:R,'Statewide Sales'!$A:$A,$A43),1)</f>
        <v>0</v>
      </c>
      <c r="S43" s="76">
        <f>MIN(SUMIFS('RPS-Applicable Sales'!T:T,'RPS-Applicable Sales'!$A:$A,$A43)/SUMIFS('Statewide Sales'!S:S,'Statewide Sales'!$A:$A,$A43),1)</f>
        <v>0</v>
      </c>
      <c r="T43" s="76">
        <f>MIN(SUMIFS('RPS-Applicable Sales'!U:U,'RPS-Applicable Sales'!$A:$A,$A43)/SUMIFS('Statewide Sales'!T:T,'Statewide Sales'!$A:$A,$A43),1)</f>
        <v>0</v>
      </c>
      <c r="U43" s="76">
        <f>MIN(SUMIFS('RPS-Applicable Sales'!V:V,'RPS-Applicable Sales'!$A:$A,$A43)/SUMIFS('Statewide Sales'!U:U,'Statewide Sales'!$A:$A,$A43),1)</f>
        <v>0</v>
      </c>
      <c r="V43" s="76">
        <f>MIN(SUMIFS('RPS-Applicable Sales'!W:W,'RPS-Applicable Sales'!$A:$A,$A43)/SUMIFS('Statewide Sales'!V:V,'Statewide Sales'!$A:$A,$A43),1)</f>
        <v>0</v>
      </c>
      <c r="W43" s="76">
        <f>MIN(SUMIFS('RPS-Applicable Sales'!X:X,'RPS-Applicable Sales'!$A:$A,$A43)/SUMIFS('Statewide Sales'!W:W,'Statewide Sales'!$A:$A,$A43),1)</f>
        <v>0</v>
      </c>
      <c r="X43" s="76">
        <f>MIN(SUMIFS('RPS-Applicable Sales'!Y:Y,'RPS-Applicable Sales'!$A:$A,$A43)/SUMIFS('Statewide Sales'!X:X,'Statewide Sales'!$A:$A,$A43),1)</f>
        <v>0</v>
      </c>
      <c r="Y43" s="76">
        <f>MIN(SUMIFS('RPS-Applicable Sales'!Z:Z,'RPS-Applicable Sales'!$A:$A,$A43)/SUMIFS('Statewide Sales'!Y:Y,'Statewide Sales'!$A:$A,$A43),1)</f>
        <v>0</v>
      </c>
      <c r="Z43" s="76">
        <f>MIN(SUMIFS('RPS-Applicable Sales'!AA:AA,'RPS-Applicable Sales'!$A:$A,$A43)/SUMIFS('Statewide Sales'!Z:Z,'Statewide Sales'!$A:$A,$A43),1)</f>
        <v>0</v>
      </c>
      <c r="AA43" s="76">
        <f>MIN(SUMIFS('RPS-Applicable Sales'!AB:AB,'RPS-Applicable Sales'!$A:$A,$A43)/SUMIFS('Statewide Sales'!AA:AA,'Statewide Sales'!$A:$A,$A43),1)</f>
        <v>0</v>
      </c>
      <c r="AB43" s="76">
        <f>MIN(SUMIFS('RPS-Applicable Sales'!AC:AC,'RPS-Applicable Sales'!$A:$A,$A43)/SUMIFS('Statewide Sales'!AB:AB,'Statewide Sales'!$A:$A,$A43),1)</f>
        <v>0</v>
      </c>
      <c r="AC43" s="76">
        <f>MIN(SUMIFS('RPS-Applicable Sales'!AD:AD,'RPS-Applicable Sales'!$A:$A,$A43)/SUMIFS('Statewide Sales'!AC:AC,'Statewide Sales'!$A:$A,$A43),1)</f>
        <v>0</v>
      </c>
      <c r="AD43" s="76">
        <f>MIN(SUMIFS('RPS-Applicable Sales'!AE:AE,'RPS-Applicable Sales'!$A:$A,$A43)/SUMIFS('Statewide Sales'!AD:AD,'Statewide Sales'!$A:$A,$A43),1)</f>
        <v>0</v>
      </c>
      <c r="AE43" s="76">
        <f>MIN(SUMIFS('RPS-Applicable Sales'!AF:AF,'RPS-Applicable Sales'!$A:$A,$A43)/SUMIFS('Statewide Sales'!AE:AE,'Statewide Sales'!$A:$A,$A43),1)</f>
        <v>0</v>
      </c>
      <c r="AF43" s="119">
        <f t="shared" si="0"/>
        <v>0</v>
      </c>
    </row>
    <row r="44" spans="1:32" ht="15" x14ac:dyDescent="0.25">
      <c r="A44" s="73" t="s">
        <v>111</v>
      </c>
      <c r="B44" s="76">
        <f>MIN(SUMIFS('RPS-Applicable Sales'!C:C,'RPS-Applicable Sales'!$A:$A,$A44)/SUMIFS('Statewide Sales'!B:B,'Statewide Sales'!$A:$A,$A44),1)</f>
        <v>0</v>
      </c>
      <c r="C44" s="76">
        <f>MIN(SUMIFS('RPS-Applicable Sales'!D:D,'RPS-Applicable Sales'!$A:$A,$A44)/SUMIFS('Statewide Sales'!C:C,'Statewide Sales'!$A:$A,$A44),1)</f>
        <v>0</v>
      </c>
      <c r="D44" s="76">
        <f>MIN(SUMIFS('RPS-Applicable Sales'!E:E,'RPS-Applicable Sales'!$A:$A,$A44)/SUMIFS('Statewide Sales'!D:D,'Statewide Sales'!$A:$A,$A44),1)</f>
        <v>0</v>
      </c>
      <c r="E44" s="76">
        <f>MIN(SUMIFS('RPS-Applicable Sales'!F:F,'RPS-Applicable Sales'!$A:$A,$A44)/SUMIFS('Statewide Sales'!E:E,'Statewide Sales'!$A:$A,$A44),1)</f>
        <v>0</v>
      </c>
      <c r="F44" s="76">
        <f>MIN(SUMIFS('RPS-Applicable Sales'!G:G,'RPS-Applicable Sales'!$A:$A,$A44)/SUMIFS('Statewide Sales'!F:F,'Statewide Sales'!$A:$A,$A44),1)</f>
        <v>0</v>
      </c>
      <c r="G44" s="76">
        <f>MIN(SUMIFS('RPS-Applicable Sales'!H:H,'RPS-Applicable Sales'!$A:$A,$A44)/SUMIFS('Statewide Sales'!G:G,'Statewide Sales'!$A:$A,$A44),1)</f>
        <v>0</v>
      </c>
      <c r="H44" s="76">
        <f>MIN(SUMIFS('RPS-Applicable Sales'!I:I,'RPS-Applicable Sales'!$A:$A,$A44)/SUMIFS('Statewide Sales'!H:H,'Statewide Sales'!$A:$A,$A44),1)</f>
        <v>0</v>
      </c>
      <c r="I44" s="76">
        <f>MIN(SUMIFS('RPS-Applicable Sales'!J:J,'RPS-Applicable Sales'!$A:$A,$A44)/SUMIFS('Statewide Sales'!I:I,'Statewide Sales'!$A:$A,$A44),1)</f>
        <v>0</v>
      </c>
      <c r="J44" s="76">
        <f>MIN(SUMIFS('RPS-Applicable Sales'!K:K,'RPS-Applicable Sales'!$A:$A,$A44)/SUMIFS('Statewide Sales'!J:J,'Statewide Sales'!$A:$A,$A44),1)</f>
        <v>0</v>
      </c>
      <c r="K44" s="76">
        <f>MIN(SUMIFS('RPS-Applicable Sales'!L:L,'RPS-Applicable Sales'!$A:$A,$A44)/SUMIFS('Statewide Sales'!K:K,'Statewide Sales'!$A:$A,$A44),1)</f>
        <v>0</v>
      </c>
      <c r="L44" s="76">
        <f>MIN(SUMIFS('RPS-Applicable Sales'!M:M,'RPS-Applicable Sales'!$A:$A,$A44)/SUMIFS('Statewide Sales'!L:L,'Statewide Sales'!$A:$A,$A44),1)</f>
        <v>0</v>
      </c>
      <c r="M44" s="76">
        <f>MIN(SUMIFS('RPS-Applicable Sales'!N:N,'RPS-Applicable Sales'!$A:$A,$A44)/SUMIFS('Statewide Sales'!M:M,'Statewide Sales'!$A:$A,$A44),1)</f>
        <v>0</v>
      </c>
      <c r="N44" s="76">
        <f>MIN(SUMIFS('RPS-Applicable Sales'!O:O,'RPS-Applicable Sales'!$A:$A,$A44)/SUMIFS('Statewide Sales'!N:N,'Statewide Sales'!$A:$A,$A44),1)</f>
        <v>0</v>
      </c>
      <c r="O44" s="76">
        <f>MIN(SUMIFS('RPS-Applicable Sales'!P:P,'RPS-Applicable Sales'!$A:$A,$A44)/SUMIFS('Statewide Sales'!O:O,'Statewide Sales'!$A:$A,$A44),1)</f>
        <v>0</v>
      </c>
      <c r="P44" s="76">
        <f>MIN(SUMIFS('RPS-Applicable Sales'!Q:Q,'RPS-Applicable Sales'!$A:$A,$A44)/SUMIFS('Statewide Sales'!P:P,'Statewide Sales'!$A:$A,$A44),1)</f>
        <v>0</v>
      </c>
      <c r="Q44" s="76">
        <f>MIN(SUMIFS('RPS-Applicable Sales'!R:R,'RPS-Applicable Sales'!$A:$A,$A44)/SUMIFS('Statewide Sales'!Q:Q,'Statewide Sales'!$A:$A,$A44),1)</f>
        <v>0</v>
      </c>
      <c r="R44" s="76">
        <f>MIN(SUMIFS('RPS-Applicable Sales'!S:S,'RPS-Applicable Sales'!$A:$A,$A44)/SUMIFS('Statewide Sales'!R:R,'Statewide Sales'!$A:$A,$A44),1)</f>
        <v>0</v>
      </c>
      <c r="S44" s="76">
        <f>MIN(SUMIFS('RPS-Applicable Sales'!T:T,'RPS-Applicable Sales'!$A:$A,$A44)/SUMIFS('Statewide Sales'!S:S,'Statewide Sales'!$A:$A,$A44),1)</f>
        <v>0</v>
      </c>
      <c r="T44" s="76">
        <f>MIN(SUMIFS('RPS-Applicable Sales'!U:U,'RPS-Applicable Sales'!$A:$A,$A44)/SUMIFS('Statewide Sales'!T:T,'Statewide Sales'!$A:$A,$A44),1)</f>
        <v>0</v>
      </c>
      <c r="U44" s="76">
        <f>MIN(SUMIFS('RPS-Applicable Sales'!V:V,'RPS-Applicable Sales'!$A:$A,$A44)/SUMIFS('Statewide Sales'!U:U,'Statewide Sales'!$A:$A,$A44),1)</f>
        <v>0</v>
      </c>
      <c r="V44" s="76">
        <f>MIN(SUMIFS('RPS-Applicable Sales'!W:W,'RPS-Applicable Sales'!$A:$A,$A44)/SUMIFS('Statewide Sales'!V:V,'Statewide Sales'!$A:$A,$A44),1)</f>
        <v>0</v>
      </c>
      <c r="W44" s="76">
        <f>MIN(SUMIFS('RPS-Applicable Sales'!X:X,'RPS-Applicable Sales'!$A:$A,$A44)/SUMIFS('Statewide Sales'!W:W,'Statewide Sales'!$A:$A,$A44),1)</f>
        <v>0</v>
      </c>
      <c r="X44" s="76">
        <f>MIN(SUMIFS('RPS-Applicable Sales'!Y:Y,'RPS-Applicable Sales'!$A:$A,$A44)/SUMIFS('Statewide Sales'!X:X,'Statewide Sales'!$A:$A,$A44),1)</f>
        <v>0</v>
      </c>
      <c r="Y44" s="76">
        <f>MIN(SUMIFS('RPS-Applicable Sales'!Z:Z,'RPS-Applicable Sales'!$A:$A,$A44)/SUMIFS('Statewide Sales'!Y:Y,'Statewide Sales'!$A:$A,$A44),1)</f>
        <v>0</v>
      </c>
      <c r="Z44" s="76">
        <f>MIN(SUMIFS('RPS-Applicable Sales'!AA:AA,'RPS-Applicable Sales'!$A:$A,$A44)/SUMIFS('Statewide Sales'!Z:Z,'Statewide Sales'!$A:$A,$A44),1)</f>
        <v>0</v>
      </c>
      <c r="AA44" s="76">
        <f>MIN(SUMIFS('RPS-Applicable Sales'!AB:AB,'RPS-Applicable Sales'!$A:$A,$A44)/SUMIFS('Statewide Sales'!AA:AA,'Statewide Sales'!$A:$A,$A44),1)</f>
        <v>0</v>
      </c>
      <c r="AB44" s="76">
        <f>MIN(SUMIFS('RPS-Applicable Sales'!AC:AC,'RPS-Applicable Sales'!$A:$A,$A44)/SUMIFS('Statewide Sales'!AB:AB,'Statewide Sales'!$A:$A,$A44),1)</f>
        <v>0</v>
      </c>
      <c r="AC44" s="76">
        <f>MIN(SUMIFS('RPS-Applicable Sales'!AD:AD,'RPS-Applicable Sales'!$A:$A,$A44)/SUMIFS('Statewide Sales'!AC:AC,'Statewide Sales'!$A:$A,$A44),1)</f>
        <v>0</v>
      </c>
      <c r="AD44" s="76">
        <f>MIN(SUMIFS('RPS-Applicable Sales'!AE:AE,'RPS-Applicable Sales'!$A:$A,$A44)/SUMIFS('Statewide Sales'!AD:AD,'Statewide Sales'!$A:$A,$A44),1)</f>
        <v>0</v>
      </c>
      <c r="AE44" s="76">
        <f>MIN(SUMIFS('RPS-Applicable Sales'!AF:AF,'RPS-Applicable Sales'!$A:$A,$A44)/SUMIFS('Statewide Sales'!AE:AE,'Statewide Sales'!$A:$A,$A44),1)</f>
        <v>0</v>
      </c>
      <c r="AF44" s="119">
        <f t="shared" si="0"/>
        <v>0</v>
      </c>
    </row>
    <row r="45" spans="1:32" ht="15" x14ac:dyDescent="0.25">
      <c r="A45" s="73" t="s">
        <v>114</v>
      </c>
      <c r="B45" s="76">
        <f>MIN(SUMIFS('RPS-Applicable Sales'!C:C,'RPS-Applicable Sales'!$A:$A,$A45)/SUMIFS('Statewide Sales'!B:B,'Statewide Sales'!$A:$A,$A45),1)</f>
        <v>0.77127655962020281</v>
      </c>
      <c r="C45" s="76">
        <f>MIN(SUMIFS('RPS-Applicable Sales'!D:D,'RPS-Applicable Sales'!$A:$A,$A45)/SUMIFS('Statewide Sales'!C:C,'Statewide Sales'!$A:$A,$A45),1)</f>
        <v>0.78116816089088414</v>
      </c>
      <c r="D45" s="76">
        <f>MIN(SUMIFS('RPS-Applicable Sales'!E:E,'RPS-Applicable Sales'!$A:$A,$A45)/SUMIFS('Statewide Sales'!D:D,'Statewide Sales'!$A:$A,$A45),1)</f>
        <v>0.73860319011960651</v>
      </c>
      <c r="E45" s="76">
        <f>MIN(SUMIFS('RPS-Applicable Sales'!F:F,'RPS-Applicable Sales'!$A:$A,$A45)/SUMIFS('Statewide Sales'!E:E,'Statewide Sales'!$A:$A,$A45),1)</f>
        <v>0.77353260745754648</v>
      </c>
      <c r="F45" s="76">
        <f>MIN(SUMIFS('RPS-Applicable Sales'!G:G,'RPS-Applicable Sales'!$A:$A,$A45)/SUMIFS('Statewide Sales'!F:F,'Statewide Sales'!$A:$A,$A45),1)</f>
        <v>0.75831061261554278</v>
      </c>
      <c r="G45" s="76">
        <f>MIN(SUMIFS('RPS-Applicable Sales'!H:H,'RPS-Applicable Sales'!$A:$A,$A45)/SUMIFS('Statewide Sales'!G:G,'Statewide Sales'!$A:$A,$A45),1)</f>
        <v>0.7621719603235354</v>
      </c>
      <c r="H45" s="76">
        <f>MIN(SUMIFS('RPS-Applicable Sales'!I:I,'RPS-Applicable Sales'!$A:$A,$A45)/SUMIFS('Statewide Sales'!H:H,'Statewide Sales'!$A:$A,$A45),1)</f>
        <v>0.76234957765627875</v>
      </c>
      <c r="I45" s="76">
        <f>MIN(SUMIFS('RPS-Applicable Sales'!J:J,'RPS-Applicable Sales'!$A:$A,$A45)/SUMIFS('Statewide Sales'!I:I,'Statewide Sales'!$A:$A,$A45),1)</f>
        <v>0.76503682136754447</v>
      </c>
      <c r="J45" s="76">
        <f>MIN(SUMIFS('RPS-Applicable Sales'!K:K,'RPS-Applicable Sales'!$A:$A,$A45)/SUMIFS('Statewide Sales'!J:J,'Statewide Sales'!$A:$A,$A45),1)</f>
        <v>0.76292040681613182</v>
      </c>
      <c r="K45" s="76">
        <f>MIN(SUMIFS('RPS-Applicable Sales'!L:L,'RPS-Applicable Sales'!$A:$A,$A45)/SUMIFS('Statewide Sales'!K:K,'Statewide Sales'!$A:$A,$A45),1)</f>
        <v>0.76007660397669552</v>
      </c>
      <c r="L45" s="76">
        <f>MIN(SUMIFS('RPS-Applicable Sales'!M:M,'RPS-Applicable Sales'!$A:$A,$A45)/SUMIFS('Statewide Sales'!L:L,'Statewide Sales'!$A:$A,$A45),1)</f>
        <v>0.76050613740784245</v>
      </c>
      <c r="M45" s="76">
        <f>MIN(SUMIFS('RPS-Applicable Sales'!N:N,'RPS-Applicable Sales'!$A:$A,$A45)/SUMIFS('Statewide Sales'!M:M,'Statewide Sales'!$A:$A,$A45),1)</f>
        <v>0.76251547167258438</v>
      </c>
      <c r="N45" s="76">
        <f>MIN(SUMIFS('RPS-Applicable Sales'!O:O,'RPS-Applicable Sales'!$A:$A,$A45)/SUMIFS('Statewide Sales'!N:N,'Statewide Sales'!$A:$A,$A45),1)</f>
        <v>0.76078376968338457</v>
      </c>
      <c r="O45" s="76">
        <f>MIN(SUMIFS('RPS-Applicable Sales'!P:P,'RPS-Applicable Sales'!$A:$A,$A45)/SUMIFS('Statewide Sales'!O:O,'Statewide Sales'!$A:$A,$A45),1)</f>
        <v>0.76110933862796493</v>
      </c>
      <c r="P45" s="76">
        <f>MIN(SUMIFS('RPS-Applicable Sales'!Q:Q,'RPS-Applicable Sales'!$A:$A,$A45)/SUMIFS('Statewide Sales'!P:P,'Statewide Sales'!$A:$A,$A45),1)</f>
        <v>0.76151150464957773</v>
      </c>
      <c r="Q45" s="76">
        <f>MIN(SUMIFS('RPS-Applicable Sales'!R:R,'RPS-Applicable Sales'!$A:$A,$A45)/SUMIFS('Statewide Sales'!Q:Q,'Statewide Sales'!$A:$A,$A45),1)</f>
        <v>0.76150568919142436</v>
      </c>
      <c r="R45" s="76">
        <f>MIN(SUMIFS('RPS-Applicable Sales'!S:S,'RPS-Applicable Sales'!$A:$A,$A45)/SUMIFS('Statewide Sales'!R:R,'Statewide Sales'!$A:$A,$A45),1)</f>
        <v>0.76247061820517092</v>
      </c>
      <c r="S45" s="76">
        <f>MIN(SUMIFS('RPS-Applicable Sales'!T:T,'RPS-Applicable Sales'!$A:$A,$A45)/SUMIFS('Statewide Sales'!S:S,'Statewide Sales'!$A:$A,$A45),1)</f>
        <v>0.76253414858930302</v>
      </c>
      <c r="T45" s="76">
        <f>MIN(SUMIFS('RPS-Applicable Sales'!U:U,'RPS-Applicable Sales'!$A:$A,$A45)/SUMIFS('Statewide Sales'!T:T,'Statewide Sales'!$A:$A,$A45),1)</f>
        <v>0.76231291139438218</v>
      </c>
      <c r="U45" s="76">
        <f>MIN(SUMIFS('RPS-Applicable Sales'!V:V,'RPS-Applicable Sales'!$A:$A,$A45)/SUMIFS('Statewide Sales'!U:U,'Statewide Sales'!$A:$A,$A45),1)</f>
        <v>0.76243669776859302</v>
      </c>
      <c r="V45" s="76">
        <f>MIN(SUMIFS('RPS-Applicable Sales'!W:W,'RPS-Applicable Sales'!$A:$A,$A45)/SUMIFS('Statewide Sales'!V:V,'Statewide Sales'!$A:$A,$A45),1)</f>
        <v>0.76182547000524614</v>
      </c>
      <c r="W45" s="76">
        <f>MIN(SUMIFS('RPS-Applicable Sales'!X:X,'RPS-Applicable Sales'!$A:$A,$A45)/SUMIFS('Statewide Sales'!W:W,'Statewide Sales'!$A:$A,$A45),1)</f>
        <v>0.76114540958610966</v>
      </c>
      <c r="X45" s="76">
        <f>MIN(SUMIFS('RPS-Applicable Sales'!Y:Y,'RPS-Applicable Sales'!$A:$A,$A45)/SUMIFS('Statewide Sales'!X:X,'Statewide Sales'!$A:$A,$A45),1)</f>
        <v>0.76122276083328588</v>
      </c>
      <c r="Y45" s="76">
        <f>MIN(SUMIFS('RPS-Applicable Sales'!Z:Z,'RPS-Applicable Sales'!$A:$A,$A45)/SUMIFS('Statewide Sales'!Y:Y,'Statewide Sales'!$A:$A,$A45),1)</f>
        <v>0.76129175347316136</v>
      </c>
      <c r="Z45" s="76">
        <f>MIN(SUMIFS('RPS-Applicable Sales'!AA:AA,'RPS-Applicable Sales'!$A:$A,$A45)/SUMIFS('Statewide Sales'!Z:Z,'Statewide Sales'!$A:$A,$A45),1)</f>
        <v>0.76240195566133317</v>
      </c>
      <c r="AA45" s="76">
        <f>MIN(SUMIFS('RPS-Applicable Sales'!AB:AB,'RPS-Applicable Sales'!$A:$A,$A45)/SUMIFS('Statewide Sales'!AA:AA,'Statewide Sales'!$A:$A,$A45),1)</f>
        <v>0.76373325397604264</v>
      </c>
      <c r="AB45" s="76">
        <f>MIN(SUMIFS('RPS-Applicable Sales'!AC:AC,'RPS-Applicable Sales'!$A:$A,$A45)/SUMIFS('Statewide Sales'!AB:AB,'Statewide Sales'!$A:$A,$A45),1)</f>
        <v>0.76389047145000866</v>
      </c>
      <c r="AC45" s="76">
        <f>MIN(SUMIFS('RPS-Applicable Sales'!AD:AD,'RPS-Applicable Sales'!$A:$A,$A45)/SUMIFS('Statewide Sales'!AC:AC,'Statewide Sales'!$A:$A,$A45),1)</f>
        <v>0.76305262943853147</v>
      </c>
      <c r="AD45" s="76">
        <f>MIN(SUMIFS('RPS-Applicable Sales'!AE:AE,'RPS-Applicable Sales'!$A:$A,$A45)/SUMIFS('Statewide Sales'!AD:AD,'Statewide Sales'!$A:$A,$A45),1)</f>
        <v>0.76218766915119973</v>
      </c>
      <c r="AE45" s="76">
        <f>MIN(SUMIFS('RPS-Applicable Sales'!AF:AF,'RPS-Applicable Sales'!$A:$A,$A45)/SUMIFS('Statewide Sales'!AE:AE,'Statewide Sales'!$A:$A,$A45),1)</f>
        <v>0.76405240197197233</v>
      </c>
      <c r="AF45" s="119">
        <f t="shared" si="0"/>
        <v>0.76405240197197233</v>
      </c>
    </row>
    <row r="46" spans="1:32" ht="15" x14ac:dyDescent="0.25">
      <c r="A46" s="73" t="s">
        <v>116</v>
      </c>
      <c r="B46" s="76">
        <f>MIN(SUMIFS('RPS-Applicable Sales'!C:C,'RPS-Applicable Sales'!$A:$A,$A46)/SUMIFS('Statewide Sales'!B:B,'Statewide Sales'!$A:$A,$A46),1)</f>
        <v>0</v>
      </c>
      <c r="C46" s="76">
        <f>MIN(SUMIFS('RPS-Applicable Sales'!D:D,'RPS-Applicable Sales'!$A:$A,$A46)/SUMIFS('Statewide Sales'!C:C,'Statewide Sales'!$A:$A,$A46),1)</f>
        <v>0</v>
      </c>
      <c r="D46" s="76">
        <f>MIN(SUMIFS('RPS-Applicable Sales'!E:E,'RPS-Applicable Sales'!$A:$A,$A46)/SUMIFS('Statewide Sales'!D:D,'Statewide Sales'!$A:$A,$A46),1)</f>
        <v>0</v>
      </c>
      <c r="E46" s="76">
        <f>MIN(SUMIFS('RPS-Applicable Sales'!F:F,'RPS-Applicable Sales'!$A:$A,$A46)/SUMIFS('Statewide Sales'!E:E,'Statewide Sales'!$A:$A,$A46),1)</f>
        <v>0</v>
      </c>
      <c r="F46" s="76">
        <f>MIN(SUMIFS('RPS-Applicable Sales'!G:G,'RPS-Applicable Sales'!$A:$A,$A46)/SUMIFS('Statewide Sales'!F:F,'Statewide Sales'!$A:$A,$A46),1)</f>
        <v>0</v>
      </c>
      <c r="G46" s="76">
        <f>MIN(SUMIFS('RPS-Applicable Sales'!H:H,'RPS-Applicable Sales'!$A:$A,$A46)/SUMIFS('Statewide Sales'!G:G,'Statewide Sales'!$A:$A,$A46),1)</f>
        <v>0</v>
      </c>
      <c r="H46" s="76">
        <f>MIN(SUMIFS('RPS-Applicable Sales'!I:I,'RPS-Applicable Sales'!$A:$A,$A46)/SUMIFS('Statewide Sales'!H:H,'Statewide Sales'!$A:$A,$A46),1)</f>
        <v>0</v>
      </c>
      <c r="I46" s="76">
        <f>MIN(SUMIFS('RPS-Applicable Sales'!J:J,'RPS-Applicable Sales'!$A:$A,$A46)/SUMIFS('Statewide Sales'!I:I,'Statewide Sales'!$A:$A,$A46),1)</f>
        <v>0</v>
      </c>
      <c r="J46" s="76">
        <f>MIN(SUMIFS('RPS-Applicable Sales'!K:K,'RPS-Applicable Sales'!$A:$A,$A46)/SUMIFS('Statewide Sales'!J:J,'Statewide Sales'!$A:$A,$A46),1)</f>
        <v>0</v>
      </c>
      <c r="K46" s="76">
        <f>MIN(SUMIFS('RPS-Applicable Sales'!L:L,'RPS-Applicable Sales'!$A:$A,$A46)/SUMIFS('Statewide Sales'!K:K,'Statewide Sales'!$A:$A,$A46),1)</f>
        <v>0</v>
      </c>
      <c r="L46" s="76">
        <f>MIN(SUMIFS('RPS-Applicable Sales'!M:M,'RPS-Applicable Sales'!$A:$A,$A46)/SUMIFS('Statewide Sales'!L:L,'Statewide Sales'!$A:$A,$A46),1)</f>
        <v>0</v>
      </c>
      <c r="M46" s="76">
        <f>MIN(SUMIFS('RPS-Applicable Sales'!N:N,'RPS-Applicable Sales'!$A:$A,$A46)/SUMIFS('Statewide Sales'!M:M,'Statewide Sales'!$A:$A,$A46),1)</f>
        <v>0</v>
      </c>
      <c r="N46" s="76">
        <f>MIN(SUMIFS('RPS-Applicable Sales'!O:O,'RPS-Applicable Sales'!$A:$A,$A46)/SUMIFS('Statewide Sales'!N:N,'Statewide Sales'!$A:$A,$A46),1)</f>
        <v>0</v>
      </c>
      <c r="O46" s="76">
        <f>MIN(SUMIFS('RPS-Applicable Sales'!P:P,'RPS-Applicable Sales'!$A:$A,$A46)/SUMIFS('Statewide Sales'!O:O,'Statewide Sales'!$A:$A,$A46),1)</f>
        <v>0</v>
      </c>
      <c r="P46" s="76">
        <f>MIN(SUMIFS('RPS-Applicable Sales'!Q:Q,'RPS-Applicable Sales'!$A:$A,$A46)/SUMIFS('Statewide Sales'!P:P,'Statewide Sales'!$A:$A,$A46),1)</f>
        <v>0</v>
      </c>
      <c r="Q46" s="76">
        <f>MIN(SUMIFS('RPS-Applicable Sales'!R:R,'RPS-Applicable Sales'!$A:$A,$A46)/SUMIFS('Statewide Sales'!Q:Q,'Statewide Sales'!$A:$A,$A46),1)</f>
        <v>0</v>
      </c>
      <c r="R46" s="76">
        <f>MIN(SUMIFS('RPS-Applicable Sales'!S:S,'RPS-Applicable Sales'!$A:$A,$A46)/SUMIFS('Statewide Sales'!R:R,'Statewide Sales'!$A:$A,$A46),1)</f>
        <v>0</v>
      </c>
      <c r="S46" s="76">
        <f>MIN(SUMIFS('RPS-Applicable Sales'!T:T,'RPS-Applicable Sales'!$A:$A,$A46)/SUMIFS('Statewide Sales'!S:S,'Statewide Sales'!$A:$A,$A46),1)</f>
        <v>0</v>
      </c>
      <c r="T46" s="76">
        <f>MIN(SUMIFS('RPS-Applicable Sales'!U:U,'RPS-Applicable Sales'!$A:$A,$A46)/SUMIFS('Statewide Sales'!T:T,'Statewide Sales'!$A:$A,$A46),1)</f>
        <v>0</v>
      </c>
      <c r="U46" s="76">
        <f>MIN(SUMIFS('RPS-Applicable Sales'!V:V,'RPS-Applicable Sales'!$A:$A,$A46)/SUMIFS('Statewide Sales'!U:U,'Statewide Sales'!$A:$A,$A46),1)</f>
        <v>0</v>
      </c>
      <c r="V46" s="76">
        <f>MIN(SUMIFS('RPS-Applicable Sales'!W:W,'RPS-Applicable Sales'!$A:$A,$A46)/SUMIFS('Statewide Sales'!V:V,'Statewide Sales'!$A:$A,$A46),1)</f>
        <v>0</v>
      </c>
      <c r="W46" s="76">
        <f>MIN(SUMIFS('RPS-Applicable Sales'!X:X,'RPS-Applicable Sales'!$A:$A,$A46)/SUMIFS('Statewide Sales'!W:W,'Statewide Sales'!$A:$A,$A46),1)</f>
        <v>0</v>
      </c>
      <c r="X46" s="76">
        <f>MIN(SUMIFS('RPS-Applicable Sales'!Y:Y,'RPS-Applicable Sales'!$A:$A,$A46)/SUMIFS('Statewide Sales'!X:X,'Statewide Sales'!$A:$A,$A46),1)</f>
        <v>0</v>
      </c>
      <c r="Y46" s="76">
        <f>MIN(SUMIFS('RPS-Applicable Sales'!Z:Z,'RPS-Applicable Sales'!$A:$A,$A46)/SUMIFS('Statewide Sales'!Y:Y,'Statewide Sales'!$A:$A,$A46),1)</f>
        <v>0</v>
      </c>
      <c r="Z46" s="76">
        <f>MIN(SUMIFS('RPS-Applicable Sales'!AA:AA,'RPS-Applicable Sales'!$A:$A,$A46)/SUMIFS('Statewide Sales'!Z:Z,'Statewide Sales'!$A:$A,$A46),1)</f>
        <v>0</v>
      </c>
      <c r="AA46" s="76">
        <f>MIN(SUMIFS('RPS-Applicable Sales'!AB:AB,'RPS-Applicable Sales'!$A:$A,$A46)/SUMIFS('Statewide Sales'!AA:AA,'Statewide Sales'!$A:$A,$A46),1)</f>
        <v>0</v>
      </c>
      <c r="AB46" s="76">
        <f>MIN(SUMIFS('RPS-Applicable Sales'!AC:AC,'RPS-Applicable Sales'!$A:$A,$A46)/SUMIFS('Statewide Sales'!AB:AB,'Statewide Sales'!$A:$A,$A46),1)</f>
        <v>0</v>
      </c>
      <c r="AC46" s="76">
        <f>MIN(SUMIFS('RPS-Applicable Sales'!AD:AD,'RPS-Applicable Sales'!$A:$A,$A46)/SUMIFS('Statewide Sales'!AC:AC,'Statewide Sales'!$A:$A,$A46),1)</f>
        <v>0</v>
      </c>
      <c r="AD46" s="76">
        <f>MIN(SUMIFS('RPS-Applicable Sales'!AE:AE,'RPS-Applicable Sales'!$A:$A,$A46)/SUMIFS('Statewide Sales'!AD:AD,'Statewide Sales'!$A:$A,$A46),1)</f>
        <v>0</v>
      </c>
      <c r="AE46" s="76">
        <f>MIN(SUMIFS('RPS-Applicable Sales'!AF:AF,'RPS-Applicable Sales'!$A:$A,$A46)/SUMIFS('Statewide Sales'!AE:AE,'Statewide Sales'!$A:$A,$A46),1)</f>
        <v>0</v>
      </c>
      <c r="AF46" s="119">
        <f t="shared" si="0"/>
        <v>0</v>
      </c>
    </row>
    <row r="47" spans="1:32" ht="15" x14ac:dyDescent="0.25">
      <c r="A47" s="73" t="s">
        <v>119</v>
      </c>
      <c r="B47" s="76">
        <f>MIN(SUMIFS('RPS-Applicable Sales'!C:C,'RPS-Applicable Sales'!$A:$A,$A47)/SUMIFS('Statewide Sales'!B:B,'Statewide Sales'!$A:$A,$A47),1)</f>
        <v>1</v>
      </c>
      <c r="C47" s="76">
        <f>MIN(SUMIFS('RPS-Applicable Sales'!D:D,'RPS-Applicable Sales'!$A:$A,$A47)/SUMIFS('Statewide Sales'!C:C,'Statewide Sales'!$A:$A,$A47),1)</f>
        <v>1</v>
      </c>
      <c r="D47" s="76">
        <f>MIN(SUMIFS('RPS-Applicable Sales'!E:E,'RPS-Applicable Sales'!$A:$A,$A47)/SUMIFS('Statewide Sales'!D:D,'Statewide Sales'!$A:$A,$A47),1)</f>
        <v>0.97017146937155407</v>
      </c>
      <c r="E47" s="76">
        <f>MIN(SUMIFS('RPS-Applicable Sales'!F:F,'RPS-Applicable Sales'!$A:$A,$A47)/SUMIFS('Statewide Sales'!E:E,'Statewide Sales'!$A:$A,$A47),1)</f>
        <v>1</v>
      </c>
      <c r="F47" s="76">
        <f>MIN(SUMIFS('RPS-Applicable Sales'!G:G,'RPS-Applicable Sales'!$A:$A,$A47)/SUMIFS('Statewide Sales'!F:F,'Statewide Sales'!$A:$A,$A47),1)</f>
        <v>0.99055348889610029</v>
      </c>
      <c r="G47" s="76">
        <f>MIN(SUMIFS('RPS-Applicable Sales'!H:H,'RPS-Applicable Sales'!$A:$A,$A47)/SUMIFS('Statewide Sales'!G:G,'Statewide Sales'!$A:$A,$A47),1)</f>
        <v>0.99902884927188684</v>
      </c>
      <c r="H47" s="76">
        <f>MIN(SUMIFS('RPS-Applicable Sales'!I:I,'RPS-Applicable Sales'!$A:$A,$A47)/SUMIFS('Statewide Sales'!H:H,'Statewide Sales'!$A:$A,$A47),1)</f>
        <v>0.99824101104010521</v>
      </c>
      <c r="I47" s="76">
        <f>MIN(SUMIFS('RPS-Applicable Sales'!J:J,'RPS-Applicable Sales'!$A:$A,$A47)/SUMIFS('Statewide Sales'!I:I,'Statewide Sales'!$A:$A,$A47),1)</f>
        <v>1</v>
      </c>
      <c r="J47" s="76">
        <f>MIN(SUMIFS('RPS-Applicable Sales'!K:K,'RPS-Applicable Sales'!$A:$A,$A47)/SUMIFS('Statewide Sales'!J:J,'Statewide Sales'!$A:$A,$A47),1)</f>
        <v>1</v>
      </c>
      <c r="K47" s="76">
        <f>MIN(SUMIFS('RPS-Applicable Sales'!L:L,'RPS-Applicable Sales'!$A:$A,$A47)/SUMIFS('Statewide Sales'!K:K,'Statewide Sales'!$A:$A,$A47),1)</f>
        <v>1</v>
      </c>
      <c r="L47" s="76">
        <f>MIN(SUMIFS('RPS-Applicable Sales'!M:M,'RPS-Applicable Sales'!$A:$A,$A47)/SUMIFS('Statewide Sales'!L:L,'Statewide Sales'!$A:$A,$A47),1)</f>
        <v>1</v>
      </c>
      <c r="M47" s="76">
        <f>MIN(SUMIFS('RPS-Applicable Sales'!N:N,'RPS-Applicable Sales'!$A:$A,$A47)/SUMIFS('Statewide Sales'!M:M,'Statewide Sales'!$A:$A,$A47),1)</f>
        <v>1</v>
      </c>
      <c r="N47" s="76">
        <f>MIN(SUMIFS('RPS-Applicable Sales'!O:O,'RPS-Applicable Sales'!$A:$A,$A47)/SUMIFS('Statewide Sales'!N:N,'Statewide Sales'!$A:$A,$A47),1)</f>
        <v>1</v>
      </c>
      <c r="O47" s="76">
        <f>MIN(SUMIFS('RPS-Applicable Sales'!P:P,'RPS-Applicable Sales'!$A:$A,$A47)/SUMIFS('Statewide Sales'!O:O,'Statewide Sales'!$A:$A,$A47),1)</f>
        <v>0.99856173150295946</v>
      </c>
      <c r="P47" s="76">
        <f>MIN(SUMIFS('RPS-Applicable Sales'!Q:Q,'RPS-Applicable Sales'!$A:$A,$A47)/SUMIFS('Statewide Sales'!P:P,'Statewide Sales'!$A:$A,$A47),1)</f>
        <v>1</v>
      </c>
      <c r="Q47" s="76">
        <f>MIN(SUMIFS('RPS-Applicable Sales'!R:R,'RPS-Applicable Sales'!$A:$A,$A47)/SUMIFS('Statewide Sales'!Q:Q,'Statewide Sales'!$A:$A,$A47),1)</f>
        <v>1</v>
      </c>
      <c r="R47" s="76">
        <f>MIN(SUMIFS('RPS-Applicable Sales'!S:S,'RPS-Applicable Sales'!$A:$A,$A47)/SUMIFS('Statewide Sales'!R:R,'Statewide Sales'!$A:$A,$A47),1)</f>
        <v>1</v>
      </c>
      <c r="S47" s="76">
        <f>MIN(SUMIFS('RPS-Applicable Sales'!T:T,'RPS-Applicable Sales'!$A:$A,$A47)/SUMIFS('Statewide Sales'!S:S,'Statewide Sales'!$A:$A,$A47),1)</f>
        <v>1</v>
      </c>
      <c r="T47" s="76">
        <f>MIN(SUMIFS('RPS-Applicable Sales'!U:U,'RPS-Applicable Sales'!$A:$A,$A47)/SUMIFS('Statewide Sales'!T:T,'Statewide Sales'!$A:$A,$A47),1)</f>
        <v>1</v>
      </c>
      <c r="U47" s="76">
        <f>MIN(SUMIFS('RPS-Applicable Sales'!V:V,'RPS-Applicable Sales'!$A:$A,$A47)/SUMIFS('Statewide Sales'!U:U,'Statewide Sales'!$A:$A,$A47),1)</f>
        <v>1</v>
      </c>
      <c r="V47" s="76">
        <f>MIN(SUMIFS('RPS-Applicable Sales'!W:W,'RPS-Applicable Sales'!$A:$A,$A47)/SUMIFS('Statewide Sales'!V:V,'Statewide Sales'!$A:$A,$A47),1)</f>
        <v>1</v>
      </c>
      <c r="W47" s="76">
        <f>MIN(SUMIFS('RPS-Applicable Sales'!X:X,'RPS-Applicable Sales'!$A:$A,$A47)/SUMIFS('Statewide Sales'!W:W,'Statewide Sales'!$A:$A,$A47),1)</f>
        <v>1</v>
      </c>
      <c r="X47" s="76">
        <f>MIN(SUMIFS('RPS-Applicable Sales'!Y:Y,'RPS-Applicable Sales'!$A:$A,$A47)/SUMIFS('Statewide Sales'!X:X,'Statewide Sales'!$A:$A,$A47),1)</f>
        <v>1</v>
      </c>
      <c r="Y47" s="76">
        <f>MIN(SUMIFS('RPS-Applicable Sales'!Z:Z,'RPS-Applicable Sales'!$A:$A,$A47)/SUMIFS('Statewide Sales'!Y:Y,'Statewide Sales'!$A:$A,$A47),1)</f>
        <v>1</v>
      </c>
      <c r="Z47" s="76">
        <f>MIN(SUMIFS('RPS-Applicable Sales'!AA:AA,'RPS-Applicable Sales'!$A:$A,$A47)/SUMIFS('Statewide Sales'!Z:Z,'Statewide Sales'!$A:$A,$A47),1)</f>
        <v>1</v>
      </c>
      <c r="AA47" s="76">
        <f>MIN(SUMIFS('RPS-Applicable Sales'!AB:AB,'RPS-Applicable Sales'!$A:$A,$A47)/SUMIFS('Statewide Sales'!AA:AA,'Statewide Sales'!$A:$A,$A47),1)</f>
        <v>1</v>
      </c>
      <c r="AB47" s="76">
        <f>MIN(SUMIFS('RPS-Applicable Sales'!AC:AC,'RPS-Applicable Sales'!$A:$A,$A47)/SUMIFS('Statewide Sales'!AB:AB,'Statewide Sales'!$A:$A,$A47),1)</f>
        <v>1</v>
      </c>
      <c r="AC47" s="76">
        <f>MIN(SUMIFS('RPS-Applicable Sales'!AD:AD,'RPS-Applicable Sales'!$A:$A,$A47)/SUMIFS('Statewide Sales'!AC:AC,'Statewide Sales'!$A:$A,$A47),1)</f>
        <v>1</v>
      </c>
      <c r="AD47" s="76">
        <f>MIN(SUMIFS('RPS-Applicable Sales'!AE:AE,'RPS-Applicable Sales'!$A:$A,$A47)/SUMIFS('Statewide Sales'!AD:AD,'Statewide Sales'!$A:$A,$A47),1)</f>
        <v>1</v>
      </c>
      <c r="AE47" s="76">
        <f>MIN(SUMIFS('RPS-Applicable Sales'!AF:AF,'RPS-Applicable Sales'!$A:$A,$A47)/SUMIFS('Statewide Sales'!AE:AE,'Statewide Sales'!$A:$A,$A47),1)</f>
        <v>1</v>
      </c>
      <c r="AF47" s="119">
        <f t="shared" si="0"/>
        <v>1</v>
      </c>
    </row>
    <row r="48" spans="1:32" ht="15" x14ac:dyDescent="0.25">
      <c r="A48" s="73" t="s">
        <v>122</v>
      </c>
      <c r="B48" s="76">
        <f>MIN(SUMIFS('RPS-Applicable Sales'!C:C,'RPS-Applicable Sales'!$A:$A,$A48)/SUMIFS('Statewide Sales'!B:B,'Statewide Sales'!$A:$A,$A48),1)</f>
        <v>0.80464059903668594</v>
      </c>
      <c r="C48" s="76">
        <f>MIN(SUMIFS('RPS-Applicable Sales'!D:D,'RPS-Applicable Sales'!$A:$A,$A48)/SUMIFS('Statewide Sales'!C:C,'Statewide Sales'!$A:$A,$A48),1)</f>
        <v>0.78255155332014081</v>
      </c>
      <c r="D48" s="76">
        <f>MIN(SUMIFS('RPS-Applicable Sales'!E:E,'RPS-Applicable Sales'!$A:$A,$A48)/SUMIFS('Statewide Sales'!D:D,'Statewide Sales'!$A:$A,$A48),1)</f>
        <v>0.74990796651552838</v>
      </c>
      <c r="E48" s="76">
        <f>MIN(SUMIFS('RPS-Applicable Sales'!F:F,'RPS-Applicable Sales'!$A:$A,$A48)/SUMIFS('Statewide Sales'!E:E,'Statewide Sales'!$A:$A,$A48),1)</f>
        <v>0.75256139358976859</v>
      </c>
      <c r="F48" s="76">
        <f>MIN(SUMIFS('RPS-Applicable Sales'!G:G,'RPS-Applicable Sales'!$A:$A,$A48)/SUMIFS('Statewide Sales'!F:F,'Statewide Sales'!$A:$A,$A48),1)</f>
        <v>0.7553475135403146</v>
      </c>
      <c r="G48" s="76">
        <f>MIN(SUMIFS('RPS-Applicable Sales'!H:H,'RPS-Applicable Sales'!$A:$A,$A48)/SUMIFS('Statewide Sales'!G:G,'Statewide Sales'!$A:$A,$A48),1)</f>
        <v>0.75817649873552673</v>
      </c>
      <c r="H48" s="76">
        <f>MIN(SUMIFS('RPS-Applicable Sales'!I:I,'RPS-Applicable Sales'!$A:$A,$A48)/SUMIFS('Statewide Sales'!H:H,'Statewide Sales'!$A:$A,$A48),1)</f>
        <v>0.75890861746706018</v>
      </c>
      <c r="I48" s="76">
        <f>MIN(SUMIFS('RPS-Applicable Sales'!J:J,'RPS-Applicable Sales'!$A:$A,$A48)/SUMIFS('Statewide Sales'!I:I,'Statewide Sales'!$A:$A,$A48),1)</f>
        <v>0.76175665199084452</v>
      </c>
      <c r="J48" s="76">
        <f>MIN(SUMIFS('RPS-Applicable Sales'!K:K,'RPS-Applicable Sales'!$A:$A,$A48)/SUMIFS('Statewide Sales'!J:J,'Statewide Sales'!$A:$A,$A48),1)</f>
        <v>0.76094827770236195</v>
      </c>
      <c r="K48" s="76">
        <f>MIN(SUMIFS('RPS-Applicable Sales'!L:L,'RPS-Applicable Sales'!$A:$A,$A48)/SUMIFS('Statewide Sales'!K:K,'Statewide Sales'!$A:$A,$A48),1)</f>
        <v>0.76022796103655854</v>
      </c>
      <c r="L48" s="76">
        <f>MIN(SUMIFS('RPS-Applicable Sales'!M:M,'RPS-Applicable Sales'!$A:$A,$A48)/SUMIFS('Statewide Sales'!L:L,'Statewide Sales'!$A:$A,$A48),1)</f>
        <v>0.75988800944949919</v>
      </c>
      <c r="M48" s="76">
        <f>MIN(SUMIFS('RPS-Applicable Sales'!N:N,'RPS-Applicable Sales'!$A:$A,$A48)/SUMIFS('Statewide Sales'!M:M,'Statewide Sales'!$A:$A,$A48),1)</f>
        <v>0.76019919542729075</v>
      </c>
      <c r="N48" s="76">
        <f>MIN(SUMIFS('RPS-Applicable Sales'!O:O,'RPS-Applicable Sales'!$A:$A,$A48)/SUMIFS('Statewide Sales'!N:N,'Statewide Sales'!$A:$A,$A48),1)</f>
        <v>0.75804923425547688</v>
      </c>
      <c r="O48" s="76">
        <f>MIN(SUMIFS('RPS-Applicable Sales'!P:P,'RPS-Applicable Sales'!$A:$A,$A48)/SUMIFS('Statewide Sales'!O:O,'Statewide Sales'!$A:$A,$A48),1)</f>
        <v>0.75807556044021984</v>
      </c>
      <c r="P48" s="76">
        <f>MIN(SUMIFS('RPS-Applicable Sales'!Q:Q,'RPS-Applicable Sales'!$A:$A,$A48)/SUMIFS('Statewide Sales'!P:P,'Statewide Sales'!$A:$A,$A48),1)</f>
        <v>0.75969826612001135</v>
      </c>
      <c r="Q48" s="76">
        <f>MIN(SUMIFS('RPS-Applicable Sales'!R:R,'RPS-Applicable Sales'!$A:$A,$A48)/SUMIFS('Statewide Sales'!Q:Q,'Statewide Sales'!$A:$A,$A48),1)</f>
        <v>0.75936777657839327</v>
      </c>
      <c r="R48" s="76">
        <f>MIN(SUMIFS('RPS-Applicable Sales'!S:S,'RPS-Applicable Sales'!$A:$A,$A48)/SUMIFS('Statewide Sales'!R:R,'Statewide Sales'!$A:$A,$A48),1)</f>
        <v>0.75919955890922541</v>
      </c>
      <c r="S48" s="76">
        <f>MIN(SUMIFS('RPS-Applicable Sales'!T:T,'RPS-Applicable Sales'!$A:$A,$A48)/SUMIFS('Statewide Sales'!S:S,'Statewide Sales'!$A:$A,$A48),1)</f>
        <v>0.7581695951144416</v>
      </c>
      <c r="T48" s="76">
        <f>MIN(SUMIFS('RPS-Applicable Sales'!U:U,'RPS-Applicable Sales'!$A:$A,$A48)/SUMIFS('Statewide Sales'!T:T,'Statewide Sales'!$A:$A,$A48),1)</f>
        <v>0.75839052436406751</v>
      </c>
      <c r="U48" s="76">
        <f>MIN(SUMIFS('RPS-Applicable Sales'!V:V,'RPS-Applicable Sales'!$A:$A,$A48)/SUMIFS('Statewide Sales'!U:U,'Statewide Sales'!$A:$A,$A48),1)</f>
        <v>0.75931054576027801</v>
      </c>
      <c r="V48" s="76">
        <f>MIN(SUMIFS('RPS-Applicable Sales'!W:W,'RPS-Applicable Sales'!$A:$A,$A48)/SUMIFS('Statewide Sales'!V:V,'Statewide Sales'!$A:$A,$A48),1)</f>
        <v>0.76031865018491274</v>
      </c>
      <c r="W48" s="76">
        <f>MIN(SUMIFS('RPS-Applicable Sales'!X:X,'RPS-Applicable Sales'!$A:$A,$A48)/SUMIFS('Statewide Sales'!W:W,'Statewide Sales'!$A:$A,$A48),1)</f>
        <v>0.76070107181144175</v>
      </c>
      <c r="X48" s="76">
        <f>MIN(SUMIFS('RPS-Applicable Sales'!Y:Y,'RPS-Applicable Sales'!$A:$A,$A48)/SUMIFS('Statewide Sales'!X:X,'Statewide Sales'!$A:$A,$A48),1)</f>
        <v>0.76089838238700958</v>
      </c>
      <c r="Y48" s="76">
        <f>MIN(SUMIFS('RPS-Applicable Sales'!Z:Z,'RPS-Applicable Sales'!$A:$A,$A48)/SUMIFS('Statewide Sales'!Y:Y,'Statewide Sales'!$A:$A,$A48),1)</f>
        <v>0.76053809299688191</v>
      </c>
      <c r="Z48" s="76">
        <f>MIN(SUMIFS('RPS-Applicable Sales'!AA:AA,'RPS-Applicable Sales'!$A:$A,$A48)/SUMIFS('Statewide Sales'!Z:Z,'Statewide Sales'!$A:$A,$A48),1)</f>
        <v>0.76005191610495271</v>
      </c>
      <c r="AA48" s="76">
        <f>MIN(SUMIFS('RPS-Applicable Sales'!AB:AB,'RPS-Applicable Sales'!$A:$A,$A48)/SUMIFS('Statewide Sales'!AA:AA,'Statewide Sales'!$A:$A,$A48),1)</f>
        <v>0.76025973836618232</v>
      </c>
      <c r="AB48" s="76">
        <f>MIN(SUMIFS('RPS-Applicable Sales'!AC:AC,'RPS-Applicable Sales'!$A:$A,$A48)/SUMIFS('Statewide Sales'!AB:AB,'Statewide Sales'!$A:$A,$A48),1)</f>
        <v>0.76070124916065263</v>
      </c>
      <c r="AC48" s="76">
        <f>MIN(SUMIFS('RPS-Applicable Sales'!AD:AD,'RPS-Applicable Sales'!$A:$A,$A48)/SUMIFS('Statewide Sales'!AC:AC,'Statewide Sales'!$A:$A,$A48),1)</f>
        <v>0.76106125822573156</v>
      </c>
      <c r="AD48" s="76">
        <f>MIN(SUMIFS('RPS-Applicable Sales'!AE:AE,'RPS-Applicable Sales'!$A:$A,$A48)/SUMIFS('Statewide Sales'!AD:AD,'Statewide Sales'!$A:$A,$A48),1)</f>
        <v>0.76125572986871615</v>
      </c>
      <c r="AE48" s="76">
        <f>MIN(SUMIFS('RPS-Applicable Sales'!AF:AF,'RPS-Applicable Sales'!$A:$A,$A48)/SUMIFS('Statewide Sales'!AE:AE,'Statewide Sales'!$A:$A,$A48),1)</f>
        <v>0.76217750529735062</v>
      </c>
      <c r="AF48" s="119">
        <f t="shared" si="0"/>
        <v>0.76217750529735062</v>
      </c>
    </row>
    <row r="49" spans="1:32" ht="15" x14ac:dyDescent="0.25">
      <c r="A49" s="73" t="s">
        <v>125</v>
      </c>
      <c r="B49" s="76">
        <f>MIN(SUMIFS('RPS-Applicable Sales'!C:C,'RPS-Applicable Sales'!$A:$A,$A49)/SUMIFS('Statewide Sales'!B:B,'Statewide Sales'!$A:$A,$A49),1)</f>
        <v>0.89512009667965409</v>
      </c>
      <c r="C49" s="76">
        <f>MIN(SUMIFS('RPS-Applicable Sales'!D:D,'RPS-Applicable Sales'!$A:$A,$A49)/SUMIFS('Statewide Sales'!C:C,'Statewide Sales'!$A:$A,$A49),1)</f>
        <v>0.90078311227687602</v>
      </c>
      <c r="D49" s="76">
        <f>MIN(SUMIFS('RPS-Applicable Sales'!E:E,'RPS-Applicable Sales'!$A:$A,$A49)/SUMIFS('Statewide Sales'!D:D,'Statewide Sales'!$A:$A,$A49),1)</f>
        <v>0.86360685756469302</v>
      </c>
      <c r="E49" s="76">
        <f>MIN(SUMIFS('RPS-Applicable Sales'!F:F,'RPS-Applicable Sales'!$A:$A,$A49)/SUMIFS('Statewide Sales'!E:E,'Statewide Sales'!$A:$A,$A49),1)</f>
        <v>0.88238645554310147</v>
      </c>
      <c r="F49" s="76">
        <f>MIN(SUMIFS('RPS-Applicable Sales'!G:G,'RPS-Applicable Sales'!$A:$A,$A49)/SUMIFS('Statewide Sales'!F:F,'Statewide Sales'!$A:$A,$A49),1)</f>
        <v>0.89348427242902251</v>
      </c>
      <c r="G49" s="76">
        <f>MIN(SUMIFS('RPS-Applicable Sales'!H:H,'RPS-Applicable Sales'!$A:$A,$A49)/SUMIFS('Statewide Sales'!G:G,'Statewide Sales'!$A:$A,$A49),1)</f>
        <v>0.89189158492741438</v>
      </c>
      <c r="H49" s="76">
        <f>MIN(SUMIFS('RPS-Applicable Sales'!I:I,'RPS-Applicable Sales'!$A:$A,$A49)/SUMIFS('Statewide Sales'!H:H,'Statewide Sales'!$A:$A,$A49),1)</f>
        <v>0.88730840460895632</v>
      </c>
      <c r="I49" s="76">
        <f>MIN(SUMIFS('RPS-Applicable Sales'!J:J,'RPS-Applicable Sales'!$A:$A,$A49)/SUMIFS('Statewide Sales'!I:I,'Statewide Sales'!$A:$A,$A49),1)</f>
        <v>0.88918691037636599</v>
      </c>
      <c r="J49" s="76">
        <f>MIN(SUMIFS('RPS-Applicable Sales'!K:K,'RPS-Applicable Sales'!$A:$A,$A49)/SUMIFS('Statewide Sales'!J:J,'Statewide Sales'!$A:$A,$A49),1)</f>
        <v>0.88804218863548423</v>
      </c>
      <c r="K49" s="76">
        <f>MIN(SUMIFS('RPS-Applicable Sales'!L:L,'RPS-Applicable Sales'!$A:$A,$A49)/SUMIFS('Statewide Sales'!K:K,'Statewide Sales'!$A:$A,$A49),1)</f>
        <v>0.88658748532504639</v>
      </c>
      <c r="L49" s="76">
        <f>MIN(SUMIFS('RPS-Applicable Sales'!M:M,'RPS-Applicable Sales'!$A:$A,$A49)/SUMIFS('Statewide Sales'!L:L,'Statewide Sales'!$A:$A,$A49),1)</f>
        <v>0.88551338729751439</v>
      </c>
      <c r="M49" s="76">
        <f>MIN(SUMIFS('RPS-Applicable Sales'!N:N,'RPS-Applicable Sales'!$A:$A,$A49)/SUMIFS('Statewide Sales'!M:M,'Statewide Sales'!$A:$A,$A49),1)</f>
        <v>0.88669635781014233</v>
      </c>
      <c r="N49" s="76">
        <f>MIN(SUMIFS('RPS-Applicable Sales'!O:O,'RPS-Applicable Sales'!$A:$A,$A49)/SUMIFS('Statewide Sales'!N:N,'Statewide Sales'!$A:$A,$A49),1)</f>
        <v>0.88654784632620542</v>
      </c>
      <c r="O49" s="76">
        <f>MIN(SUMIFS('RPS-Applicable Sales'!P:P,'RPS-Applicable Sales'!$A:$A,$A49)/SUMIFS('Statewide Sales'!O:O,'Statewide Sales'!$A:$A,$A49),1)</f>
        <v>0.88764002808119358</v>
      </c>
      <c r="P49" s="76">
        <f>MIN(SUMIFS('RPS-Applicable Sales'!Q:Q,'RPS-Applicable Sales'!$A:$A,$A49)/SUMIFS('Statewide Sales'!P:P,'Statewide Sales'!$A:$A,$A49),1)</f>
        <v>0.88798840748133412</v>
      </c>
      <c r="Q49" s="76">
        <f>MIN(SUMIFS('RPS-Applicable Sales'!R:R,'RPS-Applicable Sales'!$A:$A,$A49)/SUMIFS('Statewide Sales'!Q:Q,'Statewide Sales'!$A:$A,$A49),1)</f>
        <v>0.88886924792122146</v>
      </c>
      <c r="R49" s="76">
        <f>MIN(SUMIFS('RPS-Applicable Sales'!S:S,'RPS-Applicable Sales'!$A:$A,$A49)/SUMIFS('Statewide Sales'!R:R,'Statewide Sales'!$A:$A,$A49),1)</f>
        <v>0.88868391659438728</v>
      </c>
      <c r="S49" s="76">
        <f>MIN(SUMIFS('RPS-Applicable Sales'!T:T,'RPS-Applicable Sales'!$A:$A,$A49)/SUMIFS('Statewide Sales'!S:S,'Statewide Sales'!$A:$A,$A49),1)</f>
        <v>0.88871680937872832</v>
      </c>
      <c r="T49" s="76">
        <f>MIN(SUMIFS('RPS-Applicable Sales'!U:U,'RPS-Applicable Sales'!$A:$A,$A49)/SUMIFS('Statewide Sales'!T:T,'Statewide Sales'!$A:$A,$A49),1)</f>
        <v>0.88891752116081335</v>
      </c>
      <c r="U49" s="76">
        <f>MIN(SUMIFS('RPS-Applicable Sales'!V:V,'RPS-Applicable Sales'!$A:$A,$A49)/SUMIFS('Statewide Sales'!U:U,'Statewide Sales'!$A:$A,$A49),1)</f>
        <v>0.88859434429920636</v>
      </c>
      <c r="V49" s="76">
        <f>MIN(SUMIFS('RPS-Applicable Sales'!W:W,'RPS-Applicable Sales'!$A:$A,$A49)/SUMIFS('Statewide Sales'!V:V,'Statewide Sales'!$A:$A,$A49),1)</f>
        <v>0.88821631890660302</v>
      </c>
      <c r="W49" s="76">
        <f>MIN(SUMIFS('RPS-Applicable Sales'!X:X,'RPS-Applicable Sales'!$A:$A,$A49)/SUMIFS('Statewide Sales'!W:W,'Statewide Sales'!$A:$A,$A49),1)</f>
        <v>0.88759088672150976</v>
      </c>
      <c r="X49" s="76">
        <f>MIN(SUMIFS('RPS-Applicable Sales'!Y:Y,'RPS-Applicable Sales'!$A:$A,$A49)/SUMIFS('Statewide Sales'!X:X,'Statewide Sales'!$A:$A,$A49),1)</f>
        <v>0.88659560055478848</v>
      </c>
      <c r="Y49" s="76">
        <f>MIN(SUMIFS('RPS-Applicable Sales'!Z:Z,'RPS-Applicable Sales'!$A:$A,$A49)/SUMIFS('Statewide Sales'!Y:Y,'Statewide Sales'!$A:$A,$A49),1)</f>
        <v>0.88613076926796819</v>
      </c>
      <c r="Z49" s="76">
        <f>MIN(SUMIFS('RPS-Applicable Sales'!AA:AA,'RPS-Applicable Sales'!$A:$A,$A49)/SUMIFS('Statewide Sales'!Z:Z,'Statewide Sales'!$A:$A,$A49),1)</f>
        <v>0.88975760014846561</v>
      </c>
      <c r="AA49" s="76">
        <f>MIN(SUMIFS('RPS-Applicable Sales'!AB:AB,'RPS-Applicable Sales'!$A:$A,$A49)/SUMIFS('Statewide Sales'!AA:AA,'Statewide Sales'!$A:$A,$A49),1)</f>
        <v>0.886936745165399</v>
      </c>
      <c r="AB49" s="76">
        <f>MIN(SUMIFS('RPS-Applicable Sales'!AC:AC,'RPS-Applicable Sales'!$A:$A,$A49)/SUMIFS('Statewide Sales'!AB:AB,'Statewide Sales'!$A:$A,$A49),1)</f>
        <v>0.8877937920192428</v>
      </c>
      <c r="AC49" s="76">
        <f>MIN(SUMIFS('RPS-Applicable Sales'!AD:AD,'RPS-Applicable Sales'!$A:$A,$A49)/SUMIFS('Statewide Sales'!AC:AC,'Statewide Sales'!$A:$A,$A49),1)</f>
        <v>0.88743529932209286</v>
      </c>
      <c r="AD49" s="76">
        <f>MIN(SUMIFS('RPS-Applicable Sales'!AE:AE,'RPS-Applicable Sales'!$A:$A,$A49)/SUMIFS('Statewide Sales'!AD:AD,'Statewide Sales'!$A:$A,$A49),1)</f>
        <v>0.88816396599933622</v>
      </c>
      <c r="AE49" s="76">
        <f>MIN(SUMIFS('RPS-Applicable Sales'!AF:AF,'RPS-Applicable Sales'!$A:$A,$A49)/SUMIFS('Statewide Sales'!AE:AE,'Statewide Sales'!$A:$A,$A49),1)</f>
        <v>0.88914477491396826</v>
      </c>
      <c r="AF49" s="119">
        <f t="shared" si="0"/>
        <v>0.88914477491396826</v>
      </c>
    </row>
    <row r="50" spans="1:32" ht="15" x14ac:dyDescent="0.25">
      <c r="A50" s="73" t="s">
        <v>128</v>
      </c>
      <c r="B50" s="76">
        <f>MIN(SUMIFS('RPS-Applicable Sales'!C:C,'RPS-Applicable Sales'!$A:$A,$A50)/SUMIFS('Statewide Sales'!B:B,'Statewide Sales'!$A:$A,$A50),1)</f>
        <v>0</v>
      </c>
      <c r="C50" s="76">
        <f>MIN(SUMIFS('RPS-Applicable Sales'!D:D,'RPS-Applicable Sales'!$A:$A,$A50)/SUMIFS('Statewide Sales'!C:C,'Statewide Sales'!$A:$A,$A50),1)</f>
        <v>0</v>
      </c>
      <c r="D50" s="76">
        <f>MIN(SUMIFS('RPS-Applicable Sales'!E:E,'RPS-Applicable Sales'!$A:$A,$A50)/SUMIFS('Statewide Sales'!D:D,'Statewide Sales'!$A:$A,$A50),1)</f>
        <v>0</v>
      </c>
      <c r="E50" s="76">
        <f>MIN(SUMIFS('RPS-Applicable Sales'!F:F,'RPS-Applicable Sales'!$A:$A,$A50)/SUMIFS('Statewide Sales'!E:E,'Statewide Sales'!$A:$A,$A50),1)</f>
        <v>0</v>
      </c>
      <c r="F50" s="76">
        <f>MIN(SUMIFS('RPS-Applicable Sales'!G:G,'RPS-Applicable Sales'!$A:$A,$A50)/SUMIFS('Statewide Sales'!F:F,'Statewide Sales'!$A:$A,$A50),1)</f>
        <v>0</v>
      </c>
      <c r="G50" s="76">
        <f>MIN(SUMIFS('RPS-Applicable Sales'!H:H,'RPS-Applicable Sales'!$A:$A,$A50)/SUMIFS('Statewide Sales'!G:G,'Statewide Sales'!$A:$A,$A50),1)</f>
        <v>0</v>
      </c>
      <c r="H50" s="76">
        <f>MIN(SUMIFS('RPS-Applicable Sales'!I:I,'RPS-Applicable Sales'!$A:$A,$A50)/SUMIFS('Statewide Sales'!H:H,'Statewide Sales'!$A:$A,$A50),1)</f>
        <v>0</v>
      </c>
      <c r="I50" s="76">
        <f>MIN(SUMIFS('RPS-Applicable Sales'!J:J,'RPS-Applicable Sales'!$A:$A,$A50)/SUMIFS('Statewide Sales'!I:I,'Statewide Sales'!$A:$A,$A50),1)</f>
        <v>0</v>
      </c>
      <c r="J50" s="76">
        <f>MIN(SUMIFS('RPS-Applicable Sales'!K:K,'RPS-Applicable Sales'!$A:$A,$A50)/SUMIFS('Statewide Sales'!J:J,'Statewide Sales'!$A:$A,$A50),1)</f>
        <v>0</v>
      </c>
      <c r="K50" s="76">
        <f>MIN(SUMIFS('RPS-Applicable Sales'!L:L,'RPS-Applicable Sales'!$A:$A,$A50)/SUMIFS('Statewide Sales'!K:K,'Statewide Sales'!$A:$A,$A50),1)</f>
        <v>0</v>
      </c>
      <c r="L50" s="76">
        <f>MIN(SUMIFS('RPS-Applicable Sales'!M:M,'RPS-Applicable Sales'!$A:$A,$A50)/SUMIFS('Statewide Sales'!L:L,'Statewide Sales'!$A:$A,$A50),1)</f>
        <v>0</v>
      </c>
      <c r="M50" s="76">
        <f>MIN(SUMIFS('RPS-Applicable Sales'!N:N,'RPS-Applicable Sales'!$A:$A,$A50)/SUMIFS('Statewide Sales'!M:M,'Statewide Sales'!$A:$A,$A50),1)</f>
        <v>0</v>
      </c>
      <c r="N50" s="76">
        <f>MIN(SUMIFS('RPS-Applicable Sales'!O:O,'RPS-Applicable Sales'!$A:$A,$A50)/SUMIFS('Statewide Sales'!N:N,'Statewide Sales'!$A:$A,$A50),1)</f>
        <v>0</v>
      </c>
      <c r="O50" s="76">
        <f>MIN(SUMIFS('RPS-Applicable Sales'!P:P,'RPS-Applicable Sales'!$A:$A,$A50)/SUMIFS('Statewide Sales'!O:O,'Statewide Sales'!$A:$A,$A50),1)</f>
        <v>0</v>
      </c>
      <c r="P50" s="76">
        <f>MIN(SUMIFS('RPS-Applicable Sales'!Q:Q,'RPS-Applicable Sales'!$A:$A,$A50)/SUMIFS('Statewide Sales'!P:P,'Statewide Sales'!$A:$A,$A50),1)</f>
        <v>0</v>
      </c>
      <c r="Q50" s="76">
        <f>MIN(SUMIFS('RPS-Applicable Sales'!R:R,'RPS-Applicable Sales'!$A:$A,$A50)/SUMIFS('Statewide Sales'!Q:Q,'Statewide Sales'!$A:$A,$A50),1)</f>
        <v>0</v>
      </c>
      <c r="R50" s="76">
        <f>MIN(SUMIFS('RPS-Applicable Sales'!S:S,'RPS-Applicable Sales'!$A:$A,$A50)/SUMIFS('Statewide Sales'!R:R,'Statewide Sales'!$A:$A,$A50),1)</f>
        <v>0</v>
      </c>
      <c r="S50" s="76">
        <f>MIN(SUMIFS('RPS-Applicable Sales'!T:T,'RPS-Applicable Sales'!$A:$A,$A50)/SUMIFS('Statewide Sales'!S:S,'Statewide Sales'!$A:$A,$A50),1)</f>
        <v>0</v>
      </c>
      <c r="T50" s="76">
        <f>MIN(SUMIFS('RPS-Applicable Sales'!U:U,'RPS-Applicable Sales'!$A:$A,$A50)/SUMIFS('Statewide Sales'!T:T,'Statewide Sales'!$A:$A,$A50),1)</f>
        <v>0</v>
      </c>
      <c r="U50" s="76">
        <f>MIN(SUMIFS('RPS-Applicable Sales'!V:V,'RPS-Applicable Sales'!$A:$A,$A50)/SUMIFS('Statewide Sales'!U:U,'Statewide Sales'!$A:$A,$A50),1)</f>
        <v>0</v>
      </c>
      <c r="V50" s="76">
        <f>MIN(SUMIFS('RPS-Applicable Sales'!W:W,'RPS-Applicable Sales'!$A:$A,$A50)/SUMIFS('Statewide Sales'!V:V,'Statewide Sales'!$A:$A,$A50),1)</f>
        <v>0</v>
      </c>
      <c r="W50" s="76">
        <f>MIN(SUMIFS('RPS-Applicable Sales'!X:X,'RPS-Applicable Sales'!$A:$A,$A50)/SUMIFS('Statewide Sales'!W:W,'Statewide Sales'!$A:$A,$A50),1)</f>
        <v>0</v>
      </c>
      <c r="X50" s="76">
        <f>MIN(SUMIFS('RPS-Applicable Sales'!Y:Y,'RPS-Applicable Sales'!$A:$A,$A50)/SUMIFS('Statewide Sales'!X:X,'Statewide Sales'!$A:$A,$A50),1)</f>
        <v>0</v>
      </c>
      <c r="Y50" s="76">
        <f>MIN(SUMIFS('RPS-Applicable Sales'!Z:Z,'RPS-Applicable Sales'!$A:$A,$A50)/SUMIFS('Statewide Sales'!Y:Y,'Statewide Sales'!$A:$A,$A50),1)</f>
        <v>0</v>
      </c>
      <c r="Z50" s="76">
        <f>MIN(SUMIFS('RPS-Applicable Sales'!AA:AA,'RPS-Applicable Sales'!$A:$A,$A50)/SUMIFS('Statewide Sales'!Z:Z,'Statewide Sales'!$A:$A,$A50),1)</f>
        <v>0</v>
      </c>
      <c r="AA50" s="76">
        <f>MIN(SUMIFS('RPS-Applicable Sales'!AB:AB,'RPS-Applicable Sales'!$A:$A,$A50)/SUMIFS('Statewide Sales'!AA:AA,'Statewide Sales'!$A:$A,$A50),1)</f>
        <v>0</v>
      </c>
      <c r="AB50" s="76">
        <f>MIN(SUMIFS('RPS-Applicable Sales'!AC:AC,'RPS-Applicable Sales'!$A:$A,$A50)/SUMIFS('Statewide Sales'!AB:AB,'Statewide Sales'!$A:$A,$A50),1)</f>
        <v>0</v>
      </c>
      <c r="AC50" s="76">
        <f>MIN(SUMIFS('RPS-Applicable Sales'!AD:AD,'RPS-Applicable Sales'!$A:$A,$A50)/SUMIFS('Statewide Sales'!AC:AC,'Statewide Sales'!$A:$A,$A50),1)</f>
        <v>0</v>
      </c>
      <c r="AD50" s="76">
        <f>MIN(SUMIFS('RPS-Applicable Sales'!AE:AE,'RPS-Applicable Sales'!$A:$A,$A50)/SUMIFS('Statewide Sales'!AD:AD,'Statewide Sales'!$A:$A,$A50),1)</f>
        <v>0</v>
      </c>
      <c r="AE50" s="76">
        <f>MIN(SUMIFS('RPS-Applicable Sales'!AF:AF,'RPS-Applicable Sales'!$A:$A,$A50)/SUMIFS('Statewide Sales'!AE:AE,'Statewide Sales'!$A:$A,$A50),1)</f>
        <v>0</v>
      </c>
      <c r="AF50" s="119">
        <f t="shared" si="0"/>
        <v>0</v>
      </c>
    </row>
    <row r="51" spans="1:32" ht="15" x14ac:dyDescent="0.25">
      <c r="A51" s="73" t="s">
        <v>131</v>
      </c>
      <c r="B51" s="76">
        <f>MIN(SUMIFS('RPS-Applicable Sales'!C:C,'RPS-Applicable Sales'!$A:$A,$A51)/SUMIFS('Statewide Sales'!B:B,'Statewide Sales'!$A:$A,$A51),1)</f>
        <v>1</v>
      </c>
      <c r="C51" s="76">
        <f>MIN(SUMIFS('RPS-Applicable Sales'!D:D,'RPS-Applicable Sales'!$A:$A,$A51)/SUMIFS('Statewide Sales'!C:C,'Statewide Sales'!$A:$A,$A51),1)</f>
        <v>1</v>
      </c>
      <c r="D51" s="76">
        <f>MIN(SUMIFS('RPS-Applicable Sales'!E:E,'RPS-Applicable Sales'!$A:$A,$A51)/SUMIFS('Statewide Sales'!D:D,'Statewide Sales'!$A:$A,$A51),1)</f>
        <v>0.99473486333140393</v>
      </c>
      <c r="E51" s="76">
        <f>MIN(SUMIFS('RPS-Applicable Sales'!F:F,'RPS-Applicable Sales'!$A:$A,$A51)/SUMIFS('Statewide Sales'!E:E,'Statewide Sales'!$A:$A,$A51),1)</f>
        <v>0.99511449037437838</v>
      </c>
      <c r="F51" s="76">
        <f>MIN(SUMIFS('RPS-Applicable Sales'!G:G,'RPS-Applicable Sales'!$A:$A,$A51)/SUMIFS('Statewide Sales'!F:F,'Statewide Sales'!$A:$A,$A51),1)</f>
        <v>1</v>
      </c>
      <c r="G51" s="76">
        <f>MIN(SUMIFS('RPS-Applicable Sales'!H:H,'RPS-Applicable Sales'!$A:$A,$A51)/SUMIFS('Statewide Sales'!G:G,'Statewide Sales'!$A:$A,$A51),1)</f>
        <v>1</v>
      </c>
      <c r="H51" s="76">
        <f>MIN(SUMIFS('RPS-Applicable Sales'!I:I,'RPS-Applicable Sales'!$A:$A,$A51)/SUMIFS('Statewide Sales'!H:H,'Statewide Sales'!$A:$A,$A51),1)</f>
        <v>1</v>
      </c>
      <c r="I51" s="76">
        <f>MIN(SUMIFS('RPS-Applicable Sales'!J:J,'RPS-Applicable Sales'!$A:$A,$A51)/SUMIFS('Statewide Sales'!I:I,'Statewide Sales'!$A:$A,$A51),1)</f>
        <v>1</v>
      </c>
      <c r="J51" s="76">
        <f>MIN(SUMIFS('RPS-Applicable Sales'!K:K,'RPS-Applicable Sales'!$A:$A,$A51)/SUMIFS('Statewide Sales'!J:J,'Statewide Sales'!$A:$A,$A51),1)</f>
        <v>1</v>
      </c>
      <c r="K51" s="76">
        <f>MIN(SUMIFS('RPS-Applicable Sales'!L:L,'RPS-Applicable Sales'!$A:$A,$A51)/SUMIFS('Statewide Sales'!K:K,'Statewide Sales'!$A:$A,$A51),1)</f>
        <v>1</v>
      </c>
      <c r="L51" s="76">
        <f>MIN(SUMIFS('RPS-Applicable Sales'!M:M,'RPS-Applicable Sales'!$A:$A,$A51)/SUMIFS('Statewide Sales'!L:L,'Statewide Sales'!$A:$A,$A51),1)</f>
        <v>1</v>
      </c>
      <c r="M51" s="76">
        <f>MIN(SUMIFS('RPS-Applicable Sales'!N:N,'RPS-Applicable Sales'!$A:$A,$A51)/SUMIFS('Statewide Sales'!M:M,'Statewide Sales'!$A:$A,$A51),1)</f>
        <v>1</v>
      </c>
      <c r="N51" s="76">
        <f>MIN(SUMIFS('RPS-Applicable Sales'!O:O,'RPS-Applicable Sales'!$A:$A,$A51)/SUMIFS('Statewide Sales'!N:N,'Statewide Sales'!$A:$A,$A51),1)</f>
        <v>1</v>
      </c>
      <c r="O51" s="76">
        <f>MIN(SUMIFS('RPS-Applicable Sales'!P:P,'RPS-Applicable Sales'!$A:$A,$A51)/SUMIFS('Statewide Sales'!O:O,'Statewide Sales'!$A:$A,$A51),1)</f>
        <v>1</v>
      </c>
      <c r="P51" s="76">
        <f>MIN(SUMIFS('RPS-Applicable Sales'!Q:Q,'RPS-Applicable Sales'!$A:$A,$A51)/SUMIFS('Statewide Sales'!P:P,'Statewide Sales'!$A:$A,$A51),1)</f>
        <v>1</v>
      </c>
      <c r="Q51" s="76">
        <f>MIN(SUMIFS('RPS-Applicable Sales'!R:R,'RPS-Applicable Sales'!$A:$A,$A51)/SUMIFS('Statewide Sales'!Q:Q,'Statewide Sales'!$A:$A,$A51),1)</f>
        <v>1</v>
      </c>
      <c r="R51" s="76">
        <f>MIN(SUMIFS('RPS-Applicable Sales'!S:S,'RPS-Applicable Sales'!$A:$A,$A51)/SUMIFS('Statewide Sales'!R:R,'Statewide Sales'!$A:$A,$A51),1)</f>
        <v>1</v>
      </c>
      <c r="S51" s="76">
        <f>MIN(SUMIFS('RPS-Applicable Sales'!T:T,'RPS-Applicable Sales'!$A:$A,$A51)/SUMIFS('Statewide Sales'!S:S,'Statewide Sales'!$A:$A,$A51),1)</f>
        <v>1</v>
      </c>
      <c r="T51" s="76">
        <f>MIN(SUMIFS('RPS-Applicable Sales'!U:U,'RPS-Applicable Sales'!$A:$A,$A51)/SUMIFS('Statewide Sales'!T:T,'Statewide Sales'!$A:$A,$A51),1)</f>
        <v>1</v>
      </c>
      <c r="U51" s="76">
        <f>MIN(SUMIFS('RPS-Applicable Sales'!V:V,'RPS-Applicable Sales'!$A:$A,$A51)/SUMIFS('Statewide Sales'!U:U,'Statewide Sales'!$A:$A,$A51),1)</f>
        <v>1</v>
      </c>
      <c r="V51" s="76">
        <f>MIN(SUMIFS('RPS-Applicable Sales'!W:W,'RPS-Applicable Sales'!$A:$A,$A51)/SUMIFS('Statewide Sales'!V:V,'Statewide Sales'!$A:$A,$A51),1)</f>
        <v>1</v>
      </c>
      <c r="W51" s="76">
        <f>MIN(SUMIFS('RPS-Applicable Sales'!X:X,'RPS-Applicable Sales'!$A:$A,$A51)/SUMIFS('Statewide Sales'!W:W,'Statewide Sales'!$A:$A,$A51),1)</f>
        <v>1</v>
      </c>
      <c r="X51" s="76">
        <f>MIN(SUMIFS('RPS-Applicable Sales'!Y:Y,'RPS-Applicable Sales'!$A:$A,$A51)/SUMIFS('Statewide Sales'!X:X,'Statewide Sales'!$A:$A,$A51),1)</f>
        <v>1</v>
      </c>
      <c r="Y51" s="76">
        <f>MIN(SUMIFS('RPS-Applicable Sales'!Z:Z,'RPS-Applicable Sales'!$A:$A,$A51)/SUMIFS('Statewide Sales'!Y:Y,'Statewide Sales'!$A:$A,$A51),1)</f>
        <v>1</v>
      </c>
      <c r="Z51" s="76">
        <f>MIN(SUMIFS('RPS-Applicable Sales'!AA:AA,'RPS-Applicable Sales'!$A:$A,$A51)/SUMIFS('Statewide Sales'!Z:Z,'Statewide Sales'!$A:$A,$A51),1)</f>
        <v>1</v>
      </c>
      <c r="AA51" s="76">
        <f>MIN(SUMIFS('RPS-Applicable Sales'!AB:AB,'RPS-Applicable Sales'!$A:$A,$A51)/SUMIFS('Statewide Sales'!AA:AA,'Statewide Sales'!$A:$A,$A51),1)</f>
        <v>1</v>
      </c>
      <c r="AB51" s="76">
        <f>MIN(SUMIFS('RPS-Applicable Sales'!AC:AC,'RPS-Applicable Sales'!$A:$A,$A51)/SUMIFS('Statewide Sales'!AB:AB,'Statewide Sales'!$A:$A,$A51),1)</f>
        <v>1</v>
      </c>
      <c r="AC51" s="76">
        <f>MIN(SUMIFS('RPS-Applicable Sales'!AD:AD,'RPS-Applicable Sales'!$A:$A,$A51)/SUMIFS('Statewide Sales'!AC:AC,'Statewide Sales'!$A:$A,$A51),1)</f>
        <v>1</v>
      </c>
      <c r="AD51" s="76">
        <f>MIN(SUMIFS('RPS-Applicable Sales'!AE:AE,'RPS-Applicable Sales'!$A:$A,$A51)/SUMIFS('Statewide Sales'!AD:AD,'Statewide Sales'!$A:$A,$A51),1)</f>
        <v>1</v>
      </c>
      <c r="AE51" s="76">
        <f>MIN(SUMIFS('RPS-Applicable Sales'!AF:AF,'RPS-Applicable Sales'!$A:$A,$A51)/SUMIFS('Statewide Sales'!AE:AE,'Statewide Sales'!$A:$A,$A51),1)</f>
        <v>1</v>
      </c>
      <c r="AF51" s="119">
        <f t="shared" si="0"/>
        <v>1</v>
      </c>
    </row>
    <row r="52" spans="1:32" ht="15" x14ac:dyDescent="0.25">
      <c r="A52" s="73" t="s">
        <v>134</v>
      </c>
      <c r="B52" s="76">
        <f>MIN(SUMIFS('RPS-Applicable Sales'!C:C,'RPS-Applicable Sales'!$A:$A,$A52)/SUMIFS('Statewide Sales'!B:B,'Statewide Sales'!$A:$A,$A52),1)</f>
        <v>0</v>
      </c>
      <c r="C52" s="76">
        <f>MIN(SUMIFS('RPS-Applicable Sales'!D:D,'RPS-Applicable Sales'!$A:$A,$A52)/SUMIFS('Statewide Sales'!C:C,'Statewide Sales'!$A:$A,$A52),1)</f>
        <v>0</v>
      </c>
      <c r="D52" s="76">
        <f>MIN(SUMIFS('RPS-Applicable Sales'!E:E,'RPS-Applicable Sales'!$A:$A,$A52)/SUMIFS('Statewide Sales'!D:D,'Statewide Sales'!$A:$A,$A52),1)</f>
        <v>0</v>
      </c>
      <c r="E52" s="76">
        <f>MIN(SUMIFS('RPS-Applicable Sales'!F:F,'RPS-Applicable Sales'!$A:$A,$A52)/SUMIFS('Statewide Sales'!E:E,'Statewide Sales'!$A:$A,$A52),1)</f>
        <v>0</v>
      </c>
      <c r="F52" s="76">
        <f>MIN(SUMIFS('RPS-Applicable Sales'!G:G,'RPS-Applicable Sales'!$A:$A,$A52)/SUMIFS('Statewide Sales'!F:F,'Statewide Sales'!$A:$A,$A52),1)</f>
        <v>0</v>
      </c>
      <c r="G52" s="76">
        <f>MIN(SUMIFS('RPS-Applicable Sales'!H:H,'RPS-Applicable Sales'!$A:$A,$A52)/SUMIFS('Statewide Sales'!G:G,'Statewide Sales'!$A:$A,$A52),1)</f>
        <v>0</v>
      </c>
      <c r="H52" s="76">
        <f>MIN(SUMIFS('RPS-Applicable Sales'!I:I,'RPS-Applicable Sales'!$A:$A,$A52)/SUMIFS('Statewide Sales'!H:H,'Statewide Sales'!$A:$A,$A52),1)</f>
        <v>0</v>
      </c>
      <c r="I52" s="76">
        <f>MIN(SUMIFS('RPS-Applicable Sales'!J:J,'RPS-Applicable Sales'!$A:$A,$A52)/SUMIFS('Statewide Sales'!I:I,'Statewide Sales'!$A:$A,$A52),1)</f>
        <v>0</v>
      </c>
      <c r="J52" s="76">
        <f>MIN(SUMIFS('RPS-Applicable Sales'!K:K,'RPS-Applicable Sales'!$A:$A,$A52)/SUMIFS('Statewide Sales'!J:J,'Statewide Sales'!$A:$A,$A52),1)</f>
        <v>0</v>
      </c>
      <c r="K52" s="76">
        <f>MIN(SUMIFS('RPS-Applicable Sales'!L:L,'RPS-Applicable Sales'!$A:$A,$A52)/SUMIFS('Statewide Sales'!K:K,'Statewide Sales'!$A:$A,$A52),1)</f>
        <v>0</v>
      </c>
      <c r="L52" s="76">
        <f>MIN(SUMIFS('RPS-Applicable Sales'!M:M,'RPS-Applicable Sales'!$A:$A,$A52)/SUMIFS('Statewide Sales'!L:L,'Statewide Sales'!$A:$A,$A52),1)</f>
        <v>0</v>
      </c>
      <c r="M52" s="76">
        <f>MIN(SUMIFS('RPS-Applicable Sales'!N:N,'RPS-Applicable Sales'!$A:$A,$A52)/SUMIFS('Statewide Sales'!M:M,'Statewide Sales'!$A:$A,$A52),1)</f>
        <v>0</v>
      </c>
      <c r="N52" s="76">
        <f>MIN(SUMIFS('RPS-Applicable Sales'!O:O,'RPS-Applicable Sales'!$A:$A,$A52)/SUMIFS('Statewide Sales'!N:N,'Statewide Sales'!$A:$A,$A52),1)</f>
        <v>0</v>
      </c>
      <c r="O52" s="76">
        <f>MIN(SUMIFS('RPS-Applicable Sales'!P:P,'RPS-Applicable Sales'!$A:$A,$A52)/SUMIFS('Statewide Sales'!O:O,'Statewide Sales'!$A:$A,$A52),1)</f>
        <v>0</v>
      </c>
      <c r="P52" s="76">
        <f>MIN(SUMIFS('RPS-Applicable Sales'!Q:Q,'RPS-Applicable Sales'!$A:$A,$A52)/SUMIFS('Statewide Sales'!P:P,'Statewide Sales'!$A:$A,$A52),1)</f>
        <v>0</v>
      </c>
      <c r="Q52" s="76">
        <f>MIN(SUMIFS('RPS-Applicable Sales'!R:R,'RPS-Applicable Sales'!$A:$A,$A52)/SUMIFS('Statewide Sales'!Q:Q,'Statewide Sales'!$A:$A,$A52),1)</f>
        <v>0</v>
      </c>
      <c r="R52" s="76">
        <f>MIN(SUMIFS('RPS-Applicable Sales'!S:S,'RPS-Applicable Sales'!$A:$A,$A52)/SUMIFS('Statewide Sales'!R:R,'Statewide Sales'!$A:$A,$A52),1)</f>
        <v>0</v>
      </c>
      <c r="S52" s="76">
        <f>MIN(SUMIFS('RPS-Applicable Sales'!T:T,'RPS-Applicable Sales'!$A:$A,$A52)/SUMIFS('Statewide Sales'!S:S,'Statewide Sales'!$A:$A,$A52),1)</f>
        <v>0</v>
      </c>
      <c r="T52" s="76">
        <f>MIN(SUMIFS('RPS-Applicable Sales'!U:U,'RPS-Applicable Sales'!$A:$A,$A52)/SUMIFS('Statewide Sales'!T:T,'Statewide Sales'!$A:$A,$A52),1)</f>
        <v>0</v>
      </c>
      <c r="U52" s="76">
        <f>MIN(SUMIFS('RPS-Applicable Sales'!V:V,'RPS-Applicable Sales'!$A:$A,$A52)/SUMIFS('Statewide Sales'!U:U,'Statewide Sales'!$A:$A,$A52),1)</f>
        <v>0</v>
      </c>
      <c r="V52" s="76">
        <f>MIN(SUMIFS('RPS-Applicable Sales'!W:W,'RPS-Applicable Sales'!$A:$A,$A52)/SUMIFS('Statewide Sales'!V:V,'Statewide Sales'!$A:$A,$A52),1)</f>
        <v>0</v>
      </c>
      <c r="W52" s="76">
        <f>MIN(SUMIFS('RPS-Applicable Sales'!X:X,'RPS-Applicable Sales'!$A:$A,$A52)/SUMIFS('Statewide Sales'!W:W,'Statewide Sales'!$A:$A,$A52),1)</f>
        <v>0</v>
      </c>
      <c r="X52" s="76">
        <f>MIN(SUMIFS('RPS-Applicable Sales'!Y:Y,'RPS-Applicable Sales'!$A:$A,$A52)/SUMIFS('Statewide Sales'!X:X,'Statewide Sales'!$A:$A,$A52),1)</f>
        <v>0</v>
      </c>
      <c r="Y52" s="76">
        <f>MIN(SUMIFS('RPS-Applicable Sales'!Z:Z,'RPS-Applicable Sales'!$A:$A,$A52)/SUMIFS('Statewide Sales'!Y:Y,'Statewide Sales'!$A:$A,$A52),1)</f>
        <v>0</v>
      </c>
      <c r="Z52" s="76">
        <f>MIN(SUMIFS('RPS-Applicable Sales'!AA:AA,'RPS-Applicable Sales'!$A:$A,$A52)/SUMIFS('Statewide Sales'!Z:Z,'Statewide Sales'!$A:$A,$A52),1)</f>
        <v>0</v>
      </c>
      <c r="AA52" s="76">
        <f>MIN(SUMIFS('RPS-Applicable Sales'!AB:AB,'RPS-Applicable Sales'!$A:$A,$A52)/SUMIFS('Statewide Sales'!AA:AA,'Statewide Sales'!$A:$A,$A52),1)</f>
        <v>0</v>
      </c>
      <c r="AB52" s="76">
        <f>MIN(SUMIFS('RPS-Applicable Sales'!AC:AC,'RPS-Applicable Sales'!$A:$A,$A52)/SUMIFS('Statewide Sales'!AB:AB,'Statewide Sales'!$A:$A,$A52),1)</f>
        <v>0</v>
      </c>
      <c r="AC52" s="76">
        <f>MIN(SUMIFS('RPS-Applicable Sales'!AD:AD,'RPS-Applicable Sales'!$A:$A,$A52)/SUMIFS('Statewide Sales'!AC:AC,'Statewide Sales'!$A:$A,$A52),1)</f>
        <v>0</v>
      </c>
      <c r="AD52" s="76">
        <f>MIN(SUMIFS('RPS-Applicable Sales'!AE:AE,'RPS-Applicable Sales'!$A:$A,$A52)/SUMIFS('Statewide Sales'!AD:AD,'Statewide Sales'!$A:$A,$A52),1)</f>
        <v>0</v>
      </c>
      <c r="AE52" s="76">
        <f>MIN(SUMIFS('RPS-Applicable Sales'!AF:AF,'RPS-Applicable Sales'!$A:$A,$A52)/SUMIFS('Statewide Sales'!AE:AE,'Statewide Sales'!$A:$A,$A52),1)</f>
        <v>0</v>
      </c>
      <c r="AF52" s="119">
        <f t="shared" si="0"/>
        <v>0</v>
      </c>
    </row>
    <row r="53" spans="1:32" x14ac:dyDescent="0.2">
      <c r="B53" s="100"/>
      <c r="C53" s="100"/>
      <c r="D53" s="100"/>
      <c r="E53" s="100"/>
      <c r="F53" s="100"/>
      <c r="G53" s="100"/>
      <c r="H53" s="100"/>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1"/>
    </row>
    <row r="54" spans="1:32" x14ac:dyDescent="0.2">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c r="AA54" s="100"/>
      <c r="AB54" s="100"/>
      <c r="AC54" s="100"/>
      <c r="AD54" s="100"/>
      <c r="AE54" s="100"/>
      <c r="AF54" s="101"/>
    </row>
    <row r="55" spans="1:32" x14ac:dyDescent="0.2">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c r="AA55" s="100"/>
      <c r="AB55" s="100"/>
      <c r="AC55" s="100"/>
      <c r="AD55" s="100"/>
      <c r="AE55" s="100"/>
      <c r="AF55" s="101"/>
    </row>
    <row r="56" spans="1:32" x14ac:dyDescent="0.2">
      <c r="B56" s="100"/>
      <c r="C56" s="100"/>
      <c r="D56" s="100"/>
      <c r="E56" s="100"/>
      <c r="F56" s="100"/>
      <c r="G56" s="100"/>
      <c r="H56" s="100"/>
      <c r="I56" s="100"/>
      <c r="J56" s="100"/>
      <c r="K56" s="100"/>
      <c r="L56" s="100"/>
      <c r="M56" s="100"/>
      <c r="N56" s="100"/>
      <c r="O56" s="100"/>
      <c r="P56" s="100"/>
      <c r="Q56" s="100"/>
      <c r="R56" s="100"/>
      <c r="S56" s="100"/>
      <c r="T56" s="100"/>
      <c r="U56" s="100"/>
      <c r="V56" s="100"/>
      <c r="W56" s="100"/>
      <c r="X56" s="100"/>
      <c r="Y56" s="100"/>
      <c r="Z56" s="100"/>
      <c r="AA56" s="100"/>
      <c r="AB56" s="100"/>
      <c r="AC56" s="100"/>
      <c r="AD56" s="100"/>
      <c r="AE56" s="100"/>
      <c r="AF56" s="101"/>
    </row>
    <row r="57" spans="1:32" x14ac:dyDescent="0.2">
      <c r="B57" s="100"/>
      <c r="C57" s="100"/>
      <c r="D57" s="100"/>
      <c r="E57" s="100"/>
      <c r="F57" s="100"/>
      <c r="G57" s="100"/>
      <c r="H57" s="100"/>
      <c r="I57" s="100"/>
      <c r="J57" s="100"/>
      <c r="K57" s="100"/>
      <c r="L57" s="100"/>
      <c r="M57" s="100"/>
      <c r="N57" s="100"/>
      <c r="O57" s="100"/>
      <c r="P57" s="100"/>
      <c r="Q57" s="100"/>
      <c r="R57" s="100"/>
      <c r="S57" s="100"/>
      <c r="T57" s="100"/>
      <c r="U57" s="100"/>
      <c r="V57" s="100"/>
      <c r="W57" s="100"/>
      <c r="X57" s="100"/>
      <c r="Y57" s="100"/>
      <c r="Z57" s="100"/>
      <c r="AA57" s="100"/>
      <c r="AB57" s="100"/>
      <c r="AC57" s="100"/>
      <c r="AD57" s="100"/>
      <c r="AE57" s="100"/>
      <c r="AF57" s="101"/>
    </row>
    <row r="58" spans="1:32" x14ac:dyDescent="0.2">
      <c r="B58" s="100"/>
      <c r="C58" s="100"/>
      <c r="D58" s="100"/>
      <c r="E58" s="100"/>
      <c r="F58" s="100"/>
      <c r="G58" s="100"/>
      <c r="H58" s="100"/>
      <c r="I58" s="100"/>
      <c r="J58" s="100"/>
      <c r="K58" s="100"/>
      <c r="L58" s="100"/>
      <c r="M58" s="100"/>
      <c r="N58" s="100"/>
      <c r="O58" s="100"/>
      <c r="P58" s="100"/>
      <c r="Q58" s="100"/>
      <c r="R58" s="100"/>
      <c r="S58" s="100"/>
      <c r="T58" s="100"/>
      <c r="U58" s="100"/>
      <c r="V58" s="100"/>
      <c r="W58" s="100"/>
      <c r="X58" s="100"/>
      <c r="Y58" s="100"/>
      <c r="Z58" s="100"/>
      <c r="AA58" s="100"/>
      <c r="AB58" s="100"/>
      <c r="AC58" s="100"/>
      <c r="AD58" s="100"/>
      <c r="AE58" s="100"/>
      <c r="AF58" s="101"/>
    </row>
    <row r="59" spans="1:32" x14ac:dyDescent="0.2">
      <c r="B59" s="100"/>
      <c r="C59" s="100"/>
      <c r="D59" s="100"/>
      <c r="E59" s="100"/>
      <c r="F59" s="100"/>
      <c r="G59" s="100"/>
      <c r="H59" s="100"/>
      <c r="I59" s="100"/>
      <c r="J59" s="100"/>
      <c r="K59" s="100"/>
      <c r="L59" s="100"/>
      <c r="M59" s="100"/>
      <c r="N59" s="100"/>
      <c r="O59" s="100"/>
      <c r="P59" s="100"/>
      <c r="Q59" s="100"/>
      <c r="R59" s="100"/>
      <c r="S59" s="100"/>
      <c r="T59" s="100"/>
      <c r="U59" s="100"/>
      <c r="V59" s="100"/>
      <c r="W59" s="100"/>
      <c r="X59" s="100"/>
      <c r="Y59" s="100"/>
      <c r="Z59" s="100"/>
      <c r="AA59" s="100"/>
      <c r="AB59" s="100"/>
      <c r="AC59" s="100"/>
      <c r="AD59" s="100"/>
      <c r="AE59" s="100"/>
      <c r="AF59" s="101"/>
    </row>
    <row r="60" spans="1:32" x14ac:dyDescent="0.2">
      <c r="B60" s="100"/>
      <c r="C60" s="100"/>
      <c r="D60" s="100"/>
      <c r="E60" s="100"/>
      <c r="F60" s="100"/>
      <c r="G60" s="100"/>
      <c r="H60" s="100"/>
      <c r="I60" s="100"/>
      <c r="J60" s="100"/>
      <c r="K60" s="100"/>
      <c r="L60" s="100"/>
      <c r="M60" s="100"/>
      <c r="N60" s="100"/>
      <c r="O60" s="100"/>
      <c r="P60" s="100"/>
      <c r="Q60" s="100"/>
      <c r="R60" s="100"/>
      <c r="S60" s="100"/>
      <c r="T60" s="100"/>
      <c r="U60" s="100"/>
      <c r="V60" s="100"/>
      <c r="W60" s="100"/>
      <c r="X60" s="100"/>
      <c r="Y60" s="100"/>
      <c r="Z60" s="100"/>
      <c r="AA60" s="100"/>
      <c r="AB60" s="100"/>
      <c r="AC60" s="100"/>
      <c r="AD60" s="100"/>
      <c r="AE60" s="100"/>
      <c r="AF60" s="101"/>
    </row>
    <row r="61" spans="1:32" x14ac:dyDescent="0.2">
      <c r="B61" s="100"/>
      <c r="C61" s="100"/>
      <c r="D61" s="100"/>
      <c r="E61" s="100"/>
      <c r="F61" s="100"/>
      <c r="G61" s="100"/>
      <c r="H61" s="100"/>
      <c r="I61" s="100"/>
      <c r="J61" s="100"/>
      <c r="K61" s="100"/>
      <c r="L61" s="100"/>
      <c r="M61" s="100"/>
      <c r="N61" s="100"/>
      <c r="O61" s="100"/>
      <c r="P61" s="100"/>
      <c r="Q61" s="100"/>
      <c r="R61" s="100"/>
      <c r="S61" s="100"/>
      <c r="T61" s="100"/>
      <c r="U61" s="100"/>
      <c r="V61" s="100"/>
      <c r="W61" s="100"/>
      <c r="X61" s="100"/>
      <c r="Y61" s="100"/>
      <c r="Z61" s="100"/>
      <c r="AA61" s="100"/>
      <c r="AB61" s="100"/>
      <c r="AC61" s="100"/>
      <c r="AD61" s="100"/>
      <c r="AE61" s="100"/>
      <c r="AF61" s="101"/>
    </row>
    <row r="62" spans="1:32" x14ac:dyDescent="0.2">
      <c r="B62" s="100"/>
      <c r="C62" s="100"/>
      <c r="D62" s="100"/>
      <c r="E62" s="100"/>
      <c r="F62" s="100"/>
      <c r="G62" s="100"/>
      <c r="H62" s="100"/>
      <c r="I62" s="100"/>
      <c r="J62" s="100"/>
      <c r="K62" s="100"/>
      <c r="L62" s="100"/>
      <c r="M62" s="100"/>
      <c r="N62" s="100"/>
      <c r="O62" s="100"/>
      <c r="P62" s="100"/>
      <c r="Q62" s="100"/>
      <c r="R62" s="100"/>
      <c r="S62" s="100"/>
      <c r="T62" s="100"/>
      <c r="U62" s="100"/>
      <c r="V62" s="100"/>
      <c r="W62" s="100"/>
      <c r="X62" s="100"/>
      <c r="Y62" s="100"/>
      <c r="Z62" s="100"/>
      <c r="AA62" s="100"/>
      <c r="AB62" s="100"/>
      <c r="AC62" s="100"/>
      <c r="AD62" s="100"/>
      <c r="AE62" s="100"/>
      <c r="AF62" s="101"/>
    </row>
    <row r="63" spans="1:32" x14ac:dyDescent="0.2">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c r="AA63" s="100"/>
      <c r="AB63" s="100"/>
      <c r="AC63" s="100"/>
      <c r="AD63" s="100"/>
      <c r="AE63" s="100"/>
      <c r="AF63" s="101"/>
    </row>
    <row r="64" spans="1:32" x14ac:dyDescent="0.2">
      <c r="B64" s="100"/>
      <c r="C64" s="100"/>
      <c r="D64" s="100"/>
      <c r="E64" s="100"/>
      <c r="F64" s="100"/>
      <c r="G64" s="100"/>
      <c r="H64" s="100"/>
      <c r="I64" s="100"/>
      <c r="J64" s="100"/>
      <c r="K64" s="100"/>
      <c r="L64" s="100"/>
      <c r="M64" s="100"/>
      <c r="N64" s="100"/>
      <c r="O64" s="100"/>
      <c r="P64" s="100"/>
      <c r="Q64" s="100"/>
      <c r="R64" s="100"/>
      <c r="S64" s="100"/>
      <c r="T64" s="100"/>
      <c r="U64" s="100"/>
      <c r="V64" s="100"/>
      <c r="W64" s="100"/>
      <c r="X64" s="100"/>
      <c r="Y64" s="100"/>
      <c r="Z64" s="100"/>
      <c r="AA64" s="100"/>
      <c r="AB64" s="100"/>
      <c r="AC64" s="100"/>
      <c r="AD64" s="100"/>
      <c r="AE64" s="100"/>
      <c r="AF64" s="101"/>
    </row>
    <row r="65" spans="2:32" x14ac:dyDescent="0.2">
      <c r="B65" s="100"/>
      <c r="C65" s="100"/>
      <c r="D65" s="100"/>
      <c r="E65" s="100"/>
      <c r="F65" s="100"/>
      <c r="G65" s="100"/>
      <c r="H65" s="100"/>
      <c r="I65" s="100"/>
      <c r="J65" s="100"/>
      <c r="K65" s="100"/>
      <c r="L65" s="100"/>
      <c r="M65" s="100"/>
      <c r="N65" s="100"/>
      <c r="O65" s="100"/>
      <c r="P65" s="100"/>
      <c r="Q65" s="100"/>
      <c r="R65" s="100"/>
      <c r="S65" s="100"/>
      <c r="T65" s="100"/>
      <c r="U65" s="100"/>
      <c r="V65" s="100"/>
      <c r="W65" s="100"/>
      <c r="X65" s="100"/>
      <c r="Y65" s="100"/>
      <c r="Z65" s="100"/>
      <c r="AA65" s="100"/>
      <c r="AB65" s="100"/>
      <c r="AC65" s="100"/>
      <c r="AD65" s="100"/>
      <c r="AE65" s="100"/>
      <c r="AF65" s="101"/>
    </row>
    <row r="66" spans="2:32" x14ac:dyDescent="0.2">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c r="AA66" s="100"/>
      <c r="AB66" s="100"/>
      <c r="AC66" s="100"/>
      <c r="AD66" s="100"/>
      <c r="AE66" s="100"/>
      <c r="AF66" s="101"/>
    </row>
    <row r="67" spans="2:32" x14ac:dyDescent="0.2">
      <c r="B67" s="100"/>
      <c r="C67" s="100"/>
      <c r="D67" s="100"/>
      <c r="E67" s="100"/>
      <c r="F67" s="100"/>
      <c r="G67" s="100"/>
      <c r="H67" s="100"/>
      <c r="I67" s="100"/>
      <c r="J67" s="100"/>
      <c r="K67" s="100"/>
      <c r="L67" s="100"/>
      <c r="M67" s="100"/>
      <c r="N67" s="100"/>
      <c r="O67" s="100"/>
      <c r="P67" s="100"/>
      <c r="Q67" s="100"/>
      <c r="R67" s="100"/>
      <c r="S67" s="100"/>
      <c r="T67" s="100"/>
      <c r="U67" s="100"/>
      <c r="V67" s="100"/>
      <c r="W67" s="100"/>
      <c r="X67" s="100"/>
      <c r="Y67" s="100"/>
      <c r="Z67" s="100"/>
      <c r="AA67" s="100"/>
      <c r="AB67" s="100"/>
      <c r="AC67" s="100"/>
      <c r="AD67" s="100"/>
      <c r="AE67" s="100"/>
      <c r="AF67" s="101"/>
    </row>
    <row r="68" spans="2:32" x14ac:dyDescent="0.2">
      <c r="B68" s="100"/>
      <c r="C68" s="100"/>
      <c r="D68" s="100"/>
      <c r="E68" s="100"/>
      <c r="F68" s="100"/>
      <c r="G68" s="100"/>
      <c r="H68" s="100"/>
      <c r="I68" s="100"/>
      <c r="J68" s="100"/>
      <c r="K68" s="100"/>
      <c r="L68" s="100"/>
      <c r="M68" s="100"/>
      <c r="N68" s="100"/>
      <c r="O68" s="100"/>
      <c r="P68" s="100"/>
      <c r="Q68" s="100"/>
      <c r="R68" s="100"/>
      <c r="S68" s="100"/>
      <c r="T68" s="100"/>
      <c r="U68" s="100"/>
      <c r="V68" s="100"/>
      <c r="W68" s="100"/>
      <c r="X68" s="100"/>
      <c r="Y68" s="100"/>
      <c r="Z68" s="100"/>
      <c r="AA68" s="100"/>
      <c r="AB68" s="100"/>
      <c r="AC68" s="100"/>
      <c r="AD68" s="100"/>
      <c r="AE68" s="100"/>
      <c r="AF68" s="101"/>
    </row>
    <row r="69" spans="2:32" x14ac:dyDescent="0.2">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c r="AA69" s="100"/>
      <c r="AB69" s="100"/>
      <c r="AC69" s="100"/>
      <c r="AD69" s="100"/>
      <c r="AE69" s="100"/>
      <c r="AF69" s="101"/>
    </row>
    <row r="70" spans="2:32" x14ac:dyDescent="0.2">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c r="AA70" s="100"/>
      <c r="AB70" s="100"/>
      <c r="AC70" s="100"/>
      <c r="AD70" s="100"/>
      <c r="AE70" s="100"/>
      <c r="AF70" s="101"/>
    </row>
    <row r="71" spans="2:32" x14ac:dyDescent="0.2">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c r="AA71" s="100"/>
      <c r="AB71" s="100"/>
      <c r="AC71" s="100"/>
      <c r="AD71" s="100"/>
      <c r="AE71" s="100"/>
      <c r="AF71" s="101"/>
    </row>
    <row r="72" spans="2:32" x14ac:dyDescent="0.2">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c r="AA72" s="100"/>
      <c r="AB72" s="100"/>
      <c r="AC72" s="100"/>
      <c r="AD72" s="100"/>
      <c r="AE72" s="100"/>
      <c r="AF72" s="101"/>
    </row>
    <row r="73" spans="2:32" x14ac:dyDescent="0.2">
      <c r="B73" s="100"/>
      <c r="C73" s="100"/>
      <c r="D73" s="100"/>
      <c r="E73" s="100"/>
      <c r="F73" s="100"/>
      <c r="G73" s="100"/>
      <c r="H73" s="100"/>
      <c r="I73" s="100"/>
      <c r="J73" s="100"/>
      <c r="K73" s="100"/>
      <c r="L73" s="100"/>
      <c r="M73" s="100"/>
      <c r="N73" s="100"/>
      <c r="O73" s="100"/>
      <c r="P73" s="100"/>
      <c r="Q73" s="100"/>
      <c r="R73" s="100"/>
      <c r="S73" s="100"/>
      <c r="T73" s="100"/>
      <c r="U73" s="100"/>
      <c r="V73" s="100"/>
      <c r="W73" s="100"/>
      <c r="X73" s="100"/>
      <c r="Y73" s="100"/>
      <c r="Z73" s="100"/>
      <c r="AA73" s="100"/>
      <c r="AB73" s="100"/>
      <c r="AC73" s="100"/>
      <c r="AD73" s="100"/>
      <c r="AE73" s="100"/>
      <c r="AF73" s="101"/>
    </row>
    <row r="74" spans="2:32" x14ac:dyDescent="0.2">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c r="AA74" s="100"/>
      <c r="AB74" s="100"/>
      <c r="AC74" s="100"/>
      <c r="AD74" s="100"/>
      <c r="AE74" s="100"/>
      <c r="AF74" s="101"/>
    </row>
    <row r="75" spans="2:32" x14ac:dyDescent="0.2">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c r="AA75" s="100"/>
      <c r="AB75" s="100"/>
      <c r="AC75" s="100"/>
      <c r="AD75" s="100"/>
      <c r="AE75" s="100"/>
      <c r="AF75" s="101"/>
    </row>
    <row r="76" spans="2:32" x14ac:dyDescent="0.2">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c r="AA76" s="100"/>
      <c r="AB76" s="100"/>
      <c r="AC76" s="100"/>
      <c r="AD76" s="100"/>
      <c r="AE76" s="100"/>
      <c r="AF76" s="101"/>
    </row>
    <row r="77" spans="2:32" x14ac:dyDescent="0.2">
      <c r="B77" s="100"/>
      <c r="C77" s="100"/>
      <c r="D77" s="100"/>
      <c r="E77" s="100"/>
      <c r="F77" s="100"/>
      <c r="G77" s="100"/>
      <c r="H77" s="100"/>
      <c r="I77" s="100"/>
      <c r="J77" s="100"/>
      <c r="K77" s="100"/>
      <c r="L77" s="100"/>
      <c r="M77" s="100"/>
      <c r="N77" s="100"/>
      <c r="O77" s="100"/>
      <c r="P77" s="100"/>
      <c r="Q77" s="100"/>
      <c r="R77" s="100"/>
      <c r="S77" s="100"/>
      <c r="T77" s="100"/>
      <c r="U77" s="100"/>
      <c r="V77" s="100"/>
      <c r="W77" s="100"/>
      <c r="X77" s="100"/>
      <c r="Y77" s="100"/>
      <c r="Z77" s="100"/>
      <c r="AA77" s="100"/>
      <c r="AB77" s="100"/>
      <c r="AC77" s="100"/>
      <c r="AD77" s="100"/>
      <c r="AE77" s="100"/>
      <c r="AF77" s="101"/>
    </row>
    <row r="78" spans="2:32" x14ac:dyDescent="0.2">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c r="AA78" s="100"/>
      <c r="AB78" s="100"/>
      <c r="AC78" s="100"/>
      <c r="AD78" s="100"/>
      <c r="AE78" s="100"/>
      <c r="AF78" s="101"/>
    </row>
    <row r="79" spans="2:32" x14ac:dyDescent="0.2">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c r="AA79" s="100"/>
      <c r="AB79" s="100"/>
      <c r="AC79" s="100"/>
      <c r="AD79" s="100"/>
      <c r="AE79" s="100"/>
      <c r="AF79" s="101"/>
    </row>
    <row r="80" spans="2:32" x14ac:dyDescent="0.2">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c r="AA80" s="100"/>
      <c r="AB80" s="100"/>
      <c r="AC80" s="100"/>
      <c r="AD80" s="100"/>
      <c r="AE80" s="100"/>
      <c r="AF80" s="101"/>
    </row>
    <row r="81" spans="2:32" x14ac:dyDescent="0.2">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c r="AA81" s="100"/>
      <c r="AB81" s="100"/>
      <c r="AC81" s="100"/>
      <c r="AD81" s="100"/>
      <c r="AE81" s="100"/>
      <c r="AF81" s="101"/>
    </row>
    <row r="82" spans="2:32" x14ac:dyDescent="0.2">
      <c r="B82" s="100"/>
      <c r="C82" s="100"/>
      <c r="D82" s="100"/>
      <c r="E82" s="100"/>
      <c r="F82" s="100"/>
      <c r="G82" s="100"/>
      <c r="H82" s="100"/>
      <c r="I82" s="100"/>
      <c r="J82" s="100"/>
      <c r="K82" s="100"/>
      <c r="L82" s="100"/>
      <c r="M82" s="100"/>
      <c r="N82" s="100"/>
      <c r="O82" s="100"/>
      <c r="P82" s="100"/>
      <c r="Q82" s="100"/>
      <c r="R82" s="100"/>
      <c r="S82" s="100"/>
      <c r="T82" s="100"/>
      <c r="U82" s="100"/>
      <c r="V82" s="100"/>
      <c r="W82" s="100"/>
      <c r="X82" s="100"/>
      <c r="Y82" s="100"/>
      <c r="Z82" s="100"/>
      <c r="AA82" s="100"/>
      <c r="AB82" s="100"/>
      <c r="AC82" s="100"/>
      <c r="AD82" s="100"/>
      <c r="AE82" s="100"/>
      <c r="AF82" s="101"/>
    </row>
    <row r="83" spans="2:32" x14ac:dyDescent="0.2">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c r="AA83" s="100"/>
      <c r="AB83" s="100"/>
      <c r="AC83" s="100"/>
      <c r="AD83" s="100"/>
      <c r="AE83" s="100"/>
      <c r="AF83" s="101"/>
    </row>
    <row r="84" spans="2:32" x14ac:dyDescent="0.2">
      <c r="B84" s="100"/>
      <c r="C84" s="100"/>
      <c r="D84" s="100"/>
      <c r="E84" s="100"/>
      <c r="F84" s="100"/>
      <c r="G84" s="100"/>
      <c r="H84" s="100"/>
      <c r="I84" s="100"/>
      <c r="J84" s="100"/>
      <c r="K84" s="100"/>
      <c r="L84" s="100"/>
      <c r="M84" s="100"/>
      <c r="N84" s="100"/>
      <c r="O84" s="100"/>
      <c r="P84" s="100"/>
      <c r="Q84" s="100"/>
      <c r="R84" s="100"/>
      <c r="S84" s="100"/>
      <c r="T84" s="100"/>
      <c r="U84" s="100"/>
      <c r="V84" s="100"/>
      <c r="W84" s="100"/>
      <c r="X84" s="100"/>
      <c r="Y84" s="100"/>
      <c r="Z84" s="100"/>
      <c r="AA84" s="100"/>
      <c r="AB84" s="100"/>
      <c r="AC84" s="100"/>
      <c r="AD84" s="100"/>
      <c r="AE84" s="100"/>
      <c r="AF84" s="101"/>
    </row>
    <row r="85" spans="2:32" x14ac:dyDescent="0.2">
      <c r="B85" s="100"/>
      <c r="C85" s="100"/>
      <c r="D85" s="100"/>
      <c r="E85" s="100"/>
      <c r="F85" s="100"/>
      <c r="G85" s="100"/>
      <c r="H85" s="100"/>
      <c r="I85" s="100"/>
      <c r="J85" s="100"/>
      <c r="K85" s="100"/>
      <c r="L85" s="100"/>
      <c r="M85" s="100"/>
      <c r="N85" s="100"/>
      <c r="O85" s="100"/>
      <c r="P85" s="100"/>
      <c r="Q85" s="100"/>
      <c r="R85" s="100"/>
      <c r="S85" s="100"/>
      <c r="T85" s="100"/>
      <c r="U85" s="100"/>
      <c r="V85" s="100"/>
      <c r="W85" s="100"/>
      <c r="X85" s="100"/>
      <c r="Y85" s="100"/>
      <c r="Z85" s="100"/>
      <c r="AA85" s="100"/>
      <c r="AB85" s="100"/>
      <c r="AC85" s="100"/>
      <c r="AD85" s="100"/>
      <c r="AE85" s="100"/>
      <c r="AF85" s="101"/>
    </row>
    <row r="86" spans="2:32" x14ac:dyDescent="0.2">
      <c r="B86" s="100"/>
      <c r="C86" s="100"/>
      <c r="D86" s="100"/>
      <c r="E86" s="100"/>
      <c r="F86" s="100"/>
      <c r="G86" s="100"/>
      <c r="H86" s="100"/>
      <c r="I86" s="100"/>
      <c r="J86" s="100"/>
      <c r="K86" s="100"/>
      <c r="L86" s="100"/>
      <c r="M86" s="100"/>
      <c r="N86" s="100"/>
      <c r="O86" s="100"/>
      <c r="P86" s="100"/>
      <c r="Q86" s="100"/>
      <c r="R86" s="100"/>
      <c r="S86" s="100"/>
      <c r="T86" s="100"/>
      <c r="U86" s="100"/>
      <c r="V86" s="100"/>
      <c r="W86" s="100"/>
      <c r="X86" s="100"/>
      <c r="Y86" s="100"/>
      <c r="Z86" s="100"/>
      <c r="AA86" s="100"/>
      <c r="AB86" s="100"/>
      <c r="AC86" s="100"/>
      <c r="AD86" s="100"/>
      <c r="AE86" s="100"/>
      <c r="AF86" s="101"/>
    </row>
    <row r="87" spans="2:32" x14ac:dyDescent="0.2">
      <c r="B87" s="100"/>
      <c r="C87" s="100"/>
      <c r="D87" s="100"/>
      <c r="E87" s="100"/>
      <c r="F87" s="100"/>
      <c r="G87" s="100"/>
      <c r="H87" s="100"/>
      <c r="I87" s="100"/>
      <c r="J87" s="100"/>
      <c r="K87" s="100"/>
      <c r="L87" s="100"/>
      <c r="M87" s="100"/>
      <c r="N87" s="100"/>
      <c r="O87" s="100"/>
      <c r="P87" s="100"/>
      <c r="Q87" s="100"/>
      <c r="R87" s="100"/>
      <c r="S87" s="100"/>
      <c r="T87" s="100"/>
      <c r="U87" s="100"/>
      <c r="V87" s="100"/>
      <c r="W87" s="100"/>
      <c r="X87" s="100"/>
      <c r="Y87" s="100"/>
      <c r="Z87" s="100"/>
      <c r="AA87" s="100"/>
      <c r="AB87" s="100"/>
      <c r="AC87" s="100"/>
      <c r="AD87" s="100"/>
      <c r="AE87" s="100"/>
      <c r="AF87" s="101"/>
    </row>
    <row r="88" spans="2:32" x14ac:dyDescent="0.2">
      <c r="B88" s="100"/>
      <c r="C88" s="100"/>
      <c r="D88" s="100"/>
      <c r="E88" s="100"/>
      <c r="F88" s="100"/>
      <c r="G88" s="100"/>
      <c r="H88" s="100"/>
      <c r="I88" s="100"/>
      <c r="J88" s="100"/>
      <c r="K88" s="100"/>
      <c r="L88" s="100"/>
      <c r="M88" s="100"/>
      <c r="N88" s="100"/>
      <c r="O88" s="100"/>
      <c r="P88" s="100"/>
      <c r="Q88" s="100"/>
      <c r="R88" s="100"/>
      <c r="S88" s="100"/>
      <c r="T88" s="100"/>
      <c r="U88" s="100"/>
      <c r="V88" s="100"/>
      <c r="W88" s="100"/>
      <c r="X88" s="100"/>
      <c r="Y88" s="100"/>
      <c r="Z88" s="100"/>
      <c r="AA88" s="100"/>
      <c r="AB88" s="100"/>
      <c r="AC88" s="100"/>
      <c r="AD88" s="100"/>
      <c r="AE88" s="100"/>
      <c r="AF88" s="101"/>
    </row>
    <row r="89" spans="2:32" x14ac:dyDescent="0.2">
      <c r="B89" s="100"/>
      <c r="C89" s="100"/>
      <c r="D89" s="100"/>
      <c r="E89" s="100"/>
      <c r="F89" s="100"/>
      <c r="G89" s="100"/>
      <c r="H89" s="100"/>
      <c r="I89" s="100"/>
      <c r="J89" s="100"/>
      <c r="K89" s="100"/>
      <c r="L89" s="100"/>
      <c r="M89" s="100"/>
      <c r="N89" s="100"/>
      <c r="O89" s="100"/>
      <c r="P89" s="100"/>
      <c r="Q89" s="100"/>
      <c r="R89" s="100"/>
      <c r="S89" s="100"/>
      <c r="T89" s="100"/>
      <c r="U89" s="100"/>
      <c r="V89" s="100"/>
      <c r="W89" s="100"/>
      <c r="X89" s="100"/>
      <c r="Y89" s="100"/>
      <c r="Z89" s="100"/>
      <c r="AA89" s="100"/>
      <c r="AB89" s="100"/>
      <c r="AC89" s="100"/>
      <c r="AD89" s="100"/>
      <c r="AE89" s="100"/>
      <c r="AF89" s="101"/>
    </row>
    <row r="90" spans="2:32" x14ac:dyDescent="0.2">
      <c r="B90" s="100"/>
      <c r="C90" s="100"/>
      <c r="D90" s="100"/>
      <c r="E90" s="100"/>
      <c r="F90" s="100"/>
      <c r="G90" s="100"/>
      <c r="H90" s="100"/>
      <c r="I90" s="100"/>
      <c r="J90" s="100"/>
      <c r="K90" s="100"/>
      <c r="L90" s="100"/>
      <c r="M90" s="100"/>
      <c r="N90" s="100"/>
      <c r="O90" s="100"/>
      <c r="P90" s="100"/>
      <c r="Q90" s="100"/>
      <c r="R90" s="100"/>
      <c r="S90" s="100"/>
      <c r="T90" s="100"/>
      <c r="U90" s="100"/>
      <c r="V90" s="100"/>
      <c r="W90" s="100"/>
      <c r="X90" s="100"/>
      <c r="Y90" s="100"/>
      <c r="Z90" s="100"/>
      <c r="AA90" s="100"/>
      <c r="AB90" s="100"/>
      <c r="AC90" s="100"/>
      <c r="AD90" s="100"/>
      <c r="AE90" s="100"/>
      <c r="AF90" s="101"/>
    </row>
    <row r="91" spans="2:32" x14ac:dyDescent="0.2">
      <c r="B91" s="100"/>
      <c r="C91" s="100"/>
      <c r="D91" s="100"/>
      <c r="E91" s="100"/>
      <c r="F91" s="100"/>
      <c r="G91" s="100"/>
      <c r="H91" s="100"/>
      <c r="I91" s="100"/>
      <c r="J91" s="100"/>
      <c r="K91" s="100"/>
      <c r="L91" s="100"/>
      <c r="M91" s="100"/>
      <c r="N91" s="100"/>
      <c r="O91" s="100"/>
      <c r="P91" s="100"/>
      <c r="Q91" s="100"/>
      <c r="R91" s="100"/>
      <c r="S91" s="100"/>
      <c r="T91" s="100"/>
      <c r="U91" s="100"/>
      <c r="V91" s="100"/>
      <c r="W91" s="100"/>
      <c r="X91" s="100"/>
      <c r="Y91" s="100"/>
      <c r="Z91" s="100"/>
      <c r="AA91" s="100"/>
      <c r="AB91" s="100"/>
      <c r="AC91" s="100"/>
      <c r="AD91" s="100"/>
      <c r="AE91" s="100"/>
      <c r="AF91" s="101"/>
    </row>
    <row r="92" spans="2:32" x14ac:dyDescent="0.2">
      <c r="B92" s="100"/>
      <c r="C92" s="100"/>
      <c r="D92" s="100"/>
      <c r="E92" s="100"/>
      <c r="F92" s="100"/>
      <c r="G92" s="100"/>
      <c r="H92" s="100"/>
      <c r="I92" s="100"/>
      <c r="J92" s="100"/>
      <c r="K92" s="100"/>
      <c r="L92" s="100"/>
      <c r="M92" s="100"/>
      <c r="N92" s="100"/>
      <c r="O92" s="100"/>
      <c r="P92" s="100"/>
      <c r="Q92" s="100"/>
      <c r="R92" s="100"/>
      <c r="S92" s="100"/>
      <c r="T92" s="100"/>
      <c r="U92" s="100"/>
      <c r="V92" s="100"/>
      <c r="W92" s="100"/>
      <c r="X92" s="100"/>
      <c r="Y92" s="100"/>
      <c r="Z92" s="100"/>
      <c r="AA92" s="100"/>
      <c r="AB92" s="100"/>
      <c r="AC92" s="100"/>
      <c r="AD92" s="100"/>
      <c r="AE92" s="100"/>
      <c r="AF92" s="101"/>
    </row>
    <row r="93" spans="2:32" x14ac:dyDescent="0.2">
      <c r="B93" s="100"/>
      <c r="C93" s="100"/>
      <c r="D93" s="100"/>
      <c r="E93" s="100"/>
      <c r="F93" s="100"/>
      <c r="G93" s="100"/>
      <c r="H93" s="100"/>
      <c r="I93" s="100"/>
      <c r="J93" s="100"/>
      <c r="K93" s="100"/>
      <c r="L93" s="100"/>
      <c r="M93" s="100"/>
      <c r="N93" s="100"/>
      <c r="O93" s="100"/>
      <c r="P93" s="100"/>
      <c r="Q93" s="100"/>
      <c r="R93" s="100"/>
      <c r="S93" s="100"/>
      <c r="T93" s="100"/>
      <c r="U93" s="100"/>
      <c r="V93" s="100"/>
      <c r="W93" s="100"/>
      <c r="X93" s="100"/>
      <c r="Y93" s="100"/>
      <c r="Z93" s="100"/>
      <c r="AA93" s="100"/>
      <c r="AB93" s="100"/>
      <c r="AC93" s="100"/>
      <c r="AD93" s="100"/>
      <c r="AE93" s="100"/>
      <c r="AF93" s="101"/>
    </row>
    <row r="94" spans="2:32" x14ac:dyDescent="0.2">
      <c r="B94" s="100"/>
      <c r="C94" s="100"/>
      <c r="D94" s="100"/>
      <c r="E94" s="100"/>
      <c r="F94" s="100"/>
      <c r="G94" s="100"/>
      <c r="H94" s="100"/>
      <c r="I94" s="100"/>
      <c r="J94" s="100"/>
      <c r="K94" s="100"/>
      <c r="L94" s="100"/>
      <c r="M94" s="100"/>
      <c r="N94" s="100"/>
      <c r="O94" s="100"/>
      <c r="P94" s="100"/>
      <c r="Q94" s="100"/>
      <c r="R94" s="100"/>
      <c r="S94" s="100"/>
      <c r="T94" s="100"/>
      <c r="U94" s="100"/>
      <c r="V94" s="100"/>
      <c r="W94" s="100"/>
      <c r="X94" s="100"/>
      <c r="Y94" s="100"/>
      <c r="Z94" s="100"/>
      <c r="AA94" s="100"/>
      <c r="AB94" s="100"/>
      <c r="AC94" s="100"/>
      <c r="AD94" s="100"/>
      <c r="AE94" s="100"/>
      <c r="AF94" s="101"/>
    </row>
    <row r="95" spans="2:32" x14ac:dyDescent="0.2">
      <c r="B95" s="100"/>
      <c r="C95" s="100"/>
      <c r="D95" s="100"/>
      <c r="E95" s="100"/>
      <c r="F95" s="100"/>
      <c r="G95" s="100"/>
      <c r="H95" s="100"/>
      <c r="I95" s="100"/>
      <c r="J95" s="100"/>
      <c r="K95" s="100"/>
      <c r="L95" s="100"/>
      <c r="M95" s="100"/>
      <c r="N95" s="100"/>
      <c r="O95" s="100"/>
      <c r="P95" s="100"/>
      <c r="Q95" s="100"/>
      <c r="R95" s="100"/>
      <c r="S95" s="100"/>
      <c r="T95" s="100"/>
      <c r="U95" s="100"/>
      <c r="V95" s="100"/>
      <c r="W95" s="100"/>
      <c r="X95" s="100"/>
      <c r="Y95" s="100"/>
      <c r="Z95" s="100"/>
      <c r="AA95" s="100"/>
      <c r="AB95" s="100"/>
      <c r="AC95" s="100"/>
      <c r="AD95" s="100"/>
      <c r="AE95" s="100"/>
      <c r="AF95" s="101"/>
    </row>
    <row r="96" spans="2:32" x14ac:dyDescent="0.2">
      <c r="B96" s="100"/>
      <c r="C96" s="100"/>
      <c r="D96" s="100"/>
      <c r="E96" s="100"/>
      <c r="F96" s="100"/>
      <c r="G96" s="100"/>
      <c r="H96" s="100"/>
      <c r="I96" s="100"/>
      <c r="J96" s="100"/>
      <c r="K96" s="100"/>
      <c r="L96" s="100"/>
      <c r="M96" s="100"/>
      <c r="N96" s="100"/>
      <c r="O96" s="100"/>
      <c r="P96" s="100"/>
      <c r="Q96" s="100"/>
      <c r="R96" s="100"/>
      <c r="S96" s="100"/>
      <c r="T96" s="100"/>
      <c r="U96" s="100"/>
      <c r="V96" s="100"/>
      <c r="W96" s="100"/>
      <c r="X96" s="100"/>
      <c r="Y96" s="100"/>
      <c r="Z96" s="100"/>
      <c r="AA96" s="100"/>
      <c r="AB96" s="100"/>
      <c r="AC96" s="100"/>
      <c r="AD96" s="100"/>
      <c r="AE96" s="100"/>
      <c r="AF96" s="101"/>
    </row>
    <row r="97" spans="2:32" x14ac:dyDescent="0.2">
      <c r="B97" s="100"/>
      <c r="C97" s="100"/>
      <c r="D97" s="100"/>
      <c r="E97" s="100"/>
      <c r="F97" s="100"/>
      <c r="G97" s="100"/>
      <c r="H97" s="100"/>
      <c r="I97" s="100"/>
      <c r="J97" s="100"/>
      <c r="K97" s="100"/>
      <c r="L97" s="100"/>
      <c r="M97" s="100"/>
      <c r="N97" s="100"/>
      <c r="O97" s="100"/>
      <c r="P97" s="100"/>
      <c r="Q97" s="100"/>
      <c r="R97" s="100"/>
      <c r="S97" s="100"/>
      <c r="T97" s="100"/>
      <c r="U97" s="100"/>
      <c r="V97" s="100"/>
      <c r="W97" s="100"/>
      <c r="X97" s="100"/>
      <c r="Y97" s="100"/>
      <c r="Z97" s="100"/>
      <c r="AA97" s="100"/>
      <c r="AB97" s="100"/>
      <c r="AC97" s="100"/>
      <c r="AD97" s="100"/>
      <c r="AE97" s="100"/>
      <c r="AF97" s="101"/>
    </row>
    <row r="98" spans="2:32" x14ac:dyDescent="0.2">
      <c r="B98" s="100"/>
      <c r="C98" s="100"/>
      <c r="D98" s="100"/>
      <c r="E98" s="100"/>
      <c r="F98" s="100"/>
      <c r="G98" s="100"/>
      <c r="H98" s="100"/>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1"/>
    </row>
    <row r="99" spans="2:32" x14ac:dyDescent="0.2">
      <c r="B99" s="100"/>
      <c r="C99" s="100"/>
      <c r="D99" s="100"/>
      <c r="E99" s="100"/>
      <c r="F99" s="100"/>
      <c r="G99" s="100"/>
      <c r="H99" s="100"/>
      <c r="I99" s="100"/>
      <c r="J99" s="100"/>
      <c r="K99" s="100"/>
      <c r="L99" s="100"/>
      <c r="M99" s="100"/>
      <c r="N99" s="100"/>
      <c r="O99" s="100"/>
      <c r="P99" s="100"/>
      <c r="Q99" s="100"/>
      <c r="R99" s="100"/>
      <c r="S99" s="100"/>
      <c r="T99" s="100"/>
      <c r="U99" s="100"/>
      <c r="V99" s="100"/>
      <c r="W99" s="100"/>
      <c r="X99" s="100"/>
      <c r="Y99" s="100"/>
      <c r="Z99" s="100"/>
      <c r="AA99" s="100"/>
      <c r="AB99" s="100"/>
      <c r="AC99" s="100"/>
      <c r="AD99" s="100"/>
      <c r="AE99" s="100"/>
      <c r="AF99" s="101"/>
    </row>
    <row r="100" spans="2:32" x14ac:dyDescent="0.2">
      <c r="B100" s="100"/>
      <c r="C100" s="100"/>
      <c r="D100" s="100"/>
      <c r="E100" s="100"/>
      <c r="F100" s="100"/>
      <c r="G100" s="100"/>
      <c r="H100" s="100"/>
      <c r="I100" s="100"/>
      <c r="J100" s="100"/>
      <c r="K100" s="100"/>
      <c r="L100" s="100"/>
      <c r="M100" s="100"/>
      <c r="N100" s="100"/>
      <c r="O100" s="100"/>
      <c r="P100" s="100"/>
      <c r="Q100" s="100"/>
      <c r="R100" s="100"/>
      <c r="S100" s="100"/>
      <c r="T100" s="100"/>
      <c r="U100" s="100"/>
      <c r="V100" s="100"/>
      <c r="W100" s="100"/>
      <c r="X100" s="100"/>
      <c r="Y100" s="100"/>
      <c r="Z100" s="100"/>
      <c r="AA100" s="100"/>
      <c r="AB100" s="100"/>
      <c r="AC100" s="100"/>
      <c r="AD100" s="100"/>
      <c r="AE100" s="100"/>
      <c r="AF100" s="101"/>
    </row>
    <row r="101" spans="2:32" x14ac:dyDescent="0.2">
      <c r="B101" s="100"/>
      <c r="C101" s="100"/>
      <c r="D101" s="100"/>
      <c r="E101" s="100"/>
      <c r="F101" s="100"/>
      <c r="G101" s="100"/>
      <c r="H101" s="100"/>
      <c r="I101" s="100"/>
      <c r="J101" s="100"/>
      <c r="K101" s="100"/>
      <c r="L101" s="100"/>
      <c r="M101" s="100"/>
      <c r="N101" s="100"/>
      <c r="O101" s="100"/>
      <c r="P101" s="100"/>
      <c r="Q101" s="100"/>
      <c r="R101" s="100"/>
      <c r="S101" s="100"/>
      <c r="T101" s="100"/>
      <c r="U101" s="100"/>
      <c r="V101" s="100"/>
      <c r="W101" s="100"/>
      <c r="X101" s="100"/>
      <c r="Y101" s="100"/>
      <c r="Z101" s="100"/>
      <c r="AA101" s="100"/>
      <c r="AB101" s="100"/>
      <c r="AC101" s="100"/>
      <c r="AD101" s="100"/>
      <c r="AE101" s="100"/>
      <c r="AF101" s="101"/>
    </row>
    <row r="102" spans="2:32" x14ac:dyDescent="0.2">
      <c r="B102" s="100"/>
      <c r="C102" s="100"/>
      <c r="D102" s="100"/>
      <c r="E102" s="100"/>
      <c r="F102" s="100"/>
      <c r="G102" s="100"/>
      <c r="H102" s="100"/>
      <c r="I102" s="100"/>
      <c r="J102" s="100"/>
      <c r="K102" s="100"/>
      <c r="L102" s="100"/>
      <c r="M102" s="100"/>
      <c r="N102" s="100"/>
      <c r="O102" s="100"/>
      <c r="P102" s="100"/>
      <c r="Q102" s="100"/>
      <c r="R102" s="100"/>
      <c r="S102" s="100"/>
      <c r="T102" s="100"/>
      <c r="U102" s="100"/>
      <c r="V102" s="100"/>
      <c r="W102" s="100"/>
      <c r="X102" s="100"/>
      <c r="Y102" s="100"/>
      <c r="Z102" s="100"/>
      <c r="AA102" s="100"/>
      <c r="AB102" s="100"/>
      <c r="AC102" s="100"/>
      <c r="AD102" s="100"/>
      <c r="AE102" s="100"/>
      <c r="AF102" s="101"/>
    </row>
    <row r="103" spans="2:32" x14ac:dyDescent="0.2">
      <c r="B103" s="100"/>
      <c r="C103" s="100"/>
      <c r="D103" s="100"/>
      <c r="E103" s="100"/>
      <c r="F103" s="100"/>
      <c r="G103" s="100"/>
      <c r="H103" s="100"/>
      <c r="I103" s="100"/>
      <c r="J103" s="100"/>
      <c r="K103" s="100"/>
      <c r="L103" s="100"/>
      <c r="M103" s="100"/>
      <c r="N103" s="100"/>
      <c r="O103" s="100"/>
      <c r="P103" s="100"/>
      <c r="Q103" s="100"/>
      <c r="R103" s="100"/>
      <c r="S103" s="100"/>
      <c r="T103" s="100"/>
      <c r="U103" s="100"/>
      <c r="V103" s="100"/>
      <c r="W103" s="100"/>
      <c r="X103" s="100"/>
      <c r="Y103" s="100"/>
      <c r="Z103" s="100"/>
      <c r="AA103" s="100"/>
      <c r="AB103" s="100"/>
      <c r="AC103" s="100"/>
      <c r="AD103" s="100"/>
      <c r="AE103" s="100"/>
      <c r="AF103" s="101"/>
    </row>
    <row r="104" spans="2:32" x14ac:dyDescent="0.2">
      <c r="B104" s="100"/>
      <c r="C104" s="100"/>
      <c r="D104" s="100"/>
      <c r="E104" s="100"/>
      <c r="F104" s="100"/>
      <c r="G104" s="100"/>
      <c r="H104" s="100"/>
      <c r="I104" s="100"/>
      <c r="J104" s="100"/>
      <c r="K104" s="100"/>
      <c r="L104" s="100"/>
      <c r="M104" s="100"/>
      <c r="N104" s="100"/>
      <c r="O104" s="100"/>
      <c r="P104" s="100"/>
      <c r="Q104" s="100"/>
      <c r="R104" s="100"/>
      <c r="S104" s="100"/>
      <c r="T104" s="100"/>
      <c r="U104" s="100"/>
      <c r="V104" s="100"/>
      <c r="W104" s="100"/>
      <c r="X104" s="100"/>
      <c r="Y104" s="100"/>
      <c r="Z104" s="100"/>
      <c r="AA104" s="100"/>
      <c r="AB104" s="100"/>
      <c r="AC104" s="100"/>
      <c r="AD104" s="100"/>
      <c r="AE104" s="100"/>
      <c r="AF104" s="101"/>
    </row>
    <row r="105" spans="2:32" x14ac:dyDescent="0.2">
      <c r="B105" s="100"/>
      <c r="C105" s="100"/>
      <c r="D105" s="100"/>
      <c r="E105" s="100"/>
      <c r="F105" s="100"/>
      <c r="G105" s="100"/>
      <c r="H105" s="100"/>
      <c r="I105" s="100"/>
      <c r="J105" s="100"/>
      <c r="K105" s="100"/>
      <c r="L105" s="100"/>
      <c r="M105" s="100"/>
      <c r="N105" s="100"/>
      <c r="O105" s="100"/>
      <c r="P105" s="100"/>
      <c r="Q105" s="100"/>
      <c r="R105" s="100"/>
      <c r="S105" s="100"/>
      <c r="T105" s="100"/>
      <c r="U105" s="100"/>
      <c r="V105" s="100"/>
      <c r="W105" s="100"/>
      <c r="X105" s="100"/>
      <c r="Y105" s="100"/>
      <c r="Z105" s="100"/>
      <c r="AA105" s="100"/>
      <c r="AB105" s="100"/>
      <c r="AC105" s="100"/>
      <c r="AD105" s="100"/>
      <c r="AE105" s="100"/>
      <c r="AF105" s="101"/>
    </row>
    <row r="106" spans="2:32" x14ac:dyDescent="0.2">
      <c r="B106" s="100"/>
      <c r="C106" s="100"/>
      <c r="D106" s="100"/>
      <c r="E106" s="100"/>
      <c r="F106" s="100"/>
      <c r="G106" s="100"/>
      <c r="H106" s="100"/>
      <c r="I106" s="100"/>
      <c r="J106" s="100"/>
      <c r="K106" s="100"/>
      <c r="L106" s="100"/>
      <c r="M106" s="100"/>
      <c r="N106" s="100"/>
      <c r="O106" s="100"/>
      <c r="P106" s="100"/>
      <c r="Q106" s="100"/>
      <c r="R106" s="100"/>
      <c r="S106" s="100"/>
      <c r="T106" s="100"/>
      <c r="U106" s="100"/>
      <c r="V106" s="100"/>
      <c r="W106" s="100"/>
      <c r="X106" s="100"/>
      <c r="Y106" s="100"/>
      <c r="Z106" s="100"/>
      <c r="AA106" s="100"/>
      <c r="AB106" s="100"/>
      <c r="AC106" s="100"/>
      <c r="AD106" s="100"/>
      <c r="AE106" s="100"/>
      <c r="AF106" s="101"/>
    </row>
    <row r="107" spans="2:32" x14ac:dyDescent="0.2">
      <c r="B107" s="100"/>
      <c r="C107" s="100"/>
      <c r="D107" s="100"/>
      <c r="E107" s="100"/>
      <c r="F107" s="100"/>
      <c r="G107" s="100"/>
      <c r="H107" s="100"/>
      <c r="I107" s="100"/>
      <c r="J107" s="100"/>
      <c r="K107" s="100"/>
      <c r="L107" s="100"/>
      <c r="M107" s="100"/>
      <c r="N107" s="100"/>
      <c r="O107" s="100"/>
      <c r="P107" s="100"/>
      <c r="Q107" s="100"/>
      <c r="R107" s="100"/>
      <c r="S107" s="100"/>
      <c r="T107" s="100"/>
      <c r="U107" s="100"/>
      <c r="V107" s="100"/>
      <c r="W107" s="100"/>
      <c r="X107" s="100"/>
      <c r="Y107" s="100"/>
      <c r="Z107" s="100"/>
      <c r="AA107" s="100"/>
      <c r="AB107" s="100"/>
      <c r="AC107" s="100"/>
      <c r="AD107" s="100"/>
      <c r="AE107" s="100"/>
      <c r="AF107" s="101"/>
    </row>
    <row r="108" spans="2:32" x14ac:dyDescent="0.2">
      <c r="B108" s="100"/>
      <c r="C108" s="100"/>
      <c r="D108" s="100"/>
      <c r="E108" s="100"/>
      <c r="F108" s="100"/>
      <c r="G108" s="100"/>
      <c r="H108" s="100"/>
      <c r="I108" s="100"/>
      <c r="J108" s="100"/>
      <c r="K108" s="100"/>
      <c r="L108" s="100"/>
      <c r="M108" s="100"/>
      <c r="N108" s="100"/>
      <c r="O108" s="100"/>
      <c r="P108" s="100"/>
      <c r="Q108" s="100"/>
      <c r="R108" s="100"/>
      <c r="S108" s="100"/>
      <c r="T108" s="100"/>
      <c r="U108" s="100"/>
      <c r="V108" s="100"/>
      <c r="W108" s="100"/>
      <c r="X108" s="100"/>
      <c r="Y108" s="100"/>
      <c r="Z108" s="100"/>
      <c r="AA108" s="100"/>
      <c r="AB108" s="100"/>
      <c r="AC108" s="100"/>
      <c r="AD108" s="100"/>
      <c r="AE108" s="100"/>
      <c r="AF108" s="101"/>
    </row>
    <row r="109" spans="2:32" x14ac:dyDescent="0.2">
      <c r="B109" s="100"/>
      <c r="C109" s="100"/>
      <c r="D109" s="100"/>
      <c r="E109" s="100"/>
      <c r="F109" s="100"/>
      <c r="G109" s="100"/>
      <c r="H109" s="100"/>
      <c r="I109" s="100"/>
      <c r="J109" s="100"/>
      <c r="K109" s="100"/>
      <c r="L109" s="100"/>
      <c r="M109" s="100"/>
      <c r="N109" s="100"/>
      <c r="O109" s="100"/>
      <c r="P109" s="100"/>
      <c r="Q109" s="100"/>
      <c r="R109" s="100"/>
      <c r="S109" s="100"/>
      <c r="T109" s="100"/>
      <c r="U109" s="100"/>
      <c r="V109" s="100"/>
      <c r="W109" s="100"/>
      <c r="X109" s="100"/>
      <c r="Y109" s="100"/>
      <c r="Z109" s="100"/>
      <c r="AA109" s="100"/>
      <c r="AB109" s="100"/>
      <c r="AC109" s="100"/>
      <c r="AD109" s="100"/>
      <c r="AE109" s="100"/>
      <c r="AF109" s="101"/>
    </row>
    <row r="110" spans="2:32" x14ac:dyDescent="0.2">
      <c r="B110" s="100"/>
      <c r="C110" s="100"/>
      <c r="D110" s="100"/>
      <c r="E110" s="100"/>
      <c r="F110" s="100"/>
      <c r="G110" s="100"/>
      <c r="H110" s="100"/>
      <c r="I110" s="100"/>
      <c r="J110" s="100"/>
      <c r="K110" s="100"/>
      <c r="L110" s="100"/>
      <c r="M110" s="100"/>
      <c r="N110" s="100"/>
      <c r="O110" s="100"/>
      <c r="P110" s="100"/>
      <c r="Q110" s="100"/>
      <c r="R110" s="100"/>
      <c r="S110" s="100"/>
      <c r="T110" s="100"/>
      <c r="U110" s="100"/>
      <c r="V110" s="100"/>
      <c r="W110" s="100"/>
      <c r="X110" s="100"/>
      <c r="Y110" s="100"/>
      <c r="Z110" s="100"/>
      <c r="AA110" s="100"/>
      <c r="AB110" s="100"/>
      <c r="AC110" s="100"/>
      <c r="AD110" s="100"/>
      <c r="AE110" s="100"/>
      <c r="AF110" s="101"/>
    </row>
    <row r="111" spans="2:32" x14ac:dyDescent="0.2">
      <c r="B111" s="100"/>
      <c r="C111" s="100"/>
      <c r="D111" s="100"/>
      <c r="E111" s="100"/>
      <c r="F111" s="100"/>
      <c r="G111" s="100"/>
      <c r="H111" s="100"/>
      <c r="I111" s="100"/>
      <c r="J111" s="100"/>
      <c r="K111" s="100"/>
      <c r="L111" s="100"/>
      <c r="M111" s="100"/>
      <c r="N111" s="100"/>
      <c r="O111" s="100"/>
      <c r="P111" s="100"/>
      <c r="Q111" s="100"/>
      <c r="R111" s="100"/>
      <c r="S111" s="100"/>
      <c r="T111" s="100"/>
      <c r="U111" s="100"/>
      <c r="V111" s="100"/>
      <c r="W111" s="100"/>
      <c r="X111" s="100"/>
      <c r="Y111" s="100"/>
      <c r="Z111" s="100"/>
      <c r="AA111" s="100"/>
      <c r="AB111" s="100"/>
      <c r="AC111" s="100"/>
      <c r="AD111" s="100"/>
      <c r="AE111" s="100"/>
      <c r="AF111" s="101"/>
    </row>
    <row r="112" spans="2:32" x14ac:dyDescent="0.2">
      <c r="B112" s="100"/>
      <c r="C112" s="100"/>
      <c r="D112" s="100"/>
      <c r="E112" s="100"/>
      <c r="F112" s="100"/>
      <c r="G112" s="100"/>
      <c r="H112" s="100"/>
      <c r="I112" s="100"/>
      <c r="J112" s="100"/>
      <c r="K112" s="100"/>
      <c r="L112" s="100"/>
      <c r="M112" s="100"/>
      <c r="N112" s="100"/>
      <c r="O112" s="100"/>
      <c r="P112" s="100"/>
      <c r="Q112" s="100"/>
      <c r="R112" s="100"/>
      <c r="S112" s="100"/>
      <c r="T112" s="100"/>
      <c r="U112" s="100"/>
      <c r="V112" s="100"/>
      <c r="W112" s="100"/>
      <c r="X112" s="100"/>
      <c r="Y112" s="100"/>
      <c r="Z112" s="100"/>
      <c r="AA112" s="100"/>
      <c r="AB112" s="100"/>
      <c r="AC112" s="100"/>
      <c r="AD112" s="100"/>
      <c r="AE112" s="100"/>
      <c r="AF112" s="101"/>
    </row>
    <row r="113" spans="2:32" x14ac:dyDescent="0.2">
      <c r="B113" s="100"/>
      <c r="C113" s="100"/>
      <c r="D113" s="100"/>
      <c r="E113" s="100"/>
      <c r="F113" s="100"/>
      <c r="G113" s="100"/>
      <c r="H113" s="100"/>
      <c r="I113" s="100"/>
      <c r="J113" s="100"/>
      <c r="K113" s="100"/>
      <c r="L113" s="100"/>
      <c r="M113" s="100"/>
      <c r="N113" s="100"/>
      <c r="O113" s="100"/>
      <c r="P113" s="100"/>
      <c r="Q113" s="100"/>
      <c r="R113" s="100"/>
      <c r="S113" s="100"/>
      <c r="T113" s="100"/>
      <c r="U113" s="100"/>
      <c r="V113" s="100"/>
      <c r="W113" s="100"/>
      <c r="X113" s="100"/>
      <c r="Y113" s="100"/>
      <c r="Z113" s="100"/>
      <c r="AA113" s="100"/>
      <c r="AB113" s="100"/>
      <c r="AC113" s="100"/>
      <c r="AD113" s="100"/>
      <c r="AE113" s="100"/>
      <c r="AF113" s="101"/>
    </row>
    <row r="114" spans="2:32" x14ac:dyDescent="0.2">
      <c r="B114" s="100"/>
      <c r="C114" s="100"/>
      <c r="D114" s="100"/>
      <c r="E114" s="100"/>
      <c r="F114" s="100"/>
      <c r="G114" s="100"/>
      <c r="H114" s="100"/>
      <c r="I114" s="100"/>
      <c r="J114" s="100"/>
      <c r="K114" s="100"/>
      <c r="L114" s="100"/>
      <c r="M114" s="100"/>
      <c r="N114" s="100"/>
      <c r="O114" s="100"/>
      <c r="P114" s="100"/>
      <c r="Q114" s="100"/>
      <c r="R114" s="100"/>
      <c r="S114" s="100"/>
      <c r="T114" s="100"/>
      <c r="U114" s="100"/>
      <c r="V114" s="100"/>
      <c r="W114" s="100"/>
      <c r="X114" s="100"/>
      <c r="Y114" s="100"/>
      <c r="Z114" s="100"/>
      <c r="AA114" s="100"/>
      <c r="AB114" s="100"/>
      <c r="AC114" s="100"/>
      <c r="AD114" s="100"/>
      <c r="AE114" s="100"/>
      <c r="AF114" s="101"/>
    </row>
    <row r="115" spans="2:32" x14ac:dyDescent="0.2">
      <c r="B115" s="100"/>
      <c r="C115" s="100"/>
      <c r="D115" s="100"/>
      <c r="E115" s="100"/>
      <c r="F115" s="100"/>
      <c r="G115" s="100"/>
      <c r="H115" s="100"/>
      <c r="I115" s="100"/>
      <c r="J115" s="100"/>
      <c r="K115" s="100"/>
      <c r="L115" s="100"/>
      <c r="M115" s="100"/>
      <c r="N115" s="100"/>
      <c r="O115" s="100"/>
      <c r="P115" s="100"/>
      <c r="Q115" s="100"/>
      <c r="R115" s="100"/>
      <c r="S115" s="100"/>
      <c r="T115" s="100"/>
      <c r="U115" s="100"/>
      <c r="V115" s="100"/>
      <c r="W115" s="100"/>
      <c r="X115" s="100"/>
      <c r="Y115" s="100"/>
      <c r="Z115" s="100"/>
      <c r="AA115" s="100"/>
      <c r="AB115" s="100"/>
      <c r="AC115" s="100"/>
      <c r="AD115" s="100"/>
      <c r="AE115" s="100"/>
      <c r="AF115" s="101"/>
    </row>
    <row r="116" spans="2:32" x14ac:dyDescent="0.2">
      <c r="B116" s="100"/>
      <c r="C116" s="100"/>
      <c r="D116" s="100"/>
      <c r="E116" s="100"/>
      <c r="F116" s="100"/>
      <c r="G116" s="100"/>
      <c r="H116" s="100"/>
      <c r="I116" s="100"/>
      <c r="J116" s="100"/>
      <c r="K116" s="100"/>
      <c r="L116" s="100"/>
      <c r="M116" s="100"/>
      <c r="N116" s="100"/>
      <c r="O116" s="100"/>
      <c r="P116" s="100"/>
      <c r="Q116" s="100"/>
      <c r="R116" s="100"/>
      <c r="S116" s="100"/>
      <c r="T116" s="100"/>
      <c r="U116" s="100"/>
      <c r="V116" s="100"/>
      <c r="W116" s="100"/>
      <c r="X116" s="100"/>
      <c r="Y116" s="100"/>
      <c r="Z116" s="100"/>
      <c r="AA116" s="100"/>
      <c r="AB116" s="100"/>
      <c r="AC116" s="100"/>
      <c r="AD116" s="100"/>
      <c r="AE116" s="100"/>
      <c r="AF116" s="101"/>
    </row>
    <row r="117" spans="2:32" x14ac:dyDescent="0.2">
      <c r="B117" s="100"/>
      <c r="C117" s="100"/>
      <c r="D117" s="100"/>
      <c r="E117" s="100"/>
      <c r="F117" s="100"/>
      <c r="G117" s="100"/>
      <c r="H117" s="100"/>
      <c r="I117" s="100"/>
      <c r="J117" s="100"/>
      <c r="K117" s="100"/>
      <c r="L117" s="100"/>
      <c r="M117" s="100"/>
      <c r="N117" s="100"/>
      <c r="O117" s="100"/>
      <c r="P117" s="100"/>
      <c r="Q117" s="100"/>
      <c r="R117" s="100"/>
      <c r="S117" s="100"/>
      <c r="T117" s="100"/>
      <c r="U117" s="100"/>
      <c r="V117" s="100"/>
      <c r="W117" s="100"/>
      <c r="X117" s="100"/>
      <c r="Y117" s="100"/>
      <c r="Z117" s="100"/>
      <c r="AA117" s="100"/>
      <c r="AB117" s="100"/>
      <c r="AC117" s="100"/>
      <c r="AD117" s="100"/>
      <c r="AE117" s="100"/>
      <c r="AF117" s="101"/>
    </row>
    <row r="118" spans="2:32" x14ac:dyDescent="0.2">
      <c r="B118" s="100"/>
      <c r="C118" s="100"/>
      <c r="D118" s="100"/>
      <c r="E118" s="100"/>
      <c r="F118" s="100"/>
      <c r="G118" s="100"/>
      <c r="H118" s="100"/>
      <c r="I118" s="100"/>
      <c r="J118" s="100"/>
      <c r="K118" s="100"/>
      <c r="L118" s="100"/>
      <c r="M118" s="100"/>
      <c r="N118" s="100"/>
      <c r="O118" s="100"/>
      <c r="P118" s="100"/>
      <c r="Q118" s="100"/>
      <c r="R118" s="100"/>
      <c r="S118" s="100"/>
      <c r="T118" s="100"/>
      <c r="U118" s="100"/>
      <c r="V118" s="100"/>
      <c r="W118" s="100"/>
      <c r="X118" s="100"/>
      <c r="Y118" s="100"/>
      <c r="Z118" s="100"/>
      <c r="AA118" s="100"/>
      <c r="AB118" s="100"/>
      <c r="AC118" s="100"/>
      <c r="AD118" s="100"/>
      <c r="AE118" s="100"/>
      <c r="AF118" s="101"/>
    </row>
    <row r="119" spans="2:32" x14ac:dyDescent="0.2">
      <c r="B119" s="100"/>
      <c r="C119" s="100"/>
      <c r="D119" s="100"/>
      <c r="E119" s="100"/>
      <c r="F119" s="100"/>
      <c r="G119" s="100"/>
      <c r="H119" s="100"/>
      <c r="I119" s="100"/>
      <c r="J119" s="100"/>
      <c r="K119" s="100"/>
      <c r="L119" s="100"/>
      <c r="M119" s="100"/>
      <c r="N119" s="100"/>
      <c r="O119" s="100"/>
      <c r="P119" s="100"/>
      <c r="Q119" s="100"/>
      <c r="R119" s="100"/>
      <c r="S119" s="100"/>
      <c r="T119" s="100"/>
      <c r="U119" s="100"/>
      <c r="V119" s="100"/>
      <c r="W119" s="100"/>
      <c r="X119" s="100"/>
      <c r="Y119" s="100"/>
      <c r="Z119" s="100"/>
      <c r="AA119" s="100"/>
      <c r="AB119" s="100"/>
      <c r="AC119" s="100"/>
      <c r="AD119" s="100"/>
      <c r="AE119" s="100"/>
      <c r="AF119" s="101"/>
    </row>
    <row r="120" spans="2:32" x14ac:dyDescent="0.2">
      <c r="B120" s="100"/>
      <c r="C120" s="100"/>
      <c r="D120" s="100"/>
      <c r="E120" s="100"/>
      <c r="F120" s="100"/>
      <c r="G120" s="100"/>
      <c r="H120" s="100"/>
      <c r="I120" s="100"/>
      <c r="J120" s="100"/>
      <c r="K120" s="100"/>
      <c r="L120" s="100"/>
      <c r="M120" s="100"/>
      <c r="N120" s="100"/>
      <c r="O120" s="100"/>
      <c r="P120" s="100"/>
      <c r="Q120" s="100"/>
      <c r="R120" s="100"/>
      <c r="S120" s="100"/>
      <c r="T120" s="100"/>
      <c r="U120" s="100"/>
      <c r="V120" s="100"/>
      <c r="W120" s="100"/>
      <c r="X120" s="100"/>
      <c r="Y120" s="100"/>
      <c r="Z120" s="100"/>
      <c r="AA120" s="100"/>
      <c r="AB120" s="100"/>
      <c r="AC120" s="100"/>
      <c r="AD120" s="100"/>
      <c r="AE120" s="100"/>
      <c r="AF120" s="101"/>
    </row>
    <row r="121" spans="2:32" x14ac:dyDescent="0.2">
      <c r="B121" s="100"/>
      <c r="C121" s="100"/>
      <c r="D121" s="100"/>
      <c r="E121" s="100"/>
      <c r="F121" s="100"/>
      <c r="G121" s="100"/>
      <c r="H121" s="100"/>
      <c r="I121" s="100"/>
      <c r="J121" s="100"/>
      <c r="K121" s="100"/>
      <c r="L121" s="100"/>
      <c r="M121" s="100"/>
      <c r="N121" s="100"/>
      <c r="O121" s="100"/>
      <c r="P121" s="100"/>
      <c r="Q121" s="100"/>
      <c r="R121" s="100"/>
      <c r="S121" s="100"/>
      <c r="T121" s="100"/>
      <c r="U121" s="100"/>
      <c r="V121" s="100"/>
      <c r="W121" s="100"/>
      <c r="X121" s="100"/>
      <c r="Y121" s="100"/>
      <c r="Z121" s="100"/>
      <c r="AA121" s="100"/>
      <c r="AB121" s="100"/>
      <c r="AC121" s="100"/>
      <c r="AD121" s="100"/>
      <c r="AE121" s="100"/>
      <c r="AF121" s="101"/>
    </row>
    <row r="122" spans="2:32" x14ac:dyDescent="0.2">
      <c r="B122" s="100"/>
      <c r="C122" s="100"/>
      <c r="D122" s="100"/>
      <c r="E122" s="100"/>
      <c r="F122" s="100"/>
      <c r="G122" s="100"/>
      <c r="H122" s="100"/>
      <c r="I122" s="100"/>
      <c r="J122" s="100"/>
      <c r="K122" s="100"/>
      <c r="L122" s="100"/>
      <c r="M122" s="100"/>
      <c r="N122" s="100"/>
      <c r="O122" s="100"/>
      <c r="P122" s="100"/>
      <c r="Q122" s="100"/>
      <c r="R122" s="100"/>
      <c r="S122" s="100"/>
      <c r="T122" s="100"/>
      <c r="U122" s="100"/>
      <c r="V122" s="100"/>
      <c r="W122" s="100"/>
      <c r="X122" s="100"/>
      <c r="Y122" s="100"/>
      <c r="Z122" s="100"/>
      <c r="AA122" s="100"/>
      <c r="AB122" s="100"/>
      <c r="AC122" s="100"/>
      <c r="AD122" s="100"/>
      <c r="AE122" s="100"/>
      <c r="AF122" s="101"/>
    </row>
    <row r="123" spans="2:32" x14ac:dyDescent="0.2">
      <c r="B123" s="100"/>
      <c r="C123" s="100"/>
      <c r="D123" s="100"/>
      <c r="E123" s="100"/>
      <c r="F123" s="100"/>
      <c r="G123" s="100"/>
      <c r="H123" s="100"/>
      <c r="I123" s="100"/>
      <c r="J123" s="100"/>
      <c r="K123" s="100"/>
      <c r="L123" s="100"/>
      <c r="M123" s="100"/>
      <c r="N123" s="100"/>
      <c r="O123" s="100"/>
      <c r="P123" s="100"/>
      <c r="Q123" s="100"/>
      <c r="R123" s="100"/>
      <c r="S123" s="100"/>
      <c r="T123" s="100"/>
      <c r="U123" s="100"/>
      <c r="V123" s="100"/>
      <c r="W123" s="100"/>
      <c r="X123" s="100"/>
      <c r="Y123" s="100"/>
      <c r="Z123" s="100"/>
      <c r="AA123" s="100"/>
      <c r="AB123" s="100"/>
      <c r="AC123" s="100"/>
      <c r="AD123" s="100"/>
      <c r="AE123" s="100"/>
      <c r="AF123" s="101"/>
    </row>
    <row r="124" spans="2:32" x14ac:dyDescent="0.2">
      <c r="B124" s="100"/>
      <c r="C124" s="100"/>
      <c r="D124" s="100"/>
      <c r="E124" s="100"/>
      <c r="F124" s="100"/>
      <c r="G124" s="100"/>
      <c r="H124" s="100"/>
      <c r="I124" s="100"/>
      <c r="J124" s="100"/>
      <c r="K124" s="100"/>
      <c r="L124" s="100"/>
      <c r="M124" s="100"/>
      <c r="N124" s="100"/>
      <c r="O124" s="100"/>
      <c r="P124" s="100"/>
      <c r="Q124" s="100"/>
      <c r="R124" s="100"/>
      <c r="S124" s="100"/>
      <c r="T124" s="100"/>
      <c r="U124" s="100"/>
      <c r="V124" s="100"/>
      <c r="W124" s="100"/>
      <c r="X124" s="100"/>
      <c r="Y124" s="100"/>
      <c r="Z124" s="100"/>
      <c r="AA124" s="100"/>
      <c r="AB124" s="100"/>
      <c r="AC124" s="100"/>
      <c r="AD124" s="100"/>
      <c r="AE124" s="100"/>
      <c r="AF124" s="101"/>
    </row>
    <row r="125" spans="2:32" x14ac:dyDescent="0.2">
      <c r="B125" s="100"/>
      <c r="C125" s="100"/>
      <c r="D125" s="100"/>
      <c r="E125" s="100"/>
      <c r="F125" s="100"/>
      <c r="G125" s="100"/>
      <c r="H125" s="100"/>
      <c r="I125" s="100"/>
      <c r="J125" s="100"/>
      <c r="K125" s="100"/>
      <c r="L125" s="100"/>
      <c r="M125" s="100"/>
      <c r="N125" s="100"/>
      <c r="O125" s="100"/>
      <c r="P125" s="100"/>
      <c r="Q125" s="100"/>
      <c r="R125" s="100"/>
      <c r="S125" s="100"/>
      <c r="T125" s="100"/>
      <c r="U125" s="100"/>
      <c r="V125" s="100"/>
      <c r="W125" s="100"/>
      <c r="X125" s="100"/>
      <c r="Y125" s="100"/>
      <c r="Z125" s="100"/>
      <c r="AA125" s="100"/>
      <c r="AB125" s="100"/>
      <c r="AC125" s="100"/>
      <c r="AD125" s="100"/>
      <c r="AE125" s="100"/>
      <c r="AF125" s="101"/>
    </row>
    <row r="126" spans="2:32" x14ac:dyDescent="0.2">
      <c r="B126" s="100"/>
      <c r="C126" s="100"/>
      <c r="D126" s="100"/>
      <c r="E126" s="100"/>
      <c r="F126" s="100"/>
      <c r="G126" s="100"/>
      <c r="H126" s="100"/>
      <c r="I126" s="100"/>
      <c r="J126" s="100"/>
      <c r="K126" s="100"/>
      <c r="L126" s="100"/>
      <c r="M126" s="100"/>
      <c r="N126" s="100"/>
      <c r="O126" s="100"/>
      <c r="P126" s="100"/>
      <c r="Q126" s="100"/>
      <c r="R126" s="100"/>
      <c r="S126" s="100"/>
      <c r="T126" s="100"/>
      <c r="U126" s="100"/>
      <c r="V126" s="100"/>
      <c r="W126" s="100"/>
      <c r="X126" s="100"/>
      <c r="Y126" s="100"/>
      <c r="Z126" s="100"/>
      <c r="AA126" s="100"/>
      <c r="AB126" s="100"/>
      <c r="AC126" s="100"/>
      <c r="AD126" s="100"/>
      <c r="AE126" s="100"/>
      <c r="AF126" s="101"/>
    </row>
    <row r="127" spans="2:32" x14ac:dyDescent="0.2">
      <c r="B127" s="100"/>
      <c r="C127" s="100"/>
      <c r="D127" s="100"/>
      <c r="E127" s="100"/>
      <c r="F127" s="100"/>
      <c r="G127" s="100"/>
      <c r="H127" s="100"/>
      <c r="I127" s="100"/>
      <c r="J127" s="100"/>
      <c r="K127" s="100"/>
      <c r="L127" s="100"/>
      <c r="M127" s="100"/>
      <c r="N127" s="100"/>
      <c r="O127" s="100"/>
      <c r="P127" s="100"/>
      <c r="Q127" s="100"/>
      <c r="R127" s="100"/>
      <c r="S127" s="100"/>
      <c r="T127" s="100"/>
      <c r="U127" s="100"/>
      <c r="V127" s="100"/>
      <c r="W127" s="100"/>
      <c r="X127" s="100"/>
      <c r="Y127" s="100"/>
      <c r="Z127" s="100"/>
      <c r="AA127" s="100"/>
      <c r="AB127" s="100"/>
      <c r="AC127" s="100"/>
      <c r="AD127" s="100"/>
      <c r="AE127" s="100"/>
      <c r="AF127" s="101"/>
    </row>
    <row r="128" spans="2:32" x14ac:dyDescent="0.2">
      <c r="B128" s="100"/>
      <c r="C128" s="100"/>
      <c r="D128" s="100"/>
      <c r="E128" s="100"/>
      <c r="F128" s="100"/>
      <c r="G128" s="100"/>
      <c r="H128" s="100"/>
      <c r="I128" s="100"/>
      <c r="J128" s="100"/>
      <c r="K128" s="100"/>
      <c r="L128" s="100"/>
      <c r="M128" s="100"/>
      <c r="N128" s="100"/>
      <c r="O128" s="100"/>
      <c r="P128" s="100"/>
      <c r="Q128" s="100"/>
      <c r="R128" s="100"/>
      <c r="S128" s="100"/>
      <c r="T128" s="100"/>
      <c r="U128" s="100"/>
      <c r="V128" s="100"/>
      <c r="W128" s="100"/>
      <c r="X128" s="100"/>
      <c r="Y128" s="100"/>
      <c r="Z128" s="100"/>
      <c r="AA128" s="100"/>
      <c r="AB128" s="100"/>
      <c r="AC128" s="100"/>
      <c r="AD128" s="100"/>
      <c r="AE128" s="100"/>
      <c r="AF128" s="101"/>
    </row>
    <row r="129" spans="2:32" x14ac:dyDescent="0.2">
      <c r="B129" s="100"/>
      <c r="C129" s="100"/>
      <c r="D129" s="100"/>
      <c r="E129" s="100"/>
      <c r="F129" s="100"/>
      <c r="G129" s="100"/>
      <c r="H129" s="100"/>
      <c r="I129" s="100"/>
      <c r="J129" s="100"/>
      <c r="K129" s="100"/>
      <c r="L129" s="100"/>
      <c r="M129" s="100"/>
      <c r="N129" s="100"/>
      <c r="O129" s="100"/>
      <c r="P129" s="100"/>
      <c r="Q129" s="100"/>
      <c r="R129" s="100"/>
      <c r="S129" s="100"/>
      <c r="T129" s="100"/>
      <c r="U129" s="100"/>
      <c r="V129" s="100"/>
      <c r="W129" s="100"/>
      <c r="X129" s="100"/>
      <c r="Y129" s="100"/>
      <c r="Z129" s="100"/>
      <c r="AA129" s="100"/>
      <c r="AB129" s="100"/>
      <c r="AC129" s="100"/>
      <c r="AD129" s="100"/>
      <c r="AE129" s="100"/>
      <c r="AF129" s="101"/>
    </row>
    <row r="130" spans="2:32" x14ac:dyDescent="0.2">
      <c r="B130" s="100"/>
      <c r="C130" s="100"/>
      <c r="D130" s="100"/>
      <c r="E130" s="100"/>
      <c r="F130" s="100"/>
      <c r="G130" s="100"/>
      <c r="H130" s="100"/>
      <c r="I130" s="100"/>
      <c r="J130" s="100"/>
      <c r="K130" s="100"/>
      <c r="L130" s="100"/>
      <c r="M130" s="100"/>
      <c r="N130" s="100"/>
      <c r="O130" s="100"/>
      <c r="P130" s="100"/>
      <c r="Q130" s="100"/>
      <c r="R130" s="100"/>
      <c r="S130" s="100"/>
      <c r="T130" s="100"/>
      <c r="U130" s="100"/>
      <c r="V130" s="100"/>
      <c r="W130" s="100"/>
      <c r="X130" s="100"/>
      <c r="Y130" s="100"/>
      <c r="Z130" s="100"/>
      <c r="AA130" s="100"/>
      <c r="AB130" s="100"/>
      <c r="AC130" s="100"/>
      <c r="AD130" s="100"/>
      <c r="AE130" s="100"/>
      <c r="AF130" s="101"/>
    </row>
    <row r="131" spans="2:32" x14ac:dyDescent="0.2">
      <c r="B131" s="100"/>
      <c r="C131" s="100"/>
      <c r="D131" s="100"/>
      <c r="E131" s="100"/>
      <c r="F131" s="100"/>
      <c r="G131" s="100"/>
      <c r="H131" s="100"/>
      <c r="I131" s="100"/>
      <c r="J131" s="100"/>
      <c r="K131" s="100"/>
      <c r="L131" s="100"/>
      <c r="M131" s="100"/>
      <c r="N131" s="100"/>
      <c r="O131" s="100"/>
      <c r="P131" s="100"/>
      <c r="Q131" s="100"/>
      <c r="R131" s="100"/>
      <c r="S131" s="100"/>
      <c r="T131" s="100"/>
      <c r="U131" s="100"/>
      <c r="V131" s="100"/>
      <c r="W131" s="100"/>
      <c r="X131" s="100"/>
      <c r="Y131" s="100"/>
      <c r="Z131" s="100"/>
      <c r="AA131" s="100"/>
      <c r="AB131" s="100"/>
      <c r="AC131" s="100"/>
      <c r="AD131" s="100"/>
      <c r="AE131" s="100"/>
      <c r="AF131" s="101"/>
    </row>
    <row r="132" spans="2:32" x14ac:dyDescent="0.2">
      <c r="B132" s="100"/>
      <c r="C132" s="100"/>
      <c r="D132" s="100"/>
      <c r="E132" s="100"/>
      <c r="F132" s="100"/>
      <c r="G132" s="100"/>
      <c r="H132" s="100"/>
      <c r="I132" s="100"/>
      <c r="J132" s="100"/>
      <c r="K132" s="100"/>
      <c r="L132" s="100"/>
      <c r="M132" s="100"/>
      <c r="N132" s="100"/>
      <c r="O132" s="100"/>
      <c r="P132" s="100"/>
      <c r="Q132" s="100"/>
      <c r="R132" s="100"/>
      <c r="S132" s="100"/>
      <c r="T132" s="100"/>
      <c r="U132" s="100"/>
      <c r="V132" s="100"/>
      <c r="W132" s="100"/>
      <c r="X132" s="100"/>
      <c r="Y132" s="100"/>
      <c r="Z132" s="100"/>
      <c r="AA132" s="100"/>
      <c r="AB132" s="100"/>
      <c r="AC132" s="100"/>
      <c r="AD132" s="100"/>
      <c r="AE132" s="100"/>
      <c r="AF132" s="101"/>
    </row>
    <row r="133" spans="2:32" x14ac:dyDescent="0.2">
      <c r="B133" s="100"/>
      <c r="C133" s="100"/>
      <c r="D133" s="100"/>
      <c r="E133" s="100"/>
      <c r="F133" s="100"/>
      <c r="G133" s="100"/>
      <c r="H133" s="100"/>
      <c r="I133" s="100"/>
      <c r="J133" s="100"/>
      <c r="K133" s="100"/>
      <c r="L133" s="100"/>
      <c r="M133" s="100"/>
      <c r="N133" s="100"/>
      <c r="O133" s="100"/>
      <c r="P133" s="100"/>
      <c r="Q133" s="100"/>
      <c r="R133" s="100"/>
      <c r="S133" s="100"/>
      <c r="T133" s="100"/>
      <c r="U133" s="100"/>
      <c r="V133" s="100"/>
      <c r="W133" s="100"/>
      <c r="X133" s="100"/>
      <c r="Y133" s="100"/>
      <c r="Z133" s="100"/>
      <c r="AA133" s="100"/>
      <c r="AB133" s="100"/>
      <c r="AC133" s="100"/>
      <c r="AD133" s="100"/>
      <c r="AE133" s="100"/>
      <c r="AF133" s="101"/>
    </row>
    <row r="134" spans="2:32" x14ac:dyDescent="0.2">
      <c r="B134" s="100"/>
      <c r="C134" s="100"/>
      <c r="D134" s="100"/>
      <c r="E134" s="100"/>
      <c r="F134" s="100"/>
      <c r="G134" s="100"/>
      <c r="H134" s="100"/>
      <c r="I134" s="100"/>
      <c r="J134" s="100"/>
      <c r="K134" s="100"/>
      <c r="L134" s="100"/>
      <c r="M134" s="100"/>
      <c r="N134" s="100"/>
      <c r="O134" s="100"/>
      <c r="P134" s="100"/>
      <c r="Q134" s="100"/>
      <c r="R134" s="100"/>
      <c r="S134" s="100"/>
      <c r="T134" s="100"/>
      <c r="U134" s="100"/>
      <c r="V134" s="100"/>
      <c r="W134" s="100"/>
      <c r="X134" s="100"/>
      <c r="Y134" s="100"/>
      <c r="Z134" s="100"/>
      <c r="AA134" s="100"/>
      <c r="AB134" s="100"/>
      <c r="AC134" s="100"/>
      <c r="AD134" s="100"/>
      <c r="AE134" s="100"/>
      <c r="AF134" s="101"/>
    </row>
    <row r="135" spans="2:32" x14ac:dyDescent="0.2">
      <c r="B135" s="100"/>
      <c r="C135" s="100"/>
      <c r="D135" s="100"/>
      <c r="E135" s="100"/>
      <c r="F135" s="100"/>
      <c r="G135" s="100"/>
      <c r="H135" s="100"/>
      <c r="I135" s="100"/>
      <c r="J135" s="100"/>
      <c r="K135" s="100"/>
      <c r="L135" s="100"/>
      <c r="M135" s="100"/>
      <c r="N135" s="100"/>
      <c r="O135" s="100"/>
      <c r="P135" s="100"/>
      <c r="Q135" s="100"/>
      <c r="R135" s="100"/>
      <c r="S135" s="100"/>
      <c r="T135" s="100"/>
      <c r="U135" s="100"/>
      <c r="V135" s="100"/>
      <c r="W135" s="100"/>
      <c r="X135" s="100"/>
      <c r="Y135" s="100"/>
      <c r="Z135" s="100"/>
      <c r="AA135" s="100"/>
      <c r="AB135" s="100"/>
      <c r="AC135" s="100"/>
      <c r="AD135" s="100"/>
      <c r="AE135" s="100"/>
      <c r="AF135" s="101"/>
    </row>
    <row r="136" spans="2:32" x14ac:dyDescent="0.2">
      <c r="B136" s="100"/>
      <c r="C136" s="100"/>
      <c r="D136" s="100"/>
      <c r="E136" s="100"/>
      <c r="F136" s="100"/>
      <c r="G136" s="100"/>
      <c r="H136" s="100"/>
      <c r="I136" s="100"/>
      <c r="J136" s="100"/>
      <c r="K136" s="100"/>
      <c r="L136" s="100"/>
      <c r="M136" s="100"/>
      <c r="N136" s="100"/>
      <c r="O136" s="100"/>
      <c r="P136" s="100"/>
      <c r="Q136" s="100"/>
      <c r="R136" s="100"/>
      <c r="S136" s="100"/>
      <c r="T136" s="100"/>
      <c r="U136" s="100"/>
      <c r="V136" s="100"/>
      <c r="W136" s="100"/>
      <c r="X136" s="100"/>
      <c r="Y136" s="100"/>
      <c r="Z136" s="100"/>
      <c r="AA136" s="100"/>
      <c r="AB136" s="100"/>
      <c r="AC136" s="100"/>
      <c r="AD136" s="100"/>
      <c r="AE136" s="100"/>
      <c r="AF136" s="101"/>
    </row>
    <row r="137" spans="2:32" x14ac:dyDescent="0.2">
      <c r="B137" s="100"/>
      <c r="C137" s="100"/>
      <c r="D137" s="100"/>
      <c r="E137" s="100"/>
      <c r="F137" s="100"/>
      <c r="G137" s="100"/>
      <c r="H137" s="100"/>
      <c r="I137" s="100"/>
      <c r="J137" s="100"/>
      <c r="K137" s="100"/>
      <c r="L137" s="100"/>
      <c r="M137" s="100"/>
      <c r="N137" s="100"/>
      <c r="O137" s="100"/>
      <c r="P137" s="100"/>
      <c r="Q137" s="100"/>
      <c r="R137" s="100"/>
      <c r="S137" s="100"/>
      <c r="T137" s="100"/>
      <c r="U137" s="100"/>
      <c r="V137" s="100"/>
      <c r="W137" s="100"/>
      <c r="X137" s="100"/>
      <c r="Y137" s="100"/>
      <c r="Z137" s="100"/>
      <c r="AA137" s="100"/>
      <c r="AB137" s="100"/>
      <c r="AC137" s="100"/>
      <c r="AD137" s="100"/>
      <c r="AE137" s="100"/>
      <c r="AF137" s="101"/>
    </row>
    <row r="138" spans="2:32" x14ac:dyDescent="0.2">
      <c r="B138" s="100"/>
      <c r="C138" s="100"/>
      <c r="D138" s="100"/>
      <c r="E138" s="100"/>
      <c r="F138" s="100"/>
      <c r="G138" s="100"/>
      <c r="H138" s="100"/>
      <c r="I138" s="100"/>
      <c r="J138" s="100"/>
      <c r="K138" s="100"/>
      <c r="L138" s="100"/>
      <c r="M138" s="100"/>
      <c r="N138" s="100"/>
      <c r="O138" s="100"/>
      <c r="P138" s="100"/>
      <c r="Q138" s="100"/>
      <c r="R138" s="100"/>
      <c r="S138" s="100"/>
      <c r="T138" s="100"/>
      <c r="U138" s="100"/>
      <c r="V138" s="100"/>
      <c r="W138" s="100"/>
      <c r="X138" s="100"/>
      <c r="Y138" s="100"/>
      <c r="Z138" s="100"/>
      <c r="AA138" s="100"/>
      <c r="AB138" s="100"/>
      <c r="AC138" s="100"/>
      <c r="AD138" s="100"/>
      <c r="AE138" s="100"/>
      <c r="AF138" s="101"/>
    </row>
    <row r="139" spans="2:32" x14ac:dyDescent="0.2">
      <c r="B139" s="100"/>
      <c r="C139" s="100"/>
      <c r="D139" s="100"/>
      <c r="E139" s="100"/>
      <c r="F139" s="100"/>
      <c r="G139" s="100"/>
      <c r="H139" s="100"/>
      <c r="I139" s="100"/>
      <c r="J139" s="100"/>
      <c r="K139" s="100"/>
      <c r="L139" s="100"/>
      <c r="M139" s="100"/>
      <c r="N139" s="100"/>
      <c r="O139" s="100"/>
      <c r="P139" s="100"/>
      <c r="Q139" s="100"/>
      <c r="R139" s="100"/>
      <c r="S139" s="100"/>
      <c r="T139" s="100"/>
      <c r="U139" s="100"/>
      <c r="V139" s="100"/>
      <c r="W139" s="100"/>
      <c r="X139" s="100"/>
      <c r="Y139" s="100"/>
      <c r="Z139" s="100"/>
      <c r="AA139" s="100"/>
      <c r="AB139" s="100"/>
      <c r="AC139" s="100"/>
      <c r="AD139" s="100"/>
      <c r="AE139" s="100"/>
      <c r="AF139" s="101"/>
    </row>
    <row r="140" spans="2:32" x14ac:dyDescent="0.2">
      <c r="B140" s="100"/>
      <c r="C140" s="100"/>
      <c r="D140" s="100"/>
      <c r="E140" s="100"/>
      <c r="F140" s="100"/>
      <c r="G140" s="100"/>
      <c r="H140" s="100"/>
      <c r="I140" s="100"/>
      <c r="J140" s="100"/>
      <c r="K140" s="100"/>
      <c r="L140" s="100"/>
      <c r="M140" s="100"/>
      <c r="N140" s="100"/>
      <c r="O140" s="100"/>
      <c r="P140" s="100"/>
      <c r="Q140" s="100"/>
      <c r="R140" s="100"/>
      <c r="S140" s="100"/>
      <c r="T140" s="100"/>
      <c r="U140" s="100"/>
      <c r="V140" s="100"/>
      <c r="W140" s="100"/>
      <c r="X140" s="100"/>
      <c r="Y140" s="100"/>
      <c r="Z140" s="100"/>
      <c r="AA140" s="100"/>
      <c r="AB140" s="100"/>
      <c r="AC140" s="100"/>
      <c r="AD140" s="100"/>
      <c r="AE140" s="100"/>
      <c r="AF140" s="101"/>
    </row>
    <row r="141" spans="2:32" x14ac:dyDescent="0.2">
      <c r="B141" s="100"/>
      <c r="C141" s="100"/>
      <c r="D141" s="100"/>
      <c r="E141" s="100"/>
      <c r="F141" s="100"/>
      <c r="G141" s="100"/>
      <c r="H141" s="100"/>
      <c r="I141" s="100"/>
      <c r="J141" s="100"/>
      <c r="K141" s="100"/>
      <c r="L141" s="100"/>
      <c r="M141" s="100"/>
      <c r="N141" s="100"/>
      <c r="O141" s="100"/>
      <c r="P141" s="100"/>
      <c r="Q141" s="100"/>
      <c r="R141" s="100"/>
      <c r="S141" s="100"/>
      <c r="T141" s="100"/>
      <c r="U141" s="100"/>
      <c r="V141" s="100"/>
      <c r="W141" s="100"/>
      <c r="X141" s="100"/>
      <c r="Y141" s="100"/>
      <c r="Z141" s="100"/>
      <c r="AA141" s="100"/>
      <c r="AB141" s="100"/>
      <c r="AC141" s="100"/>
      <c r="AD141" s="100"/>
      <c r="AE141" s="100"/>
      <c r="AF141" s="101"/>
    </row>
    <row r="142" spans="2:32" x14ac:dyDescent="0.2">
      <c r="B142" s="100"/>
      <c r="C142" s="100"/>
      <c r="D142" s="100"/>
      <c r="E142" s="100"/>
      <c r="F142" s="100"/>
      <c r="G142" s="100"/>
      <c r="H142" s="100"/>
      <c r="I142" s="100"/>
      <c r="J142" s="100"/>
      <c r="K142" s="100"/>
      <c r="L142" s="100"/>
      <c r="M142" s="100"/>
      <c r="N142" s="100"/>
      <c r="O142" s="100"/>
      <c r="P142" s="100"/>
      <c r="Q142" s="100"/>
      <c r="R142" s="100"/>
      <c r="S142" s="100"/>
      <c r="T142" s="100"/>
      <c r="U142" s="100"/>
      <c r="V142" s="100"/>
      <c r="W142" s="100"/>
      <c r="X142" s="100"/>
      <c r="Y142" s="100"/>
      <c r="Z142" s="100"/>
      <c r="AA142" s="100"/>
      <c r="AB142" s="100"/>
      <c r="AC142" s="100"/>
      <c r="AD142" s="100"/>
      <c r="AE142" s="100"/>
      <c r="AF142" s="101"/>
    </row>
    <row r="143" spans="2:32" x14ac:dyDescent="0.2">
      <c r="B143" s="100"/>
      <c r="C143" s="100"/>
      <c r="D143" s="100"/>
      <c r="E143" s="100"/>
      <c r="F143" s="100"/>
      <c r="G143" s="100"/>
      <c r="H143" s="100"/>
      <c r="I143" s="100"/>
      <c r="J143" s="100"/>
      <c r="K143" s="100"/>
      <c r="L143" s="100"/>
      <c r="M143" s="100"/>
      <c r="N143" s="100"/>
      <c r="O143" s="100"/>
      <c r="P143" s="100"/>
      <c r="Q143" s="100"/>
      <c r="R143" s="100"/>
      <c r="S143" s="100"/>
      <c r="T143" s="100"/>
      <c r="U143" s="100"/>
      <c r="V143" s="100"/>
      <c r="W143" s="100"/>
      <c r="X143" s="100"/>
      <c r="Y143" s="100"/>
      <c r="Z143" s="100"/>
      <c r="AA143" s="100"/>
      <c r="AB143" s="100"/>
      <c r="AC143" s="100"/>
      <c r="AD143" s="100"/>
      <c r="AE143" s="100"/>
      <c r="AF143" s="101"/>
    </row>
    <row r="144" spans="2:32" x14ac:dyDescent="0.2">
      <c r="B144" s="100"/>
      <c r="C144" s="100"/>
      <c r="D144" s="100"/>
      <c r="E144" s="100"/>
      <c r="F144" s="100"/>
      <c r="G144" s="100"/>
      <c r="H144" s="100"/>
      <c r="I144" s="100"/>
      <c r="J144" s="100"/>
      <c r="K144" s="100"/>
      <c r="L144" s="100"/>
      <c r="M144" s="100"/>
      <c r="N144" s="100"/>
      <c r="O144" s="100"/>
      <c r="P144" s="100"/>
      <c r="Q144" s="100"/>
      <c r="R144" s="100"/>
      <c r="S144" s="100"/>
      <c r="T144" s="100"/>
      <c r="U144" s="100"/>
      <c r="V144" s="100"/>
      <c r="W144" s="100"/>
      <c r="X144" s="100"/>
      <c r="Y144" s="100"/>
      <c r="Z144" s="100"/>
      <c r="AA144" s="100"/>
      <c r="AB144" s="100"/>
      <c r="AC144" s="100"/>
      <c r="AD144" s="100"/>
      <c r="AE144" s="100"/>
      <c r="AF144" s="101"/>
    </row>
    <row r="145" spans="2:32" x14ac:dyDescent="0.2">
      <c r="B145" s="100"/>
      <c r="C145" s="100"/>
      <c r="D145" s="100"/>
      <c r="E145" s="100"/>
      <c r="F145" s="100"/>
      <c r="G145" s="100"/>
      <c r="H145" s="100"/>
      <c r="I145" s="100"/>
      <c r="J145" s="100"/>
      <c r="K145" s="100"/>
      <c r="L145" s="100"/>
      <c r="M145" s="100"/>
      <c r="N145" s="100"/>
      <c r="O145" s="100"/>
      <c r="P145" s="100"/>
      <c r="Q145" s="100"/>
      <c r="R145" s="100"/>
      <c r="S145" s="100"/>
      <c r="T145" s="100"/>
      <c r="U145" s="100"/>
      <c r="V145" s="100"/>
      <c r="W145" s="100"/>
      <c r="X145" s="100"/>
      <c r="Y145" s="100"/>
      <c r="Z145" s="100"/>
      <c r="AA145" s="100"/>
      <c r="AB145" s="100"/>
      <c r="AC145" s="100"/>
      <c r="AD145" s="100"/>
      <c r="AE145" s="100"/>
      <c r="AF145" s="101"/>
    </row>
    <row r="146" spans="2:32" x14ac:dyDescent="0.2">
      <c r="B146" s="100"/>
      <c r="C146" s="100"/>
      <c r="D146" s="100"/>
      <c r="E146" s="100"/>
      <c r="F146" s="100"/>
      <c r="G146" s="100"/>
      <c r="H146" s="100"/>
      <c r="I146" s="100"/>
      <c r="J146" s="100"/>
      <c r="K146" s="100"/>
      <c r="L146" s="100"/>
      <c r="M146" s="100"/>
      <c r="N146" s="100"/>
      <c r="O146" s="100"/>
      <c r="P146" s="100"/>
      <c r="Q146" s="100"/>
      <c r="R146" s="100"/>
      <c r="S146" s="100"/>
      <c r="T146" s="100"/>
      <c r="U146" s="100"/>
      <c r="V146" s="100"/>
      <c r="W146" s="100"/>
      <c r="X146" s="100"/>
      <c r="Y146" s="100"/>
      <c r="Z146" s="100"/>
      <c r="AA146" s="100"/>
      <c r="AB146" s="100"/>
      <c r="AC146" s="100"/>
      <c r="AD146" s="100"/>
      <c r="AE146" s="100"/>
      <c r="AF146" s="101"/>
    </row>
    <row r="147" spans="2:32" x14ac:dyDescent="0.2">
      <c r="B147" s="100"/>
      <c r="C147" s="100"/>
      <c r="D147" s="100"/>
      <c r="E147" s="100"/>
      <c r="F147" s="100"/>
      <c r="G147" s="100"/>
      <c r="H147" s="100"/>
      <c r="I147" s="100"/>
      <c r="J147" s="100"/>
      <c r="K147" s="100"/>
      <c r="L147" s="100"/>
      <c r="M147" s="100"/>
      <c r="N147" s="100"/>
      <c r="O147" s="100"/>
      <c r="P147" s="100"/>
      <c r="Q147" s="100"/>
      <c r="R147" s="100"/>
      <c r="S147" s="100"/>
      <c r="T147" s="100"/>
      <c r="U147" s="100"/>
      <c r="V147" s="100"/>
      <c r="W147" s="100"/>
      <c r="X147" s="100"/>
      <c r="Y147" s="100"/>
      <c r="Z147" s="100"/>
      <c r="AA147" s="100"/>
      <c r="AB147" s="100"/>
      <c r="AC147" s="100"/>
      <c r="AD147" s="100"/>
      <c r="AE147" s="100"/>
      <c r="AF147" s="101"/>
    </row>
    <row r="148" spans="2:32" x14ac:dyDescent="0.2">
      <c r="B148" s="100"/>
      <c r="C148" s="100"/>
      <c r="D148" s="100"/>
      <c r="E148" s="100"/>
      <c r="F148" s="100"/>
      <c r="G148" s="100"/>
      <c r="H148" s="100"/>
      <c r="I148" s="100"/>
      <c r="J148" s="100"/>
      <c r="K148" s="100"/>
      <c r="L148" s="100"/>
      <c r="M148" s="100"/>
      <c r="N148" s="100"/>
      <c r="O148" s="100"/>
      <c r="P148" s="100"/>
      <c r="Q148" s="100"/>
      <c r="R148" s="100"/>
      <c r="S148" s="100"/>
      <c r="T148" s="100"/>
      <c r="U148" s="100"/>
      <c r="V148" s="100"/>
      <c r="W148" s="100"/>
      <c r="X148" s="100"/>
      <c r="Y148" s="100"/>
      <c r="Z148" s="100"/>
      <c r="AA148" s="100"/>
      <c r="AB148" s="100"/>
      <c r="AC148" s="100"/>
      <c r="AD148" s="100"/>
      <c r="AE148" s="100"/>
      <c r="AF148" s="101"/>
    </row>
    <row r="149" spans="2:32" x14ac:dyDescent="0.2">
      <c r="B149" s="100"/>
      <c r="C149" s="100"/>
      <c r="D149" s="100"/>
      <c r="E149" s="100"/>
      <c r="F149" s="100"/>
      <c r="G149" s="100"/>
      <c r="H149" s="100"/>
      <c r="I149" s="100"/>
      <c r="J149" s="100"/>
      <c r="K149" s="100"/>
      <c r="L149" s="100"/>
      <c r="M149" s="100"/>
      <c r="N149" s="100"/>
      <c r="O149" s="100"/>
      <c r="P149" s="100"/>
      <c r="Q149" s="100"/>
      <c r="R149" s="100"/>
      <c r="S149" s="100"/>
      <c r="T149" s="100"/>
      <c r="U149" s="100"/>
      <c r="V149" s="100"/>
      <c r="W149" s="100"/>
      <c r="X149" s="100"/>
      <c r="Y149" s="100"/>
      <c r="Z149" s="100"/>
      <c r="AA149" s="100"/>
      <c r="AB149" s="100"/>
      <c r="AC149" s="100"/>
      <c r="AD149" s="100"/>
      <c r="AE149" s="100"/>
      <c r="AF149" s="101"/>
    </row>
    <row r="150" spans="2:32" x14ac:dyDescent="0.2">
      <c r="B150" s="100"/>
      <c r="C150" s="100"/>
      <c r="D150" s="100"/>
      <c r="E150" s="100"/>
      <c r="F150" s="100"/>
      <c r="G150" s="100"/>
      <c r="H150" s="100"/>
      <c r="I150" s="100"/>
      <c r="J150" s="100"/>
      <c r="K150" s="100"/>
      <c r="L150" s="100"/>
      <c r="M150" s="100"/>
      <c r="N150" s="100"/>
      <c r="O150" s="100"/>
      <c r="P150" s="100"/>
      <c r="Q150" s="100"/>
      <c r="R150" s="100"/>
      <c r="S150" s="100"/>
      <c r="T150" s="100"/>
      <c r="U150" s="100"/>
      <c r="V150" s="100"/>
      <c r="W150" s="100"/>
      <c r="X150" s="100"/>
      <c r="Y150" s="100"/>
      <c r="Z150" s="100"/>
      <c r="AA150" s="100"/>
      <c r="AB150" s="100"/>
      <c r="AC150" s="100"/>
      <c r="AD150" s="100"/>
      <c r="AE150" s="100"/>
      <c r="AF150" s="101"/>
    </row>
    <row r="151" spans="2:32" x14ac:dyDescent="0.2">
      <c r="B151" s="100"/>
      <c r="C151" s="100"/>
      <c r="D151" s="100"/>
      <c r="E151" s="100"/>
      <c r="F151" s="100"/>
      <c r="G151" s="100"/>
      <c r="H151" s="100"/>
      <c r="I151" s="100"/>
      <c r="J151" s="100"/>
      <c r="K151" s="100"/>
      <c r="L151" s="100"/>
      <c r="M151" s="100"/>
      <c r="N151" s="100"/>
      <c r="O151" s="100"/>
      <c r="P151" s="100"/>
      <c r="Q151" s="100"/>
      <c r="R151" s="100"/>
      <c r="S151" s="100"/>
      <c r="T151" s="100"/>
      <c r="U151" s="100"/>
      <c r="V151" s="100"/>
      <c r="W151" s="100"/>
      <c r="X151" s="100"/>
      <c r="Y151" s="100"/>
      <c r="Z151" s="100"/>
      <c r="AA151" s="100"/>
      <c r="AB151" s="100"/>
      <c r="AC151" s="100"/>
      <c r="AD151" s="100"/>
      <c r="AE151" s="100"/>
      <c r="AF151" s="101"/>
    </row>
    <row r="152" spans="2:32" x14ac:dyDescent="0.2">
      <c r="B152" s="100"/>
      <c r="C152" s="100"/>
      <c r="D152" s="100"/>
      <c r="E152" s="100"/>
      <c r="F152" s="100"/>
      <c r="G152" s="100"/>
      <c r="H152" s="100"/>
      <c r="I152" s="100"/>
      <c r="J152" s="100"/>
      <c r="K152" s="100"/>
      <c r="L152" s="100"/>
      <c r="M152" s="100"/>
      <c r="N152" s="100"/>
      <c r="O152" s="100"/>
      <c r="P152" s="100"/>
      <c r="Q152" s="100"/>
      <c r="R152" s="100"/>
      <c r="S152" s="100"/>
      <c r="T152" s="100"/>
      <c r="U152" s="100"/>
      <c r="V152" s="100"/>
      <c r="W152" s="100"/>
      <c r="X152" s="100"/>
      <c r="Y152" s="100"/>
      <c r="Z152" s="100"/>
      <c r="AA152" s="100"/>
      <c r="AB152" s="100"/>
      <c r="AC152" s="100"/>
      <c r="AD152" s="100"/>
      <c r="AE152" s="100"/>
      <c r="AF152" s="101"/>
    </row>
    <row r="153" spans="2:32" x14ac:dyDescent="0.2">
      <c r="B153" s="100"/>
      <c r="C153" s="100"/>
      <c r="D153" s="100"/>
      <c r="E153" s="100"/>
      <c r="F153" s="100"/>
      <c r="G153" s="100"/>
      <c r="H153" s="100"/>
      <c r="I153" s="100"/>
      <c r="J153" s="100"/>
      <c r="K153" s="100"/>
      <c r="L153" s="100"/>
      <c r="M153" s="100"/>
      <c r="N153" s="100"/>
      <c r="O153" s="100"/>
      <c r="P153" s="100"/>
      <c r="Q153" s="100"/>
      <c r="R153" s="100"/>
      <c r="S153" s="100"/>
      <c r="T153" s="100"/>
      <c r="U153" s="100"/>
      <c r="V153" s="100"/>
      <c r="W153" s="100"/>
      <c r="X153" s="100"/>
      <c r="Y153" s="100"/>
      <c r="Z153" s="100"/>
      <c r="AA153" s="100"/>
      <c r="AB153" s="100"/>
      <c r="AC153" s="100"/>
      <c r="AD153" s="100"/>
      <c r="AE153" s="100"/>
      <c r="AF153" s="101"/>
    </row>
    <row r="154" spans="2:32" x14ac:dyDescent="0.2">
      <c r="B154" s="100"/>
      <c r="C154" s="100"/>
      <c r="D154" s="100"/>
      <c r="E154" s="100"/>
      <c r="F154" s="100"/>
      <c r="G154" s="100"/>
      <c r="H154" s="100"/>
      <c r="I154" s="100"/>
      <c r="J154" s="100"/>
      <c r="K154" s="100"/>
      <c r="L154" s="100"/>
      <c r="M154" s="100"/>
      <c r="N154" s="100"/>
      <c r="O154" s="100"/>
      <c r="P154" s="100"/>
      <c r="Q154" s="100"/>
      <c r="R154" s="100"/>
      <c r="S154" s="100"/>
      <c r="T154" s="100"/>
      <c r="U154" s="100"/>
      <c r="V154" s="100"/>
      <c r="W154" s="100"/>
      <c r="X154" s="100"/>
      <c r="Y154" s="100"/>
      <c r="Z154" s="100"/>
      <c r="AA154" s="100"/>
      <c r="AB154" s="100"/>
      <c r="AC154" s="100"/>
      <c r="AD154" s="100"/>
      <c r="AE154" s="100"/>
      <c r="AF154" s="101"/>
    </row>
    <row r="155" spans="2:32" x14ac:dyDescent="0.2">
      <c r="B155" s="100"/>
      <c r="C155" s="100"/>
      <c r="D155" s="100"/>
      <c r="E155" s="100"/>
      <c r="F155" s="100"/>
      <c r="G155" s="100"/>
      <c r="H155" s="100"/>
      <c r="I155" s="100"/>
      <c r="J155" s="100"/>
      <c r="K155" s="100"/>
      <c r="L155" s="100"/>
      <c r="M155" s="100"/>
      <c r="N155" s="100"/>
      <c r="O155" s="100"/>
      <c r="P155" s="100"/>
      <c r="Q155" s="100"/>
      <c r="R155" s="100"/>
      <c r="S155" s="100"/>
      <c r="T155" s="100"/>
      <c r="U155" s="100"/>
      <c r="V155" s="100"/>
      <c r="W155" s="100"/>
      <c r="X155" s="100"/>
      <c r="Y155" s="100"/>
      <c r="Z155" s="100"/>
      <c r="AA155" s="100"/>
      <c r="AB155" s="100"/>
      <c r="AC155" s="100"/>
      <c r="AD155" s="100"/>
      <c r="AE155" s="100"/>
      <c r="AF155" s="101"/>
    </row>
    <row r="156" spans="2:32" x14ac:dyDescent="0.2">
      <c r="B156" s="100"/>
      <c r="C156" s="100"/>
      <c r="D156" s="100"/>
      <c r="E156" s="100"/>
      <c r="F156" s="100"/>
      <c r="G156" s="100"/>
      <c r="H156" s="100"/>
      <c r="I156" s="100"/>
      <c r="J156" s="100"/>
      <c r="K156" s="100"/>
      <c r="L156" s="100"/>
      <c r="M156" s="100"/>
      <c r="N156" s="100"/>
      <c r="O156" s="100"/>
      <c r="P156" s="100"/>
      <c r="Q156" s="100"/>
      <c r="R156" s="100"/>
      <c r="S156" s="100"/>
      <c r="T156" s="100"/>
      <c r="U156" s="100"/>
      <c r="V156" s="100"/>
      <c r="W156" s="100"/>
      <c r="X156" s="100"/>
      <c r="Y156" s="100"/>
      <c r="Z156" s="100"/>
      <c r="AA156" s="100"/>
      <c r="AB156" s="100"/>
      <c r="AC156" s="100"/>
      <c r="AD156" s="100"/>
      <c r="AE156" s="100"/>
      <c r="AF156" s="101"/>
    </row>
    <row r="157" spans="2:32" x14ac:dyDescent="0.2">
      <c r="B157" s="100"/>
      <c r="C157" s="100"/>
      <c r="D157" s="100"/>
      <c r="E157" s="100"/>
      <c r="F157" s="100"/>
      <c r="G157" s="100"/>
      <c r="H157" s="100"/>
      <c r="I157" s="100"/>
      <c r="J157" s="100"/>
      <c r="K157" s="100"/>
      <c r="L157" s="100"/>
      <c r="M157" s="100"/>
      <c r="N157" s="100"/>
      <c r="O157" s="100"/>
      <c r="P157" s="100"/>
      <c r="Q157" s="100"/>
      <c r="R157" s="100"/>
      <c r="S157" s="100"/>
      <c r="T157" s="100"/>
      <c r="U157" s="100"/>
      <c r="V157" s="100"/>
      <c r="W157" s="100"/>
      <c r="X157" s="100"/>
      <c r="Y157" s="100"/>
      <c r="Z157" s="100"/>
      <c r="AA157" s="100"/>
      <c r="AB157" s="100"/>
      <c r="AC157" s="100"/>
      <c r="AD157" s="100"/>
      <c r="AE157" s="100"/>
      <c r="AF157" s="101"/>
    </row>
    <row r="158" spans="2:32" x14ac:dyDescent="0.2">
      <c r="B158" s="100"/>
      <c r="C158" s="100"/>
      <c r="D158" s="100"/>
      <c r="E158" s="100"/>
      <c r="F158" s="100"/>
      <c r="G158" s="100"/>
      <c r="H158" s="100"/>
      <c r="I158" s="100"/>
      <c r="J158" s="100"/>
      <c r="K158" s="100"/>
      <c r="L158" s="100"/>
      <c r="M158" s="100"/>
      <c r="N158" s="100"/>
      <c r="O158" s="100"/>
      <c r="P158" s="100"/>
      <c r="Q158" s="100"/>
      <c r="R158" s="100"/>
      <c r="S158" s="100"/>
      <c r="T158" s="100"/>
      <c r="U158" s="100"/>
      <c r="V158" s="100"/>
      <c r="W158" s="100"/>
      <c r="X158" s="100"/>
      <c r="Y158" s="100"/>
      <c r="Z158" s="100"/>
      <c r="AA158" s="100"/>
      <c r="AB158" s="100"/>
      <c r="AC158" s="100"/>
      <c r="AD158" s="100"/>
      <c r="AE158" s="100"/>
      <c r="AF158" s="101"/>
    </row>
    <row r="159" spans="2:32" x14ac:dyDescent="0.2">
      <c r="B159" s="100"/>
      <c r="C159" s="100"/>
      <c r="D159" s="100"/>
      <c r="E159" s="100"/>
      <c r="F159" s="100"/>
      <c r="G159" s="100"/>
      <c r="H159" s="100"/>
      <c r="I159" s="100"/>
      <c r="J159" s="100"/>
      <c r="K159" s="100"/>
      <c r="L159" s="100"/>
      <c r="M159" s="100"/>
      <c r="N159" s="100"/>
      <c r="O159" s="100"/>
      <c r="P159" s="100"/>
      <c r="Q159" s="100"/>
      <c r="R159" s="100"/>
      <c r="S159" s="100"/>
      <c r="T159" s="100"/>
      <c r="U159" s="100"/>
      <c r="V159" s="100"/>
      <c r="W159" s="100"/>
      <c r="X159" s="100"/>
      <c r="Y159" s="100"/>
      <c r="Z159" s="100"/>
      <c r="AA159" s="100"/>
      <c r="AB159" s="100"/>
      <c r="AC159" s="100"/>
      <c r="AD159" s="100"/>
      <c r="AE159" s="100"/>
      <c r="AF159" s="101"/>
    </row>
    <row r="160" spans="2:32" x14ac:dyDescent="0.2">
      <c r="B160" s="100"/>
      <c r="C160" s="100"/>
      <c r="D160" s="100"/>
      <c r="E160" s="100"/>
      <c r="F160" s="100"/>
      <c r="G160" s="100"/>
      <c r="H160" s="100"/>
      <c r="I160" s="100"/>
      <c r="J160" s="100"/>
      <c r="K160" s="100"/>
      <c r="L160" s="100"/>
      <c r="M160" s="100"/>
      <c r="N160" s="100"/>
      <c r="O160" s="100"/>
      <c r="P160" s="100"/>
      <c r="Q160" s="100"/>
      <c r="R160" s="100"/>
      <c r="S160" s="100"/>
      <c r="T160" s="100"/>
      <c r="U160" s="100"/>
      <c r="V160" s="100"/>
      <c r="W160" s="100"/>
      <c r="X160" s="100"/>
      <c r="Y160" s="100"/>
      <c r="Z160" s="100"/>
      <c r="AA160" s="100"/>
      <c r="AB160" s="100"/>
      <c r="AC160" s="100"/>
      <c r="AD160" s="100"/>
      <c r="AE160" s="100"/>
      <c r="AF160" s="101"/>
    </row>
    <row r="161" spans="2:32" x14ac:dyDescent="0.2">
      <c r="B161" s="100"/>
      <c r="C161" s="100"/>
      <c r="D161" s="100"/>
      <c r="E161" s="100"/>
      <c r="F161" s="100"/>
      <c r="G161" s="100"/>
      <c r="H161" s="100"/>
      <c r="I161" s="100"/>
      <c r="J161" s="100"/>
      <c r="K161" s="100"/>
      <c r="L161" s="100"/>
      <c r="M161" s="100"/>
      <c r="N161" s="100"/>
      <c r="O161" s="100"/>
      <c r="P161" s="100"/>
      <c r="Q161" s="100"/>
      <c r="R161" s="100"/>
      <c r="S161" s="100"/>
      <c r="T161" s="100"/>
      <c r="U161" s="100"/>
      <c r="V161" s="100"/>
      <c r="W161" s="100"/>
      <c r="X161" s="100"/>
      <c r="Y161" s="100"/>
      <c r="Z161" s="100"/>
      <c r="AA161" s="100"/>
      <c r="AB161" s="100"/>
      <c r="AC161" s="100"/>
      <c r="AD161" s="100"/>
      <c r="AE161" s="100"/>
      <c r="AF161" s="101"/>
    </row>
    <row r="162" spans="2:32" x14ac:dyDescent="0.2">
      <c r="B162" s="100"/>
      <c r="C162" s="100"/>
      <c r="D162" s="100"/>
      <c r="E162" s="100"/>
      <c r="F162" s="100"/>
      <c r="G162" s="100"/>
      <c r="H162" s="100"/>
      <c r="I162" s="100"/>
      <c r="J162" s="100"/>
      <c r="K162" s="100"/>
      <c r="L162" s="100"/>
      <c r="M162" s="100"/>
      <c r="N162" s="100"/>
      <c r="O162" s="100"/>
      <c r="P162" s="100"/>
      <c r="Q162" s="100"/>
      <c r="R162" s="100"/>
      <c r="S162" s="100"/>
      <c r="T162" s="100"/>
      <c r="U162" s="100"/>
      <c r="V162" s="100"/>
      <c r="W162" s="100"/>
      <c r="X162" s="100"/>
      <c r="Y162" s="100"/>
      <c r="Z162" s="100"/>
      <c r="AA162" s="100"/>
      <c r="AB162" s="100"/>
      <c r="AC162" s="100"/>
      <c r="AD162" s="100"/>
      <c r="AE162" s="100"/>
      <c r="AF162" s="101"/>
    </row>
    <row r="163" spans="2:32" x14ac:dyDescent="0.2">
      <c r="B163" s="100"/>
      <c r="C163" s="100"/>
      <c r="D163" s="100"/>
      <c r="E163" s="100"/>
      <c r="F163" s="100"/>
      <c r="G163" s="100"/>
      <c r="H163" s="100"/>
      <c r="I163" s="100"/>
      <c r="J163" s="100"/>
      <c r="K163" s="100"/>
      <c r="L163" s="100"/>
      <c r="M163" s="100"/>
      <c r="N163" s="100"/>
      <c r="O163" s="100"/>
      <c r="P163" s="100"/>
      <c r="Q163" s="100"/>
      <c r="R163" s="100"/>
      <c r="S163" s="100"/>
      <c r="T163" s="100"/>
      <c r="U163" s="100"/>
      <c r="V163" s="100"/>
      <c r="W163" s="100"/>
      <c r="X163" s="100"/>
      <c r="Y163" s="100"/>
      <c r="Z163" s="100"/>
      <c r="AA163" s="100"/>
      <c r="AB163" s="100"/>
      <c r="AC163" s="100"/>
      <c r="AD163" s="100"/>
      <c r="AE163" s="100"/>
      <c r="AF163" s="101"/>
    </row>
    <row r="164" spans="2:32" x14ac:dyDescent="0.2">
      <c r="B164" s="100"/>
      <c r="C164" s="100"/>
      <c r="D164" s="100"/>
      <c r="E164" s="100"/>
      <c r="F164" s="100"/>
      <c r="G164" s="100"/>
      <c r="H164" s="100"/>
      <c r="I164" s="100"/>
      <c r="J164" s="100"/>
      <c r="K164" s="100"/>
      <c r="L164" s="100"/>
      <c r="M164" s="100"/>
      <c r="N164" s="100"/>
      <c r="O164" s="100"/>
      <c r="P164" s="100"/>
      <c r="Q164" s="100"/>
      <c r="R164" s="100"/>
      <c r="S164" s="100"/>
      <c r="T164" s="100"/>
      <c r="U164" s="100"/>
      <c r="V164" s="100"/>
      <c r="W164" s="100"/>
      <c r="X164" s="100"/>
      <c r="Y164" s="100"/>
      <c r="Z164" s="100"/>
      <c r="AA164" s="100"/>
      <c r="AB164" s="100"/>
      <c r="AC164" s="100"/>
      <c r="AD164" s="100"/>
      <c r="AE164" s="100"/>
      <c r="AF164" s="101"/>
    </row>
    <row r="165" spans="2:32" x14ac:dyDescent="0.2">
      <c r="B165" s="100"/>
      <c r="C165" s="100"/>
      <c r="D165" s="100"/>
      <c r="E165" s="100"/>
      <c r="F165" s="100"/>
      <c r="G165" s="100"/>
      <c r="H165" s="100"/>
      <c r="I165" s="100"/>
      <c r="J165" s="100"/>
      <c r="K165" s="100"/>
      <c r="L165" s="100"/>
      <c r="M165" s="100"/>
      <c r="N165" s="100"/>
      <c r="O165" s="100"/>
      <c r="P165" s="100"/>
      <c r="Q165" s="100"/>
      <c r="R165" s="100"/>
      <c r="S165" s="100"/>
      <c r="T165" s="100"/>
      <c r="U165" s="100"/>
      <c r="V165" s="100"/>
      <c r="W165" s="100"/>
      <c r="X165" s="100"/>
      <c r="Y165" s="100"/>
      <c r="Z165" s="100"/>
      <c r="AA165" s="100"/>
      <c r="AB165" s="100"/>
      <c r="AC165" s="100"/>
      <c r="AD165" s="100"/>
      <c r="AE165" s="100"/>
      <c r="AF165" s="101"/>
    </row>
    <row r="166" spans="2:32" x14ac:dyDescent="0.2">
      <c r="B166" s="100"/>
      <c r="C166" s="100"/>
      <c r="D166" s="100"/>
      <c r="E166" s="100"/>
      <c r="F166" s="100"/>
      <c r="G166" s="100"/>
      <c r="H166" s="100"/>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1"/>
    </row>
    <row r="167" spans="2:32" x14ac:dyDescent="0.2">
      <c r="B167" s="100"/>
      <c r="C167" s="100"/>
      <c r="D167" s="100"/>
      <c r="E167" s="100"/>
      <c r="F167" s="100"/>
      <c r="G167" s="100"/>
      <c r="H167" s="100"/>
      <c r="I167" s="100"/>
      <c r="J167" s="100"/>
      <c r="K167" s="100"/>
      <c r="L167" s="100"/>
      <c r="M167" s="100"/>
      <c r="N167" s="100"/>
      <c r="O167" s="100"/>
      <c r="P167" s="100"/>
      <c r="Q167" s="100"/>
      <c r="R167" s="100"/>
      <c r="S167" s="100"/>
      <c r="T167" s="100"/>
      <c r="U167" s="100"/>
      <c r="V167" s="100"/>
      <c r="W167" s="100"/>
      <c r="X167" s="100"/>
      <c r="Y167" s="100"/>
      <c r="Z167" s="100"/>
      <c r="AA167" s="100"/>
      <c r="AB167" s="100"/>
      <c r="AC167" s="100"/>
      <c r="AD167" s="100"/>
      <c r="AE167" s="100"/>
      <c r="AF167" s="101"/>
    </row>
    <row r="168" spans="2:32" x14ac:dyDescent="0.2">
      <c r="B168" s="100"/>
      <c r="C168" s="100"/>
      <c r="D168" s="100"/>
      <c r="E168" s="100"/>
      <c r="F168" s="100"/>
      <c r="G168" s="100"/>
      <c r="H168" s="100"/>
      <c r="I168" s="100"/>
      <c r="J168" s="100"/>
      <c r="K168" s="100"/>
      <c r="L168" s="100"/>
      <c r="M168" s="100"/>
      <c r="N168" s="100"/>
      <c r="O168" s="100"/>
      <c r="P168" s="100"/>
      <c r="Q168" s="100"/>
      <c r="R168" s="100"/>
      <c r="S168" s="100"/>
      <c r="T168" s="100"/>
      <c r="U168" s="100"/>
      <c r="V168" s="100"/>
      <c r="W168" s="100"/>
      <c r="X168" s="100"/>
      <c r="Y168" s="100"/>
      <c r="Z168" s="100"/>
      <c r="AA168" s="100"/>
      <c r="AB168" s="100"/>
      <c r="AC168" s="100"/>
      <c r="AD168" s="100"/>
      <c r="AE168" s="100"/>
      <c r="AF168" s="101"/>
    </row>
    <row r="169" spans="2:32" x14ac:dyDescent="0.2">
      <c r="B169" s="100"/>
      <c r="C169" s="100"/>
      <c r="D169" s="100"/>
      <c r="E169" s="100"/>
      <c r="F169" s="100"/>
      <c r="G169" s="100"/>
      <c r="H169" s="100"/>
      <c r="I169" s="100"/>
      <c r="J169" s="100"/>
      <c r="K169" s="100"/>
      <c r="L169" s="100"/>
      <c r="M169" s="100"/>
      <c r="N169" s="100"/>
      <c r="O169" s="100"/>
      <c r="P169" s="100"/>
      <c r="Q169" s="100"/>
      <c r="R169" s="100"/>
      <c r="S169" s="100"/>
      <c r="T169" s="100"/>
      <c r="U169" s="100"/>
      <c r="V169" s="100"/>
      <c r="W169" s="100"/>
      <c r="X169" s="100"/>
      <c r="Y169" s="100"/>
      <c r="Z169" s="100"/>
      <c r="AA169" s="100"/>
      <c r="AB169" s="100"/>
      <c r="AC169" s="100"/>
      <c r="AD169" s="100"/>
      <c r="AE169" s="100"/>
      <c r="AF169" s="101"/>
    </row>
    <row r="170" spans="2:32" x14ac:dyDescent="0.2">
      <c r="B170" s="100"/>
      <c r="C170" s="100"/>
      <c r="D170" s="100"/>
      <c r="E170" s="100"/>
      <c r="F170" s="100"/>
      <c r="G170" s="100"/>
      <c r="H170" s="100"/>
      <c r="I170" s="100"/>
      <c r="J170" s="100"/>
      <c r="K170" s="100"/>
      <c r="L170" s="100"/>
      <c r="M170" s="100"/>
      <c r="N170" s="100"/>
      <c r="O170" s="100"/>
      <c r="P170" s="100"/>
      <c r="Q170" s="100"/>
      <c r="R170" s="100"/>
      <c r="S170" s="100"/>
      <c r="T170" s="100"/>
      <c r="U170" s="100"/>
      <c r="V170" s="100"/>
      <c r="W170" s="100"/>
      <c r="X170" s="100"/>
      <c r="Y170" s="100"/>
      <c r="Z170" s="100"/>
      <c r="AA170" s="100"/>
      <c r="AB170" s="100"/>
      <c r="AC170" s="100"/>
      <c r="AD170" s="100"/>
      <c r="AE170" s="100"/>
      <c r="AF170" s="101"/>
    </row>
    <row r="171" spans="2:32" x14ac:dyDescent="0.2">
      <c r="B171" s="100"/>
      <c r="C171" s="100"/>
      <c r="D171" s="100"/>
      <c r="E171" s="100"/>
      <c r="F171" s="100"/>
      <c r="G171" s="100"/>
      <c r="H171" s="100"/>
      <c r="I171" s="100"/>
      <c r="J171" s="100"/>
      <c r="K171" s="100"/>
      <c r="L171" s="100"/>
      <c r="M171" s="100"/>
      <c r="N171" s="100"/>
      <c r="O171" s="100"/>
      <c r="P171" s="100"/>
      <c r="Q171" s="100"/>
      <c r="R171" s="100"/>
      <c r="S171" s="100"/>
      <c r="T171" s="100"/>
      <c r="U171" s="100"/>
      <c r="V171" s="100"/>
      <c r="W171" s="100"/>
      <c r="X171" s="100"/>
      <c r="Y171" s="100"/>
      <c r="Z171" s="100"/>
      <c r="AA171" s="100"/>
      <c r="AB171" s="100"/>
      <c r="AC171" s="100"/>
      <c r="AD171" s="100"/>
      <c r="AE171" s="100"/>
      <c r="AF171" s="101"/>
    </row>
    <row r="172" spans="2:32" x14ac:dyDescent="0.2">
      <c r="B172" s="100"/>
      <c r="C172" s="100"/>
      <c r="D172" s="100"/>
      <c r="E172" s="100"/>
      <c r="F172" s="100"/>
      <c r="G172" s="100"/>
      <c r="H172" s="100"/>
      <c r="I172" s="100"/>
      <c r="J172" s="100"/>
      <c r="K172" s="100"/>
      <c r="L172" s="100"/>
      <c r="M172" s="100"/>
      <c r="N172" s="100"/>
      <c r="O172" s="100"/>
      <c r="P172" s="100"/>
      <c r="Q172" s="100"/>
      <c r="R172" s="100"/>
      <c r="S172" s="100"/>
      <c r="T172" s="100"/>
      <c r="U172" s="100"/>
      <c r="V172" s="100"/>
      <c r="W172" s="100"/>
      <c r="X172" s="100"/>
      <c r="Y172" s="100"/>
      <c r="Z172" s="100"/>
      <c r="AA172" s="100"/>
      <c r="AB172" s="100"/>
      <c r="AC172" s="100"/>
      <c r="AD172" s="100"/>
      <c r="AE172" s="100"/>
      <c r="AF172" s="101"/>
    </row>
    <row r="173" spans="2:32" x14ac:dyDescent="0.2">
      <c r="B173" s="100"/>
      <c r="C173" s="100"/>
      <c r="D173" s="100"/>
      <c r="E173" s="100"/>
      <c r="F173" s="100"/>
      <c r="G173" s="100"/>
      <c r="H173" s="100"/>
      <c r="I173" s="100"/>
      <c r="J173" s="100"/>
      <c r="K173" s="100"/>
      <c r="L173" s="100"/>
      <c r="M173" s="100"/>
      <c r="N173" s="100"/>
      <c r="O173" s="100"/>
      <c r="P173" s="100"/>
      <c r="Q173" s="100"/>
      <c r="R173" s="100"/>
      <c r="S173" s="100"/>
      <c r="T173" s="100"/>
      <c r="U173" s="100"/>
      <c r="V173" s="100"/>
      <c r="W173" s="100"/>
      <c r="X173" s="100"/>
      <c r="Y173" s="100"/>
      <c r="Z173" s="100"/>
      <c r="AA173" s="100"/>
      <c r="AB173" s="100"/>
      <c r="AC173" s="100"/>
      <c r="AD173" s="100"/>
      <c r="AE173" s="100"/>
      <c r="AF173" s="101"/>
    </row>
    <row r="174" spans="2:32" x14ac:dyDescent="0.2">
      <c r="B174" s="100"/>
      <c r="C174" s="100"/>
      <c r="D174" s="100"/>
      <c r="E174" s="100"/>
      <c r="F174" s="100"/>
      <c r="G174" s="100"/>
      <c r="H174" s="100"/>
      <c r="I174" s="100"/>
      <c r="J174" s="100"/>
      <c r="K174" s="100"/>
      <c r="L174" s="100"/>
      <c r="M174" s="100"/>
      <c r="N174" s="100"/>
      <c r="O174" s="100"/>
      <c r="P174" s="100"/>
      <c r="Q174" s="100"/>
      <c r="R174" s="100"/>
      <c r="S174" s="100"/>
      <c r="T174" s="100"/>
      <c r="U174" s="100"/>
      <c r="V174" s="100"/>
      <c r="W174" s="100"/>
      <c r="X174" s="100"/>
      <c r="Y174" s="100"/>
      <c r="Z174" s="100"/>
      <c r="AA174" s="100"/>
      <c r="AB174" s="100"/>
      <c r="AC174" s="100"/>
      <c r="AD174" s="100"/>
      <c r="AE174" s="100"/>
      <c r="AF174" s="101"/>
    </row>
    <row r="175" spans="2:32" x14ac:dyDescent="0.2">
      <c r="B175" s="100"/>
      <c r="C175" s="100"/>
      <c r="D175" s="100"/>
      <c r="E175" s="100"/>
      <c r="F175" s="100"/>
      <c r="G175" s="100"/>
      <c r="H175" s="100"/>
      <c r="I175" s="100"/>
      <c r="J175" s="100"/>
      <c r="K175" s="100"/>
      <c r="L175" s="100"/>
      <c r="M175" s="100"/>
      <c r="N175" s="100"/>
      <c r="O175" s="100"/>
      <c r="P175" s="100"/>
      <c r="Q175" s="100"/>
      <c r="R175" s="100"/>
      <c r="S175" s="100"/>
      <c r="T175" s="100"/>
      <c r="U175" s="100"/>
      <c r="V175" s="100"/>
      <c r="W175" s="100"/>
      <c r="X175" s="100"/>
      <c r="Y175" s="100"/>
      <c r="Z175" s="100"/>
      <c r="AA175" s="100"/>
      <c r="AB175" s="100"/>
      <c r="AC175" s="100"/>
      <c r="AD175" s="100"/>
      <c r="AE175" s="100"/>
      <c r="AF175" s="101"/>
    </row>
    <row r="176" spans="2:32" x14ac:dyDescent="0.2">
      <c r="B176" s="100"/>
      <c r="C176" s="100"/>
      <c r="D176" s="100"/>
      <c r="E176" s="100"/>
      <c r="F176" s="100"/>
      <c r="G176" s="100"/>
      <c r="H176" s="100"/>
      <c r="I176" s="100"/>
      <c r="J176" s="100"/>
      <c r="K176" s="100"/>
      <c r="L176" s="100"/>
      <c r="M176" s="100"/>
      <c r="N176" s="100"/>
      <c r="O176" s="100"/>
      <c r="P176" s="100"/>
      <c r="Q176" s="100"/>
      <c r="R176" s="100"/>
      <c r="S176" s="100"/>
      <c r="T176" s="100"/>
      <c r="U176" s="100"/>
      <c r="V176" s="100"/>
      <c r="W176" s="100"/>
      <c r="X176" s="100"/>
      <c r="Y176" s="100"/>
      <c r="Z176" s="100"/>
      <c r="AA176" s="100"/>
      <c r="AB176" s="100"/>
      <c r="AC176" s="100"/>
      <c r="AD176" s="100"/>
      <c r="AE176" s="100"/>
      <c r="AF176" s="101"/>
    </row>
    <row r="177" spans="2:32" x14ac:dyDescent="0.2">
      <c r="B177" s="100"/>
      <c r="C177" s="100"/>
      <c r="D177" s="100"/>
      <c r="E177" s="100"/>
      <c r="F177" s="100"/>
      <c r="G177" s="100"/>
      <c r="H177" s="100"/>
      <c r="I177" s="100"/>
      <c r="J177" s="100"/>
      <c r="K177" s="100"/>
      <c r="L177" s="100"/>
      <c r="M177" s="100"/>
      <c r="N177" s="100"/>
      <c r="O177" s="100"/>
      <c r="P177" s="100"/>
      <c r="Q177" s="100"/>
      <c r="R177" s="100"/>
      <c r="S177" s="100"/>
      <c r="T177" s="100"/>
      <c r="U177" s="100"/>
      <c r="V177" s="100"/>
      <c r="W177" s="100"/>
      <c r="X177" s="100"/>
      <c r="Y177" s="100"/>
      <c r="Z177" s="100"/>
      <c r="AA177" s="100"/>
      <c r="AB177" s="100"/>
      <c r="AC177" s="100"/>
      <c r="AD177" s="100"/>
      <c r="AE177" s="100"/>
      <c r="AF177" s="101"/>
    </row>
    <row r="178" spans="2:32" x14ac:dyDescent="0.2">
      <c r="B178" s="100"/>
      <c r="C178" s="100"/>
      <c r="D178" s="100"/>
      <c r="E178" s="100"/>
      <c r="F178" s="100"/>
      <c r="G178" s="100"/>
      <c r="H178" s="100"/>
      <c r="I178" s="100"/>
      <c r="J178" s="100"/>
      <c r="K178" s="100"/>
      <c r="L178" s="100"/>
      <c r="M178" s="100"/>
      <c r="N178" s="100"/>
      <c r="O178" s="100"/>
      <c r="P178" s="100"/>
      <c r="Q178" s="100"/>
      <c r="R178" s="100"/>
      <c r="S178" s="100"/>
      <c r="T178" s="100"/>
      <c r="U178" s="100"/>
      <c r="V178" s="100"/>
      <c r="W178" s="100"/>
      <c r="X178" s="100"/>
      <c r="Y178" s="100"/>
      <c r="Z178" s="100"/>
      <c r="AA178" s="100"/>
      <c r="AB178" s="100"/>
      <c r="AC178" s="100"/>
      <c r="AD178" s="100"/>
      <c r="AE178" s="100"/>
      <c r="AF178" s="101"/>
    </row>
    <row r="179" spans="2:32" x14ac:dyDescent="0.2">
      <c r="B179" s="100"/>
      <c r="C179" s="100"/>
      <c r="D179" s="100"/>
      <c r="E179" s="100"/>
      <c r="F179" s="100"/>
      <c r="G179" s="100"/>
      <c r="H179" s="100"/>
      <c r="I179" s="100"/>
      <c r="J179" s="100"/>
      <c r="K179" s="100"/>
      <c r="L179" s="100"/>
      <c r="M179" s="100"/>
      <c r="N179" s="100"/>
      <c r="O179" s="100"/>
      <c r="P179" s="100"/>
      <c r="Q179" s="100"/>
      <c r="R179" s="100"/>
      <c r="S179" s="100"/>
      <c r="T179" s="100"/>
      <c r="U179" s="100"/>
      <c r="V179" s="100"/>
      <c r="W179" s="100"/>
      <c r="X179" s="100"/>
      <c r="Y179" s="100"/>
      <c r="Z179" s="100"/>
      <c r="AA179" s="100"/>
      <c r="AB179" s="100"/>
      <c r="AC179" s="100"/>
      <c r="AD179" s="100"/>
      <c r="AE179" s="100"/>
      <c r="AF179" s="101"/>
    </row>
    <row r="180" spans="2:32" x14ac:dyDescent="0.2">
      <c r="B180" s="100"/>
      <c r="C180" s="100"/>
      <c r="D180" s="100"/>
      <c r="E180" s="100"/>
      <c r="F180" s="100"/>
      <c r="G180" s="100"/>
      <c r="H180" s="100"/>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1"/>
    </row>
    <row r="181" spans="2:32" x14ac:dyDescent="0.2">
      <c r="B181" s="100"/>
      <c r="C181" s="100"/>
      <c r="D181" s="100"/>
      <c r="E181" s="100"/>
      <c r="F181" s="100"/>
      <c r="G181" s="100"/>
      <c r="H181" s="100"/>
      <c r="I181" s="100"/>
      <c r="J181" s="100"/>
      <c r="K181" s="100"/>
      <c r="L181" s="100"/>
      <c r="M181" s="100"/>
      <c r="N181" s="100"/>
      <c r="O181" s="100"/>
      <c r="P181" s="100"/>
      <c r="Q181" s="100"/>
      <c r="R181" s="100"/>
      <c r="S181" s="100"/>
      <c r="T181" s="100"/>
      <c r="U181" s="100"/>
      <c r="V181" s="100"/>
      <c r="W181" s="100"/>
      <c r="X181" s="100"/>
      <c r="Y181" s="100"/>
      <c r="Z181" s="100"/>
      <c r="AA181" s="100"/>
      <c r="AB181" s="100"/>
      <c r="AC181" s="100"/>
      <c r="AD181" s="100"/>
      <c r="AE181" s="100"/>
      <c r="AF181" s="101"/>
    </row>
    <row r="182" spans="2:32" x14ac:dyDescent="0.2">
      <c r="B182" s="100"/>
      <c r="C182" s="100"/>
      <c r="D182" s="100"/>
      <c r="E182" s="100"/>
      <c r="F182" s="100"/>
      <c r="G182" s="100"/>
      <c r="H182" s="100"/>
      <c r="I182" s="100"/>
      <c r="J182" s="100"/>
      <c r="K182" s="100"/>
      <c r="L182" s="100"/>
      <c r="M182" s="100"/>
      <c r="N182" s="100"/>
      <c r="O182" s="100"/>
      <c r="P182" s="100"/>
      <c r="Q182" s="100"/>
      <c r="R182" s="100"/>
      <c r="S182" s="100"/>
      <c r="T182" s="100"/>
      <c r="U182" s="100"/>
      <c r="V182" s="100"/>
      <c r="W182" s="100"/>
      <c r="X182" s="100"/>
      <c r="Y182" s="100"/>
      <c r="Z182" s="100"/>
      <c r="AA182" s="100"/>
      <c r="AB182" s="100"/>
      <c r="AC182" s="100"/>
      <c r="AD182" s="100"/>
      <c r="AE182" s="100"/>
      <c r="AF182" s="101"/>
    </row>
    <row r="183" spans="2:32" x14ac:dyDescent="0.2">
      <c r="B183" s="100"/>
      <c r="C183" s="100"/>
      <c r="D183" s="100"/>
      <c r="E183" s="100"/>
      <c r="F183" s="100"/>
      <c r="G183" s="100"/>
      <c r="H183" s="100"/>
      <c r="I183" s="100"/>
      <c r="J183" s="100"/>
      <c r="K183" s="100"/>
      <c r="L183" s="100"/>
      <c r="M183" s="100"/>
      <c r="N183" s="100"/>
      <c r="O183" s="100"/>
      <c r="P183" s="100"/>
      <c r="Q183" s="100"/>
      <c r="R183" s="100"/>
      <c r="S183" s="100"/>
      <c r="T183" s="100"/>
      <c r="U183" s="100"/>
      <c r="V183" s="100"/>
      <c r="W183" s="100"/>
      <c r="X183" s="100"/>
      <c r="Y183" s="100"/>
      <c r="Z183" s="100"/>
      <c r="AA183" s="100"/>
      <c r="AB183" s="100"/>
      <c r="AC183" s="100"/>
      <c r="AD183" s="100"/>
      <c r="AE183" s="100"/>
      <c r="AF183" s="101"/>
    </row>
    <row r="184" spans="2:32" x14ac:dyDescent="0.2">
      <c r="B184" s="100"/>
      <c r="C184" s="100"/>
      <c r="D184" s="100"/>
      <c r="E184" s="100"/>
      <c r="F184" s="100"/>
      <c r="G184" s="100"/>
      <c r="H184" s="100"/>
      <c r="I184" s="100"/>
      <c r="J184" s="100"/>
      <c r="K184" s="100"/>
      <c r="L184" s="100"/>
      <c r="M184" s="100"/>
      <c r="N184" s="100"/>
      <c r="O184" s="100"/>
      <c r="P184" s="100"/>
      <c r="Q184" s="100"/>
      <c r="R184" s="100"/>
      <c r="S184" s="100"/>
      <c r="T184" s="100"/>
      <c r="U184" s="100"/>
      <c r="V184" s="100"/>
      <c r="W184" s="100"/>
      <c r="X184" s="100"/>
      <c r="Y184" s="100"/>
      <c r="Z184" s="100"/>
      <c r="AA184" s="100"/>
      <c r="AB184" s="100"/>
      <c r="AC184" s="100"/>
      <c r="AD184" s="100"/>
      <c r="AE184" s="100"/>
      <c r="AF184" s="101"/>
    </row>
    <row r="185" spans="2:32" x14ac:dyDescent="0.2">
      <c r="B185" s="100"/>
      <c r="C185" s="100"/>
      <c r="D185" s="100"/>
      <c r="E185" s="100"/>
      <c r="F185" s="100"/>
      <c r="G185" s="100"/>
      <c r="H185" s="100"/>
      <c r="I185" s="100"/>
      <c r="J185" s="100"/>
      <c r="K185" s="100"/>
      <c r="L185" s="100"/>
      <c r="M185" s="100"/>
      <c r="N185" s="100"/>
      <c r="O185" s="100"/>
      <c r="P185" s="100"/>
      <c r="Q185" s="100"/>
      <c r="R185" s="100"/>
      <c r="S185" s="100"/>
      <c r="T185" s="100"/>
      <c r="U185" s="100"/>
      <c r="V185" s="100"/>
      <c r="W185" s="100"/>
      <c r="X185" s="100"/>
      <c r="Y185" s="100"/>
      <c r="Z185" s="100"/>
      <c r="AA185" s="100"/>
      <c r="AB185" s="100"/>
      <c r="AC185" s="100"/>
      <c r="AD185" s="100"/>
      <c r="AE185" s="100"/>
      <c r="AF185" s="101"/>
    </row>
    <row r="186" spans="2:32" x14ac:dyDescent="0.2">
      <c r="B186" s="100"/>
      <c r="C186" s="100"/>
      <c r="D186" s="100"/>
      <c r="E186" s="100"/>
      <c r="F186" s="100"/>
      <c r="G186" s="100"/>
      <c r="H186" s="100"/>
      <c r="I186" s="100"/>
      <c r="J186" s="100"/>
      <c r="K186" s="100"/>
      <c r="L186" s="100"/>
      <c r="M186" s="100"/>
      <c r="N186" s="100"/>
      <c r="O186" s="100"/>
      <c r="P186" s="100"/>
      <c r="Q186" s="100"/>
      <c r="R186" s="100"/>
      <c r="S186" s="100"/>
      <c r="T186" s="100"/>
      <c r="U186" s="100"/>
      <c r="V186" s="100"/>
      <c r="W186" s="100"/>
      <c r="X186" s="100"/>
      <c r="Y186" s="100"/>
      <c r="Z186" s="100"/>
      <c r="AA186" s="100"/>
      <c r="AB186" s="100"/>
      <c r="AC186" s="100"/>
      <c r="AD186" s="100"/>
      <c r="AE186" s="100"/>
      <c r="AF186" s="101"/>
    </row>
    <row r="187" spans="2:32" x14ac:dyDescent="0.2">
      <c r="B187" s="100"/>
      <c r="C187" s="100"/>
      <c r="D187" s="100"/>
      <c r="E187" s="100"/>
      <c r="F187" s="100"/>
      <c r="G187" s="100"/>
      <c r="H187" s="100"/>
      <c r="I187" s="100"/>
      <c r="J187" s="100"/>
      <c r="K187" s="100"/>
      <c r="L187" s="100"/>
      <c r="M187" s="100"/>
      <c r="N187" s="100"/>
      <c r="O187" s="100"/>
      <c r="P187" s="100"/>
      <c r="Q187" s="100"/>
      <c r="R187" s="100"/>
      <c r="S187" s="100"/>
      <c r="T187" s="100"/>
      <c r="U187" s="100"/>
      <c r="V187" s="100"/>
      <c r="W187" s="100"/>
      <c r="X187" s="100"/>
      <c r="Y187" s="100"/>
      <c r="Z187" s="100"/>
      <c r="AA187" s="100"/>
      <c r="AB187" s="100"/>
      <c r="AC187" s="100"/>
      <c r="AD187" s="100"/>
      <c r="AE187" s="100"/>
      <c r="AF187" s="101"/>
    </row>
    <row r="188" spans="2:32" x14ac:dyDescent="0.2">
      <c r="B188" s="100"/>
      <c r="C188" s="100"/>
      <c r="D188" s="100"/>
      <c r="E188" s="100"/>
      <c r="F188" s="100"/>
      <c r="G188" s="100"/>
      <c r="H188" s="100"/>
      <c r="I188" s="100"/>
      <c r="J188" s="100"/>
      <c r="K188" s="100"/>
      <c r="L188" s="100"/>
      <c r="M188" s="100"/>
      <c r="N188" s="100"/>
      <c r="O188" s="100"/>
      <c r="P188" s="100"/>
      <c r="Q188" s="100"/>
      <c r="R188" s="100"/>
      <c r="S188" s="100"/>
      <c r="T188" s="100"/>
      <c r="U188" s="100"/>
      <c r="V188" s="100"/>
      <c r="W188" s="100"/>
      <c r="X188" s="100"/>
      <c r="Y188" s="100"/>
      <c r="Z188" s="100"/>
      <c r="AA188" s="100"/>
      <c r="AB188" s="100"/>
      <c r="AC188" s="100"/>
      <c r="AD188" s="100"/>
      <c r="AE188" s="100"/>
      <c r="AF188" s="101"/>
    </row>
    <row r="189" spans="2:32" x14ac:dyDescent="0.2">
      <c r="B189" s="100"/>
      <c r="C189" s="100"/>
      <c r="D189" s="100"/>
      <c r="E189" s="100"/>
      <c r="F189" s="100"/>
      <c r="G189" s="100"/>
      <c r="H189" s="100"/>
      <c r="I189" s="100"/>
      <c r="J189" s="100"/>
      <c r="K189" s="100"/>
      <c r="L189" s="100"/>
      <c r="M189" s="100"/>
      <c r="N189" s="100"/>
      <c r="O189" s="100"/>
      <c r="P189" s="100"/>
      <c r="Q189" s="100"/>
      <c r="R189" s="100"/>
      <c r="S189" s="100"/>
      <c r="T189" s="100"/>
      <c r="U189" s="100"/>
      <c r="V189" s="100"/>
      <c r="W189" s="100"/>
      <c r="X189" s="100"/>
      <c r="Y189" s="100"/>
      <c r="Z189" s="100"/>
      <c r="AA189" s="100"/>
      <c r="AB189" s="100"/>
      <c r="AC189" s="100"/>
      <c r="AD189" s="100"/>
      <c r="AE189" s="100"/>
      <c r="AF189" s="101"/>
    </row>
    <row r="190" spans="2:32" x14ac:dyDescent="0.2">
      <c r="B190" s="100"/>
      <c r="C190" s="100"/>
      <c r="D190" s="100"/>
      <c r="E190" s="100"/>
      <c r="F190" s="100"/>
      <c r="G190" s="100"/>
      <c r="H190" s="100"/>
      <c r="I190" s="100"/>
      <c r="J190" s="100"/>
      <c r="K190" s="100"/>
      <c r="L190" s="100"/>
      <c r="M190" s="100"/>
      <c r="N190" s="100"/>
      <c r="O190" s="100"/>
      <c r="P190" s="100"/>
      <c r="Q190" s="100"/>
      <c r="R190" s="100"/>
      <c r="S190" s="100"/>
      <c r="T190" s="100"/>
      <c r="U190" s="100"/>
      <c r="V190" s="100"/>
      <c r="W190" s="100"/>
      <c r="X190" s="100"/>
      <c r="Y190" s="100"/>
      <c r="Z190" s="100"/>
      <c r="AA190" s="100"/>
      <c r="AB190" s="100"/>
      <c r="AC190" s="100"/>
      <c r="AD190" s="100"/>
      <c r="AE190" s="100"/>
      <c r="AF190" s="101"/>
    </row>
    <row r="191" spans="2:32" x14ac:dyDescent="0.2">
      <c r="B191" s="100"/>
      <c r="C191" s="100"/>
      <c r="D191" s="100"/>
      <c r="E191" s="100"/>
      <c r="F191" s="100"/>
      <c r="G191" s="100"/>
      <c r="H191" s="100"/>
      <c r="I191" s="100"/>
      <c r="J191" s="100"/>
      <c r="K191" s="100"/>
      <c r="L191" s="100"/>
      <c r="M191" s="100"/>
      <c r="N191" s="100"/>
      <c r="O191" s="100"/>
      <c r="P191" s="100"/>
      <c r="Q191" s="100"/>
      <c r="R191" s="100"/>
      <c r="S191" s="100"/>
      <c r="T191" s="100"/>
      <c r="U191" s="100"/>
      <c r="V191" s="100"/>
      <c r="W191" s="100"/>
      <c r="X191" s="100"/>
      <c r="Y191" s="100"/>
      <c r="Z191" s="100"/>
      <c r="AA191" s="100"/>
      <c r="AB191" s="100"/>
      <c r="AC191" s="100"/>
      <c r="AD191" s="100"/>
      <c r="AE191" s="100"/>
      <c r="AF191" s="101"/>
    </row>
    <row r="192" spans="2:32" x14ac:dyDescent="0.2">
      <c r="B192" s="100"/>
      <c r="C192" s="100"/>
      <c r="D192" s="100"/>
      <c r="E192" s="100"/>
      <c r="F192" s="100"/>
      <c r="G192" s="100"/>
      <c r="H192" s="100"/>
      <c r="I192" s="100"/>
      <c r="J192" s="100"/>
      <c r="K192" s="100"/>
      <c r="L192" s="100"/>
      <c r="M192" s="100"/>
      <c r="N192" s="100"/>
      <c r="O192" s="100"/>
      <c r="P192" s="100"/>
      <c r="Q192" s="100"/>
      <c r="R192" s="100"/>
      <c r="S192" s="100"/>
      <c r="T192" s="100"/>
      <c r="U192" s="100"/>
      <c r="V192" s="100"/>
      <c r="W192" s="100"/>
      <c r="X192" s="100"/>
      <c r="Y192" s="100"/>
      <c r="Z192" s="100"/>
      <c r="AA192" s="100"/>
      <c r="AB192" s="100"/>
      <c r="AC192" s="100"/>
      <c r="AD192" s="100"/>
      <c r="AE192" s="100"/>
      <c r="AF192" s="101"/>
    </row>
    <row r="193" spans="2:32" x14ac:dyDescent="0.2">
      <c r="B193" s="100"/>
      <c r="C193" s="100"/>
      <c r="D193" s="100"/>
      <c r="E193" s="100"/>
      <c r="F193" s="100"/>
      <c r="G193" s="100"/>
      <c r="H193" s="100"/>
      <c r="I193" s="100"/>
      <c r="J193" s="100"/>
      <c r="K193" s="100"/>
      <c r="L193" s="100"/>
      <c r="M193" s="100"/>
      <c r="N193" s="100"/>
      <c r="O193" s="100"/>
      <c r="P193" s="100"/>
      <c r="Q193" s="100"/>
      <c r="R193" s="100"/>
      <c r="S193" s="100"/>
      <c r="T193" s="100"/>
      <c r="U193" s="100"/>
      <c r="V193" s="100"/>
      <c r="W193" s="100"/>
      <c r="X193" s="100"/>
      <c r="Y193" s="100"/>
      <c r="Z193" s="100"/>
      <c r="AA193" s="100"/>
      <c r="AB193" s="100"/>
      <c r="AC193" s="100"/>
      <c r="AD193" s="100"/>
      <c r="AE193" s="100"/>
      <c r="AF193" s="101"/>
    </row>
    <row r="194" spans="2:32" x14ac:dyDescent="0.2">
      <c r="B194" s="100"/>
      <c r="C194" s="100"/>
      <c r="D194" s="100"/>
      <c r="E194" s="100"/>
      <c r="F194" s="100"/>
      <c r="G194" s="100"/>
      <c r="H194" s="100"/>
      <c r="I194" s="100"/>
      <c r="J194" s="100"/>
      <c r="K194" s="100"/>
      <c r="L194" s="100"/>
      <c r="M194" s="100"/>
      <c r="N194" s="100"/>
      <c r="O194" s="100"/>
      <c r="P194" s="100"/>
      <c r="Q194" s="100"/>
      <c r="R194" s="100"/>
      <c r="S194" s="100"/>
      <c r="T194" s="100"/>
      <c r="U194" s="100"/>
      <c r="V194" s="100"/>
      <c r="W194" s="100"/>
      <c r="X194" s="100"/>
      <c r="Y194" s="100"/>
      <c r="Z194" s="100"/>
      <c r="AA194" s="100"/>
      <c r="AB194" s="100"/>
      <c r="AC194" s="100"/>
      <c r="AD194" s="100"/>
      <c r="AE194" s="100"/>
      <c r="AF194" s="101"/>
    </row>
    <row r="195" spans="2:32" x14ac:dyDescent="0.2">
      <c r="B195" s="100"/>
      <c r="C195" s="100"/>
      <c r="D195" s="100"/>
      <c r="E195" s="100"/>
      <c r="F195" s="100"/>
      <c r="G195" s="100"/>
      <c r="H195" s="100"/>
      <c r="I195" s="100"/>
      <c r="J195" s="100"/>
      <c r="K195" s="100"/>
      <c r="L195" s="100"/>
      <c r="M195" s="100"/>
      <c r="N195" s="100"/>
      <c r="O195" s="100"/>
      <c r="P195" s="100"/>
      <c r="Q195" s="100"/>
      <c r="R195" s="100"/>
      <c r="S195" s="100"/>
      <c r="T195" s="100"/>
      <c r="U195" s="100"/>
      <c r="V195" s="100"/>
      <c r="W195" s="100"/>
      <c r="X195" s="100"/>
      <c r="Y195" s="100"/>
      <c r="Z195" s="100"/>
      <c r="AA195" s="100"/>
      <c r="AB195" s="100"/>
      <c r="AC195" s="100"/>
      <c r="AD195" s="100"/>
      <c r="AE195" s="100"/>
      <c r="AF195" s="101"/>
    </row>
    <row r="196" spans="2:32" x14ac:dyDescent="0.2">
      <c r="B196" s="100"/>
      <c r="C196" s="100"/>
      <c r="D196" s="100"/>
      <c r="E196" s="100"/>
      <c r="F196" s="100"/>
      <c r="G196" s="100"/>
      <c r="H196" s="100"/>
      <c r="I196" s="100"/>
      <c r="J196" s="100"/>
      <c r="K196" s="100"/>
      <c r="L196" s="100"/>
      <c r="M196" s="100"/>
      <c r="N196" s="100"/>
      <c r="O196" s="100"/>
      <c r="P196" s="100"/>
      <c r="Q196" s="100"/>
      <c r="R196" s="100"/>
      <c r="S196" s="100"/>
      <c r="T196" s="100"/>
      <c r="U196" s="100"/>
      <c r="V196" s="100"/>
      <c r="W196" s="100"/>
      <c r="X196" s="100"/>
      <c r="Y196" s="100"/>
      <c r="Z196" s="100"/>
      <c r="AA196" s="100"/>
      <c r="AB196" s="100"/>
      <c r="AC196" s="100"/>
      <c r="AD196" s="100"/>
      <c r="AE196" s="100"/>
      <c r="AF196" s="101"/>
    </row>
    <row r="197" spans="2:32" x14ac:dyDescent="0.2">
      <c r="B197" s="100"/>
      <c r="C197" s="100"/>
      <c r="D197" s="100"/>
      <c r="E197" s="100"/>
      <c r="F197" s="100"/>
      <c r="G197" s="100"/>
      <c r="H197" s="100"/>
      <c r="I197" s="100"/>
      <c r="J197" s="100"/>
      <c r="K197" s="100"/>
      <c r="L197" s="100"/>
      <c r="M197" s="100"/>
      <c r="N197" s="100"/>
      <c r="O197" s="100"/>
      <c r="P197" s="100"/>
      <c r="Q197" s="100"/>
      <c r="R197" s="100"/>
      <c r="S197" s="100"/>
      <c r="T197" s="100"/>
      <c r="U197" s="100"/>
      <c r="V197" s="100"/>
      <c r="W197" s="100"/>
      <c r="X197" s="100"/>
      <c r="Y197" s="100"/>
      <c r="Z197" s="100"/>
      <c r="AA197" s="100"/>
      <c r="AB197" s="100"/>
      <c r="AC197" s="100"/>
      <c r="AD197" s="100"/>
      <c r="AE197" s="100"/>
      <c r="AF197" s="101"/>
    </row>
    <row r="198" spans="2:32" x14ac:dyDescent="0.2">
      <c r="B198" s="100"/>
      <c r="C198" s="100"/>
      <c r="D198" s="100"/>
      <c r="E198" s="100"/>
      <c r="F198" s="100"/>
      <c r="G198" s="100"/>
      <c r="H198" s="100"/>
      <c r="I198" s="100"/>
      <c r="J198" s="100"/>
      <c r="K198" s="100"/>
      <c r="L198" s="100"/>
      <c r="M198" s="100"/>
      <c r="N198" s="100"/>
      <c r="O198" s="100"/>
      <c r="P198" s="100"/>
      <c r="Q198" s="100"/>
      <c r="R198" s="100"/>
      <c r="S198" s="100"/>
      <c r="T198" s="100"/>
      <c r="U198" s="100"/>
      <c r="V198" s="100"/>
      <c r="W198" s="100"/>
      <c r="X198" s="100"/>
      <c r="Y198" s="100"/>
      <c r="Z198" s="100"/>
      <c r="AA198" s="100"/>
      <c r="AB198" s="100"/>
      <c r="AC198" s="100"/>
      <c r="AD198" s="100"/>
      <c r="AE198" s="100"/>
      <c r="AF198" s="101"/>
    </row>
    <row r="199" spans="2:32" x14ac:dyDescent="0.2">
      <c r="B199" s="100"/>
      <c r="C199" s="100"/>
      <c r="D199" s="100"/>
      <c r="E199" s="100"/>
      <c r="F199" s="100"/>
      <c r="G199" s="100"/>
      <c r="H199" s="100"/>
      <c r="I199" s="100"/>
      <c r="J199" s="100"/>
      <c r="K199" s="100"/>
      <c r="L199" s="100"/>
      <c r="M199" s="100"/>
      <c r="N199" s="100"/>
      <c r="O199" s="100"/>
      <c r="P199" s="100"/>
      <c r="Q199" s="100"/>
      <c r="R199" s="100"/>
      <c r="S199" s="100"/>
      <c r="T199" s="100"/>
      <c r="U199" s="100"/>
      <c r="V199" s="100"/>
      <c r="W199" s="100"/>
      <c r="X199" s="100"/>
      <c r="Y199" s="100"/>
      <c r="Z199" s="100"/>
      <c r="AA199" s="100"/>
      <c r="AB199" s="100"/>
      <c r="AC199" s="100"/>
      <c r="AD199" s="100"/>
      <c r="AE199" s="100"/>
      <c r="AF199" s="101"/>
    </row>
    <row r="200" spans="2:32" x14ac:dyDescent="0.2">
      <c r="B200" s="100"/>
      <c r="C200" s="100"/>
      <c r="D200" s="100"/>
      <c r="E200" s="100"/>
      <c r="F200" s="100"/>
      <c r="G200" s="100"/>
      <c r="H200" s="100"/>
      <c r="I200" s="100"/>
      <c r="J200" s="100"/>
      <c r="K200" s="100"/>
      <c r="L200" s="100"/>
      <c r="M200" s="100"/>
      <c r="N200" s="100"/>
      <c r="O200" s="100"/>
      <c r="P200" s="100"/>
      <c r="Q200" s="100"/>
      <c r="R200" s="100"/>
      <c r="S200" s="100"/>
      <c r="T200" s="100"/>
      <c r="U200" s="100"/>
      <c r="V200" s="100"/>
      <c r="W200" s="100"/>
      <c r="X200" s="100"/>
      <c r="Y200" s="100"/>
      <c r="Z200" s="100"/>
      <c r="AA200" s="100"/>
      <c r="AB200" s="100"/>
      <c r="AC200" s="100"/>
      <c r="AD200" s="100"/>
      <c r="AE200" s="100"/>
      <c r="AF200" s="101"/>
    </row>
    <row r="201" spans="2:32" x14ac:dyDescent="0.2">
      <c r="B201" s="100"/>
      <c r="C201" s="100"/>
      <c r="D201" s="100"/>
      <c r="E201" s="100"/>
      <c r="F201" s="100"/>
      <c r="G201" s="100"/>
      <c r="H201" s="100"/>
      <c r="I201" s="100"/>
      <c r="J201" s="100"/>
      <c r="K201" s="100"/>
      <c r="L201" s="100"/>
      <c r="M201" s="100"/>
      <c r="N201" s="100"/>
      <c r="O201" s="100"/>
      <c r="P201" s="100"/>
      <c r="Q201" s="100"/>
      <c r="R201" s="100"/>
      <c r="S201" s="100"/>
      <c r="T201" s="100"/>
      <c r="U201" s="100"/>
      <c r="V201" s="100"/>
      <c r="W201" s="100"/>
      <c r="X201" s="100"/>
      <c r="Y201" s="100"/>
      <c r="Z201" s="100"/>
      <c r="AA201" s="100"/>
      <c r="AB201" s="100"/>
      <c r="AC201" s="100"/>
      <c r="AD201" s="100"/>
      <c r="AE201" s="100"/>
      <c r="AF201" s="101"/>
    </row>
    <row r="202" spans="2:32" x14ac:dyDescent="0.2">
      <c r="B202" s="100"/>
      <c r="C202" s="100"/>
      <c r="D202" s="100"/>
      <c r="E202" s="100"/>
      <c r="F202" s="100"/>
      <c r="G202" s="100"/>
      <c r="H202" s="100"/>
      <c r="I202" s="100"/>
      <c r="J202" s="100"/>
      <c r="K202" s="100"/>
      <c r="L202" s="100"/>
      <c r="M202" s="100"/>
      <c r="N202" s="100"/>
      <c r="O202" s="100"/>
      <c r="P202" s="100"/>
      <c r="Q202" s="100"/>
      <c r="R202" s="100"/>
      <c r="S202" s="100"/>
      <c r="T202" s="100"/>
      <c r="U202" s="100"/>
      <c r="V202" s="100"/>
      <c r="W202" s="100"/>
      <c r="X202" s="100"/>
      <c r="Y202" s="100"/>
      <c r="Z202" s="100"/>
      <c r="AA202" s="100"/>
      <c r="AB202" s="100"/>
      <c r="AC202" s="100"/>
      <c r="AD202" s="100"/>
      <c r="AE202" s="100"/>
      <c r="AF202" s="101"/>
    </row>
    <row r="203" spans="2:32" x14ac:dyDescent="0.2">
      <c r="B203" s="100"/>
      <c r="C203" s="100"/>
      <c r="D203" s="100"/>
      <c r="E203" s="100"/>
      <c r="F203" s="100"/>
      <c r="G203" s="100"/>
      <c r="H203" s="100"/>
      <c r="I203" s="100"/>
      <c r="J203" s="100"/>
      <c r="K203" s="100"/>
      <c r="L203" s="100"/>
      <c r="M203" s="100"/>
      <c r="N203" s="100"/>
      <c r="O203" s="100"/>
      <c r="P203" s="100"/>
      <c r="Q203" s="100"/>
      <c r="R203" s="100"/>
      <c r="S203" s="100"/>
      <c r="T203" s="100"/>
      <c r="U203" s="100"/>
      <c r="V203" s="100"/>
      <c r="W203" s="100"/>
      <c r="X203" s="100"/>
      <c r="Y203" s="100"/>
      <c r="Z203" s="100"/>
      <c r="AA203" s="100"/>
      <c r="AB203" s="100"/>
      <c r="AC203" s="100"/>
      <c r="AD203" s="100"/>
      <c r="AE203" s="100"/>
      <c r="AF203" s="101"/>
    </row>
    <row r="204" spans="2:32" x14ac:dyDescent="0.2">
      <c r="B204" s="100"/>
      <c r="C204" s="100"/>
      <c r="D204" s="100"/>
      <c r="E204" s="100"/>
      <c r="F204" s="100"/>
      <c r="G204" s="100"/>
      <c r="H204" s="100"/>
      <c r="I204" s="100"/>
      <c r="J204" s="100"/>
      <c r="K204" s="100"/>
      <c r="L204" s="100"/>
      <c r="M204" s="100"/>
      <c r="N204" s="100"/>
      <c r="O204" s="100"/>
      <c r="P204" s="100"/>
      <c r="Q204" s="100"/>
      <c r="R204" s="100"/>
      <c r="S204" s="100"/>
      <c r="T204" s="100"/>
      <c r="U204" s="100"/>
      <c r="V204" s="100"/>
      <c r="W204" s="100"/>
      <c r="X204" s="100"/>
      <c r="Y204" s="100"/>
      <c r="Z204" s="100"/>
      <c r="AA204" s="100"/>
      <c r="AB204" s="100"/>
      <c r="AC204" s="100"/>
      <c r="AD204" s="100"/>
      <c r="AE204" s="100"/>
      <c r="AF204" s="101"/>
    </row>
    <row r="205" spans="2:32" x14ac:dyDescent="0.2">
      <c r="B205" s="100"/>
      <c r="C205" s="100"/>
      <c r="D205" s="100"/>
      <c r="E205" s="100"/>
      <c r="F205" s="100"/>
      <c r="G205" s="100"/>
      <c r="H205" s="100"/>
      <c r="I205" s="100"/>
      <c r="J205" s="100"/>
      <c r="K205" s="100"/>
      <c r="L205" s="100"/>
      <c r="M205" s="100"/>
      <c r="N205" s="100"/>
      <c r="O205" s="100"/>
      <c r="P205" s="100"/>
      <c r="Q205" s="100"/>
      <c r="R205" s="100"/>
      <c r="S205" s="100"/>
      <c r="T205" s="100"/>
      <c r="U205" s="100"/>
      <c r="V205" s="100"/>
      <c r="W205" s="100"/>
      <c r="X205" s="100"/>
      <c r="Y205" s="100"/>
      <c r="Z205" s="100"/>
      <c r="AA205" s="100"/>
      <c r="AB205" s="100"/>
      <c r="AC205" s="100"/>
      <c r="AD205" s="100"/>
      <c r="AE205" s="100"/>
      <c r="AF205" s="101"/>
    </row>
    <row r="206" spans="2:32" x14ac:dyDescent="0.2">
      <c r="B206" s="100"/>
      <c r="C206" s="100"/>
      <c r="D206" s="100"/>
      <c r="E206" s="100"/>
      <c r="F206" s="100"/>
      <c r="G206" s="100"/>
      <c r="H206" s="100"/>
      <c r="I206" s="100"/>
      <c r="J206" s="100"/>
      <c r="K206" s="100"/>
      <c r="L206" s="100"/>
      <c r="M206" s="100"/>
      <c r="N206" s="100"/>
      <c r="O206" s="100"/>
      <c r="P206" s="100"/>
      <c r="Q206" s="100"/>
      <c r="R206" s="100"/>
      <c r="S206" s="100"/>
      <c r="T206" s="100"/>
      <c r="U206" s="100"/>
      <c r="V206" s="100"/>
      <c r="W206" s="100"/>
      <c r="X206" s="100"/>
      <c r="Y206" s="100"/>
      <c r="Z206" s="100"/>
      <c r="AA206" s="100"/>
      <c r="AB206" s="100"/>
      <c r="AC206" s="100"/>
      <c r="AD206" s="100"/>
      <c r="AE206" s="100"/>
      <c r="AF206" s="101"/>
    </row>
    <row r="207" spans="2:32" x14ac:dyDescent="0.2">
      <c r="B207" s="100"/>
      <c r="C207" s="100"/>
      <c r="D207" s="100"/>
      <c r="E207" s="100"/>
      <c r="F207" s="100"/>
      <c r="G207" s="100"/>
      <c r="H207" s="100"/>
      <c r="I207" s="100"/>
      <c r="J207" s="100"/>
      <c r="K207" s="100"/>
      <c r="L207" s="100"/>
      <c r="M207" s="100"/>
      <c r="N207" s="100"/>
      <c r="O207" s="100"/>
      <c r="P207" s="100"/>
      <c r="Q207" s="100"/>
      <c r="R207" s="100"/>
      <c r="S207" s="100"/>
      <c r="T207" s="100"/>
      <c r="U207" s="100"/>
      <c r="V207" s="100"/>
      <c r="W207" s="100"/>
      <c r="X207" s="100"/>
      <c r="Y207" s="100"/>
      <c r="Z207" s="100"/>
      <c r="AA207" s="100"/>
      <c r="AB207" s="100"/>
      <c r="AC207" s="100"/>
      <c r="AD207" s="100"/>
      <c r="AE207" s="100"/>
      <c r="AF207" s="101"/>
    </row>
    <row r="208" spans="2:32" x14ac:dyDescent="0.2">
      <c r="B208" s="100"/>
      <c r="C208" s="100"/>
      <c r="D208" s="100"/>
      <c r="E208" s="100"/>
      <c r="F208" s="100"/>
      <c r="G208" s="100"/>
      <c r="H208" s="100"/>
      <c r="I208" s="100"/>
      <c r="J208" s="100"/>
      <c r="K208" s="100"/>
      <c r="L208" s="100"/>
      <c r="M208" s="100"/>
      <c r="N208" s="100"/>
      <c r="O208" s="100"/>
      <c r="P208" s="100"/>
      <c r="Q208" s="100"/>
      <c r="R208" s="100"/>
      <c r="S208" s="100"/>
      <c r="T208" s="100"/>
      <c r="U208" s="100"/>
      <c r="V208" s="100"/>
      <c r="W208" s="100"/>
      <c r="X208" s="100"/>
      <c r="Y208" s="100"/>
      <c r="Z208" s="100"/>
      <c r="AA208" s="100"/>
      <c r="AB208" s="100"/>
      <c r="AC208" s="100"/>
      <c r="AD208" s="100"/>
      <c r="AE208" s="100"/>
      <c r="AF208" s="101"/>
    </row>
    <row r="209" spans="2:32" x14ac:dyDescent="0.2">
      <c r="B209" s="100"/>
      <c r="C209" s="100"/>
      <c r="D209" s="100"/>
      <c r="E209" s="100"/>
      <c r="F209" s="100"/>
      <c r="G209" s="100"/>
      <c r="H209" s="100"/>
      <c r="I209" s="100"/>
      <c r="J209" s="100"/>
      <c r="K209" s="100"/>
      <c r="L209" s="100"/>
      <c r="M209" s="100"/>
      <c r="N209" s="100"/>
      <c r="O209" s="100"/>
      <c r="P209" s="100"/>
      <c r="Q209" s="100"/>
      <c r="R209" s="100"/>
      <c r="S209" s="100"/>
      <c r="T209" s="100"/>
      <c r="U209" s="100"/>
      <c r="V209" s="100"/>
      <c r="W209" s="100"/>
      <c r="X209" s="100"/>
      <c r="Y209" s="100"/>
      <c r="Z209" s="100"/>
      <c r="AA209" s="100"/>
      <c r="AB209" s="100"/>
      <c r="AC209" s="100"/>
      <c r="AD209" s="100"/>
      <c r="AE209" s="100"/>
      <c r="AF209" s="101"/>
    </row>
    <row r="210" spans="2:32" x14ac:dyDescent="0.2">
      <c r="B210" s="100"/>
      <c r="C210" s="100"/>
      <c r="D210" s="100"/>
      <c r="E210" s="100"/>
      <c r="F210" s="100"/>
      <c r="G210" s="100"/>
      <c r="H210" s="100"/>
      <c r="I210" s="100"/>
      <c r="J210" s="100"/>
      <c r="K210" s="100"/>
      <c r="L210" s="100"/>
      <c r="M210" s="100"/>
      <c r="N210" s="100"/>
      <c r="O210" s="100"/>
      <c r="P210" s="100"/>
      <c r="Q210" s="100"/>
      <c r="R210" s="100"/>
      <c r="S210" s="100"/>
      <c r="T210" s="100"/>
      <c r="U210" s="100"/>
      <c r="V210" s="100"/>
      <c r="W210" s="100"/>
      <c r="X210" s="100"/>
      <c r="Y210" s="100"/>
      <c r="Z210" s="100"/>
      <c r="AA210" s="100"/>
      <c r="AB210" s="100"/>
      <c r="AC210" s="100"/>
      <c r="AD210" s="100"/>
      <c r="AE210" s="100"/>
      <c r="AF210" s="101"/>
    </row>
    <row r="211" spans="2:32" x14ac:dyDescent="0.2">
      <c r="B211" s="100"/>
      <c r="C211" s="100"/>
      <c r="D211" s="100"/>
      <c r="E211" s="100"/>
      <c r="F211" s="100"/>
      <c r="G211" s="100"/>
      <c r="H211" s="100"/>
      <c r="I211" s="100"/>
      <c r="J211" s="100"/>
      <c r="K211" s="100"/>
      <c r="L211" s="100"/>
      <c r="M211" s="100"/>
      <c r="N211" s="100"/>
      <c r="O211" s="100"/>
      <c r="P211" s="100"/>
      <c r="Q211" s="100"/>
      <c r="R211" s="100"/>
      <c r="S211" s="100"/>
      <c r="T211" s="100"/>
      <c r="U211" s="100"/>
      <c r="V211" s="100"/>
      <c r="W211" s="100"/>
      <c r="X211" s="100"/>
      <c r="Y211" s="100"/>
      <c r="Z211" s="100"/>
      <c r="AA211" s="100"/>
      <c r="AB211" s="100"/>
      <c r="AC211" s="100"/>
      <c r="AD211" s="100"/>
      <c r="AE211" s="100"/>
      <c r="AF211" s="101"/>
    </row>
    <row r="212" spans="2:32" x14ac:dyDescent="0.2">
      <c r="B212" s="100"/>
      <c r="C212" s="100"/>
      <c r="D212" s="100"/>
      <c r="E212" s="100"/>
      <c r="F212" s="100"/>
      <c r="G212" s="100"/>
      <c r="H212" s="100"/>
      <c r="I212" s="100"/>
      <c r="J212" s="100"/>
      <c r="K212" s="100"/>
      <c r="L212" s="100"/>
      <c r="M212" s="100"/>
      <c r="N212" s="100"/>
      <c r="O212" s="100"/>
      <c r="P212" s="100"/>
      <c r="Q212" s="100"/>
      <c r="R212" s="100"/>
      <c r="S212" s="100"/>
      <c r="T212" s="100"/>
      <c r="U212" s="100"/>
      <c r="V212" s="100"/>
      <c r="W212" s="100"/>
      <c r="X212" s="100"/>
      <c r="Y212" s="100"/>
      <c r="Z212" s="100"/>
      <c r="AA212" s="100"/>
      <c r="AB212" s="100"/>
      <c r="AC212" s="100"/>
      <c r="AD212" s="100"/>
      <c r="AE212" s="100"/>
      <c r="AF212" s="101"/>
    </row>
    <row r="213" spans="2:32" x14ac:dyDescent="0.2">
      <c r="B213" s="100"/>
      <c r="C213" s="100"/>
      <c r="D213" s="100"/>
      <c r="E213" s="100"/>
      <c r="F213" s="100"/>
      <c r="G213" s="100"/>
      <c r="H213" s="100"/>
      <c r="I213" s="100"/>
      <c r="J213" s="100"/>
      <c r="K213" s="100"/>
      <c r="L213" s="100"/>
      <c r="M213" s="100"/>
      <c r="N213" s="100"/>
      <c r="O213" s="100"/>
      <c r="P213" s="100"/>
      <c r="Q213" s="100"/>
      <c r="R213" s="100"/>
      <c r="S213" s="100"/>
      <c r="T213" s="100"/>
      <c r="U213" s="100"/>
      <c r="V213" s="100"/>
      <c r="W213" s="100"/>
      <c r="X213" s="100"/>
      <c r="Y213" s="100"/>
      <c r="Z213" s="100"/>
      <c r="AA213" s="100"/>
      <c r="AB213" s="100"/>
      <c r="AC213" s="100"/>
      <c r="AD213" s="100"/>
      <c r="AE213" s="100"/>
      <c r="AF213" s="101"/>
    </row>
    <row r="214" spans="2:32" x14ac:dyDescent="0.2">
      <c r="B214" s="100"/>
      <c r="C214" s="100"/>
      <c r="D214" s="100"/>
      <c r="E214" s="100"/>
      <c r="F214" s="100"/>
      <c r="G214" s="100"/>
      <c r="H214" s="100"/>
      <c r="I214" s="100"/>
      <c r="J214" s="100"/>
      <c r="K214" s="100"/>
      <c r="L214" s="100"/>
      <c r="M214" s="100"/>
      <c r="N214" s="100"/>
      <c r="O214" s="100"/>
      <c r="P214" s="100"/>
      <c r="Q214" s="100"/>
      <c r="R214" s="100"/>
      <c r="S214" s="100"/>
      <c r="T214" s="100"/>
      <c r="U214" s="100"/>
      <c r="V214" s="100"/>
      <c r="W214" s="100"/>
      <c r="X214" s="100"/>
      <c r="Y214" s="100"/>
      <c r="Z214" s="100"/>
      <c r="AA214" s="100"/>
      <c r="AB214" s="100"/>
      <c r="AC214" s="100"/>
      <c r="AD214" s="100"/>
      <c r="AE214" s="100"/>
      <c r="AF214" s="101"/>
    </row>
    <row r="215" spans="2:32" x14ac:dyDescent="0.2">
      <c r="B215" s="100"/>
      <c r="C215" s="100"/>
      <c r="D215" s="100"/>
      <c r="E215" s="100"/>
      <c r="F215" s="100"/>
      <c r="G215" s="100"/>
      <c r="H215" s="100"/>
      <c r="I215" s="100"/>
      <c r="J215" s="100"/>
      <c r="K215" s="100"/>
      <c r="L215" s="100"/>
      <c r="M215" s="100"/>
      <c r="N215" s="100"/>
      <c r="O215" s="100"/>
      <c r="P215" s="100"/>
      <c r="Q215" s="100"/>
      <c r="R215" s="100"/>
      <c r="S215" s="100"/>
      <c r="T215" s="100"/>
      <c r="U215" s="100"/>
      <c r="V215" s="100"/>
      <c r="W215" s="100"/>
      <c r="X215" s="100"/>
      <c r="Y215" s="100"/>
      <c r="Z215" s="100"/>
      <c r="AA215" s="100"/>
      <c r="AB215" s="100"/>
      <c r="AC215" s="100"/>
      <c r="AD215" s="100"/>
      <c r="AE215" s="100"/>
      <c r="AF215" s="101"/>
    </row>
    <row r="216" spans="2:32" x14ac:dyDescent="0.2">
      <c r="B216" s="100"/>
      <c r="C216" s="100"/>
      <c r="D216" s="100"/>
      <c r="E216" s="100"/>
      <c r="F216" s="100"/>
      <c r="G216" s="100"/>
      <c r="H216" s="100"/>
      <c r="I216" s="100"/>
      <c r="J216" s="100"/>
      <c r="K216" s="100"/>
      <c r="L216" s="100"/>
      <c r="M216" s="100"/>
      <c r="N216" s="100"/>
      <c r="O216" s="100"/>
      <c r="P216" s="100"/>
      <c r="Q216" s="100"/>
      <c r="R216" s="100"/>
      <c r="S216" s="100"/>
      <c r="T216" s="100"/>
      <c r="U216" s="100"/>
      <c r="V216" s="100"/>
      <c r="W216" s="100"/>
      <c r="X216" s="100"/>
      <c r="Y216" s="100"/>
      <c r="Z216" s="100"/>
      <c r="AA216" s="100"/>
      <c r="AB216" s="100"/>
      <c r="AC216" s="100"/>
      <c r="AD216" s="100"/>
      <c r="AE216" s="100"/>
      <c r="AF216" s="101"/>
    </row>
    <row r="217" spans="2:32" x14ac:dyDescent="0.2">
      <c r="B217" s="100"/>
      <c r="C217" s="100"/>
      <c r="D217" s="100"/>
      <c r="E217" s="100"/>
      <c r="F217" s="100"/>
      <c r="G217" s="100"/>
      <c r="H217" s="100"/>
      <c r="I217" s="100"/>
      <c r="J217" s="100"/>
      <c r="K217" s="100"/>
      <c r="L217" s="100"/>
      <c r="M217" s="100"/>
      <c r="N217" s="100"/>
      <c r="O217" s="100"/>
      <c r="P217" s="100"/>
      <c r="Q217" s="100"/>
      <c r="R217" s="100"/>
      <c r="S217" s="100"/>
      <c r="T217" s="100"/>
      <c r="U217" s="100"/>
      <c r="V217" s="100"/>
      <c r="W217" s="100"/>
      <c r="X217" s="100"/>
      <c r="Y217" s="100"/>
      <c r="Z217" s="100"/>
      <c r="AA217" s="100"/>
      <c r="AB217" s="100"/>
      <c r="AC217" s="100"/>
      <c r="AD217" s="100"/>
      <c r="AE217" s="100"/>
      <c r="AF217" s="101"/>
    </row>
    <row r="218" spans="2:32" x14ac:dyDescent="0.2">
      <c r="B218" s="100"/>
      <c r="C218" s="100"/>
      <c r="D218" s="100"/>
      <c r="E218" s="100"/>
      <c r="F218" s="100"/>
      <c r="G218" s="100"/>
      <c r="H218" s="100"/>
      <c r="I218" s="100"/>
      <c r="J218" s="100"/>
      <c r="K218" s="100"/>
      <c r="L218" s="100"/>
      <c r="M218" s="100"/>
      <c r="N218" s="100"/>
      <c r="O218" s="100"/>
      <c r="P218" s="100"/>
      <c r="Q218" s="100"/>
      <c r="R218" s="100"/>
      <c r="S218" s="100"/>
      <c r="T218" s="100"/>
      <c r="U218" s="100"/>
      <c r="V218" s="100"/>
      <c r="W218" s="100"/>
      <c r="X218" s="100"/>
      <c r="Y218" s="100"/>
      <c r="Z218" s="100"/>
      <c r="AA218" s="100"/>
      <c r="AB218" s="100"/>
      <c r="AC218" s="100"/>
      <c r="AD218" s="100"/>
      <c r="AE218" s="100"/>
      <c r="AF218" s="101"/>
    </row>
    <row r="219" spans="2:32" x14ac:dyDescent="0.2">
      <c r="B219" s="100"/>
      <c r="C219" s="100"/>
      <c r="D219" s="100"/>
      <c r="E219" s="100"/>
      <c r="F219" s="100"/>
      <c r="G219" s="100"/>
      <c r="H219" s="100"/>
      <c r="I219" s="100"/>
      <c r="J219" s="100"/>
      <c r="K219" s="100"/>
      <c r="L219" s="100"/>
      <c r="M219" s="100"/>
      <c r="N219" s="100"/>
      <c r="O219" s="100"/>
      <c r="P219" s="100"/>
      <c r="Q219" s="100"/>
      <c r="R219" s="100"/>
      <c r="S219" s="100"/>
      <c r="T219" s="100"/>
      <c r="U219" s="100"/>
      <c r="V219" s="100"/>
      <c r="W219" s="100"/>
      <c r="X219" s="100"/>
      <c r="Y219" s="100"/>
      <c r="Z219" s="100"/>
      <c r="AA219" s="100"/>
      <c r="AB219" s="100"/>
      <c r="AC219" s="100"/>
      <c r="AD219" s="100"/>
      <c r="AE219" s="100"/>
      <c r="AF219" s="101"/>
    </row>
    <row r="220" spans="2:32" x14ac:dyDescent="0.2">
      <c r="B220" s="100"/>
      <c r="C220" s="100"/>
      <c r="D220" s="100"/>
      <c r="E220" s="100"/>
      <c r="F220" s="100"/>
      <c r="G220" s="100"/>
      <c r="H220" s="100"/>
      <c r="I220" s="100"/>
      <c r="J220" s="100"/>
      <c r="K220" s="100"/>
      <c r="L220" s="100"/>
      <c r="M220" s="100"/>
      <c r="N220" s="100"/>
      <c r="O220" s="100"/>
      <c r="P220" s="100"/>
      <c r="Q220" s="100"/>
      <c r="R220" s="100"/>
      <c r="S220" s="100"/>
      <c r="T220" s="100"/>
      <c r="U220" s="100"/>
      <c r="V220" s="100"/>
      <c r="W220" s="100"/>
      <c r="X220" s="100"/>
      <c r="Y220" s="100"/>
      <c r="Z220" s="100"/>
      <c r="AA220" s="100"/>
      <c r="AB220" s="100"/>
      <c r="AC220" s="100"/>
      <c r="AD220" s="100"/>
      <c r="AE220" s="100"/>
      <c r="AF220" s="101"/>
    </row>
    <row r="221" spans="2:32" x14ac:dyDescent="0.2">
      <c r="B221" s="100"/>
      <c r="C221" s="100"/>
      <c r="D221" s="100"/>
      <c r="E221" s="100"/>
      <c r="F221" s="100"/>
      <c r="G221" s="100"/>
      <c r="H221" s="100"/>
      <c r="I221" s="100"/>
      <c r="J221" s="100"/>
      <c r="K221" s="100"/>
      <c r="L221" s="100"/>
      <c r="M221" s="100"/>
      <c r="N221" s="100"/>
      <c r="O221" s="100"/>
      <c r="P221" s="100"/>
      <c r="Q221" s="100"/>
      <c r="R221" s="100"/>
      <c r="S221" s="100"/>
      <c r="T221" s="100"/>
      <c r="U221" s="100"/>
      <c r="V221" s="100"/>
      <c r="W221" s="100"/>
      <c r="X221" s="100"/>
      <c r="Y221" s="100"/>
      <c r="Z221" s="100"/>
      <c r="AA221" s="100"/>
      <c r="AB221" s="100"/>
      <c r="AC221" s="100"/>
      <c r="AD221" s="100"/>
      <c r="AE221" s="100"/>
      <c r="AF221" s="101"/>
    </row>
    <row r="222" spans="2:32" x14ac:dyDescent="0.2">
      <c r="B222" s="100"/>
      <c r="C222" s="100"/>
      <c r="D222" s="100"/>
      <c r="E222" s="100"/>
      <c r="F222" s="100"/>
      <c r="G222" s="100"/>
      <c r="H222" s="100"/>
      <c r="I222" s="100"/>
      <c r="J222" s="100"/>
      <c r="K222" s="100"/>
      <c r="L222" s="100"/>
      <c r="M222" s="100"/>
      <c r="N222" s="100"/>
      <c r="O222" s="100"/>
      <c r="P222" s="100"/>
      <c r="Q222" s="100"/>
      <c r="R222" s="100"/>
      <c r="S222" s="100"/>
      <c r="T222" s="100"/>
      <c r="U222" s="100"/>
      <c r="V222" s="100"/>
      <c r="W222" s="100"/>
      <c r="X222" s="100"/>
      <c r="Y222" s="100"/>
      <c r="Z222" s="100"/>
      <c r="AA222" s="100"/>
      <c r="AB222" s="100"/>
      <c r="AC222" s="100"/>
      <c r="AD222" s="100"/>
      <c r="AE222" s="100"/>
      <c r="AF222" s="101"/>
    </row>
    <row r="223" spans="2:32" x14ac:dyDescent="0.2">
      <c r="B223" s="100"/>
      <c r="C223" s="100"/>
      <c r="D223" s="100"/>
      <c r="E223" s="100"/>
      <c r="F223" s="100"/>
      <c r="G223" s="100"/>
      <c r="H223" s="100"/>
      <c r="I223" s="100"/>
      <c r="J223" s="100"/>
      <c r="K223" s="100"/>
      <c r="L223" s="100"/>
      <c r="M223" s="100"/>
      <c r="N223" s="100"/>
      <c r="O223" s="100"/>
      <c r="P223" s="100"/>
      <c r="Q223" s="100"/>
      <c r="R223" s="100"/>
      <c r="S223" s="100"/>
      <c r="T223" s="100"/>
      <c r="U223" s="100"/>
      <c r="V223" s="100"/>
      <c r="W223" s="100"/>
      <c r="X223" s="100"/>
      <c r="Y223" s="100"/>
      <c r="Z223" s="100"/>
      <c r="AA223" s="100"/>
      <c r="AB223" s="100"/>
      <c r="AC223" s="100"/>
      <c r="AD223" s="100"/>
      <c r="AE223" s="100"/>
      <c r="AF223" s="101"/>
    </row>
    <row r="224" spans="2:32" x14ac:dyDescent="0.2">
      <c r="B224" s="100"/>
      <c r="C224" s="100"/>
      <c r="D224" s="100"/>
      <c r="E224" s="100"/>
      <c r="F224" s="100"/>
      <c r="G224" s="100"/>
      <c r="H224" s="100"/>
      <c r="I224" s="100"/>
      <c r="J224" s="100"/>
      <c r="K224" s="100"/>
      <c r="L224" s="100"/>
      <c r="M224" s="100"/>
      <c r="N224" s="100"/>
      <c r="O224" s="100"/>
      <c r="P224" s="100"/>
      <c r="Q224" s="100"/>
      <c r="R224" s="100"/>
      <c r="S224" s="100"/>
      <c r="T224" s="100"/>
      <c r="U224" s="100"/>
      <c r="V224" s="100"/>
      <c r="W224" s="100"/>
      <c r="X224" s="100"/>
      <c r="Y224" s="100"/>
      <c r="Z224" s="100"/>
      <c r="AA224" s="100"/>
      <c r="AB224" s="100"/>
      <c r="AC224" s="100"/>
      <c r="AD224" s="100"/>
      <c r="AE224" s="100"/>
      <c r="AF224" s="101"/>
    </row>
    <row r="225" spans="2:32" x14ac:dyDescent="0.2">
      <c r="B225" s="100"/>
      <c r="C225" s="100"/>
      <c r="D225" s="100"/>
      <c r="E225" s="100"/>
      <c r="F225" s="100"/>
      <c r="G225" s="100"/>
      <c r="H225" s="100"/>
      <c r="I225" s="100"/>
      <c r="J225" s="100"/>
      <c r="K225" s="100"/>
      <c r="L225" s="100"/>
      <c r="M225" s="100"/>
      <c r="N225" s="100"/>
      <c r="O225" s="100"/>
      <c r="P225" s="100"/>
      <c r="Q225" s="100"/>
      <c r="R225" s="100"/>
      <c r="S225" s="100"/>
      <c r="T225" s="100"/>
      <c r="U225" s="100"/>
      <c r="V225" s="100"/>
      <c r="W225" s="100"/>
      <c r="X225" s="100"/>
      <c r="Y225" s="100"/>
      <c r="Z225" s="100"/>
      <c r="AA225" s="100"/>
      <c r="AB225" s="100"/>
      <c r="AC225" s="100"/>
      <c r="AD225" s="100"/>
      <c r="AE225" s="100"/>
      <c r="AF225" s="101"/>
    </row>
    <row r="226" spans="2:32" x14ac:dyDescent="0.2">
      <c r="B226" s="100"/>
      <c r="C226" s="100"/>
      <c r="D226" s="100"/>
      <c r="E226" s="100"/>
      <c r="F226" s="100"/>
      <c r="G226" s="100"/>
      <c r="H226" s="100"/>
      <c r="I226" s="100"/>
      <c r="J226" s="100"/>
      <c r="K226" s="100"/>
      <c r="L226" s="100"/>
      <c r="M226" s="100"/>
      <c r="N226" s="100"/>
      <c r="O226" s="100"/>
      <c r="P226" s="100"/>
      <c r="Q226" s="100"/>
      <c r="R226" s="100"/>
      <c r="S226" s="100"/>
      <c r="T226" s="100"/>
      <c r="U226" s="100"/>
      <c r="V226" s="100"/>
      <c r="W226" s="100"/>
      <c r="X226" s="100"/>
      <c r="Y226" s="100"/>
      <c r="Z226" s="100"/>
      <c r="AA226" s="100"/>
      <c r="AB226" s="100"/>
      <c r="AC226" s="100"/>
      <c r="AD226" s="100"/>
      <c r="AE226" s="100"/>
      <c r="AF226" s="101"/>
    </row>
    <row r="227" spans="2:32" x14ac:dyDescent="0.2">
      <c r="B227" s="100"/>
      <c r="C227" s="100"/>
      <c r="D227" s="100"/>
      <c r="E227" s="100"/>
      <c r="F227" s="100"/>
      <c r="G227" s="100"/>
      <c r="H227" s="100"/>
      <c r="I227" s="100"/>
      <c r="J227" s="100"/>
      <c r="K227" s="100"/>
      <c r="L227" s="100"/>
      <c r="M227" s="100"/>
      <c r="N227" s="100"/>
      <c r="O227" s="100"/>
      <c r="P227" s="100"/>
      <c r="Q227" s="100"/>
      <c r="R227" s="100"/>
      <c r="S227" s="100"/>
      <c r="T227" s="100"/>
      <c r="U227" s="100"/>
      <c r="V227" s="100"/>
      <c r="W227" s="100"/>
      <c r="X227" s="100"/>
      <c r="Y227" s="100"/>
      <c r="Z227" s="100"/>
      <c r="AA227" s="100"/>
      <c r="AB227" s="100"/>
      <c r="AC227" s="100"/>
      <c r="AD227" s="100"/>
      <c r="AE227" s="100"/>
      <c r="AF227" s="101"/>
    </row>
    <row r="228" spans="2:32" x14ac:dyDescent="0.2">
      <c r="B228" s="100"/>
      <c r="C228" s="100"/>
      <c r="D228" s="100"/>
      <c r="E228" s="100"/>
      <c r="F228" s="100"/>
      <c r="G228" s="100"/>
      <c r="H228" s="100"/>
      <c r="I228" s="100"/>
      <c r="J228" s="100"/>
      <c r="K228" s="100"/>
      <c r="L228" s="100"/>
      <c r="M228" s="100"/>
      <c r="N228" s="100"/>
      <c r="O228" s="100"/>
      <c r="P228" s="100"/>
      <c r="Q228" s="100"/>
      <c r="R228" s="100"/>
      <c r="S228" s="100"/>
      <c r="T228" s="100"/>
      <c r="U228" s="100"/>
      <c r="V228" s="100"/>
      <c r="W228" s="100"/>
      <c r="X228" s="100"/>
      <c r="Y228" s="100"/>
      <c r="Z228" s="100"/>
      <c r="AA228" s="100"/>
      <c r="AB228" s="100"/>
      <c r="AC228" s="100"/>
      <c r="AD228" s="100"/>
      <c r="AE228" s="100"/>
      <c r="AF228" s="101"/>
    </row>
    <row r="229" spans="2:32" x14ac:dyDescent="0.2">
      <c r="B229" s="100"/>
      <c r="C229" s="100"/>
      <c r="D229" s="100"/>
      <c r="E229" s="100"/>
      <c r="F229" s="100"/>
      <c r="G229" s="100"/>
      <c r="H229" s="100"/>
      <c r="I229" s="100"/>
      <c r="J229" s="100"/>
      <c r="K229" s="100"/>
      <c r="L229" s="100"/>
      <c r="M229" s="100"/>
      <c r="N229" s="100"/>
      <c r="O229" s="100"/>
      <c r="P229" s="100"/>
      <c r="Q229" s="100"/>
      <c r="R229" s="100"/>
      <c r="S229" s="100"/>
      <c r="T229" s="100"/>
      <c r="U229" s="100"/>
      <c r="V229" s="100"/>
      <c r="W229" s="100"/>
      <c r="X229" s="100"/>
      <c r="Y229" s="100"/>
      <c r="Z229" s="100"/>
      <c r="AA229" s="100"/>
      <c r="AB229" s="100"/>
      <c r="AC229" s="100"/>
      <c r="AD229" s="100"/>
      <c r="AE229" s="100"/>
      <c r="AF229" s="101"/>
    </row>
    <row r="230" spans="2:32" x14ac:dyDescent="0.2">
      <c r="B230" s="100"/>
      <c r="C230" s="100"/>
      <c r="D230" s="100"/>
      <c r="E230" s="100"/>
      <c r="F230" s="100"/>
      <c r="G230" s="100"/>
      <c r="H230" s="100"/>
      <c r="I230" s="100"/>
      <c r="J230" s="100"/>
      <c r="K230" s="100"/>
      <c r="L230" s="100"/>
      <c r="M230" s="100"/>
      <c r="N230" s="100"/>
      <c r="O230" s="100"/>
      <c r="P230" s="100"/>
      <c r="Q230" s="100"/>
      <c r="R230" s="100"/>
      <c r="S230" s="100"/>
      <c r="T230" s="100"/>
      <c r="U230" s="100"/>
      <c r="V230" s="100"/>
      <c r="W230" s="100"/>
      <c r="X230" s="100"/>
      <c r="Y230" s="100"/>
      <c r="Z230" s="100"/>
      <c r="AA230" s="100"/>
      <c r="AB230" s="100"/>
      <c r="AC230" s="100"/>
      <c r="AD230" s="100"/>
      <c r="AE230" s="100"/>
      <c r="AF230" s="101"/>
    </row>
    <row r="231" spans="2:32" x14ac:dyDescent="0.2">
      <c r="B231" s="100"/>
      <c r="C231" s="100"/>
      <c r="D231" s="100"/>
      <c r="E231" s="100"/>
      <c r="F231" s="100"/>
      <c r="G231" s="100"/>
      <c r="H231" s="100"/>
      <c r="I231" s="100"/>
      <c r="J231" s="100"/>
      <c r="K231" s="100"/>
      <c r="L231" s="100"/>
      <c r="M231" s="100"/>
      <c r="N231" s="100"/>
      <c r="O231" s="100"/>
      <c r="P231" s="100"/>
      <c r="Q231" s="100"/>
      <c r="R231" s="100"/>
      <c r="S231" s="100"/>
      <c r="T231" s="100"/>
      <c r="U231" s="100"/>
      <c r="V231" s="100"/>
      <c r="W231" s="100"/>
      <c r="X231" s="100"/>
      <c r="Y231" s="100"/>
      <c r="Z231" s="100"/>
      <c r="AA231" s="100"/>
      <c r="AB231" s="100"/>
      <c r="AC231" s="100"/>
      <c r="AD231" s="100"/>
      <c r="AE231" s="100"/>
      <c r="AF231" s="101"/>
    </row>
    <row r="232" spans="2:32" x14ac:dyDescent="0.2">
      <c r="B232" s="100"/>
      <c r="C232" s="100"/>
      <c r="D232" s="100"/>
      <c r="E232" s="100"/>
      <c r="F232" s="100"/>
      <c r="G232" s="100"/>
      <c r="H232" s="100"/>
      <c r="I232" s="100"/>
      <c r="J232" s="100"/>
      <c r="K232" s="100"/>
      <c r="L232" s="100"/>
      <c r="M232" s="100"/>
      <c r="N232" s="100"/>
      <c r="O232" s="100"/>
      <c r="P232" s="100"/>
      <c r="Q232" s="100"/>
      <c r="R232" s="100"/>
      <c r="S232" s="100"/>
      <c r="T232" s="100"/>
      <c r="U232" s="100"/>
      <c r="V232" s="100"/>
      <c r="W232" s="100"/>
      <c r="X232" s="100"/>
      <c r="Y232" s="100"/>
      <c r="Z232" s="100"/>
      <c r="AA232" s="100"/>
      <c r="AB232" s="100"/>
      <c r="AC232" s="100"/>
      <c r="AD232" s="100"/>
      <c r="AE232" s="100"/>
      <c r="AF232" s="101"/>
    </row>
    <row r="233" spans="2:32" x14ac:dyDescent="0.2">
      <c r="B233" s="100"/>
      <c r="C233" s="100"/>
      <c r="D233" s="100"/>
      <c r="E233" s="100"/>
      <c r="F233" s="100"/>
      <c r="G233" s="100"/>
      <c r="H233" s="100"/>
      <c r="I233" s="100"/>
      <c r="J233" s="100"/>
      <c r="K233" s="100"/>
      <c r="L233" s="100"/>
      <c r="M233" s="100"/>
      <c r="N233" s="100"/>
      <c r="O233" s="100"/>
      <c r="P233" s="100"/>
      <c r="Q233" s="100"/>
      <c r="R233" s="100"/>
      <c r="S233" s="100"/>
      <c r="T233" s="100"/>
      <c r="U233" s="100"/>
      <c r="V233" s="100"/>
      <c r="W233" s="100"/>
      <c r="X233" s="100"/>
      <c r="Y233" s="100"/>
      <c r="Z233" s="100"/>
      <c r="AA233" s="100"/>
      <c r="AB233" s="100"/>
      <c r="AC233" s="100"/>
      <c r="AD233" s="100"/>
      <c r="AE233" s="100"/>
      <c r="AF233" s="101"/>
    </row>
    <row r="234" spans="2:32" x14ac:dyDescent="0.2">
      <c r="B234" s="100"/>
      <c r="C234" s="100"/>
      <c r="D234" s="100"/>
      <c r="E234" s="100"/>
      <c r="F234" s="100"/>
      <c r="G234" s="100"/>
      <c r="H234" s="100"/>
      <c r="I234" s="100"/>
      <c r="J234" s="100"/>
      <c r="K234" s="100"/>
      <c r="L234" s="100"/>
      <c r="M234" s="100"/>
      <c r="N234" s="100"/>
      <c r="O234" s="100"/>
      <c r="P234" s="100"/>
      <c r="Q234" s="100"/>
      <c r="R234" s="100"/>
      <c r="S234" s="100"/>
      <c r="T234" s="100"/>
      <c r="U234" s="100"/>
      <c r="V234" s="100"/>
      <c r="W234" s="100"/>
      <c r="X234" s="100"/>
      <c r="Y234" s="100"/>
      <c r="Z234" s="100"/>
      <c r="AA234" s="100"/>
      <c r="AB234" s="100"/>
      <c r="AC234" s="100"/>
      <c r="AD234" s="100"/>
      <c r="AE234" s="100"/>
      <c r="AF234" s="101"/>
    </row>
    <row r="235" spans="2:32" x14ac:dyDescent="0.2">
      <c r="B235" s="100"/>
      <c r="C235" s="100"/>
      <c r="D235" s="100"/>
      <c r="E235" s="100"/>
      <c r="F235" s="100"/>
      <c r="G235" s="100"/>
      <c r="H235" s="100"/>
      <c r="I235" s="100"/>
      <c r="J235" s="100"/>
      <c r="K235" s="100"/>
      <c r="L235" s="100"/>
      <c r="M235" s="100"/>
      <c r="N235" s="100"/>
      <c r="O235" s="100"/>
      <c r="P235" s="100"/>
      <c r="Q235" s="100"/>
      <c r="R235" s="100"/>
      <c r="S235" s="100"/>
      <c r="T235" s="100"/>
      <c r="U235" s="100"/>
      <c r="V235" s="100"/>
      <c r="W235" s="100"/>
      <c r="X235" s="100"/>
      <c r="Y235" s="100"/>
      <c r="Z235" s="100"/>
      <c r="AA235" s="100"/>
      <c r="AB235" s="100"/>
      <c r="AC235" s="100"/>
      <c r="AD235" s="100"/>
      <c r="AE235" s="100"/>
      <c r="AF235" s="101"/>
    </row>
    <row r="236" spans="2:32" x14ac:dyDescent="0.2">
      <c r="B236" s="100"/>
      <c r="C236" s="100"/>
      <c r="D236" s="100"/>
      <c r="E236" s="100"/>
      <c r="F236" s="100"/>
      <c r="G236" s="100"/>
      <c r="H236" s="100"/>
      <c r="I236" s="100"/>
      <c r="J236" s="100"/>
      <c r="K236" s="100"/>
      <c r="L236" s="100"/>
      <c r="M236" s="100"/>
      <c r="N236" s="100"/>
      <c r="O236" s="100"/>
      <c r="P236" s="100"/>
      <c r="Q236" s="100"/>
      <c r="R236" s="100"/>
      <c r="S236" s="100"/>
      <c r="T236" s="100"/>
      <c r="U236" s="100"/>
      <c r="V236" s="100"/>
      <c r="W236" s="100"/>
      <c r="X236" s="100"/>
      <c r="Y236" s="100"/>
      <c r="Z236" s="100"/>
      <c r="AA236" s="100"/>
      <c r="AB236" s="100"/>
      <c r="AC236" s="100"/>
      <c r="AD236" s="100"/>
      <c r="AE236" s="100"/>
      <c r="AF236" s="101"/>
    </row>
    <row r="237" spans="2:32" x14ac:dyDescent="0.2">
      <c r="B237" s="100"/>
      <c r="C237" s="100"/>
      <c r="D237" s="100"/>
      <c r="E237" s="100"/>
      <c r="F237" s="100"/>
      <c r="G237" s="100"/>
      <c r="H237" s="100"/>
      <c r="I237" s="100"/>
      <c r="J237" s="100"/>
      <c r="K237" s="100"/>
      <c r="L237" s="100"/>
      <c r="M237" s="100"/>
      <c r="N237" s="100"/>
      <c r="O237" s="100"/>
      <c r="P237" s="100"/>
      <c r="Q237" s="100"/>
      <c r="R237" s="100"/>
      <c r="S237" s="100"/>
      <c r="T237" s="100"/>
      <c r="U237" s="100"/>
      <c r="V237" s="100"/>
      <c r="W237" s="100"/>
      <c r="X237" s="100"/>
      <c r="Y237" s="100"/>
      <c r="Z237" s="100"/>
      <c r="AA237" s="100"/>
      <c r="AB237" s="100"/>
      <c r="AC237" s="100"/>
      <c r="AD237" s="100"/>
      <c r="AE237" s="100"/>
      <c r="AF237" s="101"/>
    </row>
    <row r="238" spans="2:32" x14ac:dyDescent="0.2">
      <c r="B238" s="100"/>
      <c r="C238" s="100"/>
      <c r="D238" s="100"/>
      <c r="E238" s="100"/>
      <c r="F238" s="100"/>
      <c r="G238" s="100"/>
      <c r="H238" s="100"/>
      <c r="I238" s="100"/>
      <c r="J238" s="100"/>
      <c r="K238" s="100"/>
      <c r="L238" s="100"/>
      <c r="M238" s="100"/>
      <c r="N238" s="100"/>
      <c r="O238" s="100"/>
      <c r="P238" s="100"/>
      <c r="Q238" s="100"/>
      <c r="R238" s="100"/>
      <c r="S238" s="100"/>
      <c r="T238" s="100"/>
      <c r="U238" s="100"/>
      <c r="V238" s="100"/>
      <c r="W238" s="100"/>
      <c r="X238" s="100"/>
      <c r="Y238" s="100"/>
      <c r="Z238" s="100"/>
      <c r="AA238" s="100"/>
      <c r="AB238" s="100"/>
      <c r="AC238" s="100"/>
      <c r="AD238" s="100"/>
      <c r="AE238" s="100"/>
      <c r="AF238" s="101"/>
    </row>
    <row r="239" spans="2:32" x14ac:dyDescent="0.2">
      <c r="B239" s="100"/>
      <c r="C239" s="100"/>
      <c r="D239" s="100"/>
      <c r="E239" s="100"/>
      <c r="F239" s="100"/>
      <c r="G239" s="100"/>
      <c r="H239" s="100"/>
      <c r="I239" s="100"/>
      <c r="J239" s="100"/>
      <c r="K239" s="100"/>
      <c r="L239" s="100"/>
      <c r="M239" s="100"/>
      <c r="N239" s="100"/>
      <c r="O239" s="100"/>
      <c r="P239" s="100"/>
      <c r="Q239" s="100"/>
      <c r="R239" s="100"/>
      <c r="S239" s="100"/>
      <c r="T239" s="100"/>
      <c r="U239" s="100"/>
      <c r="V239" s="100"/>
      <c r="W239" s="100"/>
      <c r="X239" s="100"/>
      <c r="Y239" s="100"/>
      <c r="Z239" s="100"/>
      <c r="AA239" s="100"/>
      <c r="AB239" s="100"/>
      <c r="AC239" s="100"/>
      <c r="AD239" s="100"/>
      <c r="AE239" s="100"/>
      <c r="AF239" s="101"/>
    </row>
    <row r="240" spans="2:32" x14ac:dyDescent="0.2">
      <c r="B240" s="100"/>
      <c r="C240" s="100"/>
      <c r="D240" s="100"/>
      <c r="E240" s="100"/>
      <c r="F240" s="100"/>
      <c r="G240" s="100"/>
      <c r="H240" s="100"/>
      <c r="I240" s="100"/>
      <c r="J240" s="100"/>
      <c r="K240" s="100"/>
      <c r="L240" s="100"/>
      <c r="M240" s="100"/>
      <c r="N240" s="100"/>
      <c r="O240" s="100"/>
      <c r="P240" s="100"/>
      <c r="Q240" s="100"/>
      <c r="R240" s="100"/>
      <c r="S240" s="100"/>
      <c r="T240" s="100"/>
      <c r="U240" s="100"/>
      <c r="V240" s="100"/>
      <c r="W240" s="100"/>
      <c r="X240" s="100"/>
      <c r="Y240" s="100"/>
      <c r="Z240" s="100"/>
      <c r="AA240" s="100"/>
      <c r="AB240" s="100"/>
      <c r="AC240" s="100"/>
      <c r="AD240" s="100"/>
      <c r="AE240" s="100"/>
      <c r="AF240" s="101"/>
    </row>
    <row r="241" spans="2:32" x14ac:dyDescent="0.2">
      <c r="B241" s="100"/>
      <c r="C241" s="100"/>
      <c r="D241" s="100"/>
      <c r="E241" s="100"/>
      <c r="F241" s="100"/>
      <c r="G241" s="100"/>
      <c r="H241" s="100"/>
      <c r="I241" s="100"/>
      <c r="J241" s="100"/>
      <c r="K241" s="100"/>
      <c r="L241" s="100"/>
      <c r="M241" s="100"/>
      <c r="N241" s="100"/>
      <c r="O241" s="100"/>
      <c r="P241" s="100"/>
      <c r="Q241" s="100"/>
      <c r="R241" s="100"/>
      <c r="S241" s="100"/>
      <c r="T241" s="100"/>
      <c r="U241" s="100"/>
      <c r="V241" s="100"/>
      <c r="W241" s="100"/>
      <c r="X241" s="100"/>
      <c r="Y241" s="100"/>
      <c r="Z241" s="100"/>
      <c r="AA241" s="100"/>
      <c r="AB241" s="100"/>
      <c r="AC241" s="100"/>
      <c r="AD241" s="100"/>
      <c r="AE241" s="100"/>
      <c r="AF241" s="101"/>
    </row>
    <row r="242" spans="2:32" x14ac:dyDescent="0.2">
      <c r="B242" s="100"/>
      <c r="C242" s="100"/>
      <c r="D242" s="100"/>
      <c r="E242" s="100"/>
      <c r="F242" s="100"/>
      <c r="G242" s="100"/>
      <c r="H242" s="100"/>
      <c r="I242" s="100"/>
      <c r="J242" s="100"/>
      <c r="K242" s="100"/>
      <c r="L242" s="100"/>
      <c r="M242" s="100"/>
      <c r="N242" s="100"/>
      <c r="O242" s="100"/>
      <c r="P242" s="100"/>
      <c r="Q242" s="100"/>
      <c r="R242" s="100"/>
      <c r="S242" s="100"/>
      <c r="T242" s="100"/>
      <c r="U242" s="100"/>
      <c r="V242" s="100"/>
      <c r="W242" s="100"/>
      <c r="X242" s="100"/>
      <c r="Y242" s="100"/>
      <c r="Z242" s="100"/>
      <c r="AA242" s="100"/>
      <c r="AB242" s="100"/>
      <c r="AC242" s="100"/>
      <c r="AD242" s="100"/>
      <c r="AE242" s="100"/>
      <c r="AF242" s="101"/>
    </row>
    <row r="243" spans="2:32" x14ac:dyDescent="0.2">
      <c r="B243" s="100"/>
      <c r="C243" s="100"/>
      <c r="D243" s="100"/>
      <c r="E243" s="100"/>
      <c r="F243" s="100"/>
      <c r="G243" s="100"/>
      <c r="H243" s="100"/>
      <c r="I243" s="100"/>
      <c r="J243" s="100"/>
      <c r="K243" s="100"/>
      <c r="L243" s="100"/>
      <c r="M243" s="100"/>
      <c r="N243" s="100"/>
      <c r="O243" s="100"/>
      <c r="P243" s="100"/>
      <c r="Q243" s="100"/>
      <c r="R243" s="100"/>
      <c r="S243" s="100"/>
      <c r="T243" s="100"/>
      <c r="U243" s="100"/>
      <c r="V243" s="100"/>
      <c r="W243" s="100"/>
      <c r="X243" s="100"/>
      <c r="Y243" s="100"/>
      <c r="Z243" s="100"/>
      <c r="AA243" s="100"/>
      <c r="AB243" s="100"/>
      <c r="AC243" s="100"/>
      <c r="AD243" s="100"/>
      <c r="AE243" s="100"/>
      <c r="AF243" s="101"/>
    </row>
    <row r="244" spans="2:32" x14ac:dyDescent="0.2">
      <c r="B244" s="100"/>
      <c r="C244" s="100"/>
      <c r="D244" s="100"/>
      <c r="E244" s="100"/>
      <c r="F244" s="100"/>
      <c r="G244" s="100"/>
      <c r="H244" s="100"/>
      <c r="I244" s="100"/>
      <c r="J244" s="100"/>
      <c r="K244" s="100"/>
      <c r="L244" s="100"/>
      <c r="M244" s="100"/>
      <c r="N244" s="100"/>
      <c r="O244" s="100"/>
      <c r="P244" s="100"/>
      <c r="Q244" s="100"/>
      <c r="R244" s="100"/>
      <c r="S244" s="100"/>
      <c r="T244" s="100"/>
      <c r="U244" s="100"/>
      <c r="V244" s="100"/>
      <c r="W244" s="100"/>
      <c r="X244" s="100"/>
      <c r="Y244" s="100"/>
      <c r="Z244" s="100"/>
      <c r="AA244" s="100"/>
      <c r="AB244" s="100"/>
      <c r="AC244" s="100"/>
      <c r="AD244" s="100"/>
      <c r="AE244" s="100"/>
      <c r="AF244" s="101"/>
    </row>
    <row r="245" spans="2:32" x14ac:dyDescent="0.2">
      <c r="B245" s="100"/>
      <c r="C245" s="100"/>
      <c r="D245" s="100"/>
      <c r="E245" s="100"/>
      <c r="F245" s="100"/>
      <c r="G245" s="100"/>
      <c r="H245" s="100"/>
      <c r="I245" s="100"/>
      <c r="J245" s="100"/>
      <c r="K245" s="100"/>
      <c r="L245" s="100"/>
      <c r="M245" s="100"/>
      <c r="N245" s="100"/>
      <c r="O245" s="100"/>
      <c r="P245" s="100"/>
      <c r="Q245" s="100"/>
      <c r="R245" s="100"/>
      <c r="S245" s="100"/>
      <c r="T245" s="100"/>
      <c r="U245" s="100"/>
      <c r="V245" s="100"/>
      <c r="W245" s="100"/>
      <c r="X245" s="100"/>
      <c r="Y245" s="100"/>
      <c r="Z245" s="100"/>
      <c r="AA245" s="100"/>
      <c r="AB245" s="100"/>
      <c r="AC245" s="100"/>
      <c r="AD245" s="100"/>
      <c r="AE245" s="100"/>
      <c r="AF245" s="101"/>
    </row>
    <row r="246" spans="2:32" x14ac:dyDescent="0.2">
      <c r="B246" s="100"/>
      <c r="C246" s="100"/>
      <c r="D246" s="100"/>
      <c r="E246" s="100"/>
      <c r="F246" s="100"/>
      <c r="G246" s="100"/>
      <c r="H246" s="100"/>
      <c r="I246" s="100"/>
      <c r="J246" s="100"/>
      <c r="K246" s="100"/>
      <c r="L246" s="100"/>
      <c r="M246" s="100"/>
      <c r="N246" s="100"/>
      <c r="O246" s="100"/>
      <c r="P246" s="100"/>
      <c r="Q246" s="100"/>
      <c r="R246" s="100"/>
      <c r="S246" s="100"/>
      <c r="T246" s="100"/>
      <c r="U246" s="100"/>
      <c r="V246" s="100"/>
      <c r="W246" s="100"/>
      <c r="X246" s="100"/>
      <c r="Y246" s="100"/>
      <c r="Z246" s="100"/>
      <c r="AA246" s="100"/>
      <c r="AB246" s="100"/>
      <c r="AC246" s="100"/>
      <c r="AD246" s="100"/>
      <c r="AE246" s="100"/>
      <c r="AF246" s="101"/>
    </row>
    <row r="247" spans="2:32" x14ac:dyDescent="0.2">
      <c r="B247" s="100"/>
      <c r="C247" s="100"/>
      <c r="D247" s="100"/>
      <c r="E247" s="100"/>
      <c r="F247" s="100"/>
      <c r="G247" s="100"/>
      <c r="H247" s="100"/>
      <c r="I247" s="100"/>
      <c r="J247" s="100"/>
      <c r="K247" s="100"/>
      <c r="L247" s="100"/>
      <c r="M247" s="100"/>
      <c r="N247" s="100"/>
      <c r="O247" s="100"/>
      <c r="P247" s="100"/>
      <c r="Q247" s="100"/>
      <c r="R247" s="100"/>
      <c r="S247" s="100"/>
      <c r="T247" s="100"/>
      <c r="U247" s="100"/>
      <c r="V247" s="100"/>
      <c r="W247" s="100"/>
      <c r="X247" s="100"/>
      <c r="Y247" s="100"/>
      <c r="Z247" s="100"/>
      <c r="AA247" s="100"/>
      <c r="AB247" s="100"/>
      <c r="AC247" s="100"/>
      <c r="AD247" s="100"/>
      <c r="AE247" s="100"/>
      <c r="AF247" s="101"/>
    </row>
    <row r="248" spans="2:32" x14ac:dyDescent="0.2">
      <c r="B248" s="100"/>
      <c r="C248" s="100"/>
      <c r="D248" s="100"/>
      <c r="E248" s="100"/>
      <c r="F248" s="100"/>
      <c r="G248" s="100"/>
      <c r="H248" s="100"/>
      <c r="I248" s="100"/>
      <c r="J248" s="100"/>
      <c r="K248" s="100"/>
      <c r="L248" s="100"/>
      <c r="M248" s="100"/>
      <c r="N248" s="100"/>
      <c r="O248" s="100"/>
      <c r="P248" s="100"/>
      <c r="Q248" s="100"/>
      <c r="R248" s="100"/>
      <c r="S248" s="100"/>
      <c r="T248" s="100"/>
      <c r="U248" s="100"/>
      <c r="V248" s="100"/>
      <c r="W248" s="100"/>
      <c r="X248" s="100"/>
      <c r="Y248" s="100"/>
      <c r="Z248" s="100"/>
      <c r="AA248" s="100"/>
      <c r="AB248" s="100"/>
      <c r="AC248" s="100"/>
      <c r="AD248" s="100"/>
      <c r="AE248" s="100"/>
      <c r="AF248" s="101"/>
    </row>
    <row r="249" spans="2:32" x14ac:dyDescent="0.2">
      <c r="B249" s="100"/>
      <c r="C249" s="100"/>
      <c r="D249" s="100"/>
      <c r="E249" s="100"/>
      <c r="F249" s="100"/>
      <c r="G249" s="100"/>
      <c r="H249" s="100"/>
      <c r="I249" s="100"/>
      <c r="J249" s="100"/>
      <c r="K249" s="100"/>
      <c r="L249" s="100"/>
      <c r="M249" s="100"/>
      <c r="N249" s="100"/>
      <c r="O249" s="100"/>
      <c r="P249" s="100"/>
      <c r="Q249" s="100"/>
      <c r="R249" s="100"/>
      <c r="S249" s="100"/>
      <c r="T249" s="100"/>
      <c r="U249" s="100"/>
      <c r="V249" s="100"/>
      <c r="W249" s="100"/>
      <c r="X249" s="100"/>
      <c r="Y249" s="100"/>
      <c r="Z249" s="100"/>
      <c r="AA249" s="100"/>
      <c r="AB249" s="100"/>
      <c r="AC249" s="100"/>
      <c r="AD249" s="100"/>
      <c r="AE249" s="100"/>
      <c r="AF249" s="101"/>
    </row>
    <row r="250" spans="2:32" x14ac:dyDescent="0.2">
      <c r="B250" s="100"/>
      <c r="C250" s="100"/>
      <c r="D250" s="100"/>
      <c r="E250" s="100"/>
      <c r="F250" s="100"/>
      <c r="G250" s="100"/>
      <c r="H250" s="100"/>
      <c r="I250" s="100"/>
      <c r="J250" s="100"/>
      <c r="K250" s="100"/>
      <c r="L250" s="100"/>
      <c r="M250" s="100"/>
      <c r="N250" s="100"/>
      <c r="O250" s="100"/>
      <c r="P250" s="100"/>
      <c r="Q250" s="100"/>
      <c r="R250" s="100"/>
      <c r="S250" s="100"/>
      <c r="T250" s="100"/>
      <c r="U250" s="100"/>
      <c r="V250" s="100"/>
      <c r="W250" s="100"/>
      <c r="X250" s="100"/>
      <c r="Y250" s="100"/>
      <c r="Z250" s="100"/>
      <c r="AA250" s="100"/>
      <c r="AB250" s="100"/>
      <c r="AC250" s="100"/>
      <c r="AD250" s="100"/>
      <c r="AE250" s="100"/>
      <c r="AF250" s="101"/>
    </row>
    <row r="251" spans="2:32" x14ac:dyDescent="0.2">
      <c r="B251" s="100"/>
      <c r="C251" s="100"/>
      <c r="D251" s="100"/>
      <c r="E251" s="100"/>
      <c r="F251" s="100"/>
      <c r="G251" s="100"/>
      <c r="H251" s="100"/>
      <c r="I251" s="100"/>
      <c r="J251" s="100"/>
      <c r="K251" s="100"/>
      <c r="L251" s="100"/>
      <c r="M251" s="100"/>
      <c r="N251" s="100"/>
      <c r="O251" s="100"/>
      <c r="P251" s="100"/>
      <c r="Q251" s="100"/>
      <c r="R251" s="100"/>
      <c r="S251" s="100"/>
      <c r="T251" s="100"/>
      <c r="U251" s="100"/>
      <c r="V251" s="100"/>
      <c r="W251" s="100"/>
      <c r="X251" s="100"/>
      <c r="Y251" s="100"/>
      <c r="Z251" s="100"/>
      <c r="AA251" s="100"/>
      <c r="AB251" s="100"/>
      <c r="AC251" s="100"/>
      <c r="AD251" s="100"/>
      <c r="AE251" s="100"/>
      <c r="AF251" s="101"/>
    </row>
    <row r="252" spans="2:32" x14ac:dyDescent="0.2">
      <c r="B252" s="100"/>
      <c r="C252" s="100"/>
      <c r="D252" s="100"/>
      <c r="E252" s="100"/>
      <c r="F252" s="100"/>
      <c r="G252" s="100"/>
      <c r="H252" s="100"/>
      <c r="I252" s="100"/>
      <c r="J252" s="100"/>
      <c r="K252" s="100"/>
      <c r="L252" s="100"/>
      <c r="M252" s="100"/>
      <c r="N252" s="100"/>
      <c r="O252" s="100"/>
      <c r="P252" s="100"/>
      <c r="Q252" s="100"/>
      <c r="R252" s="100"/>
      <c r="S252" s="100"/>
      <c r="T252" s="100"/>
      <c r="U252" s="100"/>
      <c r="V252" s="100"/>
      <c r="W252" s="100"/>
      <c r="X252" s="100"/>
      <c r="Y252" s="100"/>
      <c r="Z252" s="100"/>
      <c r="AA252" s="100"/>
      <c r="AB252" s="100"/>
      <c r="AC252" s="100"/>
      <c r="AD252" s="100"/>
      <c r="AE252" s="100"/>
      <c r="AF252" s="101"/>
    </row>
    <row r="253" spans="2:32" x14ac:dyDescent="0.2">
      <c r="B253" s="100"/>
      <c r="C253" s="100"/>
      <c r="D253" s="100"/>
      <c r="E253" s="100"/>
      <c r="F253" s="100"/>
      <c r="G253" s="100"/>
      <c r="H253" s="100"/>
      <c r="I253" s="100"/>
      <c r="J253" s="100"/>
      <c r="K253" s="100"/>
      <c r="L253" s="100"/>
      <c r="M253" s="100"/>
      <c r="N253" s="100"/>
      <c r="O253" s="100"/>
      <c r="P253" s="100"/>
      <c r="Q253" s="100"/>
      <c r="R253" s="100"/>
      <c r="S253" s="100"/>
      <c r="T253" s="100"/>
      <c r="U253" s="100"/>
      <c r="V253" s="100"/>
      <c r="W253" s="100"/>
      <c r="X253" s="100"/>
      <c r="Y253" s="100"/>
      <c r="Z253" s="100"/>
      <c r="AA253" s="100"/>
      <c r="AB253" s="100"/>
      <c r="AC253" s="100"/>
      <c r="AD253" s="100"/>
      <c r="AE253" s="100"/>
      <c r="AF253" s="101"/>
    </row>
    <row r="254" spans="2:32" x14ac:dyDescent="0.2">
      <c r="B254" s="100"/>
      <c r="C254" s="100"/>
      <c r="D254" s="100"/>
      <c r="E254" s="100"/>
      <c r="F254" s="100"/>
      <c r="G254" s="100"/>
      <c r="H254" s="100"/>
      <c r="I254" s="100"/>
      <c r="J254" s="100"/>
      <c r="K254" s="100"/>
      <c r="L254" s="100"/>
      <c r="M254" s="100"/>
      <c r="N254" s="100"/>
      <c r="O254" s="100"/>
      <c r="P254" s="100"/>
      <c r="Q254" s="100"/>
      <c r="R254" s="100"/>
      <c r="S254" s="100"/>
      <c r="T254" s="100"/>
      <c r="U254" s="100"/>
      <c r="V254" s="100"/>
      <c r="W254" s="100"/>
      <c r="X254" s="100"/>
      <c r="Y254" s="100"/>
      <c r="Z254" s="100"/>
      <c r="AA254" s="100"/>
      <c r="AB254" s="100"/>
      <c r="AC254" s="100"/>
      <c r="AD254" s="100"/>
      <c r="AE254" s="100"/>
      <c r="AF254" s="101"/>
    </row>
    <row r="255" spans="2:32" x14ac:dyDescent="0.2">
      <c r="B255" s="100"/>
      <c r="C255" s="100"/>
      <c r="D255" s="100"/>
      <c r="E255" s="100"/>
      <c r="F255" s="100"/>
      <c r="G255" s="100"/>
      <c r="H255" s="100"/>
      <c r="I255" s="100"/>
      <c r="J255" s="100"/>
      <c r="K255" s="100"/>
      <c r="L255" s="100"/>
      <c r="M255" s="100"/>
      <c r="N255" s="100"/>
      <c r="O255" s="100"/>
      <c r="P255" s="100"/>
      <c r="Q255" s="100"/>
      <c r="R255" s="100"/>
      <c r="S255" s="100"/>
      <c r="T255" s="100"/>
      <c r="U255" s="100"/>
      <c r="V255" s="100"/>
      <c r="W255" s="100"/>
      <c r="X255" s="100"/>
      <c r="Y255" s="100"/>
      <c r="Z255" s="100"/>
      <c r="AA255" s="100"/>
      <c r="AB255" s="100"/>
      <c r="AC255" s="100"/>
      <c r="AD255" s="100"/>
      <c r="AE255" s="100"/>
      <c r="AF255" s="101"/>
    </row>
    <row r="256" spans="2:32" x14ac:dyDescent="0.2">
      <c r="B256" s="100"/>
      <c r="C256" s="100"/>
      <c r="D256" s="100"/>
      <c r="E256" s="100"/>
      <c r="F256" s="100"/>
      <c r="G256" s="100"/>
      <c r="H256" s="100"/>
      <c r="I256" s="100"/>
      <c r="J256" s="100"/>
      <c r="K256" s="100"/>
      <c r="L256" s="100"/>
      <c r="M256" s="100"/>
      <c r="N256" s="100"/>
      <c r="O256" s="100"/>
      <c r="P256" s="100"/>
      <c r="Q256" s="100"/>
      <c r="R256" s="100"/>
      <c r="S256" s="100"/>
      <c r="T256" s="100"/>
      <c r="U256" s="100"/>
      <c r="V256" s="100"/>
      <c r="W256" s="100"/>
      <c r="X256" s="100"/>
      <c r="Y256" s="100"/>
      <c r="Z256" s="100"/>
      <c r="AA256" s="100"/>
      <c r="AB256" s="100"/>
      <c r="AC256" s="100"/>
      <c r="AD256" s="100"/>
      <c r="AE256" s="100"/>
      <c r="AF256" s="101"/>
    </row>
    <row r="257" spans="2:32" x14ac:dyDescent="0.2">
      <c r="B257" s="100"/>
      <c r="C257" s="100"/>
      <c r="D257" s="100"/>
      <c r="E257" s="100"/>
      <c r="F257" s="100"/>
      <c r="G257" s="100"/>
      <c r="H257" s="100"/>
      <c r="I257" s="100"/>
      <c r="J257" s="100"/>
      <c r="K257" s="100"/>
      <c r="L257" s="100"/>
      <c r="M257" s="100"/>
      <c r="N257" s="100"/>
      <c r="O257" s="100"/>
      <c r="P257" s="100"/>
      <c r="Q257" s="100"/>
      <c r="R257" s="100"/>
      <c r="S257" s="100"/>
      <c r="T257" s="100"/>
      <c r="U257" s="100"/>
      <c r="V257" s="100"/>
      <c r="W257" s="100"/>
      <c r="X257" s="100"/>
      <c r="Y257" s="100"/>
      <c r="Z257" s="100"/>
      <c r="AA257" s="100"/>
      <c r="AB257" s="100"/>
      <c r="AC257" s="100"/>
      <c r="AD257" s="100"/>
      <c r="AE257" s="100"/>
      <c r="AF257" s="10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59552-429E-4A61-95DB-A4C1E643D746}">
  <dimension ref="A1:BG15116"/>
  <sheetViews>
    <sheetView workbookViewId="0">
      <selection activeCell="A11" sqref="A11"/>
    </sheetView>
  </sheetViews>
  <sheetFormatPr defaultColWidth="8.85546875" defaultRowHeight="15" x14ac:dyDescent="0.25"/>
  <cols>
    <col min="1" max="1" width="14.28515625" style="3" customWidth="1"/>
    <col min="2" max="2" width="29.5703125" style="3" customWidth="1"/>
    <col min="3" max="3" width="11.42578125" style="3" customWidth="1"/>
    <col min="4" max="4" width="10" style="3" bestFit="1" customWidth="1"/>
    <col min="5" max="5" width="15" style="3" bestFit="1" customWidth="1"/>
    <col min="6" max="6" width="9.28515625" style="3" bestFit="1" customWidth="1"/>
    <col min="8" max="8" width="18.28515625" customWidth="1"/>
    <col min="9" max="9" width="10.42578125" customWidth="1"/>
  </cols>
  <sheetData>
    <row r="1" spans="1:59" ht="39" x14ac:dyDescent="0.25">
      <c r="A1" s="78" t="s">
        <v>2333</v>
      </c>
      <c r="B1" s="78" t="s">
        <v>2334</v>
      </c>
      <c r="C1" s="78" t="s">
        <v>2335</v>
      </c>
      <c r="D1" s="77" t="s">
        <v>2336</v>
      </c>
      <c r="E1" s="79" t="s">
        <v>2337</v>
      </c>
      <c r="F1" s="77" t="s">
        <v>185</v>
      </c>
      <c r="H1" t="s">
        <v>2476</v>
      </c>
      <c r="I1" s="1" t="s">
        <v>2477</v>
      </c>
      <c r="J1" s="73" t="s">
        <v>3</v>
      </c>
      <c r="K1" s="73" t="s">
        <v>6</v>
      </c>
      <c r="L1" s="73" t="s">
        <v>8</v>
      </c>
      <c r="M1" s="73" t="s">
        <v>12</v>
      </c>
      <c r="N1" s="73" t="s">
        <v>15</v>
      </c>
      <c r="O1" s="73" t="s">
        <v>16</v>
      </c>
      <c r="P1" s="73" t="s">
        <v>19</v>
      </c>
      <c r="Q1" s="73" t="s">
        <v>22</v>
      </c>
      <c r="R1" s="73" t="s">
        <v>24</v>
      </c>
      <c r="S1" s="73" t="s">
        <v>27</v>
      </c>
      <c r="T1" s="73" t="s">
        <v>29</v>
      </c>
      <c r="U1" s="73" t="s">
        <v>32</v>
      </c>
      <c r="V1" s="73" t="s">
        <v>35</v>
      </c>
      <c r="W1" s="73" t="s">
        <v>37</v>
      </c>
      <c r="X1" s="73" t="s">
        <v>40</v>
      </c>
      <c r="Y1" s="73" t="s">
        <v>42</v>
      </c>
      <c r="Z1" s="73" t="s">
        <v>45</v>
      </c>
      <c r="AA1" s="73" t="s">
        <v>48</v>
      </c>
      <c r="AB1" s="73" t="s">
        <v>50</v>
      </c>
      <c r="AC1" s="73" t="s">
        <v>52</v>
      </c>
      <c r="AD1" s="73" t="s">
        <v>55</v>
      </c>
      <c r="AE1" s="73" t="s">
        <v>58</v>
      </c>
      <c r="AF1" s="73" t="s">
        <v>60</v>
      </c>
      <c r="AG1" s="73" t="s">
        <v>63</v>
      </c>
      <c r="AH1" s="73" t="s">
        <v>66</v>
      </c>
      <c r="AI1" s="73" t="s">
        <v>69</v>
      </c>
      <c r="AJ1" s="73" t="s">
        <v>71</v>
      </c>
      <c r="AK1" s="73" t="s">
        <v>74</v>
      </c>
      <c r="AL1" s="73" t="s">
        <v>77</v>
      </c>
      <c r="AM1" s="73" t="s">
        <v>79</v>
      </c>
      <c r="AN1" s="73" t="s">
        <v>82</v>
      </c>
      <c r="AO1" s="73" t="s">
        <v>85</v>
      </c>
      <c r="AP1" s="73" t="s">
        <v>88</v>
      </c>
      <c r="AQ1" s="73" t="s">
        <v>90</v>
      </c>
      <c r="AR1" s="73" t="s">
        <v>93</v>
      </c>
      <c r="AS1" s="73" t="s">
        <v>95</v>
      </c>
      <c r="AT1" s="73" t="s">
        <v>97</v>
      </c>
      <c r="AU1" s="73" t="s">
        <v>100</v>
      </c>
      <c r="AV1" s="73" t="s">
        <v>103</v>
      </c>
      <c r="AW1" s="73" t="s">
        <v>105</v>
      </c>
      <c r="AX1" s="73" t="s">
        <v>108</v>
      </c>
      <c r="AY1" s="73" t="s">
        <v>111</v>
      </c>
      <c r="AZ1" s="73" t="s">
        <v>114</v>
      </c>
      <c r="BA1" s="73" t="s">
        <v>116</v>
      </c>
      <c r="BB1" s="73" t="s">
        <v>119</v>
      </c>
      <c r="BC1" s="73" t="s">
        <v>122</v>
      </c>
      <c r="BD1" s="73" t="s">
        <v>125</v>
      </c>
      <c r="BE1" s="73" t="s">
        <v>128</v>
      </c>
      <c r="BF1" s="73" t="s">
        <v>131</v>
      </c>
      <c r="BG1" s="73" t="s">
        <v>134</v>
      </c>
    </row>
    <row r="2" spans="1:59" x14ac:dyDescent="0.25">
      <c r="A2" t="s">
        <v>2338</v>
      </c>
      <c r="B2" t="s">
        <v>2339</v>
      </c>
      <c r="C2" t="b">
        <v>1</v>
      </c>
      <c r="D2" t="s">
        <v>6</v>
      </c>
      <c r="E2">
        <v>347</v>
      </c>
      <c r="F2">
        <v>2020</v>
      </c>
      <c r="H2" t="s">
        <v>2345</v>
      </c>
      <c r="I2" s="1">
        <v>0</v>
      </c>
      <c r="J2">
        <f>SUMIFS($E:$E,$D:$D,J$1,$B:$B,$H2)</f>
        <v>21729524.921000004</v>
      </c>
      <c r="K2">
        <f t="shared" ref="K2:AZ8" si="0">SUMIFS($E:$E,$D:$D,K$1,$B:$B,$H2)</f>
        <v>492610.571</v>
      </c>
      <c r="L2">
        <f t="shared" si="0"/>
        <v>13747253.026000001</v>
      </c>
      <c r="M2">
        <f t="shared" si="0"/>
        <v>15420997.761</v>
      </c>
      <c r="N2">
        <f t="shared" si="0"/>
        <v>290290.85399999999</v>
      </c>
      <c r="O2">
        <f t="shared" si="0"/>
        <v>19478404.989999998</v>
      </c>
      <c r="P2">
        <f t="shared" si="0"/>
        <v>-19081.63</v>
      </c>
      <c r="Q2">
        <f t="shared" si="0"/>
        <v>102274.17</v>
      </c>
      <c r="R2">
        <f t="shared" si="0"/>
        <v>16597728.125000002</v>
      </c>
      <c r="S2">
        <f t="shared" si="0"/>
        <v>13913934.458999999</v>
      </c>
      <c r="T2">
        <f t="shared" si="0"/>
        <v>1165146.7039999999</v>
      </c>
      <c r="U2">
        <f t="shared" si="0"/>
        <v>20043.969000000001</v>
      </c>
      <c r="V2">
        <f t="shared" si="0"/>
        <v>31237857.594999991</v>
      </c>
      <c r="W2">
        <f t="shared" si="0"/>
        <v>47772885.269999996</v>
      </c>
      <c r="X2">
        <f t="shared" si="0"/>
        <v>14146834.540999999</v>
      </c>
      <c r="Y2">
        <f t="shared" si="0"/>
        <v>16959838.976999998</v>
      </c>
      <c r="Z2">
        <f t="shared" si="0"/>
        <v>43638313.186999999</v>
      </c>
      <c r="AA2">
        <f t="shared" si="0"/>
        <v>3098552.37</v>
      </c>
      <c r="AB2">
        <f t="shared" si="0"/>
        <v>55480.170999999995</v>
      </c>
      <c r="AC2">
        <f t="shared" si="0"/>
        <v>3359559.7170000002</v>
      </c>
      <c r="AD2">
        <f t="shared" si="0"/>
        <v>0</v>
      </c>
      <c r="AE2">
        <f t="shared" si="0"/>
        <v>27961029.572999999</v>
      </c>
      <c r="AF2">
        <f t="shared" si="0"/>
        <v>14037834.299000001</v>
      </c>
      <c r="AG2">
        <f t="shared" si="0"/>
        <v>4593524.57</v>
      </c>
      <c r="AH2">
        <f t="shared" si="0"/>
        <v>51755690.641999997</v>
      </c>
      <c r="AI2">
        <f t="shared" si="0"/>
        <v>8258442.9169999994</v>
      </c>
      <c r="AJ2">
        <f t="shared" si="0"/>
        <v>18788647.491</v>
      </c>
      <c r="AK2">
        <f t="shared" si="0"/>
        <v>1953201.1800000002</v>
      </c>
      <c r="AL2">
        <f t="shared" si="0"/>
        <v>128482.125</v>
      </c>
      <c r="AM2">
        <f t="shared" si="0"/>
        <v>916718.16</v>
      </c>
      <c r="AN2">
        <f t="shared" si="0"/>
        <v>12788184.279999999</v>
      </c>
      <c r="AO2">
        <f t="shared" si="0"/>
        <v>143691.53</v>
      </c>
      <c r="AP2">
        <f t="shared" si="0"/>
        <v>20793288.781000003</v>
      </c>
      <c r="AQ2">
        <f t="shared" si="0"/>
        <v>21628126.382000003</v>
      </c>
      <c r="AR2">
        <f t="shared" si="0"/>
        <v>45008596.435000002</v>
      </c>
      <c r="AS2">
        <f t="shared" si="0"/>
        <v>5937510.2579999994</v>
      </c>
      <c r="AT2">
        <f t="shared" si="0"/>
        <v>1630144.8</v>
      </c>
      <c r="AU2">
        <f t="shared" si="0"/>
        <v>23458270.996999998</v>
      </c>
      <c r="AV2">
        <f t="shared" si="0"/>
        <v>0</v>
      </c>
      <c r="AW2">
        <f t="shared" si="0"/>
        <v>12459093.162</v>
      </c>
      <c r="AX2">
        <f t="shared" si="0"/>
        <v>1648222.1</v>
      </c>
      <c r="AY2">
        <f t="shared" si="0"/>
        <v>14245272.413999999</v>
      </c>
      <c r="AZ2">
        <f t="shared" si="0"/>
        <v>68808111.912999988</v>
      </c>
      <c r="BA2">
        <f t="shared" ref="BA2:BG17" si="1">SUMIFS($E:$E,$D:$D,BA$1,$B:$B,$H2)</f>
        <v>22806020.939999998</v>
      </c>
      <c r="BB2">
        <f t="shared" si="1"/>
        <v>0</v>
      </c>
      <c r="BC2">
        <f t="shared" si="1"/>
        <v>3762795.0959999999</v>
      </c>
      <c r="BD2">
        <f t="shared" si="1"/>
        <v>5170215.5439999998</v>
      </c>
      <c r="BE2">
        <f t="shared" si="1"/>
        <v>50216397.839000002</v>
      </c>
      <c r="BF2">
        <f t="shared" si="1"/>
        <v>23761097.162999995</v>
      </c>
      <c r="BG2">
        <f t="shared" si="1"/>
        <v>33359103.689999994</v>
      </c>
    </row>
    <row r="3" spans="1:59" x14ac:dyDescent="0.25">
      <c r="A3" t="s">
        <v>2340</v>
      </c>
      <c r="B3" t="s">
        <v>2341</v>
      </c>
      <c r="C3" t="b">
        <v>1</v>
      </c>
      <c r="D3" t="s">
        <v>3</v>
      </c>
      <c r="E3">
        <v>139170</v>
      </c>
      <c r="F3">
        <v>2020</v>
      </c>
      <c r="H3" t="s">
        <v>2347</v>
      </c>
      <c r="I3" s="1">
        <v>0</v>
      </c>
      <c r="J3">
        <f t="shared" ref="J3:Y25" si="2">SUMIFS($E:$E,$D:$D,J$1,$B:$B,$H3)</f>
        <v>3586054.5070000007</v>
      </c>
      <c r="K3">
        <f t="shared" si="2"/>
        <v>6.0540000000000003</v>
      </c>
      <c r="L3">
        <f t="shared" si="2"/>
        <v>3086241.327</v>
      </c>
      <c r="M3">
        <f t="shared" si="2"/>
        <v>755401.84899999993</v>
      </c>
      <c r="N3">
        <f t="shared" si="2"/>
        <v>2383196.7260000007</v>
      </c>
      <c r="O3">
        <f t="shared" si="2"/>
        <v>1350435.9169999999</v>
      </c>
      <c r="P3">
        <f t="shared" si="2"/>
        <v>318649.31300000002</v>
      </c>
      <c r="Q3">
        <f t="shared" si="2"/>
        <v>282131.93</v>
      </c>
      <c r="R3">
        <f t="shared" si="2"/>
        <v>11288479.203</v>
      </c>
      <c r="S3">
        <f t="shared" si="2"/>
        <v>2850219.1490000002</v>
      </c>
      <c r="T3">
        <f t="shared" si="2"/>
        <v>0</v>
      </c>
      <c r="U3">
        <f t="shared" si="2"/>
        <v>151208.53899999999</v>
      </c>
      <c r="V3">
        <f t="shared" si="2"/>
        <v>2042009.669</v>
      </c>
      <c r="W3">
        <f t="shared" si="2"/>
        <v>3055294.6349999998</v>
      </c>
      <c r="X3">
        <f t="shared" si="2"/>
        <v>582686.87500000012</v>
      </c>
      <c r="Y3">
        <f t="shared" si="2"/>
        <v>161246.02099999998</v>
      </c>
      <c r="Z3">
        <f t="shared" si="0"/>
        <v>984269.44200000004</v>
      </c>
      <c r="AA3">
        <f t="shared" si="0"/>
        <v>10602750.992000001</v>
      </c>
      <c r="AB3">
        <f t="shared" si="0"/>
        <v>148869.96899999998</v>
      </c>
      <c r="AC3">
        <f t="shared" si="0"/>
        <v>748199.69200000004</v>
      </c>
      <c r="AD3">
        <f t="shared" si="0"/>
        <v>214320.74200000003</v>
      </c>
      <c r="AE3">
        <f t="shared" si="0"/>
        <v>2256828.0060000001</v>
      </c>
      <c r="AF3">
        <f t="shared" si="0"/>
        <v>290085.23599999998</v>
      </c>
      <c r="AG3">
        <f t="shared" si="0"/>
        <v>5084447.1159999995</v>
      </c>
      <c r="AH3">
        <f t="shared" si="0"/>
        <v>214068.65700000001</v>
      </c>
      <c r="AI3">
        <f t="shared" si="0"/>
        <v>6362.5780000000004</v>
      </c>
      <c r="AJ3">
        <f t="shared" si="0"/>
        <v>107508.579</v>
      </c>
      <c r="AK3">
        <f t="shared" si="0"/>
        <v>883766</v>
      </c>
      <c r="AL3">
        <f t="shared" si="0"/>
        <v>14346.949000000001</v>
      </c>
      <c r="AM3">
        <f t="shared" si="0"/>
        <v>47946.724000000002</v>
      </c>
      <c r="AN3">
        <f t="shared" si="0"/>
        <v>2030781.2039999999</v>
      </c>
      <c r="AO3">
        <f t="shared" si="0"/>
        <v>9093165.6449999996</v>
      </c>
      <c r="AP3">
        <f t="shared" si="0"/>
        <v>2669747.3589999997</v>
      </c>
      <c r="AQ3">
        <f t="shared" si="0"/>
        <v>205886.103</v>
      </c>
      <c r="AR3">
        <f t="shared" si="0"/>
        <v>463328.15499999997</v>
      </c>
      <c r="AS3">
        <f t="shared" si="0"/>
        <v>6525822.7970000003</v>
      </c>
      <c r="AT3">
        <f t="shared" si="0"/>
        <v>65712.546000000002</v>
      </c>
      <c r="AU3">
        <f t="shared" si="0"/>
        <v>4403455.0159999998</v>
      </c>
      <c r="AV3">
        <f t="shared" si="0"/>
        <v>22555.008999999998</v>
      </c>
      <c r="AW3">
        <f t="shared" si="0"/>
        <v>1920215.1309999998</v>
      </c>
      <c r="AX3">
        <f t="shared" si="0"/>
        <v>17660.603999999999</v>
      </c>
      <c r="AY3">
        <f t="shared" si="0"/>
        <v>864376.86499999999</v>
      </c>
      <c r="AZ3">
        <f t="shared" si="0"/>
        <v>23558119.426999997</v>
      </c>
      <c r="BA3">
        <f t="shared" si="1"/>
        <v>90333</v>
      </c>
      <c r="BB3">
        <f t="shared" si="1"/>
        <v>2020.87</v>
      </c>
      <c r="BC3">
        <f t="shared" si="1"/>
        <v>1102461.5970000001</v>
      </c>
      <c r="BD3">
        <f t="shared" si="1"/>
        <v>127492.609</v>
      </c>
      <c r="BE3">
        <f t="shared" si="1"/>
        <v>769520.95600000001</v>
      </c>
      <c r="BF3">
        <f t="shared" si="1"/>
        <v>939709.67299999995</v>
      </c>
      <c r="BG3">
        <f t="shared" si="1"/>
        <v>329814.40099999995</v>
      </c>
    </row>
    <row r="4" spans="1:59" x14ac:dyDescent="0.25">
      <c r="A4" t="s">
        <v>2342</v>
      </c>
      <c r="B4" t="s">
        <v>2343</v>
      </c>
      <c r="C4" t="b">
        <v>1</v>
      </c>
      <c r="D4" t="s">
        <v>3</v>
      </c>
      <c r="E4">
        <v>2633517</v>
      </c>
      <c r="F4">
        <v>2020</v>
      </c>
      <c r="H4" t="s">
        <v>2343</v>
      </c>
      <c r="I4" s="1">
        <v>0</v>
      </c>
      <c r="J4">
        <f t="shared" si="2"/>
        <v>50607541.802000001</v>
      </c>
      <c r="K4">
        <f t="shared" si="0"/>
        <v>1675525</v>
      </c>
      <c r="L4">
        <f t="shared" si="0"/>
        <v>44877399.850000009</v>
      </c>
      <c r="M4">
        <f t="shared" si="0"/>
        <v>17373974</v>
      </c>
      <c r="N4">
        <f t="shared" si="0"/>
        <v>75347177.092999995</v>
      </c>
      <c r="O4">
        <f t="shared" si="0"/>
        <v>14721753.039999999</v>
      </c>
      <c r="P4">
        <f t="shared" si="0"/>
        <v>22149608.263</v>
      </c>
      <c r="Q4">
        <f t="shared" si="0"/>
        <v>3340319.65</v>
      </c>
      <c r="R4">
        <f t="shared" si="0"/>
        <v>173292700.021</v>
      </c>
      <c r="S4">
        <f t="shared" si="0"/>
        <v>52375486.975000001</v>
      </c>
      <c r="T4">
        <f t="shared" si="0"/>
        <v>0</v>
      </c>
      <c r="U4">
        <f t="shared" si="0"/>
        <v>3210293</v>
      </c>
      <c r="V4">
        <f t="shared" si="0"/>
        <v>17123762</v>
      </c>
      <c r="W4">
        <f t="shared" si="0"/>
        <v>26812491.84</v>
      </c>
      <c r="X4">
        <f t="shared" si="0"/>
        <v>5971856.8679999998</v>
      </c>
      <c r="Y4">
        <f t="shared" si="0"/>
        <v>1472568</v>
      </c>
      <c r="Z4">
        <f t="shared" si="0"/>
        <v>11497772</v>
      </c>
      <c r="AA4">
        <f t="shared" si="0"/>
        <v>51047497.469999999</v>
      </c>
      <c r="AB4">
        <f t="shared" si="0"/>
        <v>1353549</v>
      </c>
      <c r="AC4">
        <f t="shared" si="0"/>
        <v>12394700.243999999</v>
      </c>
      <c r="AD4">
        <f t="shared" si="0"/>
        <v>13042753.103</v>
      </c>
      <c r="AE4">
        <f t="shared" si="0"/>
        <v>25008316.942000002</v>
      </c>
      <c r="AF4">
        <f t="shared" si="0"/>
        <v>10290725.710000001</v>
      </c>
      <c r="AG4">
        <f t="shared" si="0"/>
        <v>46485188.795000002</v>
      </c>
      <c r="AH4">
        <f t="shared" si="0"/>
        <v>5924882.9699999997</v>
      </c>
      <c r="AI4">
        <f t="shared" si="0"/>
        <v>0</v>
      </c>
      <c r="AJ4">
        <f t="shared" si="0"/>
        <v>730971</v>
      </c>
      <c r="AK4">
        <f t="shared" si="0"/>
        <v>24804118.081</v>
      </c>
      <c r="AL4">
        <f t="shared" si="0"/>
        <v>3586323.62</v>
      </c>
      <c r="AM4">
        <f t="shared" si="0"/>
        <v>29003488.034999996</v>
      </c>
      <c r="AN4">
        <f t="shared" si="0"/>
        <v>8412874</v>
      </c>
      <c r="AO4">
        <f t="shared" si="0"/>
        <v>39293543.077999994</v>
      </c>
      <c r="AP4">
        <f t="shared" si="0"/>
        <v>35277363.421999998</v>
      </c>
      <c r="AQ4">
        <f t="shared" si="0"/>
        <v>0</v>
      </c>
      <c r="AR4">
        <f t="shared" si="0"/>
        <v>49978581.381999999</v>
      </c>
      <c r="AS4">
        <f t="shared" si="0"/>
        <v>36281938.299999997</v>
      </c>
      <c r="AT4">
        <f t="shared" si="0"/>
        <v>18428255.152000003</v>
      </c>
      <c r="AU4">
        <f t="shared" si="0"/>
        <v>112037959.46500002</v>
      </c>
      <c r="AV4">
        <f t="shared" si="0"/>
        <v>8081468.5499999998</v>
      </c>
      <c r="AW4">
        <f t="shared" si="0"/>
        <v>20151441.550000001</v>
      </c>
      <c r="AX4">
        <f t="shared" si="0"/>
        <v>756351</v>
      </c>
      <c r="AY4">
        <f t="shared" si="0"/>
        <v>12285279</v>
      </c>
      <c r="AZ4">
        <f t="shared" si="0"/>
        <v>194181266.92300007</v>
      </c>
      <c r="BA4">
        <f t="shared" si="1"/>
        <v>8362249</v>
      </c>
      <c r="BB4">
        <f t="shared" si="1"/>
        <v>0</v>
      </c>
      <c r="BC4">
        <f t="shared" si="1"/>
        <v>56743056.390000001</v>
      </c>
      <c r="BD4">
        <f t="shared" si="1"/>
        <v>13001127.24</v>
      </c>
      <c r="BE4">
        <f t="shared" si="1"/>
        <v>0</v>
      </c>
      <c r="BF4">
        <f t="shared" si="1"/>
        <v>19046214.399999999</v>
      </c>
      <c r="BG4">
        <f t="shared" si="1"/>
        <v>333558</v>
      </c>
    </row>
    <row r="5" spans="1:59" x14ac:dyDescent="0.25">
      <c r="A5" t="s">
        <v>2342</v>
      </c>
      <c r="B5" t="s">
        <v>2343</v>
      </c>
      <c r="C5" t="b">
        <v>1</v>
      </c>
      <c r="D5" t="s">
        <v>3</v>
      </c>
      <c r="E5">
        <v>5084350</v>
      </c>
      <c r="F5">
        <v>2020</v>
      </c>
      <c r="H5" t="s">
        <v>2368</v>
      </c>
      <c r="I5" s="1">
        <v>0</v>
      </c>
      <c r="J5">
        <f t="shared" si="2"/>
        <v>43550647</v>
      </c>
      <c r="K5">
        <f t="shared" si="0"/>
        <v>0</v>
      </c>
      <c r="L5">
        <f t="shared" si="0"/>
        <v>31552433</v>
      </c>
      <c r="M5">
        <f t="shared" si="0"/>
        <v>15063049</v>
      </c>
      <c r="N5">
        <f t="shared" si="0"/>
        <v>16258698</v>
      </c>
      <c r="O5">
        <f t="shared" si="0"/>
        <v>0</v>
      </c>
      <c r="P5">
        <f t="shared" si="0"/>
        <v>15714855</v>
      </c>
      <c r="Q5">
        <f t="shared" si="0"/>
        <v>0</v>
      </c>
      <c r="R5">
        <f t="shared" si="0"/>
        <v>29419352</v>
      </c>
      <c r="S5">
        <f t="shared" si="0"/>
        <v>32825697</v>
      </c>
      <c r="T5">
        <f t="shared" si="0"/>
        <v>0</v>
      </c>
      <c r="U5">
        <f t="shared" si="0"/>
        <v>0</v>
      </c>
      <c r="V5">
        <f t="shared" si="0"/>
        <v>100246068</v>
      </c>
      <c r="W5">
        <f t="shared" si="0"/>
        <v>0</v>
      </c>
      <c r="X5">
        <f t="shared" si="0"/>
        <v>2904863</v>
      </c>
      <c r="Y5">
        <f t="shared" si="0"/>
        <v>10582482</v>
      </c>
      <c r="Z5">
        <f t="shared" si="0"/>
        <v>0</v>
      </c>
      <c r="AA5">
        <f t="shared" si="0"/>
        <v>16949587</v>
      </c>
      <c r="AB5">
        <f t="shared" si="0"/>
        <v>0</v>
      </c>
      <c r="AC5">
        <f t="shared" si="0"/>
        <v>15080557</v>
      </c>
      <c r="AD5">
        <f t="shared" si="0"/>
        <v>0</v>
      </c>
      <c r="AE5">
        <f t="shared" si="0"/>
        <v>30332546</v>
      </c>
      <c r="AF5">
        <f t="shared" si="0"/>
        <v>14677288</v>
      </c>
      <c r="AG5">
        <f t="shared" si="0"/>
        <v>6470934</v>
      </c>
      <c r="AH5">
        <f t="shared" si="0"/>
        <v>7742120</v>
      </c>
      <c r="AI5">
        <f t="shared" si="0"/>
        <v>0</v>
      </c>
      <c r="AJ5">
        <f t="shared" si="0"/>
        <v>6188551</v>
      </c>
      <c r="AK5">
        <f t="shared" si="0"/>
        <v>0</v>
      </c>
      <c r="AL5">
        <f t="shared" si="0"/>
        <v>9865196</v>
      </c>
      <c r="AM5">
        <f t="shared" si="0"/>
        <v>26738258</v>
      </c>
      <c r="AN5">
        <f t="shared" si="0"/>
        <v>0</v>
      </c>
      <c r="AO5">
        <f t="shared" si="0"/>
        <v>38430076</v>
      </c>
      <c r="AP5">
        <f t="shared" si="0"/>
        <v>42328762</v>
      </c>
      <c r="AQ5">
        <f t="shared" si="0"/>
        <v>0</v>
      </c>
      <c r="AR5">
        <f t="shared" si="0"/>
        <v>18219025</v>
      </c>
      <c r="AS5">
        <f t="shared" si="0"/>
        <v>0</v>
      </c>
      <c r="AT5">
        <f t="shared" si="0"/>
        <v>0</v>
      </c>
      <c r="AU5">
        <f t="shared" si="0"/>
        <v>76521394</v>
      </c>
      <c r="AV5">
        <f t="shared" si="0"/>
        <v>0</v>
      </c>
      <c r="AW5">
        <f t="shared" si="0"/>
        <v>54751088</v>
      </c>
      <c r="AX5">
        <f t="shared" si="0"/>
        <v>0</v>
      </c>
      <c r="AY5">
        <f t="shared" si="0"/>
        <v>36688195</v>
      </c>
      <c r="AZ5">
        <f t="shared" si="0"/>
        <v>41438705</v>
      </c>
      <c r="BA5">
        <f t="shared" si="1"/>
        <v>0</v>
      </c>
      <c r="BB5">
        <f t="shared" si="1"/>
        <v>0</v>
      </c>
      <c r="BC5">
        <f t="shared" si="1"/>
        <v>30140054</v>
      </c>
      <c r="BD5">
        <f t="shared" si="1"/>
        <v>9427050</v>
      </c>
      <c r="BE5">
        <f t="shared" si="1"/>
        <v>0</v>
      </c>
      <c r="BF5">
        <f t="shared" si="1"/>
        <v>9771333</v>
      </c>
      <c r="BG5">
        <f t="shared" si="1"/>
        <v>0</v>
      </c>
    </row>
    <row r="6" spans="1:59" x14ac:dyDescent="0.25">
      <c r="A6" t="s">
        <v>2344</v>
      </c>
      <c r="B6" t="s">
        <v>2345</v>
      </c>
      <c r="C6" t="b">
        <v>1</v>
      </c>
      <c r="D6" t="s">
        <v>3</v>
      </c>
      <c r="E6">
        <v>2625834.5</v>
      </c>
      <c r="F6">
        <v>2020</v>
      </c>
      <c r="H6" t="s">
        <v>2341</v>
      </c>
      <c r="I6" s="1">
        <v>1</v>
      </c>
      <c r="J6">
        <f t="shared" si="2"/>
        <v>13349134</v>
      </c>
      <c r="K6">
        <f t="shared" si="0"/>
        <v>1763946.55</v>
      </c>
      <c r="L6">
        <f t="shared" si="0"/>
        <v>6423600</v>
      </c>
      <c r="M6">
        <f t="shared" si="0"/>
        <v>4530625</v>
      </c>
      <c r="N6">
        <f t="shared" si="0"/>
        <v>21377478.035</v>
      </c>
      <c r="O6">
        <f t="shared" si="0"/>
        <v>1668561</v>
      </c>
      <c r="P6">
        <f t="shared" si="0"/>
        <v>325944.13</v>
      </c>
      <c r="Q6">
        <f t="shared" si="0"/>
        <v>0</v>
      </c>
      <c r="R6">
        <f t="shared" si="0"/>
        <v>231680</v>
      </c>
      <c r="S6">
        <f t="shared" si="0"/>
        <v>4662574.7699999996</v>
      </c>
      <c r="T6">
        <f t="shared" si="0"/>
        <v>98820</v>
      </c>
      <c r="U6">
        <f t="shared" si="0"/>
        <v>9508112.8379999995</v>
      </c>
      <c r="V6">
        <f t="shared" si="0"/>
        <v>134981</v>
      </c>
      <c r="W6">
        <f t="shared" si="0"/>
        <v>270739</v>
      </c>
      <c r="X6">
        <f t="shared" si="0"/>
        <v>1025215</v>
      </c>
      <c r="Y6">
        <f t="shared" si="0"/>
        <v>32402</v>
      </c>
      <c r="Z6">
        <f t="shared" si="0"/>
        <v>5005493</v>
      </c>
      <c r="AA6">
        <f t="shared" si="0"/>
        <v>1203744</v>
      </c>
      <c r="AB6">
        <f t="shared" si="0"/>
        <v>3158195</v>
      </c>
      <c r="AC6">
        <f t="shared" si="0"/>
        <v>1696803</v>
      </c>
      <c r="AD6">
        <f t="shared" si="0"/>
        <v>843676.93</v>
      </c>
      <c r="AE6">
        <f t="shared" si="0"/>
        <v>1713341</v>
      </c>
      <c r="AF6">
        <f t="shared" si="0"/>
        <v>1001844.28</v>
      </c>
      <c r="AG6">
        <f t="shared" si="0"/>
        <v>0</v>
      </c>
      <c r="AH6">
        <f t="shared" si="0"/>
        <v>1879405</v>
      </c>
      <c r="AI6">
        <f t="shared" si="0"/>
        <v>10747535</v>
      </c>
      <c r="AJ6">
        <f t="shared" si="0"/>
        <v>1390089</v>
      </c>
      <c r="AK6">
        <f t="shared" si="0"/>
        <v>1923366</v>
      </c>
      <c r="AL6">
        <f t="shared" si="0"/>
        <v>1228270</v>
      </c>
      <c r="AM6">
        <f t="shared" si="0"/>
        <v>15356</v>
      </c>
      <c r="AN6">
        <f t="shared" si="0"/>
        <v>202708</v>
      </c>
      <c r="AO6">
        <f t="shared" si="0"/>
        <v>29549882.173</v>
      </c>
      <c r="AP6">
        <f t="shared" si="0"/>
        <v>7957492</v>
      </c>
      <c r="AQ6">
        <f t="shared" si="0"/>
        <v>2450395</v>
      </c>
      <c r="AR6">
        <f t="shared" si="0"/>
        <v>374222</v>
      </c>
      <c r="AS6">
        <f t="shared" si="0"/>
        <v>2854441</v>
      </c>
      <c r="AT6">
        <f t="shared" si="0"/>
        <v>31920643</v>
      </c>
      <c r="AU6">
        <f t="shared" si="0"/>
        <v>2672457</v>
      </c>
      <c r="AV6">
        <f t="shared" si="0"/>
        <v>3555</v>
      </c>
      <c r="AW6">
        <f t="shared" si="0"/>
        <v>3862805</v>
      </c>
      <c r="AX6">
        <f t="shared" si="0"/>
        <v>5830613</v>
      </c>
      <c r="AY6">
        <f t="shared" si="0"/>
        <v>13452392</v>
      </c>
      <c r="AZ6">
        <f t="shared" si="0"/>
        <v>1079347.4809999999</v>
      </c>
      <c r="BA6">
        <f t="shared" si="1"/>
        <v>816724.42999999993</v>
      </c>
      <c r="BB6">
        <f t="shared" si="1"/>
        <v>1129673</v>
      </c>
      <c r="BC6">
        <f t="shared" si="1"/>
        <v>2030174.36</v>
      </c>
      <c r="BD6">
        <f t="shared" si="1"/>
        <v>76409659</v>
      </c>
      <c r="BE6">
        <f t="shared" si="1"/>
        <v>1592025</v>
      </c>
      <c r="BF6">
        <f t="shared" si="1"/>
        <v>2787756.85</v>
      </c>
      <c r="BG6">
        <f t="shared" si="1"/>
        <v>1085998</v>
      </c>
    </row>
    <row r="7" spans="1:59" x14ac:dyDescent="0.25">
      <c r="A7" t="s">
        <v>2346</v>
      </c>
      <c r="B7" t="s">
        <v>2347</v>
      </c>
      <c r="C7" t="b">
        <v>1</v>
      </c>
      <c r="D7" t="s">
        <v>3</v>
      </c>
      <c r="E7">
        <v>155444.47</v>
      </c>
      <c r="F7">
        <v>2020</v>
      </c>
      <c r="H7" t="s">
        <v>2339</v>
      </c>
      <c r="I7" s="1">
        <v>1</v>
      </c>
      <c r="J7">
        <f t="shared" si="2"/>
        <v>0</v>
      </c>
      <c r="K7">
        <f t="shared" si="0"/>
        <v>128533</v>
      </c>
      <c r="L7">
        <f t="shared" si="0"/>
        <v>644160</v>
      </c>
      <c r="M7">
        <f t="shared" si="0"/>
        <v>0</v>
      </c>
      <c r="N7">
        <f t="shared" si="0"/>
        <v>13583089</v>
      </c>
      <c r="O7">
        <f t="shared" si="0"/>
        <v>13386228</v>
      </c>
      <c r="P7">
        <f t="shared" si="0"/>
        <v>12184</v>
      </c>
      <c r="Q7">
        <f t="shared" si="0"/>
        <v>5179</v>
      </c>
      <c r="R7">
        <f t="shared" si="0"/>
        <v>0</v>
      </c>
      <c r="S7">
        <f t="shared" si="0"/>
        <v>0</v>
      </c>
      <c r="T7">
        <f t="shared" si="0"/>
        <v>592237.73300000001</v>
      </c>
      <c r="U7">
        <f t="shared" si="0"/>
        <v>2770570.3490000004</v>
      </c>
      <c r="V7">
        <f t="shared" si="0"/>
        <v>16225939.84</v>
      </c>
      <c r="W7">
        <f t="shared" si="0"/>
        <v>6287548</v>
      </c>
      <c r="X7">
        <f t="shared" si="0"/>
        <v>34182302</v>
      </c>
      <c r="Y7">
        <f t="shared" si="0"/>
        <v>23963744</v>
      </c>
      <c r="Z7">
        <f t="shared" si="0"/>
        <v>0</v>
      </c>
      <c r="AA7">
        <f t="shared" si="0"/>
        <v>0</v>
      </c>
      <c r="AB7">
        <f t="shared" si="0"/>
        <v>2395141</v>
      </c>
      <c r="AC7">
        <f t="shared" si="0"/>
        <v>545676.20599999989</v>
      </c>
      <c r="AD7">
        <f t="shared" si="0"/>
        <v>238274.82700000002</v>
      </c>
      <c r="AE7">
        <f t="shared" si="0"/>
        <v>6735092</v>
      </c>
      <c r="AF7">
        <f t="shared" si="0"/>
        <v>11831136.708000001</v>
      </c>
      <c r="AG7">
        <f t="shared" si="0"/>
        <v>0</v>
      </c>
      <c r="AH7">
        <f t="shared" si="0"/>
        <v>3345101.7800000003</v>
      </c>
      <c r="AI7">
        <f t="shared" si="0"/>
        <v>3058580</v>
      </c>
      <c r="AJ7">
        <f t="shared" si="0"/>
        <v>9115342.2899999991</v>
      </c>
      <c r="AK7">
        <f t="shared" si="0"/>
        <v>324802.97899999999</v>
      </c>
      <c r="AL7">
        <f t="shared" si="0"/>
        <v>524872.24199999997</v>
      </c>
      <c r="AM7">
        <f t="shared" si="0"/>
        <v>20014</v>
      </c>
      <c r="AN7">
        <f t="shared" si="0"/>
        <v>7224177</v>
      </c>
      <c r="AO7">
        <f t="shared" si="0"/>
        <v>4521726</v>
      </c>
      <c r="AP7">
        <f t="shared" si="0"/>
        <v>546267</v>
      </c>
      <c r="AQ7">
        <f t="shared" si="0"/>
        <v>13633854</v>
      </c>
      <c r="AR7">
        <f t="shared" si="0"/>
        <v>2289139</v>
      </c>
      <c r="AS7">
        <f t="shared" si="0"/>
        <v>29416977.289999999</v>
      </c>
      <c r="AT7">
        <f t="shared" si="0"/>
        <v>8777254</v>
      </c>
      <c r="AU7">
        <f t="shared" si="0"/>
        <v>3748207</v>
      </c>
      <c r="AV7">
        <f t="shared" si="0"/>
        <v>94506</v>
      </c>
      <c r="AW7">
        <f t="shared" si="0"/>
        <v>0</v>
      </c>
      <c r="AX7">
        <f t="shared" si="0"/>
        <v>5544166.4199999999</v>
      </c>
      <c r="AY7">
        <f t="shared" si="0"/>
        <v>39185</v>
      </c>
      <c r="AZ7">
        <f t="shared" si="0"/>
        <v>92440997.419999987</v>
      </c>
      <c r="BA7">
        <f t="shared" si="1"/>
        <v>802619</v>
      </c>
      <c r="BB7">
        <f t="shared" si="1"/>
        <v>383586</v>
      </c>
      <c r="BC7">
        <f t="shared" si="1"/>
        <v>0</v>
      </c>
      <c r="BD7">
        <f t="shared" si="1"/>
        <v>9265596.9419999998</v>
      </c>
      <c r="BE7">
        <f t="shared" si="1"/>
        <v>1897803</v>
      </c>
      <c r="BF7">
        <f t="shared" si="1"/>
        <v>1763375</v>
      </c>
      <c r="BG7">
        <f t="shared" si="1"/>
        <v>5512635</v>
      </c>
    </row>
    <row r="8" spans="1:59" x14ac:dyDescent="0.25">
      <c r="A8" t="s">
        <v>2332</v>
      </c>
      <c r="B8" t="s">
        <v>2345</v>
      </c>
      <c r="C8" t="b">
        <v>0</v>
      </c>
      <c r="D8" t="s">
        <v>3</v>
      </c>
      <c r="E8">
        <v>0</v>
      </c>
      <c r="F8">
        <v>2020</v>
      </c>
      <c r="H8" t="s">
        <v>2478</v>
      </c>
      <c r="I8" s="1">
        <v>1</v>
      </c>
      <c r="J8">
        <f t="shared" si="2"/>
        <v>368742.478</v>
      </c>
      <c r="K8">
        <f t="shared" si="0"/>
        <v>0</v>
      </c>
      <c r="L8">
        <f t="shared" si="0"/>
        <v>5061739.3</v>
      </c>
      <c r="M8">
        <f t="shared" si="0"/>
        <v>272147.86</v>
      </c>
      <c r="N8">
        <f t="shared" si="0"/>
        <v>28052615.747000001</v>
      </c>
      <c r="O8">
        <f t="shared" si="0"/>
        <v>1503694</v>
      </c>
      <c r="P8">
        <f t="shared" si="0"/>
        <v>213686</v>
      </c>
      <c r="Q8">
        <f t="shared" si="0"/>
        <v>54173</v>
      </c>
      <c r="R8">
        <f t="shared" si="0"/>
        <v>6479888</v>
      </c>
      <c r="S8">
        <f t="shared" si="0"/>
        <v>3780137.23</v>
      </c>
      <c r="T8">
        <f t="shared" si="0"/>
        <v>484030</v>
      </c>
      <c r="U8">
        <f t="shared" si="0"/>
        <v>565601</v>
      </c>
      <c r="V8">
        <f t="shared" si="0"/>
        <v>78945.164000000004</v>
      </c>
      <c r="W8">
        <f t="shared" si="0"/>
        <v>358752.89399999997</v>
      </c>
      <c r="X8">
        <f t="shared" si="0"/>
        <v>22082</v>
      </c>
      <c r="Y8">
        <f t="shared" si="0"/>
        <v>57675</v>
      </c>
      <c r="Z8">
        <f t="shared" si="0"/>
        <v>42832</v>
      </c>
      <c r="AA8">
        <f t="shared" si="0"/>
        <v>39360</v>
      </c>
      <c r="AB8">
        <f t="shared" si="0"/>
        <v>27699</v>
      </c>
      <c r="AC8">
        <f t="shared" ref="K8:AZ14" si="3">SUMIFS($E:$E,$D:$D,AC$1,$B:$B,$H8)</f>
        <v>527235.21499999997</v>
      </c>
      <c r="AD8">
        <f t="shared" si="3"/>
        <v>1404275.9350000001</v>
      </c>
      <c r="AE8">
        <f t="shared" si="3"/>
        <v>155168</v>
      </c>
      <c r="AF8">
        <f t="shared" si="3"/>
        <v>1633640.253</v>
      </c>
      <c r="AG8">
        <f t="shared" si="3"/>
        <v>430117.1</v>
      </c>
      <c r="AH8">
        <f t="shared" si="3"/>
        <v>100745</v>
      </c>
      <c r="AI8">
        <f t="shared" si="3"/>
        <v>32701</v>
      </c>
      <c r="AJ8">
        <f t="shared" si="3"/>
        <v>53608</v>
      </c>
      <c r="AK8">
        <f t="shared" si="3"/>
        <v>5427453</v>
      </c>
      <c r="AL8">
        <f t="shared" si="3"/>
        <v>3873</v>
      </c>
      <c r="AM8">
        <f t="shared" si="3"/>
        <v>1305028.5200000003</v>
      </c>
      <c r="AN8">
        <f t="shared" si="3"/>
        <v>1748601.919</v>
      </c>
      <c r="AO8">
        <f t="shared" si="3"/>
        <v>839957.62900000007</v>
      </c>
      <c r="AP8">
        <f t="shared" si="3"/>
        <v>8273752.7410000004</v>
      </c>
      <c r="AQ8">
        <f t="shared" si="3"/>
        <v>0</v>
      </c>
      <c r="AR8">
        <f t="shared" si="3"/>
        <v>163611</v>
      </c>
      <c r="AS8">
        <f t="shared" si="3"/>
        <v>63297</v>
      </c>
      <c r="AT8">
        <f t="shared" si="3"/>
        <v>1077902</v>
      </c>
      <c r="AU8">
        <f t="shared" si="3"/>
        <v>139496.59</v>
      </c>
      <c r="AV8">
        <f t="shared" si="3"/>
        <v>194633.644</v>
      </c>
      <c r="AW8">
        <f t="shared" si="3"/>
        <v>1721545.53</v>
      </c>
      <c r="AX8">
        <f t="shared" si="3"/>
        <v>2051</v>
      </c>
      <c r="AY8">
        <f t="shared" si="3"/>
        <v>324652.2</v>
      </c>
      <c r="AZ8">
        <f t="shared" si="3"/>
        <v>8536923.2400000002</v>
      </c>
      <c r="BA8">
        <f t="shared" si="1"/>
        <v>2571077.04</v>
      </c>
      <c r="BB8">
        <f t="shared" si="1"/>
        <v>182851.67300000001</v>
      </c>
      <c r="BC8">
        <f t="shared" si="1"/>
        <v>1371023</v>
      </c>
      <c r="BD8">
        <f t="shared" si="1"/>
        <v>45872</v>
      </c>
      <c r="BE8">
        <f t="shared" si="1"/>
        <v>0</v>
      </c>
      <c r="BF8">
        <f t="shared" si="1"/>
        <v>93016.218999999997</v>
      </c>
      <c r="BG8">
        <f t="shared" si="1"/>
        <v>165364</v>
      </c>
    </row>
    <row r="9" spans="1:59" x14ac:dyDescent="0.25">
      <c r="A9" t="s">
        <v>2348</v>
      </c>
      <c r="B9" t="s">
        <v>2341</v>
      </c>
      <c r="C9" t="b">
        <v>1</v>
      </c>
      <c r="D9" t="s">
        <v>3</v>
      </c>
      <c r="E9">
        <v>554613</v>
      </c>
      <c r="F9">
        <v>2020</v>
      </c>
      <c r="H9" t="s">
        <v>2471</v>
      </c>
      <c r="I9" s="1">
        <v>1</v>
      </c>
      <c r="J9">
        <f t="shared" si="2"/>
        <v>0</v>
      </c>
      <c r="K9">
        <f t="shared" si="3"/>
        <v>0</v>
      </c>
      <c r="L9">
        <f t="shared" si="3"/>
        <v>775704</v>
      </c>
      <c r="M9">
        <f t="shared" si="3"/>
        <v>0</v>
      </c>
      <c r="N9">
        <f t="shared" si="3"/>
        <v>2219962</v>
      </c>
      <c r="O9">
        <f t="shared" si="3"/>
        <v>0</v>
      </c>
      <c r="P9">
        <f t="shared" si="3"/>
        <v>0</v>
      </c>
      <c r="Q9">
        <f t="shared" si="3"/>
        <v>0</v>
      </c>
      <c r="R9">
        <f t="shared" si="3"/>
        <v>29714</v>
      </c>
      <c r="S9">
        <f t="shared" si="3"/>
        <v>0</v>
      </c>
      <c r="T9">
        <f t="shared" si="3"/>
        <v>0</v>
      </c>
      <c r="U9">
        <f t="shared" si="3"/>
        <v>0</v>
      </c>
      <c r="V9">
        <f t="shared" si="3"/>
        <v>0</v>
      </c>
      <c r="W9">
        <f t="shared" si="3"/>
        <v>0</v>
      </c>
      <c r="X9">
        <f t="shared" si="3"/>
        <v>0</v>
      </c>
      <c r="Y9">
        <f t="shared" si="3"/>
        <v>0</v>
      </c>
      <c r="Z9">
        <f t="shared" si="3"/>
        <v>0</v>
      </c>
      <c r="AA9">
        <f t="shared" si="3"/>
        <v>0</v>
      </c>
      <c r="AB9">
        <f t="shared" si="3"/>
        <v>0</v>
      </c>
      <c r="AC9">
        <f t="shared" si="3"/>
        <v>0</v>
      </c>
      <c r="AD9">
        <f t="shared" si="3"/>
        <v>0</v>
      </c>
      <c r="AE9">
        <f t="shared" si="3"/>
        <v>0</v>
      </c>
      <c r="AF9">
        <f t="shared" si="3"/>
        <v>0</v>
      </c>
      <c r="AG9">
        <f t="shared" si="3"/>
        <v>0</v>
      </c>
      <c r="AH9">
        <f t="shared" si="3"/>
        <v>0</v>
      </c>
      <c r="AI9">
        <f t="shared" si="3"/>
        <v>0</v>
      </c>
      <c r="AJ9">
        <f t="shared" si="3"/>
        <v>0</v>
      </c>
      <c r="AK9">
        <f t="shared" si="3"/>
        <v>107366</v>
      </c>
      <c r="AL9">
        <f t="shared" si="3"/>
        <v>0</v>
      </c>
      <c r="AM9">
        <f t="shared" si="3"/>
        <v>0</v>
      </c>
      <c r="AN9">
        <f t="shared" si="3"/>
        <v>0</v>
      </c>
      <c r="AO9">
        <f t="shared" si="3"/>
        <v>0</v>
      </c>
      <c r="AP9">
        <f t="shared" si="3"/>
        <v>0</v>
      </c>
      <c r="AQ9">
        <f t="shared" si="3"/>
        <v>0</v>
      </c>
      <c r="AR9">
        <f t="shared" si="3"/>
        <v>0</v>
      </c>
      <c r="AS9">
        <f t="shared" si="3"/>
        <v>0</v>
      </c>
      <c r="AT9">
        <f t="shared" si="3"/>
        <v>0</v>
      </c>
      <c r="AU9">
        <f t="shared" si="3"/>
        <v>0</v>
      </c>
      <c r="AV9">
        <f t="shared" si="3"/>
        <v>0</v>
      </c>
      <c r="AW9">
        <f t="shared" si="3"/>
        <v>0</v>
      </c>
      <c r="AX9">
        <f t="shared" si="3"/>
        <v>0</v>
      </c>
      <c r="AY9">
        <f t="shared" si="3"/>
        <v>0</v>
      </c>
      <c r="AZ9">
        <f t="shared" si="3"/>
        <v>0</v>
      </c>
      <c r="BA9">
        <f t="shared" si="1"/>
        <v>0</v>
      </c>
      <c r="BB9">
        <f t="shared" si="1"/>
        <v>0</v>
      </c>
      <c r="BC9">
        <f t="shared" si="1"/>
        <v>0</v>
      </c>
      <c r="BD9">
        <f t="shared" si="1"/>
        <v>0</v>
      </c>
      <c r="BE9">
        <f t="shared" si="1"/>
        <v>0</v>
      </c>
      <c r="BF9">
        <f t="shared" si="1"/>
        <v>0</v>
      </c>
      <c r="BG9">
        <f t="shared" si="1"/>
        <v>0</v>
      </c>
    </row>
    <row r="10" spans="1:59" x14ac:dyDescent="0.25">
      <c r="A10" t="s">
        <v>2349</v>
      </c>
      <c r="B10" t="s">
        <v>2347</v>
      </c>
      <c r="C10" t="b">
        <v>1</v>
      </c>
      <c r="D10" t="s">
        <v>3</v>
      </c>
      <c r="E10">
        <v>50435</v>
      </c>
      <c r="F10">
        <v>2020</v>
      </c>
      <c r="H10" t="s">
        <v>2386</v>
      </c>
      <c r="I10" s="1">
        <v>1</v>
      </c>
      <c r="J10">
        <f t="shared" si="2"/>
        <v>3306439.8309999993</v>
      </c>
      <c r="K10">
        <f t="shared" si="3"/>
        <v>39064.658000000003</v>
      </c>
      <c r="L10">
        <f t="shared" si="3"/>
        <v>222833.23</v>
      </c>
      <c r="M10">
        <f t="shared" si="3"/>
        <v>932929.06599999988</v>
      </c>
      <c r="N10">
        <f t="shared" si="3"/>
        <v>5509142.1150000002</v>
      </c>
      <c r="O10">
        <f t="shared" si="3"/>
        <v>166481.149</v>
      </c>
      <c r="P10">
        <f t="shared" si="3"/>
        <v>298622.00400000002</v>
      </c>
      <c r="Q10">
        <f t="shared" si="3"/>
        <v>72042</v>
      </c>
      <c r="R10">
        <f t="shared" si="3"/>
        <v>2708495.5630000005</v>
      </c>
      <c r="S10">
        <f t="shared" si="3"/>
        <v>5855218.9689999986</v>
      </c>
      <c r="T10">
        <f t="shared" si="3"/>
        <v>93540.809000000008</v>
      </c>
      <c r="U10">
        <f t="shared" si="3"/>
        <v>521292.91600000003</v>
      </c>
      <c r="V10">
        <f t="shared" si="3"/>
        <v>391023.16200000001</v>
      </c>
      <c r="W10">
        <f t="shared" si="3"/>
        <v>427742</v>
      </c>
      <c r="X10">
        <f t="shared" si="3"/>
        <v>207500.337</v>
      </c>
      <c r="Y10">
        <f t="shared" si="3"/>
        <v>63698</v>
      </c>
      <c r="Z10">
        <f t="shared" si="3"/>
        <v>347311.12</v>
      </c>
      <c r="AA10">
        <f t="shared" si="3"/>
        <v>2115708.2750000004</v>
      </c>
      <c r="AB10">
        <f t="shared" si="3"/>
        <v>2020968.1</v>
      </c>
      <c r="AC10">
        <f t="shared" si="3"/>
        <v>73828.013000000006</v>
      </c>
      <c r="AD10">
        <f t="shared" si="3"/>
        <v>260009.916</v>
      </c>
      <c r="AE10">
        <f t="shared" si="3"/>
        <v>2056475.7159999995</v>
      </c>
      <c r="AF10">
        <f t="shared" si="3"/>
        <v>952092.90199999989</v>
      </c>
      <c r="AG10">
        <f t="shared" si="3"/>
        <v>1417214.6320000002</v>
      </c>
      <c r="AH10">
        <f t="shared" si="3"/>
        <v>125319.421</v>
      </c>
      <c r="AI10">
        <f t="shared" si="3"/>
        <v>33303</v>
      </c>
      <c r="AJ10">
        <f t="shared" si="3"/>
        <v>89700.603999999992</v>
      </c>
      <c r="AK10">
        <f t="shared" si="3"/>
        <v>54244</v>
      </c>
      <c r="AL10">
        <f t="shared" si="3"/>
        <v>819132.70199999993</v>
      </c>
      <c r="AM10">
        <f t="shared" si="3"/>
        <v>276716.75799999997</v>
      </c>
      <c r="AN10">
        <f t="shared" si="3"/>
        <v>24971.905999999999</v>
      </c>
      <c r="AO10">
        <f t="shared" si="3"/>
        <v>1137966.3500000001</v>
      </c>
      <c r="AP10">
        <f t="shared" si="3"/>
        <v>2461089.7560000001</v>
      </c>
      <c r="AQ10">
        <f t="shared" si="3"/>
        <v>519</v>
      </c>
      <c r="AR10">
        <f t="shared" si="3"/>
        <v>673764.80699999991</v>
      </c>
      <c r="AS10">
        <f t="shared" si="3"/>
        <v>347891.777</v>
      </c>
      <c r="AT10">
        <f t="shared" si="3"/>
        <v>924319.75100000005</v>
      </c>
      <c r="AU10">
        <f t="shared" si="3"/>
        <v>1176830.213</v>
      </c>
      <c r="AV10">
        <f t="shared" si="3"/>
        <v>205172.31</v>
      </c>
      <c r="AW10">
        <f t="shared" si="3"/>
        <v>2075083.7760000001</v>
      </c>
      <c r="AX10">
        <f t="shared" si="3"/>
        <v>11627.116</v>
      </c>
      <c r="AY10">
        <f t="shared" si="3"/>
        <v>740214.47200000007</v>
      </c>
      <c r="AZ10">
        <f t="shared" si="3"/>
        <v>1375513.915</v>
      </c>
      <c r="BA10">
        <f t="shared" si="1"/>
        <v>77605</v>
      </c>
      <c r="BB10">
        <f t="shared" si="1"/>
        <v>459065.75599999994</v>
      </c>
      <c r="BC10">
        <f t="shared" si="1"/>
        <v>2964549.6780000008</v>
      </c>
      <c r="BD10">
        <f t="shared" si="1"/>
        <v>1331783.7960000001</v>
      </c>
      <c r="BE10">
        <f t="shared" si="1"/>
        <v>6457</v>
      </c>
      <c r="BF10">
        <f t="shared" si="1"/>
        <v>1124642.7880000002</v>
      </c>
      <c r="BG10">
        <f t="shared" si="1"/>
        <v>0</v>
      </c>
    </row>
    <row r="11" spans="1:59" x14ac:dyDescent="0.25">
      <c r="A11" t="s">
        <v>2332</v>
      </c>
      <c r="B11" t="s">
        <v>2350</v>
      </c>
      <c r="C11" t="b">
        <v>0</v>
      </c>
      <c r="D11" t="s">
        <v>114</v>
      </c>
      <c r="E11">
        <v>0</v>
      </c>
      <c r="F11">
        <v>2020</v>
      </c>
      <c r="H11" t="s">
        <v>2429</v>
      </c>
      <c r="I11" s="1">
        <v>1</v>
      </c>
      <c r="J11">
        <f t="shared" si="2"/>
        <v>0</v>
      </c>
      <c r="K11">
        <f t="shared" si="3"/>
        <v>0</v>
      </c>
      <c r="L11">
        <f t="shared" si="3"/>
        <v>0</v>
      </c>
      <c r="M11">
        <f t="shared" si="3"/>
        <v>0</v>
      </c>
      <c r="N11">
        <f t="shared" si="3"/>
        <v>11366522</v>
      </c>
      <c r="O11">
        <f t="shared" si="3"/>
        <v>0</v>
      </c>
      <c r="P11">
        <f t="shared" si="3"/>
        <v>0</v>
      </c>
      <c r="Q11">
        <f t="shared" si="3"/>
        <v>0</v>
      </c>
      <c r="R11">
        <f t="shared" si="3"/>
        <v>0</v>
      </c>
      <c r="S11">
        <f t="shared" si="3"/>
        <v>0</v>
      </c>
      <c r="T11">
        <f t="shared" si="3"/>
        <v>9640</v>
      </c>
      <c r="U11">
        <f t="shared" si="3"/>
        <v>90572</v>
      </c>
      <c r="V11">
        <f t="shared" si="3"/>
        <v>0</v>
      </c>
      <c r="W11">
        <f t="shared" si="3"/>
        <v>0</v>
      </c>
      <c r="X11">
        <f t="shared" si="3"/>
        <v>0</v>
      </c>
      <c r="Y11">
        <f t="shared" si="3"/>
        <v>0</v>
      </c>
      <c r="Z11">
        <f t="shared" si="3"/>
        <v>0</v>
      </c>
      <c r="AA11">
        <f t="shared" si="3"/>
        <v>0</v>
      </c>
      <c r="AB11">
        <f t="shared" si="3"/>
        <v>0</v>
      </c>
      <c r="AC11">
        <f t="shared" si="3"/>
        <v>0</v>
      </c>
      <c r="AD11">
        <f t="shared" si="3"/>
        <v>0</v>
      </c>
      <c r="AE11">
        <f t="shared" si="3"/>
        <v>0</v>
      </c>
      <c r="AF11">
        <f t="shared" si="3"/>
        <v>0</v>
      </c>
      <c r="AG11">
        <f t="shared" si="3"/>
        <v>0</v>
      </c>
      <c r="AH11">
        <f t="shared" si="3"/>
        <v>0</v>
      </c>
      <c r="AI11">
        <f t="shared" si="3"/>
        <v>0</v>
      </c>
      <c r="AJ11">
        <f t="shared" si="3"/>
        <v>0</v>
      </c>
      <c r="AK11">
        <f t="shared" si="3"/>
        <v>3800921</v>
      </c>
      <c r="AL11">
        <f t="shared" si="3"/>
        <v>0</v>
      </c>
      <c r="AM11">
        <f t="shared" si="3"/>
        <v>0</v>
      </c>
      <c r="AN11">
        <f t="shared" si="3"/>
        <v>53279</v>
      </c>
      <c r="AO11">
        <f t="shared" si="3"/>
        <v>0</v>
      </c>
      <c r="AP11">
        <f t="shared" si="3"/>
        <v>0</v>
      </c>
      <c r="AQ11">
        <f t="shared" si="3"/>
        <v>0</v>
      </c>
      <c r="AR11">
        <f t="shared" si="3"/>
        <v>0</v>
      </c>
      <c r="AS11">
        <f t="shared" si="3"/>
        <v>0</v>
      </c>
      <c r="AT11">
        <f t="shared" si="3"/>
        <v>192101</v>
      </c>
      <c r="AU11">
        <f t="shared" si="3"/>
        <v>0</v>
      </c>
      <c r="AV11">
        <f t="shared" si="3"/>
        <v>0</v>
      </c>
      <c r="AW11">
        <f t="shared" si="3"/>
        <v>0</v>
      </c>
      <c r="AX11">
        <f t="shared" si="3"/>
        <v>0</v>
      </c>
      <c r="AY11">
        <f t="shared" si="3"/>
        <v>0</v>
      </c>
      <c r="AZ11">
        <f t="shared" si="3"/>
        <v>0</v>
      </c>
      <c r="BA11">
        <f t="shared" si="1"/>
        <v>376662</v>
      </c>
      <c r="BB11">
        <f t="shared" si="1"/>
        <v>0</v>
      </c>
      <c r="BC11">
        <f t="shared" si="1"/>
        <v>0</v>
      </c>
      <c r="BD11">
        <f t="shared" si="1"/>
        <v>0</v>
      </c>
      <c r="BE11">
        <f t="shared" si="1"/>
        <v>0</v>
      </c>
      <c r="BF11">
        <f t="shared" si="1"/>
        <v>0</v>
      </c>
      <c r="BG11">
        <f t="shared" si="1"/>
        <v>0</v>
      </c>
    </row>
    <row r="12" spans="1:59" x14ac:dyDescent="0.25">
      <c r="A12" t="s">
        <v>2351</v>
      </c>
      <c r="B12" t="s">
        <v>2352</v>
      </c>
      <c r="C12" t="b">
        <v>1</v>
      </c>
      <c r="D12" t="s">
        <v>114</v>
      </c>
      <c r="E12">
        <v>33888</v>
      </c>
      <c r="F12">
        <v>2020</v>
      </c>
      <c r="H12" t="s">
        <v>2350</v>
      </c>
      <c r="I12" s="1">
        <v>0</v>
      </c>
      <c r="J12">
        <f t="shared" si="2"/>
        <v>12846.805</v>
      </c>
      <c r="K12">
        <f t="shared" si="3"/>
        <v>985801.96099999989</v>
      </c>
      <c r="L12">
        <f t="shared" si="3"/>
        <v>40404.971999999994</v>
      </c>
      <c r="M12">
        <f t="shared" si="3"/>
        <v>44171.488000000005</v>
      </c>
      <c r="N12">
        <f t="shared" si="3"/>
        <v>42838.366000000002</v>
      </c>
      <c r="O12">
        <f t="shared" si="3"/>
        <v>-188632.274</v>
      </c>
      <c r="P12">
        <f t="shared" si="3"/>
        <v>25969.91</v>
      </c>
      <c r="Q12">
        <f t="shared" si="3"/>
        <v>8061.3960000000006</v>
      </c>
      <c r="R12">
        <f t="shared" si="3"/>
        <v>1702036.835</v>
      </c>
      <c r="S12">
        <f t="shared" si="3"/>
        <v>206521.43300000005</v>
      </c>
      <c r="T12">
        <f t="shared" si="3"/>
        <v>6149205.3379999995</v>
      </c>
      <c r="U12">
        <f t="shared" si="3"/>
        <v>34</v>
      </c>
      <c r="V12">
        <f t="shared" si="3"/>
        <v>30312.269999999997</v>
      </c>
      <c r="W12">
        <f t="shared" si="3"/>
        <v>113473.43099999998</v>
      </c>
      <c r="X12">
        <f t="shared" si="3"/>
        <v>111064.59100000001</v>
      </c>
      <c r="Y12">
        <f t="shared" si="3"/>
        <v>74856.562000000005</v>
      </c>
      <c r="Z12">
        <f t="shared" si="3"/>
        <v>57177.947999999997</v>
      </c>
      <c r="AA12">
        <f t="shared" si="3"/>
        <v>3428731.574</v>
      </c>
      <c r="AB12">
        <f t="shared" si="3"/>
        <v>36865.96</v>
      </c>
      <c r="AC12">
        <f t="shared" si="3"/>
        <v>70378.949000000037</v>
      </c>
      <c r="AD12">
        <f t="shared" si="3"/>
        <v>35323.827999999994</v>
      </c>
      <c r="AE12">
        <f t="shared" si="3"/>
        <v>933671.72399999981</v>
      </c>
      <c r="AF12">
        <f t="shared" si="3"/>
        <v>29964.168999999994</v>
      </c>
      <c r="AG12">
        <f t="shared" si="3"/>
        <v>8395.4110000000001</v>
      </c>
      <c r="AH12">
        <f t="shared" si="3"/>
        <v>80803.203999999998</v>
      </c>
      <c r="AI12">
        <f t="shared" si="3"/>
        <v>457210.53600000002</v>
      </c>
      <c r="AJ12">
        <f t="shared" si="3"/>
        <v>14033.748</v>
      </c>
      <c r="AK12">
        <f t="shared" si="3"/>
        <v>6264.7759999999998</v>
      </c>
      <c r="AL12">
        <f t="shared" si="3"/>
        <v>41688.154999999999</v>
      </c>
      <c r="AM12">
        <f t="shared" si="3"/>
        <v>62711.014999999999</v>
      </c>
      <c r="AN12">
        <f t="shared" si="3"/>
        <v>32516.670000000002</v>
      </c>
      <c r="AO12">
        <f t="shared" si="3"/>
        <v>191128.378</v>
      </c>
      <c r="AP12">
        <f t="shared" si="3"/>
        <v>116590.632</v>
      </c>
      <c r="AQ12">
        <f t="shared" si="3"/>
        <v>30502.184999999998</v>
      </c>
      <c r="AR12">
        <f t="shared" si="3"/>
        <v>1174404.5580000002</v>
      </c>
      <c r="AS12">
        <f t="shared" si="3"/>
        <v>26453.746999999999</v>
      </c>
      <c r="AT12">
        <f t="shared" si="3"/>
        <v>2338.9859999999999</v>
      </c>
      <c r="AU12">
        <f t="shared" si="3"/>
        <v>64515.560000000005</v>
      </c>
      <c r="AV12">
        <f t="shared" si="3"/>
        <v>4479.3999999999996</v>
      </c>
      <c r="AW12">
        <f t="shared" si="3"/>
        <v>64149.472999999984</v>
      </c>
      <c r="AX12">
        <f t="shared" si="3"/>
        <v>7393.527</v>
      </c>
      <c r="AY12">
        <f t="shared" si="3"/>
        <v>107933.067</v>
      </c>
      <c r="AZ12">
        <f t="shared" si="3"/>
        <v>141586.76300000001</v>
      </c>
      <c r="BA12">
        <f t="shared" si="1"/>
        <v>39555.031999999992</v>
      </c>
      <c r="BB12">
        <f t="shared" si="1"/>
        <v>1538.146</v>
      </c>
      <c r="BC12">
        <f t="shared" si="1"/>
        <v>230945.05300000001</v>
      </c>
      <c r="BD12">
        <f t="shared" si="1"/>
        <v>18382.222000000002</v>
      </c>
      <c r="BE12">
        <f t="shared" si="1"/>
        <v>142407.49999999997</v>
      </c>
      <c r="BF12">
        <f t="shared" si="1"/>
        <v>105258.80799999999</v>
      </c>
      <c r="BG12">
        <f t="shared" si="1"/>
        <v>44734.233</v>
      </c>
    </row>
    <row r="13" spans="1:59" x14ac:dyDescent="0.25">
      <c r="A13" t="s">
        <v>2353</v>
      </c>
      <c r="B13" t="s">
        <v>2350</v>
      </c>
      <c r="C13" t="b">
        <v>0</v>
      </c>
      <c r="D13" t="s">
        <v>3</v>
      </c>
      <c r="E13">
        <v>134.685</v>
      </c>
      <c r="F13">
        <v>2020</v>
      </c>
      <c r="H13" t="s">
        <v>2352</v>
      </c>
      <c r="I13" s="1">
        <v>0</v>
      </c>
      <c r="J13">
        <f t="shared" si="2"/>
        <v>1041453.198</v>
      </c>
      <c r="K13">
        <f t="shared" si="3"/>
        <v>965228.72600000002</v>
      </c>
      <c r="L13">
        <f t="shared" si="3"/>
        <v>2813929.2089999998</v>
      </c>
      <c r="M13">
        <f t="shared" si="3"/>
        <v>177950.899</v>
      </c>
      <c r="N13">
        <f t="shared" si="3"/>
        <v>13425638.586000001</v>
      </c>
      <c r="O13">
        <f t="shared" si="3"/>
        <v>2099148.8029999998</v>
      </c>
      <c r="P13">
        <f t="shared" si="3"/>
        <v>780486.30800000008</v>
      </c>
      <c r="Q13">
        <f t="shared" si="3"/>
        <v>958566.245</v>
      </c>
      <c r="R13">
        <f t="shared" si="3"/>
        <v>4839283.4810000006</v>
      </c>
      <c r="S13">
        <f t="shared" si="3"/>
        <v>3952257.679</v>
      </c>
      <c r="T13">
        <f t="shared" si="3"/>
        <v>0</v>
      </c>
      <c r="U13">
        <f t="shared" si="3"/>
        <v>795596.88</v>
      </c>
      <c r="V13">
        <f t="shared" si="3"/>
        <v>5350366.0730000008</v>
      </c>
      <c r="W13">
        <f t="shared" si="3"/>
        <v>2216789.5219999999</v>
      </c>
      <c r="X13">
        <f t="shared" si="3"/>
        <v>482280.27400000003</v>
      </c>
      <c r="Y13">
        <f t="shared" si="3"/>
        <v>1168349.8359999999</v>
      </c>
      <c r="Z13">
        <f t="shared" si="3"/>
        <v>1902453.8689999999</v>
      </c>
      <c r="AA13">
        <f t="shared" si="3"/>
        <v>9131298.7399999984</v>
      </c>
      <c r="AB13">
        <f t="shared" si="3"/>
        <v>401782.53100000002</v>
      </c>
      <c r="AC13">
        <f t="shared" si="3"/>
        <v>948820.36499999999</v>
      </c>
      <c r="AD13">
        <f t="shared" si="3"/>
        <v>903069.1399999999</v>
      </c>
      <c r="AE13">
        <f t="shared" si="3"/>
        <v>9168694.2269999981</v>
      </c>
      <c r="AF13">
        <f t="shared" si="3"/>
        <v>1234183.3939999999</v>
      </c>
      <c r="AG13">
        <f t="shared" si="3"/>
        <v>2091944.5</v>
      </c>
      <c r="AH13">
        <f t="shared" si="3"/>
        <v>1421784.9990000001</v>
      </c>
      <c r="AI13">
        <f t="shared" si="3"/>
        <v>284433.09999999998</v>
      </c>
      <c r="AJ13">
        <f t="shared" si="3"/>
        <v>370229.61300000001</v>
      </c>
      <c r="AK13">
        <f t="shared" si="3"/>
        <v>1113437.18</v>
      </c>
      <c r="AL13">
        <f t="shared" si="3"/>
        <v>37341.46</v>
      </c>
      <c r="AM13">
        <f t="shared" si="3"/>
        <v>1508793.6389999997</v>
      </c>
      <c r="AN13">
        <f t="shared" si="3"/>
        <v>1558252.4839999999</v>
      </c>
      <c r="AO13">
        <f t="shared" si="3"/>
        <v>4488889.964999998</v>
      </c>
      <c r="AP13">
        <f t="shared" si="3"/>
        <v>3454210.3059999999</v>
      </c>
      <c r="AQ13">
        <f t="shared" si="3"/>
        <v>1282545</v>
      </c>
      <c r="AR13">
        <f t="shared" si="3"/>
        <v>3485132.085</v>
      </c>
      <c r="AS13">
        <f t="shared" si="3"/>
        <v>2021025.39</v>
      </c>
      <c r="AT13">
        <f t="shared" si="3"/>
        <v>525945.62</v>
      </c>
      <c r="AU13">
        <f t="shared" si="3"/>
        <v>4325445.6640000008</v>
      </c>
      <c r="AV13">
        <f t="shared" si="3"/>
        <v>168340.90000000002</v>
      </c>
      <c r="AW13">
        <f t="shared" si="3"/>
        <v>2156273.1349999998</v>
      </c>
      <c r="AX13">
        <f t="shared" si="3"/>
        <v>328454.26500000001</v>
      </c>
      <c r="AY13">
        <f t="shared" si="3"/>
        <v>2518463.7689999999</v>
      </c>
      <c r="AZ13">
        <f t="shared" si="3"/>
        <v>28890122.009000003</v>
      </c>
      <c r="BA13">
        <f t="shared" si="1"/>
        <v>969455.07200000004</v>
      </c>
      <c r="BB13">
        <f t="shared" si="1"/>
        <v>0</v>
      </c>
      <c r="BC13">
        <f t="shared" si="1"/>
        <v>4777369.99</v>
      </c>
      <c r="BD13">
        <f t="shared" si="1"/>
        <v>885817.55099999998</v>
      </c>
      <c r="BE13">
        <f t="shared" si="1"/>
        <v>2007152</v>
      </c>
      <c r="BF13">
        <f t="shared" si="1"/>
        <v>2016243.399</v>
      </c>
      <c r="BG13">
        <f t="shared" si="1"/>
        <v>710324.73099999991</v>
      </c>
    </row>
    <row r="14" spans="1:59" x14ac:dyDescent="0.25">
      <c r="A14" t="s">
        <v>2354</v>
      </c>
      <c r="B14" t="s">
        <v>2352</v>
      </c>
      <c r="C14" t="b">
        <v>1</v>
      </c>
      <c r="D14" t="s">
        <v>3</v>
      </c>
      <c r="E14">
        <v>47405.315000000002</v>
      </c>
      <c r="F14">
        <v>2020</v>
      </c>
      <c r="H14" t="s">
        <v>2371</v>
      </c>
      <c r="I14" s="1">
        <v>0</v>
      </c>
      <c r="J14">
        <f t="shared" si="2"/>
        <v>0</v>
      </c>
      <c r="K14">
        <f t="shared" si="3"/>
        <v>229178.37</v>
      </c>
      <c r="L14">
        <f t="shared" si="3"/>
        <v>0</v>
      </c>
      <c r="M14">
        <f t="shared" si="3"/>
        <v>0</v>
      </c>
      <c r="N14">
        <f t="shared" si="3"/>
        <v>0</v>
      </c>
      <c r="O14">
        <f t="shared" si="3"/>
        <v>0</v>
      </c>
      <c r="P14">
        <f t="shared" si="3"/>
        <v>0</v>
      </c>
      <c r="Q14">
        <f t="shared" si="3"/>
        <v>0</v>
      </c>
      <c r="R14">
        <f t="shared" si="3"/>
        <v>0</v>
      </c>
      <c r="S14">
        <f t="shared" si="3"/>
        <v>0</v>
      </c>
      <c r="T14">
        <f t="shared" si="3"/>
        <v>0</v>
      </c>
      <c r="U14">
        <f t="shared" si="3"/>
        <v>0</v>
      </c>
      <c r="V14">
        <f t="shared" si="3"/>
        <v>0</v>
      </c>
      <c r="W14">
        <f t="shared" si="3"/>
        <v>0</v>
      </c>
      <c r="X14">
        <f t="shared" si="3"/>
        <v>0</v>
      </c>
      <c r="Y14">
        <f t="shared" si="3"/>
        <v>0</v>
      </c>
      <c r="Z14">
        <f t="shared" si="3"/>
        <v>0</v>
      </c>
      <c r="AA14">
        <f t="shared" si="3"/>
        <v>819871.74</v>
      </c>
      <c r="AB14">
        <f t="shared" si="3"/>
        <v>0</v>
      </c>
      <c r="AC14">
        <f t="shared" si="3"/>
        <v>0</v>
      </c>
      <c r="AD14">
        <f t="shared" si="3"/>
        <v>0</v>
      </c>
      <c r="AE14">
        <f t="shared" si="3"/>
        <v>0</v>
      </c>
      <c r="AF14">
        <f t="shared" ref="K14:AZ20" si="4">SUMIFS($E:$E,$D:$D,AF$1,$B:$B,$H14)</f>
        <v>0</v>
      </c>
      <c r="AG14">
        <f t="shared" si="4"/>
        <v>0</v>
      </c>
      <c r="AH14">
        <f t="shared" si="4"/>
        <v>0</v>
      </c>
      <c r="AI14">
        <f t="shared" si="4"/>
        <v>231841.14499999999</v>
      </c>
      <c r="AJ14">
        <f t="shared" si="4"/>
        <v>0</v>
      </c>
      <c r="AK14">
        <f t="shared" si="4"/>
        <v>0</v>
      </c>
      <c r="AL14">
        <f t="shared" si="4"/>
        <v>0</v>
      </c>
      <c r="AM14">
        <f t="shared" si="4"/>
        <v>0</v>
      </c>
      <c r="AN14">
        <f t="shared" si="4"/>
        <v>0</v>
      </c>
      <c r="AO14">
        <f t="shared" si="4"/>
        <v>0</v>
      </c>
      <c r="AP14">
        <f t="shared" si="4"/>
        <v>0</v>
      </c>
      <c r="AQ14">
        <f t="shared" si="4"/>
        <v>2868680.8020000001</v>
      </c>
      <c r="AR14">
        <f t="shared" si="4"/>
        <v>0</v>
      </c>
      <c r="AS14">
        <f t="shared" si="4"/>
        <v>0</v>
      </c>
      <c r="AT14">
        <f t="shared" si="4"/>
        <v>0</v>
      </c>
      <c r="AU14">
        <f t="shared" si="4"/>
        <v>0</v>
      </c>
      <c r="AV14">
        <f t="shared" si="4"/>
        <v>0</v>
      </c>
      <c r="AW14">
        <f t="shared" si="4"/>
        <v>0</v>
      </c>
      <c r="AX14">
        <f t="shared" si="4"/>
        <v>0</v>
      </c>
      <c r="AY14">
        <f t="shared" si="4"/>
        <v>0</v>
      </c>
      <c r="AZ14">
        <f t="shared" si="4"/>
        <v>10017162.541000001</v>
      </c>
      <c r="BA14">
        <f t="shared" si="1"/>
        <v>0</v>
      </c>
      <c r="BB14">
        <f t="shared" si="1"/>
        <v>0</v>
      </c>
      <c r="BC14">
        <f t="shared" si="1"/>
        <v>0</v>
      </c>
      <c r="BD14">
        <f t="shared" si="1"/>
        <v>0</v>
      </c>
      <c r="BE14">
        <f t="shared" si="1"/>
        <v>0</v>
      </c>
      <c r="BF14">
        <f t="shared" si="1"/>
        <v>0</v>
      </c>
      <c r="BG14">
        <f t="shared" si="1"/>
        <v>0</v>
      </c>
    </row>
    <row r="15" spans="1:59" x14ac:dyDescent="0.25">
      <c r="A15" t="s">
        <v>2355</v>
      </c>
      <c r="B15" t="s">
        <v>2347</v>
      </c>
      <c r="C15" t="b">
        <v>1</v>
      </c>
      <c r="D15" t="s">
        <v>3</v>
      </c>
      <c r="E15">
        <v>1023602</v>
      </c>
      <c r="F15">
        <v>2020</v>
      </c>
      <c r="H15" t="s">
        <v>2475</v>
      </c>
      <c r="I15" s="1">
        <v>1</v>
      </c>
      <c r="J15">
        <f t="shared" si="2"/>
        <v>0</v>
      </c>
      <c r="K15">
        <f t="shared" si="4"/>
        <v>0</v>
      </c>
      <c r="L15">
        <f t="shared" si="4"/>
        <v>0</v>
      </c>
      <c r="M15">
        <f t="shared" si="4"/>
        <v>0</v>
      </c>
      <c r="N15">
        <f t="shared" si="4"/>
        <v>0</v>
      </c>
      <c r="O15">
        <f t="shared" si="4"/>
        <v>0</v>
      </c>
      <c r="P15">
        <f t="shared" si="4"/>
        <v>0</v>
      </c>
      <c r="Q15">
        <f t="shared" si="4"/>
        <v>0</v>
      </c>
      <c r="R15">
        <f t="shared" si="4"/>
        <v>0</v>
      </c>
      <c r="S15">
        <f t="shared" si="4"/>
        <v>0</v>
      </c>
      <c r="T15">
        <f t="shared" si="4"/>
        <v>0</v>
      </c>
      <c r="U15">
        <f t="shared" si="4"/>
        <v>0</v>
      </c>
      <c r="V15">
        <f t="shared" si="4"/>
        <v>0</v>
      </c>
      <c r="W15">
        <f t="shared" si="4"/>
        <v>0</v>
      </c>
      <c r="X15">
        <f t="shared" si="4"/>
        <v>0</v>
      </c>
      <c r="Y15">
        <f t="shared" si="4"/>
        <v>0</v>
      </c>
      <c r="Z15">
        <f t="shared" si="4"/>
        <v>0</v>
      </c>
      <c r="AA15">
        <f t="shared" si="4"/>
        <v>0</v>
      </c>
      <c r="AB15">
        <f t="shared" si="4"/>
        <v>0</v>
      </c>
      <c r="AC15">
        <f t="shared" si="4"/>
        <v>0</v>
      </c>
      <c r="AD15">
        <f t="shared" si="4"/>
        <v>0</v>
      </c>
      <c r="AE15">
        <f t="shared" si="4"/>
        <v>0</v>
      </c>
      <c r="AF15">
        <f t="shared" si="4"/>
        <v>0</v>
      </c>
      <c r="AG15">
        <f t="shared" si="4"/>
        <v>0</v>
      </c>
      <c r="AH15">
        <f t="shared" si="4"/>
        <v>0</v>
      </c>
      <c r="AI15">
        <f t="shared" si="4"/>
        <v>0</v>
      </c>
      <c r="AJ15">
        <f t="shared" si="4"/>
        <v>0</v>
      </c>
      <c r="AK15">
        <f t="shared" si="4"/>
        <v>0</v>
      </c>
      <c r="AL15">
        <f t="shared" si="4"/>
        <v>0</v>
      </c>
      <c r="AM15">
        <f t="shared" si="4"/>
        <v>0</v>
      </c>
      <c r="AN15">
        <f t="shared" si="4"/>
        <v>0</v>
      </c>
      <c r="AO15">
        <f t="shared" si="4"/>
        <v>0</v>
      </c>
      <c r="AP15">
        <f t="shared" si="4"/>
        <v>0</v>
      </c>
      <c r="AQ15">
        <f t="shared" si="4"/>
        <v>0</v>
      </c>
      <c r="AR15">
        <f t="shared" si="4"/>
        <v>0</v>
      </c>
      <c r="AS15">
        <f t="shared" si="4"/>
        <v>0</v>
      </c>
      <c r="AT15">
        <f t="shared" si="4"/>
        <v>0</v>
      </c>
      <c r="AU15">
        <f t="shared" si="4"/>
        <v>0</v>
      </c>
      <c r="AV15">
        <f t="shared" si="4"/>
        <v>120229</v>
      </c>
      <c r="AW15">
        <f t="shared" si="4"/>
        <v>0</v>
      </c>
      <c r="AX15">
        <f t="shared" si="4"/>
        <v>0</v>
      </c>
      <c r="AY15">
        <f t="shared" si="4"/>
        <v>0</v>
      </c>
      <c r="AZ15">
        <f t="shared" si="4"/>
        <v>0</v>
      </c>
      <c r="BA15">
        <f t="shared" si="1"/>
        <v>0</v>
      </c>
      <c r="BB15">
        <f t="shared" si="1"/>
        <v>0</v>
      </c>
      <c r="BC15">
        <f t="shared" si="1"/>
        <v>0</v>
      </c>
      <c r="BD15">
        <f t="shared" si="1"/>
        <v>0</v>
      </c>
      <c r="BE15">
        <f t="shared" si="1"/>
        <v>0</v>
      </c>
      <c r="BF15">
        <f t="shared" si="1"/>
        <v>0</v>
      </c>
      <c r="BG15">
        <f t="shared" si="1"/>
        <v>0</v>
      </c>
    </row>
    <row r="16" spans="1:59" x14ac:dyDescent="0.25">
      <c r="A16" t="s">
        <v>2355</v>
      </c>
      <c r="B16" t="s">
        <v>2341</v>
      </c>
      <c r="C16" t="b">
        <v>1</v>
      </c>
      <c r="D16" t="s">
        <v>3</v>
      </c>
      <c r="E16">
        <v>269368</v>
      </c>
      <c r="F16">
        <v>2020</v>
      </c>
      <c r="H16" t="s">
        <v>2479</v>
      </c>
      <c r="I16" s="1">
        <v>0</v>
      </c>
      <c r="J16">
        <f t="shared" si="2"/>
        <v>0</v>
      </c>
      <c r="K16">
        <f t="shared" si="4"/>
        <v>0</v>
      </c>
      <c r="L16">
        <f t="shared" si="4"/>
        <v>0</v>
      </c>
      <c r="M16">
        <f t="shared" si="4"/>
        <v>0</v>
      </c>
      <c r="N16">
        <f t="shared" si="4"/>
        <v>0</v>
      </c>
      <c r="O16">
        <f t="shared" si="4"/>
        <v>0</v>
      </c>
      <c r="P16">
        <f t="shared" si="4"/>
        <v>0</v>
      </c>
      <c r="Q16">
        <f t="shared" si="4"/>
        <v>0</v>
      </c>
      <c r="R16">
        <f t="shared" si="4"/>
        <v>0</v>
      </c>
      <c r="S16">
        <f t="shared" si="4"/>
        <v>0</v>
      </c>
      <c r="T16">
        <f t="shared" si="4"/>
        <v>0</v>
      </c>
      <c r="U16">
        <f t="shared" si="4"/>
        <v>0</v>
      </c>
      <c r="V16">
        <f t="shared" si="4"/>
        <v>0</v>
      </c>
      <c r="W16">
        <f t="shared" si="4"/>
        <v>0</v>
      </c>
      <c r="X16">
        <f t="shared" si="4"/>
        <v>0</v>
      </c>
      <c r="Y16">
        <f t="shared" si="4"/>
        <v>0</v>
      </c>
      <c r="Z16">
        <f t="shared" si="4"/>
        <v>0</v>
      </c>
      <c r="AA16">
        <f t="shared" si="4"/>
        <v>0</v>
      </c>
      <c r="AB16">
        <f t="shared" si="4"/>
        <v>0</v>
      </c>
      <c r="AC16">
        <f t="shared" si="4"/>
        <v>0</v>
      </c>
      <c r="AD16">
        <f t="shared" si="4"/>
        <v>0</v>
      </c>
      <c r="AE16">
        <f t="shared" si="4"/>
        <v>0</v>
      </c>
      <c r="AF16">
        <f t="shared" si="4"/>
        <v>0</v>
      </c>
      <c r="AG16">
        <f t="shared" si="4"/>
        <v>0</v>
      </c>
      <c r="AH16">
        <f t="shared" si="4"/>
        <v>0</v>
      </c>
      <c r="AI16">
        <f t="shared" si="4"/>
        <v>0</v>
      </c>
      <c r="AJ16">
        <f t="shared" si="4"/>
        <v>0</v>
      </c>
      <c r="AK16">
        <f t="shared" si="4"/>
        <v>0</v>
      </c>
      <c r="AL16">
        <f t="shared" si="4"/>
        <v>0</v>
      </c>
      <c r="AM16">
        <f t="shared" si="4"/>
        <v>0</v>
      </c>
      <c r="AN16">
        <f t="shared" si="4"/>
        <v>0</v>
      </c>
      <c r="AO16">
        <f t="shared" si="4"/>
        <v>0</v>
      </c>
      <c r="AP16">
        <f t="shared" si="4"/>
        <v>0</v>
      </c>
      <c r="AQ16">
        <f t="shared" si="4"/>
        <v>0</v>
      </c>
      <c r="AR16">
        <f t="shared" si="4"/>
        <v>0</v>
      </c>
      <c r="AS16">
        <f t="shared" si="4"/>
        <v>0</v>
      </c>
      <c r="AT16">
        <f t="shared" si="4"/>
        <v>0</v>
      </c>
      <c r="AU16">
        <f t="shared" si="4"/>
        <v>0</v>
      </c>
      <c r="AV16">
        <f t="shared" si="4"/>
        <v>0</v>
      </c>
      <c r="AW16">
        <f t="shared" si="4"/>
        <v>0</v>
      </c>
      <c r="AX16">
        <f t="shared" si="4"/>
        <v>0</v>
      </c>
      <c r="AY16">
        <f t="shared" si="4"/>
        <v>0</v>
      </c>
      <c r="AZ16">
        <f t="shared" si="4"/>
        <v>0</v>
      </c>
      <c r="BA16">
        <f t="shared" si="1"/>
        <v>0</v>
      </c>
      <c r="BB16">
        <f t="shared" si="1"/>
        <v>0</v>
      </c>
      <c r="BC16">
        <f t="shared" si="1"/>
        <v>0</v>
      </c>
      <c r="BD16">
        <f t="shared" si="1"/>
        <v>0</v>
      </c>
      <c r="BE16">
        <f t="shared" si="1"/>
        <v>0</v>
      </c>
      <c r="BF16">
        <f t="shared" si="1"/>
        <v>0</v>
      </c>
      <c r="BG16">
        <f t="shared" si="1"/>
        <v>0</v>
      </c>
    </row>
    <row r="17" spans="1:59" x14ac:dyDescent="0.25">
      <c r="A17" t="s">
        <v>2356</v>
      </c>
      <c r="B17" t="s">
        <v>2341</v>
      </c>
      <c r="C17" t="b">
        <v>1</v>
      </c>
      <c r="D17" t="s">
        <v>3</v>
      </c>
      <c r="E17">
        <v>186391</v>
      </c>
      <c r="F17">
        <v>2020</v>
      </c>
      <c r="H17" t="s">
        <v>2480</v>
      </c>
      <c r="I17" s="1">
        <v>0</v>
      </c>
      <c r="J17">
        <f t="shared" si="2"/>
        <v>0</v>
      </c>
      <c r="K17">
        <f t="shared" si="4"/>
        <v>0</v>
      </c>
      <c r="L17">
        <f t="shared" si="4"/>
        <v>0</v>
      </c>
      <c r="M17">
        <f t="shared" si="4"/>
        <v>0</v>
      </c>
      <c r="N17">
        <f t="shared" si="4"/>
        <v>0</v>
      </c>
      <c r="O17">
        <f t="shared" si="4"/>
        <v>0</v>
      </c>
      <c r="P17">
        <f t="shared" si="4"/>
        <v>0</v>
      </c>
      <c r="Q17">
        <f t="shared" si="4"/>
        <v>0</v>
      </c>
      <c r="R17">
        <f t="shared" si="4"/>
        <v>0</v>
      </c>
      <c r="S17">
        <f t="shared" si="4"/>
        <v>0</v>
      </c>
      <c r="T17">
        <f t="shared" si="4"/>
        <v>0</v>
      </c>
      <c r="U17">
        <f t="shared" si="4"/>
        <v>0</v>
      </c>
      <c r="V17">
        <f t="shared" si="4"/>
        <v>0</v>
      </c>
      <c r="W17">
        <f t="shared" si="4"/>
        <v>0</v>
      </c>
      <c r="X17">
        <f t="shared" si="4"/>
        <v>0</v>
      </c>
      <c r="Y17">
        <f t="shared" si="4"/>
        <v>0</v>
      </c>
      <c r="Z17">
        <f t="shared" si="4"/>
        <v>0</v>
      </c>
      <c r="AA17">
        <f t="shared" si="4"/>
        <v>0</v>
      </c>
      <c r="AB17">
        <f t="shared" si="4"/>
        <v>0</v>
      </c>
      <c r="AC17">
        <f t="shared" si="4"/>
        <v>0</v>
      </c>
      <c r="AD17">
        <f t="shared" si="4"/>
        <v>0</v>
      </c>
      <c r="AE17">
        <f t="shared" si="4"/>
        <v>0</v>
      </c>
      <c r="AF17">
        <f t="shared" si="4"/>
        <v>0</v>
      </c>
      <c r="AG17">
        <f t="shared" si="4"/>
        <v>0</v>
      </c>
      <c r="AH17">
        <f t="shared" si="4"/>
        <v>0</v>
      </c>
      <c r="AI17">
        <f t="shared" si="4"/>
        <v>0</v>
      </c>
      <c r="AJ17">
        <f t="shared" si="4"/>
        <v>0</v>
      </c>
      <c r="AK17">
        <f t="shared" si="4"/>
        <v>0</v>
      </c>
      <c r="AL17">
        <f t="shared" si="4"/>
        <v>0</v>
      </c>
      <c r="AM17">
        <f t="shared" si="4"/>
        <v>0</v>
      </c>
      <c r="AN17">
        <f t="shared" si="4"/>
        <v>0</v>
      </c>
      <c r="AO17">
        <f t="shared" si="4"/>
        <v>0</v>
      </c>
      <c r="AP17">
        <f t="shared" si="4"/>
        <v>0</v>
      </c>
      <c r="AQ17">
        <f t="shared" si="4"/>
        <v>0</v>
      </c>
      <c r="AR17">
        <f t="shared" si="4"/>
        <v>0</v>
      </c>
      <c r="AS17">
        <f t="shared" si="4"/>
        <v>0</v>
      </c>
      <c r="AT17">
        <f t="shared" si="4"/>
        <v>0</v>
      </c>
      <c r="AU17">
        <f t="shared" si="4"/>
        <v>0</v>
      </c>
      <c r="AV17">
        <f t="shared" si="4"/>
        <v>0</v>
      </c>
      <c r="AW17">
        <f t="shared" si="4"/>
        <v>0</v>
      </c>
      <c r="AX17">
        <f t="shared" si="4"/>
        <v>0</v>
      </c>
      <c r="AY17">
        <f t="shared" si="4"/>
        <v>0</v>
      </c>
      <c r="AZ17">
        <f t="shared" si="4"/>
        <v>0</v>
      </c>
      <c r="BA17">
        <f t="shared" si="1"/>
        <v>0</v>
      </c>
      <c r="BB17">
        <f t="shared" si="1"/>
        <v>0</v>
      </c>
      <c r="BC17">
        <f t="shared" si="1"/>
        <v>0</v>
      </c>
      <c r="BD17">
        <f t="shared" si="1"/>
        <v>0</v>
      </c>
      <c r="BE17">
        <f t="shared" si="1"/>
        <v>0</v>
      </c>
      <c r="BF17">
        <f t="shared" si="1"/>
        <v>0</v>
      </c>
      <c r="BG17">
        <f t="shared" si="1"/>
        <v>0</v>
      </c>
    </row>
    <row r="18" spans="1:59" x14ac:dyDescent="0.25">
      <c r="A18" t="s">
        <v>2357</v>
      </c>
      <c r="B18" t="s">
        <v>2341</v>
      </c>
      <c r="C18" t="b">
        <v>1</v>
      </c>
      <c r="D18" t="s">
        <v>3</v>
      </c>
      <c r="E18">
        <v>587074</v>
      </c>
      <c r="F18">
        <v>2020</v>
      </c>
      <c r="H18" t="s">
        <v>2467</v>
      </c>
      <c r="I18" s="1">
        <v>1</v>
      </c>
      <c r="J18">
        <f t="shared" si="2"/>
        <v>0</v>
      </c>
      <c r="K18">
        <f t="shared" si="4"/>
        <v>0</v>
      </c>
      <c r="L18">
        <f t="shared" si="4"/>
        <v>0</v>
      </c>
      <c r="M18">
        <f t="shared" si="4"/>
        <v>0</v>
      </c>
      <c r="N18">
        <f t="shared" si="4"/>
        <v>310290.97600000002</v>
      </c>
      <c r="O18">
        <f t="shared" si="4"/>
        <v>0</v>
      </c>
      <c r="P18">
        <f t="shared" si="4"/>
        <v>1073642.2170000002</v>
      </c>
      <c r="Q18">
        <f t="shared" si="4"/>
        <v>0</v>
      </c>
      <c r="R18">
        <f t="shared" si="4"/>
        <v>2926412.9099999997</v>
      </c>
      <c r="S18">
        <f t="shared" si="4"/>
        <v>0</v>
      </c>
      <c r="T18">
        <f t="shared" si="4"/>
        <v>361509.08999999997</v>
      </c>
      <c r="U18">
        <f t="shared" si="4"/>
        <v>0</v>
      </c>
      <c r="V18">
        <f t="shared" si="4"/>
        <v>0</v>
      </c>
      <c r="W18">
        <f t="shared" si="4"/>
        <v>43915.491999999998</v>
      </c>
      <c r="X18">
        <f t="shared" si="4"/>
        <v>0</v>
      </c>
      <c r="Y18">
        <f t="shared" si="4"/>
        <v>0</v>
      </c>
      <c r="Z18">
        <f t="shared" si="4"/>
        <v>0</v>
      </c>
      <c r="AA18">
        <f t="shared" si="4"/>
        <v>0</v>
      </c>
      <c r="AB18">
        <f t="shared" si="4"/>
        <v>162118.44</v>
      </c>
      <c r="AC18">
        <f t="shared" si="4"/>
        <v>585657.29</v>
      </c>
      <c r="AD18">
        <f t="shared" si="4"/>
        <v>1657769.9879999999</v>
      </c>
      <c r="AE18">
        <f t="shared" si="4"/>
        <v>100150.31200000001</v>
      </c>
      <c r="AF18">
        <f t="shared" si="4"/>
        <v>452736.72799999994</v>
      </c>
      <c r="AG18">
        <f t="shared" si="4"/>
        <v>0</v>
      </c>
      <c r="AH18">
        <f t="shared" si="4"/>
        <v>0</v>
      </c>
      <c r="AI18">
        <f t="shared" si="4"/>
        <v>0</v>
      </c>
      <c r="AJ18">
        <f t="shared" si="4"/>
        <v>0</v>
      </c>
      <c r="AK18">
        <f t="shared" si="4"/>
        <v>0</v>
      </c>
      <c r="AL18">
        <f t="shared" si="4"/>
        <v>101052</v>
      </c>
      <c r="AM18">
        <f t="shared" si="4"/>
        <v>1021190</v>
      </c>
      <c r="AN18">
        <f t="shared" si="4"/>
        <v>0</v>
      </c>
      <c r="AO18">
        <f t="shared" si="4"/>
        <v>1827859.4999999998</v>
      </c>
      <c r="AP18">
        <f t="shared" si="4"/>
        <v>0</v>
      </c>
      <c r="AQ18">
        <f t="shared" si="4"/>
        <v>0</v>
      </c>
      <c r="AR18">
        <f t="shared" si="4"/>
        <v>0</v>
      </c>
      <c r="AS18">
        <f t="shared" si="4"/>
        <v>10961.074000000001</v>
      </c>
      <c r="AT18">
        <f t="shared" si="4"/>
        <v>80550.078999999998</v>
      </c>
      <c r="AU18">
        <f t="shared" si="4"/>
        <v>1631603.4870000002</v>
      </c>
      <c r="AV18">
        <f t="shared" si="4"/>
        <v>0</v>
      </c>
      <c r="AW18">
        <f t="shared" si="4"/>
        <v>0</v>
      </c>
      <c r="AX18">
        <f t="shared" si="4"/>
        <v>0</v>
      </c>
      <c r="AY18">
        <f t="shared" si="4"/>
        <v>0</v>
      </c>
      <c r="AZ18">
        <f t="shared" si="4"/>
        <v>0</v>
      </c>
      <c r="BA18">
        <f t="shared" ref="BA18:BG25" si="5">SUMIFS($E:$E,$D:$D,BA$1,$B:$B,$H18)</f>
        <v>0</v>
      </c>
      <c r="BB18">
        <f t="shared" si="5"/>
        <v>0</v>
      </c>
      <c r="BC18">
        <f t="shared" si="5"/>
        <v>1013107.7930000001</v>
      </c>
      <c r="BD18">
        <f t="shared" si="5"/>
        <v>125280</v>
      </c>
      <c r="BE18">
        <f t="shared" si="5"/>
        <v>0</v>
      </c>
      <c r="BF18">
        <f t="shared" si="5"/>
        <v>24448.384999999998</v>
      </c>
      <c r="BG18">
        <f t="shared" si="5"/>
        <v>0</v>
      </c>
    </row>
    <row r="19" spans="1:59" x14ac:dyDescent="0.25">
      <c r="A19" t="s">
        <v>2358</v>
      </c>
      <c r="B19" t="s">
        <v>2341</v>
      </c>
      <c r="C19" t="b">
        <v>1</v>
      </c>
      <c r="D19" t="s">
        <v>3</v>
      </c>
      <c r="E19">
        <v>489672</v>
      </c>
      <c r="F19">
        <v>2020</v>
      </c>
      <c r="H19" t="s">
        <v>2481</v>
      </c>
      <c r="I19" s="1">
        <v>1</v>
      </c>
      <c r="J19">
        <f t="shared" si="2"/>
        <v>0</v>
      </c>
      <c r="K19">
        <f t="shared" si="4"/>
        <v>0</v>
      </c>
      <c r="L19">
        <f t="shared" si="4"/>
        <v>0</v>
      </c>
      <c r="M19">
        <f t="shared" si="4"/>
        <v>0</v>
      </c>
      <c r="N19">
        <f t="shared" si="4"/>
        <v>0</v>
      </c>
      <c r="O19">
        <f t="shared" si="4"/>
        <v>0</v>
      </c>
      <c r="P19">
        <f t="shared" si="4"/>
        <v>0</v>
      </c>
      <c r="Q19">
        <f t="shared" si="4"/>
        <v>0</v>
      </c>
      <c r="R19">
        <f t="shared" si="4"/>
        <v>0</v>
      </c>
      <c r="S19">
        <f t="shared" si="4"/>
        <v>0</v>
      </c>
      <c r="T19">
        <f t="shared" si="4"/>
        <v>0</v>
      </c>
      <c r="U19">
        <f t="shared" si="4"/>
        <v>0</v>
      </c>
      <c r="V19">
        <f t="shared" si="4"/>
        <v>0</v>
      </c>
      <c r="W19">
        <f t="shared" si="4"/>
        <v>0</v>
      </c>
      <c r="X19">
        <f t="shared" si="4"/>
        <v>0</v>
      </c>
      <c r="Y19">
        <f t="shared" si="4"/>
        <v>0</v>
      </c>
      <c r="Z19">
        <f t="shared" si="4"/>
        <v>0</v>
      </c>
      <c r="AA19">
        <f t="shared" si="4"/>
        <v>0</v>
      </c>
      <c r="AB19">
        <f t="shared" si="4"/>
        <v>0</v>
      </c>
      <c r="AC19">
        <f t="shared" si="4"/>
        <v>0</v>
      </c>
      <c r="AD19">
        <f t="shared" si="4"/>
        <v>0</v>
      </c>
      <c r="AE19">
        <f t="shared" si="4"/>
        <v>0</v>
      </c>
      <c r="AF19">
        <f t="shared" si="4"/>
        <v>0</v>
      </c>
      <c r="AG19">
        <f t="shared" si="4"/>
        <v>0</v>
      </c>
      <c r="AH19">
        <f t="shared" si="4"/>
        <v>0</v>
      </c>
      <c r="AI19">
        <f t="shared" si="4"/>
        <v>0</v>
      </c>
      <c r="AJ19">
        <f t="shared" si="4"/>
        <v>0</v>
      </c>
      <c r="AK19">
        <f t="shared" si="4"/>
        <v>0</v>
      </c>
      <c r="AL19">
        <f t="shared" si="4"/>
        <v>0</v>
      </c>
      <c r="AM19">
        <f t="shared" si="4"/>
        <v>0</v>
      </c>
      <c r="AN19">
        <f t="shared" si="4"/>
        <v>0</v>
      </c>
      <c r="AO19">
        <f t="shared" si="4"/>
        <v>0</v>
      </c>
      <c r="AP19">
        <f t="shared" si="4"/>
        <v>0</v>
      </c>
      <c r="AQ19">
        <f t="shared" si="4"/>
        <v>0</v>
      </c>
      <c r="AR19">
        <f t="shared" si="4"/>
        <v>0</v>
      </c>
      <c r="AS19">
        <f t="shared" si="4"/>
        <v>0</v>
      </c>
      <c r="AT19">
        <f t="shared" si="4"/>
        <v>0</v>
      </c>
      <c r="AU19">
        <f t="shared" si="4"/>
        <v>0</v>
      </c>
      <c r="AV19">
        <f t="shared" si="4"/>
        <v>0</v>
      </c>
      <c r="AW19">
        <f t="shared" si="4"/>
        <v>0</v>
      </c>
      <c r="AX19">
        <f t="shared" si="4"/>
        <v>0</v>
      </c>
      <c r="AY19">
        <f t="shared" si="4"/>
        <v>0</v>
      </c>
      <c r="AZ19">
        <f t="shared" si="4"/>
        <v>0</v>
      </c>
      <c r="BA19">
        <f t="shared" si="5"/>
        <v>0</v>
      </c>
      <c r="BB19">
        <f t="shared" si="5"/>
        <v>0</v>
      </c>
      <c r="BC19">
        <f t="shared" si="5"/>
        <v>0</v>
      </c>
      <c r="BD19">
        <f t="shared" si="5"/>
        <v>0</v>
      </c>
      <c r="BE19">
        <f t="shared" si="5"/>
        <v>0</v>
      </c>
      <c r="BF19">
        <f t="shared" si="5"/>
        <v>0</v>
      </c>
      <c r="BG19">
        <f t="shared" si="5"/>
        <v>0</v>
      </c>
    </row>
    <row r="20" spans="1:59" x14ac:dyDescent="0.25">
      <c r="A20" t="s">
        <v>2356</v>
      </c>
      <c r="B20" t="s">
        <v>2341</v>
      </c>
      <c r="C20" t="b">
        <v>1</v>
      </c>
      <c r="D20" t="s">
        <v>3</v>
      </c>
      <c r="E20">
        <v>702829</v>
      </c>
      <c r="F20">
        <v>2020</v>
      </c>
      <c r="H20" t="s">
        <v>2482</v>
      </c>
      <c r="I20" s="1">
        <v>1</v>
      </c>
      <c r="J20">
        <f t="shared" si="2"/>
        <v>0</v>
      </c>
      <c r="K20">
        <f t="shared" si="4"/>
        <v>0</v>
      </c>
      <c r="L20">
        <f t="shared" si="4"/>
        <v>0</v>
      </c>
      <c r="M20">
        <f t="shared" si="4"/>
        <v>0</v>
      </c>
      <c r="N20">
        <f t="shared" si="4"/>
        <v>0</v>
      </c>
      <c r="O20">
        <f t="shared" si="4"/>
        <v>0</v>
      </c>
      <c r="P20">
        <f t="shared" si="4"/>
        <v>0</v>
      </c>
      <c r="Q20">
        <f t="shared" si="4"/>
        <v>0</v>
      </c>
      <c r="R20">
        <f t="shared" si="4"/>
        <v>0</v>
      </c>
      <c r="S20">
        <f t="shared" si="4"/>
        <v>0</v>
      </c>
      <c r="T20">
        <f t="shared" si="4"/>
        <v>0</v>
      </c>
      <c r="U20">
        <f t="shared" si="4"/>
        <v>0</v>
      </c>
      <c r="V20">
        <f t="shared" si="4"/>
        <v>0</v>
      </c>
      <c r="W20">
        <f t="shared" si="4"/>
        <v>0</v>
      </c>
      <c r="X20">
        <f t="shared" si="4"/>
        <v>0</v>
      </c>
      <c r="Y20">
        <f t="shared" si="4"/>
        <v>0</v>
      </c>
      <c r="Z20">
        <f t="shared" si="4"/>
        <v>0</v>
      </c>
      <c r="AA20">
        <f t="shared" si="4"/>
        <v>0</v>
      </c>
      <c r="AB20">
        <f t="shared" si="4"/>
        <v>0</v>
      </c>
      <c r="AC20">
        <f t="shared" si="4"/>
        <v>0</v>
      </c>
      <c r="AD20">
        <f t="shared" si="4"/>
        <v>0</v>
      </c>
      <c r="AE20">
        <f t="shared" si="4"/>
        <v>0</v>
      </c>
      <c r="AF20">
        <f t="shared" si="4"/>
        <v>0</v>
      </c>
      <c r="AG20">
        <f t="shared" si="4"/>
        <v>0</v>
      </c>
      <c r="AH20">
        <f t="shared" si="4"/>
        <v>0</v>
      </c>
      <c r="AI20">
        <f t="shared" ref="K20:AZ25" si="6">SUMIFS($E:$E,$D:$D,AI$1,$B:$B,$H20)</f>
        <v>0</v>
      </c>
      <c r="AJ20">
        <f t="shared" si="6"/>
        <v>0</v>
      </c>
      <c r="AK20">
        <f t="shared" si="6"/>
        <v>0</v>
      </c>
      <c r="AL20">
        <f t="shared" si="6"/>
        <v>0</v>
      </c>
      <c r="AM20">
        <f t="shared" si="6"/>
        <v>0</v>
      </c>
      <c r="AN20">
        <f t="shared" si="6"/>
        <v>0</v>
      </c>
      <c r="AO20">
        <f t="shared" si="6"/>
        <v>0</v>
      </c>
      <c r="AP20">
        <f t="shared" si="6"/>
        <v>0</v>
      </c>
      <c r="AQ20">
        <f t="shared" si="6"/>
        <v>0</v>
      </c>
      <c r="AR20">
        <f t="shared" si="6"/>
        <v>0</v>
      </c>
      <c r="AS20">
        <f t="shared" si="6"/>
        <v>0</v>
      </c>
      <c r="AT20">
        <f t="shared" si="6"/>
        <v>0</v>
      </c>
      <c r="AU20">
        <f t="shared" si="6"/>
        <v>0</v>
      </c>
      <c r="AV20">
        <f t="shared" si="6"/>
        <v>0</v>
      </c>
      <c r="AW20">
        <f t="shared" si="6"/>
        <v>0</v>
      </c>
      <c r="AX20">
        <f t="shared" si="6"/>
        <v>0</v>
      </c>
      <c r="AY20">
        <f t="shared" si="6"/>
        <v>0</v>
      </c>
      <c r="AZ20">
        <f t="shared" si="6"/>
        <v>0</v>
      </c>
      <c r="BA20">
        <f t="shared" si="5"/>
        <v>0</v>
      </c>
      <c r="BB20">
        <f t="shared" si="5"/>
        <v>0</v>
      </c>
      <c r="BC20">
        <f t="shared" si="5"/>
        <v>0</v>
      </c>
      <c r="BD20">
        <f t="shared" si="5"/>
        <v>0</v>
      </c>
      <c r="BE20">
        <f t="shared" si="5"/>
        <v>0</v>
      </c>
      <c r="BF20">
        <f t="shared" si="5"/>
        <v>0</v>
      </c>
      <c r="BG20">
        <f t="shared" si="5"/>
        <v>0</v>
      </c>
    </row>
    <row r="21" spans="1:59" x14ac:dyDescent="0.25">
      <c r="A21" t="s">
        <v>2359</v>
      </c>
      <c r="B21" t="s">
        <v>2341</v>
      </c>
      <c r="C21" t="b">
        <v>1</v>
      </c>
      <c r="D21" t="s">
        <v>3</v>
      </c>
      <c r="E21">
        <v>533487</v>
      </c>
      <c r="F21">
        <v>2020</v>
      </c>
      <c r="H21" t="s">
        <v>2483</v>
      </c>
      <c r="I21" s="1">
        <v>1</v>
      </c>
      <c r="J21">
        <f t="shared" si="2"/>
        <v>0</v>
      </c>
      <c r="K21">
        <f t="shared" si="6"/>
        <v>0</v>
      </c>
      <c r="L21">
        <f t="shared" si="6"/>
        <v>0</v>
      </c>
      <c r="M21">
        <f t="shared" si="6"/>
        <v>0</v>
      </c>
      <c r="N21">
        <f t="shared" si="6"/>
        <v>0</v>
      </c>
      <c r="O21">
        <f t="shared" si="6"/>
        <v>0</v>
      </c>
      <c r="P21">
        <f t="shared" si="6"/>
        <v>0</v>
      </c>
      <c r="Q21">
        <f t="shared" si="6"/>
        <v>0</v>
      </c>
      <c r="R21">
        <f t="shared" si="6"/>
        <v>0</v>
      </c>
      <c r="S21">
        <f t="shared" si="6"/>
        <v>0</v>
      </c>
      <c r="T21">
        <f t="shared" si="6"/>
        <v>0</v>
      </c>
      <c r="U21">
        <f t="shared" si="6"/>
        <v>0</v>
      </c>
      <c r="V21">
        <f t="shared" si="6"/>
        <v>0</v>
      </c>
      <c r="W21">
        <f t="shared" si="6"/>
        <v>0</v>
      </c>
      <c r="X21">
        <f t="shared" si="6"/>
        <v>0</v>
      </c>
      <c r="Y21">
        <f t="shared" si="6"/>
        <v>0</v>
      </c>
      <c r="Z21">
        <f t="shared" si="6"/>
        <v>0</v>
      </c>
      <c r="AA21">
        <f t="shared" si="6"/>
        <v>0</v>
      </c>
      <c r="AB21">
        <f t="shared" si="6"/>
        <v>0</v>
      </c>
      <c r="AC21">
        <f t="shared" si="6"/>
        <v>0</v>
      </c>
      <c r="AD21">
        <f t="shared" si="6"/>
        <v>0</v>
      </c>
      <c r="AE21">
        <f t="shared" si="6"/>
        <v>0</v>
      </c>
      <c r="AF21">
        <f t="shared" si="6"/>
        <v>0</v>
      </c>
      <c r="AG21">
        <f t="shared" si="6"/>
        <v>0</v>
      </c>
      <c r="AH21">
        <f t="shared" si="6"/>
        <v>0</v>
      </c>
      <c r="AI21">
        <f t="shared" si="6"/>
        <v>0</v>
      </c>
      <c r="AJ21">
        <f t="shared" si="6"/>
        <v>0</v>
      </c>
      <c r="AK21">
        <f t="shared" si="6"/>
        <v>0</v>
      </c>
      <c r="AL21">
        <f t="shared" si="6"/>
        <v>0</v>
      </c>
      <c r="AM21">
        <f t="shared" si="6"/>
        <v>0</v>
      </c>
      <c r="AN21">
        <f t="shared" si="6"/>
        <v>0</v>
      </c>
      <c r="AO21">
        <f t="shared" si="6"/>
        <v>0</v>
      </c>
      <c r="AP21">
        <f t="shared" si="6"/>
        <v>0</v>
      </c>
      <c r="AQ21">
        <f t="shared" si="6"/>
        <v>0</v>
      </c>
      <c r="AR21">
        <f t="shared" si="6"/>
        <v>0</v>
      </c>
      <c r="AS21">
        <f t="shared" si="6"/>
        <v>0</v>
      </c>
      <c r="AT21">
        <f t="shared" si="6"/>
        <v>0</v>
      </c>
      <c r="AU21">
        <f t="shared" si="6"/>
        <v>0</v>
      </c>
      <c r="AV21">
        <f t="shared" si="6"/>
        <v>0</v>
      </c>
      <c r="AW21">
        <f t="shared" si="6"/>
        <v>0</v>
      </c>
      <c r="AX21">
        <f t="shared" si="6"/>
        <v>0</v>
      </c>
      <c r="AY21">
        <f t="shared" si="6"/>
        <v>0</v>
      </c>
      <c r="AZ21">
        <f t="shared" si="6"/>
        <v>0</v>
      </c>
      <c r="BA21">
        <f t="shared" si="5"/>
        <v>0</v>
      </c>
      <c r="BB21">
        <f t="shared" si="5"/>
        <v>0</v>
      </c>
      <c r="BC21">
        <f t="shared" si="5"/>
        <v>0</v>
      </c>
      <c r="BD21">
        <f t="shared" si="5"/>
        <v>0</v>
      </c>
      <c r="BE21">
        <f t="shared" si="5"/>
        <v>0</v>
      </c>
      <c r="BF21">
        <f t="shared" si="5"/>
        <v>0</v>
      </c>
      <c r="BG21">
        <f t="shared" si="5"/>
        <v>0</v>
      </c>
    </row>
    <row r="22" spans="1:59" x14ac:dyDescent="0.25">
      <c r="A22" t="s">
        <v>2360</v>
      </c>
      <c r="B22" t="s">
        <v>2341</v>
      </c>
      <c r="C22" t="b">
        <v>1</v>
      </c>
      <c r="D22" t="s">
        <v>3</v>
      </c>
      <c r="E22">
        <v>645155</v>
      </c>
      <c r="F22">
        <v>2020</v>
      </c>
      <c r="H22" t="s">
        <v>2484</v>
      </c>
      <c r="I22" s="1">
        <v>1</v>
      </c>
      <c r="J22">
        <f t="shared" si="2"/>
        <v>0</v>
      </c>
      <c r="K22">
        <f t="shared" si="6"/>
        <v>0</v>
      </c>
      <c r="L22">
        <f t="shared" si="6"/>
        <v>0</v>
      </c>
      <c r="M22">
        <f t="shared" si="6"/>
        <v>0</v>
      </c>
      <c r="N22">
        <f t="shared" si="6"/>
        <v>0</v>
      </c>
      <c r="O22">
        <f t="shared" si="6"/>
        <v>0</v>
      </c>
      <c r="P22">
        <f t="shared" si="6"/>
        <v>0</v>
      </c>
      <c r="Q22">
        <f t="shared" si="6"/>
        <v>0</v>
      </c>
      <c r="R22">
        <f t="shared" si="6"/>
        <v>0</v>
      </c>
      <c r="S22">
        <f t="shared" si="6"/>
        <v>0</v>
      </c>
      <c r="T22">
        <f t="shared" si="6"/>
        <v>0</v>
      </c>
      <c r="U22">
        <f t="shared" si="6"/>
        <v>0</v>
      </c>
      <c r="V22">
        <f t="shared" si="6"/>
        <v>0</v>
      </c>
      <c r="W22">
        <f t="shared" si="6"/>
        <v>0</v>
      </c>
      <c r="X22">
        <f t="shared" si="6"/>
        <v>0</v>
      </c>
      <c r="Y22">
        <f t="shared" si="6"/>
        <v>0</v>
      </c>
      <c r="Z22">
        <f t="shared" si="6"/>
        <v>0</v>
      </c>
      <c r="AA22">
        <f t="shared" si="6"/>
        <v>0</v>
      </c>
      <c r="AB22">
        <f t="shared" si="6"/>
        <v>0</v>
      </c>
      <c r="AC22">
        <f t="shared" si="6"/>
        <v>0</v>
      </c>
      <c r="AD22">
        <f t="shared" si="6"/>
        <v>0</v>
      </c>
      <c r="AE22">
        <f t="shared" si="6"/>
        <v>0</v>
      </c>
      <c r="AF22">
        <f t="shared" si="6"/>
        <v>0</v>
      </c>
      <c r="AG22">
        <f t="shared" si="6"/>
        <v>0</v>
      </c>
      <c r="AH22">
        <f t="shared" si="6"/>
        <v>0</v>
      </c>
      <c r="AI22">
        <f t="shared" si="6"/>
        <v>0</v>
      </c>
      <c r="AJ22">
        <f t="shared" si="6"/>
        <v>0</v>
      </c>
      <c r="AK22">
        <f t="shared" si="6"/>
        <v>0</v>
      </c>
      <c r="AL22">
        <f t="shared" si="6"/>
        <v>0</v>
      </c>
      <c r="AM22">
        <f t="shared" si="6"/>
        <v>0</v>
      </c>
      <c r="AN22">
        <f t="shared" si="6"/>
        <v>0</v>
      </c>
      <c r="AO22">
        <f t="shared" si="6"/>
        <v>0</v>
      </c>
      <c r="AP22">
        <f t="shared" si="6"/>
        <v>0</v>
      </c>
      <c r="AQ22">
        <f t="shared" si="6"/>
        <v>0</v>
      </c>
      <c r="AR22">
        <f t="shared" si="6"/>
        <v>0</v>
      </c>
      <c r="AS22">
        <f t="shared" si="6"/>
        <v>0</v>
      </c>
      <c r="AT22">
        <f t="shared" si="6"/>
        <v>0</v>
      </c>
      <c r="AU22">
        <f t="shared" si="6"/>
        <v>0</v>
      </c>
      <c r="AV22">
        <f t="shared" si="6"/>
        <v>0</v>
      </c>
      <c r="AW22">
        <f t="shared" si="6"/>
        <v>0</v>
      </c>
      <c r="AX22">
        <f t="shared" si="6"/>
        <v>0</v>
      </c>
      <c r="AY22">
        <f t="shared" si="6"/>
        <v>0</v>
      </c>
      <c r="AZ22">
        <f t="shared" si="6"/>
        <v>0</v>
      </c>
      <c r="BA22">
        <f t="shared" si="5"/>
        <v>0</v>
      </c>
      <c r="BB22">
        <f t="shared" si="5"/>
        <v>0</v>
      </c>
      <c r="BC22">
        <f t="shared" si="5"/>
        <v>0</v>
      </c>
      <c r="BD22">
        <f t="shared" si="5"/>
        <v>0</v>
      </c>
      <c r="BE22">
        <f t="shared" si="5"/>
        <v>0</v>
      </c>
      <c r="BF22">
        <f t="shared" si="5"/>
        <v>0</v>
      </c>
      <c r="BG22">
        <f t="shared" si="5"/>
        <v>0</v>
      </c>
    </row>
    <row r="23" spans="1:59" x14ac:dyDescent="0.25">
      <c r="A23" t="s">
        <v>2361</v>
      </c>
      <c r="B23" t="s">
        <v>2341</v>
      </c>
      <c r="C23" t="b">
        <v>1</v>
      </c>
      <c r="D23" t="s">
        <v>3</v>
      </c>
      <c r="E23">
        <v>392983</v>
      </c>
      <c r="F23">
        <v>2020</v>
      </c>
      <c r="H23" t="s">
        <v>2485</v>
      </c>
      <c r="I23" s="1">
        <v>1</v>
      </c>
      <c r="J23">
        <f t="shared" si="2"/>
        <v>0</v>
      </c>
      <c r="K23">
        <f t="shared" si="6"/>
        <v>0</v>
      </c>
      <c r="L23">
        <f t="shared" si="6"/>
        <v>0</v>
      </c>
      <c r="M23">
        <f t="shared" si="6"/>
        <v>0</v>
      </c>
      <c r="N23">
        <f t="shared" si="6"/>
        <v>0</v>
      </c>
      <c r="O23">
        <f t="shared" si="6"/>
        <v>0</v>
      </c>
      <c r="P23">
        <f t="shared" si="6"/>
        <v>0</v>
      </c>
      <c r="Q23">
        <f t="shared" si="6"/>
        <v>0</v>
      </c>
      <c r="R23">
        <f t="shared" si="6"/>
        <v>0</v>
      </c>
      <c r="S23">
        <f t="shared" si="6"/>
        <v>0</v>
      </c>
      <c r="T23">
        <f t="shared" si="6"/>
        <v>0</v>
      </c>
      <c r="U23">
        <f t="shared" si="6"/>
        <v>0</v>
      </c>
      <c r="V23">
        <f t="shared" si="6"/>
        <v>0</v>
      </c>
      <c r="W23">
        <f t="shared" si="6"/>
        <v>0</v>
      </c>
      <c r="X23">
        <f t="shared" si="6"/>
        <v>0</v>
      </c>
      <c r="Y23">
        <f t="shared" si="6"/>
        <v>0</v>
      </c>
      <c r="Z23">
        <f t="shared" si="6"/>
        <v>0</v>
      </c>
      <c r="AA23">
        <f t="shared" si="6"/>
        <v>0</v>
      </c>
      <c r="AB23">
        <f t="shared" si="6"/>
        <v>0</v>
      </c>
      <c r="AC23">
        <f t="shared" si="6"/>
        <v>0</v>
      </c>
      <c r="AD23">
        <f t="shared" si="6"/>
        <v>0</v>
      </c>
      <c r="AE23">
        <f t="shared" si="6"/>
        <v>0</v>
      </c>
      <c r="AF23">
        <f t="shared" si="6"/>
        <v>0</v>
      </c>
      <c r="AG23">
        <f t="shared" si="6"/>
        <v>0</v>
      </c>
      <c r="AH23">
        <f t="shared" si="6"/>
        <v>0</v>
      </c>
      <c r="AI23">
        <f t="shared" si="6"/>
        <v>0</v>
      </c>
      <c r="AJ23">
        <f t="shared" si="6"/>
        <v>0</v>
      </c>
      <c r="AK23">
        <f t="shared" si="6"/>
        <v>0</v>
      </c>
      <c r="AL23">
        <f t="shared" si="6"/>
        <v>0</v>
      </c>
      <c r="AM23">
        <f t="shared" si="6"/>
        <v>0</v>
      </c>
      <c r="AN23">
        <f t="shared" si="6"/>
        <v>0</v>
      </c>
      <c r="AO23">
        <f t="shared" si="6"/>
        <v>0</v>
      </c>
      <c r="AP23">
        <f t="shared" si="6"/>
        <v>0</v>
      </c>
      <c r="AQ23">
        <f t="shared" si="6"/>
        <v>0</v>
      </c>
      <c r="AR23">
        <f t="shared" si="6"/>
        <v>0</v>
      </c>
      <c r="AS23">
        <f t="shared" si="6"/>
        <v>0</v>
      </c>
      <c r="AT23">
        <f t="shared" si="6"/>
        <v>0</v>
      </c>
      <c r="AU23">
        <f t="shared" si="6"/>
        <v>0</v>
      </c>
      <c r="AV23">
        <f t="shared" si="6"/>
        <v>0</v>
      </c>
      <c r="AW23">
        <f t="shared" si="6"/>
        <v>0</v>
      </c>
      <c r="AX23">
        <f t="shared" si="6"/>
        <v>0</v>
      </c>
      <c r="AY23">
        <f t="shared" si="6"/>
        <v>0</v>
      </c>
      <c r="AZ23">
        <f t="shared" si="6"/>
        <v>0</v>
      </c>
      <c r="BA23">
        <f t="shared" si="5"/>
        <v>0</v>
      </c>
      <c r="BB23">
        <f t="shared" si="5"/>
        <v>0</v>
      </c>
      <c r="BC23">
        <f t="shared" si="5"/>
        <v>0</v>
      </c>
      <c r="BD23">
        <f t="shared" si="5"/>
        <v>0</v>
      </c>
      <c r="BE23">
        <f t="shared" si="5"/>
        <v>0</v>
      </c>
      <c r="BF23">
        <f t="shared" si="5"/>
        <v>0</v>
      </c>
      <c r="BG23">
        <f t="shared" si="5"/>
        <v>0</v>
      </c>
    </row>
    <row r="24" spans="1:59" x14ac:dyDescent="0.25">
      <c r="A24" t="s">
        <v>2362</v>
      </c>
      <c r="B24" t="s">
        <v>2341</v>
      </c>
      <c r="C24" t="b">
        <v>1</v>
      </c>
      <c r="D24" t="s">
        <v>3</v>
      </c>
      <c r="E24">
        <v>300002</v>
      </c>
      <c r="F24">
        <v>2020</v>
      </c>
      <c r="H24" t="s">
        <v>2486</v>
      </c>
      <c r="I24" s="1">
        <v>1</v>
      </c>
      <c r="J24">
        <f t="shared" si="2"/>
        <v>0</v>
      </c>
      <c r="K24">
        <f t="shared" si="6"/>
        <v>0</v>
      </c>
      <c r="L24">
        <f t="shared" si="6"/>
        <v>0</v>
      </c>
      <c r="M24">
        <f t="shared" si="6"/>
        <v>0</v>
      </c>
      <c r="N24">
        <f t="shared" si="6"/>
        <v>0</v>
      </c>
      <c r="O24">
        <f t="shared" si="6"/>
        <v>0</v>
      </c>
      <c r="P24">
        <f t="shared" si="6"/>
        <v>0</v>
      </c>
      <c r="Q24">
        <f t="shared" si="6"/>
        <v>0</v>
      </c>
      <c r="R24">
        <f t="shared" si="6"/>
        <v>0</v>
      </c>
      <c r="S24">
        <f t="shared" si="6"/>
        <v>0</v>
      </c>
      <c r="T24">
        <f t="shared" si="6"/>
        <v>0</v>
      </c>
      <c r="U24">
        <f t="shared" si="6"/>
        <v>0</v>
      </c>
      <c r="V24">
        <f t="shared" si="6"/>
        <v>0</v>
      </c>
      <c r="W24">
        <f t="shared" si="6"/>
        <v>0</v>
      </c>
      <c r="X24">
        <f t="shared" si="6"/>
        <v>0</v>
      </c>
      <c r="Y24">
        <f t="shared" si="6"/>
        <v>0</v>
      </c>
      <c r="Z24">
        <f t="shared" si="6"/>
        <v>0</v>
      </c>
      <c r="AA24">
        <f t="shared" si="6"/>
        <v>0</v>
      </c>
      <c r="AB24">
        <f t="shared" si="6"/>
        <v>0</v>
      </c>
      <c r="AC24">
        <f t="shared" si="6"/>
        <v>0</v>
      </c>
      <c r="AD24">
        <f t="shared" si="6"/>
        <v>0</v>
      </c>
      <c r="AE24">
        <f t="shared" si="6"/>
        <v>0</v>
      </c>
      <c r="AF24">
        <f t="shared" si="6"/>
        <v>0</v>
      </c>
      <c r="AG24">
        <f t="shared" si="6"/>
        <v>0</v>
      </c>
      <c r="AH24">
        <f t="shared" si="6"/>
        <v>0</v>
      </c>
      <c r="AI24">
        <f t="shared" si="6"/>
        <v>0</v>
      </c>
      <c r="AJ24">
        <f t="shared" si="6"/>
        <v>0</v>
      </c>
      <c r="AK24">
        <f t="shared" si="6"/>
        <v>0</v>
      </c>
      <c r="AL24">
        <f t="shared" si="6"/>
        <v>0</v>
      </c>
      <c r="AM24">
        <f t="shared" si="6"/>
        <v>0</v>
      </c>
      <c r="AN24">
        <f t="shared" si="6"/>
        <v>0</v>
      </c>
      <c r="AO24">
        <f t="shared" si="6"/>
        <v>0</v>
      </c>
      <c r="AP24">
        <f t="shared" si="6"/>
        <v>0</v>
      </c>
      <c r="AQ24">
        <f t="shared" si="6"/>
        <v>0</v>
      </c>
      <c r="AR24">
        <f t="shared" si="6"/>
        <v>0</v>
      </c>
      <c r="AS24">
        <f t="shared" si="6"/>
        <v>0</v>
      </c>
      <c r="AT24">
        <f t="shared" si="6"/>
        <v>0</v>
      </c>
      <c r="AU24">
        <f t="shared" si="6"/>
        <v>0</v>
      </c>
      <c r="AV24">
        <f t="shared" si="6"/>
        <v>0</v>
      </c>
      <c r="AW24">
        <f t="shared" si="6"/>
        <v>0</v>
      </c>
      <c r="AX24">
        <f t="shared" si="6"/>
        <v>0</v>
      </c>
      <c r="AY24">
        <f t="shared" si="6"/>
        <v>0</v>
      </c>
      <c r="AZ24">
        <f t="shared" si="6"/>
        <v>0</v>
      </c>
      <c r="BA24">
        <f t="shared" si="5"/>
        <v>0</v>
      </c>
      <c r="BB24">
        <f t="shared" si="5"/>
        <v>0</v>
      </c>
      <c r="BC24">
        <f t="shared" si="5"/>
        <v>0</v>
      </c>
      <c r="BD24">
        <f t="shared" si="5"/>
        <v>0</v>
      </c>
      <c r="BE24">
        <f t="shared" si="5"/>
        <v>0</v>
      </c>
      <c r="BF24">
        <f t="shared" si="5"/>
        <v>0</v>
      </c>
      <c r="BG24">
        <f t="shared" si="5"/>
        <v>0</v>
      </c>
    </row>
    <row r="25" spans="1:59" x14ac:dyDescent="0.25">
      <c r="A25" t="s">
        <v>2361</v>
      </c>
      <c r="B25" t="s">
        <v>2341</v>
      </c>
      <c r="C25" t="b">
        <v>1</v>
      </c>
      <c r="D25" t="s">
        <v>3</v>
      </c>
      <c r="E25">
        <v>291404</v>
      </c>
      <c r="F25">
        <v>2020</v>
      </c>
      <c r="H25" t="s">
        <v>2487</v>
      </c>
      <c r="I25" s="1">
        <v>1</v>
      </c>
      <c r="J25">
        <f t="shared" si="2"/>
        <v>0</v>
      </c>
      <c r="K25">
        <f t="shared" si="6"/>
        <v>0</v>
      </c>
      <c r="L25">
        <f t="shared" si="6"/>
        <v>0</v>
      </c>
      <c r="M25">
        <f t="shared" si="6"/>
        <v>0</v>
      </c>
      <c r="N25">
        <f t="shared" si="6"/>
        <v>0</v>
      </c>
      <c r="O25">
        <f t="shared" si="6"/>
        <v>0</v>
      </c>
      <c r="P25">
        <f t="shared" si="6"/>
        <v>0</v>
      </c>
      <c r="Q25">
        <f t="shared" si="6"/>
        <v>0</v>
      </c>
      <c r="R25">
        <f t="shared" si="6"/>
        <v>0</v>
      </c>
      <c r="S25">
        <f t="shared" si="6"/>
        <v>0</v>
      </c>
      <c r="T25">
        <f t="shared" si="6"/>
        <v>0</v>
      </c>
      <c r="U25">
        <f t="shared" si="6"/>
        <v>0</v>
      </c>
      <c r="V25">
        <f t="shared" si="6"/>
        <v>0</v>
      </c>
      <c r="W25">
        <f t="shared" si="6"/>
        <v>0</v>
      </c>
      <c r="X25">
        <f t="shared" si="6"/>
        <v>0</v>
      </c>
      <c r="Y25">
        <f t="shared" si="6"/>
        <v>0</v>
      </c>
      <c r="Z25">
        <f t="shared" si="6"/>
        <v>0</v>
      </c>
      <c r="AA25">
        <f t="shared" si="6"/>
        <v>0</v>
      </c>
      <c r="AB25">
        <f t="shared" si="6"/>
        <v>0</v>
      </c>
      <c r="AC25">
        <f t="shared" si="6"/>
        <v>0</v>
      </c>
      <c r="AD25">
        <f t="shared" si="6"/>
        <v>0</v>
      </c>
      <c r="AE25">
        <f t="shared" si="6"/>
        <v>0</v>
      </c>
      <c r="AF25">
        <f t="shared" si="6"/>
        <v>0</v>
      </c>
      <c r="AG25">
        <f t="shared" si="6"/>
        <v>0</v>
      </c>
      <c r="AH25">
        <f t="shared" si="6"/>
        <v>0</v>
      </c>
      <c r="AI25">
        <f t="shared" si="6"/>
        <v>0</v>
      </c>
      <c r="AJ25">
        <f t="shared" si="6"/>
        <v>0</v>
      </c>
      <c r="AK25">
        <f t="shared" si="6"/>
        <v>0</v>
      </c>
      <c r="AL25">
        <f t="shared" si="6"/>
        <v>0</v>
      </c>
      <c r="AM25">
        <f t="shared" si="6"/>
        <v>0</v>
      </c>
      <c r="AN25">
        <f t="shared" si="6"/>
        <v>0</v>
      </c>
      <c r="AO25">
        <f t="shared" si="6"/>
        <v>0</v>
      </c>
      <c r="AP25">
        <f t="shared" si="6"/>
        <v>0</v>
      </c>
      <c r="AQ25">
        <f t="shared" si="6"/>
        <v>0</v>
      </c>
      <c r="AR25">
        <f t="shared" si="6"/>
        <v>0</v>
      </c>
      <c r="AS25">
        <f t="shared" si="6"/>
        <v>0</v>
      </c>
      <c r="AT25">
        <f t="shared" si="6"/>
        <v>0</v>
      </c>
      <c r="AU25">
        <f t="shared" si="6"/>
        <v>0</v>
      </c>
      <c r="AV25">
        <f t="shared" si="6"/>
        <v>0</v>
      </c>
      <c r="AW25">
        <f t="shared" si="6"/>
        <v>0</v>
      </c>
      <c r="AX25">
        <f t="shared" si="6"/>
        <v>0</v>
      </c>
      <c r="AY25">
        <f t="shared" si="6"/>
        <v>0</v>
      </c>
      <c r="AZ25">
        <f t="shared" si="6"/>
        <v>0</v>
      </c>
      <c r="BA25">
        <f t="shared" si="5"/>
        <v>0</v>
      </c>
      <c r="BB25">
        <f t="shared" si="5"/>
        <v>0</v>
      </c>
      <c r="BC25">
        <f t="shared" si="5"/>
        <v>0</v>
      </c>
      <c r="BD25">
        <f t="shared" si="5"/>
        <v>0</v>
      </c>
      <c r="BE25">
        <f t="shared" si="5"/>
        <v>0</v>
      </c>
      <c r="BF25">
        <f t="shared" si="5"/>
        <v>0</v>
      </c>
      <c r="BG25">
        <f t="shared" si="5"/>
        <v>0</v>
      </c>
    </row>
    <row r="26" spans="1:59" x14ac:dyDescent="0.25">
      <c r="A26" t="s">
        <v>2363</v>
      </c>
      <c r="B26" t="s">
        <v>2341</v>
      </c>
      <c r="C26" t="b">
        <v>1</v>
      </c>
      <c r="D26" t="s">
        <v>3</v>
      </c>
      <c r="E26">
        <v>196168</v>
      </c>
      <c r="F26">
        <v>2020</v>
      </c>
    </row>
    <row r="27" spans="1:59" x14ac:dyDescent="0.25">
      <c r="A27" t="s">
        <v>2364</v>
      </c>
      <c r="B27" t="s">
        <v>2350</v>
      </c>
      <c r="C27" t="b">
        <v>1</v>
      </c>
      <c r="D27" t="s">
        <v>3</v>
      </c>
      <c r="E27">
        <v>132</v>
      </c>
      <c r="F27">
        <v>2020</v>
      </c>
      <c r="H27" t="s">
        <v>2488</v>
      </c>
      <c r="J27" s="76">
        <f>SUMPRODUCT(J2:J25,$I$2:$I$25)/SUM(J2:J25)</f>
        <v>0.12376605731470851</v>
      </c>
      <c r="K27" s="76">
        <f>SUMPRODUCT(K2:K25,$I$2:$I$25)/SUM(K2:K25)</f>
        <v>0.30757588173581679</v>
      </c>
      <c r="L27" s="76">
        <f t="shared" ref="L27:BG27" si="7">SUMPRODUCT(L2:L25,$I$2:$I$25)/SUM(L2:L25)</f>
        <v>0.12016982618697356</v>
      </c>
      <c r="M27" s="76">
        <f t="shared" si="7"/>
        <v>0.10510483541072596</v>
      </c>
      <c r="N27" s="76">
        <f t="shared" si="7"/>
        <v>0.43340393493510898</v>
      </c>
      <c r="O27" s="76">
        <f t="shared" si="7"/>
        <v>0.30865797651420113</v>
      </c>
      <c r="P27" s="76">
        <f>SUMPRODUCT(P2:P25,$I$2:$I$25)/SUM(P2:P25)</f>
        <v>4.7049732079785876E-2</v>
      </c>
      <c r="Q27" s="76">
        <f t="shared" si="7"/>
        <v>2.7244636583123084E-2</v>
      </c>
      <c r="R27" s="76">
        <f t="shared" si="7"/>
        <v>4.960083471339341E-2</v>
      </c>
      <c r="S27" s="76">
        <f t="shared" si="7"/>
        <v>0.11873183728692187</v>
      </c>
      <c r="T27" s="76">
        <f t="shared" si="7"/>
        <v>0.18313087834336406</v>
      </c>
      <c r="U27" s="76">
        <f t="shared" si="7"/>
        <v>0.7631089841713623</v>
      </c>
      <c r="V27" s="76">
        <f t="shared" si="7"/>
        <v>9.7366458518640273E-2</v>
      </c>
      <c r="W27" s="76">
        <f t="shared" si="7"/>
        <v>8.4577936167307285E-2</v>
      </c>
      <c r="X27" s="76">
        <f t="shared" si="7"/>
        <v>0.59421644660850637</v>
      </c>
      <c r="Y27" s="76">
        <f t="shared" si="7"/>
        <v>0.44222419158123921</v>
      </c>
      <c r="Z27" s="76">
        <f t="shared" si="7"/>
        <v>8.5003280029113282E-2</v>
      </c>
      <c r="AA27" s="76">
        <f t="shared" si="7"/>
        <v>3.4121405458548082E-2</v>
      </c>
      <c r="AB27" s="76">
        <f t="shared" si="7"/>
        <v>0.79544971804474651</v>
      </c>
      <c r="AC27" s="76">
        <f t="shared" si="7"/>
        <v>9.5172494841954045E-2</v>
      </c>
      <c r="AD27" s="76">
        <f t="shared" si="7"/>
        <v>0.23678129280196045</v>
      </c>
      <c r="AE27" s="76">
        <f t="shared" si="7"/>
        <v>0.10110969949642652</v>
      </c>
      <c r="AF27" s="76">
        <f t="shared" si="7"/>
        <v>0.28125146347757701</v>
      </c>
      <c r="AG27" s="76">
        <f t="shared" si="7"/>
        <v>2.7745309857950925E-2</v>
      </c>
      <c r="AH27" s="76">
        <f t="shared" si="7"/>
        <v>7.5087161900428856E-2</v>
      </c>
      <c r="AI27" s="76">
        <f t="shared" si="7"/>
        <v>0.60025414670635457</v>
      </c>
      <c r="AJ27" s="76">
        <f t="shared" si="7"/>
        <v>0.28898564374881325</v>
      </c>
      <c r="AK27" s="76">
        <f t="shared" si="7"/>
        <v>0.28808065069371114</v>
      </c>
      <c r="AL27" s="76">
        <f t="shared" si="7"/>
        <v>0.16373732491747123</v>
      </c>
      <c r="AM27" s="76">
        <f t="shared" si="7"/>
        <v>4.331038992804967E-2</v>
      </c>
      <c r="AN27" s="76">
        <f t="shared" si="7"/>
        <v>0.27155897816239433</v>
      </c>
      <c r="AO27" s="76">
        <f t="shared" si="7"/>
        <v>0.29244911841344157</v>
      </c>
      <c r="AP27" s="76">
        <f t="shared" si="7"/>
        <v>0.1553021029325615</v>
      </c>
      <c r="AQ27" s="76">
        <f t="shared" si="7"/>
        <v>0.3820563832547908</v>
      </c>
      <c r="AR27" s="76">
        <f t="shared" si="7"/>
        <v>2.873465014253801E-2</v>
      </c>
      <c r="AS27" s="76">
        <f t="shared" si="7"/>
        <v>0.39160390200840733</v>
      </c>
      <c r="AT27" s="76">
        <f t="shared" si="7"/>
        <v>0.6754052193619664</v>
      </c>
      <c r="AU27" s="76">
        <f t="shared" si="7"/>
        <v>4.0701230108065853E-2</v>
      </c>
      <c r="AV27" s="76">
        <f t="shared" si="7"/>
        <v>6.9488491995937901E-2</v>
      </c>
      <c r="AW27" s="76">
        <f t="shared" si="7"/>
        <v>7.7241865669700108E-2</v>
      </c>
      <c r="AX27" s="76">
        <f t="shared" si="7"/>
        <v>0.80503489300378572</v>
      </c>
      <c r="AY27" s="76">
        <f t="shared" si="7"/>
        <v>0.17912103657753667</v>
      </c>
      <c r="AZ27" s="76">
        <f t="shared" si="7"/>
        <v>0.21985090075325828</v>
      </c>
      <c r="BA27" s="76">
        <f t="shared" si="7"/>
        <v>0.12583034395914652</v>
      </c>
      <c r="BB27" s="76">
        <f t="shared" si="7"/>
        <v>0.99835134221368182</v>
      </c>
      <c r="BC27" s="76">
        <f t="shared" si="7"/>
        <v>7.0858182006080225E-2</v>
      </c>
      <c r="BD27" s="76">
        <f t="shared" si="7"/>
        <v>0.75278031992710592</v>
      </c>
      <c r="BE27" s="76">
        <f t="shared" si="7"/>
        <v>6.1737173567906298E-2</v>
      </c>
      <c r="BF27" s="76">
        <f t="shared" si="7"/>
        <v>9.4301600422433601E-2</v>
      </c>
      <c r="BG27" s="76">
        <f t="shared" si="7"/>
        <v>0.16282492882170618</v>
      </c>
    </row>
    <row r="28" spans="1:59" x14ac:dyDescent="0.25">
      <c r="A28" t="s">
        <v>2365</v>
      </c>
      <c r="B28" t="s">
        <v>2345</v>
      </c>
      <c r="C28" t="b">
        <v>1</v>
      </c>
      <c r="D28" t="s">
        <v>3</v>
      </c>
      <c r="E28">
        <v>2384708.5</v>
      </c>
      <c r="F28">
        <v>2020</v>
      </c>
    </row>
    <row r="29" spans="1:59" x14ac:dyDescent="0.25">
      <c r="A29" t="s">
        <v>2361</v>
      </c>
      <c r="B29" t="s">
        <v>2347</v>
      </c>
      <c r="C29" t="b">
        <v>1</v>
      </c>
      <c r="D29" t="s">
        <v>3</v>
      </c>
      <c r="E29">
        <v>1412104.5</v>
      </c>
      <c r="F29">
        <v>2020</v>
      </c>
    </row>
    <row r="30" spans="1:59" x14ac:dyDescent="0.25">
      <c r="A30" t="s">
        <v>2366</v>
      </c>
      <c r="B30" t="s">
        <v>2350</v>
      </c>
      <c r="C30" t="b">
        <v>0</v>
      </c>
      <c r="D30" t="s">
        <v>60</v>
      </c>
      <c r="E30">
        <v>-147</v>
      </c>
      <c r="F30">
        <v>2020</v>
      </c>
    </row>
    <row r="31" spans="1:59" x14ac:dyDescent="0.25">
      <c r="A31" t="s">
        <v>2332</v>
      </c>
      <c r="B31" t="s">
        <v>2352</v>
      </c>
      <c r="C31" t="b">
        <v>0</v>
      </c>
      <c r="D31" t="s">
        <v>60</v>
      </c>
      <c r="E31">
        <v>0</v>
      </c>
      <c r="F31">
        <v>2020</v>
      </c>
    </row>
    <row r="32" spans="1:59" x14ac:dyDescent="0.25">
      <c r="A32" t="s">
        <v>2351</v>
      </c>
      <c r="B32" t="s">
        <v>2341</v>
      </c>
      <c r="C32" t="b">
        <v>1</v>
      </c>
      <c r="D32" t="s">
        <v>15</v>
      </c>
      <c r="E32">
        <v>47704</v>
      </c>
      <c r="F32">
        <v>2020</v>
      </c>
    </row>
    <row r="33" spans="1:6" x14ac:dyDescent="0.25">
      <c r="A33" t="s">
        <v>2364</v>
      </c>
      <c r="B33" t="s">
        <v>2341</v>
      </c>
      <c r="C33" t="b">
        <v>1</v>
      </c>
      <c r="D33" t="s">
        <v>3</v>
      </c>
      <c r="E33">
        <v>354453</v>
      </c>
      <c r="F33">
        <v>2020</v>
      </c>
    </row>
    <row r="34" spans="1:6" x14ac:dyDescent="0.25">
      <c r="A34" t="s">
        <v>2367</v>
      </c>
      <c r="B34" t="s">
        <v>2368</v>
      </c>
      <c r="C34" t="b">
        <v>1</v>
      </c>
      <c r="D34" t="s">
        <v>3</v>
      </c>
      <c r="E34">
        <v>9501812</v>
      </c>
      <c r="F34">
        <v>2020</v>
      </c>
    </row>
    <row r="35" spans="1:6" x14ac:dyDescent="0.25">
      <c r="A35" t="s">
        <v>2367</v>
      </c>
      <c r="B35" t="s">
        <v>2368</v>
      </c>
      <c r="C35" t="b">
        <v>1</v>
      </c>
      <c r="D35" t="s">
        <v>3</v>
      </c>
      <c r="E35">
        <v>10098922</v>
      </c>
      <c r="F35">
        <v>2020</v>
      </c>
    </row>
    <row r="36" spans="1:6" x14ac:dyDescent="0.25">
      <c r="A36" t="s">
        <v>2367</v>
      </c>
      <c r="B36" t="s">
        <v>2368</v>
      </c>
      <c r="C36" t="b">
        <v>1</v>
      </c>
      <c r="D36" t="s">
        <v>3</v>
      </c>
      <c r="E36">
        <v>9174116</v>
      </c>
      <c r="F36">
        <v>2020</v>
      </c>
    </row>
    <row r="37" spans="1:6" x14ac:dyDescent="0.25">
      <c r="A37" t="s">
        <v>2353</v>
      </c>
      <c r="B37" t="s">
        <v>2350</v>
      </c>
      <c r="C37" t="b">
        <v>0</v>
      </c>
      <c r="D37" t="s">
        <v>3</v>
      </c>
      <c r="E37">
        <v>133.767</v>
      </c>
      <c r="F37">
        <v>2020</v>
      </c>
    </row>
    <row r="38" spans="1:6" x14ac:dyDescent="0.25">
      <c r="A38" t="s">
        <v>2369</v>
      </c>
      <c r="B38" t="s">
        <v>2352</v>
      </c>
      <c r="C38" t="b">
        <v>1</v>
      </c>
      <c r="D38" t="s">
        <v>3</v>
      </c>
      <c r="E38">
        <v>2818.2330000000002</v>
      </c>
      <c r="F38">
        <v>2020</v>
      </c>
    </row>
    <row r="39" spans="1:6" x14ac:dyDescent="0.25">
      <c r="A39" t="s">
        <v>2359</v>
      </c>
      <c r="B39" t="s">
        <v>2341</v>
      </c>
      <c r="C39" t="b">
        <v>1</v>
      </c>
      <c r="D39" t="s">
        <v>3</v>
      </c>
      <c r="E39">
        <v>940999</v>
      </c>
      <c r="F39">
        <v>2020</v>
      </c>
    </row>
    <row r="40" spans="1:6" x14ac:dyDescent="0.25">
      <c r="A40" t="s">
        <v>2340</v>
      </c>
      <c r="B40" t="s">
        <v>2341</v>
      </c>
      <c r="C40" t="b">
        <v>1</v>
      </c>
      <c r="D40" t="s">
        <v>3</v>
      </c>
      <c r="E40">
        <v>2290045</v>
      </c>
      <c r="F40">
        <v>2020</v>
      </c>
    </row>
    <row r="41" spans="1:6" x14ac:dyDescent="0.25">
      <c r="A41" t="s">
        <v>2370</v>
      </c>
      <c r="B41" t="s">
        <v>2371</v>
      </c>
      <c r="C41" t="b">
        <v>1</v>
      </c>
      <c r="D41" t="s">
        <v>48</v>
      </c>
      <c r="E41">
        <v>639124.15</v>
      </c>
      <c r="F41">
        <v>2020</v>
      </c>
    </row>
    <row r="42" spans="1:6" x14ac:dyDescent="0.25">
      <c r="A42" t="s">
        <v>2353</v>
      </c>
      <c r="B42" t="s">
        <v>2347</v>
      </c>
      <c r="C42" t="b">
        <v>0</v>
      </c>
      <c r="D42" t="s">
        <v>48</v>
      </c>
      <c r="E42">
        <v>28112.846000000001</v>
      </c>
      <c r="F42">
        <v>2020</v>
      </c>
    </row>
    <row r="43" spans="1:6" x14ac:dyDescent="0.25">
      <c r="A43" t="s">
        <v>2332</v>
      </c>
      <c r="B43" t="s">
        <v>2372</v>
      </c>
      <c r="C43" t="b">
        <v>0</v>
      </c>
      <c r="D43" t="s">
        <v>48</v>
      </c>
      <c r="E43">
        <v>0</v>
      </c>
      <c r="F43">
        <v>2020</v>
      </c>
    </row>
    <row r="44" spans="1:6" x14ac:dyDescent="0.25">
      <c r="A44" t="s">
        <v>2360</v>
      </c>
      <c r="B44" t="s">
        <v>2341</v>
      </c>
      <c r="C44" t="b">
        <v>1</v>
      </c>
      <c r="D44" t="s">
        <v>3</v>
      </c>
      <c r="E44">
        <v>6290</v>
      </c>
      <c r="F44">
        <v>2020</v>
      </c>
    </row>
    <row r="45" spans="1:6" x14ac:dyDescent="0.25">
      <c r="A45" t="s">
        <v>2332</v>
      </c>
      <c r="B45" t="s">
        <v>2345</v>
      </c>
      <c r="C45" t="b">
        <v>0</v>
      </c>
      <c r="D45" t="s">
        <v>45</v>
      </c>
      <c r="E45">
        <v>0</v>
      </c>
      <c r="F45">
        <v>2020</v>
      </c>
    </row>
    <row r="46" spans="1:6" x14ac:dyDescent="0.25">
      <c r="A46" t="s">
        <v>2353</v>
      </c>
      <c r="B46" t="s">
        <v>2350</v>
      </c>
      <c r="C46" t="b">
        <v>0</v>
      </c>
      <c r="D46" t="s">
        <v>45</v>
      </c>
      <c r="E46">
        <v>299.53399999999999</v>
      </c>
      <c r="F46">
        <v>2020</v>
      </c>
    </row>
    <row r="47" spans="1:6" x14ac:dyDescent="0.25">
      <c r="A47" t="s">
        <v>2373</v>
      </c>
      <c r="B47" t="s">
        <v>2352</v>
      </c>
      <c r="C47" t="b">
        <v>1</v>
      </c>
      <c r="D47" t="s">
        <v>45</v>
      </c>
      <c r="E47">
        <v>313949.46999999997</v>
      </c>
      <c r="F47">
        <v>2020</v>
      </c>
    </row>
    <row r="48" spans="1:6" x14ac:dyDescent="0.25">
      <c r="A48" t="s">
        <v>2349</v>
      </c>
      <c r="B48" t="s">
        <v>2341</v>
      </c>
      <c r="C48" t="b">
        <v>1</v>
      </c>
      <c r="D48" t="s">
        <v>3</v>
      </c>
      <c r="E48">
        <v>5537</v>
      </c>
      <c r="F48">
        <v>2020</v>
      </c>
    </row>
    <row r="49" spans="1:6" x14ac:dyDescent="0.25">
      <c r="A49" t="s">
        <v>2353</v>
      </c>
      <c r="B49" t="s">
        <v>2345</v>
      </c>
      <c r="C49" t="b">
        <v>0</v>
      </c>
      <c r="D49" t="s">
        <v>3</v>
      </c>
      <c r="E49">
        <v>314886.57</v>
      </c>
      <c r="F49">
        <v>2020</v>
      </c>
    </row>
    <row r="50" spans="1:6" x14ac:dyDescent="0.25">
      <c r="A50" t="s">
        <v>2353</v>
      </c>
      <c r="B50" t="s">
        <v>2350</v>
      </c>
      <c r="C50" t="b">
        <v>0</v>
      </c>
      <c r="D50" t="s">
        <v>3</v>
      </c>
      <c r="E50">
        <v>2404.4340000000002</v>
      </c>
      <c r="F50">
        <v>2020</v>
      </c>
    </row>
    <row r="51" spans="1:6" x14ac:dyDescent="0.25">
      <c r="A51" t="s">
        <v>2353</v>
      </c>
      <c r="B51" t="s">
        <v>2350</v>
      </c>
      <c r="C51" t="b">
        <v>0</v>
      </c>
      <c r="D51" t="s">
        <v>71</v>
      </c>
      <c r="E51">
        <v>742.73900000000003</v>
      </c>
      <c r="F51">
        <v>2020</v>
      </c>
    </row>
    <row r="52" spans="1:6" x14ac:dyDescent="0.25">
      <c r="A52" t="s">
        <v>2374</v>
      </c>
      <c r="B52" t="s">
        <v>2345</v>
      </c>
      <c r="C52" t="b">
        <v>1</v>
      </c>
      <c r="D52" t="s">
        <v>71</v>
      </c>
      <c r="E52">
        <v>361281.26</v>
      </c>
      <c r="F52">
        <v>2020</v>
      </c>
    </row>
    <row r="53" spans="1:6" x14ac:dyDescent="0.25">
      <c r="A53" t="s">
        <v>2353</v>
      </c>
      <c r="B53" t="s">
        <v>2350</v>
      </c>
      <c r="C53" t="b">
        <v>0</v>
      </c>
      <c r="D53" t="s">
        <v>71</v>
      </c>
      <c r="E53">
        <v>1412.5809999999999</v>
      </c>
      <c r="F53">
        <v>2020</v>
      </c>
    </row>
    <row r="54" spans="1:6" x14ac:dyDescent="0.25">
      <c r="A54" t="s">
        <v>2338</v>
      </c>
      <c r="B54" t="s">
        <v>2345</v>
      </c>
      <c r="C54" t="b">
        <v>1</v>
      </c>
      <c r="D54" t="s">
        <v>71</v>
      </c>
      <c r="E54">
        <v>298876.03999999998</v>
      </c>
      <c r="F54">
        <v>2020</v>
      </c>
    </row>
    <row r="55" spans="1:6" x14ac:dyDescent="0.25">
      <c r="A55" t="s">
        <v>2338</v>
      </c>
      <c r="B55" t="s">
        <v>2345</v>
      </c>
      <c r="C55" t="b">
        <v>1</v>
      </c>
      <c r="D55" t="s">
        <v>71</v>
      </c>
      <c r="E55">
        <v>605252.38</v>
      </c>
      <c r="F55">
        <v>2020</v>
      </c>
    </row>
    <row r="56" spans="1:6" x14ac:dyDescent="0.25">
      <c r="A56" t="s">
        <v>2375</v>
      </c>
      <c r="B56" t="s">
        <v>2341</v>
      </c>
      <c r="C56" t="b">
        <v>1</v>
      </c>
      <c r="D56" t="s">
        <v>6</v>
      </c>
      <c r="E56">
        <v>25962</v>
      </c>
      <c r="F56">
        <v>2020</v>
      </c>
    </row>
    <row r="57" spans="1:6" x14ac:dyDescent="0.25">
      <c r="A57" t="s">
        <v>2332</v>
      </c>
      <c r="B57" t="s">
        <v>2341</v>
      </c>
      <c r="C57" t="b">
        <v>0</v>
      </c>
      <c r="D57" t="s">
        <v>6</v>
      </c>
      <c r="E57">
        <v>-335</v>
      </c>
      <c r="F57">
        <v>2020</v>
      </c>
    </row>
    <row r="58" spans="1:6" x14ac:dyDescent="0.25">
      <c r="A58" t="s">
        <v>2355</v>
      </c>
      <c r="B58" t="s">
        <v>2350</v>
      </c>
      <c r="C58" t="b">
        <v>0</v>
      </c>
      <c r="D58" t="s">
        <v>6</v>
      </c>
      <c r="E58">
        <v>-17</v>
      </c>
      <c r="F58">
        <v>2020</v>
      </c>
    </row>
    <row r="59" spans="1:6" x14ac:dyDescent="0.25">
      <c r="A59" t="s">
        <v>2376</v>
      </c>
      <c r="B59" t="s">
        <v>2350</v>
      </c>
      <c r="C59" t="b">
        <v>0</v>
      </c>
      <c r="D59" t="s">
        <v>6</v>
      </c>
      <c r="E59">
        <v>-240</v>
      </c>
      <c r="F59">
        <v>2020</v>
      </c>
    </row>
    <row r="60" spans="1:6" x14ac:dyDescent="0.25">
      <c r="A60" t="s">
        <v>2360</v>
      </c>
      <c r="B60" t="s">
        <v>2350</v>
      </c>
      <c r="C60" t="b">
        <v>0</v>
      </c>
      <c r="D60" t="s">
        <v>6</v>
      </c>
      <c r="E60">
        <v>-480</v>
      </c>
      <c r="F60">
        <v>2020</v>
      </c>
    </row>
    <row r="61" spans="1:6" x14ac:dyDescent="0.25">
      <c r="A61" t="s">
        <v>2377</v>
      </c>
      <c r="B61" t="s">
        <v>2341</v>
      </c>
      <c r="C61" t="b">
        <v>1</v>
      </c>
      <c r="D61" t="s">
        <v>6</v>
      </c>
      <c r="E61">
        <v>27559</v>
      </c>
      <c r="F61">
        <v>2020</v>
      </c>
    </row>
    <row r="62" spans="1:6" x14ac:dyDescent="0.25">
      <c r="A62" t="s">
        <v>2378</v>
      </c>
      <c r="B62" t="s">
        <v>2341</v>
      </c>
      <c r="C62" t="b">
        <v>1</v>
      </c>
      <c r="D62" t="s">
        <v>6</v>
      </c>
      <c r="E62">
        <v>2132</v>
      </c>
      <c r="F62">
        <v>2020</v>
      </c>
    </row>
    <row r="63" spans="1:6" x14ac:dyDescent="0.25">
      <c r="A63" t="s">
        <v>2379</v>
      </c>
      <c r="B63" t="s">
        <v>2350</v>
      </c>
      <c r="C63" t="b">
        <v>1</v>
      </c>
      <c r="D63" t="s">
        <v>6</v>
      </c>
      <c r="E63">
        <v>1326</v>
      </c>
      <c r="F63">
        <v>2020</v>
      </c>
    </row>
    <row r="64" spans="1:6" x14ac:dyDescent="0.25">
      <c r="A64" t="s">
        <v>2380</v>
      </c>
      <c r="B64" t="s">
        <v>2350</v>
      </c>
      <c r="C64" t="b">
        <v>1</v>
      </c>
      <c r="D64" t="s">
        <v>6</v>
      </c>
      <c r="E64">
        <v>124</v>
      </c>
      <c r="F64">
        <v>2020</v>
      </c>
    </row>
    <row r="65" spans="1:6" x14ac:dyDescent="0.25">
      <c r="A65" t="s">
        <v>2377</v>
      </c>
      <c r="B65" t="s">
        <v>2341</v>
      </c>
      <c r="C65" t="b">
        <v>0</v>
      </c>
      <c r="D65" t="s">
        <v>6</v>
      </c>
      <c r="E65">
        <v>72648</v>
      </c>
      <c r="F65">
        <v>2020</v>
      </c>
    </row>
    <row r="66" spans="1:6" x14ac:dyDescent="0.25">
      <c r="A66" t="s">
        <v>2381</v>
      </c>
      <c r="B66" t="s">
        <v>2341</v>
      </c>
      <c r="C66" t="b">
        <v>1</v>
      </c>
      <c r="D66" t="s">
        <v>6</v>
      </c>
      <c r="E66">
        <v>126419</v>
      </c>
      <c r="F66">
        <v>2020</v>
      </c>
    </row>
    <row r="67" spans="1:6" x14ac:dyDescent="0.25">
      <c r="A67" t="s">
        <v>2332</v>
      </c>
      <c r="B67" t="s">
        <v>2341</v>
      </c>
      <c r="C67" t="b">
        <v>0</v>
      </c>
      <c r="D67" t="s">
        <v>15</v>
      </c>
      <c r="E67">
        <v>0</v>
      </c>
      <c r="F67">
        <v>2020</v>
      </c>
    </row>
    <row r="68" spans="1:6" x14ac:dyDescent="0.25">
      <c r="A68" t="s">
        <v>2353</v>
      </c>
      <c r="B68" t="s">
        <v>2350</v>
      </c>
      <c r="C68" t="b">
        <v>0</v>
      </c>
      <c r="D68" t="s">
        <v>6</v>
      </c>
      <c r="E68">
        <v>122.501</v>
      </c>
      <c r="F68">
        <v>2020</v>
      </c>
    </row>
    <row r="69" spans="1:6" x14ac:dyDescent="0.25">
      <c r="A69" t="s">
        <v>2382</v>
      </c>
      <c r="B69" t="s">
        <v>2352</v>
      </c>
      <c r="C69" t="b">
        <v>1</v>
      </c>
      <c r="D69" t="s">
        <v>6</v>
      </c>
      <c r="E69">
        <v>7519.4989999999998</v>
      </c>
      <c r="F69">
        <v>2020</v>
      </c>
    </row>
    <row r="70" spans="1:6" x14ac:dyDescent="0.25">
      <c r="A70" t="s">
        <v>2383</v>
      </c>
      <c r="B70" t="s">
        <v>2350</v>
      </c>
      <c r="C70" t="b">
        <v>1</v>
      </c>
      <c r="D70" t="s">
        <v>6</v>
      </c>
      <c r="E70">
        <v>4</v>
      </c>
      <c r="F70">
        <v>2020</v>
      </c>
    </row>
    <row r="71" spans="1:6" x14ac:dyDescent="0.25">
      <c r="A71" t="s">
        <v>2384</v>
      </c>
      <c r="B71" t="s">
        <v>2341</v>
      </c>
      <c r="C71" t="b">
        <v>1</v>
      </c>
      <c r="D71" t="s">
        <v>6</v>
      </c>
      <c r="E71">
        <v>170181</v>
      </c>
      <c r="F71">
        <v>2020</v>
      </c>
    </row>
    <row r="72" spans="1:6" x14ac:dyDescent="0.25">
      <c r="A72" t="s">
        <v>2385</v>
      </c>
      <c r="B72" t="s">
        <v>2341</v>
      </c>
      <c r="C72" t="b">
        <v>1</v>
      </c>
      <c r="D72" t="s">
        <v>6</v>
      </c>
      <c r="E72">
        <v>283197</v>
      </c>
      <c r="F72">
        <v>2020</v>
      </c>
    </row>
    <row r="73" spans="1:6" x14ac:dyDescent="0.25">
      <c r="A73" t="s">
        <v>2332</v>
      </c>
      <c r="B73" t="s">
        <v>2386</v>
      </c>
      <c r="C73" t="b">
        <v>0</v>
      </c>
      <c r="D73" t="s">
        <v>6</v>
      </c>
      <c r="E73">
        <v>0</v>
      </c>
      <c r="F73">
        <v>2020</v>
      </c>
    </row>
    <row r="74" spans="1:6" x14ac:dyDescent="0.25">
      <c r="A74" t="s">
        <v>2332</v>
      </c>
      <c r="B74" t="s">
        <v>2350</v>
      </c>
      <c r="C74" t="b">
        <v>0</v>
      </c>
      <c r="D74" t="s">
        <v>6</v>
      </c>
      <c r="E74">
        <v>0</v>
      </c>
      <c r="F74">
        <v>2020</v>
      </c>
    </row>
    <row r="75" spans="1:6" x14ac:dyDescent="0.25">
      <c r="A75" t="s">
        <v>2387</v>
      </c>
      <c r="B75" t="s">
        <v>2345</v>
      </c>
      <c r="C75" t="b">
        <v>1</v>
      </c>
      <c r="D75" t="s">
        <v>6</v>
      </c>
      <c r="E75">
        <v>188212</v>
      </c>
      <c r="F75">
        <v>2020</v>
      </c>
    </row>
    <row r="76" spans="1:6" x14ac:dyDescent="0.25">
      <c r="A76" t="s">
        <v>2332</v>
      </c>
      <c r="B76" t="s">
        <v>2386</v>
      </c>
      <c r="C76" t="b">
        <v>0</v>
      </c>
      <c r="D76" t="s">
        <v>6</v>
      </c>
      <c r="E76">
        <v>0</v>
      </c>
      <c r="F76">
        <v>2020</v>
      </c>
    </row>
    <row r="77" spans="1:6" x14ac:dyDescent="0.25">
      <c r="A77" t="s">
        <v>2346</v>
      </c>
      <c r="B77" t="s">
        <v>2341</v>
      </c>
      <c r="C77" t="b">
        <v>1</v>
      </c>
      <c r="D77" t="s">
        <v>6</v>
      </c>
      <c r="E77">
        <v>24202</v>
      </c>
      <c r="F77">
        <v>2020</v>
      </c>
    </row>
    <row r="78" spans="1:6" x14ac:dyDescent="0.25">
      <c r="A78" t="s">
        <v>2388</v>
      </c>
      <c r="B78" t="s">
        <v>2350</v>
      </c>
      <c r="C78" t="b">
        <v>0</v>
      </c>
      <c r="D78" t="s">
        <v>6</v>
      </c>
      <c r="E78">
        <v>-248</v>
      </c>
      <c r="F78">
        <v>2020</v>
      </c>
    </row>
    <row r="79" spans="1:6" x14ac:dyDescent="0.25">
      <c r="A79" t="s">
        <v>2353</v>
      </c>
      <c r="B79" t="s">
        <v>2347</v>
      </c>
      <c r="C79" t="b">
        <v>0</v>
      </c>
      <c r="D79" t="s">
        <v>82</v>
      </c>
      <c r="E79">
        <v>2714.518</v>
      </c>
      <c r="F79">
        <v>2020</v>
      </c>
    </row>
    <row r="80" spans="1:6" x14ac:dyDescent="0.25">
      <c r="A80" t="s">
        <v>2353</v>
      </c>
      <c r="B80" t="s">
        <v>2345</v>
      </c>
      <c r="C80" t="b">
        <v>0</v>
      </c>
      <c r="D80" t="s">
        <v>82</v>
      </c>
      <c r="E80">
        <v>593563.48</v>
      </c>
      <c r="F80">
        <v>2020</v>
      </c>
    </row>
    <row r="81" spans="1:6" x14ac:dyDescent="0.25">
      <c r="A81" t="s">
        <v>2374</v>
      </c>
      <c r="B81" t="s">
        <v>2341</v>
      </c>
      <c r="C81" t="b">
        <v>1</v>
      </c>
      <c r="D81" t="s">
        <v>85</v>
      </c>
      <c r="E81">
        <v>6884</v>
      </c>
      <c r="F81">
        <v>2020</v>
      </c>
    </row>
    <row r="82" spans="1:6" x14ac:dyDescent="0.25">
      <c r="A82" t="s">
        <v>2389</v>
      </c>
      <c r="B82" t="s">
        <v>2350</v>
      </c>
      <c r="C82" t="b">
        <v>1</v>
      </c>
      <c r="D82" t="s">
        <v>6</v>
      </c>
      <c r="E82">
        <v>30307</v>
      </c>
      <c r="F82">
        <v>2020</v>
      </c>
    </row>
    <row r="83" spans="1:6" x14ac:dyDescent="0.25">
      <c r="A83" t="s">
        <v>2390</v>
      </c>
      <c r="B83" t="s">
        <v>2339</v>
      </c>
      <c r="C83" t="b">
        <v>1</v>
      </c>
      <c r="D83" t="s">
        <v>6</v>
      </c>
      <c r="E83">
        <v>2383</v>
      </c>
      <c r="F83">
        <v>2020</v>
      </c>
    </row>
    <row r="84" spans="1:6" x14ac:dyDescent="0.25">
      <c r="A84" t="s">
        <v>2346</v>
      </c>
      <c r="B84" t="s">
        <v>2341</v>
      </c>
      <c r="C84" t="b">
        <v>1</v>
      </c>
      <c r="D84" t="s">
        <v>6</v>
      </c>
      <c r="E84">
        <v>13273</v>
      </c>
      <c r="F84">
        <v>2020</v>
      </c>
    </row>
    <row r="85" spans="1:6" x14ac:dyDescent="0.25">
      <c r="A85" t="s">
        <v>2383</v>
      </c>
      <c r="B85" t="s">
        <v>2350</v>
      </c>
      <c r="C85" t="b">
        <v>1</v>
      </c>
      <c r="D85" t="s">
        <v>6</v>
      </c>
      <c r="E85">
        <v>868.28</v>
      </c>
      <c r="F85">
        <v>2020</v>
      </c>
    </row>
    <row r="86" spans="1:6" x14ac:dyDescent="0.25">
      <c r="A86" t="s">
        <v>2391</v>
      </c>
      <c r="B86" t="s">
        <v>2350</v>
      </c>
      <c r="C86" t="b">
        <v>1</v>
      </c>
      <c r="D86" t="s">
        <v>6</v>
      </c>
      <c r="E86">
        <v>584</v>
      </c>
      <c r="F86">
        <v>2020</v>
      </c>
    </row>
    <row r="87" spans="1:6" x14ac:dyDescent="0.25">
      <c r="A87" t="s">
        <v>2392</v>
      </c>
      <c r="B87" t="s">
        <v>2352</v>
      </c>
      <c r="C87" t="b">
        <v>1</v>
      </c>
      <c r="D87" t="s">
        <v>6</v>
      </c>
      <c r="E87">
        <v>16401</v>
      </c>
      <c r="F87">
        <v>2020</v>
      </c>
    </row>
    <row r="88" spans="1:6" x14ac:dyDescent="0.25">
      <c r="A88" t="s">
        <v>2353</v>
      </c>
      <c r="B88" t="s">
        <v>2350</v>
      </c>
      <c r="C88" t="b">
        <v>0</v>
      </c>
      <c r="D88" t="s">
        <v>125</v>
      </c>
      <c r="E88">
        <v>101.876</v>
      </c>
      <c r="F88">
        <v>2020</v>
      </c>
    </row>
    <row r="89" spans="1:6" x14ac:dyDescent="0.25">
      <c r="A89" t="s">
        <v>2393</v>
      </c>
      <c r="B89" t="s">
        <v>2352</v>
      </c>
      <c r="C89" t="b">
        <v>1</v>
      </c>
      <c r="D89" t="s">
        <v>125</v>
      </c>
      <c r="E89">
        <v>28943.124</v>
      </c>
      <c r="F89">
        <v>2020</v>
      </c>
    </row>
    <row r="90" spans="1:6" x14ac:dyDescent="0.25">
      <c r="A90" t="s">
        <v>2393</v>
      </c>
      <c r="B90" t="s">
        <v>2341</v>
      </c>
      <c r="C90" t="b">
        <v>1</v>
      </c>
      <c r="D90" t="s">
        <v>8</v>
      </c>
      <c r="E90">
        <v>1433</v>
      </c>
      <c r="F90">
        <v>2020</v>
      </c>
    </row>
    <row r="91" spans="1:6" x14ac:dyDescent="0.25">
      <c r="A91" t="s">
        <v>2332</v>
      </c>
      <c r="B91" t="s">
        <v>2372</v>
      </c>
      <c r="C91" t="b">
        <v>0</v>
      </c>
      <c r="D91" t="s">
        <v>15</v>
      </c>
      <c r="E91">
        <v>131832</v>
      </c>
      <c r="F91">
        <v>2020</v>
      </c>
    </row>
    <row r="92" spans="1:6" x14ac:dyDescent="0.25">
      <c r="A92" t="s">
        <v>2353</v>
      </c>
      <c r="B92" t="s">
        <v>2347</v>
      </c>
      <c r="C92" t="b">
        <v>0</v>
      </c>
      <c r="D92" t="s">
        <v>42</v>
      </c>
      <c r="E92">
        <v>7490.3310000000001</v>
      </c>
      <c r="F92">
        <v>2020</v>
      </c>
    </row>
    <row r="93" spans="1:6" x14ac:dyDescent="0.25">
      <c r="A93" t="s">
        <v>2376</v>
      </c>
      <c r="B93" t="s">
        <v>2345</v>
      </c>
      <c r="C93" t="b">
        <v>1</v>
      </c>
      <c r="D93" t="s">
        <v>42</v>
      </c>
      <c r="E93">
        <v>1440743.7</v>
      </c>
      <c r="F93">
        <v>2020</v>
      </c>
    </row>
    <row r="94" spans="1:6" x14ac:dyDescent="0.25">
      <c r="A94" t="s">
        <v>2394</v>
      </c>
      <c r="B94" t="s">
        <v>2350</v>
      </c>
      <c r="C94" t="b">
        <v>1</v>
      </c>
      <c r="D94" t="s">
        <v>6</v>
      </c>
      <c r="E94">
        <v>17977</v>
      </c>
      <c r="F94">
        <v>2020</v>
      </c>
    </row>
    <row r="95" spans="1:6" x14ac:dyDescent="0.25">
      <c r="A95" t="s">
        <v>2332</v>
      </c>
      <c r="B95" t="s">
        <v>2345</v>
      </c>
      <c r="C95" t="b">
        <v>0</v>
      </c>
      <c r="D95" t="s">
        <v>8</v>
      </c>
      <c r="E95">
        <v>0</v>
      </c>
      <c r="F95">
        <v>2020</v>
      </c>
    </row>
    <row r="96" spans="1:6" x14ac:dyDescent="0.25">
      <c r="A96" t="s">
        <v>2353</v>
      </c>
      <c r="B96" t="s">
        <v>2350</v>
      </c>
      <c r="C96" t="b">
        <v>0</v>
      </c>
      <c r="D96" t="s">
        <v>8</v>
      </c>
      <c r="E96">
        <v>3025.4380000000001</v>
      </c>
      <c r="F96">
        <v>2020</v>
      </c>
    </row>
    <row r="97" spans="1:6" x14ac:dyDescent="0.25">
      <c r="A97" t="s">
        <v>2353</v>
      </c>
      <c r="B97" t="s">
        <v>2347</v>
      </c>
      <c r="C97" t="b">
        <v>0</v>
      </c>
      <c r="D97" t="s">
        <v>8</v>
      </c>
      <c r="E97">
        <v>108.35599999999999</v>
      </c>
      <c r="F97">
        <v>2020</v>
      </c>
    </row>
    <row r="98" spans="1:6" x14ac:dyDescent="0.25">
      <c r="A98" t="s">
        <v>2351</v>
      </c>
      <c r="B98" t="s">
        <v>2345</v>
      </c>
      <c r="C98" t="b">
        <v>1</v>
      </c>
      <c r="D98" t="s">
        <v>8</v>
      </c>
      <c r="E98">
        <v>3146865.2</v>
      </c>
      <c r="F98">
        <v>2020</v>
      </c>
    </row>
    <row r="99" spans="1:6" x14ac:dyDescent="0.25">
      <c r="A99" t="s">
        <v>2369</v>
      </c>
      <c r="B99" t="s">
        <v>2350</v>
      </c>
      <c r="C99" t="b">
        <v>1</v>
      </c>
      <c r="D99" t="s">
        <v>8</v>
      </c>
      <c r="E99">
        <v>23</v>
      </c>
      <c r="F99">
        <v>2020</v>
      </c>
    </row>
    <row r="100" spans="1:6" x14ac:dyDescent="0.25">
      <c r="A100" t="s">
        <v>2394</v>
      </c>
      <c r="B100" t="s">
        <v>2352</v>
      </c>
      <c r="C100" t="b">
        <v>1</v>
      </c>
      <c r="D100" t="s">
        <v>8</v>
      </c>
      <c r="E100">
        <v>740914</v>
      </c>
      <c r="F100">
        <v>2020</v>
      </c>
    </row>
    <row r="101" spans="1:6" x14ac:dyDescent="0.25">
      <c r="A101" t="s">
        <v>2332</v>
      </c>
      <c r="B101" t="s">
        <v>2343</v>
      </c>
      <c r="C101" t="b">
        <v>0</v>
      </c>
      <c r="D101" t="s">
        <v>8</v>
      </c>
      <c r="E101">
        <v>830391</v>
      </c>
      <c r="F101">
        <v>2020</v>
      </c>
    </row>
    <row r="102" spans="1:6" x14ac:dyDescent="0.25">
      <c r="A102" t="s">
        <v>2395</v>
      </c>
      <c r="B102" t="s">
        <v>2343</v>
      </c>
      <c r="C102" t="b">
        <v>1</v>
      </c>
      <c r="D102" t="s">
        <v>8</v>
      </c>
      <c r="E102">
        <v>969261</v>
      </c>
      <c r="F102">
        <v>2020</v>
      </c>
    </row>
    <row r="103" spans="1:6" x14ac:dyDescent="0.25">
      <c r="A103" t="s">
        <v>2332</v>
      </c>
      <c r="B103" t="s">
        <v>2350</v>
      </c>
      <c r="C103" t="b">
        <v>0</v>
      </c>
      <c r="D103" t="s">
        <v>8</v>
      </c>
      <c r="E103">
        <v>0</v>
      </c>
      <c r="F103">
        <v>2020</v>
      </c>
    </row>
    <row r="104" spans="1:6" x14ac:dyDescent="0.25">
      <c r="A104" t="s">
        <v>2396</v>
      </c>
      <c r="B104" t="s">
        <v>2343</v>
      </c>
      <c r="C104" t="b">
        <v>1</v>
      </c>
      <c r="D104" t="s">
        <v>8</v>
      </c>
      <c r="E104">
        <v>1773484</v>
      </c>
      <c r="F104">
        <v>2020</v>
      </c>
    </row>
    <row r="105" spans="1:6" x14ac:dyDescent="0.25">
      <c r="A105" t="s">
        <v>2397</v>
      </c>
      <c r="B105" t="s">
        <v>2352</v>
      </c>
      <c r="C105" t="b">
        <v>1</v>
      </c>
      <c r="D105" t="s">
        <v>8</v>
      </c>
      <c r="E105">
        <v>31377</v>
      </c>
      <c r="F105">
        <v>2020</v>
      </c>
    </row>
    <row r="106" spans="1:6" x14ac:dyDescent="0.25">
      <c r="A106" t="s">
        <v>2332</v>
      </c>
      <c r="B106" t="s">
        <v>2350</v>
      </c>
      <c r="C106" t="b">
        <v>0</v>
      </c>
      <c r="D106" t="s">
        <v>8</v>
      </c>
      <c r="E106">
        <v>0</v>
      </c>
      <c r="F106">
        <v>2020</v>
      </c>
    </row>
    <row r="107" spans="1:6" x14ac:dyDescent="0.25">
      <c r="A107" t="s">
        <v>2391</v>
      </c>
      <c r="B107" t="s">
        <v>2352</v>
      </c>
      <c r="C107" t="b">
        <v>1</v>
      </c>
      <c r="D107" t="s">
        <v>8</v>
      </c>
      <c r="E107">
        <v>107883</v>
      </c>
      <c r="F107">
        <v>2020</v>
      </c>
    </row>
    <row r="108" spans="1:6" x14ac:dyDescent="0.25">
      <c r="A108" t="s">
        <v>2332</v>
      </c>
      <c r="B108" t="s">
        <v>2350</v>
      </c>
      <c r="C108" t="b">
        <v>0</v>
      </c>
      <c r="D108" t="s">
        <v>8</v>
      </c>
      <c r="E108">
        <v>0</v>
      </c>
      <c r="F108">
        <v>2020</v>
      </c>
    </row>
    <row r="109" spans="1:6" x14ac:dyDescent="0.25">
      <c r="A109" t="s">
        <v>2392</v>
      </c>
      <c r="B109" t="s">
        <v>2350</v>
      </c>
      <c r="C109" t="b">
        <v>1</v>
      </c>
      <c r="D109" t="s">
        <v>8</v>
      </c>
      <c r="E109">
        <v>4618.4840000000004</v>
      </c>
      <c r="F109">
        <v>2020</v>
      </c>
    </row>
    <row r="110" spans="1:6" x14ac:dyDescent="0.25">
      <c r="A110" t="s">
        <v>2398</v>
      </c>
      <c r="B110" t="s">
        <v>2352</v>
      </c>
      <c r="C110" t="b">
        <v>1</v>
      </c>
      <c r="D110" t="s">
        <v>8</v>
      </c>
      <c r="E110">
        <v>165364.51999999999</v>
      </c>
      <c r="F110">
        <v>2020</v>
      </c>
    </row>
    <row r="111" spans="1:6" x14ac:dyDescent="0.25">
      <c r="A111" t="s">
        <v>2399</v>
      </c>
      <c r="B111" t="s">
        <v>2347</v>
      </c>
      <c r="C111" t="b">
        <v>1</v>
      </c>
      <c r="D111" t="s">
        <v>8</v>
      </c>
      <c r="E111">
        <v>246777</v>
      </c>
      <c r="F111">
        <v>2020</v>
      </c>
    </row>
    <row r="112" spans="1:6" x14ac:dyDescent="0.25">
      <c r="A112" t="s">
        <v>2332</v>
      </c>
      <c r="B112" t="s">
        <v>2350</v>
      </c>
      <c r="C112" t="b">
        <v>0</v>
      </c>
      <c r="D112" t="s">
        <v>8</v>
      </c>
      <c r="E112">
        <v>0</v>
      </c>
      <c r="F112">
        <v>2020</v>
      </c>
    </row>
    <row r="113" spans="1:6" x14ac:dyDescent="0.25">
      <c r="A113" t="s">
        <v>2366</v>
      </c>
      <c r="B113" t="s">
        <v>2352</v>
      </c>
      <c r="C113" t="b">
        <v>1</v>
      </c>
      <c r="D113" t="s">
        <v>8</v>
      </c>
      <c r="E113">
        <v>1260</v>
      </c>
      <c r="F113">
        <v>2020</v>
      </c>
    </row>
    <row r="114" spans="1:6" x14ac:dyDescent="0.25">
      <c r="A114" t="s">
        <v>2332</v>
      </c>
      <c r="B114" t="s">
        <v>2350</v>
      </c>
      <c r="C114" t="b">
        <v>0</v>
      </c>
      <c r="D114" t="s">
        <v>8</v>
      </c>
      <c r="E114">
        <v>0</v>
      </c>
      <c r="F114">
        <v>2020</v>
      </c>
    </row>
    <row r="115" spans="1:6" x14ac:dyDescent="0.25">
      <c r="A115" t="s">
        <v>2369</v>
      </c>
      <c r="B115" t="s">
        <v>2352</v>
      </c>
      <c r="C115" t="b">
        <v>1</v>
      </c>
      <c r="D115" t="s">
        <v>8</v>
      </c>
      <c r="E115">
        <v>11542</v>
      </c>
      <c r="F115">
        <v>2020</v>
      </c>
    </row>
    <row r="116" spans="1:6" x14ac:dyDescent="0.25">
      <c r="A116" t="s">
        <v>2400</v>
      </c>
      <c r="B116" t="s">
        <v>2352</v>
      </c>
      <c r="C116" t="b">
        <v>1</v>
      </c>
      <c r="D116" t="s">
        <v>8</v>
      </c>
      <c r="E116">
        <v>496476.76</v>
      </c>
      <c r="F116">
        <v>2020</v>
      </c>
    </row>
    <row r="117" spans="1:6" x14ac:dyDescent="0.25">
      <c r="A117" t="s">
        <v>2332</v>
      </c>
      <c r="B117" t="s">
        <v>2345</v>
      </c>
      <c r="C117" t="b">
        <v>0</v>
      </c>
      <c r="D117" t="s">
        <v>8</v>
      </c>
      <c r="E117">
        <v>0</v>
      </c>
      <c r="F117">
        <v>2020</v>
      </c>
    </row>
    <row r="118" spans="1:6" x14ac:dyDescent="0.25">
      <c r="A118" t="s">
        <v>2332</v>
      </c>
      <c r="B118" t="s">
        <v>2386</v>
      </c>
      <c r="C118" t="b">
        <v>0</v>
      </c>
      <c r="D118" t="s">
        <v>8</v>
      </c>
      <c r="E118">
        <v>0</v>
      </c>
      <c r="F118">
        <v>2020</v>
      </c>
    </row>
    <row r="119" spans="1:6" x14ac:dyDescent="0.25">
      <c r="A119" t="s">
        <v>2348</v>
      </c>
      <c r="B119" t="s">
        <v>2347</v>
      </c>
      <c r="C119" t="b">
        <v>1</v>
      </c>
      <c r="D119" t="s">
        <v>8</v>
      </c>
      <c r="E119">
        <v>955452</v>
      </c>
      <c r="F119">
        <v>2020</v>
      </c>
    </row>
    <row r="120" spans="1:6" x14ac:dyDescent="0.25">
      <c r="A120" t="s">
        <v>2332</v>
      </c>
      <c r="B120" t="s">
        <v>2350</v>
      </c>
      <c r="C120" t="b">
        <v>0</v>
      </c>
      <c r="D120" t="s">
        <v>8</v>
      </c>
      <c r="E120">
        <v>0</v>
      </c>
      <c r="F120">
        <v>2020</v>
      </c>
    </row>
    <row r="121" spans="1:6" x14ac:dyDescent="0.25">
      <c r="A121" t="s">
        <v>2332</v>
      </c>
      <c r="B121" t="s">
        <v>2345</v>
      </c>
      <c r="C121" t="b">
        <v>0</v>
      </c>
      <c r="D121" t="s">
        <v>8</v>
      </c>
      <c r="E121">
        <v>0</v>
      </c>
      <c r="F121">
        <v>2020</v>
      </c>
    </row>
    <row r="122" spans="1:6" x14ac:dyDescent="0.25">
      <c r="A122" t="s">
        <v>2332</v>
      </c>
      <c r="B122" t="s">
        <v>2345</v>
      </c>
      <c r="C122" t="b">
        <v>0</v>
      </c>
      <c r="D122" t="s">
        <v>114</v>
      </c>
      <c r="E122">
        <v>0</v>
      </c>
      <c r="F122">
        <v>2020</v>
      </c>
    </row>
    <row r="123" spans="1:6" x14ac:dyDescent="0.25">
      <c r="A123" t="s">
        <v>2353</v>
      </c>
      <c r="B123" t="s">
        <v>2350</v>
      </c>
      <c r="C123" t="b">
        <v>0</v>
      </c>
      <c r="D123" t="s">
        <v>114</v>
      </c>
      <c r="E123">
        <v>2969.0970000000002</v>
      </c>
      <c r="F123">
        <v>2020</v>
      </c>
    </row>
    <row r="124" spans="1:6" x14ac:dyDescent="0.25">
      <c r="A124" t="s">
        <v>2353</v>
      </c>
      <c r="B124" t="s">
        <v>2345</v>
      </c>
      <c r="C124" t="b">
        <v>0</v>
      </c>
      <c r="D124" t="s">
        <v>114</v>
      </c>
      <c r="E124">
        <v>1100657.8999999999</v>
      </c>
      <c r="F124">
        <v>2020</v>
      </c>
    </row>
    <row r="125" spans="1:6" x14ac:dyDescent="0.25">
      <c r="A125" t="s">
        <v>2332</v>
      </c>
      <c r="B125" t="s">
        <v>2345</v>
      </c>
      <c r="C125" t="b">
        <v>0</v>
      </c>
      <c r="D125" t="s">
        <v>105</v>
      </c>
      <c r="E125">
        <v>0</v>
      </c>
      <c r="F125">
        <v>2020</v>
      </c>
    </row>
    <row r="126" spans="1:6" x14ac:dyDescent="0.25">
      <c r="A126" t="s">
        <v>2353</v>
      </c>
      <c r="B126" t="s">
        <v>2350</v>
      </c>
      <c r="C126" t="b">
        <v>0</v>
      </c>
      <c r="D126" t="s">
        <v>105</v>
      </c>
      <c r="E126">
        <v>15541.944</v>
      </c>
      <c r="F126">
        <v>2020</v>
      </c>
    </row>
    <row r="127" spans="1:6" x14ac:dyDescent="0.25">
      <c r="A127" t="s">
        <v>2332</v>
      </c>
      <c r="B127" t="s">
        <v>2350</v>
      </c>
      <c r="C127" t="b">
        <v>0</v>
      </c>
      <c r="D127" t="s">
        <v>105</v>
      </c>
      <c r="E127">
        <v>0</v>
      </c>
      <c r="F127">
        <v>2020</v>
      </c>
    </row>
    <row r="128" spans="1:6" x14ac:dyDescent="0.25">
      <c r="A128" t="s">
        <v>2398</v>
      </c>
      <c r="B128" t="s">
        <v>2345</v>
      </c>
      <c r="C128" t="b">
        <v>1</v>
      </c>
      <c r="D128" t="s">
        <v>105</v>
      </c>
      <c r="E128">
        <v>6210633.0999999996</v>
      </c>
      <c r="F128">
        <v>2020</v>
      </c>
    </row>
    <row r="129" spans="1:6" x14ac:dyDescent="0.25">
      <c r="A129" t="s">
        <v>2377</v>
      </c>
      <c r="B129" t="s">
        <v>2345</v>
      </c>
      <c r="C129" t="b">
        <v>1</v>
      </c>
      <c r="D129" t="s">
        <v>24</v>
      </c>
      <c r="E129">
        <v>6627915.5</v>
      </c>
      <c r="F129">
        <v>2020</v>
      </c>
    </row>
    <row r="130" spans="1:6" x14ac:dyDescent="0.25">
      <c r="A130" t="s">
        <v>2353</v>
      </c>
      <c r="B130" t="s">
        <v>2350</v>
      </c>
      <c r="C130" t="b">
        <v>0</v>
      </c>
      <c r="D130" t="s">
        <v>24</v>
      </c>
      <c r="E130">
        <v>21383.523000000001</v>
      </c>
      <c r="F130">
        <v>2020</v>
      </c>
    </row>
    <row r="131" spans="1:6" x14ac:dyDescent="0.25">
      <c r="A131" t="s">
        <v>2353</v>
      </c>
      <c r="B131" t="s">
        <v>2350</v>
      </c>
      <c r="C131" t="b">
        <v>0</v>
      </c>
      <c r="D131" t="s">
        <v>8</v>
      </c>
      <c r="E131">
        <v>58.832999999999998</v>
      </c>
      <c r="F131">
        <v>2020</v>
      </c>
    </row>
    <row r="132" spans="1:6" x14ac:dyDescent="0.25">
      <c r="A132" t="s">
        <v>2387</v>
      </c>
      <c r="B132" t="s">
        <v>2352</v>
      </c>
      <c r="C132" t="b">
        <v>1</v>
      </c>
      <c r="D132" t="s">
        <v>8</v>
      </c>
      <c r="E132">
        <v>9641.1669999999995</v>
      </c>
      <c r="F132">
        <v>2020</v>
      </c>
    </row>
    <row r="133" spans="1:6" x14ac:dyDescent="0.25">
      <c r="A133" t="s">
        <v>2332</v>
      </c>
      <c r="B133" t="s">
        <v>2401</v>
      </c>
      <c r="C133" t="b">
        <v>0</v>
      </c>
      <c r="D133" t="s">
        <v>8</v>
      </c>
      <c r="E133">
        <v>0</v>
      </c>
      <c r="F133">
        <v>2020</v>
      </c>
    </row>
    <row r="134" spans="1:6" x14ac:dyDescent="0.25">
      <c r="A134" t="s">
        <v>2332</v>
      </c>
      <c r="B134" t="s">
        <v>2350</v>
      </c>
      <c r="C134" t="b">
        <v>0</v>
      </c>
      <c r="D134" t="s">
        <v>8</v>
      </c>
      <c r="E134">
        <v>0</v>
      </c>
      <c r="F134">
        <v>2020</v>
      </c>
    </row>
    <row r="135" spans="1:6" x14ac:dyDescent="0.25">
      <c r="A135" t="s">
        <v>2402</v>
      </c>
      <c r="B135" t="s">
        <v>2347</v>
      </c>
      <c r="C135" t="b">
        <v>1</v>
      </c>
      <c r="D135" t="s">
        <v>8</v>
      </c>
      <c r="E135">
        <v>332753</v>
      </c>
      <c r="F135">
        <v>2020</v>
      </c>
    </row>
    <row r="136" spans="1:6" x14ac:dyDescent="0.25">
      <c r="A136" t="s">
        <v>2403</v>
      </c>
      <c r="B136" t="s">
        <v>2341</v>
      </c>
      <c r="C136" t="b">
        <v>1</v>
      </c>
      <c r="D136" t="s">
        <v>8</v>
      </c>
      <c r="E136">
        <v>4310</v>
      </c>
      <c r="F136">
        <v>2020</v>
      </c>
    </row>
    <row r="137" spans="1:6" x14ac:dyDescent="0.25">
      <c r="A137" t="s">
        <v>2332</v>
      </c>
      <c r="B137" t="s">
        <v>2372</v>
      </c>
      <c r="C137" t="b">
        <v>0</v>
      </c>
      <c r="D137" t="s">
        <v>8</v>
      </c>
      <c r="E137">
        <v>47723</v>
      </c>
      <c r="F137">
        <v>2020</v>
      </c>
    </row>
    <row r="138" spans="1:6" x14ac:dyDescent="0.25">
      <c r="A138" t="s">
        <v>2391</v>
      </c>
      <c r="B138" t="s">
        <v>2343</v>
      </c>
      <c r="C138" t="b">
        <v>1</v>
      </c>
      <c r="D138" t="s">
        <v>8</v>
      </c>
      <c r="E138">
        <v>583215</v>
      </c>
      <c r="F138">
        <v>2020</v>
      </c>
    </row>
    <row r="139" spans="1:6" x14ac:dyDescent="0.25">
      <c r="A139" t="s">
        <v>2391</v>
      </c>
      <c r="B139" t="s">
        <v>2343</v>
      </c>
      <c r="C139" t="b">
        <v>1</v>
      </c>
      <c r="D139" t="s">
        <v>8</v>
      </c>
      <c r="E139">
        <v>1077513</v>
      </c>
      <c r="F139">
        <v>2020</v>
      </c>
    </row>
    <row r="140" spans="1:6" x14ac:dyDescent="0.25">
      <c r="A140" t="s">
        <v>2332</v>
      </c>
      <c r="B140" t="s">
        <v>2350</v>
      </c>
      <c r="C140" t="b">
        <v>0</v>
      </c>
      <c r="D140" t="s">
        <v>8</v>
      </c>
      <c r="E140">
        <v>0</v>
      </c>
      <c r="F140">
        <v>2020</v>
      </c>
    </row>
    <row r="141" spans="1:6" x14ac:dyDescent="0.25">
      <c r="A141" t="s">
        <v>2397</v>
      </c>
      <c r="B141" t="s">
        <v>2352</v>
      </c>
      <c r="C141" t="b">
        <v>1</v>
      </c>
      <c r="D141" t="s">
        <v>8</v>
      </c>
      <c r="E141">
        <v>161</v>
      </c>
      <c r="F141">
        <v>2020</v>
      </c>
    </row>
    <row r="142" spans="1:6" x14ac:dyDescent="0.25">
      <c r="A142" t="s">
        <v>2404</v>
      </c>
      <c r="B142" t="s">
        <v>2341</v>
      </c>
      <c r="C142" t="b">
        <v>1</v>
      </c>
      <c r="D142" t="s">
        <v>8</v>
      </c>
      <c r="E142">
        <v>3008</v>
      </c>
      <c r="F142">
        <v>2020</v>
      </c>
    </row>
    <row r="143" spans="1:6" x14ac:dyDescent="0.25">
      <c r="A143" t="s">
        <v>2332</v>
      </c>
      <c r="B143" t="s">
        <v>2372</v>
      </c>
      <c r="C143" t="b">
        <v>0</v>
      </c>
      <c r="D143" t="s">
        <v>8</v>
      </c>
      <c r="E143">
        <v>25880</v>
      </c>
      <c r="F143">
        <v>2020</v>
      </c>
    </row>
    <row r="144" spans="1:6" x14ac:dyDescent="0.25">
      <c r="A144" t="s">
        <v>2397</v>
      </c>
      <c r="B144" t="s">
        <v>2341</v>
      </c>
      <c r="C144" t="b">
        <v>1</v>
      </c>
      <c r="D144" t="s">
        <v>8</v>
      </c>
      <c r="E144">
        <v>63383</v>
      </c>
      <c r="F144">
        <v>2020</v>
      </c>
    </row>
    <row r="145" spans="1:6" x14ac:dyDescent="0.25">
      <c r="A145" t="s">
        <v>2405</v>
      </c>
      <c r="B145" t="s">
        <v>2341</v>
      </c>
      <c r="C145" t="b">
        <v>1</v>
      </c>
      <c r="D145" t="s">
        <v>8</v>
      </c>
      <c r="E145">
        <v>20340</v>
      </c>
      <c r="F145">
        <v>2020</v>
      </c>
    </row>
    <row r="146" spans="1:6" x14ac:dyDescent="0.25">
      <c r="A146" t="s">
        <v>2351</v>
      </c>
      <c r="B146" t="s">
        <v>2350</v>
      </c>
      <c r="C146" t="b">
        <v>1</v>
      </c>
      <c r="D146" t="s">
        <v>15</v>
      </c>
      <c r="E146">
        <v>589.72</v>
      </c>
      <c r="F146">
        <v>2020</v>
      </c>
    </row>
    <row r="147" spans="1:6" x14ac:dyDescent="0.25">
      <c r="A147" t="s">
        <v>2393</v>
      </c>
      <c r="B147" t="s">
        <v>2352</v>
      </c>
      <c r="C147" t="b">
        <v>1</v>
      </c>
      <c r="D147" t="s">
        <v>15</v>
      </c>
      <c r="E147">
        <v>1243.28</v>
      </c>
      <c r="F147">
        <v>2020</v>
      </c>
    </row>
    <row r="148" spans="1:6" x14ac:dyDescent="0.25">
      <c r="A148" t="s">
        <v>2406</v>
      </c>
      <c r="B148" t="s">
        <v>2341</v>
      </c>
      <c r="C148" t="b">
        <v>1</v>
      </c>
      <c r="D148" t="s">
        <v>8</v>
      </c>
      <c r="E148">
        <v>1074788</v>
      </c>
      <c r="F148">
        <v>2020</v>
      </c>
    </row>
    <row r="149" spans="1:6" x14ac:dyDescent="0.25">
      <c r="A149" t="s">
        <v>2355</v>
      </c>
      <c r="B149" t="s">
        <v>2341</v>
      </c>
      <c r="C149" t="b">
        <v>1</v>
      </c>
      <c r="D149" t="s">
        <v>8</v>
      </c>
      <c r="E149">
        <v>3598780</v>
      </c>
      <c r="F149">
        <v>2020</v>
      </c>
    </row>
    <row r="150" spans="1:6" x14ac:dyDescent="0.25">
      <c r="A150" t="s">
        <v>2402</v>
      </c>
      <c r="B150" t="s">
        <v>2341</v>
      </c>
      <c r="C150" t="b">
        <v>1</v>
      </c>
      <c r="D150" t="s">
        <v>74</v>
      </c>
      <c r="E150">
        <v>1867070</v>
      </c>
      <c r="F150">
        <v>2020</v>
      </c>
    </row>
    <row r="151" spans="1:6" x14ac:dyDescent="0.25">
      <c r="A151" t="s">
        <v>2393</v>
      </c>
      <c r="B151" t="s">
        <v>2341</v>
      </c>
      <c r="C151" t="b">
        <v>1</v>
      </c>
      <c r="D151" t="s">
        <v>116</v>
      </c>
      <c r="E151">
        <v>2941.29</v>
      </c>
      <c r="F151">
        <v>2020</v>
      </c>
    </row>
    <row r="152" spans="1:6" x14ac:dyDescent="0.25">
      <c r="A152" t="s">
        <v>2332</v>
      </c>
      <c r="B152" t="s">
        <v>2350</v>
      </c>
      <c r="C152" t="b">
        <v>0</v>
      </c>
      <c r="D152" t="s">
        <v>8</v>
      </c>
      <c r="E152">
        <v>0</v>
      </c>
      <c r="F152">
        <v>2020</v>
      </c>
    </row>
    <row r="153" spans="1:6" x14ac:dyDescent="0.25">
      <c r="A153" t="s">
        <v>2391</v>
      </c>
      <c r="B153" t="s">
        <v>2352</v>
      </c>
      <c r="C153" t="b">
        <v>1</v>
      </c>
      <c r="D153" t="s">
        <v>8</v>
      </c>
      <c r="E153">
        <v>153469</v>
      </c>
      <c r="F153">
        <v>2020</v>
      </c>
    </row>
    <row r="154" spans="1:6" x14ac:dyDescent="0.25">
      <c r="A154" t="s">
        <v>2407</v>
      </c>
      <c r="B154" t="s">
        <v>2345</v>
      </c>
      <c r="C154" t="b">
        <v>1</v>
      </c>
      <c r="D154" t="s">
        <v>8</v>
      </c>
      <c r="E154">
        <v>9916.5859999999993</v>
      </c>
      <c r="F154">
        <v>2020</v>
      </c>
    </row>
    <row r="155" spans="1:6" x14ac:dyDescent="0.25">
      <c r="A155" t="s">
        <v>2407</v>
      </c>
      <c r="B155" t="s">
        <v>2347</v>
      </c>
      <c r="C155" t="b">
        <v>1</v>
      </c>
      <c r="D155" t="s">
        <v>8</v>
      </c>
      <c r="E155">
        <v>1551008.2</v>
      </c>
      <c r="F155">
        <v>2020</v>
      </c>
    </row>
    <row r="156" spans="1:6" x14ac:dyDescent="0.25">
      <c r="A156" t="s">
        <v>2407</v>
      </c>
      <c r="B156" t="s">
        <v>2345</v>
      </c>
      <c r="C156" t="b">
        <v>1</v>
      </c>
      <c r="D156" t="s">
        <v>8</v>
      </c>
      <c r="E156">
        <v>496020.24</v>
      </c>
      <c r="F156">
        <v>2020</v>
      </c>
    </row>
    <row r="157" spans="1:6" x14ac:dyDescent="0.25">
      <c r="A157" t="s">
        <v>2351</v>
      </c>
      <c r="B157" t="s">
        <v>2341</v>
      </c>
      <c r="C157" t="b">
        <v>1</v>
      </c>
      <c r="D157" t="s">
        <v>15</v>
      </c>
      <c r="E157">
        <v>110</v>
      </c>
      <c r="F157">
        <v>2020</v>
      </c>
    </row>
    <row r="158" spans="1:6" x14ac:dyDescent="0.25">
      <c r="A158" t="s">
        <v>2407</v>
      </c>
      <c r="B158" t="s">
        <v>2341</v>
      </c>
      <c r="C158" t="b">
        <v>1</v>
      </c>
      <c r="D158" t="s">
        <v>15</v>
      </c>
      <c r="E158">
        <v>3647</v>
      </c>
      <c r="F158">
        <v>2020</v>
      </c>
    </row>
    <row r="159" spans="1:6" x14ac:dyDescent="0.25">
      <c r="A159" t="s">
        <v>2332</v>
      </c>
      <c r="B159" t="s">
        <v>2343</v>
      </c>
      <c r="C159" t="b">
        <v>0</v>
      </c>
      <c r="D159" t="s">
        <v>95</v>
      </c>
      <c r="E159">
        <v>821716</v>
      </c>
      <c r="F159">
        <v>2020</v>
      </c>
    </row>
    <row r="160" spans="1:6" x14ac:dyDescent="0.25">
      <c r="A160" t="s">
        <v>2408</v>
      </c>
      <c r="B160" t="s">
        <v>2343</v>
      </c>
      <c r="C160" t="b">
        <v>1</v>
      </c>
      <c r="D160" t="s">
        <v>95</v>
      </c>
      <c r="E160">
        <v>1630884</v>
      </c>
      <c r="F160">
        <v>2020</v>
      </c>
    </row>
    <row r="161" spans="1:6" x14ac:dyDescent="0.25">
      <c r="A161" t="s">
        <v>2353</v>
      </c>
      <c r="B161" t="s">
        <v>2347</v>
      </c>
      <c r="C161" t="b">
        <v>0</v>
      </c>
      <c r="D161" t="s">
        <v>95</v>
      </c>
      <c r="E161">
        <v>-2991.9290000000001</v>
      </c>
      <c r="F161">
        <v>2020</v>
      </c>
    </row>
    <row r="162" spans="1:6" x14ac:dyDescent="0.25">
      <c r="A162" t="s">
        <v>2360</v>
      </c>
      <c r="B162" t="s">
        <v>2345</v>
      </c>
      <c r="C162" t="b">
        <v>1</v>
      </c>
      <c r="D162" t="s">
        <v>95</v>
      </c>
      <c r="E162">
        <v>29649.929</v>
      </c>
      <c r="F162">
        <v>2020</v>
      </c>
    </row>
    <row r="163" spans="1:6" x14ac:dyDescent="0.25">
      <c r="A163" t="s">
        <v>2409</v>
      </c>
      <c r="B163" t="s">
        <v>2341</v>
      </c>
      <c r="C163" t="b">
        <v>1</v>
      </c>
      <c r="D163" t="s">
        <v>12</v>
      </c>
      <c r="E163">
        <v>155346</v>
      </c>
      <c r="F163">
        <v>2020</v>
      </c>
    </row>
    <row r="164" spans="1:6" x14ac:dyDescent="0.25">
      <c r="A164" t="s">
        <v>2364</v>
      </c>
      <c r="B164" t="s">
        <v>2347</v>
      </c>
      <c r="C164" t="b">
        <v>1</v>
      </c>
      <c r="D164" t="s">
        <v>12</v>
      </c>
      <c r="E164">
        <v>477579</v>
      </c>
      <c r="F164">
        <v>2020</v>
      </c>
    </row>
    <row r="165" spans="1:6" x14ac:dyDescent="0.25">
      <c r="A165" t="s">
        <v>2332</v>
      </c>
      <c r="B165" t="s">
        <v>2350</v>
      </c>
      <c r="C165" t="b">
        <v>0</v>
      </c>
      <c r="D165" t="s">
        <v>12</v>
      </c>
      <c r="E165">
        <v>0</v>
      </c>
      <c r="F165">
        <v>2020</v>
      </c>
    </row>
    <row r="166" spans="1:6" x14ac:dyDescent="0.25">
      <c r="A166" t="s">
        <v>2410</v>
      </c>
      <c r="B166" t="s">
        <v>2341</v>
      </c>
      <c r="C166" t="b">
        <v>1</v>
      </c>
      <c r="D166" t="s">
        <v>12</v>
      </c>
      <c r="E166">
        <v>54220</v>
      </c>
      <c r="F166">
        <v>2020</v>
      </c>
    </row>
    <row r="167" spans="1:6" x14ac:dyDescent="0.25">
      <c r="A167" t="s">
        <v>2393</v>
      </c>
      <c r="B167" t="s">
        <v>2341</v>
      </c>
      <c r="C167" t="b">
        <v>1</v>
      </c>
      <c r="D167" t="s">
        <v>15</v>
      </c>
      <c r="E167">
        <v>1425</v>
      </c>
      <c r="F167">
        <v>2020</v>
      </c>
    </row>
    <row r="168" spans="1:6" x14ac:dyDescent="0.25">
      <c r="A168" t="s">
        <v>2411</v>
      </c>
      <c r="B168" t="s">
        <v>2341</v>
      </c>
      <c r="C168" t="b">
        <v>1</v>
      </c>
      <c r="D168" t="s">
        <v>12</v>
      </c>
      <c r="E168">
        <v>196103</v>
      </c>
      <c r="F168">
        <v>2020</v>
      </c>
    </row>
    <row r="169" spans="1:6" x14ac:dyDescent="0.25">
      <c r="A169" t="s">
        <v>2369</v>
      </c>
      <c r="B169" t="s">
        <v>2341</v>
      </c>
      <c r="C169" t="b">
        <v>1</v>
      </c>
      <c r="D169" t="s">
        <v>12</v>
      </c>
      <c r="E169">
        <v>81086</v>
      </c>
      <c r="F169">
        <v>2020</v>
      </c>
    </row>
    <row r="170" spans="1:6" x14ac:dyDescent="0.25">
      <c r="A170" t="s">
        <v>2332</v>
      </c>
      <c r="B170" t="s">
        <v>2372</v>
      </c>
      <c r="C170" t="b">
        <v>0</v>
      </c>
      <c r="D170" t="s">
        <v>12</v>
      </c>
      <c r="E170">
        <v>65579</v>
      </c>
      <c r="F170">
        <v>2020</v>
      </c>
    </row>
    <row r="171" spans="1:6" x14ac:dyDescent="0.25">
      <c r="A171" t="s">
        <v>2358</v>
      </c>
      <c r="B171" t="s">
        <v>2341</v>
      </c>
      <c r="C171" t="b">
        <v>1</v>
      </c>
      <c r="D171" t="s">
        <v>12</v>
      </c>
      <c r="E171">
        <v>253363</v>
      </c>
      <c r="F171">
        <v>2020</v>
      </c>
    </row>
    <row r="172" spans="1:6" x14ac:dyDescent="0.25">
      <c r="A172" t="s">
        <v>2332</v>
      </c>
      <c r="B172" t="s">
        <v>2350</v>
      </c>
      <c r="C172" t="b">
        <v>0</v>
      </c>
      <c r="D172" t="s">
        <v>12</v>
      </c>
      <c r="E172">
        <v>0</v>
      </c>
      <c r="F172">
        <v>2020</v>
      </c>
    </row>
    <row r="173" spans="1:6" x14ac:dyDescent="0.25">
      <c r="A173" t="s">
        <v>2332</v>
      </c>
      <c r="B173" t="s">
        <v>2352</v>
      </c>
      <c r="C173" t="b">
        <v>0</v>
      </c>
      <c r="D173" t="s">
        <v>12</v>
      </c>
      <c r="E173">
        <v>0</v>
      </c>
      <c r="F173">
        <v>2020</v>
      </c>
    </row>
    <row r="174" spans="1:6" x14ac:dyDescent="0.25">
      <c r="A174" t="s">
        <v>2412</v>
      </c>
      <c r="B174" t="s">
        <v>2341</v>
      </c>
      <c r="C174" t="b">
        <v>1</v>
      </c>
      <c r="D174" t="s">
        <v>12</v>
      </c>
      <c r="E174">
        <v>66798</v>
      </c>
      <c r="F174">
        <v>2020</v>
      </c>
    </row>
    <row r="175" spans="1:6" x14ac:dyDescent="0.25">
      <c r="A175" t="s">
        <v>2413</v>
      </c>
      <c r="B175" t="s">
        <v>2341</v>
      </c>
      <c r="C175" t="b">
        <v>1</v>
      </c>
      <c r="D175" t="s">
        <v>12</v>
      </c>
      <c r="E175">
        <v>373405</v>
      </c>
      <c r="F175">
        <v>2020</v>
      </c>
    </row>
    <row r="176" spans="1:6" x14ac:dyDescent="0.25">
      <c r="A176" t="s">
        <v>2384</v>
      </c>
      <c r="B176" t="s">
        <v>2341</v>
      </c>
      <c r="C176" t="b">
        <v>1</v>
      </c>
      <c r="D176" t="s">
        <v>12</v>
      </c>
      <c r="E176">
        <v>329178</v>
      </c>
      <c r="F176">
        <v>2020</v>
      </c>
    </row>
    <row r="177" spans="1:6" x14ac:dyDescent="0.25">
      <c r="A177" t="s">
        <v>2340</v>
      </c>
      <c r="B177" t="s">
        <v>2341</v>
      </c>
      <c r="C177" t="b">
        <v>1</v>
      </c>
      <c r="D177" t="s">
        <v>12</v>
      </c>
      <c r="E177">
        <v>1539088</v>
      </c>
      <c r="F177">
        <v>2020</v>
      </c>
    </row>
    <row r="178" spans="1:6" x14ac:dyDescent="0.25">
      <c r="A178" t="s">
        <v>2355</v>
      </c>
      <c r="B178" t="s">
        <v>2341</v>
      </c>
      <c r="C178" t="b">
        <v>1</v>
      </c>
      <c r="D178" t="s">
        <v>12</v>
      </c>
      <c r="E178">
        <v>485103</v>
      </c>
      <c r="F178">
        <v>2020</v>
      </c>
    </row>
    <row r="179" spans="1:6" x14ac:dyDescent="0.25">
      <c r="A179" t="s">
        <v>2332</v>
      </c>
      <c r="B179" t="s">
        <v>2350</v>
      </c>
      <c r="C179" t="b">
        <v>0</v>
      </c>
      <c r="D179" t="s">
        <v>12</v>
      </c>
      <c r="E179">
        <v>0</v>
      </c>
      <c r="F179">
        <v>2020</v>
      </c>
    </row>
    <row r="180" spans="1:6" x14ac:dyDescent="0.25">
      <c r="A180" t="s">
        <v>2332</v>
      </c>
      <c r="B180" t="s">
        <v>2343</v>
      </c>
      <c r="C180" t="b">
        <v>0</v>
      </c>
      <c r="D180" t="s">
        <v>12</v>
      </c>
      <c r="E180">
        <v>115544</v>
      </c>
      <c r="F180">
        <v>2020</v>
      </c>
    </row>
    <row r="181" spans="1:6" x14ac:dyDescent="0.25">
      <c r="A181" t="s">
        <v>2332</v>
      </c>
      <c r="B181" t="s">
        <v>2350</v>
      </c>
      <c r="C181" t="b">
        <v>0</v>
      </c>
      <c r="D181" t="s">
        <v>12</v>
      </c>
      <c r="E181">
        <v>0</v>
      </c>
      <c r="F181">
        <v>2020</v>
      </c>
    </row>
    <row r="182" spans="1:6" x14ac:dyDescent="0.25">
      <c r="A182" t="s">
        <v>2391</v>
      </c>
      <c r="B182" t="s">
        <v>2343</v>
      </c>
      <c r="C182" t="b">
        <v>1</v>
      </c>
      <c r="D182" t="s">
        <v>12</v>
      </c>
      <c r="E182">
        <v>309395</v>
      </c>
      <c r="F182">
        <v>2020</v>
      </c>
    </row>
    <row r="183" spans="1:6" x14ac:dyDescent="0.25">
      <c r="A183" t="s">
        <v>2355</v>
      </c>
      <c r="B183" t="s">
        <v>2347</v>
      </c>
      <c r="C183" t="b">
        <v>1</v>
      </c>
      <c r="D183" t="s">
        <v>12</v>
      </c>
      <c r="E183">
        <v>1705.9949999999999</v>
      </c>
      <c r="F183">
        <v>2020</v>
      </c>
    </row>
    <row r="184" spans="1:6" x14ac:dyDescent="0.25">
      <c r="A184" t="s">
        <v>2353</v>
      </c>
      <c r="B184" t="s">
        <v>2350</v>
      </c>
      <c r="C184" t="b">
        <v>0</v>
      </c>
      <c r="D184" t="s">
        <v>12</v>
      </c>
      <c r="E184">
        <v>1866.0050000000001</v>
      </c>
      <c r="F184">
        <v>2020</v>
      </c>
    </row>
    <row r="185" spans="1:6" x14ac:dyDescent="0.25">
      <c r="A185" t="s">
        <v>2369</v>
      </c>
      <c r="B185" t="s">
        <v>2347</v>
      </c>
      <c r="C185" t="b">
        <v>1</v>
      </c>
      <c r="D185" t="s">
        <v>12</v>
      </c>
      <c r="E185">
        <v>38533</v>
      </c>
      <c r="F185">
        <v>2020</v>
      </c>
    </row>
    <row r="186" spans="1:6" x14ac:dyDescent="0.25">
      <c r="A186" t="s">
        <v>2332</v>
      </c>
      <c r="B186" t="s">
        <v>2350</v>
      </c>
      <c r="C186" t="b">
        <v>0</v>
      </c>
      <c r="D186" t="s">
        <v>12</v>
      </c>
      <c r="E186">
        <v>0</v>
      </c>
      <c r="F186">
        <v>2020</v>
      </c>
    </row>
    <row r="187" spans="1:6" x14ac:dyDescent="0.25">
      <c r="A187" t="s">
        <v>2378</v>
      </c>
      <c r="B187" t="s">
        <v>2368</v>
      </c>
      <c r="C187" t="b">
        <v>1</v>
      </c>
      <c r="D187" t="s">
        <v>35</v>
      </c>
      <c r="E187">
        <v>9462481</v>
      </c>
      <c r="F187">
        <v>2020</v>
      </c>
    </row>
    <row r="188" spans="1:6" x14ac:dyDescent="0.25">
      <c r="A188" t="s">
        <v>2360</v>
      </c>
      <c r="B188" t="s">
        <v>2368</v>
      </c>
      <c r="C188" t="b">
        <v>1</v>
      </c>
      <c r="D188" t="s">
        <v>42</v>
      </c>
      <c r="E188">
        <v>10582482</v>
      </c>
      <c r="F188">
        <v>2020</v>
      </c>
    </row>
    <row r="189" spans="1:6" x14ac:dyDescent="0.25">
      <c r="A189" t="s">
        <v>2414</v>
      </c>
      <c r="B189" t="s">
        <v>2341</v>
      </c>
      <c r="C189" t="b">
        <v>1</v>
      </c>
      <c r="D189" t="s">
        <v>15</v>
      </c>
      <c r="E189">
        <v>2436</v>
      </c>
      <c r="F189">
        <v>2020</v>
      </c>
    </row>
    <row r="190" spans="1:6" x14ac:dyDescent="0.25">
      <c r="A190" t="s">
        <v>2415</v>
      </c>
      <c r="B190" t="s">
        <v>2341</v>
      </c>
      <c r="C190" t="b">
        <v>1</v>
      </c>
      <c r="D190" t="s">
        <v>15</v>
      </c>
      <c r="E190">
        <v>5421</v>
      </c>
      <c r="F190">
        <v>2020</v>
      </c>
    </row>
    <row r="191" spans="1:6" x14ac:dyDescent="0.25">
      <c r="A191" t="s">
        <v>2403</v>
      </c>
      <c r="B191" t="s">
        <v>2341</v>
      </c>
      <c r="C191" t="b">
        <v>1</v>
      </c>
      <c r="D191" t="s">
        <v>15</v>
      </c>
      <c r="E191">
        <v>45723</v>
      </c>
      <c r="F191">
        <v>2020</v>
      </c>
    </row>
    <row r="192" spans="1:6" x14ac:dyDescent="0.25">
      <c r="A192" t="s">
        <v>2416</v>
      </c>
      <c r="B192" t="s">
        <v>2341</v>
      </c>
      <c r="C192" t="b">
        <v>1</v>
      </c>
      <c r="D192" t="s">
        <v>15</v>
      </c>
      <c r="E192">
        <v>251778</v>
      </c>
      <c r="F192">
        <v>2020</v>
      </c>
    </row>
    <row r="193" spans="1:6" x14ac:dyDescent="0.25">
      <c r="A193" t="s">
        <v>2412</v>
      </c>
      <c r="B193" t="s">
        <v>2341</v>
      </c>
      <c r="C193" t="b">
        <v>1</v>
      </c>
      <c r="D193" t="s">
        <v>15</v>
      </c>
      <c r="E193">
        <v>247400</v>
      </c>
      <c r="F193">
        <v>2020</v>
      </c>
    </row>
    <row r="194" spans="1:6" x14ac:dyDescent="0.25">
      <c r="A194" t="s">
        <v>2363</v>
      </c>
      <c r="B194" t="s">
        <v>2341</v>
      </c>
      <c r="C194" t="b">
        <v>1</v>
      </c>
      <c r="D194" t="s">
        <v>15</v>
      </c>
      <c r="E194">
        <v>36984</v>
      </c>
      <c r="F194">
        <v>2020</v>
      </c>
    </row>
    <row r="195" spans="1:6" x14ac:dyDescent="0.25">
      <c r="A195" t="s">
        <v>2416</v>
      </c>
      <c r="B195" t="s">
        <v>2341</v>
      </c>
      <c r="C195" t="b">
        <v>1</v>
      </c>
      <c r="D195" t="s">
        <v>15</v>
      </c>
      <c r="E195">
        <v>108675</v>
      </c>
      <c r="F195">
        <v>2020</v>
      </c>
    </row>
    <row r="196" spans="1:6" x14ac:dyDescent="0.25">
      <c r="A196" t="s">
        <v>2417</v>
      </c>
      <c r="B196" t="s">
        <v>2341</v>
      </c>
      <c r="C196" t="b">
        <v>1</v>
      </c>
      <c r="D196" t="s">
        <v>15</v>
      </c>
      <c r="E196">
        <v>97375</v>
      </c>
      <c r="F196">
        <v>2020</v>
      </c>
    </row>
    <row r="197" spans="1:6" x14ac:dyDescent="0.25">
      <c r="A197" t="s">
        <v>2416</v>
      </c>
      <c r="B197" t="s">
        <v>2341</v>
      </c>
      <c r="C197" t="b">
        <v>1</v>
      </c>
      <c r="D197" t="s">
        <v>15</v>
      </c>
      <c r="E197">
        <v>344354</v>
      </c>
      <c r="F197">
        <v>2020</v>
      </c>
    </row>
    <row r="198" spans="1:6" x14ac:dyDescent="0.25">
      <c r="A198" t="s">
        <v>2411</v>
      </c>
      <c r="B198" t="s">
        <v>2341</v>
      </c>
      <c r="C198" t="b">
        <v>1</v>
      </c>
      <c r="D198" t="s">
        <v>15</v>
      </c>
      <c r="E198">
        <v>20360</v>
      </c>
      <c r="F198">
        <v>2020</v>
      </c>
    </row>
    <row r="199" spans="1:6" x14ac:dyDescent="0.25">
      <c r="A199" t="s">
        <v>2407</v>
      </c>
      <c r="B199" t="s">
        <v>2341</v>
      </c>
      <c r="C199" t="b">
        <v>1</v>
      </c>
      <c r="D199" t="s">
        <v>15</v>
      </c>
      <c r="E199">
        <v>28999</v>
      </c>
      <c r="F199">
        <v>2020</v>
      </c>
    </row>
    <row r="200" spans="1:6" x14ac:dyDescent="0.25">
      <c r="A200" t="s">
        <v>2418</v>
      </c>
      <c r="B200" t="s">
        <v>2341</v>
      </c>
      <c r="C200" t="b">
        <v>1</v>
      </c>
      <c r="D200" t="s">
        <v>15</v>
      </c>
      <c r="E200">
        <v>4232</v>
      </c>
      <c r="F200">
        <v>2020</v>
      </c>
    </row>
    <row r="201" spans="1:6" x14ac:dyDescent="0.25">
      <c r="A201" t="s">
        <v>2413</v>
      </c>
      <c r="B201" t="s">
        <v>2341</v>
      </c>
      <c r="C201" t="b">
        <v>1</v>
      </c>
      <c r="D201" t="s">
        <v>15</v>
      </c>
      <c r="E201">
        <v>162870</v>
      </c>
      <c r="F201">
        <v>2020</v>
      </c>
    </row>
    <row r="202" spans="1:6" x14ac:dyDescent="0.25">
      <c r="A202" t="s">
        <v>2340</v>
      </c>
      <c r="B202" t="s">
        <v>2341</v>
      </c>
      <c r="C202" t="b">
        <v>1</v>
      </c>
      <c r="D202" t="s">
        <v>15</v>
      </c>
      <c r="E202">
        <v>33849</v>
      </c>
      <c r="F202">
        <v>2020</v>
      </c>
    </row>
    <row r="203" spans="1:6" x14ac:dyDescent="0.25">
      <c r="A203" t="s">
        <v>2419</v>
      </c>
      <c r="B203" t="s">
        <v>2341</v>
      </c>
      <c r="C203" t="b">
        <v>1</v>
      </c>
      <c r="D203" t="s">
        <v>15</v>
      </c>
      <c r="E203">
        <v>18094</v>
      </c>
      <c r="F203">
        <v>2020</v>
      </c>
    </row>
    <row r="204" spans="1:6" x14ac:dyDescent="0.25">
      <c r="A204" t="s">
        <v>2363</v>
      </c>
      <c r="B204" t="s">
        <v>2341</v>
      </c>
      <c r="C204" t="b">
        <v>1</v>
      </c>
      <c r="D204" t="s">
        <v>15</v>
      </c>
      <c r="E204">
        <v>16260</v>
      </c>
      <c r="F204">
        <v>2020</v>
      </c>
    </row>
    <row r="205" spans="1:6" x14ac:dyDescent="0.25">
      <c r="A205" t="s">
        <v>2411</v>
      </c>
      <c r="B205" t="s">
        <v>2341</v>
      </c>
      <c r="C205" t="b">
        <v>1</v>
      </c>
      <c r="D205" t="s">
        <v>15</v>
      </c>
      <c r="E205">
        <v>216026</v>
      </c>
      <c r="F205">
        <v>2020</v>
      </c>
    </row>
    <row r="206" spans="1:6" x14ac:dyDescent="0.25">
      <c r="A206" t="s">
        <v>2420</v>
      </c>
      <c r="B206" t="s">
        <v>2341</v>
      </c>
      <c r="C206" t="b">
        <v>1</v>
      </c>
      <c r="D206" t="s">
        <v>15</v>
      </c>
      <c r="E206">
        <v>92271</v>
      </c>
      <c r="F206">
        <v>2020</v>
      </c>
    </row>
    <row r="207" spans="1:6" x14ac:dyDescent="0.25">
      <c r="A207" t="s">
        <v>2417</v>
      </c>
      <c r="B207" t="s">
        <v>2341</v>
      </c>
      <c r="C207" t="b">
        <v>1</v>
      </c>
      <c r="D207" t="s">
        <v>15</v>
      </c>
      <c r="E207">
        <v>64023</v>
      </c>
      <c r="F207">
        <v>2020</v>
      </c>
    </row>
    <row r="208" spans="1:6" x14ac:dyDescent="0.25">
      <c r="A208" t="s">
        <v>2421</v>
      </c>
      <c r="B208" t="s">
        <v>2341</v>
      </c>
      <c r="C208" t="b">
        <v>1</v>
      </c>
      <c r="D208" t="s">
        <v>15</v>
      </c>
      <c r="E208">
        <v>286159</v>
      </c>
      <c r="F208">
        <v>2020</v>
      </c>
    </row>
    <row r="209" spans="1:6" x14ac:dyDescent="0.25">
      <c r="A209" t="s">
        <v>2416</v>
      </c>
      <c r="B209" t="s">
        <v>2341</v>
      </c>
      <c r="C209" t="b">
        <v>1</v>
      </c>
      <c r="D209" t="s">
        <v>15</v>
      </c>
      <c r="E209">
        <v>204472</v>
      </c>
      <c r="F209">
        <v>2020</v>
      </c>
    </row>
    <row r="210" spans="1:6" x14ac:dyDescent="0.25">
      <c r="A210" t="s">
        <v>2422</v>
      </c>
      <c r="B210" t="s">
        <v>2341</v>
      </c>
      <c r="C210" t="b">
        <v>1</v>
      </c>
      <c r="D210" t="s">
        <v>15</v>
      </c>
      <c r="E210">
        <v>34208</v>
      </c>
      <c r="F210">
        <v>2020</v>
      </c>
    </row>
    <row r="211" spans="1:6" x14ac:dyDescent="0.25">
      <c r="A211" t="s">
        <v>2332</v>
      </c>
      <c r="B211" t="s">
        <v>2341</v>
      </c>
      <c r="C211" t="b">
        <v>0</v>
      </c>
      <c r="D211" t="s">
        <v>15</v>
      </c>
      <c r="E211">
        <v>0</v>
      </c>
      <c r="F211">
        <v>2020</v>
      </c>
    </row>
    <row r="212" spans="1:6" x14ac:dyDescent="0.25">
      <c r="A212" t="s">
        <v>2423</v>
      </c>
      <c r="B212" t="s">
        <v>2341</v>
      </c>
      <c r="C212" t="b">
        <v>1</v>
      </c>
      <c r="D212" t="s">
        <v>15</v>
      </c>
      <c r="E212">
        <v>32343</v>
      </c>
      <c r="F212">
        <v>2020</v>
      </c>
    </row>
    <row r="213" spans="1:6" x14ac:dyDescent="0.25">
      <c r="A213" t="s">
        <v>2423</v>
      </c>
      <c r="B213" t="s">
        <v>2341</v>
      </c>
      <c r="C213" t="b">
        <v>1</v>
      </c>
      <c r="D213" t="s">
        <v>15</v>
      </c>
      <c r="E213">
        <v>33581</v>
      </c>
      <c r="F213">
        <v>2020</v>
      </c>
    </row>
    <row r="214" spans="1:6" x14ac:dyDescent="0.25">
      <c r="A214" t="s">
        <v>2353</v>
      </c>
      <c r="B214" t="s">
        <v>2350</v>
      </c>
      <c r="C214" t="b">
        <v>0</v>
      </c>
      <c r="D214" t="s">
        <v>15</v>
      </c>
      <c r="E214">
        <v>3530.9029999999998</v>
      </c>
      <c r="F214">
        <v>2020</v>
      </c>
    </row>
    <row r="215" spans="1:6" x14ac:dyDescent="0.25">
      <c r="A215" t="s">
        <v>2338</v>
      </c>
      <c r="B215" t="s">
        <v>2352</v>
      </c>
      <c r="C215" t="b">
        <v>1</v>
      </c>
      <c r="D215" t="s">
        <v>15</v>
      </c>
      <c r="E215">
        <v>480804.1</v>
      </c>
      <c r="F215">
        <v>2020</v>
      </c>
    </row>
    <row r="216" spans="1:6" x14ac:dyDescent="0.25">
      <c r="A216" t="s">
        <v>2332</v>
      </c>
      <c r="B216" t="s">
        <v>2386</v>
      </c>
      <c r="C216" t="b">
        <v>0</v>
      </c>
      <c r="D216" t="s">
        <v>15</v>
      </c>
      <c r="E216">
        <v>0</v>
      </c>
      <c r="F216">
        <v>2020</v>
      </c>
    </row>
    <row r="217" spans="1:6" x14ac:dyDescent="0.25">
      <c r="A217" t="s">
        <v>2332</v>
      </c>
      <c r="B217" t="s">
        <v>2341</v>
      </c>
      <c r="C217" t="b">
        <v>0</v>
      </c>
      <c r="D217" t="s">
        <v>15</v>
      </c>
      <c r="E217">
        <v>0</v>
      </c>
      <c r="F217">
        <v>2020</v>
      </c>
    </row>
    <row r="218" spans="1:6" x14ac:dyDescent="0.25">
      <c r="A218" t="s">
        <v>2355</v>
      </c>
      <c r="B218" t="s">
        <v>2341</v>
      </c>
      <c r="C218" t="b">
        <v>1</v>
      </c>
      <c r="D218" t="s">
        <v>15</v>
      </c>
      <c r="E218">
        <v>449611</v>
      </c>
      <c r="F218">
        <v>2020</v>
      </c>
    </row>
    <row r="219" spans="1:6" x14ac:dyDescent="0.25">
      <c r="A219" t="s">
        <v>2332</v>
      </c>
      <c r="B219" t="s">
        <v>2341</v>
      </c>
      <c r="C219" t="b">
        <v>0</v>
      </c>
      <c r="D219" t="s">
        <v>15</v>
      </c>
      <c r="E219">
        <v>0</v>
      </c>
      <c r="F219">
        <v>2020</v>
      </c>
    </row>
    <row r="220" spans="1:6" x14ac:dyDescent="0.25">
      <c r="A220" t="s">
        <v>2361</v>
      </c>
      <c r="B220" t="s">
        <v>2341</v>
      </c>
      <c r="C220" t="b">
        <v>1</v>
      </c>
      <c r="D220" t="s">
        <v>15</v>
      </c>
      <c r="E220">
        <v>70752</v>
      </c>
      <c r="F220">
        <v>2020</v>
      </c>
    </row>
    <row r="221" spans="1:6" x14ac:dyDescent="0.25">
      <c r="A221" t="s">
        <v>2332</v>
      </c>
      <c r="B221" t="s">
        <v>2341</v>
      </c>
      <c r="C221" t="b">
        <v>0</v>
      </c>
      <c r="D221" t="s">
        <v>15</v>
      </c>
      <c r="E221">
        <v>0</v>
      </c>
      <c r="F221">
        <v>2020</v>
      </c>
    </row>
    <row r="222" spans="1:6" x14ac:dyDescent="0.25">
      <c r="A222" t="s">
        <v>2405</v>
      </c>
      <c r="B222" t="s">
        <v>2341</v>
      </c>
      <c r="C222" t="b">
        <v>1</v>
      </c>
      <c r="D222" t="s">
        <v>15</v>
      </c>
      <c r="E222">
        <v>7116</v>
      </c>
      <c r="F222">
        <v>2020</v>
      </c>
    </row>
    <row r="223" spans="1:6" x14ac:dyDescent="0.25">
      <c r="A223" t="s">
        <v>2332</v>
      </c>
      <c r="B223" t="s">
        <v>2343</v>
      </c>
      <c r="C223" t="b">
        <v>0</v>
      </c>
      <c r="D223" t="s">
        <v>15</v>
      </c>
      <c r="E223">
        <v>1823432</v>
      </c>
      <c r="F223">
        <v>2020</v>
      </c>
    </row>
    <row r="224" spans="1:6" x14ac:dyDescent="0.25">
      <c r="A224" t="s">
        <v>2391</v>
      </c>
      <c r="B224" t="s">
        <v>2343</v>
      </c>
      <c r="C224" t="b">
        <v>1</v>
      </c>
      <c r="D224" t="s">
        <v>15</v>
      </c>
      <c r="E224">
        <v>3399600</v>
      </c>
      <c r="F224">
        <v>2020</v>
      </c>
    </row>
    <row r="225" spans="1:6" x14ac:dyDescent="0.25">
      <c r="A225" t="s">
        <v>2346</v>
      </c>
      <c r="B225" t="s">
        <v>2341</v>
      </c>
      <c r="C225" t="b">
        <v>1</v>
      </c>
      <c r="D225" t="s">
        <v>15</v>
      </c>
      <c r="E225">
        <v>13764</v>
      </c>
      <c r="F225">
        <v>2020</v>
      </c>
    </row>
    <row r="226" spans="1:6" x14ac:dyDescent="0.25">
      <c r="A226" t="s">
        <v>2424</v>
      </c>
      <c r="B226" t="s">
        <v>2341</v>
      </c>
      <c r="C226" t="b">
        <v>1</v>
      </c>
      <c r="D226" t="s">
        <v>15</v>
      </c>
      <c r="E226">
        <v>24558</v>
      </c>
      <c r="F226">
        <v>2020</v>
      </c>
    </row>
    <row r="227" spans="1:6" x14ac:dyDescent="0.25">
      <c r="A227" t="s">
        <v>2415</v>
      </c>
      <c r="B227" t="s">
        <v>2341</v>
      </c>
      <c r="C227" t="b">
        <v>1</v>
      </c>
      <c r="D227" t="s">
        <v>15</v>
      </c>
      <c r="E227">
        <v>6064</v>
      </c>
      <c r="F227">
        <v>2020</v>
      </c>
    </row>
    <row r="228" spans="1:6" x14ac:dyDescent="0.25">
      <c r="A228" t="s">
        <v>2425</v>
      </c>
      <c r="B228" t="s">
        <v>2341</v>
      </c>
      <c r="C228" t="b">
        <v>1</v>
      </c>
      <c r="D228" t="s">
        <v>15</v>
      </c>
      <c r="E228">
        <v>198667</v>
      </c>
      <c r="F228">
        <v>2020</v>
      </c>
    </row>
    <row r="229" spans="1:6" x14ac:dyDescent="0.25">
      <c r="A229" t="s">
        <v>2410</v>
      </c>
      <c r="B229" t="s">
        <v>2341</v>
      </c>
      <c r="C229" t="b">
        <v>1</v>
      </c>
      <c r="D229" t="s">
        <v>15</v>
      </c>
      <c r="E229">
        <v>260845</v>
      </c>
      <c r="F229">
        <v>2020</v>
      </c>
    </row>
    <row r="230" spans="1:6" x14ac:dyDescent="0.25">
      <c r="A230" t="s">
        <v>2384</v>
      </c>
      <c r="B230" t="s">
        <v>2341</v>
      </c>
      <c r="C230" t="b">
        <v>1</v>
      </c>
      <c r="D230" t="s">
        <v>15</v>
      </c>
      <c r="E230">
        <v>330935</v>
      </c>
      <c r="F230">
        <v>2020</v>
      </c>
    </row>
    <row r="231" spans="1:6" x14ac:dyDescent="0.25">
      <c r="A231" t="s">
        <v>2426</v>
      </c>
      <c r="B231" t="s">
        <v>2341</v>
      </c>
      <c r="C231" t="b">
        <v>1</v>
      </c>
      <c r="D231" t="s">
        <v>15</v>
      </c>
      <c r="E231">
        <v>547242</v>
      </c>
      <c r="F231">
        <v>2020</v>
      </c>
    </row>
    <row r="232" spans="1:6" x14ac:dyDescent="0.25">
      <c r="A232" t="s">
        <v>2411</v>
      </c>
      <c r="B232" t="s">
        <v>2341</v>
      </c>
      <c r="C232" t="b">
        <v>1</v>
      </c>
      <c r="D232" t="s">
        <v>15</v>
      </c>
      <c r="E232">
        <v>195137</v>
      </c>
      <c r="F232">
        <v>2020</v>
      </c>
    </row>
    <row r="233" spans="1:6" x14ac:dyDescent="0.25">
      <c r="A233" t="s">
        <v>2411</v>
      </c>
      <c r="B233" t="s">
        <v>2341</v>
      </c>
      <c r="C233" t="b">
        <v>1</v>
      </c>
      <c r="D233" t="s">
        <v>15</v>
      </c>
      <c r="E233">
        <v>314550</v>
      </c>
      <c r="F233">
        <v>2020</v>
      </c>
    </row>
    <row r="234" spans="1:6" x14ac:dyDescent="0.25">
      <c r="A234" t="s">
        <v>2416</v>
      </c>
      <c r="B234" t="s">
        <v>2341</v>
      </c>
      <c r="C234" t="b">
        <v>1</v>
      </c>
      <c r="D234" t="s">
        <v>15</v>
      </c>
      <c r="E234">
        <v>236234</v>
      </c>
      <c r="F234">
        <v>2020</v>
      </c>
    </row>
    <row r="235" spans="1:6" x14ac:dyDescent="0.25">
      <c r="A235" t="s">
        <v>2427</v>
      </c>
      <c r="B235" t="s">
        <v>2341</v>
      </c>
      <c r="C235" t="b">
        <v>1</v>
      </c>
      <c r="D235" t="s">
        <v>15</v>
      </c>
      <c r="E235">
        <v>13158</v>
      </c>
      <c r="F235">
        <v>2020</v>
      </c>
    </row>
    <row r="236" spans="1:6" x14ac:dyDescent="0.25">
      <c r="A236" t="s">
        <v>2413</v>
      </c>
      <c r="B236" t="s">
        <v>2341</v>
      </c>
      <c r="C236" t="b">
        <v>1</v>
      </c>
      <c r="D236" t="s">
        <v>15</v>
      </c>
      <c r="E236">
        <v>302018</v>
      </c>
      <c r="F236">
        <v>2020</v>
      </c>
    </row>
    <row r="237" spans="1:6" x14ac:dyDescent="0.25">
      <c r="A237" t="s">
        <v>2332</v>
      </c>
      <c r="B237" t="s">
        <v>2341</v>
      </c>
      <c r="C237" t="b">
        <v>0</v>
      </c>
      <c r="D237" t="s">
        <v>15</v>
      </c>
      <c r="E237">
        <v>0</v>
      </c>
      <c r="F237">
        <v>2020</v>
      </c>
    </row>
    <row r="238" spans="1:6" x14ac:dyDescent="0.25">
      <c r="A238" t="s">
        <v>2332</v>
      </c>
      <c r="B238" t="s">
        <v>2341</v>
      </c>
      <c r="C238" t="b">
        <v>0</v>
      </c>
      <c r="D238" t="s">
        <v>15</v>
      </c>
      <c r="E238">
        <v>0</v>
      </c>
      <c r="F238">
        <v>2020</v>
      </c>
    </row>
    <row r="239" spans="1:6" x14ac:dyDescent="0.25">
      <c r="A239" t="s">
        <v>2428</v>
      </c>
      <c r="B239" t="s">
        <v>2341</v>
      </c>
      <c r="C239" t="b">
        <v>1</v>
      </c>
      <c r="D239" t="s">
        <v>15</v>
      </c>
      <c r="E239">
        <v>109102</v>
      </c>
      <c r="F239">
        <v>2020</v>
      </c>
    </row>
    <row r="240" spans="1:6" x14ac:dyDescent="0.25">
      <c r="A240" t="s">
        <v>2407</v>
      </c>
      <c r="B240" t="s">
        <v>2341</v>
      </c>
      <c r="C240" t="b">
        <v>1</v>
      </c>
      <c r="D240" t="s">
        <v>15</v>
      </c>
      <c r="E240">
        <v>11240</v>
      </c>
      <c r="F240">
        <v>2020</v>
      </c>
    </row>
    <row r="241" spans="1:6" x14ac:dyDescent="0.25">
      <c r="A241" t="s">
        <v>2363</v>
      </c>
      <c r="B241" t="s">
        <v>2341</v>
      </c>
      <c r="C241" t="b">
        <v>1</v>
      </c>
      <c r="D241" t="s">
        <v>15</v>
      </c>
      <c r="E241">
        <v>14160</v>
      </c>
      <c r="F241">
        <v>2020</v>
      </c>
    </row>
    <row r="242" spans="1:6" x14ac:dyDescent="0.25">
      <c r="A242" t="s">
        <v>2363</v>
      </c>
      <c r="B242" t="s">
        <v>2341</v>
      </c>
      <c r="C242" t="b">
        <v>1</v>
      </c>
      <c r="D242" t="s">
        <v>15</v>
      </c>
      <c r="E242">
        <v>4554</v>
      </c>
      <c r="F242">
        <v>2020</v>
      </c>
    </row>
    <row r="243" spans="1:6" x14ac:dyDescent="0.25">
      <c r="A243" t="s">
        <v>2357</v>
      </c>
      <c r="B243" t="s">
        <v>2341</v>
      </c>
      <c r="C243" t="b">
        <v>1</v>
      </c>
      <c r="D243" t="s">
        <v>15</v>
      </c>
      <c r="E243">
        <v>21285</v>
      </c>
      <c r="F243">
        <v>2020</v>
      </c>
    </row>
    <row r="244" spans="1:6" x14ac:dyDescent="0.25">
      <c r="A244" t="s">
        <v>2423</v>
      </c>
      <c r="B244" t="s">
        <v>2341</v>
      </c>
      <c r="C244" t="b">
        <v>1</v>
      </c>
      <c r="D244" t="s">
        <v>15</v>
      </c>
      <c r="E244">
        <v>20166</v>
      </c>
      <c r="F244">
        <v>2020</v>
      </c>
    </row>
    <row r="245" spans="1:6" x14ac:dyDescent="0.25">
      <c r="A245" t="s">
        <v>2340</v>
      </c>
      <c r="B245" t="s">
        <v>2341</v>
      </c>
      <c r="C245" t="b">
        <v>1</v>
      </c>
      <c r="D245" t="s">
        <v>15</v>
      </c>
      <c r="E245">
        <v>240725</v>
      </c>
      <c r="F245">
        <v>2020</v>
      </c>
    </row>
    <row r="246" spans="1:6" x14ac:dyDescent="0.25">
      <c r="A246" t="s">
        <v>2360</v>
      </c>
      <c r="B246" t="s">
        <v>2429</v>
      </c>
      <c r="C246" t="b">
        <v>1</v>
      </c>
      <c r="D246" t="s">
        <v>15</v>
      </c>
      <c r="E246">
        <v>4609873</v>
      </c>
      <c r="F246">
        <v>2020</v>
      </c>
    </row>
    <row r="247" spans="1:6" x14ac:dyDescent="0.25">
      <c r="A247" t="s">
        <v>2362</v>
      </c>
      <c r="B247" t="s">
        <v>2341</v>
      </c>
      <c r="C247" t="b">
        <v>1</v>
      </c>
      <c r="D247" t="s">
        <v>15</v>
      </c>
      <c r="E247">
        <v>235237</v>
      </c>
      <c r="F247">
        <v>2020</v>
      </c>
    </row>
    <row r="248" spans="1:6" x14ac:dyDescent="0.25">
      <c r="A248" t="s">
        <v>2332</v>
      </c>
      <c r="B248" t="s">
        <v>2341</v>
      </c>
      <c r="C248" t="b">
        <v>0</v>
      </c>
      <c r="D248" t="s">
        <v>15</v>
      </c>
      <c r="E248">
        <v>0</v>
      </c>
      <c r="F248">
        <v>2020</v>
      </c>
    </row>
    <row r="249" spans="1:6" x14ac:dyDescent="0.25">
      <c r="A249" t="s">
        <v>2351</v>
      </c>
      <c r="B249" t="s">
        <v>2341</v>
      </c>
      <c r="C249" t="b">
        <v>1</v>
      </c>
      <c r="D249" t="s">
        <v>15</v>
      </c>
      <c r="E249">
        <v>17548</v>
      </c>
      <c r="F249">
        <v>2020</v>
      </c>
    </row>
    <row r="250" spans="1:6" x14ac:dyDescent="0.25">
      <c r="A250" t="s">
        <v>2421</v>
      </c>
      <c r="B250" t="s">
        <v>2341</v>
      </c>
      <c r="C250" t="b">
        <v>1</v>
      </c>
      <c r="D250" t="s">
        <v>15</v>
      </c>
      <c r="E250">
        <v>67531</v>
      </c>
      <c r="F250">
        <v>2020</v>
      </c>
    </row>
    <row r="251" spans="1:6" x14ac:dyDescent="0.25">
      <c r="A251" t="s">
        <v>2370</v>
      </c>
      <c r="B251" t="s">
        <v>2341</v>
      </c>
      <c r="C251" t="b">
        <v>1</v>
      </c>
      <c r="D251" t="s">
        <v>15</v>
      </c>
      <c r="E251">
        <v>57978</v>
      </c>
      <c r="F251">
        <v>2020</v>
      </c>
    </row>
    <row r="252" spans="1:6" x14ac:dyDescent="0.25">
      <c r="A252" t="s">
        <v>2430</v>
      </c>
      <c r="B252" t="s">
        <v>2341</v>
      </c>
      <c r="C252" t="b">
        <v>1</v>
      </c>
      <c r="D252" t="s">
        <v>15</v>
      </c>
      <c r="E252">
        <v>31637</v>
      </c>
      <c r="F252">
        <v>2020</v>
      </c>
    </row>
    <row r="253" spans="1:6" x14ac:dyDescent="0.25">
      <c r="A253" t="s">
        <v>2431</v>
      </c>
      <c r="B253" t="s">
        <v>2341</v>
      </c>
      <c r="C253" t="b">
        <v>1</v>
      </c>
      <c r="D253" t="s">
        <v>15</v>
      </c>
      <c r="E253">
        <v>70220</v>
      </c>
      <c r="F253">
        <v>2020</v>
      </c>
    </row>
    <row r="254" spans="1:6" x14ac:dyDescent="0.25">
      <c r="A254" t="s">
        <v>2410</v>
      </c>
      <c r="B254" t="s">
        <v>2341</v>
      </c>
      <c r="C254" t="b">
        <v>1</v>
      </c>
      <c r="D254" t="s">
        <v>15</v>
      </c>
      <c r="E254">
        <v>86600</v>
      </c>
      <c r="F254">
        <v>2020</v>
      </c>
    </row>
    <row r="255" spans="1:6" x14ac:dyDescent="0.25">
      <c r="A255" t="s">
        <v>2430</v>
      </c>
      <c r="B255" t="s">
        <v>2341</v>
      </c>
      <c r="C255" t="b">
        <v>1</v>
      </c>
      <c r="D255" t="s">
        <v>15</v>
      </c>
      <c r="E255">
        <v>8316</v>
      </c>
      <c r="F255">
        <v>2020</v>
      </c>
    </row>
    <row r="256" spans="1:6" x14ac:dyDescent="0.25">
      <c r="A256" t="s">
        <v>2361</v>
      </c>
      <c r="B256" t="s">
        <v>2341</v>
      </c>
      <c r="C256" t="b">
        <v>1</v>
      </c>
      <c r="D256" t="s">
        <v>15</v>
      </c>
      <c r="E256">
        <v>82373</v>
      </c>
      <c r="F256">
        <v>2020</v>
      </c>
    </row>
    <row r="257" spans="1:6" x14ac:dyDescent="0.25">
      <c r="A257" t="s">
        <v>2332</v>
      </c>
      <c r="B257" t="s">
        <v>2371</v>
      </c>
      <c r="C257" t="b">
        <v>0</v>
      </c>
      <c r="D257" t="s">
        <v>114</v>
      </c>
      <c r="E257">
        <v>0</v>
      </c>
      <c r="F257">
        <v>2020</v>
      </c>
    </row>
    <row r="258" spans="1:6" x14ac:dyDescent="0.25">
      <c r="A258" t="s">
        <v>2353</v>
      </c>
      <c r="B258" t="s">
        <v>2347</v>
      </c>
      <c r="C258" t="b">
        <v>0</v>
      </c>
      <c r="D258" t="s">
        <v>114</v>
      </c>
      <c r="E258">
        <v>60051.654999999999</v>
      </c>
      <c r="F258">
        <v>2020</v>
      </c>
    </row>
    <row r="259" spans="1:6" x14ac:dyDescent="0.25">
      <c r="A259" t="s">
        <v>2332</v>
      </c>
      <c r="B259" t="s">
        <v>2350</v>
      </c>
      <c r="C259" t="b">
        <v>0</v>
      </c>
      <c r="D259" t="s">
        <v>114</v>
      </c>
      <c r="E259">
        <v>0</v>
      </c>
      <c r="F259">
        <v>2020</v>
      </c>
    </row>
    <row r="260" spans="1:6" x14ac:dyDescent="0.25">
      <c r="A260" t="s">
        <v>2370</v>
      </c>
      <c r="B260" t="s">
        <v>2345</v>
      </c>
      <c r="C260" t="b">
        <v>1</v>
      </c>
      <c r="D260" t="s">
        <v>114</v>
      </c>
      <c r="E260">
        <v>5656227.2999999998</v>
      </c>
      <c r="F260">
        <v>2020</v>
      </c>
    </row>
    <row r="261" spans="1:6" x14ac:dyDescent="0.25">
      <c r="A261" t="s">
        <v>2382</v>
      </c>
      <c r="B261" t="s">
        <v>2429</v>
      </c>
      <c r="C261" t="b">
        <v>1</v>
      </c>
      <c r="D261" t="s">
        <v>116</v>
      </c>
      <c r="E261">
        <v>175570</v>
      </c>
      <c r="F261">
        <v>2020</v>
      </c>
    </row>
    <row r="262" spans="1:6" x14ac:dyDescent="0.25">
      <c r="A262" t="s">
        <v>2374</v>
      </c>
      <c r="B262" t="s">
        <v>2341</v>
      </c>
      <c r="C262" t="b">
        <v>1</v>
      </c>
      <c r="D262" t="s">
        <v>15</v>
      </c>
      <c r="E262">
        <v>11660</v>
      </c>
      <c r="F262">
        <v>2020</v>
      </c>
    </row>
    <row r="263" spans="1:6" x14ac:dyDescent="0.25">
      <c r="A263" t="s">
        <v>2358</v>
      </c>
      <c r="B263" t="s">
        <v>2347</v>
      </c>
      <c r="C263" t="b">
        <v>1</v>
      </c>
      <c r="D263" t="s">
        <v>15</v>
      </c>
      <c r="E263">
        <v>544278</v>
      </c>
      <c r="F263">
        <v>2020</v>
      </c>
    </row>
    <row r="264" spans="1:6" x14ac:dyDescent="0.25">
      <c r="A264" t="s">
        <v>2332</v>
      </c>
      <c r="B264" t="s">
        <v>2341</v>
      </c>
      <c r="C264" t="b">
        <v>0</v>
      </c>
      <c r="D264" t="s">
        <v>15</v>
      </c>
      <c r="E264">
        <v>0</v>
      </c>
      <c r="F264">
        <v>2020</v>
      </c>
    </row>
    <row r="265" spans="1:6" x14ac:dyDescent="0.25">
      <c r="A265" t="s">
        <v>2410</v>
      </c>
      <c r="B265" t="s">
        <v>2341</v>
      </c>
      <c r="C265" t="b">
        <v>1</v>
      </c>
      <c r="D265" t="s">
        <v>15</v>
      </c>
      <c r="E265">
        <v>164443</v>
      </c>
      <c r="F265">
        <v>2020</v>
      </c>
    </row>
    <row r="266" spans="1:6" x14ac:dyDescent="0.25">
      <c r="A266" t="s">
        <v>2410</v>
      </c>
      <c r="B266" t="s">
        <v>2341</v>
      </c>
      <c r="C266" t="b">
        <v>1</v>
      </c>
      <c r="D266" t="s">
        <v>15</v>
      </c>
      <c r="E266">
        <v>117367</v>
      </c>
      <c r="F266">
        <v>2020</v>
      </c>
    </row>
    <row r="267" spans="1:6" x14ac:dyDescent="0.25">
      <c r="A267" t="s">
        <v>2351</v>
      </c>
      <c r="B267" t="s">
        <v>2341</v>
      </c>
      <c r="C267" t="b">
        <v>1</v>
      </c>
      <c r="D267" t="s">
        <v>15</v>
      </c>
      <c r="E267">
        <v>404914</v>
      </c>
      <c r="F267">
        <v>2020</v>
      </c>
    </row>
    <row r="268" spans="1:6" x14ac:dyDescent="0.25">
      <c r="A268" t="s">
        <v>2406</v>
      </c>
      <c r="B268" t="s">
        <v>2341</v>
      </c>
      <c r="C268" t="b">
        <v>1</v>
      </c>
      <c r="D268" t="s">
        <v>15</v>
      </c>
      <c r="E268">
        <v>215539</v>
      </c>
      <c r="F268">
        <v>2020</v>
      </c>
    </row>
    <row r="269" spans="1:6" x14ac:dyDescent="0.25">
      <c r="A269" t="s">
        <v>2357</v>
      </c>
      <c r="B269" t="s">
        <v>2341</v>
      </c>
      <c r="C269" t="b">
        <v>1</v>
      </c>
      <c r="D269" t="s">
        <v>15</v>
      </c>
      <c r="E269">
        <v>94636</v>
      </c>
      <c r="F269">
        <v>2020</v>
      </c>
    </row>
    <row r="270" spans="1:6" x14ac:dyDescent="0.25">
      <c r="A270" t="s">
        <v>2363</v>
      </c>
      <c r="B270" t="s">
        <v>2341</v>
      </c>
      <c r="C270" t="b">
        <v>1</v>
      </c>
      <c r="D270" t="s">
        <v>15</v>
      </c>
      <c r="E270">
        <v>215127</v>
      </c>
      <c r="F270">
        <v>2020</v>
      </c>
    </row>
    <row r="271" spans="1:6" x14ac:dyDescent="0.25">
      <c r="A271" t="s">
        <v>2432</v>
      </c>
      <c r="B271" t="s">
        <v>2341</v>
      </c>
      <c r="C271" t="b">
        <v>1</v>
      </c>
      <c r="D271" t="s">
        <v>15</v>
      </c>
      <c r="E271">
        <v>28676</v>
      </c>
      <c r="F271">
        <v>2020</v>
      </c>
    </row>
    <row r="272" spans="1:6" x14ac:dyDescent="0.25">
      <c r="A272" t="s">
        <v>2433</v>
      </c>
      <c r="B272" t="s">
        <v>2341</v>
      </c>
      <c r="C272" t="b">
        <v>1</v>
      </c>
      <c r="D272" t="s">
        <v>15</v>
      </c>
      <c r="E272">
        <v>28056</v>
      </c>
      <c r="F272">
        <v>2020</v>
      </c>
    </row>
    <row r="273" spans="1:6" x14ac:dyDescent="0.25">
      <c r="A273" t="s">
        <v>2434</v>
      </c>
      <c r="B273" t="s">
        <v>2341</v>
      </c>
      <c r="C273" t="b">
        <v>1</v>
      </c>
      <c r="D273" t="s">
        <v>15</v>
      </c>
      <c r="E273">
        <v>42962</v>
      </c>
      <c r="F273">
        <v>2020</v>
      </c>
    </row>
    <row r="274" spans="1:6" x14ac:dyDescent="0.25">
      <c r="A274" t="s">
        <v>2420</v>
      </c>
      <c r="B274" t="s">
        <v>2341</v>
      </c>
      <c r="C274" t="b">
        <v>1</v>
      </c>
      <c r="D274" t="s">
        <v>15</v>
      </c>
      <c r="E274">
        <v>13691</v>
      </c>
      <c r="F274">
        <v>2020</v>
      </c>
    </row>
    <row r="275" spans="1:6" x14ac:dyDescent="0.25">
      <c r="A275" t="s">
        <v>2433</v>
      </c>
      <c r="B275" t="s">
        <v>2341</v>
      </c>
      <c r="C275" t="b">
        <v>1</v>
      </c>
      <c r="D275" t="s">
        <v>15</v>
      </c>
      <c r="E275">
        <v>10421</v>
      </c>
      <c r="F275">
        <v>2020</v>
      </c>
    </row>
    <row r="276" spans="1:6" x14ac:dyDescent="0.25">
      <c r="A276" t="s">
        <v>2332</v>
      </c>
      <c r="B276" t="s">
        <v>2341</v>
      </c>
      <c r="C276" t="b">
        <v>0</v>
      </c>
      <c r="D276" t="s">
        <v>15</v>
      </c>
      <c r="E276">
        <v>-204</v>
      </c>
      <c r="F276">
        <v>2020</v>
      </c>
    </row>
    <row r="277" spans="1:6" x14ac:dyDescent="0.25">
      <c r="A277" t="s">
        <v>2435</v>
      </c>
      <c r="B277" t="s">
        <v>2341</v>
      </c>
      <c r="C277" t="b">
        <v>1</v>
      </c>
      <c r="D277" t="s">
        <v>15</v>
      </c>
      <c r="E277">
        <v>5997</v>
      </c>
      <c r="F277">
        <v>2020</v>
      </c>
    </row>
    <row r="278" spans="1:6" x14ac:dyDescent="0.25">
      <c r="A278" t="s">
        <v>2416</v>
      </c>
      <c r="B278" t="s">
        <v>2347</v>
      </c>
      <c r="C278" t="b">
        <v>1</v>
      </c>
      <c r="D278" t="s">
        <v>15</v>
      </c>
      <c r="E278">
        <v>107419</v>
      </c>
      <c r="F278">
        <v>2020</v>
      </c>
    </row>
    <row r="279" spans="1:6" x14ac:dyDescent="0.25">
      <c r="A279" t="s">
        <v>2357</v>
      </c>
      <c r="B279" t="s">
        <v>2341</v>
      </c>
      <c r="C279" t="b">
        <v>1</v>
      </c>
      <c r="D279" t="s">
        <v>15</v>
      </c>
      <c r="E279">
        <v>2501</v>
      </c>
      <c r="F279">
        <v>2020</v>
      </c>
    </row>
    <row r="280" spans="1:6" x14ac:dyDescent="0.25">
      <c r="A280" t="s">
        <v>2332</v>
      </c>
      <c r="B280" t="s">
        <v>2341</v>
      </c>
      <c r="C280" t="b">
        <v>0</v>
      </c>
      <c r="D280" t="s">
        <v>15</v>
      </c>
      <c r="E280">
        <v>-69</v>
      </c>
      <c r="F280">
        <v>2020</v>
      </c>
    </row>
    <row r="281" spans="1:6" x14ac:dyDescent="0.25">
      <c r="A281" t="s">
        <v>2433</v>
      </c>
      <c r="B281" t="s">
        <v>2341</v>
      </c>
      <c r="C281" t="b">
        <v>1</v>
      </c>
      <c r="D281" t="s">
        <v>15</v>
      </c>
      <c r="E281">
        <v>13098</v>
      </c>
      <c r="F281">
        <v>2020</v>
      </c>
    </row>
    <row r="282" spans="1:6" x14ac:dyDescent="0.25">
      <c r="A282" t="s">
        <v>2423</v>
      </c>
      <c r="B282" t="s">
        <v>2341</v>
      </c>
      <c r="C282" t="b">
        <v>1</v>
      </c>
      <c r="D282" t="s">
        <v>15</v>
      </c>
      <c r="E282">
        <v>100913</v>
      </c>
      <c r="F282">
        <v>2020</v>
      </c>
    </row>
    <row r="283" spans="1:6" x14ac:dyDescent="0.25">
      <c r="A283" t="s">
        <v>2418</v>
      </c>
      <c r="B283" t="s">
        <v>2341</v>
      </c>
      <c r="C283" t="b">
        <v>1</v>
      </c>
      <c r="D283" t="s">
        <v>15</v>
      </c>
      <c r="E283">
        <v>156791</v>
      </c>
      <c r="F283">
        <v>2020</v>
      </c>
    </row>
    <row r="284" spans="1:6" x14ac:dyDescent="0.25">
      <c r="A284" t="s">
        <v>2395</v>
      </c>
      <c r="B284" t="s">
        <v>2352</v>
      </c>
      <c r="C284" t="b">
        <v>1</v>
      </c>
      <c r="D284" t="s">
        <v>15</v>
      </c>
      <c r="E284">
        <v>34123</v>
      </c>
      <c r="F284">
        <v>2020</v>
      </c>
    </row>
    <row r="285" spans="1:6" x14ac:dyDescent="0.25">
      <c r="A285" t="s">
        <v>2436</v>
      </c>
      <c r="B285" t="s">
        <v>2341</v>
      </c>
      <c r="C285" t="b">
        <v>1</v>
      </c>
      <c r="D285" t="s">
        <v>15</v>
      </c>
      <c r="E285">
        <v>4533</v>
      </c>
      <c r="F285">
        <v>2020</v>
      </c>
    </row>
    <row r="286" spans="1:6" x14ac:dyDescent="0.25">
      <c r="A286" t="s">
        <v>2437</v>
      </c>
      <c r="B286" t="s">
        <v>2341</v>
      </c>
      <c r="C286" t="b">
        <v>1</v>
      </c>
      <c r="D286" t="s">
        <v>15</v>
      </c>
      <c r="E286">
        <v>320642</v>
      </c>
      <c r="F286">
        <v>2020</v>
      </c>
    </row>
    <row r="287" spans="1:6" x14ac:dyDescent="0.25">
      <c r="A287" t="s">
        <v>2397</v>
      </c>
      <c r="B287" t="s">
        <v>2347</v>
      </c>
      <c r="C287" t="b">
        <v>1</v>
      </c>
      <c r="D287" t="s">
        <v>15</v>
      </c>
      <c r="E287">
        <v>726691</v>
      </c>
      <c r="F287">
        <v>2020</v>
      </c>
    </row>
    <row r="288" spans="1:6" x14ac:dyDescent="0.25">
      <c r="A288" t="s">
        <v>2417</v>
      </c>
      <c r="B288" t="s">
        <v>2341</v>
      </c>
      <c r="C288" t="b">
        <v>1</v>
      </c>
      <c r="D288" t="s">
        <v>15</v>
      </c>
      <c r="E288">
        <v>13927</v>
      </c>
      <c r="F288">
        <v>2020</v>
      </c>
    </row>
    <row r="289" spans="1:6" x14ac:dyDescent="0.25">
      <c r="A289" t="s">
        <v>2438</v>
      </c>
      <c r="B289" t="s">
        <v>2341</v>
      </c>
      <c r="C289" t="b">
        <v>1</v>
      </c>
      <c r="D289" t="s">
        <v>15</v>
      </c>
      <c r="E289">
        <v>16201</v>
      </c>
      <c r="F289">
        <v>2020</v>
      </c>
    </row>
    <row r="290" spans="1:6" x14ac:dyDescent="0.25">
      <c r="A290" t="s">
        <v>2348</v>
      </c>
      <c r="B290" t="s">
        <v>2347</v>
      </c>
      <c r="C290" t="b">
        <v>1</v>
      </c>
      <c r="D290" t="s">
        <v>15</v>
      </c>
      <c r="E290">
        <v>307081</v>
      </c>
      <c r="F290">
        <v>2020</v>
      </c>
    </row>
    <row r="291" spans="1:6" x14ac:dyDescent="0.25">
      <c r="A291" t="s">
        <v>2435</v>
      </c>
      <c r="B291" t="s">
        <v>2341</v>
      </c>
      <c r="C291" t="b">
        <v>1</v>
      </c>
      <c r="D291" t="s">
        <v>15</v>
      </c>
      <c r="E291">
        <v>35409</v>
      </c>
      <c r="F291">
        <v>2020</v>
      </c>
    </row>
    <row r="292" spans="1:6" x14ac:dyDescent="0.25">
      <c r="A292" t="s">
        <v>2380</v>
      </c>
      <c r="B292" t="s">
        <v>2343</v>
      </c>
      <c r="C292" t="b">
        <v>1</v>
      </c>
      <c r="D292" t="s">
        <v>15</v>
      </c>
      <c r="E292">
        <v>1112129.3</v>
      </c>
      <c r="F292">
        <v>2020</v>
      </c>
    </row>
    <row r="293" spans="1:6" x14ac:dyDescent="0.25">
      <c r="A293" t="s">
        <v>2380</v>
      </c>
      <c r="B293" t="s">
        <v>2343</v>
      </c>
      <c r="C293" t="b">
        <v>1</v>
      </c>
      <c r="D293" t="s">
        <v>15</v>
      </c>
      <c r="E293">
        <v>1754770.7</v>
      </c>
      <c r="F293">
        <v>2020</v>
      </c>
    </row>
    <row r="294" spans="1:6" x14ac:dyDescent="0.25">
      <c r="A294" t="s">
        <v>2439</v>
      </c>
      <c r="B294" t="s">
        <v>2341</v>
      </c>
      <c r="C294" t="b">
        <v>1</v>
      </c>
      <c r="D294" t="s">
        <v>15</v>
      </c>
      <c r="E294">
        <v>467</v>
      </c>
      <c r="F294">
        <v>2020</v>
      </c>
    </row>
    <row r="295" spans="1:6" x14ac:dyDescent="0.25">
      <c r="A295" t="s">
        <v>2440</v>
      </c>
      <c r="B295" t="s">
        <v>2341</v>
      </c>
      <c r="C295" t="b">
        <v>1</v>
      </c>
      <c r="D295" t="s">
        <v>15</v>
      </c>
      <c r="E295">
        <v>1872</v>
      </c>
      <c r="F295">
        <v>2020</v>
      </c>
    </row>
    <row r="296" spans="1:6" x14ac:dyDescent="0.25">
      <c r="A296" t="s">
        <v>2332</v>
      </c>
      <c r="B296" t="s">
        <v>2341</v>
      </c>
      <c r="C296" t="b">
        <v>0</v>
      </c>
      <c r="D296" t="s">
        <v>15</v>
      </c>
      <c r="E296">
        <v>-101</v>
      </c>
      <c r="F296">
        <v>2020</v>
      </c>
    </row>
    <row r="297" spans="1:6" x14ac:dyDescent="0.25">
      <c r="A297" t="s">
        <v>2377</v>
      </c>
      <c r="B297" t="s">
        <v>2368</v>
      </c>
      <c r="C297" t="b">
        <v>1</v>
      </c>
      <c r="D297" t="s">
        <v>125</v>
      </c>
      <c r="E297">
        <v>9427050</v>
      </c>
      <c r="F297">
        <v>2020</v>
      </c>
    </row>
    <row r="298" spans="1:6" x14ac:dyDescent="0.25">
      <c r="A298" t="s">
        <v>2376</v>
      </c>
      <c r="B298" t="s">
        <v>2341</v>
      </c>
      <c r="C298" t="b">
        <v>1</v>
      </c>
      <c r="D298" t="s">
        <v>15</v>
      </c>
      <c r="E298">
        <v>56225</v>
      </c>
      <c r="F298">
        <v>2020</v>
      </c>
    </row>
    <row r="299" spans="1:6" x14ac:dyDescent="0.25">
      <c r="A299" t="s">
        <v>2332</v>
      </c>
      <c r="B299" t="s">
        <v>2343</v>
      </c>
      <c r="C299" t="b">
        <v>0</v>
      </c>
      <c r="D299" t="s">
        <v>15</v>
      </c>
      <c r="E299">
        <v>1637</v>
      </c>
      <c r="F299">
        <v>2020</v>
      </c>
    </row>
    <row r="300" spans="1:6" x14ac:dyDescent="0.25">
      <c r="A300" t="s">
        <v>2367</v>
      </c>
      <c r="B300" t="s">
        <v>2343</v>
      </c>
      <c r="C300" t="b">
        <v>1</v>
      </c>
      <c r="D300" t="s">
        <v>15</v>
      </c>
      <c r="E300">
        <v>3694</v>
      </c>
      <c r="F300">
        <v>2020</v>
      </c>
    </row>
    <row r="301" spans="1:6" x14ac:dyDescent="0.25">
      <c r="A301" t="s">
        <v>2441</v>
      </c>
      <c r="B301" t="s">
        <v>2352</v>
      </c>
      <c r="C301" t="b">
        <v>1</v>
      </c>
      <c r="D301" t="s">
        <v>15</v>
      </c>
      <c r="E301">
        <v>19119</v>
      </c>
      <c r="F301">
        <v>2020</v>
      </c>
    </row>
    <row r="302" spans="1:6" x14ac:dyDescent="0.25">
      <c r="A302" t="s">
        <v>2332</v>
      </c>
      <c r="B302" t="s">
        <v>2386</v>
      </c>
      <c r="C302" t="b">
        <v>0</v>
      </c>
      <c r="D302" t="s">
        <v>15</v>
      </c>
      <c r="E302">
        <v>0</v>
      </c>
      <c r="F302">
        <v>2020</v>
      </c>
    </row>
    <row r="303" spans="1:6" x14ac:dyDescent="0.25">
      <c r="A303" t="s">
        <v>2358</v>
      </c>
      <c r="B303" t="s">
        <v>2347</v>
      </c>
      <c r="C303" t="b">
        <v>1</v>
      </c>
      <c r="D303" t="s">
        <v>15</v>
      </c>
      <c r="E303">
        <v>91620</v>
      </c>
      <c r="F303">
        <v>2020</v>
      </c>
    </row>
    <row r="304" spans="1:6" x14ac:dyDescent="0.25">
      <c r="A304" t="s">
        <v>2442</v>
      </c>
      <c r="B304" t="s">
        <v>2341</v>
      </c>
      <c r="C304" t="b">
        <v>1</v>
      </c>
      <c r="D304" t="s">
        <v>60</v>
      </c>
      <c r="E304">
        <v>2319</v>
      </c>
      <c r="F304">
        <v>2020</v>
      </c>
    </row>
    <row r="305" spans="1:6" x14ac:dyDescent="0.25">
      <c r="A305" t="s">
        <v>2437</v>
      </c>
      <c r="B305" t="s">
        <v>2341</v>
      </c>
      <c r="C305" t="b">
        <v>1</v>
      </c>
      <c r="D305" t="s">
        <v>15</v>
      </c>
      <c r="E305">
        <v>479883</v>
      </c>
      <c r="F305">
        <v>2020</v>
      </c>
    </row>
    <row r="306" spans="1:6" x14ac:dyDescent="0.25">
      <c r="A306" t="s">
        <v>2412</v>
      </c>
      <c r="B306" t="s">
        <v>2341</v>
      </c>
      <c r="C306" t="b">
        <v>1</v>
      </c>
      <c r="D306" t="s">
        <v>15</v>
      </c>
      <c r="E306">
        <v>304127</v>
      </c>
      <c r="F306">
        <v>2020</v>
      </c>
    </row>
    <row r="307" spans="1:6" x14ac:dyDescent="0.25">
      <c r="A307" t="s">
        <v>2378</v>
      </c>
      <c r="B307" t="s">
        <v>2341</v>
      </c>
      <c r="C307" t="b">
        <v>1</v>
      </c>
      <c r="D307" t="s">
        <v>15</v>
      </c>
      <c r="E307">
        <v>377753</v>
      </c>
      <c r="F307">
        <v>2020</v>
      </c>
    </row>
    <row r="308" spans="1:6" x14ac:dyDescent="0.25">
      <c r="A308" t="s">
        <v>2355</v>
      </c>
      <c r="B308" t="s">
        <v>2347</v>
      </c>
      <c r="C308" t="b">
        <v>1</v>
      </c>
      <c r="D308" t="s">
        <v>35</v>
      </c>
      <c r="E308">
        <v>1052271</v>
      </c>
      <c r="F308">
        <v>2020</v>
      </c>
    </row>
    <row r="309" spans="1:6" x14ac:dyDescent="0.25">
      <c r="A309" t="s">
        <v>2332</v>
      </c>
      <c r="B309" t="s">
        <v>2345</v>
      </c>
      <c r="C309" t="b">
        <v>0</v>
      </c>
      <c r="D309" t="s">
        <v>35</v>
      </c>
      <c r="E309">
        <v>0</v>
      </c>
      <c r="F309">
        <v>2020</v>
      </c>
    </row>
    <row r="310" spans="1:6" x14ac:dyDescent="0.25">
      <c r="A310" t="s">
        <v>2428</v>
      </c>
      <c r="B310" t="s">
        <v>2341</v>
      </c>
      <c r="C310" t="b">
        <v>1</v>
      </c>
      <c r="D310" t="s">
        <v>15</v>
      </c>
      <c r="E310">
        <v>41630</v>
      </c>
      <c r="F310">
        <v>2020</v>
      </c>
    </row>
    <row r="311" spans="1:6" x14ac:dyDescent="0.25">
      <c r="A311" t="s">
        <v>2355</v>
      </c>
      <c r="B311" t="s">
        <v>2341</v>
      </c>
      <c r="C311" t="b">
        <v>1</v>
      </c>
      <c r="D311" t="s">
        <v>15</v>
      </c>
      <c r="E311">
        <v>40176</v>
      </c>
      <c r="F311">
        <v>2020</v>
      </c>
    </row>
    <row r="312" spans="1:6" x14ac:dyDescent="0.25">
      <c r="A312" t="s">
        <v>2413</v>
      </c>
      <c r="B312" t="s">
        <v>2341</v>
      </c>
      <c r="C312" t="b">
        <v>1</v>
      </c>
      <c r="D312" t="s">
        <v>15</v>
      </c>
      <c r="E312">
        <v>79292</v>
      </c>
      <c r="F312">
        <v>2020</v>
      </c>
    </row>
    <row r="313" spans="1:6" x14ac:dyDescent="0.25">
      <c r="A313" t="s">
        <v>2443</v>
      </c>
      <c r="B313" t="s">
        <v>2341</v>
      </c>
      <c r="C313" t="b">
        <v>1</v>
      </c>
      <c r="D313" t="s">
        <v>15</v>
      </c>
      <c r="E313">
        <v>17897</v>
      </c>
      <c r="F313">
        <v>2020</v>
      </c>
    </row>
    <row r="314" spans="1:6" x14ac:dyDescent="0.25">
      <c r="A314" t="s">
        <v>2332</v>
      </c>
      <c r="B314" t="s">
        <v>2372</v>
      </c>
      <c r="C314" t="b">
        <v>0</v>
      </c>
      <c r="D314" t="s">
        <v>15</v>
      </c>
      <c r="E314">
        <v>-3405</v>
      </c>
      <c r="F314">
        <v>2020</v>
      </c>
    </row>
    <row r="315" spans="1:6" x14ac:dyDescent="0.25">
      <c r="A315" t="s">
        <v>2332</v>
      </c>
      <c r="B315" t="s">
        <v>2350</v>
      </c>
      <c r="C315" t="b">
        <v>0</v>
      </c>
      <c r="D315" t="s">
        <v>15</v>
      </c>
      <c r="E315">
        <v>0</v>
      </c>
      <c r="F315">
        <v>2020</v>
      </c>
    </row>
    <row r="316" spans="1:6" x14ac:dyDescent="0.25">
      <c r="A316" t="s">
        <v>2383</v>
      </c>
      <c r="B316" t="s">
        <v>2343</v>
      </c>
      <c r="C316" t="b">
        <v>1</v>
      </c>
      <c r="D316" t="s">
        <v>15</v>
      </c>
      <c r="E316">
        <v>189110</v>
      </c>
      <c r="F316">
        <v>2020</v>
      </c>
    </row>
    <row r="317" spans="1:6" x14ac:dyDescent="0.25">
      <c r="A317" t="s">
        <v>2332</v>
      </c>
      <c r="B317" t="s">
        <v>2350</v>
      </c>
      <c r="C317" t="b">
        <v>0</v>
      </c>
      <c r="D317" t="s">
        <v>15</v>
      </c>
      <c r="E317">
        <v>0</v>
      </c>
      <c r="F317">
        <v>2020</v>
      </c>
    </row>
    <row r="318" spans="1:6" x14ac:dyDescent="0.25">
      <c r="A318" t="s">
        <v>2383</v>
      </c>
      <c r="B318" t="s">
        <v>2343</v>
      </c>
      <c r="C318" t="b">
        <v>1</v>
      </c>
      <c r="D318" t="s">
        <v>15</v>
      </c>
      <c r="E318">
        <v>407088</v>
      </c>
      <c r="F318">
        <v>2020</v>
      </c>
    </row>
    <row r="319" spans="1:6" x14ac:dyDescent="0.25">
      <c r="A319" t="s">
        <v>2356</v>
      </c>
      <c r="B319" t="s">
        <v>2347</v>
      </c>
      <c r="C319" t="b">
        <v>1</v>
      </c>
      <c r="D319" t="s">
        <v>15</v>
      </c>
      <c r="E319">
        <v>40597</v>
      </c>
      <c r="F319">
        <v>2020</v>
      </c>
    </row>
    <row r="320" spans="1:6" x14ac:dyDescent="0.25">
      <c r="A320" t="s">
        <v>2332</v>
      </c>
      <c r="B320" t="s">
        <v>2350</v>
      </c>
      <c r="C320" t="b">
        <v>0</v>
      </c>
      <c r="D320" t="s">
        <v>15</v>
      </c>
      <c r="E320">
        <v>0</v>
      </c>
      <c r="F320">
        <v>2020</v>
      </c>
    </row>
    <row r="321" spans="1:6" x14ac:dyDescent="0.25">
      <c r="A321" t="s">
        <v>2374</v>
      </c>
      <c r="B321" t="s">
        <v>2341</v>
      </c>
      <c r="C321" t="b">
        <v>1</v>
      </c>
      <c r="D321" t="s">
        <v>6</v>
      </c>
      <c r="E321">
        <v>33509</v>
      </c>
      <c r="F321">
        <v>2020</v>
      </c>
    </row>
    <row r="322" spans="1:6" x14ac:dyDescent="0.25">
      <c r="A322" t="s">
        <v>2410</v>
      </c>
      <c r="B322" t="s">
        <v>2341</v>
      </c>
      <c r="C322" t="b">
        <v>1</v>
      </c>
      <c r="D322" t="s">
        <v>15</v>
      </c>
      <c r="E322">
        <v>9228</v>
      </c>
      <c r="F322">
        <v>2020</v>
      </c>
    </row>
    <row r="323" spans="1:6" x14ac:dyDescent="0.25">
      <c r="A323" t="s">
        <v>2332</v>
      </c>
      <c r="B323" t="s">
        <v>2341</v>
      </c>
      <c r="C323" t="b">
        <v>0</v>
      </c>
      <c r="D323" t="s">
        <v>15</v>
      </c>
      <c r="E323">
        <v>0</v>
      </c>
      <c r="F323">
        <v>2020</v>
      </c>
    </row>
    <row r="324" spans="1:6" x14ac:dyDescent="0.25">
      <c r="A324" t="s">
        <v>2332</v>
      </c>
      <c r="B324" t="s">
        <v>2372</v>
      </c>
      <c r="C324" t="b">
        <v>0</v>
      </c>
      <c r="D324" t="s">
        <v>15</v>
      </c>
      <c r="E324">
        <v>274273</v>
      </c>
      <c r="F324">
        <v>2020</v>
      </c>
    </row>
    <row r="325" spans="1:6" x14ac:dyDescent="0.25">
      <c r="A325" t="s">
        <v>2359</v>
      </c>
      <c r="B325" t="s">
        <v>2341</v>
      </c>
      <c r="C325" t="b">
        <v>1</v>
      </c>
      <c r="D325" t="s">
        <v>15</v>
      </c>
      <c r="E325">
        <v>46584</v>
      </c>
      <c r="F325">
        <v>2020</v>
      </c>
    </row>
    <row r="326" spans="1:6" x14ac:dyDescent="0.25">
      <c r="A326" t="s">
        <v>2434</v>
      </c>
      <c r="B326" t="s">
        <v>2341</v>
      </c>
      <c r="C326" t="b">
        <v>1</v>
      </c>
      <c r="D326" t="s">
        <v>15</v>
      </c>
      <c r="E326">
        <v>195</v>
      </c>
      <c r="F326">
        <v>2020</v>
      </c>
    </row>
    <row r="327" spans="1:6" x14ac:dyDescent="0.25">
      <c r="A327" t="s">
        <v>2344</v>
      </c>
      <c r="B327" t="s">
        <v>2341</v>
      </c>
      <c r="C327" t="b">
        <v>1</v>
      </c>
      <c r="D327" t="s">
        <v>15</v>
      </c>
      <c r="E327">
        <v>16</v>
      </c>
      <c r="F327">
        <v>2020</v>
      </c>
    </row>
    <row r="328" spans="1:6" x14ac:dyDescent="0.25">
      <c r="A328" t="s">
        <v>2332</v>
      </c>
      <c r="B328" t="s">
        <v>2341</v>
      </c>
      <c r="C328" t="b">
        <v>0</v>
      </c>
      <c r="D328" t="s">
        <v>15</v>
      </c>
      <c r="E328">
        <v>0</v>
      </c>
      <c r="F328">
        <v>2020</v>
      </c>
    </row>
    <row r="329" spans="1:6" x14ac:dyDescent="0.25">
      <c r="A329" t="s">
        <v>2332</v>
      </c>
      <c r="B329" t="s">
        <v>2341</v>
      </c>
      <c r="C329" t="b">
        <v>0</v>
      </c>
      <c r="D329" t="s">
        <v>15</v>
      </c>
      <c r="E329">
        <v>0</v>
      </c>
      <c r="F329">
        <v>2020</v>
      </c>
    </row>
    <row r="330" spans="1:6" x14ac:dyDescent="0.25">
      <c r="A330" t="s">
        <v>2332</v>
      </c>
      <c r="B330" t="s">
        <v>2350</v>
      </c>
      <c r="C330" t="b">
        <v>0</v>
      </c>
      <c r="D330" t="s">
        <v>15</v>
      </c>
      <c r="E330">
        <v>0</v>
      </c>
      <c r="F330">
        <v>2020</v>
      </c>
    </row>
    <row r="331" spans="1:6" x14ac:dyDescent="0.25">
      <c r="A331" t="s">
        <v>2332</v>
      </c>
      <c r="B331" t="s">
        <v>2343</v>
      </c>
      <c r="C331" t="b">
        <v>0</v>
      </c>
      <c r="D331" t="s">
        <v>15</v>
      </c>
      <c r="E331">
        <v>3765</v>
      </c>
      <c r="F331">
        <v>2020</v>
      </c>
    </row>
    <row r="332" spans="1:6" x14ac:dyDescent="0.25">
      <c r="A332" t="s">
        <v>2332</v>
      </c>
      <c r="B332" t="s">
        <v>2386</v>
      </c>
      <c r="C332" t="b">
        <v>0</v>
      </c>
      <c r="D332" t="s">
        <v>15</v>
      </c>
      <c r="E332">
        <v>0</v>
      </c>
      <c r="F332">
        <v>2020</v>
      </c>
    </row>
    <row r="333" spans="1:6" x14ac:dyDescent="0.25">
      <c r="A333" t="s">
        <v>2332</v>
      </c>
      <c r="B333" t="s">
        <v>2350</v>
      </c>
      <c r="C333" t="b">
        <v>0</v>
      </c>
      <c r="D333" t="s">
        <v>15</v>
      </c>
      <c r="E333">
        <v>0</v>
      </c>
      <c r="F333">
        <v>2020</v>
      </c>
    </row>
    <row r="334" spans="1:6" x14ac:dyDescent="0.25">
      <c r="A334" t="s">
        <v>2444</v>
      </c>
      <c r="B334" t="s">
        <v>2343</v>
      </c>
      <c r="C334" t="b">
        <v>1</v>
      </c>
      <c r="D334" t="s">
        <v>15</v>
      </c>
      <c r="E334">
        <v>8564</v>
      </c>
      <c r="F334">
        <v>2020</v>
      </c>
    </row>
    <row r="335" spans="1:6" x14ac:dyDescent="0.25">
      <c r="A335" t="s">
        <v>2332</v>
      </c>
      <c r="B335" t="s">
        <v>2386</v>
      </c>
      <c r="C335" t="b">
        <v>0</v>
      </c>
      <c r="D335" t="s">
        <v>15</v>
      </c>
      <c r="E335">
        <v>0</v>
      </c>
      <c r="F335">
        <v>2020</v>
      </c>
    </row>
    <row r="336" spans="1:6" x14ac:dyDescent="0.25">
      <c r="A336" t="s">
        <v>2332</v>
      </c>
      <c r="B336" t="s">
        <v>2350</v>
      </c>
      <c r="C336" t="b">
        <v>0</v>
      </c>
      <c r="D336" t="s">
        <v>15</v>
      </c>
      <c r="E336">
        <v>0</v>
      </c>
      <c r="F336">
        <v>2020</v>
      </c>
    </row>
    <row r="337" spans="1:6" x14ac:dyDescent="0.25">
      <c r="A337" t="s">
        <v>2391</v>
      </c>
      <c r="B337" t="s">
        <v>2352</v>
      </c>
      <c r="C337" t="b">
        <v>1</v>
      </c>
      <c r="D337" t="s">
        <v>15</v>
      </c>
      <c r="E337">
        <v>46198</v>
      </c>
      <c r="F337">
        <v>2020</v>
      </c>
    </row>
    <row r="338" spans="1:6" x14ac:dyDescent="0.25">
      <c r="A338" t="s">
        <v>2332</v>
      </c>
      <c r="B338" t="s">
        <v>2386</v>
      </c>
      <c r="C338" t="b">
        <v>0</v>
      </c>
      <c r="D338" t="s">
        <v>15</v>
      </c>
      <c r="E338">
        <v>0</v>
      </c>
      <c r="F338">
        <v>2020</v>
      </c>
    </row>
    <row r="339" spans="1:6" x14ac:dyDescent="0.25">
      <c r="A339" t="s">
        <v>2332</v>
      </c>
      <c r="B339" t="s">
        <v>2350</v>
      </c>
      <c r="C339" t="b">
        <v>0</v>
      </c>
      <c r="D339" t="s">
        <v>15</v>
      </c>
      <c r="E339">
        <v>0</v>
      </c>
      <c r="F339">
        <v>2020</v>
      </c>
    </row>
    <row r="340" spans="1:6" x14ac:dyDescent="0.25">
      <c r="A340" t="s">
        <v>2332</v>
      </c>
      <c r="B340" t="s">
        <v>2343</v>
      </c>
      <c r="C340" t="b">
        <v>0</v>
      </c>
      <c r="D340" t="s">
        <v>15</v>
      </c>
      <c r="E340">
        <v>1135597</v>
      </c>
      <c r="F340">
        <v>2020</v>
      </c>
    </row>
    <row r="341" spans="1:6" x14ac:dyDescent="0.25">
      <c r="A341" t="s">
        <v>2332</v>
      </c>
      <c r="B341" t="s">
        <v>2386</v>
      </c>
      <c r="C341" t="b">
        <v>0</v>
      </c>
      <c r="D341" t="s">
        <v>15</v>
      </c>
      <c r="E341">
        <v>0</v>
      </c>
      <c r="F341">
        <v>2020</v>
      </c>
    </row>
    <row r="342" spans="1:6" x14ac:dyDescent="0.25">
      <c r="A342" t="s">
        <v>2332</v>
      </c>
      <c r="B342" t="s">
        <v>2350</v>
      </c>
      <c r="C342" t="b">
        <v>0</v>
      </c>
      <c r="D342" t="s">
        <v>15</v>
      </c>
      <c r="E342">
        <v>0</v>
      </c>
      <c r="F342">
        <v>2020</v>
      </c>
    </row>
    <row r="343" spans="1:6" x14ac:dyDescent="0.25">
      <c r="A343" t="s">
        <v>2445</v>
      </c>
      <c r="B343" t="s">
        <v>2343</v>
      </c>
      <c r="C343" t="b">
        <v>1</v>
      </c>
      <c r="D343" t="s">
        <v>15</v>
      </c>
      <c r="E343">
        <v>1948745</v>
      </c>
      <c r="F343">
        <v>2020</v>
      </c>
    </row>
    <row r="344" spans="1:6" x14ac:dyDescent="0.25">
      <c r="A344" t="s">
        <v>2332</v>
      </c>
      <c r="B344" t="s">
        <v>2386</v>
      </c>
      <c r="C344" t="b">
        <v>0</v>
      </c>
      <c r="D344" t="s">
        <v>15</v>
      </c>
      <c r="E344">
        <v>0</v>
      </c>
      <c r="F344">
        <v>2020</v>
      </c>
    </row>
    <row r="345" spans="1:6" x14ac:dyDescent="0.25">
      <c r="A345" t="s">
        <v>2389</v>
      </c>
      <c r="B345" t="s">
        <v>2352</v>
      </c>
      <c r="C345" t="b">
        <v>1</v>
      </c>
      <c r="D345" t="s">
        <v>15</v>
      </c>
      <c r="E345">
        <v>401086</v>
      </c>
      <c r="F345">
        <v>2020</v>
      </c>
    </row>
    <row r="346" spans="1:6" x14ac:dyDescent="0.25">
      <c r="A346" t="s">
        <v>2332</v>
      </c>
      <c r="B346" t="s">
        <v>2386</v>
      </c>
      <c r="C346" t="b">
        <v>0</v>
      </c>
      <c r="D346" t="s">
        <v>15</v>
      </c>
      <c r="E346">
        <v>0</v>
      </c>
      <c r="F346">
        <v>2020</v>
      </c>
    </row>
    <row r="347" spans="1:6" x14ac:dyDescent="0.25">
      <c r="A347" t="s">
        <v>2340</v>
      </c>
      <c r="B347" t="s">
        <v>2347</v>
      </c>
      <c r="C347" t="b">
        <v>1</v>
      </c>
      <c r="D347" t="s">
        <v>15</v>
      </c>
      <c r="E347">
        <v>194694</v>
      </c>
      <c r="F347">
        <v>2020</v>
      </c>
    </row>
    <row r="348" spans="1:6" x14ac:dyDescent="0.25">
      <c r="A348" t="s">
        <v>2332</v>
      </c>
      <c r="B348" t="s">
        <v>2386</v>
      </c>
      <c r="C348" t="b">
        <v>0</v>
      </c>
      <c r="D348" t="s">
        <v>15</v>
      </c>
      <c r="E348">
        <v>0</v>
      </c>
      <c r="F348">
        <v>2020</v>
      </c>
    </row>
    <row r="349" spans="1:6" x14ac:dyDescent="0.25">
      <c r="A349" t="s">
        <v>2332</v>
      </c>
      <c r="B349" t="s">
        <v>2350</v>
      </c>
      <c r="C349" t="b">
        <v>0</v>
      </c>
      <c r="D349" t="s">
        <v>15</v>
      </c>
      <c r="E349">
        <v>0</v>
      </c>
      <c r="F349">
        <v>2020</v>
      </c>
    </row>
    <row r="350" spans="1:6" x14ac:dyDescent="0.25">
      <c r="A350" t="s">
        <v>2359</v>
      </c>
      <c r="B350" t="s">
        <v>2341</v>
      </c>
      <c r="C350" t="b">
        <v>1</v>
      </c>
      <c r="D350" t="s">
        <v>15</v>
      </c>
      <c r="E350">
        <v>42987</v>
      </c>
      <c r="F350">
        <v>2020</v>
      </c>
    </row>
    <row r="351" spans="1:6" x14ac:dyDescent="0.25">
      <c r="A351" t="s">
        <v>2416</v>
      </c>
      <c r="B351" t="s">
        <v>2341</v>
      </c>
      <c r="C351" t="b">
        <v>1</v>
      </c>
      <c r="D351" t="s">
        <v>15</v>
      </c>
      <c r="E351">
        <v>4381</v>
      </c>
      <c r="F351">
        <v>2020</v>
      </c>
    </row>
    <row r="352" spans="1:6" x14ac:dyDescent="0.25">
      <c r="A352" t="s">
        <v>2425</v>
      </c>
      <c r="B352" t="s">
        <v>2341</v>
      </c>
      <c r="C352" t="b">
        <v>1</v>
      </c>
      <c r="D352" t="s">
        <v>15</v>
      </c>
      <c r="E352">
        <v>1</v>
      </c>
      <c r="F352">
        <v>2020</v>
      </c>
    </row>
    <row r="353" spans="1:6" x14ac:dyDescent="0.25">
      <c r="A353" t="s">
        <v>2332</v>
      </c>
      <c r="B353" t="s">
        <v>2343</v>
      </c>
      <c r="C353" t="b">
        <v>0</v>
      </c>
      <c r="D353" t="s">
        <v>15</v>
      </c>
      <c r="E353">
        <v>465632</v>
      </c>
      <c r="F353">
        <v>2020</v>
      </c>
    </row>
    <row r="354" spans="1:6" x14ac:dyDescent="0.25">
      <c r="A354" t="s">
        <v>2332</v>
      </c>
      <c r="B354" t="s">
        <v>2372</v>
      </c>
      <c r="C354" t="b">
        <v>0</v>
      </c>
      <c r="D354" t="s">
        <v>15</v>
      </c>
      <c r="E354">
        <v>0</v>
      </c>
      <c r="F354">
        <v>2020</v>
      </c>
    </row>
    <row r="355" spans="1:6" x14ac:dyDescent="0.25">
      <c r="A355" t="s">
        <v>2390</v>
      </c>
      <c r="B355" t="s">
        <v>2343</v>
      </c>
      <c r="C355" t="b">
        <v>1</v>
      </c>
      <c r="D355" t="s">
        <v>15</v>
      </c>
      <c r="E355">
        <v>903742</v>
      </c>
      <c r="F355">
        <v>2020</v>
      </c>
    </row>
    <row r="356" spans="1:6" x14ac:dyDescent="0.25">
      <c r="A356" t="s">
        <v>2332</v>
      </c>
      <c r="B356" t="s">
        <v>2372</v>
      </c>
      <c r="C356" t="b">
        <v>0</v>
      </c>
      <c r="D356" t="s">
        <v>15</v>
      </c>
      <c r="E356">
        <v>0</v>
      </c>
      <c r="F356">
        <v>2020</v>
      </c>
    </row>
    <row r="357" spans="1:6" x14ac:dyDescent="0.25">
      <c r="A357" t="s">
        <v>2390</v>
      </c>
      <c r="B357" t="s">
        <v>2352</v>
      </c>
      <c r="C357" t="b">
        <v>1</v>
      </c>
      <c r="D357" t="s">
        <v>15</v>
      </c>
      <c r="E357">
        <v>130703</v>
      </c>
      <c r="F357">
        <v>2020</v>
      </c>
    </row>
    <row r="358" spans="1:6" x14ac:dyDescent="0.25">
      <c r="A358" t="s">
        <v>2332</v>
      </c>
      <c r="B358" t="s">
        <v>2386</v>
      </c>
      <c r="C358" t="b">
        <v>0</v>
      </c>
      <c r="D358" t="s">
        <v>15</v>
      </c>
      <c r="E358">
        <v>0</v>
      </c>
      <c r="F358">
        <v>2020</v>
      </c>
    </row>
    <row r="359" spans="1:6" x14ac:dyDescent="0.25">
      <c r="A359" t="s">
        <v>2399</v>
      </c>
      <c r="B359" t="s">
        <v>2347</v>
      </c>
      <c r="C359" t="b">
        <v>1</v>
      </c>
      <c r="D359" t="s">
        <v>15</v>
      </c>
      <c r="E359">
        <v>201608</v>
      </c>
      <c r="F359">
        <v>2020</v>
      </c>
    </row>
    <row r="360" spans="1:6" x14ac:dyDescent="0.25">
      <c r="A360" t="s">
        <v>2332</v>
      </c>
      <c r="B360" t="s">
        <v>2386</v>
      </c>
      <c r="C360" t="b">
        <v>0</v>
      </c>
      <c r="D360" t="s">
        <v>15</v>
      </c>
      <c r="E360">
        <v>0</v>
      </c>
      <c r="F360">
        <v>2020</v>
      </c>
    </row>
    <row r="361" spans="1:6" x14ac:dyDescent="0.25">
      <c r="A361" t="s">
        <v>2373</v>
      </c>
      <c r="B361" t="s">
        <v>2350</v>
      </c>
      <c r="C361" t="b">
        <v>1</v>
      </c>
      <c r="D361" t="s">
        <v>6</v>
      </c>
      <c r="E361">
        <v>9837</v>
      </c>
      <c r="F361">
        <v>2020</v>
      </c>
    </row>
    <row r="362" spans="1:6" x14ac:dyDescent="0.25">
      <c r="A362" t="s">
        <v>2428</v>
      </c>
      <c r="B362" t="s">
        <v>2341</v>
      </c>
      <c r="C362" t="b">
        <v>1</v>
      </c>
      <c r="D362" t="s">
        <v>15</v>
      </c>
      <c r="E362">
        <v>50158</v>
      </c>
      <c r="F362">
        <v>2020</v>
      </c>
    </row>
    <row r="363" spans="1:6" x14ac:dyDescent="0.25">
      <c r="A363" t="s">
        <v>2332</v>
      </c>
      <c r="B363" t="s">
        <v>2350</v>
      </c>
      <c r="C363" t="b">
        <v>0</v>
      </c>
      <c r="D363" t="s">
        <v>15</v>
      </c>
      <c r="E363">
        <v>0</v>
      </c>
      <c r="F363">
        <v>2020</v>
      </c>
    </row>
    <row r="364" spans="1:6" x14ac:dyDescent="0.25">
      <c r="A364" t="s">
        <v>2332</v>
      </c>
      <c r="B364" t="s">
        <v>2343</v>
      </c>
      <c r="C364" t="b">
        <v>0</v>
      </c>
      <c r="D364" t="s">
        <v>15</v>
      </c>
      <c r="E364">
        <v>319719</v>
      </c>
      <c r="F364">
        <v>2020</v>
      </c>
    </row>
    <row r="365" spans="1:6" x14ac:dyDescent="0.25">
      <c r="A365" t="s">
        <v>2332</v>
      </c>
      <c r="B365" t="s">
        <v>2386</v>
      </c>
      <c r="C365" t="b">
        <v>0</v>
      </c>
      <c r="D365" t="s">
        <v>15</v>
      </c>
      <c r="E365">
        <v>0</v>
      </c>
      <c r="F365">
        <v>2020</v>
      </c>
    </row>
    <row r="366" spans="1:6" x14ac:dyDescent="0.25">
      <c r="A366" t="s">
        <v>2332</v>
      </c>
      <c r="B366" t="s">
        <v>2350</v>
      </c>
      <c r="C366" t="b">
        <v>0</v>
      </c>
      <c r="D366" t="s">
        <v>15</v>
      </c>
      <c r="E366">
        <v>0</v>
      </c>
      <c r="F366">
        <v>2020</v>
      </c>
    </row>
    <row r="367" spans="1:6" x14ac:dyDescent="0.25">
      <c r="A367" t="s">
        <v>2396</v>
      </c>
      <c r="B367" t="s">
        <v>2343</v>
      </c>
      <c r="C367" t="b">
        <v>1</v>
      </c>
      <c r="D367" t="s">
        <v>15</v>
      </c>
      <c r="E367">
        <v>510721</v>
      </c>
      <c r="F367">
        <v>2020</v>
      </c>
    </row>
    <row r="368" spans="1:6" x14ac:dyDescent="0.25">
      <c r="A368" t="s">
        <v>2332</v>
      </c>
      <c r="B368" t="s">
        <v>2386</v>
      </c>
      <c r="C368" t="b">
        <v>0</v>
      </c>
      <c r="D368" t="s">
        <v>15</v>
      </c>
      <c r="E368">
        <v>0</v>
      </c>
      <c r="F368">
        <v>2020</v>
      </c>
    </row>
    <row r="369" spans="1:6" x14ac:dyDescent="0.25">
      <c r="A369" t="s">
        <v>2332</v>
      </c>
      <c r="B369" t="s">
        <v>2350</v>
      </c>
      <c r="C369" t="b">
        <v>0</v>
      </c>
      <c r="D369" t="s">
        <v>15</v>
      </c>
      <c r="E369">
        <v>0</v>
      </c>
      <c r="F369">
        <v>2020</v>
      </c>
    </row>
    <row r="370" spans="1:6" x14ac:dyDescent="0.25">
      <c r="A370" t="s">
        <v>2366</v>
      </c>
      <c r="B370" t="s">
        <v>2352</v>
      </c>
      <c r="C370" t="b">
        <v>1</v>
      </c>
      <c r="D370" t="s">
        <v>15</v>
      </c>
      <c r="E370">
        <v>12978</v>
      </c>
      <c r="F370">
        <v>2020</v>
      </c>
    </row>
    <row r="371" spans="1:6" x14ac:dyDescent="0.25">
      <c r="A371" t="s">
        <v>2332</v>
      </c>
      <c r="B371" t="s">
        <v>2386</v>
      </c>
      <c r="C371" t="b">
        <v>0</v>
      </c>
      <c r="D371" t="s">
        <v>15</v>
      </c>
      <c r="E371">
        <v>0</v>
      </c>
      <c r="F371">
        <v>2020</v>
      </c>
    </row>
    <row r="372" spans="1:6" x14ac:dyDescent="0.25">
      <c r="A372" t="s">
        <v>2348</v>
      </c>
      <c r="B372" t="s">
        <v>2341</v>
      </c>
      <c r="C372" t="b">
        <v>1</v>
      </c>
      <c r="D372" t="s">
        <v>15</v>
      </c>
      <c r="E372">
        <v>205063</v>
      </c>
      <c r="F372">
        <v>2020</v>
      </c>
    </row>
    <row r="373" spans="1:6" x14ac:dyDescent="0.25">
      <c r="A373" t="s">
        <v>2348</v>
      </c>
      <c r="B373" t="s">
        <v>2341</v>
      </c>
      <c r="C373" t="b">
        <v>1</v>
      </c>
      <c r="D373" t="s">
        <v>15</v>
      </c>
      <c r="E373">
        <v>23860</v>
      </c>
      <c r="F373">
        <v>2020</v>
      </c>
    </row>
    <row r="374" spans="1:6" x14ac:dyDescent="0.25">
      <c r="A374" t="s">
        <v>2411</v>
      </c>
      <c r="B374" t="s">
        <v>2341</v>
      </c>
      <c r="C374" t="b">
        <v>1</v>
      </c>
      <c r="D374" t="s">
        <v>15</v>
      </c>
      <c r="E374">
        <v>76204</v>
      </c>
      <c r="F374">
        <v>2020</v>
      </c>
    </row>
    <row r="375" spans="1:6" x14ac:dyDescent="0.25">
      <c r="A375" t="s">
        <v>2411</v>
      </c>
      <c r="B375" t="s">
        <v>2341</v>
      </c>
      <c r="C375" t="b">
        <v>1</v>
      </c>
      <c r="D375" t="s">
        <v>15</v>
      </c>
      <c r="E375">
        <v>11715</v>
      </c>
      <c r="F375">
        <v>2020</v>
      </c>
    </row>
    <row r="376" spans="1:6" x14ac:dyDescent="0.25">
      <c r="A376" t="s">
        <v>2443</v>
      </c>
      <c r="B376" t="s">
        <v>2341</v>
      </c>
      <c r="C376" t="b">
        <v>1</v>
      </c>
      <c r="D376" t="s">
        <v>15</v>
      </c>
      <c r="E376">
        <v>36527</v>
      </c>
      <c r="F376">
        <v>2020</v>
      </c>
    </row>
    <row r="377" spans="1:6" x14ac:dyDescent="0.25">
      <c r="A377" t="s">
        <v>2443</v>
      </c>
      <c r="B377" t="s">
        <v>2341</v>
      </c>
      <c r="C377" t="b">
        <v>1</v>
      </c>
      <c r="D377" t="s">
        <v>15</v>
      </c>
      <c r="E377">
        <v>196927</v>
      </c>
      <c r="F377">
        <v>2020</v>
      </c>
    </row>
    <row r="378" spans="1:6" x14ac:dyDescent="0.25">
      <c r="A378" t="s">
        <v>2383</v>
      </c>
      <c r="B378" t="s">
        <v>2341</v>
      </c>
      <c r="C378" t="b">
        <v>1</v>
      </c>
      <c r="D378" t="s">
        <v>15</v>
      </c>
      <c r="E378">
        <v>115323</v>
      </c>
      <c r="F378">
        <v>2020</v>
      </c>
    </row>
    <row r="379" spans="1:6" x14ac:dyDescent="0.25">
      <c r="A379" t="s">
        <v>2340</v>
      </c>
      <c r="B379" t="s">
        <v>2341</v>
      </c>
      <c r="C379" t="b">
        <v>1</v>
      </c>
      <c r="D379" t="s">
        <v>15</v>
      </c>
      <c r="E379">
        <v>51550</v>
      </c>
      <c r="F379">
        <v>2020</v>
      </c>
    </row>
    <row r="380" spans="1:6" x14ac:dyDescent="0.25">
      <c r="A380" t="s">
        <v>2340</v>
      </c>
      <c r="B380" t="s">
        <v>2341</v>
      </c>
      <c r="C380" t="b">
        <v>1</v>
      </c>
      <c r="D380" t="s">
        <v>15</v>
      </c>
      <c r="E380">
        <v>48082</v>
      </c>
      <c r="F380">
        <v>2020</v>
      </c>
    </row>
    <row r="381" spans="1:6" x14ac:dyDescent="0.25">
      <c r="A381" t="s">
        <v>2340</v>
      </c>
      <c r="B381" t="s">
        <v>2341</v>
      </c>
      <c r="C381" t="b">
        <v>1</v>
      </c>
      <c r="D381" t="s">
        <v>15</v>
      </c>
      <c r="E381">
        <v>96397</v>
      </c>
      <c r="F381">
        <v>2020</v>
      </c>
    </row>
    <row r="382" spans="1:6" x14ac:dyDescent="0.25">
      <c r="A382" t="s">
        <v>2390</v>
      </c>
      <c r="B382" t="s">
        <v>2350</v>
      </c>
      <c r="C382" t="b">
        <v>1</v>
      </c>
      <c r="D382" t="s">
        <v>6</v>
      </c>
      <c r="E382">
        <v>299</v>
      </c>
      <c r="F382">
        <v>2020</v>
      </c>
    </row>
    <row r="383" spans="1:6" x14ac:dyDescent="0.25">
      <c r="A383" t="s">
        <v>2332</v>
      </c>
      <c r="B383" t="s">
        <v>2343</v>
      </c>
      <c r="C383" t="b">
        <v>0</v>
      </c>
      <c r="D383" t="s">
        <v>15</v>
      </c>
      <c r="E383">
        <v>5992</v>
      </c>
      <c r="F383">
        <v>2020</v>
      </c>
    </row>
    <row r="384" spans="1:6" x14ac:dyDescent="0.25">
      <c r="A384" t="s">
        <v>2446</v>
      </c>
      <c r="B384" t="s">
        <v>2343</v>
      </c>
      <c r="C384" t="b">
        <v>1</v>
      </c>
      <c r="D384" t="s">
        <v>15</v>
      </c>
      <c r="E384">
        <v>27265</v>
      </c>
      <c r="F384">
        <v>2020</v>
      </c>
    </row>
    <row r="385" spans="1:6" x14ac:dyDescent="0.25">
      <c r="A385" t="s">
        <v>2441</v>
      </c>
      <c r="B385" t="s">
        <v>2352</v>
      </c>
      <c r="C385" t="b">
        <v>1</v>
      </c>
      <c r="D385" t="s">
        <v>15</v>
      </c>
      <c r="E385">
        <v>25532</v>
      </c>
      <c r="F385">
        <v>2020</v>
      </c>
    </row>
    <row r="386" spans="1:6" x14ac:dyDescent="0.25">
      <c r="A386" t="s">
        <v>2366</v>
      </c>
      <c r="B386" t="s">
        <v>2350</v>
      </c>
      <c r="C386" t="b">
        <v>1</v>
      </c>
      <c r="D386" t="s">
        <v>6</v>
      </c>
      <c r="E386">
        <v>2</v>
      </c>
      <c r="F386">
        <v>2020</v>
      </c>
    </row>
    <row r="387" spans="1:6" x14ac:dyDescent="0.25">
      <c r="A387" t="s">
        <v>2355</v>
      </c>
      <c r="B387" t="s">
        <v>2341</v>
      </c>
      <c r="C387" t="b">
        <v>1</v>
      </c>
      <c r="D387" t="s">
        <v>15</v>
      </c>
      <c r="E387">
        <v>29036</v>
      </c>
      <c r="F387">
        <v>2020</v>
      </c>
    </row>
    <row r="388" spans="1:6" x14ac:dyDescent="0.25">
      <c r="A388" t="s">
        <v>2355</v>
      </c>
      <c r="B388" t="s">
        <v>2341</v>
      </c>
      <c r="C388" t="b">
        <v>1</v>
      </c>
      <c r="D388" t="s">
        <v>15</v>
      </c>
      <c r="E388">
        <v>265910</v>
      </c>
      <c r="F388">
        <v>2020</v>
      </c>
    </row>
    <row r="389" spans="1:6" x14ac:dyDescent="0.25">
      <c r="A389" t="s">
        <v>2355</v>
      </c>
      <c r="B389" t="s">
        <v>2341</v>
      </c>
      <c r="C389" t="b">
        <v>1</v>
      </c>
      <c r="D389" t="s">
        <v>15</v>
      </c>
      <c r="E389">
        <v>17880</v>
      </c>
      <c r="F389">
        <v>2020</v>
      </c>
    </row>
    <row r="390" spans="1:6" x14ac:dyDescent="0.25">
      <c r="A390" t="s">
        <v>2355</v>
      </c>
      <c r="B390" t="s">
        <v>2341</v>
      </c>
      <c r="C390" t="b">
        <v>1</v>
      </c>
      <c r="D390" t="s">
        <v>15</v>
      </c>
      <c r="E390">
        <v>199300</v>
      </c>
      <c r="F390">
        <v>2020</v>
      </c>
    </row>
    <row r="391" spans="1:6" x14ac:dyDescent="0.25">
      <c r="A391" t="s">
        <v>2374</v>
      </c>
      <c r="B391" t="s">
        <v>2341</v>
      </c>
      <c r="C391" t="b">
        <v>1</v>
      </c>
      <c r="D391" t="s">
        <v>15</v>
      </c>
      <c r="E391">
        <v>5184</v>
      </c>
      <c r="F391">
        <v>2020</v>
      </c>
    </row>
    <row r="392" spans="1:6" x14ac:dyDescent="0.25">
      <c r="A392" t="s">
        <v>2356</v>
      </c>
      <c r="B392" t="s">
        <v>2341</v>
      </c>
      <c r="C392" t="b">
        <v>1</v>
      </c>
      <c r="D392" t="s">
        <v>15</v>
      </c>
      <c r="E392">
        <v>145795</v>
      </c>
      <c r="F392">
        <v>2020</v>
      </c>
    </row>
    <row r="393" spans="1:6" x14ac:dyDescent="0.25">
      <c r="A393" t="s">
        <v>2361</v>
      </c>
      <c r="B393" t="s">
        <v>2341</v>
      </c>
      <c r="C393" t="b">
        <v>1</v>
      </c>
      <c r="D393" t="s">
        <v>15</v>
      </c>
      <c r="E393">
        <v>269887</v>
      </c>
      <c r="F393">
        <v>2020</v>
      </c>
    </row>
    <row r="394" spans="1:6" x14ac:dyDescent="0.25">
      <c r="A394" t="s">
        <v>2344</v>
      </c>
      <c r="B394" t="s">
        <v>2341</v>
      </c>
      <c r="C394" t="b">
        <v>1</v>
      </c>
      <c r="D394" t="s">
        <v>15</v>
      </c>
      <c r="E394">
        <v>43914</v>
      </c>
      <c r="F394">
        <v>2020</v>
      </c>
    </row>
    <row r="395" spans="1:6" x14ac:dyDescent="0.25">
      <c r="A395" t="s">
        <v>2411</v>
      </c>
      <c r="B395" t="s">
        <v>2341</v>
      </c>
      <c r="C395" t="b">
        <v>1</v>
      </c>
      <c r="D395" t="s">
        <v>15</v>
      </c>
      <c r="E395">
        <v>21241</v>
      </c>
      <c r="F395">
        <v>2020</v>
      </c>
    </row>
    <row r="396" spans="1:6" x14ac:dyDescent="0.25">
      <c r="A396" t="s">
        <v>2400</v>
      </c>
      <c r="B396" t="s">
        <v>2341</v>
      </c>
      <c r="C396" t="b">
        <v>1</v>
      </c>
      <c r="D396" t="s">
        <v>15</v>
      </c>
      <c r="E396">
        <v>182695</v>
      </c>
      <c r="F396">
        <v>2020</v>
      </c>
    </row>
    <row r="397" spans="1:6" x14ac:dyDescent="0.25">
      <c r="A397" t="s">
        <v>2447</v>
      </c>
      <c r="B397" t="s">
        <v>2341</v>
      </c>
      <c r="C397" t="b">
        <v>1</v>
      </c>
      <c r="D397" t="s">
        <v>15</v>
      </c>
      <c r="E397">
        <v>384071</v>
      </c>
      <c r="F397">
        <v>2020</v>
      </c>
    </row>
    <row r="398" spans="1:6" x14ac:dyDescent="0.25">
      <c r="A398" t="s">
        <v>2356</v>
      </c>
      <c r="B398" t="s">
        <v>2341</v>
      </c>
      <c r="C398" t="b">
        <v>1</v>
      </c>
      <c r="D398" t="s">
        <v>15</v>
      </c>
      <c r="E398">
        <v>1174136</v>
      </c>
      <c r="F398">
        <v>2020</v>
      </c>
    </row>
    <row r="399" spans="1:6" x14ac:dyDescent="0.25">
      <c r="A399" t="s">
        <v>2332</v>
      </c>
      <c r="B399" t="s">
        <v>2372</v>
      </c>
      <c r="C399" t="b">
        <v>0</v>
      </c>
      <c r="D399" t="s">
        <v>15</v>
      </c>
      <c r="E399">
        <v>0</v>
      </c>
      <c r="F399">
        <v>2020</v>
      </c>
    </row>
    <row r="400" spans="1:6" x14ac:dyDescent="0.25">
      <c r="A400" t="s">
        <v>2356</v>
      </c>
      <c r="B400" t="s">
        <v>2341</v>
      </c>
      <c r="C400" t="b">
        <v>1</v>
      </c>
      <c r="D400" t="s">
        <v>15</v>
      </c>
      <c r="E400">
        <v>48089</v>
      </c>
      <c r="F400">
        <v>2020</v>
      </c>
    </row>
    <row r="401" spans="1:6" x14ac:dyDescent="0.25">
      <c r="A401" t="s">
        <v>2332</v>
      </c>
      <c r="B401" t="s">
        <v>2372</v>
      </c>
      <c r="C401" t="b">
        <v>0</v>
      </c>
      <c r="D401" t="s">
        <v>15</v>
      </c>
      <c r="E401">
        <v>0</v>
      </c>
      <c r="F401">
        <v>2020</v>
      </c>
    </row>
    <row r="402" spans="1:6" x14ac:dyDescent="0.25">
      <c r="A402" t="s">
        <v>2448</v>
      </c>
      <c r="B402" t="s">
        <v>2341</v>
      </c>
      <c r="C402" t="b">
        <v>1</v>
      </c>
      <c r="D402" t="s">
        <v>15</v>
      </c>
      <c r="E402">
        <v>241722</v>
      </c>
      <c r="F402">
        <v>2020</v>
      </c>
    </row>
    <row r="403" spans="1:6" x14ac:dyDescent="0.25">
      <c r="A403" t="s">
        <v>2417</v>
      </c>
      <c r="B403" t="s">
        <v>2341</v>
      </c>
      <c r="C403" t="b">
        <v>1</v>
      </c>
      <c r="D403" t="s">
        <v>15</v>
      </c>
      <c r="E403">
        <v>13643</v>
      </c>
      <c r="F403">
        <v>2020</v>
      </c>
    </row>
    <row r="404" spans="1:6" x14ac:dyDescent="0.25">
      <c r="A404" t="s">
        <v>2384</v>
      </c>
      <c r="B404" t="s">
        <v>2341</v>
      </c>
      <c r="C404" t="b">
        <v>1</v>
      </c>
      <c r="D404" t="s">
        <v>15</v>
      </c>
      <c r="E404">
        <v>360674</v>
      </c>
      <c r="F404">
        <v>2020</v>
      </c>
    </row>
    <row r="405" spans="1:6" x14ac:dyDescent="0.25">
      <c r="A405" t="s">
        <v>2340</v>
      </c>
      <c r="B405" t="s">
        <v>2341</v>
      </c>
      <c r="C405" t="b">
        <v>1</v>
      </c>
      <c r="D405" t="s">
        <v>15</v>
      </c>
      <c r="E405">
        <v>426332</v>
      </c>
      <c r="F405">
        <v>2020</v>
      </c>
    </row>
    <row r="406" spans="1:6" x14ac:dyDescent="0.25">
      <c r="A406" t="s">
        <v>2413</v>
      </c>
      <c r="B406" t="s">
        <v>2341</v>
      </c>
      <c r="C406" t="b">
        <v>1</v>
      </c>
      <c r="D406" t="s">
        <v>15</v>
      </c>
      <c r="E406">
        <v>327938</v>
      </c>
      <c r="F406">
        <v>2020</v>
      </c>
    </row>
    <row r="407" spans="1:6" x14ac:dyDescent="0.25">
      <c r="A407" t="s">
        <v>2384</v>
      </c>
      <c r="B407" t="s">
        <v>2341</v>
      </c>
      <c r="C407" t="b">
        <v>1</v>
      </c>
      <c r="D407" t="s">
        <v>15</v>
      </c>
      <c r="E407">
        <v>47176</v>
      </c>
      <c r="F407">
        <v>2020</v>
      </c>
    </row>
    <row r="408" spans="1:6" x14ac:dyDescent="0.25">
      <c r="A408" t="s">
        <v>2349</v>
      </c>
      <c r="B408" t="s">
        <v>2341</v>
      </c>
      <c r="C408" t="b">
        <v>1</v>
      </c>
      <c r="D408" t="s">
        <v>15</v>
      </c>
      <c r="E408">
        <v>1670966</v>
      </c>
      <c r="F408">
        <v>2020</v>
      </c>
    </row>
    <row r="409" spans="1:6" x14ac:dyDescent="0.25">
      <c r="A409" t="s">
        <v>2332</v>
      </c>
      <c r="B409" t="s">
        <v>2372</v>
      </c>
      <c r="C409" t="b">
        <v>0</v>
      </c>
      <c r="D409" t="s">
        <v>15</v>
      </c>
      <c r="E409">
        <v>-45652</v>
      </c>
      <c r="F409">
        <v>2020</v>
      </c>
    </row>
    <row r="410" spans="1:6" x14ac:dyDescent="0.25">
      <c r="A410" t="s">
        <v>2420</v>
      </c>
      <c r="B410" t="s">
        <v>2341</v>
      </c>
      <c r="C410" t="b">
        <v>1</v>
      </c>
      <c r="D410" t="s">
        <v>15</v>
      </c>
      <c r="E410">
        <v>430008</v>
      </c>
      <c r="F410">
        <v>2020</v>
      </c>
    </row>
    <row r="411" spans="1:6" x14ac:dyDescent="0.25">
      <c r="A411" t="s">
        <v>2332</v>
      </c>
      <c r="B411" t="s">
        <v>2372</v>
      </c>
      <c r="C411" t="b">
        <v>0</v>
      </c>
      <c r="D411" t="s">
        <v>15</v>
      </c>
      <c r="E411">
        <v>-24380</v>
      </c>
      <c r="F411">
        <v>2020</v>
      </c>
    </row>
    <row r="412" spans="1:6" x14ac:dyDescent="0.25">
      <c r="A412" t="s">
        <v>2358</v>
      </c>
      <c r="B412" t="s">
        <v>2341</v>
      </c>
      <c r="C412" t="b">
        <v>1</v>
      </c>
      <c r="D412" t="s">
        <v>15</v>
      </c>
      <c r="E412">
        <v>366539</v>
      </c>
      <c r="F412">
        <v>2020</v>
      </c>
    </row>
    <row r="413" spans="1:6" x14ac:dyDescent="0.25">
      <c r="A413" t="s">
        <v>2358</v>
      </c>
      <c r="B413" t="s">
        <v>2341</v>
      </c>
      <c r="C413" t="b">
        <v>1</v>
      </c>
      <c r="D413" t="s">
        <v>15</v>
      </c>
      <c r="E413">
        <v>408652</v>
      </c>
      <c r="F413">
        <v>2020</v>
      </c>
    </row>
    <row r="414" spans="1:6" x14ac:dyDescent="0.25">
      <c r="A414" t="s">
        <v>2412</v>
      </c>
      <c r="B414" t="s">
        <v>2341</v>
      </c>
      <c r="C414" t="b">
        <v>1</v>
      </c>
      <c r="D414" t="s">
        <v>15</v>
      </c>
      <c r="E414">
        <v>747460</v>
      </c>
      <c r="F414">
        <v>2020</v>
      </c>
    </row>
    <row r="415" spans="1:6" x14ac:dyDescent="0.25">
      <c r="A415" t="s">
        <v>2412</v>
      </c>
      <c r="B415" t="s">
        <v>2341</v>
      </c>
      <c r="C415" t="b">
        <v>1</v>
      </c>
      <c r="D415" t="s">
        <v>15</v>
      </c>
      <c r="E415">
        <v>117266</v>
      </c>
      <c r="F415">
        <v>2020</v>
      </c>
    </row>
    <row r="416" spans="1:6" x14ac:dyDescent="0.25">
      <c r="A416" t="s">
        <v>2370</v>
      </c>
      <c r="B416" t="s">
        <v>2341</v>
      </c>
      <c r="C416" t="b">
        <v>1</v>
      </c>
      <c r="D416" t="s">
        <v>15</v>
      </c>
      <c r="E416">
        <v>1511</v>
      </c>
      <c r="F416">
        <v>2020</v>
      </c>
    </row>
    <row r="417" spans="1:6" x14ac:dyDescent="0.25">
      <c r="A417" t="s">
        <v>2358</v>
      </c>
      <c r="B417" t="s">
        <v>2350</v>
      </c>
      <c r="C417" t="b">
        <v>0</v>
      </c>
      <c r="D417" t="s">
        <v>16</v>
      </c>
      <c r="E417">
        <v>-126</v>
      </c>
      <c r="F417">
        <v>2020</v>
      </c>
    </row>
    <row r="418" spans="1:6" x14ac:dyDescent="0.25">
      <c r="A418" t="s">
        <v>2332</v>
      </c>
      <c r="B418" t="s">
        <v>2352</v>
      </c>
      <c r="C418" t="b">
        <v>0</v>
      </c>
      <c r="D418" t="s">
        <v>16</v>
      </c>
      <c r="E418">
        <v>0</v>
      </c>
      <c r="F418">
        <v>2020</v>
      </c>
    </row>
    <row r="419" spans="1:6" x14ac:dyDescent="0.25">
      <c r="A419" t="s">
        <v>2353</v>
      </c>
      <c r="B419" t="s">
        <v>2350</v>
      </c>
      <c r="C419" t="b">
        <v>0</v>
      </c>
      <c r="D419" t="s">
        <v>16</v>
      </c>
      <c r="E419">
        <v>378.73399999999998</v>
      </c>
      <c r="F419">
        <v>2020</v>
      </c>
    </row>
    <row r="420" spans="1:6" x14ac:dyDescent="0.25">
      <c r="A420" t="s">
        <v>2367</v>
      </c>
      <c r="B420" t="s">
        <v>2352</v>
      </c>
      <c r="C420" t="b">
        <v>1</v>
      </c>
      <c r="D420" t="s">
        <v>16</v>
      </c>
      <c r="E420">
        <v>12639.266</v>
      </c>
      <c r="F420">
        <v>2020</v>
      </c>
    </row>
    <row r="421" spans="1:6" x14ac:dyDescent="0.25">
      <c r="A421" t="s">
        <v>2389</v>
      </c>
      <c r="B421" t="s">
        <v>2341</v>
      </c>
      <c r="C421" t="b">
        <v>1</v>
      </c>
      <c r="D421" t="s">
        <v>16</v>
      </c>
      <c r="E421">
        <v>11519</v>
      </c>
      <c r="F421">
        <v>2020</v>
      </c>
    </row>
    <row r="422" spans="1:6" x14ac:dyDescent="0.25">
      <c r="A422" t="s">
        <v>2332</v>
      </c>
      <c r="B422" t="s">
        <v>2372</v>
      </c>
      <c r="C422" t="b">
        <v>0</v>
      </c>
      <c r="D422" t="s">
        <v>16</v>
      </c>
      <c r="E422">
        <v>-61944</v>
      </c>
      <c r="F422">
        <v>2020</v>
      </c>
    </row>
    <row r="423" spans="1:6" x14ac:dyDescent="0.25">
      <c r="A423" t="s">
        <v>2332</v>
      </c>
      <c r="B423" t="s">
        <v>2343</v>
      </c>
      <c r="C423" t="b">
        <v>0</v>
      </c>
      <c r="D423" t="s">
        <v>16</v>
      </c>
      <c r="E423">
        <v>1149127</v>
      </c>
      <c r="F423">
        <v>2020</v>
      </c>
    </row>
    <row r="424" spans="1:6" x14ac:dyDescent="0.25">
      <c r="A424" t="s">
        <v>2390</v>
      </c>
      <c r="B424" t="s">
        <v>2343</v>
      </c>
      <c r="C424" t="b">
        <v>1</v>
      </c>
      <c r="D424" t="s">
        <v>16</v>
      </c>
      <c r="E424">
        <v>1796289</v>
      </c>
      <c r="F424">
        <v>2020</v>
      </c>
    </row>
    <row r="425" spans="1:6" x14ac:dyDescent="0.25">
      <c r="A425" t="s">
        <v>2332</v>
      </c>
      <c r="B425" t="s">
        <v>2345</v>
      </c>
      <c r="C425" t="b">
        <v>0</v>
      </c>
      <c r="D425" t="s">
        <v>16</v>
      </c>
      <c r="E425">
        <v>0</v>
      </c>
      <c r="F425">
        <v>2020</v>
      </c>
    </row>
    <row r="426" spans="1:6" x14ac:dyDescent="0.25">
      <c r="A426" t="s">
        <v>2356</v>
      </c>
      <c r="B426" t="s">
        <v>2347</v>
      </c>
      <c r="C426" t="b">
        <v>1</v>
      </c>
      <c r="D426" t="s">
        <v>16</v>
      </c>
      <c r="E426">
        <v>883808</v>
      </c>
      <c r="F426">
        <v>2020</v>
      </c>
    </row>
    <row r="427" spans="1:6" x14ac:dyDescent="0.25">
      <c r="A427" t="s">
        <v>2353</v>
      </c>
      <c r="B427" t="s">
        <v>2347</v>
      </c>
      <c r="C427" t="b">
        <v>0</v>
      </c>
      <c r="D427" t="s">
        <v>16</v>
      </c>
      <c r="E427">
        <v>169280.29</v>
      </c>
      <c r="F427">
        <v>2020</v>
      </c>
    </row>
    <row r="428" spans="1:6" x14ac:dyDescent="0.25">
      <c r="A428" t="s">
        <v>2373</v>
      </c>
      <c r="B428" t="s">
        <v>2345</v>
      </c>
      <c r="C428" t="b">
        <v>1</v>
      </c>
      <c r="D428" t="s">
        <v>16</v>
      </c>
      <c r="E428">
        <v>3980633.7</v>
      </c>
      <c r="F428">
        <v>2020</v>
      </c>
    </row>
    <row r="429" spans="1:6" x14ac:dyDescent="0.25">
      <c r="A429" t="s">
        <v>2353</v>
      </c>
      <c r="B429" t="s">
        <v>2350</v>
      </c>
      <c r="C429" t="b">
        <v>0</v>
      </c>
      <c r="D429" t="s">
        <v>16</v>
      </c>
      <c r="E429">
        <v>13.252000000000001</v>
      </c>
      <c r="F429">
        <v>2020</v>
      </c>
    </row>
    <row r="430" spans="1:6" x14ac:dyDescent="0.25">
      <c r="A430" t="s">
        <v>2397</v>
      </c>
      <c r="B430" t="s">
        <v>2352</v>
      </c>
      <c r="C430" t="b">
        <v>1</v>
      </c>
      <c r="D430" t="s">
        <v>16</v>
      </c>
      <c r="E430">
        <v>1117.748</v>
      </c>
      <c r="F430">
        <v>2020</v>
      </c>
    </row>
    <row r="431" spans="1:6" x14ac:dyDescent="0.25">
      <c r="A431" t="s">
        <v>2419</v>
      </c>
      <c r="B431" t="s">
        <v>2341</v>
      </c>
      <c r="C431" t="b">
        <v>1</v>
      </c>
      <c r="D431" t="s">
        <v>16</v>
      </c>
      <c r="E431">
        <v>2276</v>
      </c>
      <c r="F431">
        <v>2020</v>
      </c>
    </row>
    <row r="432" spans="1:6" x14ac:dyDescent="0.25">
      <c r="A432" t="s">
        <v>2409</v>
      </c>
      <c r="B432" t="s">
        <v>2341</v>
      </c>
      <c r="C432" t="b">
        <v>1</v>
      </c>
      <c r="D432" t="s">
        <v>16</v>
      </c>
      <c r="E432">
        <v>6692</v>
      </c>
      <c r="F432">
        <v>2020</v>
      </c>
    </row>
    <row r="433" spans="1:6" x14ac:dyDescent="0.25">
      <c r="A433" t="s">
        <v>2419</v>
      </c>
      <c r="B433" t="s">
        <v>2341</v>
      </c>
      <c r="C433" t="b">
        <v>1</v>
      </c>
      <c r="D433" t="s">
        <v>16</v>
      </c>
      <c r="E433">
        <v>1707</v>
      </c>
      <c r="F433">
        <v>2020</v>
      </c>
    </row>
    <row r="434" spans="1:6" x14ac:dyDescent="0.25">
      <c r="A434" t="s">
        <v>2434</v>
      </c>
      <c r="B434" t="s">
        <v>2341</v>
      </c>
      <c r="C434" t="b">
        <v>1</v>
      </c>
      <c r="D434" t="s">
        <v>16</v>
      </c>
      <c r="E434">
        <v>20256</v>
      </c>
      <c r="F434">
        <v>2020</v>
      </c>
    </row>
    <row r="435" spans="1:6" x14ac:dyDescent="0.25">
      <c r="A435" t="s">
        <v>2397</v>
      </c>
      <c r="B435" t="s">
        <v>2352</v>
      </c>
      <c r="C435" t="b">
        <v>1</v>
      </c>
      <c r="D435" t="s">
        <v>16</v>
      </c>
      <c r="E435">
        <v>3791</v>
      </c>
      <c r="F435">
        <v>2020</v>
      </c>
    </row>
    <row r="436" spans="1:6" x14ac:dyDescent="0.25">
      <c r="A436" t="s">
        <v>2376</v>
      </c>
      <c r="B436" t="s">
        <v>2341</v>
      </c>
      <c r="C436" t="b">
        <v>1</v>
      </c>
      <c r="D436" t="s">
        <v>15</v>
      </c>
      <c r="E436">
        <v>8408</v>
      </c>
      <c r="F436">
        <v>2020</v>
      </c>
    </row>
    <row r="437" spans="1:6" x14ac:dyDescent="0.25">
      <c r="A437" t="s">
        <v>2376</v>
      </c>
      <c r="B437" t="s">
        <v>2341</v>
      </c>
      <c r="C437" t="b">
        <v>1</v>
      </c>
      <c r="D437" t="s">
        <v>15</v>
      </c>
      <c r="E437">
        <v>11284</v>
      </c>
      <c r="F437">
        <v>2020</v>
      </c>
    </row>
    <row r="438" spans="1:6" x14ac:dyDescent="0.25">
      <c r="A438" t="s">
        <v>2376</v>
      </c>
      <c r="B438" t="s">
        <v>2341</v>
      </c>
      <c r="C438" t="b">
        <v>1</v>
      </c>
      <c r="D438" t="s">
        <v>15</v>
      </c>
      <c r="E438">
        <v>138</v>
      </c>
      <c r="F438">
        <v>2020</v>
      </c>
    </row>
    <row r="439" spans="1:6" x14ac:dyDescent="0.25">
      <c r="A439" t="s">
        <v>2332</v>
      </c>
      <c r="B439" t="s">
        <v>2341</v>
      </c>
      <c r="C439" t="b">
        <v>0</v>
      </c>
      <c r="D439" t="s">
        <v>15</v>
      </c>
      <c r="E439">
        <v>0</v>
      </c>
      <c r="F439">
        <v>2020</v>
      </c>
    </row>
    <row r="440" spans="1:6" x14ac:dyDescent="0.25">
      <c r="A440" t="s">
        <v>2332</v>
      </c>
      <c r="B440" t="s">
        <v>2341</v>
      </c>
      <c r="C440" t="b">
        <v>0</v>
      </c>
      <c r="D440" t="s">
        <v>15</v>
      </c>
      <c r="E440">
        <v>0</v>
      </c>
      <c r="F440">
        <v>2020</v>
      </c>
    </row>
    <row r="441" spans="1:6" x14ac:dyDescent="0.25">
      <c r="A441" t="s">
        <v>2332</v>
      </c>
      <c r="B441" t="s">
        <v>2341</v>
      </c>
      <c r="C441" t="b">
        <v>0</v>
      </c>
      <c r="D441" t="s">
        <v>15</v>
      </c>
      <c r="E441">
        <v>0</v>
      </c>
      <c r="F441">
        <v>2020</v>
      </c>
    </row>
    <row r="442" spans="1:6" x14ac:dyDescent="0.25">
      <c r="A442" t="s">
        <v>2332</v>
      </c>
      <c r="B442" t="s">
        <v>2341</v>
      </c>
      <c r="C442" t="b">
        <v>0</v>
      </c>
      <c r="D442" t="s">
        <v>15</v>
      </c>
      <c r="E442">
        <v>0</v>
      </c>
      <c r="F442">
        <v>2020</v>
      </c>
    </row>
    <row r="443" spans="1:6" x14ac:dyDescent="0.25">
      <c r="A443" t="s">
        <v>2376</v>
      </c>
      <c r="B443" t="s">
        <v>2341</v>
      </c>
      <c r="C443" t="b">
        <v>1</v>
      </c>
      <c r="D443" t="s">
        <v>15</v>
      </c>
      <c r="E443">
        <v>8290</v>
      </c>
      <c r="F443">
        <v>2020</v>
      </c>
    </row>
    <row r="444" spans="1:6" x14ac:dyDescent="0.25">
      <c r="A444" t="s">
        <v>2332</v>
      </c>
      <c r="B444" t="s">
        <v>2350</v>
      </c>
      <c r="C444" t="b">
        <v>0</v>
      </c>
      <c r="D444" t="s">
        <v>16</v>
      </c>
      <c r="E444">
        <v>0</v>
      </c>
      <c r="F444">
        <v>2020</v>
      </c>
    </row>
    <row r="445" spans="1:6" x14ac:dyDescent="0.25">
      <c r="A445" t="s">
        <v>2332</v>
      </c>
      <c r="B445" t="s">
        <v>2352</v>
      </c>
      <c r="C445" t="b">
        <v>0</v>
      </c>
      <c r="D445" t="s">
        <v>16</v>
      </c>
      <c r="E445">
        <v>0</v>
      </c>
      <c r="F445">
        <v>2020</v>
      </c>
    </row>
    <row r="446" spans="1:6" x14ac:dyDescent="0.25">
      <c r="A446" t="s">
        <v>2332</v>
      </c>
      <c r="B446" t="s">
        <v>2345</v>
      </c>
      <c r="C446" t="b">
        <v>0</v>
      </c>
      <c r="D446" t="s">
        <v>16</v>
      </c>
      <c r="E446">
        <v>0</v>
      </c>
      <c r="F446">
        <v>2020</v>
      </c>
    </row>
    <row r="447" spans="1:6" x14ac:dyDescent="0.25">
      <c r="A447" t="s">
        <v>2365</v>
      </c>
      <c r="B447" t="s">
        <v>2347</v>
      </c>
      <c r="C447" t="b">
        <v>1</v>
      </c>
      <c r="D447" t="s">
        <v>16</v>
      </c>
      <c r="E447">
        <v>80308.913</v>
      </c>
      <c r="F447">
        <v>2020</v>
      </c>
    </row>
    <row r="448" spans="1:6" x14ac:dyDescent="0.25">
      <c r="A448" t="s">
        <v>2356</v>
      </c>
      <c r="B448" t="s">
        <v>2345</v>
      </c>
      <c r="C448" t="b">
        <v>1</v>
      </c>
      <c r="D448" t="s">
        <v>16</v>
      </c>
      <c r="E448">
        <v>321376.09000000003</v>
      </c>
      <c r="F448">
        <v>2020</v>
      </c>
    </row>
    <row r="449" spans="1:6" x14ac:dyDescent="0.25">
      <c r="A449" t="s">
        <v>2353</v>
      </c>
      <c r="B449" t="s">
        <v>2350</v>
      </c>
      <c r="C449" t="b">
        <v>0</v>
      </c>
      <c r="D449" t="s">
        <v>16</v>
      </c>
      <c r="E449">
        <v>88.447000000000003</v>
      </c>
      <c r="F449">
        <v>2020</v>
      </c>
    </row>
    <row r="450" spans="1:6" x14ac:dyDescent="0.25">
      <c r="A450" t="s">
        <v>2443</v>
      </c>
      <c r="B450" t="s">
        <v>2347</v>
      </c>
      <c r="C450" t="b">
        <v>1</v>
      </c>
      <c r="D450" t="s">
        <v>16</v>
      </c>
      <c r="E450">
        <v>7310.5529999999999</v>
      </c>
      <c r="F450">
        <v>2020</v>
      </c>
    </row>
    <row r="451" spans="1:6" x14ac:dyDescent="0.25">
      <c r="A451" t="s">
        <v>2380</v>
      </c>
      <c r="B451" t="s">
        <v>2341</v>
      </c>
      <c r="C451" t="b">
        <v>1</v>
      </c>
      <c r="D451" t="s">
        <v>16</v>
      </c>
      <c r="E451">
        <v>14619</v>
      </c>
      <c r="F451">
        <v>2020</v>
      </c>
    </row>
    <row r="452" spans="1:6" x14ac:dyDescent="0.25">
      <c r="A452" t="s">
        <v>2410</v>
      </c>
      <c r="B452" t="s">
        <v>2341</v>
      </c>
      <c r="C452" t="b">
        <v>1</v>
      </c>
      <c r="D452" t="s">
        <v>16</v>
      </c>
      <c r="E452">
        <v>268</v>
      </c>
      <c r="F452">
        <v>2020</v>
      </c>
    </row>
    <row r="453" spans="1:6" x14ac:dyDescent="0.25">
      <c r="A453" t="s">
        <v>2332</v>
      </c>
      <c r="B453" t="s">
        <v>2350</v>
      </c>
      <c r="C453" t="b">
        <v>0</v>
      </c>
      <c r="D453" t="s">
        <v>16</v>
      </c>
      <c r="E453">
        <v>0</v>
      </c>
      <c r="F453">
        <v>2020</v>
      </c>
    </row>
    <row r="454" spans="1:6" x14ac:dyDescent="0.25">
      <c r="A454" t="s">
        <v>2332</v>
      </c>
      <c r="B454" t="s">
        <v>2352</v>
      </c>
      <c r="C454" t="b">
        <v>0</v>
      </c>
      <c r="D454" t="s">
        <v>16</v>
      </c>
      <c r="E454">
        <v>0</v>
      </c>
      <c r="F454">
        <v>2020</v>
      </c>
    </row>
    <row r="455" spans="1:6" x14ac:dyDescent="0.25">
      <c r="A455" t="s">
        <v>2332</v>
      </c>
      <c r="B455" t="s">
        <v>2350</v>
      </c>
      <c r="C455" t="b">
        <v>0</v>
      </c>
      <c r="D455" t="s">
        <v>16</v>
      </c>
      <c r="E455">
        <v>0</v>
      </c>
      <c r="F455">
        <v>2020</v>
      </c>
    </row>
    <row r="456" spans="1:6" x14ac:dyDescent="0.25">
      <c r="A456" t="s">
        <v>2359</v>
      </c>
      <c r="B456" t="s">
        <v>2341</v>
      </c>
      <c r="C456" t="b">
        <v>1</v>
      </c>
      <c r="D456" t="s">
        <v>134</v>
      </c>
      <c r="E456">
        <v>66023</v>
      </c>
      <c r="F456">
        <v>2020</v>
      </c>
    </row>
    <row r="457" spans="1:6" x14ac:dyDescent="0.25">
      <c r="A457" t="s">
        <v>2332</v>
      </c>
      <c r="B457" t="s">
        <v>2350</v>
      </c>
      <c r="C457" t="b">
        <v>0</v>
      </c>
      <c r="D457" t="s">
        <v>16</v>
      </c>
      <c r="E457">
        <v>-196755</v>
      </c>
      <c r="F457">
        <v>2020</v>
      </c>
    </row>
    <row r="458" spans="1:6" x14ac:dyDescent="0.25">
      <c r="A458" t="s">
        <v>2332</v>
      </c>
      <c r="B458" t="s">
        <v>2352</v>
      </c>
      <c r="C458" t="b">
        <v>0</v>
      </c>
      <c r="D458" t="s">
        <v>16</v>
      </c>
      <c r="E458">
        <v>0</v>
      </c>
      <c r="F458">
        <v>2020</v>
      </c>
    </row>
    <row r="459" spans="1:6" x14ac:dyDescent="0.25">
      <c r="A459" t="s">
        <v>2332</v>
      </c>
      <c r="B459" t="s">
        <v>2350</v>
      </c>
      <c r="C459" t="b">
        <v>0</v>
      </c>
      <c r="D459" t="s">
        <v>16</v>
      </c>
      <c r="E459">
        <v>0</v>
      </c>
      <c r="F459">
        <v>2020</v>
      </c>
    </row>
    <row r="460" spans="1:6" x14ac:dyDescent="0.25">
      <c r="A460" t="s">
        <v>2332</v>
      </c>
      <c r="B460" t="s">
        <v>2352</v>
      </c>
      <c r="C460" t="b">
        <v>0</v>
      </c>
      <c r="D460" t="s">
        <v>16</v>
      </c>
      <c r="E460">
        <v>0</v>
      </c>
      <c r="F460">
        <v>2020</v>
      </c>
    </row>
    <row r="461" spans="1:6" x14ac:dyDescent="0.25">
      <c r="A461" t="s">
        <v>2332</v>
      </c>
      <c r="B461" t="s">
        <v>2350</v>
      </c>
      <c r="C461" t="b">
        <v>0</v>
      </c>
      <c r="D461" t="s">
        <v>16</v>
      </c>
      <c r="E461">
        <v>0</v>
      </c>
      <c r="F461">
        <v>2020</v>
      </c>
    </row>
    <row r="462" spans="1:6" x14ac:dyDescent="0.25">
      <c r="A462" t="s">
        <v>2332</v>
      </c>
      <c r="B462" t="s">
        <v>2347</v>
      </c>
      <c r="C462" t="b">
        <v>0</v>
      </c>
      <c r="D462" t="s">
        <v>16</v>
      </c>
      <c r="E462">
        <v>0</v>
      </c>
      <c r="F462">
        <v>2020</v>
      </c>
    </row>
    <row r="463" spans="1:6" x14ac:dyDescent="0.25">
      <c r="A463" t="s">
        <v>2332</v>
      </c>
      <c r="B463" t="s">
        <v>2345</v>
      </c>
      <c r="C463" t="b">
        <v>0</v>
      </c>
      <c r="D463" t="s">
        <v>16</v>
      </c>
      <c r="E463">
        <v>0</v>
      </c>
      <c r="F463">
        <v>2020</v>
      </c>
    </row>
    <row r="464" spans="1:6" x14ac:dyDescent="0.25">
      <c r="A464" t="s">
        <v>2441</v>
      </c>
      <c r="B464" t="s">
        <v>2339</v>
      </c>
      <c r="C464" t="b">
        <v>1</v>
      </c>
      <c r="D464" t="s">
        <v>16</v>
      </c>
      <c r="E464">
        <v>13232</v>
      </c>
      <c r="F464">
        <v>2020</v>
      </c>
    </row>
    <row r="465" spans="1:6" x14ac:dyDescent="0.25">
      <c r="A465" t="s">
        <v>2376</v>
      </c>
      <c r="B465" t="s">
        <v>2429</v>
      </c>
      <c r="C465" t="b">
        <v>1</v>
      </c>
      <c r="D465" t="s">
        <v>15</v>
      </c>
      <c r="E465">
        <v>428129</v>
      </c>
      <c r="F465">
        <v>2020</v>
      </c>
    </row>
    <row r="466" spans="1:6" x14ac:dyDescent="0.25">
      <c r="A466" t="s">
        <v>2332</v>
      </c>
      <c r="B466" t="s">
        <v>2345</v>
      </c>
      <c r="C466" t="b">
        <v>0</v>
      </c>
      <c r="D466" t="s">
        <v>16</v>
      </c>
      <c r="E466">
        <v>0</v>
      </c>
      <c r="F466">
        <v>2020</v>
      </c>
    </row>
    <row r="467" spans="1:6" x14ac:dyDescent="0.25">
      <c r="A467" t="s">
        <v>2440</v>
      </c>
      <c r="B467" t="s">
        <v>2350</v>
      </c>
      <c r="C467" t="b">
        <v>1</v>
      </c>
      <c r="D467" t="s">
        <v>16</v>
      </c>
      <c r="E467">
        <v>11</v>
      </c>
      <c r="F467">
        <v>2020</v>
      </c>
    </row>
    <row r="468" spans="1:6" x14ac:dyDescent="0.25">
      <c r="A468" t="s">
        <v>2332</v>
      </c>
      <c r="B468" t="s">
        <v>2352</v>
      </c>
      <c r="C468" t="b">
        <v>0</v>
      </c>
      <c r="D468" t="s">
        <v>16</v>
      </c>
      <c r="E468">
        <v>0</v>
      </c>
      <c r="F468">
        <v>2020</v>
      </c>
    </row>
    <row r="469" spans="1:6" x14ac:dyDescent="0.25">
      <c r="A469" t="s">
        <v>2348</v>
      </c>
      <c r="B469" t="s">
        <v>2341</v>
      </c>
      <c r="C469" t="b">
        <v>1</v>
      </c>
      <c r="D469" t="s">
        <v>16</v>
      </c>
      <c r="E469">
        <v>259284</v>
      </c>
      <c r="F469">
        <v>2020</v>
      </c>
    </row>
    <row r="470" spans="1:6" x14ac:dyDescent="0.25">
      <c r="A470" t="s">
        <v>2413</v>
      </c>
      <c r="B470" t="s">
        <v>2341</v>
      </c>
      <c r="C470" t="b">
        <v>1</v>
      </c>
      <c r="D470" t="s">
        <v>16</v>
      </c>
      <c r="E470">
        <v>95921</v>
      </c>
      <c r="F470">
        <v>2020</v>
      </c>
    </row>
    <row r="471" spans="1:6" x14ac:dyDescent="0.25">
      <c r="A471" t="s">
        <v>2344</v>
      </c>
      <c r="B471" t="s">
        <v>2341</v>
      </c>
      <c r="C471" t="b">
        <v>1</v>
      </c>
      <c r="D471" t="s">
        <v>16</v>
      </c>
      <c r="E471">
        <v>310973</v>
      </c>
      <c r="F471">
        <v>2020</v>
      </c>
    </row>
    <row r="472" spans="1:6" x14ac:dyDescent="0.25">
      <c r="A472" t="s">
        <v>2399</v>
      </c>
      <c r="B472" t="s">
        <v>2341</v>
      </c>
      <c r="C472" t="b">
        <v>1</v>
      </c>
      <c r="D472" t="s">
        <v>16</v>
      </c>
      <c r="E472">
        <v>4929</v>
      </c>
      <c r="F472">
        <v>2020</v>
      </c>
    </row>
    <row r="473" spans="1:6" x14ac:dyDescent="0.25">
      <c r="A473" t="s">
        <v>2420</v>
      </c>
      <c r="B473" t="s">
        <v>2341</v>
      </c>
      <c r="C473" t="b">
        <v>1</v>
      </c>
      <c r="D473" t="s">
        <v>16</v>
      </c>
      <c r="E473">
        <v>42087</v>
      </c>
      <c r="F473">
        <v>2020</v>
      </c>
    </row>
    <row r="474" spans="1:6" x14ac:dyDescent="0.25">
      <c r="A474" t="s">
        <v>2406</v>
      </c>
      <c r="B474" t="s">
        <v>2341</v>
      </c>
      <c r="C474" t="b">
        <v>1</v>
      </c>
      <c r="D474" t="s">
        <v>16</v>
      </c>
      <c r="E474">
        <v>33907</v>
      </c>
      <c r="F474">
        <v>2020</v>
      </c>
    </row>
    <row r="475" spans="1:6" x14ac:dyDescent="0.25">
      <c r="A475" t="s">
        <v>2346</v>
      </c>
      <c r="B475" t="s">
        <v>2341</v>
      </c>
      <c r="C475" t="b">
        <v>1</v>
      </c>
      <c r="D475" t="s">
        <v>16</v>
      </c>
      <c r="E475">
        <v>168593</v>
      </c>
      <c r="F475">
        <v>2020</v>
      </c>
    </row>
    <row r="476" spans="1:6" x14ac:dyDescent="0.25">
      <c r="A476" t="s">
        <v>2332</v>
      </c>
      <c r="B476" t="s">
        <v>2372</v>
      </c>
      <c r="C476" t="b">
        <v>0</v>
      </c>
      <c r="D476" t="s">
        <v>16</v>
      </c>
      <c r="E476">
        <v>-41801</v>
      </c>
      <c r="F476">
        <v>2020</v>
      </c>
    </row>
    <row r="477" spans="1:6" x14ac:dyDescent="0.25">
      <c r="A477" t="s">
        <v>2346</v>
      </c>
      <c r="B477" t="s">
        <v>2341</v>
      </c>
      <c r="C477" t="b">
        <v>1</v>
      </c>
      <c r="D477" t="s">
        <v>16</v>
      </c>
      <c r="E477">
        <v>131158</v>
      </c>
      <c r="F477">
        <v>2020</v>
      </c>
    </row>
    <row r="478" spans="1:6" x14ac:dyDescent="0.25">
      <c r="A478" t="s">
        <v>2361</v>
      </c>
      <c r="B478" t="s">
        <v>2341</v>
      </c>
      <c r="C478" t="b">
        <v>1</v>
      </c>
      <c r="D478" t="s">
        <v>16</v>
      </c>
      <c r="E478">
        <v>13223</v>
      </c>
      <c r="F478">
        <v>2020</v>
      </c>
    </row>
    <row r="479" spans="1:6" x14ac:dyDescent="0.25">
      <c r="A479" t="s">
        <v>2361</v>
      </c>
      <c r="B479" t="s">
        <v>2341</v>
      </c>
      <c r="C479" t="b">
        <v>1</v>
      </c>
      <c r="D479" t="s">
        <v>16</v>
      </c>
      <c r="E479">
        <v>21247</v>
      </c>
      <c r="F479">
        <v>2020</v>
      </c>
    </row>
    <row r="480" spans="1:6" x14ac:dyDescent="0.25">
      <c r="A480" t="s">
        <v>2395</v>
      </c>
      <c r="B480" t="s">
        <v>2345</v>
      </c>
      <c r="C480" t="b">
        <v>1</v>
      </c>
      <c r="D480" t="s">
        <v>16</v>
      </c>
      <c r="E480">
        <v>2028891.3</v>
      </c>
      <c r="F480">
        <v>2020</v>
      </c>
    </row>
    <row r="481" spans="1:6" x14ac:dyDescent="0.25">
      <c r="A481" t="s">
        <v>2353</v>
      </c>
      <c r="B481" t="s">
        <v>2350</v>
      </c>
      <c r="C481" t="b">
        <v>0</v>
      </c>
      <c r="D481" t="s">
        <v>16</v>
      </c>
      <c r="E481">
        <v>1564.0239999999999</v>
      </c>
      <c r="F481">
        <v>2020</v>
      </c>
    </row>
    <row r="482" spans="1:6" x14ac:dyDescent="0.25">
      <c r="A482" t="s">
        <v>2353</v>
      </c>
      <c r="B482" t="s">
        <v>2347</v>
      </c>
      <c r="C482" t="b">
        <v>0</v>
      </c>
      <c r="D482" t="s">
        <v>16</v>
      </c>
      <c r="E482">
        <v>1359.7159999999999</v>
      </c>
      <c r="F482">
        <v>2020</v>
      </c>
    </row>
    <row r="483" spans="1:6" x14ac:dyDescent="0.25">
      <c r="A483" t="s">
        <v>2360</v>
      </c>
      <c r="B483" t="s">
        <v>2341</v>
      </c>
      <c r="C483" t="b">
        <v>1</v>
      </c>
      <c r="D483" t="s">
        <v>15</v>
      </c>
      <c r="E483">
        <v>12911</v>
      </c>
      <c r="F483">
        <v>2020</v>
      </c>
    </row>
    <row r="484" spans="1:6" x14ac:dyDescent="0.25">
      <c r="A484" t="s">
        <v>2332</v>
      </c>
      <c r="B484" t="s">
        <v>2350</v>
      </c>
      <c r="C484" t="b">
        <v>0</v>
      </c>
      <c r="D484" t="s">
        <v>3</v>
      </c>
      <c r="E484">
        <v>0</v>
      </c>
      <c r="F484">
        <v>2020</v>
      </c>
    </row>
    <row r="485" spans="1:6" x14ac:dyDescent="0.25">
      <c r="A485" t="s">
        <v>2332</v>
      </c>
      <c r="B485" t="s">
        <v>2343</v>
      </c>
      <c r="C485" t="b">
        <v>0</v>
      </c>
      <c r="D485" t="s">
        <v>3</v>
      </c>
      <c r="E485">
        <v>1373105</v>
      </c>
      <c r="F485">
        <v>2020</v>
      </c>
    </row>
    <row r="486" spans="1:6" x14ac:dyDescent="0.25">
      <c r="A486" t="s">
        <v>2332</v>
      </c>
      <c r="B486" t="s">
        <v>2350</v>
      </c>
      <c r="C486" t="b">
        <v>0</v>
      </c>
      <c r="D486" t="s">
        <v>3</v>
      </c>
      <c r="E486">
        <v>0</v>
      </c>
      <c r="F486">
        <v>2020</v>
      </c>
    </row>
    <row r="487" spans="1:6" x14ac:dyDescent="0.25">
      <c r="A487" t="s">
        <v>2391</v>
      </c>
      <c r="B487" t="s">
        <v>2343</v>
      </c>
      <c r="C487" t="b">
        <v>1</v>
      </c>
      <c r="D487" t="s">
        <v>3</v>
      </c>
      <c r="E487">
        <v>2785008</v>
      </c>
      <c r="F487">
        <v>2020</v>
      </c>
    </row>
    <row r="488" spans="1:6" x14ac:dyDescent="0.25">
      <c r="A488" t="s">
        <v>2360</v>
      </c>
      <c r="B488" t="s">
        <v>2341</v>
      </c>
      <c r="C488" t="b">
        <v>1</v>
      </c>
      <c r="D488" t="s">
        <v>15</v>
      </c>
      <c r="E488">
        <v>423</v>
      </c>
      <c r="F488">
        <v>2020</v>
      </c>
    </row>
    <row r="489" spans="1:6" x14ac:dyDescent="0.25">
      <c r="A489" t="s">
        <v>2370</v>
      </c>
      <c r="B489" t="s">
        <v>2352</v>
      </c>
      <c r="C489" t="b">
        <v>1</v>
      </c>
      <c r="D489" t="s">
        <v>15</v>
      </c>
      <c r="E489">
        <v>1476</v>
      </c>
      <c r="F489">
        <v>2020</v>
      </c>
    </row>
    <row r="490" spans="1:6" x14ac:dyDescent="0.25">
      <c r="A490" t="s">
        <v>2376</v>
      </c>
      <c r="B490" t="s">
        <v>2341</v>
      </c>
      <c r="C490" t="b">
        <v>1</v>
      </c>
      <c r="D490" t="s">
        <v>15</v>
      </c>
      <c r="E490">
        <v>15393</v>
      </c>
      <c r="F490">
        <v>2020</v>
      </c>
    </row>
    <row r="491" spans="1:6" x14ac:dyDescent="0.25">
      <c r="A491" t="s">
        <v>2332</v>
      </c>
      <c r="B491" t="s">
        <v>2372</v>
      </c>
      <c r="C491" t="b">
        <v>0</v>
      </c>
      <c r="D491" t="s">
        <v>19</v>
      </c>
      <c r="E491">
        <v>1321</v>
      </c>
      <c r="F491">
        <v>2020</v>
      </c>
    </row>
    <row r="492" spans="1:6" x14ac:dyDescent="0.25">
      <c r="A492" t="s">
        <v>2332</v>
      </c>
      <c r="B492" t="s">
        <v>2350</v>
      </c>
      <c r="C492" t="b">
        <v>0</v>
      </c>
      <c r="D492" t="s">
        <v>19</v>
      </c>
      <c r="E492">
        <v>0</v>
      </c>
      <c r="F492">
        <v>2020</v>
      </c>
    </row>
    <row r="493" spans="1:6" x14ac:dyDescent="0.25">
      <c r="A493" t="s">
        <v>2348</v>
      </c>
      <c r="B493" t="s">
        <v>2372</v>
      </c>
      <c r="C493" t="b">
        <v>1</v>
      </c>
      <c r="D493" t="s">
        <v>19</v>
      </c>
      <c r="E493">
        <v>109</v>
      </c>
      <c r="F493">
        <v>2020</v>
      </c>
    </row>
    <row r="494" spans="1:6" x14ac:dyDescent="0.25">
      <c r="A494" t="s">
        <v>2449</v>
      </c>
      <c r="B494" t="s">
        <v>2341</v>
      </c>
      <c r="C494" t="b">
        <v>1</v>
      </c>
      <c r="D494" t="s">
        <v>19</v>
      </c>
      <c r="E494">
        <v>28164</v>
      </c>
      <c r="F494">
        <v>2020</v>
      </c>
    </row>
    <row r="495" spans="1:6" x14ac:dyDescent="0.25">
      <c r="A495" t="s">
        <v>2332</v>
      </c>
      <c r="B495" t="s">
        <v>2350</v>
      </c>
      <c r="C495" t="b">
        <v>0</v>
      </c>
      <c r="D495" t="s">
        <v>19</v>
      </c>
      <c r="E495">
        <v>0</v>
      </c>
      <c r="F495">
        <v>2020</v>
      </c>
    </row>
    <row r="496" spans="1:6" x14ac:dyDescent="0.25">
      <c r="A496" t="s">
        <v>2398</v>
      </c>
      <c r="B496" t="s">
        <v>2372</v>
      </c>
      <c r="C496" t="b">
        <v>1</v>
      </c>
      <c r="D496" t="s">
        <v>19</v>
      </c>
      <c r="E496">
        <v>930</v>
      </c>
      <c r="F496">
        <v>2020</v>
      </c>
    </row>
    <row r="497" spans="1:6" x14ac:dyDescent="0.25">
      <c r="A497" t="s">
        <v>2332</v>
      </c>
      <c r="B497" t="s">
        <v>2350</v>
      </c>
      <c r="C497" t="b">
        <v>0</v>
      </c>
      <c r="D497" t="s">
        <v>19</v>
      </c>
      <c r="E497">
        <v>0</v>
      </c>
      <c r="F497">
        <v>2020</v>
      </c>
    </row>
    <row r="498" spans="1:6" x14ac:dyDescent="0.25">
      <c r="A498" t="s">
        <v>2332</v>
      </c>
      <c r="B498" t="s">
        <v>2350</v>
      </c>
      <c r="C498" t="b">
        <v>0</v>
      </c>
      <c r="D498" t="s">
        <v>19</v>
      </c>
      <c r="E498">
        <v>0</v>
      </c>
      <c r="F498">
        <v>2020</v>
      </c>
    </row>
    <row r="499" spans="1:6" x14ac:dyDescent="0.25">
      <c r="A499" t="s">
        <v>2354</v>
      </c>
      <c r="B499" t="s">
        <v>2372</v>
      </c>
      <c r="C499" t="b">
        <v>0</v>
      </c>
      <c r="D499" t="s">
        <v>19</v>
      </c>
      <c r="E499">
        <v>-48.036000000000001</v>
      </c>
      <c r="F499">
        <v>2020</v>
      </c>
    </row>
    <row r="500" spans="1:6" x14ac:dyDescent="0.25">
      <c r="A500" t="s">
        <v>2353</v>
      </c>
      <c r="B500" t="s">
        <v>2352</v>
      </c>
      <c r="C500" t="b">
        <v>0</v>
      </c>
      <c r="D500" t="s">
        <v>19</v>
      </c>
      <c r="E500">
        <v>-20.963999999999999</v>
      </c>
      <c r="F500">
        <v>2020</v>
      </c>
    </row>
    <row r="501" spans="1:6" x14ac:dyDescent="0.25">
      <c r="A501" t="s">
        <v>2332</v>
      </c>
      <c r="B501" t="s">
        <v>2350</v>
      </c>
      <c r="C501" t="b">
        <v>0</v>
      </c>
      <c r="D501" t="s">
        <v>19</v>
      </c>
      <c r="E501">
        <v>0</v>
      </c>
      <c r="F501">
        <v>2020</v>
      </c>
    </row>
    <row r="502" spans="1:6" x14ac:dyDescent="0.25">
      <c r="A502" t="s">
        <v>2348</v>
      </c>
      <c r="B502" t="s">
        <v>2350</v>
      </c>
      <c r="C502" t="b">
        <v>1</v>
      </c>
      <c r="D502" t="s">
        <v>19</v>
      </c>
      <c r="E502">
        <v>44</v>
      </c>
      <c r="F502">
        <v>2020</v>
      </c>
    </row>
    <row r="503" spans="1:6" x14ac:dyDescent="0.25">
      <c r="A503" t="s">
        <v>2344</v>
      </c>
      <c r="B503" t="s">
        <v>2350</v>
      </c>
      <c r="C503" t="b">
        <v>0</v>
      </c>
      <c r="D503" t="s">
        <v>19</v>
      </c>
      <c r="E503">
        <v>-21.507999999999999</v>
      </c>
      <c r="F503">
        <v>2020</v>
      </c>
    </row>
    <row r="504" spans="1:6" x14ac:dyDescent="0.25">
      <c r="A504" t="s">
        <v>2346</v>
      </c>
      <c r="B504" t="s">
        <v>2347</v>
      </c>
      <c r="C504" t="b">
        <v>1</v>
      </c>
      <c r="D504" t="s">
        <v>19</v>
      </c>
      <c r="E504">
        <v>5489.7039999999997</v>
      </c>
      <c r="F504">
        <v>2020</v>
      </c>
    </row>
    <row r="505" spans="1:6" x14ac:dyDescent="0.25">
      <c r="A505" t="s">
        <v>2344</v>
      </c>
      <c r="B505" t="s">
        <v>2350</v>
      </c>
      <c r="C505" t="b">
        <v>1</v>
      </c>
      <c r="D505" t="s">
        <v>19</v>
      </c>
      <c r="E505">
        <v>6379.8040000000001</v>
      </c>
      <c r="F505">
        <v>2020</v>
      </c>
    </row>
    <row r="506" spans="1:6" x14ac:dyDescent="0.25">
      <c r="A506" t="s">
        <v>2332</v>
      </c>
      <c r="B506" t="s">
        <v>2372</v>
      </c>
      <c r="C506" t="b">
        <v>0</v>
      </c>
      <c r="D506" t="s">
        <v>55</v>
      </c>
      <c r="E506">
        <v>-262172</v>
      </c>
      <c r="F506">
        <v>2020</v>
      </c>
    </row>
    <row r="507" spans="1:6" x14ac:dyDescent="0.25">
      <c r="A507" t="s">
        <v>2391</v>
      </c>
      <c r="B507" t="s">
        <v>2352</v>
      </c>
      <c r="C507" t="b">
        <v>1</v>
      </c>
      <c r="D507" t="s">
        <v>125</v>
      </c>
      <c r="E507">
        <v>1235</v>
      </c>
      <c r="F507">
        <v>2020</v>
      </c>
    </row>
    <row r="508" spans="1:6" x14ac:dyDescent="0.25">
      <c r="A508" t="s">
        <v>2353</v>
      </c>
      <c r="B508" t="s">
        <v>2347</v>
      </c>
      <c r="C508" t="b">
        <v>0</v>
      </c>
      <c r="D508" t="s">
        <v>125</v>
      </c>
      <c r="E508">
        <v>266.14299999999997</v>
      </c>
      <c r="F508">
        <v>2020</v>
      </c>
    </row>
    <row r="509" spans="1:6" x14ac:dyDescent="0.25">
      <c r="A509" t="s">
        <v>2376</v>
      </c>
      <c r="B509" t="s">
        <v>2386</v>
      </c>
      <c r="C509" t="b">
        <v>1</v>
      </c>
      <c r="D509" t="s">
        <v>125</v>
      </c>
      <c r="E509">
        <v>264584.86</v>
      </c>
      <c r="F509">
        <v>2020</v>
      </c>
    </row>
    <row r="510" spans="1:6" x14ac:dyDescent="0.25">
      <c r="A510" t="s">
        <v>2450</v>
      </c>
      <c r="B510" t="s">
        <v>2341</v>
      </c>
      <c r="C510" t="b">
        <v>1</v>
      </c>
      <c r="D510" t="s">
        <v>19</v>
      </c>
      <c r="E510">
        <v>6224</v>
      </c>
      <c r="F510">
        <v>2020</v>
      </c>
    </row>
    <row r="511" spans="1:6" x14ac:dyDescent="0.25">
      <c r="A511" t="s">
        <v>2384</v>
      </c>
      <c r="B511" t="s">
        <v>2341</v>
      </c>
      <c r="C511" t="b">
        <v>1</v>
      </c>
      <c r="D511" t="s">
        <v>19</v>
      </c>
      <c r="E511">
        <v>106972</v>
      </c>
      <c r="F511">
        <v>2020</v>
      </c>
    </row>
    <row r="512" spans="1:6" x14ac:dyDescent="0.25">
      <c r="A512" t="s">
        <v>2451</v>
      </c>
      <c r="B512" t="s">
        <v>2341</v>
      </c>
      <c r="C512" t="b">
        <v>1</v>
      </c>
      <c r="D512" t="s">
        <v>19</v>
      </c>
      <c r="E512">
        <v>79376</v>
      </c>
      <c r="F512">
        <v>2020</v>
      </c>
    </row>
    <row r="513" spans="1:6" x14ac:dyDescent="0.25">
      <c r="A513" t="s">
        <v>2349</v>
      </c>
      <c r="B513" t="s">
        <v>2341</v>
      </c>
      <c r="C513" t="b">
        <v>1</v>
      </c>
      <c r="D513" t="s">
        <v>19</v>
      </c>
      <c r="E513">
        <v>3454</v>
      </c>
      <c r="F513">
        <v>2020</v>
      </c>
    </row>
    <row r="514" spans="1:6" x14ac:dyDescent="0.25">
      <c r="A514" t="s">
        <v>2332</v>
      </c>
      <c r="B514" t="s">
        <v>2350</v>
      </c>
      <c r="C514" t="b">
        <v>0</v>
      </c>
      <c r="D514" t="s">
        <v>19</v>
      </c>
      <c r="E514">
        <v>0</v>
      </c>
      <c r="F514">
        <v>2020</v>
      </c>
    </row>
    <row r="515" spans="1:6" x14ac:dyDescent="0.25">
      <c r="A515" t="s">
        <v>2412</v>
      </c>
      <c r="B515" t="s">
        <v>2350</v>
      </c>
      <c r="C515" t="b">
        <v>1</v>
      </c>
      <c r="D515" t="s">
        <v>19</v>
      </c>
      <c r="E515">
        <v>548</v>
      </c>
      <c r="F515">
        <v>2020</v>
      </c>
    </row>
    <row r="516" spans="1:6" x14ac:dyDescent="0.25">
      <c r="A516" t="s">
        <v>2349</v>
      </c>
      <c r="B516" t="s">
        <v>2341</v>
      </c>
      <c r="C516" t="b">
        <v>1</v>
      </c>
      <c r="D516" t="s">
        <v>19</v>
      </c>
      <c r="E516">
        <v>7949</v>
      </c>
      <c r="F516">
        <v>2020</v>
      </c>
    </row>
    <row r="517" spans="1:6" x14ac:dyDescent="0.25">
      <c r="A517" t="s">
        <v>2410</v>
      </c>
      <c r="B517" t="s">
        <v>2341</v>
      </c>
      <c r="C517" t="b">
        <v>1</v>
      </c>
      <c r="D517" t="s">
        <v>19</v>
      </c>
      <c r="E517">
        <v>24440.13</v>
      </c>
      <c r="F517">
        <v>2020</v>
      </c>
    </row>
    <row r="518" spans="1:6" x14ac:dyDescent="0.25">
      <c r="A518" t="s">
        <v>2452</v>
      </c>
      <c r="B518" t="s">
        <v>2341</v>
      </c>
      <c r="C518" t="b">
        <v>1</v>
      </c>
      <c r="D518" t="s">
        <v>19</v>
      </c>
      <c r="E518">
        <v>34552</v>
      </c>
      <c r="F518">
        <v>2020</v>
      </c>
    </row>
    <row r="519" spans="1:6" x14ac:dyDescent="0.25">
      <c r="A519" t="s">
        <v>2332</v>
      </c>
      <c r="B519" t="s">
        <v>2350</v>
      </c>
      <c r="C519" t="b">
        <v>0</v>
      </c>
      <c r="D519" t="s">
        <v>19</v>
      </c>
      <c r="E519">
        <v>0</v>
      </c>
      <c r="F519">
        <v>2020</v>
      </c>
    </row>
    <row r="520" spans="1:6" x14ac:dyDescent="0.25">
      <c r="A520" t="s">
        <v>2356</v>
      </c>
      <c r="B520" t="s">
        <v>2372</v>
      </c>
      <c r="C520" t="b">
        <v>1</v>
      </c>
      <c r="D520" t="s">
        <v>19</v>
      </c>
      <c r="E520">
        <v>164</v>
      </c>
      <c r="F520">
        <v>2020</v>
      </c>
    </row>
    <row r="521" spans="1:6" x14ac:dyDescent="0.25">
      <c r="A521" t="s">
        <v>2355</v>
      </c>
      <c r="B521" t="s">
        <v>2372</v>
      </c>
      <c r="C521" t="b">
        <v>1</v>
      </c>
      <c r="D521" t="s">
        <v>19</v>
      </c>
      <c r="E521">
        <v>148</v>
      </c>
      <c r="F521">
        <v>2020</v>
      </c>
    </row>
    <row r="522" spans="1:6" x14ac:dyDescent="0.25">
      <c r="A522" t="s">
        <v>2397</v>
      </c>
      <c r="B522" t="s">
        <v>2350</v>
      </c>
      <c r="C522" t="b">
        <v>1</v>
      </c>
      <c r="D522" t="s">
        <v>19</v>
      </c>
      <c r="E522">
        <v>123.88</v>
      </c>
      <c r="F522">
        <v>2020</v>
      </c>
    </row>
    <row r="523" spans="1:6" x14ac:dyDescent="0.25">
      <c r="A523" t="s">
        <v>2358</v>
      </c>
      <c r="B523" t="s">
        <v>2347</v>
      </c>
      <c r="C523" t="b">
        <v>1</v>
      </c>
      <c r="D523" t="s">
        <v>19</v>
      </c>
      <c r="E523">
        <v>277667.87</v>
      </c>
      <c r="F523">
        <v>2020</v>
      </c>
    </row>
    <row r="524" spans="1:6" x14ac:dyDescent="0.25">
      <c r="A524" t="s">
        <v>2397</v>
      </c>
      <c r="B524" t="s">
        <v>2350</v>
      </c>
      <c r="C524" t="b">
        <v>1</v>
      </c>
      <c r="D524" t="s">
        <v>19</v>
      </c>
      <c r="E524">
        <v>16901.253000000001</v>
      </c>
      <c r="F524">
        <v>2020</v>
      </c>
    </row>
    <row r="525" spans="1:6" x14ac:dyDescent="0.25">
      <c r="A525" t="s">
        <v>2364</v>
      </c>
      <c r="B525" t="s">
        <v>2372</v>
      </c>
      <c r="C525" t="b">
        <v>1</v>
      </c>
      <c r="D525" t="s">
        <v>19</v>
      </c>
      <c r="E525">
        <v>1563</v>
      </c>
      <c r="F525">
        <v>2020</v>
      </c>
    </row>
    <row r="526" spans="1:6" x14ac:dyDescent="0.25">
      <c r="A526" t="s">
        <v>2332</v>
      </c>
      <c r="B526" t="s">
        <v>2350</v>
      </c>
      <c r="C526" t="b">
        <v>0</v>
      </c>
      <c r="D526" t="s">
        <v>24</v>
      </c>
      <c r="E526">
        <v>594.07399999999996</v>
      </c>
      <c r="F526">
        <v>2020</v>
      </c>
    </row>
    <row r="527" spans="1:6" x14ac:dyDescent="0.25">
      <c r="A527" t="s">
        <v>2373</v>
      </c>
      <c r="B527" t="s">
        <v>2343</v>
      </c>
      <c r="C527" t="b">
        <v>1</v>
      </c>
      <c r="D527" t="s">
        <v>24</v>
      </c>
      <c r="E527">
        <v>738425.93</v>
      </c>
      <c r="F527">
        <v>2020</v>
      </c>
    </row>
    <row r="528" spans="1:6" x14ac:dyDescent="0.25">
      <c r="A528" t="s">
        <v>2353</v>
      </c>
      <c r="B528" t="s">
        <v>2350</v>
      </c>
      <c r="C528" t="b">
        <v>0</v>
      </c>
      <c r="D528" t="s">
        <v>24</v>
      </c>
      <c r="E528">
        <v>541.83299999999997</v>
      </c>
      <c r="F528">
        <v>2020</v>
      </c>
    </row>
    <row r="529" spans="1:6" x14ac:dyDescent="0.25">
      <c r="A529" t="s">
        <v>2373</v>
      </c>
      <c r="B529" t="s">
        <v>2343</v>
      </c>
      <c r="C529" t="b">
        <v>1</v>
      </c>
      <c r="D529" t="s">
        <v>24</v>
      </c>
      <c r="E529">
        <v>1002096.2</v>
      </c>
      <c r="F529">
        <v>2020</v>
      </c>
    </row>
    <row r="530" spans="1:6" x14ac:dyDescent="0.25">
      <c r="A530" t="s">
        <v>2354</v>
      </c>
      <c r="B530" t="s">
        <v>2345</v>
      </c>
      <c r="C530" t="b">
        <v>1</v>
      </c>
      <c r="D530" t="s">
        <v>24</v>
      </c>
      <c r="E530">
        <v>3552639.6</v>
      </c>
      <c r="F530">
        <v>2020</v>
      </c>
    </row>
    <row r="531" spans="1:6" x14ac:dyDescent="0.25">
      <c r="A531" t="s">
        <v>2353</v>
      </c>
      <c r="B531" t="s">
        <v>2386</v>
      </c>
      <c r="C531" t="b">
        <v>0</v>
      </c>
      <c r="D531" t="s">
        <v>24</v>
      </c>
      <c r="E531">
        <v>71622.888000000006</v>
      </c>
      <c r="F531">
        <v>2020</v>
      </c>
    </row>
    <row r="532" spans="1:6" x14ac:dyDescent="0.25">
      <c r="A532" t="s">
        <v>2353</v>
      </c>
      <c r="B532" t="s">
        <v>2347</v>
      </c>
      <c r="C532" t="b">
        <v>0</v>
      </c>
      <c r="D532" t="s">
        <v>24</v>
      </c>
      <c r="E532">
        <v>422981.47</v>
      </c>
      <c r="F532">
        <v>2020</v>
      </c>
    </row>
    <row r="533" spans="1:6" x14ac:dyDescent="0.25">
      <c r="A533" t="s">
        <v>2332</v>
      </c>
      <c r="B533" t="s">
        <v>2350</v>
      </c>
      <c r="C533" t="b">
        <v>0</v>
      </c>
      <c r="D533" t="s">
        <v>19</v>
      </c>
      <c r="E533">
        <v>0</v>
      </c>
      <c r="F533">
        <v>2020</v>
      </c>
    </row>
    <row r="534" spans="1:6" x14ac:dyDescent="0.25">
      <c r="A534" t="s">
        <v>2348</v>
      </c>
      <c r="B534" t="s">
        <v>2372</v>
      </c>
      <c r="C534" t="b">
        <v>1</v>
      </c>
      <c r="D534" t="s">
        <v>19</v>
      </c>
      <c r="E534">
        <v>164</v>
      </c>
      <c r="F534">
        <v>2020</v>
      </c>
    </row>
    <row r="535" spans="1:6" x14ac:dyDescent="0.25">
      <c r="A535" t="s">
        <v>2370</v>
      </c>
      <c r="B535" t="s">
        <v>2368</v>
      </c>
      <c r="C535" t="b">
        <v>1</v>
      </c>
      <c r="D535" t="s">
        <v>19</v>
      </c>
      <c r="E535">
        <v>9024354</v>
      </c>
      <c r="F535">
        <v>2020</v>
      </c>
    </row>
    <row r="536" spans="1:6" x14ac:dyDescent="0.25">
      <c r="A536" t="s">
        <v>2370</v>
      </c>
      <c r="B536" t="s">
        <v>2368</v>
      </c>
      <c r="C536" t="b">
        <v>1</v>
      </c>
      <c r="D536" t="s">
        <v>19</v>
      </c>
      <c r="E536">
        <v>6690501</v>
      </c>
      <c r="F536">
        <v>2020</v>
      </c>
    </row>
    <row r="537" spans="1:6" x14ac:dyDescent="0.25">
      <c r="A537" t="s">
        <v>2394</v>
      </c>
      <c r="B537" t="s">
        <v>2343</v>
      </c>
      <c r="C537" t="b">
        <v>1</v>
      </c>
      <c r="D537" t="s">
        <v>19</v>
      </c>
      <c r="E537">
        <v>1084861</v>
      </c>
      <c r="F537">
        <v>2020</v>
      </c>
    </row>
    <row r="538" spans="1:6" x14ac:dyDescent="0.25">
      <c r="A538" t="s">
        <v>2394</v>
      </c>
      <c r="B538" t="s">
        <v>2343</v>
      </c>
      <c r="C538" t="b">
        <v>1</v>
      </c>
      <c r="D538" t="s">
        <v>19</v>
      </c>
      <c r="E538">
        <v>2538989</v>
      </c>
      <c r="F538">
        <v>2020</v>
      </c>
    </row>
    <row r="539" spans="1:6" x14ac:dyDescent="0.25">
      <c r="A539" t="s">
        <v>2348</v>
      </c>
      <c r="B539" t="s">
        <v>2372</v>
      </c>
      <c r="C539" t="b">
        <v>1</v>
      </c>
      <c r="D539" t="s">
        <v>19</v>
      </c>
      <c r="E539">
        <v>156</v>
      </c>
      <c r="F539">
        <v>2020</v>
      </c>
    </row>
    <row r="540" spans="1:6" x14ac:dyDescent="0.25">
      <c r="A540" t="s">
        <v>2353</v>
      </c>
      <c r="B540" t="s">
        <v>2350</v>
      </c>
      <c r="C540" t="b">
        <v>0</v>
      </c>
      <c r="D540" t="s">
        <v>19</v>
      </c>
      <c r="E540">
        <v>-565.37300000000005</v>
      </c>
      <c r="F540">
        <v>2020</v>
      </c>
    </row>
    <row r="541" spans="1:6" x14ac:dyDescent="0.25">
      <c r="A541" t="s">
        <v>2332</v>
      </c>
      <c r="B541" t="s">
        <v>2350</v>
      </c>
      <c r="C541" t="b">
        <v>0</v>
      </c>
      <c r="D541" t="s">
        <v>19</v>
      </c>
      <c r="E541">
        <v>0</v>
      </c>
      <c r="F541">
        <v>2020</v>
      </c>
    </row>
    <row r="542" spans="1:6" x14ac:dyDescent="0.25">
      <c r="A542" t="s">
        <v>2356</v>
      </c>
      <c r="B542" t="s">
        <v>2345</v>
      </c>
      <c r="C542" t="b">
        <v>0</v>
      </c>
      <c r="D542" t="s">
        <v>19</v>
      </c>
      <c r="E542">
        <v>-19081.63</v>
      </c>
      <c r="F542">
        <v>2020</v>
      </c>
    </row>
    <row r="543" spans="1:6" x14ac:dyDescent="0.25">
      <c r="A543" t="s">
        <v>2370</v>
      </c>
      <c r="B543" t="s">
        <v>2341</v>
      </c>
      <c r="C543" t="b">
        <v>1</v>
      </c>
      <c r="D543" t="s">
        <v>85</v>
      </c>
      <c r="E543">
        <v>3812</v>
      </c>
      <c r="F543">
        <v>2020</v>
      </c>
    </row>
    <row r="544" spans="1:6" x14ac:dyDescent="0.25">
      <c r="A544" t="s">
        <v>2369</v>
      </c>
      <c r="B544" t="s">
        <v>2350</v>
      </c>
      <c r="C544" t="b">
        <v>1</v>
      </c>
      <c r="D544" t="s">
        <v>19</v>
      </c>
      <c r="E544">
        <v>260</v>
      </c>
      <c r="F544">
        <v>2020</v>
      </c>
    </row>
    <row r="545" spans="1:6" x14ac:dyDescent="0.25">
      <c r="A545" t="s">
        <v>2348</v>
      </c>
      <c r="B545" t="s">
        <v>2341</v>
      </c>
      <c r="C545" t="b">
        <v>1</v>
      </c>
      <c r="D545" t="s">
        <v>19</v>
      </c>
      <c r="E545">
        <v>4217</v>
      </c>
      <c r="F545">
        <v>2020</v>
      </c>
    </row>
    <row r="546" spans="1:6" x14ac:dyDescent="0.25">
      <c r="A546" t="s">
        <v>2448</v>
      </c>
      <c r="B546" t="s">
        <v>2341</v>
      </c>
      <c r="C546" t="b">
        <v>1</v>
      </c>
      <c r="D546" t="s">
        <v>82</v>
      </c>
      <c r="E546">
        <v>113511</v>
      </c>
      <c r="F546">
        <v>2020</v>
      </c>
    </row>
    <row r="547" spans="1:6" x14ac:dyDescent="0.25">
      <c r="A547" t="s">
        <v>2377</v>
      </c>
      <c r="B547" t="s">
        <v>2341</v>
      </c>
      <c r="C547" t="b">
        <v>1</v>
      </c>
      <c r="D547" t="s">
        <v>15</v>
      </c>
      <c r="E547">
        <v>12235</v>
      </c>
      <c r="F547">
        <v>2020</v>
      </c>
    </row>
    <row r="548" spans="1:6" x14ac:dyDescent="0.25">
      <c r="A548" t="s">
        <v>2377</v>
      </c>
      <c r="B548" t="s">
        <v>2341</v>
      </c>
      <c r="C548" t="b">
        <v>1</v>
      </c>
      <c r="D548" t="s">
        <v>15</v>
      </c>
      <c r="E548">
        <v>2253</v>
      </c>
      <c r="F548">
        <v>2020</v>
      </c>
    </row>
    <row r="549" spans="1:6" x14ac:dyDescent="0.25">
      <c r="A549" t="s">
        <v>2332</v>
      </c>
      <c r="B549" t="s">
        <v>2350</v>
      </c>
      <c r="C549" t="b">
        <v>0</v>
      </c>
      <c r="D549" t="s">
        <v>119</v>
      </c>
      <c r="E549">
        <v>0</v>
      </c>
      <c r="F549">
        <v>2020</v>
      </c>
    </row>
    <row r="550" spans="1:6" x14ac:dyDescent="0.25">
      <c r="A550" t="s">
        <v>2353</v>
      </c>
      <c r="B550" t="s">
        <v>2347</v>
      </c>
      <c r="C550" t="b">
        <v>0</v>
      </c>
      <c r="D550" t="s">
        <v>119</v>
      </c>
      <c r="E550">
        <v>918.79200000000003</v>
      </c>
      <c r="F550">
        <v>2020</v>
      </c>
    </row>
    <row r="551" spans="1:6" x14ac:dyDescent="0.25">
      <c r="A551" t="s">
        <v>2377</v>
      </c>
      <c r="B551" t="s">
        <v>2386</v>
      </c>
      <c r="C551" t="b">
        <v>1</v>
      </c>
      <c r="D551" t="s">
        <v>119</v>
      </c>
      <c r="E551">
        <v>228806.21</v>
      </c>
      <c r="F551">
        <v>2020</v>
      </c>
    </row>
    <row r="552" spans="1:6" x14ac:dyDescent="0.25">
      <c r="A552" t="s">
        <v>2332</v>
      </c>
      <c r="B552" t="s">
        <v>2350</v>
      </c>
      <c r="C552" t="b">
        <v>0</v>
      </c>
      <c r="D552" t="s">
        <v>22</v>
      </c>
      <c r="E552">
        <v>0</v>
      </c>
      <c r="F552">
        <v>2020</v>
      </c>
    </row>
    <row r="553" spans="1:6" x14ac:dyDescent="0.25">
      <c r="A553" t="s">
        <v>2332</v>
      </c>
      <c r="B553" t="s">
        <v>2350</v>
      </c>
      <c r="C553" t="b">
        <v>0</v>
      </c>
      <c r="D553" t="s">
        <v>22</v>
      </c>
      <c r="E553">
        <v>0</v>
      </c>
      <c r="F553">
        <v>2020</v>
      </c>
    </row>
    <row r="554" spans="1:6" x14ac:dyDescent="0.25">
      <c r="A554" t="s">
        <v>2332</v>
      </c>
      <c r="B554" t="s">
        <v>2350</v>
      </c>
      <c r="C554" t="b">
        <v>0</v>
      </c>
      <c r="D554" t="s">
        <v>22</v>
      </c>
      <c r="E554">
        <v>0</v>
      </c>
      <c r="F554">
        <v>2020</v>
      </c>
    </row>
    <row r="555" spans="1:6" x14ac:dyDescent="0.25">
      <c r="A555" t="s">
        <v>2353</v>
      </c>
      <c r="B555" t="s">
        <v>2350</v>
      </c>
      <c r="C555" t="b">
        <v>0</v>
      </c>
      <c r="D555" t="s">
        <v>22</v>
      </c>
      <c r="E555">
        <v>15.605</v>
      </c>
      <c r="F555">
        <v>2020</v>
      </c>
    </row>
    <row r="556" spans="1:6" x14ac:dyDescent="0.25">
      <c r="A556" t="s">
        <v>2397</v>
      </c>
      <c r="B556" t="s">
        <v>2347</v>
      </c>
      <c r="C556" t="b">
        <v>1</v>
      </c>
      <c r="D556" t="s">
        <v>22</v>
      </c>
      <c r="E556">
        <v>172279.56</v>
      </c>
      <c r="F556">
        <v>2020</v>
      </c>
    </row>
    <row r="557" spans="1:6" x14ac:dyDescent="0.25">
      <c r="A557" t="s">
        <v>2353</v>
      </c>
      <c r="B557" t="s">
        <v>2350</v>
      </c>
      <c r="C557" t="b">
        <v>0</v>
      </c>
      <c r="D557" t="s">
        <v>22</v>
      </c>
      <c r="E557">
        <v>3183.8319999999999</v>
      </c>
      <c r="F557">
        <v>2020</v>
      </c>
    </row>
    <row r="558" spans="1:6" x14ac:dyDescent="0.25">
      <c r="A558" t="s">
        <v>2348</v>
      </c>
      <c r="B558" t="s">
        <v>2350</v>
      </c>
      <c r="C558" t="b">
        <v>1</v>
      </c>
      <c r="D558" t="s">
        <v>22</v>
      </c>
      <c r="E558">
        <v>589</v>
      </c>
      <c r="F558">
        <v>2020</v>
      </c>
    </row>
    <row r="559" spans="1:6" x14ac:dyDescent="0.25">
      <c r="A559" t="s">
        <v>2332</v>
      </c>
      <c r="B559" t="s">
        <v>2350</v>
      </c>
      <c r="C559" t="b">
        <v>0</v>
      </c>
      <c r="D559" t="s">
        <v>22</v>
      </c>
      <c r="E559">
        <v>0</v>
      </c>
      <c r="F559">
        <v>2020</v>
      </c>
    </row>
    <row r="560" spans="1:6" x14ac:dyDescent="0.25">
      <c r="A560" t="s">
        <v>2332</v>
      </c>
      <c r="B560" t="s">
        <v>2345</v>
      </c>
      <c r="C560" t="b">
        <v>0</v>
      </c>
      <c r="D560" t="s">
        <v>22</v>
      </c>
      <c r="E560">
        <v>0</v>
      </c>
      <c r="F560">
        <v>2020</v>
      </c>
    </row>
    <row r="561" spans="1:6" x14ac:dyDescent="0.25">
      <c r="A561" t="s">
        <v>2351</v>
      </c>
      <c r="B561" t="s">
        <v>2345</v>
      </c>
      <c r="C561" t="b">
        <v>1</v>
      </c>
      <c r="D561" t="s">
        <v>22</v>
      </c>
      <c r="E561">
        <v>102274.17</v>
      </c>
      <c r="F561">
        <v>2020</v>
      </c>
    </row>
    <row r="562" spans="1:6" x14ac:dyDescent="0.25">
      <c r="A562" t="s">
        <v>2353</v>
      </c>
      <c r="B562" t="s">
        <v>2350</v>
      </c>
      <c r="C562" t="b">
        <v>0</v>
      </c>
      <c r="D562" t="s">
        <v>22</v>
      </c>
      <c r="E562">
        <v>3113.8319999999999</v>
      </c>
      <c r="F562">
        <v>2020</v>
      </c>
    </row>
    <row r="563" spans="1:6" x14ac:dyDescent="0.25">
      <c r="A563" t="s">
        <v>2332</v>
      </c>
      <c r="B563" t="s">
        <v>2350</v>
      </c>
      <c r="C563" t="b">
        <v>0</v>
      </c>
      <c r="D563" t="s">
        <v>22</v>
      </c>
      <c r="E563">
        <v>0</v>
      </c>
      <c r="F563">
        <v>2020</v>
      </c>
    </row>
    <row r="564" spans="1:6" x14ac:dyDescent="0.25">
      <c r="A564" t="s">
        <v>2332</v>
      </c>
      <c r="B564" t="s">
        <v>2345</v>
      </c>
      <c r="C564" t="b">
        <v>0</v>
      </c>
      <c r="D564" t="s">
        <v>22</v>
      </c>
      <c r="E564">
        <v>0</v>
      </c>
      <c r="F564">
        <v>2020</v>
      </c>
    </row>
    <row r="565" spans="1:6" x14ac:dyDescent="0.25">
      <c r="A565" t="s">
        <v>2332</v>
      </c>
      <c r="B565" t="s">
        <v>2350</v>
      </c>
      <c r="C565" t="b">
        <v>0</v>
      </c>
      <c r="D565" t="s">
        <v>22</v>
      </c>
      <c r="E565">
        <v>0</v>
      </c>
      <c r="F565">
        <v>2020</v>
      </c>
    </row>
    <row r="566" spans="1:6" x14ac:dyDescent="0.25">
      <c r="A566" t="s">
        <v>2332</v>
      </c>
      <c r="B566" t="s">
        <v>2350</v>
      </c>
      <c r="C566" t="b">
        <v>0</v>
      </c>
      <c r="D566" t="s">
        <v>22</v>
      </c>
      <c r="E566">
        <v>0</v>
      </c>
      <c r="F566">
        <v>2020</v>
      </c>
    </row>
    <row r="567" spans="1:6" x14ac:dyDescent="0.25">
      <c r="A567" t="s">
        <v>2387</v>
      </c>
      <c r="B567" t="s">
        <v>2347</v>
      </c>
      <c r="C567" t="b">
        <v>1</v>
      </c>
      <c r="D567" t="s">
        <v>22</v>
      </c>
      <c r="E567">
        <v>5050</v>
      </c>
      <c r="F567">
        <v>2020</v>
      </c>
    </row>
    <row r="568" spans="1:6" x14ac:dyDescent="0.25">
      <c r="A568" t="s">
        <v>2453</v>
      </c>
      <c r="B568" t="s">
        <v>2345</v>
      </c>
      <c r="C568" t="b">
        <v>1</v>
      </c>
      <c r="D568" t="s">
        <v>52</v>
      </c>
      <c r="E568">
        <v>929925.38</v>
      </c>
      <c r="F568">
        <v>2020</v>
      </c>
    </row>
    <row r="569" spans="1:6" x14ac:dyDescent="0.25">
      <c r="A569" t="s">
        <v>2353</v>
      </c>
      <c r="B569" t="s">
        <v>2350</v>
      </c>
      <c r="C569" t="b">
        <v>0</v>
      </c>
      <c r="D569" t="s">
        <v>52</v>
      </c>
      <c r="E569">
        <v>21126.623</v>
      </c>
      <c r="F569">
        <v>2020</v>
      </c>
    </row>
    <row r="570" spans="1:6" x14ac:dyDescent="0.25">
      <c r="A570" t="s">
        <v>2332</v>
      </c>
      <c r="B570" t="s">
        <v>2345</v>
      </c>
      <c r="C570" t="b">
        <v>0</v>
      </c>
      <c r="D570" t="s">
        <v>52</v>
      </c>
      <c r="E570">
        <v>0</v>
      </c>
      <c r="F570">
        <v>2020</v>
      </c>
    </row>
    <row r="571" spans="1:6" x14ac:dyDescent="0.25">
      <c r="A571" t="s">
        <v>2353</v>
      </c>
      <c r="B571" t="s">
        <v>2350</v>
      </c>
      <c r="C571" t="b">
        <v>0</v>
      </c>
      <c r="D571" t="s">
        <v>125</v>
      </c>
      <c r="E571">
        <v>3179.2809999999999</v>
      </c>
      <c r="F571">
        <v>2020</v>
      </c>
    </row>
    <row r="572" spans="1:6" x14ac:dyDescent="0.25">
      <c r="A572" t="s">
        <v>2366</v>
      </c>
      <c r="B572" t="s">
        <v>2352</v>
      </c>
      <c r="C572" t="b">
        <v>1</v>
      </c>
      <c r="D572" t="s">
        <v>125</v>
      </c>
      <c r="E572">
        <v>192134.72</v>
      </c>
      <c r="F572">
        <v>2020</v>
      </c>
    </row>
    <row r="573" spans="1:6" x14ac:dyDescent="0.25">
      <c r="A573" t="s">
        <v>2332</v>
      </c>
      <c r="B573" t="s">
        <v>2350</v>
      </c>
      <c r="C573" t="b">
        <v>0</v>
      </c>
      <c r="D573" t="s">
        <v>24</v>
      </c>
      <c r="E573">
        <v>2742.3919999999998</v>
      </c>
      <c r="F573">
        <v>2020</v>
      </c>
    </row>
    <row r="574" spans="1:6" x14ac:dyDescent="0.25">
      <c r="A574" t="s">
        <v>2332</v>
      </c>
      <c r="B574" t="s">
        <v>2343</v>
      </c>
      <c r="C574" t="b">
        <v>0</v>
      </c>
      <c r="D574" t="s">
        <v>24</v>
      </c>
      <c r="E574">
        <v>1306019.6000000001</v>
      </c>
      <c r="F574">
        <v>2020</v>
      </c>
    </row>
    <row r="575" spans="1:6" x14ac:dyDescent="0.25">
      <c r="A575" t="s">
        <v>2353</v>
      </c>
      <c r="B575" t="s">
        <v>2350</v>
      </c>
      <c r="C575" t="b">
        <v>0</v>
      </c>
      <c r="D575" t="s">
        <v>24</v>
      </c>
      <c r="E575">
        <v>11119.281000000001</v>
      </c>
      <c r="F575">
        <v>2020</v>
      </c>
    </row>
    <row r="576" spans="1:6" x14ac:dyDescent="0.25">
      <c r="A576" t="s">
        <v>2389</v>
      </c>
      <c r="B576" t="s">
        <v>2343</v>
      </c>
      <c r="C576" t="b">
        <v>1</v>
      </c>
      <c r="D576" t="s">
        <v>24</v>
      </c>
      <c r="E576">
        <v>5058475.7</v>
      </c>
      <c r="F576">
        <v>2020</v>
      </c>
    </row>
    <row r="577" spans="1:6" x14ac:dyDescent="0.25">
      <c r="A577" t="s">
        <v>2332</v>
      </c>
      <c r="B577" t="s">
        <v>2350</v>
      </c>
      <c r="C577" t="b">
        <v>0</v>
      </c>
      <c r="D577" t="s">
        <v>24</v>
      </c>
      <c r="E577">
        <v>0</v>
      </c>
      <c r="F577">
        <v>2020</v>
      </c>
    </row>
    <row r="578" spans="1:6" x14ac:dyDescent="0.25">
      <c r="A578" t="s">
        <v>2332</v>
      </c>
      <c r="B578" t="s">
        <v>2343</v>
      </c>
      <c r="C578" t="b">
        <v>0</v>
      </c>
      <c r="D578" t="s">
        <v>24</v>
      </c>
      <c r="E578">
        <v>3283166</v>
      </c>
      <c r="F578">
        <v>2020</v>
      </c>
    </row>
    <row r="579" spans="1:6" x14ac:dyDescent="0.25">
      <c r="A579" t="s">
        <v>2332</v>
      </c>
      <c r="B579" t="s">
        <v>2350</v>
      </c>
      <c r="C579" t="b">
        <v>0</v>
      </c>
      <c r="D579" t="s">
        <v>24</v>
      </c>
      <c r="E579">
        <v>0</v>
      </c>
      <c r="F579">
        <v>2020</v>
      </c>
    </row>
    <row r="580" spans="1:6" x14ac:dyDescent="0.25">
      <c r="A580" t="s">
        <v>2366</v>
      </c>
      <c r="B580" t="s">
        <v>2343</v>
      </c>
      <c r="C580" t="b">
        <v>1</v>
      </c>
      <c r="D580" t="s">
        <v>24</v>
      </c>
      <c r="E580">
        <v>6357870</v>
      </c>
      <c r="F580">
        <v>2020</v>
      </c>
    </row>
    <row r="581" spans="1:6" x14ac:dyDescent="0.25">
      <c r="A581" t="s">
        <v>2365</v>
      </c>
      <c r="B581" t="s">
        <v>2350</v>
      </c>
      <c r="C581" t="b">
        <v>1</v>
      </c>
      <c r="D581" t="s">
        <v>24</v>
      </c>
      <c r="E581">
        <v>8352.5779999999995</v>
      </c>
      <c r="F581">
        <v>2020</v>
      </c>
    </row>
    <row r="582" spans="1:6" x14ac:dyDescent="0.25">
      <c r="A582" t="s">
        <v>2446</v>
      </c>
      <c r="B582" t="s">
        <v>2352</v>
      </c>
      <c r="C582" t="b">
        <v>1</v>
      </c>
      <c r="D582" t="s">
        <v>24</v>
      </c>
      <c r="E582">
        <v>95061.422000000006</v>
      </c>
      <c r="F582">
        <v>2020</v>
      </c>
    </row>
    <row r="583" spans="1:6" x14ac:dyDescent="0.25">
      <c r="A583" t="s">
        <v>2353</v>
      </c>
      <c r="B583" t="s">
        <v>2350</v>
      </c>
      <c r="C583" t="b">
        <v>0</v>
      </c>
      <c r="D583" t="s">
        <v>24</v>
      </c>
      <c r="E583">
        <v>2234.7669999999998</v>
      </c>
      <c r="F583">
        <v>2020</v>
      </c>
    </row>
    <row r="584" spans="1:6" x14ac:dyDescent="0.25">
      <c r="A584" t="s">
        <v>2446</v>
      </c>
      <c r="B584" t="s">
        <v>2352</v>
      </c>
      <c r="C584" t="b">
        <v>1</v>
      </c>
      <c r="D584" t="s">
        <v>24</v>
      </c>
      <c r="E584">
        <v>371502.23</v>
      </c>
      <c r="F584">
        <v>2020</v>
      </c>
    </row>
    <row r="585" spans="1:6" x14ac:dyDescent="0.25">
      <c r="A585" t="s">
        <v>2332</v>
      </c>
      <c r="B585" t="s">
        <v>2350</v>
      </c>
      <c r="C585" t="b">
        <v>0</v>
      </c>
      <c r="D585" t="s">
        <v>24</v>
      </c>
      <c r="E585">
        <v>2035.854</v>
      </c>
      <c r="F585">
        <v>2020</v>
      </c>
    </row>
    <row r="586" spans="1:6" x14ac:dyDescent="0.25">
      <c r="A586" t="s">
        <v>2332</v>
      </c>
      <c r="B586" t="s">
        <v>2343</v>
      </c>
      <c r="C586" t="b">
        <v>0</v>
      </c>
      <c r="D586" t="s">
        <v>24</v>
      </c>
      <c r="E586">
        <v>2201497.1</v>
      </c>
      <c r="F586">
        <v>2020</v>
      </c>
    </row>
    <row r="587" spans="1:6" x14ac:dyDescent="0.25">
      <c r="A587" t="s">
        <v>2353</v>
      </c>
      <c r="B587" t="s">
        <v>2350</v>
      </c>
      <c r="C587" t="b">
        <v>0</v>
      </c>
      <c r="D587" t="s">
        <v>24</v>
      </c>
      <c r="E587">
        <v>3812.09</v>
      </c>
      <c r="F587">
        <v>2020</v>
      </c>
    </row>
    <row r="588" spans="1:6" x14ac:dyDescent="0.25">
      <c r="A588" t="s">
        <v>2446</v>
      </c>
      <c r="B588" t="s">
        <v>2343</v>
      </c>
      <c r="C588" t="b">
        <v>1</v>
      </c>
      <c r="D588" t="s">
        <v>24</v>
      </c>
      <c r="E588">
        <v>4076127.9</v>
      </c>
      <c r="F588">
        <v>2020</v>
      </c>
    </row>
    <row r="589" spans="1:6" x14ac:dyDescent="0.25">
      <c r="A589" t="s">
        <v>2332</v>
      </c>
      <c r="B589" t="s">
        <v>2350</v>
      </c>
      <c r="C589" t="b">
        <v>0</v>
      </c>
      <c r="D589" t="s">
        <v>24</v>
      </c>
      <c r="E589">
        <v>0</v>
      </c>
      <c r="F589">
        <v>2020</v>
      </c>
    </row>
    <row r="590" spans="1:6" x14ac:dyDescent="0.25">
      <c r="A590" t="s">
        <v>2332</v>
      </c>
      <c r="B590" t="s">
        <v>2352</v>
      </c>
      <c r="C590" t="b">
        <v>0</v>
      </c>
      <c r="D590" t="s">
        <v>24</v>
      </c>
      <c r="E590">
        <v>0</v>
      </c>
      <c r="F590">
        <v>2020</v>
      </c>
    </row>
    <row r="591" spans="1:6" x14ac:dyDescent="0.25">
      <c r="A591" t="s">
        <v>2332</v>
      </c>
      <c r="B591" t="s">
        <v>2350</v>
      </c>
      <c r="C591" t="b">
        <v>0</v>
      </c>
      <c r="D591" t="s">
        <v>24</v>
      </c>
      <c r="E591">
        <v>5195.6090000000004</v>
      </c>
      <c r="F591">
        <v>2020</v>
      </c>
    </row>
    <row r="592" spans="1:6" x14ac:dyDescent="0.25">
      <c r="A592" t="s">
        <v>2332</v>
      </c>
      <c r="B592" t="s">
        <v>2343</v>
      </c>
      <c r="C592" t="b">
        <v>0</v>
      </c>
      <c r="D592" t="s">
        <v>24</v>
      </c>
      <c r="E592">
        <v>2048590.4</v>
      </c>
      <c r="F592">
        <v>2020</v>
      </c>
    </row>
    <row r="593" spans="1:6" x14ac:dyDescent="0.25">
      <c r="A593" t="s">
        <v>2353</v>
      </c>
      <c r="B593" t="s">
        <v>2350</v>
      </c>
      <c r="C593" t="b">
        <v>0</v>
      </c>
      <c r="D593" t="s">
        <v>24</v>
      </c>
      <c r="E593">
        <v>14030.581</v>
      </c>
      <c r="F593">
        <v>2020</v>
      </c>
    </row>
    <row r="594" spans="1:6" x14ac:dyDescent="0.25">
      <c r="A594" t="s">
        <v>2381</v>
      </c>
      <c r="B594" t="s">
        <v>2343</v>
      </c>
      <c r="C594" t="b">
        <v>1</v>
      </c>
      <c r="D594" t="s">
        <v>24</v>
      </c>
      <c r="E594">
        <v>4503781.4000000004</v>
      </c>
      <c r="F594">
        <v>2020</v>
      </c>
    </row>
    <row r="595" spans="1:6" x14ac:dyDescent="0.25">
      <c r="A595" t="s">
        <v>2332</v>
      </c>
      <c r="B595" t="s">
        <v>2350</v>
      </c>
      <c r="C595" t="b">
        <v>0</v>
      </c>
      <c r="D595" t="s">
        <v>24</v>
      </c>
      <c r="E595">
        <v>0</v>
      </c>
      <c r="F595">
        <v>2020</v>
      </c>
    </row>
    <row r="596" spans="1:6" x14ac:dyDescent="0.25">
      <c r="A596" t="s">
        <v>2332</v>
      </c>
      <c r="B596" t="s">
        <v>2350</v>
      </c>
      <c r="C596" t="b">
        <v>0</v>
      </c>
      <c r="D596" t="s">
        <v>24</v>
      </c>
      <c r="E596">
        <v>0</v>
      </c>
      <c r="F596">
        <v>2020</v>
      </c>
    </row>
    <row r="597" spans="1:6" x14ac:dyDescent="0.25">
      <c r="A597" t="s">
        <v>2332</v>
      </c>
      <c r="B597" t="s">
        <v>2343</v>
      </c>
      <c r="C597" t="b">
        <v>0</v>
      </c>
      <c r="D597" t="s">
        <v>24</v>
      </c>
      <c r="E597">
        <v>3486728</v>
      </c>
      <c r="F597">
        <v>2020</v>
      </c>
    </row>
    <row r="598" spans="1:6" x14ac:dyDescent="0.25">
      <c r="A598" t="s">
        <v>2332</v>
      </c>
      <c r="B598" t="s">
        <v>2350</v>
      </c>
      <c r="C598" t="b">
        <v>0</v>
      </c>
      <c r="D598" t="s">
        <v>24</v>
      </c>
      <c r="E598">
        <v>0</v>
      </c>
      <c r="F598">
        <v>2020</v>
      </c>
    </row>
    <row r="599" spans="1:6" x14ac:dyDescent="0.25">
      <c r="A599" t="s">
        <v>2396</v>
      </c>
      <c r="B599" t="s">
        <v>2343</v>
      </c>
      <c r="C599" t="b">
        <v>1</v>
      </c>
      <c r="D599" t="s">
        <v>24</v>
      </c>
      <c r="E599">
        <v>6255881</v>
      </c>
      <c r="F599">
        <v>2020</v>
      </c>
    </row>
    <row r="600" spans="1:6" x14ac:dyDescent="0.25">
      <c r="A600" t="s">
        <v>2332</v>
      </c>
      <c r="B600" t="s">
        <v>2350</v>
      </c>
      <c r="C600" t="b">
        <v>0</v>
      </c>
      <c r="D600" t="s">
        <v>24</v>
      </c>
      <c r="E600">
        <v>520.63</v>
      </c>
      <c r="F600">
        <v>2020</v>
      </c>
    </row>
    <row r="601" spans="1:6" x14ac:dyDescent="0.25">
      <c r="A601" t="s">
        <v>2332</v>
      </c>
      <c r="B601" t="s">
        <v>2343</v>
      </c>
      <c r="C601" t="b">
        <v>0</v>
      </c>
      <c r="D601" t="s">
        <v>24</v>
      </c>
      <c r="E601">
        <v>976520.37</v>
      </c>
      <c r="F601">
        <v>2020</v>
      </c>
    </row>
    <row r="602" spans="1:6" x14ac:dyDescent="0.25">
      <c r="A602" t="s">
        <v>2353</v>
      </c>
      <c r="B602" t="s">
        <v>2350</v>
      </c>
      <c r="C602" t="b">
        <v>0</v>
      </c>
      <c r="D602" t="s">
        <v>24</v>
      </c>
      <c r="E602">
        <v>3090.6439999999998</v>
      </c>
      <c r="F602">
        <v>2020</v>
      </c>
    </row>
    <row r="603" spans="1:6" x14ac:dyDescent="0.25">
      <c r="A603" t="s">
        <v>2382</v>
      </c>
      <c r="B603" t="s">
        <v>2343</v>
      </c>
      <c r="C603" t="b">
        <v>1</v>
      </c>
      <c r="D603" t="s">
        <v>24</v>
      </c>
      <c r="E603">
        <v>5405300.4000000004</v>
      </c>
      <c r="F603">
        <v>2020</v>
      </c>
    </row>
    <row r="604" spans="1:6" x14ac:dyDescent="0.25">
      <c r="A604" t="s">
        <v>2332</v>
      </c>
      <c r="B604" t="s">
        <v>2347</v>
      </c>
      <c r="C604" t="b">
        <v>0</v>
      </c>
      <c r="D604" t="s">
        <v>24</v>
      </c>
      <c r="E604">
        <v>0</v>
      </c>
      <c r="F604">
        <v>2020</v>
      </c>
    </row>
    <row r="605" spans="1:6" x14ac:dyDescent="0.25">
      <c r="A605" t="s">
        <v>2397</v>
      </c>
      <c r="B605" t="s">
        <v>2368</v>
      </c>
      <c r="C605" t="b">
        <v>1</v>
      </c>
      <c r="D605" t="s">
        <v>24</v>
      </c>
      <c r="E605">
        <v>6062561</v>
      </c>
      <c r="F605">
        <v>2020</v>
      </c>
    </row>
    <row r="606" spans="1:6" x14ac:dyDescent="0.25">
      <c r="A606" t="s">
        <v>2397</v>
      </c>
      <c r="B606" t="s">
        <v>2368</v>
      </c>
      <c r="C606" t="b">
        <v>1</v>
      </c>
      <c r="D606" t="s">
        <v>24</v>
      </c>
      <c r="E606">
        <v>6556421</v>
      </c>
      <c r="F606">
        <v>2020</v>
      </c>
    </row>
    <row r="607" spans="1:6" x14ac:dyDescent="0.25">
      <c r="A607" t="s">
        <v>2332</v>
      </c>
      <c r="B607" t="s">
        <v>2350</v>
      </c>
      <c r="C607" t="b">
        <v>0</v>
      </c>
      <c r="D607" t="s">
        <v>24</v>
      </c>
      <c r="E607">
        <v>0</v>
      </c>
      <c r="F607">
        <v>2020</v>
      </c>
    </row>
    <row r="608" spans="1:6" x14ac:dyDescent="0.25">
      <c r="A608" t="s">
        <v>2444</v>
      </c>
      <c r="B608" t="s">
        <v>2341</v>
      </c>
      <c r="C608" t="b">
        <v>1</v>
      </c>
      <c r="D608" t="s">
        <v>125</v>
      </c>
      <c r="E608">
        <v>41978</v>
      </c>
      <c r="F608">
        <v>2020</v>
      </c>
    </row>
    <row r="609" spans="1:6" x14ac:dyDescent="0.25">
      <c r="A609" t="s">
        <v>2353</v>
      </c>
      <c r="B609" t="s">
        <v>2350</v>
      </c>
      <c r="C609" t="b">
        <v>0</v>
      </c>
      <c r="D609" t="s">
        <v>24</v>
      </c>
      <c r="E609">
        <v>564.05399999999997</v>
      </c>
      <c r="F609">
        <v>2020</v>
      </c>
    </row>
    <row r="610" spans="1:6" x14ac:dyDescent="0.25">
      <c r="A610" t="s">
        <v>2353</v>
      </c>
      <c r="B610" t="s">
        <v>2352</v>
      </c>
      <c r="C610" t="b">
        <v>0</v>
      </c>
      <c r="D610" t="s">
        <v>24</v>
      </c>
      <c r="E610">
        <v>45.945999999999998</v>
      </c>
      <c r="F610">
        <v>2020</v>
      </c>
    </row>
    <row r="611" spans="1:6" x14ac:dyDescent="0.25">
      <c r="A611" t="s">
        <v>2376</v>
      </c>
      <c r="B611" t="s">
        <v>2341</v>
      </c>
      <c r="C611" t="b">
        <v>1</v>
      </c>
      <c r="D611" t="s">
        <v>85</v>
      </c>
      <c r="E611">
        <v>21974</v>
      </c>
      <c r="F611">
        <v>2020</v>
      </c>
    </row>
    <row r="612" spans="1:6" x14ac:dyDescent="0.25">
      <c r="A612" t="s">
        <v>2360</v>
      </c>
      <c r="B612" t="s">
        <v>2341</v>
      </c>
      <c r="C612" t="b">
        <v>1</v>
      </c>
      <c r="D612" t="s">
        <v>15</v>
      </c>
      <c r="E612">
        <v>6252</v>
      </c>
      <c r="F612">
        <v>2020</v>
      </c>
    </row>
    <row r="613" spans="1:6" x14ac:dyDescent="0.25">
      <c r="A613" t="s">
        <v>2397</v>
      </c>
      <c r="B613" t="s">
        <v>2350</v>
      </c>
      <c r="C613" t="b">
        <v>1</v>
      </c>
      <c r="D613" t="s">
        <v>24</v>
      </c>
      <c r="E613">
        <v>3577</v>
      </c>
      <c r="F613">
        <v>2020</v>
      </c>
    </row>
    <row r="614" spans="1:6" x14ac:dyDescent="0.25">
      <c r="A614" t="s">
        <v>2454</v>
      </c>
      <c r="B614" t="s">
        <v>2343</v>
      </c>
      <c r="C614" t="b">
        <v>1</v>
      </c>
      <c r="D614" t="s">
        <v>24</v>
      </c>
      <c r="E614">
        <v>4369610</v>
      </c>
      <c r="F614">
        <v>2020</v>
      </c>
    </row>
    <row r="615" spans="1:6" x14ac:dyDescent="0.25">
      <c r="A615" t="s">
        <v>2454</v>
      </c>
      <c r="B615" t="s">
        <v>2343</v>
      </c>
      <c r="C615" t="b">
        <v>1</v>
      </c>
      <c r="D615" t="s">
        <v>24</v>
      </c>
      <c r="E615">
        <v>7290843</v>
      </c>
      <c r="F615">
        <v>2020</v>
      </c>
    </row>
    <row r="616" spans="1:6" x14ac:dyDescent="0.25">
      <c r="A616" t="s">
        <v>2377</v>
      </c>
      <c r="B616" t="s">
        <v>2345</v>
      </c>
      <c r="C616" t="b">
        <v>1</v>
      </c>
      <c r="D616" t="s">
        <v>24</v>
      </c>
      <c r="E616">
        <v>3266095.5</v>
      </c>
      <c r="F616">
        <v>2020</v>
      </c>
    </row>
    <row r="617" spans="1:6" x14ac:dyDescent="0.25">
      <c r="A617" t="s">
        <v>2353</v>
      </c>
      <c r="B617" t="s">
        <v>2350</v>
      </c>
      <c r="C617" t="b">
        <v>0</v>
      </c>
      <c r="D617" t="s">
        <v>24</v>
      </c>
      <c r="E617">
        <v>21175.487000000001</v>
      </c>
      <c r="F617">
        <v>2020</v>
      </c>
    </row>
    <row r="618" spans="1:6" x14ac:dyDescent="0.25">
      <c r="A618" t="s">
        <v>2370</v>
      </c>
      <c r="B618" t="s">
        <v>2341</v>
      </c>
      <c r="C618" t="b">
        <v>1</v>
      </c>
      <c r="D618" t="s">
        <v>15</v>
      </c>
      <c r="E618">
        <v>7372</v>
      </c>
      <c r="F618">
        <v>2020</v>
      </c>
    </row>
    <row r="619" spans="1:6" x14ac:dyDescent="0.25">
      <c r="A619" t="s">
        <v>2332</v>
      </c>
      <c r="B619" t="s">
        <v>2350</v>
      </c>
      <c r="C619" t="b">
        <v>0</v>
      </c>
      <c r="D619" t="s">
        <v>24</v>
      </c>
      <c r="E619">
        <v>0</v>
      </c>
      <c r="F619">
        <v>2020</v>
      </c>
    </row>
    <row r="620" spans="1:6" x14ac:dyDescent="0.25">
      <c r="A620" t="s">
        <v>2379</v>
      </c>
      <c r="B620" t="s">
        <v>2343</v>
      </c>
      <c r="C620" t="b">
        <v>1</v>
      </c>
      <c r="D620" t="s">
        <v>24</v>
      </c>
      <c r="E620">
        <v>2427690</v>
      </c>
      <c r="F620">
        <v>2020</v>
      </c>
    </row>
    <row r="621" spans="1:6" x14ac:dyDescent="0.25">
      <c r="A621" t="s">
        <v>2332</v>
      </c>
      <c r="B621" t="s">
        <v>2350</v>
      </c>
      <c r="C621" t="b">
        <v>0</v>
      </c>
      <c r="D621" t="s">
        <v>24</v>
      </c>
      <c r="E621">
        <v>0</v>
      </c>
      <c r="F621">
        <v>2020</v>
      </c>
    </row>
    <row r="622" spans="1:6" x14ac:dyDescent="0.25">
      <c r="A622" t="s">
        <v>2379</v>
      </c>
      <c r="B622" t="s">
        <v>2343</v>
      </c>
      <c r="C622" t="b">
        <v>1</v>
      </c>
      <c r="D622" t="s">
        <v>24</v>
      </c>
      <c r="E622">
        <v>4374461</v>
      </c>
      <c r="F622">
        <v>2020</v>
      </c>
    </row>
    <row r="623" spans="1:6" x14ac:dyDescent="0.25">
      <c r="A623" t="s">
        <v>2332</v>
      </c>
      <c r="B623" t="s">
        <v>2350</v>
      </c>
      <c r="C623" t="b">
        <v>0</v>
      </c>
      <c r="D623" t="s">
        <v>24</v>
      </c>
      <c r="E623">
        <v>0</v>
      </c>
      <c r="F623">
        <v>2020</v>
      </c>
    </row>
    <row r="624" spans="1:6" x14ac:dyDescent="0.25">
      <c r="A624" t="s">
        <v>2369</v>
      </c>
      <c r="B624" t="s">
        <v>2350</v>
      </c>
      <c r="C624" t="b">
        <v>1</v>
      </c>
      <c r="D624" t="s">
        <v>24</v>
      </c>
      <c r="E624">
        <v>2553.759</v>
      </c>
      <c r="F624">
        <v>2020</v>
      </c>
    </row>
    <row r="625" spans="1:6" x14ac:dyDescent="0.25">
      <c r="A625" t="s">
        <v>2369</v>
      </c>
      <c r="B625" t="s">
        <v>2352</v>
      </c>
      <c r="C625" t="b">
        <v>1</v>
      </c>
      <c r="D625" t="s">
        <v>24</v>
      </c>
      <c r="E625">
        <v>17288.241000000002</v>
      </c>
      <c r="F625">
        <v>2020</v>
      </c>
    </row>
    <row r="626" spans="1:6" x14ac:dyDescent="0.25">
      <c r="A626" t="s">
        <v>2351</v>
      </c>
      <c r="B626" t="s">
        <v>2350</v>
      </c>
      <c r="C626" t="b">
        <v>1</v>
      </c>
      <c r="D626" t="s">
        <v>24</v>
      </c>
      <c r="E626">
        <v>1077.172</v>
      </c>
      <c r="F626">
        <v>2020</v>
      </c>
    </row>
    <row r="627" spans="1:6" x14ac:dyDescent="0.25">
      <c r="A627" t="s">
        <v>2351</v>
      </c>
      <c r="B627" t="s">
        <v>2352</v>
      </c>
      <c r="C627" t="b">
        <v>1</v>
      </c>
      <c r="D627" t="s">
        <v>24</v>
      </c>
      <c r="E627">
        <v>57820.828000000001</v>
      </c>
      <c r="F627">
        <v>2020</v>
      </c>
    </row>
    <row r="628" spans="1:6" x14ac:dyDescent="0.25">
      <c r="A628" t="s">
        <v>2332</v>
      </c>
      <c r="B628" t="s">
        <v>2350</v>
      </c>
      <c r="C628" t="b">
        <v>0</v>
      </c>
      <c r="D628" t="s">
        <v>24</v>
      </c>
      <c r="E628">
        <v>0</v>
      </c>
      <c r="F628">
        <v>2020</v>
      </c>
    </row>
    <row r="629" spans="1:6" x14ac:dyDescent="0.25">
      <c r="A629" t="s">
        <v>2397</v>
      </c>
      <c r="B629" t="s">
        <v>2345</v>
      </c>
      <c r="C629" t="b">
        <v>1</v>
      </c>
      <c r="D629" t="s">
        <v>24</v>
      </c>
      <c r="E629">
        <v>709447.55</v>
      </c>
      <c r="F629">
        <v>2020</v>
      </c>
    </row>
    <row r="630" spans="1:6" x14ac:dyDescent="0.25">
      <c r="A630" t="s">
        <v>2353</v>
      </c>
      <c r="B630" t="s">
        <v>2350</v>
      </c>
      <c r="C630" t="b">
        <v>0</v>
      </c>
      <c r="D630" t="s">
        <v>24</v>
      </c>
      <c r="E630">
        <v>844.76800000000003</v>
      </c>
      <c r="F630">
        <v>2020</v>
      </c>
    </row>
    <row r="631" spans="1:6" x14ac:dyDescent="0.25">
      <c r="A631" t="s">
        <v>2353</v>
      </c>
      <c r="B631" t="s">
        <v>2347</v>
      </c>
      <c r="C631" t="b">
        <v>0</v>
      </c>
      <c r="D631" t="s">
        <v>24</v>
      </c>
      <c r="E631">
        <v>389518.68</v>
      </c>
      <c r="F631">
        <v>2020</v>
      </c>
    </row>
    <row r="632" spans="1:6" x14ac:dyDescent="0.25">
      <c r="A632" t="s">
        <v>2391</v>
      </c>
      <c r="B632" t="s">
        <v>2343</v>
      </c>
      <c r="C632" t="b">
        <v>1</v>
      </c>
      <c r="D632" t="s">
        <v>24</v>
      </c>
      <c r="E632">
        <v>1694269</v>
      </c>
      <c r="F632">
        <v>2020</v>
      </c>
    </row>
    <row r="633" spans="1:6" x14ac:dyDescent="0.25">
      <c r="A633" t="s">
        <v>2391</v>
      </c>
      <c r="B633" t="s">
        <v>2343</v>
      </c>
      <c r="C633" t="b">
        <v>1</v>
      </c>
      <c r="D633" t="s">
        <v>24</v>
      </c>
      <c r="E633">
        <v>3273188</v>
      </c>
      <c r="F633">
        <v>2020</v>
      </c>
    </row>
    <row r="634" spans="1:6" x14ac:dyDescent="0.25">
      <c r="A634" t="s">
        <v>2344</v>
      </c>
      <c r="B634" t="s">
        <v>2350</v>
      </c>
      <c r="C634" t="b">
        <v>1</v>
      </c>
      <c r="D634" t="s">
        <v>24</v>
      </c>
      <c r="E634">
        <v>108</v>
      </c>
      <c r="F634">
        <v>2020</v>
      </c>
    </row>
    <row r="635" spans="1:6" x14ac:dyDescent="0.25">
      <c r="A635" t="s">
        <v>2332</v>
      </c>
      <c r="B635" t="s">
        <v>2350</v>
      </c>
      <c r="C635" t="b">
        <v>0</v>
      </c>
      <c r="D635" t="s">
        <v>24</v>
      </c>
      <c r="E635">
        <v>0</v>
      </c>
      <c r="F635">
        <v>2020</v>
      </c>
    </row>
    <row r="636" spans="1:6" x14ac:dyDescent="0.25">
      <c r="A636" t="s">
        <v>2379</v>
      </c>
      <c r="B636" t="s">
        <v>2352</v>
      </c>
      <c r="C636" t="b">
        <v>1</v>
      </c>
      <c r="D636" t="s">
        <v>24</v>
      </c>
      <c r="E636">
        <v>7820</v>
      </c>
      <c r="F636">
        <v>2020</v>
      </c>
    </row>
    <row r="637" spans="1:6" x14ac:dyDescent="0.25">
      <c r="A637" t="s">
        <v>2408</v>
      </c>
      <c r="B637" t="s">
        <v>2401</v>
      </c>
      <c r="C637" t="b">
        <v>1</v>
      </c>
      <c r="D637" t="s">
        <v>24</v>
      </c>
      <c r="E637">
        <v>38367</v>
      </c>
      <c r="F637">
        <v>2020</v>
      </c>
    </row>
    <row r="638" spans="1:6" x14ac:dyDescent="0.25">
      <c r="A638" t="s">
        <v>2360</v>
      </c>
      <c r="B638" t="s">
        <v>2345</v>
      </c>
      <c r="C638" t="b">
        <v>1</v>
      </c>
      <c r="D638" t="s">
        <v>24</v>
      </c>
      <c r="E638">
        <v>798008.09</v>
      </c>
      <c r="F638">
        <v>2020</v>
      </c>
    </row>
    <row r="639" spans="1:6" x14ac:dyDescent="0.25">
      <c r="A639" t="s">
        <v>2332</v>
      </c>
      <c r="B639" t="s">
        <v>2350</v>
      </c>
      <c r="C639" t="b">
        <v>0</v>
      </c>
      <c r="D639" t="s">
        <v>24</v>
      </c>
      <c r="E639">
        <v>0</v>
      </c>
      <c r="F639">
        <v>2020</v>
      </c>
    </row>
    <row r="640" spans="1:6" x14ac:dyDescent="0.25">
      <c r="A640" t="s">
        <v>2395</v>
      </c>
      <c r="B640" t="s">
        <v>2347</v>
      </c>
      <c r="C640" t="b">
        <v>1</v>
      </c>
      <c r="D640" t="s">
        <v>24</v>
      </c>
      <c r="E640">
        <v>2285373.9</v>
      </c>
      <c r="F640">
        <v>2020</v>
      </c>
    </row>
    <row r="641" spans="1:6" x14ac:dyDescent="0.25">
      <c r="A641" t="s">
        <v>2332</v>
      </c>
      <c r="B641" t="s">
        <v>2350</v>
      </c>
      <c r="C641" t="b">
        <v>0</v>
      </c>
      <c r="D641" t="s">
        <v>24</v>
      </c>
      <c r="E641">
        <v>0</v>
      </c>
      <c r="F641">
        <v>2020</v>
      </c>
    </row>
    <row r="642" spans="1:6" x14ac:dyDescent="0.25">
      <c r="A642" t="s">
        <v>2448</v>
      </c>
      <c r="B642" t="s">
        <v>2368</v>
      </c>
      <c r="C642" t="b">
        <v>1</v>
      </c>
      <c r="D642" t="s">
        <v>27</v>
      </c>
      <c r="E642">
        <v>9295371</v>
      </c>
      <c r="F642">
        <v>2020</v>
      </c>
    </row>
    <row r="643" spans="1:6" x14ac:dyDescent="0.25">
      <c r="A643" t="s">
        <v>2448</v>
      </c>
      <c r="B643" t="s">
        <v>2368</v>
      </c>
      <c r="C643" t="b">
        <v>1</v>
      </c>
      <c r="D643" t="s">
        <v>27</v>
      </c>
      <c r="E643">
        <v>9562447</v>
      </c>
      <c r="F643">
        <v>2020</v>
      </c>
    </row>
    <row r="644" spans="1:6" x14ac:dyDescent="0.25">
      <c r="A644" t="s">
        <v>2332</v>
      </c>
      <c r="B644" t="s">
        <v>2350</v>
      </c>
      <c r="C644" t="b">
        <v>0</v>
      </c>
      <c r="D644" t="s">
        <v>24</v>
      </c>
      <c r="E644">
        <v>0</v>
      </c>
      <c r="F644">
        <v>2020</v>
      </c>
    </row>
    <row r="645" spans="1:6" x14ac:dyDescent="0.25">
      <c r="A645" t="s">
        <v>2354</v>
      </c>
      <c r="B645" t="s">
        <v>2352</v>
      </c>
      <c r="C645" t="b">
        <v>1</v>
      </c>
      <c r="D645" t="s">
        <v>24</v>
      </c>
      <c r="E645">
        <v>1869</v>
      </c>
      <c r="F645">
        <v>2020</v>
      </c>
    </row>
    <row r="646" spans="1:6" x14ac:dyDescent="0.25">
      <c r="A646" t="s">
        <v>2393</v>
      </c>
      <c r="B646" t="s">
        <v>2345</v>
      </c>
      <c r="C646" t="b">
        <v>1</v>
      </c>
      <c r="D646" t="s">
        <v>24</v>
      </c>
      <c r="E646">
        <v>221088.68</v>
      </c>
      <c r="F646">
        <v>2020</v>
      </c>
    </row>
    <row r="647" spans="1:6" x14ac:dyDescent="0.25">
      <c r="A647" t="s">
        <v>2369</v>
      </c>
      <c r="B647" t="s">
        <v>2347</v>
      </c>
      <c r="C647" t="b">
        <v>1</v>
      </c>
      <c r="D647" t="s">
        <v>24</v>
      </c>
      <c r="E647">
        <v>423516.22</v>
      </c>
      <c r="F647">
        <v>2020</v>
      </c>
    </row>
    <row r="648" spans="1:6" x14ac:dyDescent="0.25">
      <c r="A648" t="s">
        <v>2353</v>
      </c>
      <c r="B648" t="s">
        <v>2350</v>
      </c>
      <c r="C648" t="b">
        <v>0</v>
      </c>
      <c r="D648" t="s">
        <v>24</v>
      </c>
      <c r="E648">
        <v>14.103</v>
      </c>
      <c r="F648">
        <v>2020</v>
      </c>
    </row>
    <row r="649" spans="1:6" x14ac:dyDescent="0.25">
      <c r="A649" t="s">
        <v>2332</v>
      </c>
      <c r="B649" t="s">
        <v>2350</v>
      </c>
      <c r="C649" t="b">
        <v>0</v>
      </c>
      <c r="D649" t="s">
        <v>24</v>
      </c>
      <c r="E649">
        <v>0</v>
      </c>
      <c r="F649">
        <v>2020</v>
      </c>
    </row>
    <row r="650" spans="1:6" x14ac:dyDescent="0.25">
      <c r="A650" t="s">
        <v>2332</v>
      </c>
      <c r="B650" t="s">
        <v>2343</v>
      </c>
      <c r="C650" t="b">
        <v>0</v>
      </c>
      <c r="D650" t="s">
        <v>24</v>
      </c>
      <c r="E650">
        <v>259482</v>
      </c>
      <c r="F650">
        <v>2020</v>
      </c>
    </row>
    <row r="651" spans="1:6" x14ac:dyDescent="0.25">
      <c r="A651" t="s">
        <v>2332</v>
      </c>
      <c r="B651" t="s">
        <v>2350</v>
      </c>
      <c r="C651" t="b">
        <v>0</v>
      </c>
      <c r="D651" t="s">
        <v>24</v>
      </c>
      <c r="E651">
        <v>0</v>
      </c>
      <c r="F651">
        <v>2020</v>
      </c>
    </row>
    <row r="652" spans="1:6" x14ac:dyDescent="0.25">
      <c r="A652" t="s">
        <v>2366</v>
      </c>
      <c r="B652" t="s">
        <v>2343</v>
      </c>
      <c r="C652" t="b">
        <v>1</v>
      </c>
      <c r="D652" t="s">
        <v>24</v>
      </c>
      <c r="E652">
        <v>556513</v>
      </c>
      <c r="F652">
        <v>2020</v>
      </c>
    </row>
    <row r="653" spans="1:6" x14ac:dyDescent="0.25">
      <c r="A653" t="s">
        <v>2332</v>
      </c>
      <c r="B653" t="s">
        <v>2350</v>
      </c>
      <c r="C653" t="b">
        <v>0</v>
      </c>
      <c r="D653" t="s">
        <v>24</v>
      </c>
      <c r="E653">
        <v>0</v>
      </c>
      <c r="F653">
        <v>2020</v>
      </c>
    </row>
    <row r="654" spans="1:6" x14ac:dyDescent="0.25">
      <c r="A654" t="s">
        <v>2389</v>
      </c>
      <c r="B654" t="s">
        <v>2350</v>
      </c>
      <c r="C654" t="b">
        <v>0</v>
      </c>
      <c r="D654" t="s">
        <v>24</v>
      </c>
      <c r="E654">
        <v>-64.322999999999993</v>
      </c>
      <c r="F654">
        <v>2020</v>
      </c>
    </row>
    <row r="655" spans="1:6" x14ac:dyDescent="0.25">
      <c r="A655" t="s">
        <v>2393</v>
      </c>
      <c r="B655" t="s">
        <v>2352</v>
      </c>
      <c r="C655" t="b">
        <v>0</v>
      </c>
      <c r="D655" t="s">
        <v>24</v>
      </c>
      <c r="E655">
        <v>-306.67700000000002</v>
      </c>
      <c r="F655">
        <v>2020</v>
      </c>
    </row>
    <row r="656" spans="1:6" x14ac:dyDescent="0.25">
      <c r="A656" t="s">
        <v>2353</v>
      </c>
      <c r="B656" t="s">
        <v>2350</v>
      </c>
      <c r="C656" t="b">
        <v>0</v>
      </c>
      <c r="D656" t="s">
        <v>24</v>
      </c>
      <c r="E656">
        <v>229.54499999999999</v>
      </c>
      <c r="F656">
        <v>2020</v>
      </c>
    </row>
    <row r="657" spans="1:6" x14ac:dyDescent="0.25">
      <c r="A657" t="s">
        <v>2379</v>
      </c>
      <c r="B657" t="s">
        <v>2352</v>
      </c>
      <c r="C657" t="b">
        <v>1</v>
      </c>
      <c r="D657" t="s">
        <v>24</v>
      </c>
      <c r="E657">
        <v>122846.46</v>
      </c>
      <c r="F657">
        <v>2020</v>
      </c>
    </row>
    <row r="658" spans="1:6" x14ac:dyDescent="0.25">
      <c r="A658" t="s">
        <v>2387</v>
      </c>
      <c r="B658" t="s">
        <v>2350</v>
      </c>
      <c r="C658" t="b">
        <v>1</v>
      </c>
      <c r="D658" t="s">
        <v>24</v>
      </c>
      <c r="E658">
        <v>2410</v>
      </c>
      <c r="F658">
        <v>2020</v>
      </c>
    </row>
    <row r="659" spans="1:6" x14ac:dyDescent="0.25">
      <c r="A659" t="s">
        <v>2369</v>
      </c>
      <c r="B659" t="s">
        <v>2345</v>
      </c>
      <c r="C659" t="b">
        <v>1</v>
      </c>
      <c r="D659" t="s">
        <v>24</v>
      </c>
      <c r="E659">
        <v>804884.22</v>
      </c>
      <c r="F659">
        <v>2020</v>
      </c>
    </row>
    <row r="660" spans="1:6" x14ac:dyDescent="0.25">
      <c r="A660" t="s">
        <v>2332</v>
      </c>
      <c r="B660" t="s">
        <v>2386</v>
      </c>
      <c r="C660" t="b">
        <v>0</v>
      </c>
      <c r="D660" t="s">
        <v>24</v>
      </c>
      <c r="E660">
        <v>0</v>
      </c>
      <c r="F660">
        <v>2020</v>
      </c>
    </row>
    <row r="661" spans="1:6" x14ac:dyDescent="0.25">
      <c r="A661" t="s">
        <v>2367</v>
      </c>
      <c r="B661" t="s">
        <v>2347</v>
      </c>
      <c r="C661" t="b">
        <v>1</v>
      </c>
      <c r="D661" t="s">
        <v>24</v>
      </c>
      <c r="E661">
        <v>2366084.2000000002</v>
      </c>
      <c r="F661">
        <v>2020</v>
      </c>
    </row>
    <row r="662" spans="1:6" x14ac:dyDescent="0.25">
      <c r="A662" t="s">
        <v>2353</v>
      </c>
      <c r="B662" t="s">
        <v>2350</v>
      </c>
      <c r="C662" t="b">
        <v>0</v>
      </c>
      <c r="D662" t="s">
        <v>24</v>
      </c>
      <c r="E662">
        <v>1470557.7</v>
      </c>
      <c r="F662">
        <v>2020</v>
      </c>
    </row>
    <row r="663" spans="1:6" x14ac:dyDescent="0.25">
      <c r="A663" t="s">
        <v>2353</v>
      </c>
      <c r="B663" t="s">
        <v>2350</v>
      </c>
      <c r="C663" t="b">
        <v>0</v>
      </c>
      <c r="D663" t="s">
        <v>24</v>
      </c>
      <c r="E663">
        <v>1143.9190000000001</v>
      </c>
      <c r="F663">
        <v>2020</v>
      </c>
    </row>
    <row r="664" spans="1:6" x14ac:dyDescent="0.25">
      <c r="A664" t="s">
        <v>2332</v>
      </c>
      <c r="B664" t="s">
        <v>2350</v>
      </c>
      <c r="C664" t="b">
        <v>0</v>
      </c>
      <c r="D664" t="s">
        <v>24</v>
      </c>
      <c r="E664">
        <v>-23.22</v>
      </c>
      <c r="F664">
        <v>2020</v>
      </c>
    </row>
    <row r="665" spans="1:6" x14ac:dyDescent="0.25">
      <c r="A665" t="s">
        <v>2332</v>
      </c>
      <c r="B665" t="s">
        <v>2343</v>
      </c>
      <c r="C665" t="b">
        <v>0</v>
      </c>
      <c r="D665" t="s">
        <v>24</v>
      </c>
      <c r="E665">
        <v>1015.22</v>
      </c>
      <c r="F665">
        <v>2020</v>
      </c>
    </row>
    <row r="666" spans="1:6" x14ac:dyDescent="0.25">
      <c r="A666" t="s">
        <v>2353</v>
      </c>
      <c r="B666" t="s">
        <v>2350</v>
      </c>
      <c r="C666" t="b">
        <v>0</v>
      </c>
      <c r="D666" t="s">
        <v>24</v>
      </c>
      <c r="E666">
        <v>140.036</v>
      </c>
      <c r="F666">
        <v>2020</v>
      </c>
    </row>
    <row r="667" spans="1:6" x14ac:dyDescent="0.25">
      <c r="A667" t="s">
        <v>2392</v>
      </c>
      <c r="B667" t="s">
        <v>2343</v>
      </c>
      <c r="C667" t="b">
        <v>1</v>
      </c>
      <c r="D667" t="s">
        <v>24</v>
      </c>
      <c r="E667">
        <v>5696.9639999999999</v>
      </c>
      <c r="F667">
        <v>2020</v>
      </c>
    </row>
    <row r="668" spans="1:6" x14ac:dyDescent="0.25">
      <c r="A668" t="s">
        <v>2395</v>
      </c>
      <c r="B668" t="s">
        <v>2350</v>
      </c>
      <c r="C668" t="b">
        <v>0</v>
      </c>
      <c r="D668" t="s">
        <v>24</v>
      </c>
      <c r="E668">
        <v>-94</v>
      </c>
      <c r="F668">
        <v>2020</v>
      </c>
    </row>
    <row r="669" spans="1:6" x14ac:dyDescent="0.25">
      <c r="A669" t="s">
        <v>2411</v>
      </c>
      <c r="B669" t="s">
        <v>2350</v>
      </c>
      <c r="C669" t="b">
        <v>0</v>
      </c>
      <c r="D669" t="s">
        <v>24</v>
      </c>
      <c r="E669">
        <v>-41</v>
      </c>
      <c r="F669">
        <v>2020</v>
      </c>
    </row>
    <row r="670" spans="1:6" x14ac:dyDescent="0.25">
      <c r="A670" t="s">
        <v>2348</v>
      </c>
      <c r="B670" t="s">
        <v>2347</v>
      </c>
      <c r="C670" t="b">
        <v>1</v>
      </c>
      <c r="D670" t="s">
        <v>24</v>
      </c>
      <c r="E670">
        <v>140</v>
      </c>
      <c r="F670">
        <v>2020</v>
      </c>
    </row>
    <row r="671" spans="1:6" x14ac:dyDescent="0.25">
      <c r="A671" t="s">
        <v>2332</v>
      </c>
      <c r="B671" t="s">
        <v>2350</v>
      </c>
      <c r="C671" t="b">
        <v>0</v>
      </c>
      <c r="D671" t="s">
        <v>24</v>
      </c>
      <c r="E671">
        <v>0</v>
      </c>
      <c r="F671">
        <v>2020</v>
      </c>
    </row>
    <row r="672" spans="1:6" x14ac:dyDescent="0.25">
      <c r="A672" t="s">
        <v>2332</v>
      </c>
      <c r="B672" t="s">
        <v>2350</v>
      </c>
      <c r="C672" t="b">
        <v>0</v>
      </c>
      <c r="D672" t="s">
        <v>24</v>
      </c>
      <c r="E672">
        <v>0</v>
      </c>
      <c r="F672">
        <v>2020</v>
      </c>
    </row>
    <row r="673" spans="1:6" x14ac:dyDescent="0.25">
      <c r="A673" t="s">
        <v>2332</v>
      </c>
      <c r="B673" t="s">
        <v>2343</v>
      </c>
      <c r="C673" t="b">
        <v>0</v>
      </c>
      <c r="D673" t="s">
        <v>24</v>
      </c>
      <c r="E673">
        <v>33476</v>
      </c>
      <c r="F673">
        <v>2020</v>
      </c>
    </row>
    <row r="674" spans="1:6" x14ac:dyDescent="0.25">
      <c r="A674" t="s">
        <v>2353</v>
      </c>
      <c r="B674" t="s">
        <v>2350</v>
      </c>
      <c r="C674" t="b">
        <v>0</v>
      </c>
      <c r="D674" t="s">
        <v>24</v>
      </c>
      <c r="E674">
        <v>0.68300000000000005</v>
      </c>
      <c r="F674">
        <v>2020</v>
      </c>
    </row>
    <row r="675" spans="1:6" x14ac:dyDescent="0.25">
      <c r="A675" t="s">
        <v>2332</v>
      </c>
      <c r="B675" t="s">
        <v>2372</v>
      </c>
      <c r="C675" t="b">
        <v>0</v>
      </c>
      <c r="D675" t="s">
        <v>24</v>
      </c>
      <c r="E675">
        <v>0</v>
      </c>
      <c r="F675">
        <v>2020</v>
      </c>
    </row>
    <row r="676" spans="1:6" x14ac:dyDescent="0.25">
      <c r="A676" t="s">
        <v>2455</v>
      </c>
      <c r="B676" t="s">
        <v>2343</v>
      </c>
      <c r="C676" t="b">
        <v>1</v>
      </c>
      <c r="D676" t="s">
        <v>24</v>
      </c>
      <c r="E676">
        <v>99966.316999999995</v>
      </c>
      <c r="F676">
        <v>2020</v>
      </c>
    </row>
    <row r="677" spans="1:6" x14ac:dyDescent="0.25">
      <c r="A677" t="s">
        <v>2332</v>
      </c>
      <c r="B677" t="s">
        <v>2350</v>
      </c>
      <c r="C677" t="b">
        <v>0</v>
      </c>
      <c r="D677" t="s">
        <v>24</v>
      </c>
      <c r="E677">
        <v>0</v>
      </c>
      <c r="F677">
        <v>2020</v>
      </c>
    </row>
    <row r="678" spans="1:6" x14ac:dyDescent="0.25">
      <c r="A678" t="s">
        <v>2332</v>
      </c>
      <c r="B678" t="s">
        <v>2350</v>
      </c>
      <c r="C678" t="b">
        <v>0</v>
      </c>
      <c r="D678" t="s">
        <v>24</v>
      </c>
      <c r="E678">
        <v>0</v>
      </c>
      <c r="F678">
        <v>2020</v>
      </c>
    </row>
    <row r="679" spans="1:6" x14ac:dyDescent="0.25">
      <c r="A679" t="s">
        <v>2332</v>
      </c>
      <c r="B679" t="s">
        <v>2352</v>
      </c>
      <c r="C679" t="b">
        <v>0</v>
      </c>
      <c r="D679" t="s">
        <v>24</v>
      </c>
      <c r="E679">
        <v>0</v>
      </c>
      <c r="F679">
        <v>2020</v>
      </c>
    </row>
    <row r="680" spans="1:6" x14ac:dyDescent="0.25">
      <c r="A680" t="s">
        <v>2332</v>
      </c>
      <c r="B680" t="s">
        <v>2343</v>
      </c>
      <c r="C680" t="b">
        <v>0</v>
      </c>
      <c r="D680" t="s">
        <v>24</v>
      </c>
      <c r="E680">
        <v>663897</v>
      </c>
      <c r="F680">
        <v>2020</v>
      </c>
    </row>
    <row r="681" spans="1:6" x14ac:dyDescent="0.25">
      <c r="A681" t="s">
        <v>2366</v>
      </c>
      <c r="B681" t="s">
        <v>2343</v>
      </c>
      <c r="C681" t="b">
        <v>1</v>
      </c>
      <c r="D681" t="s">
        <v>24</v>
      </c>
      <c r="E681">
        <v>1248933</v>
      </c>
      <c r="F681">
        <v>2020</v>
      </c>
    </row>
    <row r="682" spans="1:6" x14ac:dyDescent="0.25">
      <c r="A682" t="s">
        <v>2353</v>
      </c>
      <c r="B682" t="s">
        <v>2350</v>
      </c>
      <c r="C682" t="b">
        <v>0</v>
      </c>
      <c r="D682" t="s">
        <v>24</v>
      </c>
      <c r="E682">
        <v>1638.1189999999999</v>
      </c>
      <c r="F682">
        <v>2020</v>
      </c>
    </row>
    <row r="683" spans="1:6" x14ac:dyDescent="0.25">
      <c r="A683" t="s">
        <v>2400</v>
      </c>
      <c r="B683" t="s">
        <v>2352</v>
      </c>
      <c r="C683" t="b">
        <v>1</v>
      </c>
      <c r="D683" t="s">
        <v>24</v>
      </c>
      <c r="E683">
        <v>16711.881000000001</v>
      </c>
      <c r="F683">
        <v>2020</v>
      </c>
    </row>
    <row r="684" spans="1:6" x14ac:dyDescent="0.25">
      <c r="A684" t="s">
        <v>2332</v>
      </c>
      <c r="B684" t="s">
        <v>2350</v>
      </c>
      <c r="C684" t="b">
        <v>0</v>
      </c>
      <c r="D684" t="s">
        <v>24</v>
      </c>
      <c r="E684">
        <v>0</v>
      </c>
      <c r="F684">
        <v>2020</v>
      </c>
    </row>
    <row r="685" spans="1:6" x14ac:dyDescent="0.25">
      <c r="A685" t="s">
        <v>2374</v>
      </c>
      <c r="B685" t="s">
        <v>2345</v>
      </c>
      <c r="C685" t="b">
        <v>1</v>
      </c>
      <c r="D685" t="s">
        <v>24</v>
      </c>
      <c r="E685">
        <v>582190.63</v>
      </c>
      <c r="F685">
        <v>2020</v>
      </c>
    </row>
    <row r="686" spans="1:6" x14ac:dyDescent="0.25">
      <c r="A686" t="s">
        <v>2353</v>
      </c>
      <c r="B686" t="s">
        <v>2347</v>
      </c>
      <c r="C686" t="b">
        <v>0</v>
      </c>
      <c r="D686" t="s">
        <v>24</v>
      </c>
      <c r="E686">
        <v>71948.368000000002</v>
      </c>
      <c r="F686">
        <v>2020</v>
      </c>
    </row>
    <row r="687" spans="1:6" x14ac:dyDescent="0.25">
      <c r="A687" t="s">
        <v>2332</v>
      </c>
      <c r="B687" t="s">
        <v>2350</v>
      </c>
      <c r="C687" t="b">
        <v>0</v>
      </c>
      <c r="D687" t="s">
        <v>24</v>
      </c>
      <c r="E687">
        <v>0</v>
      </c>
      <c r="F687">
        <v>2020</v>
      </c>
    </row>
    <row r="688" spans="1:6" x14ac:dyDescent="0.25">
      <c r="A688" t="s">
        <v>2376</v>
      </c>
      <c r="B688" t="s">
        <v>2341</v>
      </c>
      <c r="C688" t="b">
        <v>1</v>
      </c>
      <c r="D688" t="s">
        <v>119</v>
      </c>
      <c r="E688">
        <v>858</v>
      </c>
      <c r="F688">
        <v>2020</v>
      </c>
    </row>
    <row r="689" spans="1:6" x14ac:dyDescent="0.25">
      <c r="A689" t="s">
        <v>2376</v>
      </c>
      <c r="B689" t="s">
        <v>2341</v>
      </c>
      <c r="C689" t="b">
        <v>1</v>
      </c>
      <c r="D689" t="s">
        <v>15</v>
      </c>
      <c r="E689">
        <v>252501</v>
      </c>
      <c r="F689">
        <v>2020</v>
      </c>
    </row>
    <row r="690" spans="1:6" x14ac:dyDescent="0.25">
      <c r="A690" t="s">
        <v>2353</v>
      </c>
      <c r="B690" t="s">
        <v>2350</v>
      </c>
      <c r="C690" t="b">
        <v>0</v>
      </c>
      <c r="D690" t="s">
        <v>24</v>
      </c>
      <c r="E690">
        <v>8.5579999999999998</v>
      </c>
      <c r="F690">
        <v>2020</v>
      </c>
    </row>
    <row r="691" spans="1:6" x14ac:dyDescent="0.25">
      <c r="A691" t="s">
        <v>2455</v>
      </c>
      <c r="B691" t="s">
        <v>2352</v>
      </c>
      <c r="C691" t="b">
        <v>1</v>
      </c>
      <c r="D691" t="s">
        <v>24</v>
      </c>
      <c r="E691">
        <v>1619.442</v>
      </c>
      <c r="F691">
        <v>2020</v>
      </c>
    </row>
    <row r="692" spans="1:6" x14ac:dyDescent="0.25">
      <c r="A692" t="s">
        <v>2332</v>
      </c>
      <c r="B692" t="s">
        <v>2350</v>
      </c>
      <c r="C692" t="b">
        <v>0</v>
      </c>
      <c r="D692" t="s">
        <v>24</v>
      </c>
      <c r="E692">
        <v>0</v>
      </c>
      <c r="F692">
        <v>2020</v>
      </c>
    </row>
    <row r="693" spans="1:6" x14ac:dyDescent="0.25">
      <c r="A693" t="s">
        <v>2367</v>
      </c>
      <c r="B693" t="s">
        <v>2343</v>
      </c>
      <c r="C693" t="b">
        <v>1</v>
      </c>
      <c r="D693" t="s">
        <v>24</v>
      </c>
      <c r="E693">
        <v>440403</v>
      </c>
      <c r="F693">
        <v>2020</v>
      </c>
    </row>
    <row r="694" spans="1:6" x14ac:dyDescent="0.25">
      <c r="A694" t="s">
        <v>2332</v>
      </c>
      <c r="B694" t="s">
        <v>2350</v>
      </c>
      <c r="C694" t="b">
        <v>0</v>
      </c>
      <c r="D694" t="s">
        <v>24</v>
      </c>
      <c r="E694">
        <v>0</v>
      </c>
      <c r="F694">
        <v>2020</v>
      </c>
    </row>
    <row r="695" spans="1:6" x14ac:dyDescent="0.25">
      <c r="A695" t="s">
        <v>2398</v>
      </c>
      <c r="B695" t="s">
        <v>2343</v>
      </c>
      <c r="C695" t="b">
        <v>1</v>
      </c>
      <c r="D695" t="s">
        <v>24</v>
      </c>
      <c r="E695">
        <v>875423</v>
      </c>
      <c r="F695">
        <v>2020</v>
      </c>
    </row>
    <row r="696" spans="1:6" x14ac:dyDescent="0.25">
      <c r="A696" t="s">
        <v>2353</v>
      </c>
      <c r="B696" t="s">
        <v>2350</v>
      </c>
      <c r="C696" t="b">
        <v>0</v>
      </c>
      <c r="D696" t="s">
        <v>24</v>
      </c>
      <c r="E696">
        <v>39.267000000000003</v>
      </c>
      <c r="F696">
        <v>2020</v>
      </c>
    </row>
    <row r="697" spans="1:6" x14ac:dyDescent="0.25">
      <c r="A697" t="s">
        <v>2445</v>
      </c>
      <c r="B697" t="s">
        <v>2352</v>
      </c>
      <c r="C697" t="b">
        <v>1</v>
      </c>
      <c r="D697" t="s">
        <v>24</v>
      </c>
      <c r="E697">
        <v>56131.733</v>
      </c>
      <c r="F697">
        <v>2020</v>
      </c>
    </row>
    <row r="698" spans="1:6" x14ac:dyDescent="0.25">
      <c r="A698" t="s">
        <v>2400</v>
      </c>
      <c r="B698" t="s">
        <v>2352</v>
      </c>
      <c r="C698" t="b">
        <v>1</v>
      </c>
      <c r="D698" t="s">
        <v>24</v>
      </c>
      <c r="E698">
        <v>251562</v>
      </c>
      <c r="F698">
        <v>2020</v>
      </c>
    </row>
    <row r="699" spans="1:6" x14ac:dyDescent="0.25">
      <c r="A699" t="s">
        <v>2332</v>
      </c>
      <c r="B699" t="s">
        <v>2350</v>
      </c>
      <c r="C699" t="b">
        <v>0</v>
      </c>
      <c r="D699" t="s">
        <v>24</v>
      </c>
      <c r="E699">
        <v>69.316999999999993</v>
      </c>
      <c r="F699">
        <v>2020</v>
      </c>
    </row>
    <row r="700" spans="1:6" x14ac:dyDescent="0.25">
      <c r="A700" t="s">
        <v>2332</v>
      </c>
      <c r="B700" t="s">
        <v>2343</v>
      </c>
      <c r="C700" t="b">
        <v>0</v>
      </c>
      <c r="D700" t="s">
        <v>24</v>
      </c>
      <c r="E700">
        <v>381045.68</v>
      </c>
      <c r="F700">
        <v>2020</v>
      </c>
    </row>
    <row r="701" spans="1:6" x14ac:dyDescent="0.25">
      <c r="A701" t="s">
        <v>2353</v>
      </c>
      <c r="B701" t="s">
        <v>2350</v>
      </c>
      <c r="C701" t="b">
        <v>0</v>
      </c>
      <c r="D701" t="s">
        <v>24</v>
      </c>
      <c r="E701">
        <v>113.985</v>
      </c>
      <c r="F701">
        <v>2020</v>
      </c>
    </row>
    <row r="702" spans="1:6" x14ac:dyDescent="0.25">
      <c r="A702" t="s">
        <v>2342</v>
      </c>
      <c r="B702" t="s">
        <v>2343</v>
      </c>
      <c r="C702" t="b">
        <v>1</v>
      </c>
      <c r="D702" t="s">
        <v>24</v>
      </c>
      <c r="E702">
        <v>652731.02</v>
      </c>
      <c r="F702">
        <v>2020</v>
      </c>
    </row>
    <row r="703" spans="1:6" x14ac:dyDescent="0.25">
      <c r="A703" t="s">
        <v>2332</v>
      </c>
      <c r="B703" t="s">
        <v>2350</v>
      </c>
      <c r="C703" t="b">
        <v>0</v>
      </c>
      <c r="D703" t="s">
        <v>24</v>
      </c>
      <c r="E703">
        <v>0</v>
      </c>
      <c r="F703">
        <v>2020</v>
      </c>
    </row>
    <row r="704" spans="1:6" x14ac:dyDescent="0.25">
      <c r="A704" t="s">
        <v>2332</v>
      </c>
      <c r="B704" t="s">
        <v>2352</v>
      </c>
      <c r="C704" t="b">
        <v>0</v>
      </c>
      <c r="D704" t="s">
        <v>24</v>
      </c>
      <c r="E704">
        <v>0</v>
      </c>
      <c r="F704">
        <v>2020</v>
      </c>
    </row>
    <row r="705" spans="1:6" x14ac:dyDescent="0.25">
      <c r="A705" t="s">
        <v>2396</v>
      </c>
      <c r="B705" t="s">
        <v>2341</v>
      </c>
      <c r="C705" t="b">
        <v>1</v>
      </c>
      <c r="D705" t="s">
        <v>24</v>
      </c>
      <c r="E705">
        <v>231680</v>
      </c>
      <c r="F705">
        <v>2020</v>
      </c>
    </row>
    <row r="706" spans="1:6" x14ac:dyDescent="0.25">
      <c r="A706" t="s">
        <v>2342</v>
      </c>
      <c r="B706" t="s">
        <v>2339</v>
      </c>
      <c r="C706" t="b">
        <v>1</v>
      </c>
      <c r="D706" t="s">
        <v>134</v>
      </c>
      <c r="E706">
        <v>16121</v>
      </c>
      <c r="F706">
        <v>2020</v>
      </c>
    </row>
    <row r="707" spans="1:6" x14ac:dyDescent="0.25">
      <c r="A707" t="s">
        <v>2366</v>
      </c>
      <c r="B707" t="s">
        <v>2350</v>
      </c>
      <c r="C707" t="b">
        <v>0</v>
      </c>
      <c r="D707" t="s">
        <v>24</v>
      </c>
      <c r="E707">
        <v>-216</v>
      </c>
      <c r="F707">
        <v>2020</v>
      </c>
    </row>
    <row r="708" spans="1:6" x14ac:dyDescent="0.25">
      <c r="A708" t="s">
        <v>2387</v>
      </c>
      <c r="B708" t="s">
        <v>2350</v>
      </c>
      <c r="C708" t="b">
        <v>1</v>
      </c>
      <c r="D708" t="s">
        <v>66</v>
      </c>
      <c r="E708">
        <v>74</v>
      </c>
      <c r="F708">
        <v>2020</v>
      </c>
    </row>
    <row r="709" spans="1:6" x14ac:dyDescent="0.25">
      <c r="A709" t="s">
        <v>2360</v>
      </c>
      <c r="B709" t="s">
        <v>2341</v>
      </c>
      <c r="C709" t="b">
        <v>1</v>
      </c>
      <c r="D709" t="s">
        <v>3</v>
      </c>
      <c r="E709">
        <v>623421</v>
      </c>
      <c r="F709">
        <v>2020</v>
      </c>
    </row>
    <row r="710" spans="1:6" x14ac:dyDescent="0.25">
      <c r="A710" t="s">
        <v>2387</v>
      </c>
      <c r="B710" t="s">
        <v>2345</v>
      </c>
      <c r="C710" t="b">
        <v>1</v>
      </c>
      <c r="D710" t="s">
        <v>27</v>
      </c>
      <c r="E710">
        <v>7940196.5</v>
      </c>
      <c r="F710">
        <v>2020</v>
      </c>
    </row>
    <row r="711" spans="1:6" x14ac:dyDescent="0.25">
      <c r="A711" t="s">
        <v>2353</v>
      </c>
      <c r="B711" t="s">
        <v>2350</v>
      </c>
      <c r="C711" t="b">
        <v>0</v>
      </c>
      <c r="D711" t="s">
        <v>27</v>
      </c>
      <c r="E711">
        <v>28338.483</v>
      </c>
      <c r="F711">
        <v>2020</v>
      </c>
    </row>
    <row r="712" spans="1:6" x14ac:dyDescent="0.25">
      <c r="A712" t="s">
        <v>2403</v>
      </c>
      <c r="B712" t="s">
        <v>2341</v>
      </c>
      <c r="C712" t="b">
        <v>1</v>
      </c>
      <c r="D712" t="s">
        <v>27</v>
      </c>
      <c r="E712">
        <v>33280</v>
      </c>
      <c r="F712">
        <v>2020</v>
      </c>
    </row>
    <row r="713" spans="1:6" x14ac:dyDescent="0.25">
      <c r="A713" t="s">
        <v>2410</v>
      </c>
      <c r="B713" t="s">
        <v>2341</v>
      </c>
      <c r="C713" t="b">
        <v>1</v>
      </c>
      <c r="D713" t="s">
        <v>27</v>
      </c>
      <c r="E713">
        <v>27553</v>
      </c>
      <c r="F713">
        <v>2020</v>
      </c>
    </row>
    <row r="714" spans="1:6" x14ac:dyDescent="0.25">
      <c r="A714" t="s">
        <v>2445</v>
      </c>
      <c r="B714" t="s">
        <v>2341</v>
      </c>
      <c r="C714" t="b">
        <v>1</v>
      </c>
      <c r="D714" t="s">
        <v>3</v>
      </c>
      <c r="E714">
        <v>194544</v>
      </c>
      <c r="F714">
        <v>2020</v>
      </c>
    </row>
    <row r="715" spans="1:6" x14ac:dyDescent="0.25">
      <c r="A715" t="s">
        <v>2332</v>
      </c>
      <c r="B715" t="s">
        <v>2350</v>
      </c>
      <c r="C715" t="b">
        <v>0</v>
      </c>
      <c r="D715" t="s">
        <v>27</v>
      </c>
      <c r="E715">
        <v>0</v>
      </c>
      <c r="F715">
        <v>2020</v>
      </c>
    </row>
    <row r="716" spans="1:6" x14ac:dyDescent="0.25">
      <c r="A716" t="s">
        <v>2383</v>
      </c>
      <c r="B716" t="s">
        <v>2343</v>
      </c>
      <c r="C716" t="b">
        <v>1</v>
      </c>
      <c r="D716" t="s">
        <v>27</v>
      </c>
      <c r="E716">
        <v>6844649</v>
      </c>
      <c r="F716">
        <v>2020</v>
      </c>
    </row>
    <row r="717" spans="1:6" x14ac:dyDescent="0.25">
      <c r="A717" t="s">
        <v>2332</v>
      </c>
      <c r="B717" t="s">
        <v>2345</v>
      </c>
      <c r="C717" t="b">
        <v>0</v>
      </c>
      <c r="D717" t="s">
        <v>27</v>
      </c>
      <c r="E717">
        <v>0</v>
      </c>
      <c r="F717">
        <v>2020</v>
      </c>
    </row>
    <row r="718" spans="1:6" x14ac:dyDescent="0.25">
      <c r="A718" t="s">
        <v>2332</v>
      </c>
      <c r="B718" t="s">
        <v>2350</v>
      </c>
      <c r="C718" t="b">
        <v>0</v>
      </c>
      <c r="D718" t="s">
        <v>27</v>
      </c>
      <c r="E718">
        <v>0</v>
      </c>
      <c r="F718">
        <v>2020</v>
      </c>
    </row>
    <row r="719" spans="1:6" x14ac:dyDescent="0.25">
      <c r="A719" t="s">
        <v>2383</v>
      </c>
      <c r="B719" t="s">
        <v>2343</v>
      </c>
      <c r="C719" t="b">
        <v>1</v>
      </c>
      <c r="D719" t="s">
        <v>27</v>
      </c>
      <c r="E719">
        <v>11866180</v>
      </c>
      <c r="F719">
        <v>2020</v>
      </c>
    </row>
    <row r="720" spans="1:6" x14ac:dyDescent="0.25">
      <c r="A720" t="s">
        <v>2353</v>
      </c>
      <c r="B720" t="s">
        <v>2350</v>
      </c>
      <c r="C720" t="b">
        <v>0</v>
      </c>
      <c r="D720" t="s">
        <v>27</v>
      </c>
      <c r="E720">
        <v>-50.039000000000001</v>
      </c>
      <c r="F720">
        <v>2020</v>
      </c>
    </row>
    <row r="721" spans="1:6" x14ac:dyDescent="0.25">
      <c r="A721" t="s">
        <v>2344</v>
      </c>
      <c r="B721" t="s">
        <v>2352</v>
      </c>
      <c r="C721" t="b">
        <v>0</v>
      </c>
      <c r="D721" t="s">
        <v>27</v>
      </c>
      <c r="E721">
        <v>-133.96100000000001</v>
      </c>
      <c r="F721">
        <v>2020</v>
      </c>
    </row>
    <row r="722" spans="1:6" x14ac:dyDescent="0.25">
      <c r="A722" t="s">
        <v>2435</v>
      </c>
      <c r="B722" t="s">
        <v>2341</v>
      </c>
      <c r="C722" t="b">
        <v>1</v>
      </c>
      <c r="D722" t="s">
        <v>27</v>
      </c>
      <c r="E722">
        <v>96311</v>
      </c>
      <c r="F722">
        <v>2020</v>
      </c>
    </row>
    <row r="723" spans="1:6" x14ac:dyDescent="0.25">
      <c r="A723" t="s">
        <v>2370</v>
      </c>
      <c r="B723" t="s">
        <v>2341</v>
      </c>
      <c r="C723" t="b">
        <v>1</v>
      </c>
      <c r="D723" t="s">
        <v>15</v>
      </c>
      <c r="E723">
        <v>1978</v>
      </c>
      <c r="F723">
        <v>2020</v>
      </c>
    </row>
    <row r="724" spans="1:6" x14ac:dyDescent="0.25">
      <c r="A724" t="s">
        <v>2369</v>
      </c>
      <c r="B724" t="s">
        <v>2350</v>
      </c>
      <c r="C724" t="b">
        <v>1</v>
      </c>
      <c r="D724" t="s">
        <v>27</v>
      </c>
      <c r="E724">
        <v>2243</v>
      </c>
      <c r="F724">
        <v>2020</v>
      </c>
    </row>
    <row r="725" spans="1:6" x14ac:dyDescent="0.25">
      <c r="A725" t="s">
        <v>2358</v>
      </c>
      <c r="B725" t="s">
        <v>2350</v>
      </c>
      <c r="C725" t="b">
        <v>1</v>
      </c>
      <c r="D725" t="s">
        <v>27</v>
      </c>
      <c r="E725">
        <v>14</v>
      </c>
      <c r="F725">
        <v>2020</v>
      </c>
    </row>
    <row r="726" spans="1:6" x14ac:dyDescent="0.25">
      <c r="A726" t="s">
        <v>2449</v>
      </c>
      <c r="B726" t="s">
        <v>2341</v>
      </c>
      <c r="C726" t="b">
        <v>1</v>
      </c>
      <c r="D726" t="s">
        <v>27</v>
      </c>
      <c r="E726">
        <v>42992</v>
      </c>
      <c r="F726">
        <v>2020</v>
      </c>
    </row>
    <row r="727" spans="1:6" x14ac:dyDescent="0.25">
      <c r="A727" t="s">
        <v>2404</v>
      </c>
      <c r="B727" t="s">
        <v>2341</v>
      </c>
      <c r="C727" t="b">
        <v>1</v>
      </c>
      <c r="D727" t="s">
        <v>27</v>
      </c>
      <c r="E727">
        <v>22482</v>
      </c>
      <c r="F727">
        <v>2020</v>
      </c>
    </row>
    <row r="728" spans="1:6" x14ac:dyDescent="0.25">
      <c r="A728" t="s">
        <v>2340</v>
      </c>
      <c r="B728" t="s">
        <v>2341</v>
      </c>
      <c r="C728" t="b">
        <v>1</v>
      </c>
      <c r="D728" t="s">
        <v>27</v>
      </c>
      <c r="E728">
        <v>174624</v>
      </c>
      <c r="F728">
        <v>2020</v>
      </c>
    </row>
    <row r="729" spans="1:6" x14ac:dyDescent="0.25">
      <c r="A729" t="s">
        <v>2399</v>
      </c>
      <c r="B729" t="s">
        <v>2341</v>
      </c>
      <c r="C729" t="b">
        <v>1</v>
      </c>
      <c r="D729" t="s">
        <v>27</v>
      </c>
      <c r="E729">
        <v>277604</v>
      </c>
      <c r="F729">
        <v>2020</v>
      </c>
    </row>
    <row r="730" spans="1:6" x14ac:dyDescent="0.25">
      <c r="A730" t="s">
        <v>2428</v>
      </c>
      <c r="B730" t="s">
        <v>2341</v>
      </c>
      <c r="C730" t="b">
        <v>1</v>
      </c>
      <c r="D730" t="s">
        <v>27</v>
      </c>
      <c r="E730">
        <v>163296</v>
      </c>
      <c r="F730">
        <v>2020</v>
      </c>
    </row>
    <row r="731" spans="1:6" x14ac:dyDescent="0.25">
      <c r="A731" t="s">
        <v>2442</v>
      </c>
      <c r="B731" t="s">
        <v>2341</v>
      </c>
      <c r="C731" t="b">
        <v>1</v>
      </c>
      <c r="D731" t="s">
        <v>27</v>
      </c>
      <c r="E731">
        <v>245034</v>
      </c>
      <c r="F731">
        <v>2020</v>
      </c>
    </row>
    <row r="732" spans="1:6" x14ac:dyDescent="0.25">
      <c r="A732" t="s">
        <v>2410</v>
      </c>
      <c r="B732" t="s">
        <v>2341</v>
      </c>
      <c r="C732" t="b">
        <v>1</v>
      </c>
      <c r="D732" t="s">
        <v>27</v>
      </c>
      <c r="E732">
        <v>42836</v>
      </c>
      <c r="F732">
        <v>2020</v>
      </c>
    </row>
    <row r="733" spans="1:6" x14ac:dyDescent="0.25">
      <c r="A733" t="s">
        <v>2417</v>
      </c>
      <c r="B733" t="s">
        <v>2341</v>
      </c>
      <c r="C733" t="b">
        <v>1</v>
      </c>
      <c r="D733" t="s">
        <v>27</v>
      </c>
      <c r="E733">
        <v>157136</v>
      </c>
      <c r="F733">
        <v>2020</v>
      </c>
    </row>
    <row r="734" spans="1:6" x14ac:dyDescent="0.25">
      <c r="A734" t="s">
        <v>2332</v>
      </c>
      <c r="B734" t="s">
        <v>2350</v>
      </c>
      <c r="C734" t="b">
        <v>0</v>
      </c>
      <c r="D734" t="s">
        <v>27</v>
      </c>
      <c r="E734">
        <v>0</v>
      </c>
      <c r="F734">
        <v>2020</v>
      </c>
    </row>
    <row r="735" spans="1:6" x14ac:dyDescent="0.25">
      <c r="A735" t="s">
        <v>2365</v>
      </c>
      <c r="B735" t="s">
        <v>2347</v>
      </c>
      <c r="C735" t="b">
        <v>1</v>
      </c>
      <c r="D735" t="s">
        <v>27</v>
      </c>
      <c r="E735">
        <v>2251457</v>
      </c>
      <c r="F735">
        <v>2020</v>
      </c>
    </row>
    <row r="736" spans="1:6" x14ac:dyDescent="0.25">
      <c r="A736" t="s">
        <v>2410</v>
      </c>
      <c r="B736" t="s">
        <v>2341</v>
      </c>
      <c r="C736" t="b">
        <v>1</v>
      </c>
      <c r="D736" t="s">
        <v>27</v>
      </c>
      <c r="E736">
        <v>82944</v>
      </c>
      <c r="F736">
        <v>2020</v>
      </c>
    </row>
    <row r="737" spans="1:6" x14ac:dyDescent="0.25">
      <c r="A737" t="s">
        <v>2364</v>
      </c>
      <c r="B737" t="s">
        <v>2350</v>
      </c>
      <c r="C737" t="b">
        <v>0</v>
      </c>
      <c r="D737" t="s">
        <v>27</v>
      </c>
      <c r="E737">
        <v>-73</v>
      </c>
      <c r="F737">
        <v>2020</v>
      </c>
    </row>
    <row r="738" spans="1:6" x14ac:dyDescent="0.25">
      <c r="A738" t="s">
        <v>2332</v>
      </c>
      <c r="B738" t="s">
        <v>2352</v>
      </c>
      <c r="C738" t="b">
        <v>0</v>
      </c>
      <c r="D738" t="s">
        <v>27</v>
      </c>
      <c r="E738">
        <v>0</v>
      </c>
      <c r="F738">
        <v>2020</v>
      </c>
    </row>
    <row r="739" spans="1:6" x14ac:dyDescent="0.25">
      <c r="A739" t="s">
        <v>2404</v>
      </c>
      <c r="B739" t="s">
        <v>2341</v>
      </c>
      <c r="C739" t="b">
        <v>1</v>
      </c>
      <c r="D739" t="s">
        <v>27</v>
      </c>
      <c r="E739">
        <v>99276</v>
      </c>
      <c r="F739">
        <v>2020</v>
      </c>
    </row>
    <row r="740" spans="1:6" x14ac:dyDescent="0.25">
      <c r="A740" t="s">
        <v>2447</v>
      </c>
      <c r="B740" t="s">
        <v>2341</v>
      </c>
      <c r="C740" t="b">
        <v>1</v>
      </c>
      <c r="D740" t="s">
        <v>15</v>
      </c>
      <c r="E740">
        <v>9045</v>
      </c>
      <c r="F740">
        <v>2020</v>
      </c>
    </row>
    <row r="741" spans="1:6" x14ac:dyDescent="0.25">
      <c r="A741" t="s">
        <v>2332</v>
      </c>
      <c r="B741" t="s">
        <v>2341</v>
      </c>
      <c r="C741" t="b">
        <v>0</v>
      </c>
      <c r="D741" t="s">
        <v>15</v>
      </c>
      <c r="E741">
        <v>0</v>
      </c>
      <c r="F741">
        <v>2020</v>
      </c>
    </row>
    <row r="742" spans="1:6" x14ac:dyDescent="0.25">
      <c r="A742" t="s">
        <v>2405</v>
      </c>
      <c r="B742" t="s">
        <v>2341</v>
      </c>
      <c r="C742" t="b">
        <v>1</v>
      </c>
      <c r="D742" t="s">
        <v>27</v>
      </c>
      <c r="E742">
        <v>49416</v>
      </c>
      <c r="F742">
        <v>2020</v>
      </c>
    </row>
    <row r="743" spans="1:6" x14ac:dyDescent="0.25">
      <c r="A743" t="s">
        <v>2332</v>
      </c>
      <c r="B743" t="s">
        <v>2352</v>
      </c>
      <c r="C743" t="b">
        <v>0</v>
      </c>
      <c r="D743" t="s">
        <v>27</v>
      </c>
      <c r="E743">
        <v>0</v>
      </c>
      <c r="F743">
        <v>2020</v>
      </c>
    </row>
    <row r="744" spans="1:6" x14ac:dyDescent="0.25">
      <c r="A744" t="s">
        <v>2332</v>
      </c>
      <c r="B744" t="s">
        <v>2345</v>
      </c>
      <c r="C744" t="b">
        <v>0</v>
      </c>
      <c r="D744" t="s">
        <v>27</v>
      </c>
      <c r="E744">
        <v>0</v>
      </c>
      <c r="F744">
        <v>2020</v>
      </c>
    </row>
    <row r="745" spans="1:6" x14ac:dyDescent="0.25">
      <c r="A745" t="s">
        <v>2332</v>
      </c>
      <c r="B745" t="s">
        <v>2347</v>
      </c>
      <c r="C745" t="b">
        <v>0</v>
      </c>
      <c r="D745" t="s">
        <v>27</v>
      </c>
      <c r="E745">
        <v>0</v>
      </c>
      <c r="F745">
        <v>2020</v>
      </c>
    </row>
    <row r="746" spans="1:6" x14ac:dyDescent="0.25">
      <c r="A746" t="s">
        <v>2376</v>
      </c>
      <c r="B746" t="s">
        <v>2341</v>
      </c>
      <c r="C746" t="b">
        <v>1</v>
      </c>
      <c r="D746" t="s">
        <v>27</v>
      </c>
      <c r="E746">
        <v>734282</v>
      </c>
      <c r="F746">
        <v>2020</v>
      </c>
    </row>
    <row r="747" spans="1:6" x14ac:dyDescent="0.25">
      <c r="A747" t="s">
        <v>2447</v>
      </c>
      <c r="B747" t="s">
        <v>2341</v>
      </c>
      <c r="C747" t="b">
        <v>1</v>
      </c>
      <c r="D747" t="s">
        <v>27</v>
      </c>
      <c r="E747">
        <v>61326</v>
      </c>
      <c r="F747">
        <v>2020</v>
      </c>
    </row>
    <row r="748" spans="1:6" x14ac:dyDescent="0.25">
      <c r="A748" t="s">
        <v>2456</v>
      </c>
      <c r="B748" t="s">
        <v>2341</v>
      </c>
      <c r="C748" t="b">
        <v>1</v>
      </c>
      <c r="D748" t="s">
        <v>27</v>
      </c>
      <c r="E748">
        <v>67908</v>
      </c>
      <c r="F748">
        <v>2020</v>
      </c>
    </row>
    <row r="749" spans="1:6" x14ac:dyDescent="0.25">
      <c r="A749" t="s">
        <v>2445</v>
      </c>
      <c r="B749" t="s">
        <v>2341</v>
      </c>
      <c r="C749" t="b">
        <v>1</v>
      </c>
      <c r="D749" t="s">
        <v>27</v>
      </c>
      <c r="E749">
        <v>294279</v>
      </c>
      <c r="F749">
        <v>2020</v>
      </c>
    </row>
    <row r="750" spans="1:6" x14ac:dyDescent="0.25">
      <c r="A750" t="s">
        <v>2413</v>
      </c>
      <c r="B750" t="s">
        <v>2341</v>
      </c>
      <c r="C750" t="b">
        <v>1</v>
      </c>
      <c r="D750" t="s">
        <v>27</v>
      </c>
      <c r="E750">
        <v>188673</v>
      </c>
      <c r="F750">
        <v>2020</v>
      </c>
    </row>
    <row r="751" spans="1:6" x14ac:dyDescent="0.25">
      <c r="A751" t="s">
        <v>2340</v>
      </c>
      <c r="B751" t="s">
        <v>2341</v>
      </c>
      <c r="C751" t="b">
        <v>1</v>
      </c>
      <c r="D751" t="s">
        <v>27</v>
      </c>
      <c r="E751">
        <v>585395</v>
      </c>
      <c r="F751">
        <v>2020</v>
      </c>
    </row>
    <row r="752" spans="1:6" x14ac:dyDescent="0.25">
      <c r="A752" t="s">
        <v>2332</v>
      </c>
      <c r="B752" t="s">
        <v>2347</v>
      </c>
      <c r="C752" t="b">
        <v>0</v>
      </c>
      <c r="D752" t="s">
        <v>95</v>
      </c>
      <c r="E752">
        <v>0</v>
      </c>
      <c r="F752">
        <v>2020</v>
      </c>
    </row>
    <row r="753" spans="1:6" x14ac:dyDescent="0.25">
      <c r="A753" t="s">
        <v>2332</v>
      </c>
      <c r="B753" t="s">
        <v>2350</v>
      </c>
      <c r="C753" t="b">
        <v>0</v>
      </c>
      <c r="D753" t="s">
        <v>29</v>
      </c>
      <c r="E753">
        <v>0</v>
      </c>
      <c r="F753">
        <v>2020</v>
      </c>
    </row>
    <row r="754" spans="1:6" x14ac:dyDescent="0.25">
      <c r="A754" t="s">
        <v>2332</v>
      </c>
      <c r="B754" t="s">
        <v>2372</v>
      </c>
      <c r="C754" t="b">
        <v>0</v>
      </c>
      <c r="D754" t="s">
        <v>29</v>
      </c>
      <c r="E754">
        <v>0</v>
      </c>
      <c r="F754">
        <v>2020</v>
      </c>
    </row>
    <row r="755" spans="1:6" x14ac:dyDescent="0.25">
      <c r="A755" t="s">
        <v>2393</v>
      </c>
      <c r="B755" t="s">
        <v>2350</v>
      </c>
      <c r="C755" t="b">
        <v>1</v>
      </c>
      <c r="D755" t="s">
        <v>29</v>
      </c>
      <c r="E755">
        <v>2378045</v>
      </c>
      <c r="F755">
        <v>2020</v>
      </c>
    </row>
    <row r="756" spans="1:6" x14ac:dyDescent="0.25">
      <c r="A756" t="s">
        <v>2397</v>
      </c>
      <c r="B756" t="s">
        <v>2350</v>
      </c>
      <c r="C756" t="b">
        <v>1</v>
      </c>
      <c r="D756" t="s">
        <v>29</v>
      </c>
      <c r="E756">
        <v>16279</v>
      </c>
      <c r="F756">
        <v>2020</v>
      </c>
    </row>
    <row r="757" spans="1:6" x14ac:dyDescent="0.25">
      <c r="A757" t="s">
        <v>2332</v>
      </c>
      <c r="B757" t="s">
        <v>2350</v>
      </c>
      <c r="C757" t="b">
        <v>0</v>
      </c>
      <c r="D757" t="s">
        <v>29</v>
      </c>
      <c r="E757">
        <v>0</v>
      </c>
      <c r="F757">
        <v>2020</v>
      </c>
    </row>
    <row r="758" spans="1:6" x14ac:dyDescent="0.25">
      <c r="A758" t="s">
        <v>2332</v>
      </c>
      <c r="B758" t="s">
        <v>2372</v>
      </c>
      <c r="C758" t="b">
        <v>0</v>
      </c>
      <c r="D758" t="s">
        <v>29</v>
      </c>
      <c r="E758">
        <v>0</v>
      </c>
      <c r="F758">
        <v>2020</v>
      </c>
    </row>
    <row r="759" spans="1:6" x14ac:dyDescent="0.25">
      <c r="A759" t="s">
        <v>2356</v>
      </c>
      <c r="B759" t="s">
        <v>2350</v>
      </c>
      <c r="C759" t="b">
        <v>1</v>
      </c>
      <c r="D759" t="s">
        <v>29</v>
      </c>
      <c r="E759">
        <v>720588</v>
      </c>
      <c r="F759">
        <v>2020</v>
      </c>
    </row>
    <row r="760" spans="1:6" x14ac:dyDescent="0.25">
      <c r="A760" t="s">
        <v>2369</v>
      </c>
      <c r="B760" t="s">
        <v>2350</v>
      </c>
      <c r="C760" t="b">
        <v>1</v>
      </c>
      <c r="D760" t="s">
        <v>29</v>
      </c>
      <c r="E760">
        <v>1132</v>
      </c>
      <c r="F760">
        <v>2020</v>
      </c>
    </row>
    <row r="761" spans="1:6" x14ac:dyDescent="0.25">
      <c r="A761" t="s">
        <v>2361</v>
      </c>
      <c r="B761" t="s">
        <v>2350</v>
      </c>
      <c r="C761" t="b">
        <v>1</v>
      </c>
      <c r="D761" t="s">
        <v>29</v>
      </c>
      <c r="E761">
        <v>1356</v>
      </c>
      <c r="F761">
        <v>2020</v>
      </c>
    </row>
    <row r="762" spans="1:6" x14ac:dyDescent="0.25">
      <c r="A762" t="s">
        <v>2397</v>
      </c>
      <c r="B762" t="s">
        <v>2350</v>
      </c>
      <c r="C762" t="b">
        <v>1</v>
      </c>
      <c r="D762" t="s">
        <v>29</v>
      </c>
      <c r="E762">
        <v>584</v>
      </c>
      <c r="F762">
        <v>2020</v>
      </c>
    </row>
    <row r="763" spans="1:6" x14ac:dyDescent="0.25">
      <c r="A763" t="s">
        <v>2445</v>
      </c>
      <c r="B763" t="s">
        <v>2341</v>
      </c>
      <c r="C763" t="b">
        <v>1</v>
      </c>
      <c r="D763" t="s">
        <v>29</v>
      </c>
      <c r="E763">
        <v>5454</v>
      </c>
      <c r="F763">
        <v>2020</v>
      </c>
    </row>
    <row r="764" spans="1:6" x14ac:dyDescent="0.25">
      <c r="A764" t="s">
        <v>2332</v>
      </c>
      <c r="B764" t="s">
        <v>2350</v>
      </c>
      <c r="C764" t="b">
        <v>0</v>
      </c>
      <c r="D764" t="s">
        <v>29</v>
      </c>
      <c r="E764">
        <v>0</v>
      </c>
      <c r="F764">
        <v>2020</v>
      </c>
    </row>
    <row r="765" spans="1:6" x14ac:dyDescent="0.25">
      <c r="A765" t="s">
        <v>2332</v>
      </c>
      <c r="B765" t="s">
        <v>2372</v>
      </c>
      <c r="C765" t="b">
        <v>0</v>
      </c>
      <c r="D765" t="s">
        <v>29</v>
      </c>
      <c r="E765">
        <v>0</v>
      </c>
      <c r="F765">
        <v>2020</v>
      </c>
    </row>
    <row r="766" spans="1:6" x14ac:dyDescent="0.25">
      <c r="A766" t="s">
        <v>2365</v>
      </c>
      <c r="B766" t="s">
        <v>2350</v>
      </c>
      <c r="C766" t="b">
        <v>1</v>
      </c>
      <c r="D766" t="s">
        <v>29</v>
      </c>
      <c r="E766">
        <v>171930</v>
      </c>
      <c r="F766">
        <v>2020</v>
      </c>
    </row>
    <row r="767" spans="1:6" x14ac:dyDescent="0.25">
      <c r="A767" t="s">
        <v>2332</v>
      </c>
      <c r="B767" t="s">
        <v>2341</v>
      </c>
      <c r="C767" t="b">
        <v>0</v>
      </c>
      <c r="D767" t="s">
        <v>29</v>
      </c>
      <c r="E767">
        <v>0</v>
      </c>
      <c r="F767">
        <v>2020</v>
      </c>
    </row>
    <row r="768" spans="1:6" x14ac:dyDescent="0.25">
      <c r="A768" t="s">
        <v>2376</v>
      </c>
      <c r="B768" t="s">
        <v>2341</v>
      </c>
      <c r="C768" t="b">
        <v>1</v>
      </c>
      <c r="D768" t="s">
        <v>15</v>
      </c>
      <c r="E768">
        <v>13516</v>
      </c>
      <c r="F768">
        <v>2020</v>
      </c>
    </row>
    <row r="769" spans="1:6" x14ac:dyDescent="0.25">
      <c r="A769" t="s">
        <v>2377</v>
      </c>
      <c r="B769" t="s">
        <v>2341</v>
      </c>
      <c r="C769" t="b">
        <v>1</v>
      </c>
      <c r="D769" t="s">
        <v>71</v>
      </c>
      <c r="E769">
        <v>119004</v>
      </c>
      <c r="F769">
        <v>2020</v>
      </c>
    </row>
    <row r="770" spans="1:6" x14ac:dyDescent="0.25">
      <c r="A770" t="s">
        <v>2377</v>
      </c>
      <c r="B770" t="s">
        <v>2341</v>
      </c>
      <c r="C770" t="b">
        <v>1</v>
      </c>
      <c r="D770" t="s">
        <v>119</v>
      </c>
      <c r="E770">
        <v>5662</v>
      </c>
      <c r="F770">
        <v>2020</v>
      </c>
    </row>
    <row r="771" spans="1:6" x14ac:dyDescent="0.25">
      <c r="A771" t="s">
        <v>2379</v>
      </c>
      <c r="B771" t="s">
        <v>2350</v>
      </c>
      <c r="C771" t="b">
        <v>1</v>
      </c>
      <c r="D771" t="s">
        <v>6</v>
      </c>
      <c r="E771">
        <v>7925</v>
      </c>
      <c r="F771">
        <v>2020</v>
      </c>
    </row>
    <row r="772" spans="1:6" x14ac:dyDescent="0.25">
      <c r="A772" t="s">
        <v>2457</v>
      </c>
      <c r="B772" t="s">
        <v>2341</v>
      </c>
      <c r="C772" t="b">
        <v>1</v>
      </c>
      <c r="D772" t="s">
        <v>32</v>
      </c>
      <c r="E772">
        <v>78479</v>
      </c>
      <c r="F772">
        <v>2020</v>
      </c>
    </row>
    <row r="773" spans="1:6" x14ac:dyDescent="0.25">
      <c r="A773" t="s">
        <v>2448</v>
      </c>
      <c r="B773" t="s">
        <v>2341</v>
      </c>
      <c r="C773" t="b">
        <v>1</v>
      </c>
      <c r="D773" t="s">
        <v>114</v>
      </c>
      <c r="E773">
        <v>43.56</v>
      </c>
      <c r="F773">
        <v>2020</v>
      </c>
    </row>
    <row r="774" spans="1:6" x14ac:dyDescent="0.25">
      <c r="A774" t="s">
        <v>2332</v>
      </c>
      <c r="B774" t="s">
        <v>2372</v>
      </c>
      <c r="C774" t="b">
        <v>0</v>
      </c>
      <c r="D774" t="s">
        <v>29</v>
      </c>
      <c r="E774">
        <v>0</v>
      </c>
      <c r="F774">
        <v>2020</v>
      </c>
    </row>
    <row r="775" spans="1:6" x14ac:dyDescent="0.25">
      <c r="A775" t="s">
        <v>2374</v>
      </c>
      <c r="B775" t="s">
        <v>2350</v>
      </c>
      <c r="C775" t="b">
        <v>1</v>
      </c>
      <c r="D775" t="s">
        <v>29</v>
      </c>
      <c r="E775">
        <v>66</v>
      </c>
      <c r="F775">
        <v>2020</v>
      </c>
    </row>
    <row r="776" spans="1:6" x14ac:dyDescent="0.25">
      <c r="A776" t="s">
        <v>2354</v>
      </c>
      <c r="B776" t="s">
        <v>2350</v>
      </c>
      <c r="C776" t="b">
        <v>1</v>
      </c>
      <c r="D776" t="s">
        <v>29</v>
      </c>
      <c r="E776">
        <v>32007</v>
      </c>
      <c r="F776">
        <v>2020</v>
      </c>
    </row>
    <row r="777" spans="1:6" x14ac:dyDescent="0.25">
      <c r="A777" t="s">
        <v>2455</v>
      </c>
      <c r="B777" t="s">
        <v>2341</v>
      </c>
      <c r="C777" t="b">
        <v>1</v>
      </c>
      <c r="D777" t="s">
        <v>114</v>
      </c>
      <c r="E777">
        <v>7779</v>
      </c>
      <c r="F777">
        <v>2020</v>
      </c>
    </row>
    <row r="778" spans="1:6" x14ac:dyDescent="0.25">
      <c r="A778" t="s">
        <v>2385</v>
      </c>
      <c r="B778" t="s">
        <v>2341</v>
      </c>
      <c r="C778" t="b">
        <v>1</v>
      </c>
      <c r="D778" t="s">
        <v>50</v>
      </c>
      <c r="E778">
        <v>143780</v>
      </c>
      <c r="F778">
        <v>2020</v>
      </c>
    </row>
    <row r="779" spans="1:6" x14ac:dyDescent="0.25">
      <c r="A779" t="s">
        <v>2453</v>
      </c>
      <c r="B779" t="s">
        <v>2341</v>
      </c>
      <c r="C779" t="b">
        <v>1</v>
      </c>
      <c r="D779" t="s">
        <v>85</v>
      </c>
      <c r="E779">
        <v>21691</v>
      </c>
      <c r="F779">
        <v>2020</v>
      </c>
    </row>
    <row r="780" spans="1:6" x14ac:dyDescent="0.25">
      <c r="A780" t="s">
        <v>2392</v>
      </c>
      <c r="B780" t="s">
        <v>2341</v>
      </c>
      <c r="C780" t="b">
        <v>1</v>
      </c>
      <c r="D780" t="s">
        <v>32</v>
      </c>
      <c r="E780">
        <v>391243</v>
      </c>
      <c r="F780">
        <v>2020</v>
      </c>
    </row>
    <row r="781" spans="1:6" x14ac:dyDescent="0.25">
      <c r="A781" t="s">
        <v>2413</v>
      </c>
      <c r="B781" t="s">
        <v>2341</v>
      </c>
      <c r="C781" t="b">
        <v>1</v>
      </c>
      <c r="D781" t="s">
        <v>32</v>
      </c>
      <c r="E781">
        <v>362010</v>
      </c>
      <c r="F781">
        <v>2020</v>
      </c>
    </row>
    <row r="782" spans="1:6" x14ac:dyDescent="0.25">
      <c r="A782" t="s">
        <v>2351</v>
      </c>
      <c r="B782" t="s">
        <v>2341</v>
      </c>
      <c r="C782" t="b">
        <v>1</v>
      </c>
      <c r="D782" t="s">
        <v>32</v>
      </c>
      <c r="E782">
        <v>2065021</v>
      </c>
      <c r="F782">
        <v>2020</v>
      </c>
    </row>
    <row r="783" spans="1:6" x14ac:dyDescent="0.25">
      <c r="A783" t="s">
        <v>2359</v>
      </c>
      <c r="B783" t="s">
        <v>2341</v>
      </c>
      <c r="C783" t="b">
        <v>1</v>
      </c>
      <c r="D783" t="s">
        <v>32</v>
      </c>
      <c r="E783">
        <v>447516</v>
      </c>
      <c r="F783">
        <v>2020</v>
      </c>
    </row>
    <row r="784" spans="1:6" x14ac:dyDescent="0.25">
      <c r="A784" t="s">
        <v>2377</v>
      </c>
      <c r="B784" t="s">
        <v>2341</v>
      </c>
      <c r="C784" t="b">
        <v>1</v>
      </c>
      <c r="D784" t="s">
        <v>32</v>
      </c>
      <c r="E784">
        <v>35961</v>
      </c>
      <c r="F784">
        <v>2020</v>
      </c>
    </row>
    <row r="785" spans="1:6" x14ac:dyDescent="0.25">
      <c r="A785" t="s">
        <v>2450</v>
      </c>
      <c r="B785" t="s">
        <v>2341</v>
      </c>
      <c r="C785" t="b">
        <v>1</v>
      </c>
      <c r="D785" t="s">
        <v>32</v>
      </c>
      <c r="E785">
        <v>17443</v>
      </c>
      <c r="F785">
        <v>2020</v>
      </c>
    </row>
    <row r="786" spans="1:6" x14ac:dyDescent="0.25">
      <c r="A786" t="s">
        <v>2421</v>
      </c>
      <c r="B786" t="s">
        <v>2341</v>
      </c>
      <c r="C786" t="b">
        <v>1</v>
      </c>
      <c r="D786" t="s">
        <v>32</v>
      </c>
      <c r="E786">
        <v>96986</v>
      </c>
      <c r="F786">
        <v>2020</v>
      </c>
    </row>
    <row r="787" spans="1:6" x14ac:dyDescent="0.25">
      <c r="A787" t="s">
        <v>2349</v>
      </c>
      <c r="B787" t="s">
        <v>2341</v>
      </c>
      <c r="C787" t="b">
        <v>1</v>
      </c>
      <c r="D787" t="s">
        <v>32</v>
      </c>
      <c r="E787">
        <v>234128</v>
      </c>
      <c r="F787">
        <v>2020</v>
      </c>
    </row>
    <row r="788" spans="1:6" x14ac:dyDescent="0.25">
      <c r="A788" t="s">
        <v>2348</v>
      </c>
      <c r="B788" t="s">
        <v>2350</v>
      </c>
      <c r="C788" t="b">
        <v>1</v>
      </c>
      <c r="D788" t="s">
        <v>32</v>
      </c>
      <c r="E788">
        <v>34</v>
      </c>
      <c r="F788">
        <v>2020</v>
      </c>
    </row>
    <row r="789" spans="1:6" x14ac:dyDescent="0.25">
      <c r="A789" t="s">
        <v>2400</v>
      </c>
      <c r="B789" t="s">
        <v>2341</v>
      </c>
      <c r="C789" t="b">
        <v>1</v>
      </c>
      <c r="D789" t="s">
        <v>32</v>
      </c>
      <c r="E789">
        <v>52529</v>
      </c>
      <c r="F789">
        <v>2020</v>
      </c>
    </row>
    <row r="790" spans="1:6" x14ac:dyDescent="0.25">
      <c r="A790" t="s">
        <v>2447</v>
      </c>
      <c r="B790" t="s">
        <v>2341</v>
      </c>
      <c r="C790" t="b">
        <v>1</v>
      </c>
      <c r="D790" t="s">
        <v>32</v>
      </c>
      <c r="E790">
        <v>119947</v>
      </c>
      <c r="F790">
        <v>2020</v>
      </c>
    </row>
    <row r="791" spans="1:6" x14ac:dyDescent="0.25">
      <c r="A791" t="s">
        <v>2442</v>
      </c>
      <c r="B791" t="s">
        <v>2341</v>
      </c>
      <c r="C791" t="b">
        <v>1</v>
      </c>
      <c r="D791" t="s">
        <v>32</v>
      </c>
      <c r="E791">
        <v>56518</v>
      </c>
      <c r="F791">
        <v>2020</v>
      </c>
    </row>
    <row r="792" spans="1:6" x14ac:dyDescent="0.25">
      <c r="A792" t="s">
        <v>2444</v>
      </c>
      <c r="B792" t="s">
        <v>2341</v>
      </c>
      <c r="C792" t="b">
        <v>1</v>
      </c>
      <c r="D792" t="s">
        <v>32</v>
      </c>
      <c r="E792">
        <v>53183</v>
      </c>
      <c r="F792">
        <v>2020</v>
      </c>
    </row>
    <row r="793" spans="1:6" x14ac:dyDescent="0.25">
      <c r="A793" t="s">
        <v>2450</v>
      </c>
      <c r="B793" t="s">
        <v>2341</v>
      </c>
      <c r="C793" t="b">
        <v>1</v>
      </c>
      <c r="D793" t="s">
        <v>32</v>
      </c>
      <c r="E793">
        <v>88738</v>
      </c>
      <c r="F793">
        <v>2020</v>
      </c>
    </row>
    <row r="794" spans="1:6" x14ac:dyDescent="0.25">
      <c r="A794" t="s">
        <v>2421</v>
      </c>
      <c r="B794" t="s">
        <v>2341</v>
      </c>
      <c r="C794" t="b">
        <v>1</v>
      </c>
      <c r="D794" t="s">
        <v>32</v>
      </c>
      <c r="E794">
        <v>56453</v>
      </c>
      <c r="F794">
        <v>2020</v>
      </c>
    </row>
    <row r="795" spans="1:6" x14ac:dyDescent="0.25">
      <c r="A795" t="s">
        <v>2410</v>
      </c>
      <c r="B795" t="s">
        <v>2341</v>
      </c>
      <c r="C795" t="b">
        <v>1</v>
      </c>
      <c r="D795" t="s">
        <v>32</v>
      </c>
      <c r="E795">
        <v>35556</v>
      </c>
      <c r="F795">
        <v>2020</v>
      </c>
    </row>
    <row r="796" spans="1:6" x14ac:dyDescent="0.25">
      <c r="A796" t="s">
        <v>2458</v>
      </c>
      <c r="B796" t="s">
        <v>2341</v>
      </c>
      <c r="C796" t="b">
        <v>1</v>
      </c>
      <c r="D796" t="s">
        <v>32</v>
      </c>
      <c r="E796">
        <v>100740</v>
      </c>
      <c r="F796">
        <v>2020</v>
      </c>
    </row>
    <row r="797" spans="1:6" x14ac:dyDescent="0.25">
      <c r="A797" t="s">
        <v>2442</v>
      </c>
      <c r="B797" t="s">
        <v>2341</v>
      </c>
      <c r="C797" t="b">
        <v>1</v>
      </c>
      <c r="D797" t="s">
        <v>32</v>
      </c>
      <c r="E797">
        <v>49903</v>
      </c>
      <c r="F797">
        <v>2020</v>
      </c>
    </row>
    <row r="798" spans="1:6" x14ac:dyDescent="0.25">
      <c r="A798" t="s">
        <v>2417</v>
      </c>
      <c r="B798" t="s">
        <v>2341</v>
      </c>
      <c r="C798" t="b">
        <v>1</v>
      </c>
      <c r="D798" t="s">
        <v>32</v>
      </c>
      <c r="E798">
        <v>25575</v>
      </c>
      <c r="F798">
        <v>2020</v>
      </c>
    </row>
    <row r="799" spans="1:6" x14ac:dyDescent="0.25">
      <c r="A799" t="s">
        <v>2428</v>
      </c>
      <c r="B799" t="s">
        <v>2341</v>
      </c>
      <c r="C799" t="b">
        <v>1</v>
      </c>
      <c r="D799" t="s">
        <v>32</v>
      </c>
      <c r="E799">
        <v>1002706</v>
      </c>
      <c r="F799">
        <v>2020</v>
      </c>
    </row>
    <row r="800" spans="1:6" x14ac:dyDescent="0.25">
      <c r="A800" t="s">
        <v>2351</v>
      </c>
      <c r="B800" t="s">
        <v>2341</v>
      </c>
      <c r="C800" t="b">
        <v>1</v>
      </c>
      <c r="D800" t="s">
        <v>32</v>
      </c>
      <c r="E800">
        <v>77008</v>
      </c>
      <c r="F800">
        <v>2020</v>
      </c>
    </row>
    <row r="801" spans="1:6" x14ac:dyDescent="0.25">
      <c r="A801" t="s">
        <v>2360</v>
      </c>
      <c r="B801" t="s">
        <v>2341</v>
      </c>
      <c r="C801" t="b">
        <v>1</v>
      </c>
      <c r="D801" t="s">
        <v>15</v>
      </c>
      <c r="E801">
        <v>3596</v>
      </c>
      <c r="F801">
        <v>2020</v>
      </c>
    </row>
    <row r="802" spans="1:6" x14ac:dyDescent="0.25">
      <c r="A802" t="s">
        <v>2387</v>
      </c>
      <c r="B802" t="s">
        <v>2341</v>
      </c>
      <c r="C802" t="b">
        <v>1</v>
      </c>
      <c r="D802" t="s">
        <v>32</v>
      </c>
      <c r="E802">
        <v>1637786</v>
      </c>
      <c r="F802">
        <v>2020</v>
      </c>
    </row>
    <row r="803" spans="1:6" x14ac:dyDescent="0.25">
      <c r="A803" t="s">
        <v>2374</v>
      </c>
      <c r="B803" t="s">
        <v>2341</v>
      </c>
      <c r="C803" t="b">
        <v>1</v>
      </c>
      <c r="D803" t="s">
        <v>32</v>
      </c>
      <c r="E803">
        <v>49172</v>
      </c>
      <c r="F803">
        <v>2020</v>
      </c>
    </row>
    <row r="804" spans="1:6" x14ac:dyDescent="0.25">
      <c r="A804" t="s">
        <v>2415</v>
      </c>
      <c r="B804" t="s">
        <v>2341</v>
      </c>
      <c r="C804" t="b">
        <v>1</v>
      </c>
      <c r="D804" t="s">
        <v>32</v>
      </c>
      <c r="E804">
        <v>9687</v>
      </c>
      <c r="F804">
        <v>2020</v>
      </c>
    </row>
    <row r="805" spans="1:6" x14ac:dyDescent="0.25">
      <c r="A805" t="s">
        <v>2374</v>
      </c>
      <c r="B805" t="s">
        <v>2341</v>
      </c>
      <c r="C805" t="b">
        <v>1</v>
      </c>
      <c r="D805" t="s">
        <v>32</v>
      </c>
      <c r="E805">
        <v>51514</v>
      </c>
      <c r="F805">
        <v>2020</v>
      </c>
    </row>
    <row r="806" spans="1:6" x14ac:dyDescent="0.25">
      <c r="A806" t="s">
        <v>2377</v>
      </c>
      <c r="B806" t="s">
        <v>2341</v>
      </c>
      <c r="C806" t="b">
        <v>1</v>
      </c>
      <c r="D806" t="s">
        <v>15</v>
      </c>
      <c r="E806">
        <v>3437</v>
      </c>
      <c r="F806">
        <v>2020</v>
      </c>
    </row>
    <row r="807" spans="1:6" x14ac:dyDescent="0.25">
      <c r="A807" t="s">
        <v>2416</v>
      </c>
      <c r="B807" t="s">
        <v>2341</v>
      </c>
      <c r="C807" t="b">
        <v>1</v>
      </c>
      <c r="D807" t="s">
        <v>32</v>
      </c>
      <c r="E807">
        <v>833894</v>
      </c>
      <c r="F807">
        <v>2020</v>
      </c>
    </row>
    <row r="808" spans="1:6" x14ac:dyDescent="0.25">
      <c r="A808" t="s">
        <v>2384</v>
      </c>
      <c r="B808" t="s">
        <v>2341</v>
      </c>
      <c r="C808" t="b">
        <v>1</v>
      </c>
      <c r="D808" t="s">
        <v>32</v>
      </c>
      <c r="E808">
        <v>167366</v>
      </c>
      <c r="F808">
        <v>2020</v>
      </c>
    </row>
    <row r="809" spans="1:6" x14ac:dyDescent="0.25">
      <c r="A809" t="s">
        <v>2332</v>
      </c>
      <c r="B809" t="s">
        <v>2345</v>
      </c>
      <c r="C809" t="b">
        <v>0</v>
      </c>
      <c r="D809" t="s">
        <v>35</v>
      </c>
      <c r="E809">
        <v>0</v>
      </c>
      <c r="F809">
        <v>2020</v>
      </c>
    </row>
    <row r="810" spans="1:6" x14ac:dyDescent="0.25">
      <c r="A810" t="s">
        <v>2353</v>
      </c>
      <c r="B810" t="s">
        <v>2350</v>
      </c>
      <c r="C810" t="b">
        <v>0</v>
      </c>
      <c r="D810" t="s">
        <v>35</v>
      </c>
      <c r="E810">
        <v>5604.7780000000002</v>
      </c>
      <c r="F810">
        <v>2020</v>
      </c>
    </row>
    <row r="811" spans="1:6" x14ac:dyDescent="0.25">
      <c r="A811" t="s">
        <v>2369</v>
      </c>
      <c r="B811" t="s">
        <v>2345</v>
      </c>
      <c r="C811" t="b">
        <v>1</v>
      </c>
      <c r="D811" t="s">
        <v>35</v>
      </c>
      <c r="E811">
        <v>3099996.2</v>
      </c>
      <c r="F811">
        <v>2020</v>
      </c>
    </row>
    <row r="812" spans="1:6" x14ac:dyDescent="0.25">
      <c r="A812" t="s">
        <v>2416</v>
      </c>
      <c r="B812" t="s">
        <v>2343</v>
      </c>
      <c r="C812" t="b">
        <v>1</v>
      </c>
      <c r="D812" t="s">
        <v>35</v>
      </c>
      <c r="E812">
        <v>344933</v>
      </c>
      <c r="F812">
        <v>2020</v>
      </c>
    </row>
    <row r="813" spans="1:6" x14ac:dyDescent="0.25">
      <c r="A813" t="s">
        <v>2366</v>
      </c>
      <c r="B813" t="s">
        <v>2343</v>
      </c>
      <c r="C813" t="b">
        <v>1</v>
      </c>
      <c r="D813" t="s">
        <v>35</v>
      </c>
      <c r="E813">
        <v>797136</v>
      </c>
      <c r="F813">
        <v>2020</v>
      </c>
    </row>
    <row r="814" spans="1:6" x14ac:dyDescent="0.25">
      <c r="A814" t="s">
        <v>2344</v>
      </c>
      <c r="B814" t="s">
        <v>2368</v>
      </c>
      <c r="C814" t="b">
        <v>1</v>
      </c>
      <c r="D814" t="s">
        <v>35</v>
      </c>
      <c r="E814">
        <v>7512354</v>
      </c>
      <c r="F814">
        <v>2020</v>
      </c>
    </row>
    <row r="815" spans="1:6" x14ac:dyDescent="0.25">
      <c r="A815" t="s">
        <v>2344</v>
      </c>
      <c r="B815" t="s">
        <v>2368</v>
      </c>
      <c r="C815" t="b">
        <v>1</v>
      </c>
      <c r="D815" t="s">
        <v>35</v>
      </c>
      <c r="E815">
        <v>7966534</v>
      </c>
      <c r="F815">
        <v>2020</v>
      </c>
    </row>
    <row r="816" spans="1:6" x14ac:dyDescent="0.25">
      <c r="A816" t="s">
        <v>2399</v>
      </c>
      <c r="B816" t="s">
        <v>2347</v>
      </c>
      <c r="C816" t="b">
        <v>0</v>
      </c>
      <c r="D816" t="s">
        <v>35</v>
      </c>
      <c r="E816">
        <v>-50577</v>
      </c>
      <c r="F816">
        <v>2020</v>
      </c>
    </row>
    <row r="817" spans="1:6" x14ac:dyDescent="0.25">
      <c r="A817" t="s">
        <v>2332</v>
      </c>
      <c r="B817" t="s">
        <v>2345</v>
      </c>
      <c r="C817" t="b">
        <v>0</v>
      </c>
      <c r="D817" t="s">
        <v>35</v>
      </c>
      <c r="E817">
        <v>0</v>
      </c>
      <c r="F817">
        <v>2020</v>
      </c>
    </row>
    <row r="818" spans="1:6" x14ac:dyDescent="0.25">
      <c r="A818" t="s">
        <v>2353</v>
      </c>
      <c r="B818" t="s">
        <v>2347</v>
      </c>
      <c r="C818" t="b">
        <v>0</v>
      </c>
      <c r="D818" t="s">
        <v>35</v>
      </c>
      <c r="E818">
        <v>3667.2460000000001</v>
      </c>
      <c r="F818">
        <v>2020</v>
      </c>
    </row>
    <row r="819" spans="1:6" x14ac:dyDescent="0.25">
      <c r="A819" t="s">
        <v>2356</v>
      </c>
      <c r="B819" t="s">
        <v>2345</v>
      </c>
      <c r="C819" t="b">
        <v>1</v>
      </c>
      <c r="D819" t="s">
        <v>35</v>
      </c>
      <c r="E819">
        <v>322990.28000000003</v>
      </c>
      <c r="F819">
        <v>2020</v>
      </c>
    </row>
    <row r="820" spans="1:6" x14ac:dyDescent="0.25">
      <c r="A820" t="s">
        <v>2356</v>
      </c>
      <c r="B820" t="s">
        <v>2345</v>
      </c>
      <c r="C820" t="b">
        <v>1</v>
      </c>
      <c r="D820" t="s">
        <v>35</v>
      </c>
      <c r="E820">
        <v>1148906.5</v>
      </c>
      <c r="F820">
        <v>2020</v>
      </c>
    </row>
    <row r="821" spans="1:6" x14ac:dyDescent="0.25">
      <c r="A821" t="s">
        <v>2332</v>
      </c>
      <c r="B821" t="s">
        <v>2345</v>
      </c>
      <c r="C821" t="b">
        <v>0</v>
      </c>
      <c r="D821" t="s">
        <v>35</v>
      </c>
      <c r="E821">
        <v>0</v>
      </c>
      <c r="F821">
        <v>2020</v>
      </c>
    </row>
    <row r="822" spans="1:6" x14ac:dyDescent="0.25">
      <c r="A822" t="s">
        <v>2353</v>
      </c>
      <c r="B822" t="s">
        <v>2347</v>
      </c>
      <c r="C822" t="b">
        <v>0</v>
      </c>
      <c r="D822" t="s">
        <v>35</v>
      </c>
      <c r="E822">
        <v>2676.7449999999999</v>
      </c>
      <c r="F822">
        <v>2020</v>
      </c>
    </row>
    <row r="823" spans="1:6" x14ac:dyDescent="0.25">
      <c r="A823" t="s">
        <v>2387</v>
      </c>
      <c r="B823" t="s">
        <v>2345</v>
      </c>
      <c r="C823" t="b">
        <v>1</v>
      </c>
      <c r="D823" t="s">
        <v>35</v>
      </c>
      <c r="E823">
        <v>842101.26</v>
      </c>
      <c r="F823">
        <v>2020</v>
      </c>
    </row>
    <row r="824" spans="1:6" x14ac:dyDescent="0.25">
      <c r="A824" t="s">
        <v>2369</v>
      </c>
      <c r="B824" t="s">
        <v>2368</v>
      </c>
      <c r="C824" t="b">
        <v>1</v>
      </c>
      <c r="D824" t="s">
        <v>35</v>
      </c>
      <c r="E824">
        <v>7636478</v>
      </c>
      <c r="F824">
        <v>2020</v>
      </c>
    </row>
    <row r="825" spans="1:6" x14ac:dyDescent="0.25">
      <c r="A825" t="s">
        <v>2369</v>
      </c>
      <c r="B825" t="s">
        <v>2368</v>
      </c>
      <c r="C825" t="b">
        <v>1</v>
      </c>
      <c r="D825" t="s">
        <v>35</v>
      </c>
      <c r="E825">
        <v>8075967</v>
      </c>
      <c r="F825">
        <v>2020</v>
      </c>
    </row>
    <row r="826" spans="1:6" x14ac:dyDescent="0.25">
      <c r="A826" t="s">
        <v>2356</v>
      </c>
      <c r="B826" t="s">
        <v>2350</v>
      </c>
      <c r="C826" t="b">
        <v>0</v>
      </c>
      <c r="D826" t="s">
        <v>35</v>
      </c>
      <c r="E826">
        <v>-2000</v>
      </c>
      <c r="F826">
        <v>2020</v>
      </c>
    </row>
    <row r="827" spans="1:6" x14ac:dyDescent="0.25">
      <c r="A827" t="s">
        <v>2353</v>
      </c>
      <c r="B827" t="s">
        <v>2347</v>
      </c>
      <c r="C827" t="b">
        <v>0</v>
      </c>
      <c r="D827" t="s">
        <v>35</v>
      </c>
      <c r="E827">
        <v>13630.825999999999</v>
      </c>
      <c r="F827">
        <v>2020</v>
      </c>
    </row>
    <row r="828" spans="1:6" x14ac:dyDescent="0.25">
      <c r="A828" t="s">
        <v>2361</v>
      </c>
      <c r="B828" t="s">
        <v>2345</v>
      </c>
      <c r="C828" t="b">
        <v>1</v>
      </c>
      <c r="D828" t="s">
        <v>35</v>
      </c>
      <c r="E828">
        <v>610313.17000000004</v>
      </c>
      <c r="F828">
        <v>2020</v>
      </c>
    </row>
    <row r="829" spans="1:6" x14ac:dyDescent="0.25">
      <c r="A829" t="s">
        <v>2332</v>
      </c>
      <c r="B829" t="s">
        <v>2345</v>
      </c>
      <c r="C829" t="b">
        <v>0</v>
      </c>
      <c r="D829" t="s">
        <v>35</v>
      </c>
      <c r="E829">
        <v>0</v>
      </c>
      <c r="F829">
        <v>2020</v>
      </c>
    </row>
    <row r="830" spans="1:6" x14ac:dyDescent="0.25">
      <c r="A830" t="s">
        <v>2353</v>
      </c>
      <c r="B830" t="s">
        <v>2350</v>
      </c>
      <c r="C830" t="b">
        <v>0</v>
      </c>
      <c r="D830" t="s">
        <v>35</v>
      </c>
      <c r="E830">
        <v>4136.1239999999998</v>
      </c>
      <c r="F830">
        <v>2020</v>
      </c>
    </row>
    <row r="831" spans="1:6" x14ac:dyDescent="0.25">
      <c r="A831" t="s">
        <v>2340</v>
      </c>
      <c r="B831" t="s">
        <v>2345</v>
      </c>
      <c r="C831" t="b">
        <v>1</v>
      </c>
      <c r="D831" t="s">
        <v>35</v>
      </c>
      <c r="E831">
        <v>304223.88</v>
      </c>
      <c r="F831">
        <v>2020</v>
      </c>
    </row>
    <row r="832" spans="1:6" x14ac:dyDescent="0.25">
      <c r="A832" t="s">
        <v>2356</v>
      </c>
      <c r="B832" t="s">
        <v>2350</v>
      </c>
      <c r="C832" t="b">
        <v>0</v>
      </c>
      <c r="D832" t="s">
        <v>35</v>
      </c>
      <c r="E832">
        <v>-473</v>
      </c>
      <c r="F832">
        <v>2020</v>
      </c>
    </row>
    <row r="833" spans="1:6" x14ac:dyDescent="0.25">
      <c r="A833" t="s">
        <v>2332</v>
      </c>
      <c r="B833" t="s">
        <v>2345</v>
      </c>
      <c r="C833" t="b">
        <v>0</v>
      </c>
      <c r="D833" t="s">
        <v>35</v>
      </c>
      <c r="E833">
        <v>0</v>
      </c>
      <c r="F833">
        <v>2020</v>
      </c>
    </row>
    <row r="834" spans="1:6" x14ac:dyDescent="0.25">
      <c r="A834" t="s">
        <v>2353</v>
      </c>
      <c r="B834" t="s">
        <v>2347</v>
      </c>
      <c r="C834" t="b">
        <v>0</v>
      </c>
      <c r="D834" t="s">
        <v>35</v>
      </c>
      <c r="E834">
        <v>563544.78</v>
      </c>
      <c r="F834">
        <v>2020</v>
      </c>
    </row>
    <row r="835" spans="1:6" x14ac:dyDescent="0.25">
      <c r="A835" t="s">
        <v>2384</v>
      </c>
      <c r="B835" t="s">
        <v>2345</v>
      </c>
      <c r="C835" t="b">
        <v>1</v>
      </c>
      <c r="D835" t="s">
        <v>35</v>
      </c>
      <c r="E835">
        <v>3545500.2</v>
      </c>
      <c r="F835">
        <v>2020</v>
      </c>
    </row>
    <row r="836" spans="1:6" x14ac:dyDescent="0.25">
      <c r="A836" t="s">
        <v>2332</v>
      </c>
      <c r="B836" t="s">
        <v>2345</v>
      </c>
      <c r="C836" t="b">
        <v>0</v>
      </c>
      <c r="D836" t="s">
        <v>35</v>
      </c>
      <c r="E836">
        <v>0</v>
      </c>
      <c r="F836">
        <v>2020</v>
      </c>
    </row>
    <row r="837" spans="1:6" x14ac:dyDescent="0.25">
      <c r="A837" t="s">
        <v>2353</v>
      </c>
      <c r="B837" t="s">
        <v>2350</v>
      </c>
      <c r="C837" t="b">
        <v>0</v>
      </c>
      <c r="D837" t="s">
        <v>35</v>
      </c>
      <c r="E837">
        <v>14823.953</v>
      </c>
      <c r="F837">
        <v>2020</v>
      </c>
    </row>
    <row r="838" spans="1:6" x14ac:dyDescent="0.25">
      <c r="A838" t="s">
        <v>2332</v>
      </c>
      <c r="B838" t="s">
        <v>2372</v>
      </c>
      <c r="C838" t="b">
        <v>0</v>
      </c>
      <c r="D838" t="s">
        <v>35</v>
      </c>
      <c r="E838">
        <v>0</v>
      </c>
      <c r="F838">
        <v>2020</v>
      </c>
    </row>
    <row r="839" spans="1:6" x14ac:dyDescent="0.25">
      <c r="A839" t="s">
        <v>2397</v>
      </c>
      <c r="B839" t="s">
        <v>2345</v>
      </c>
      <c r="C839" t="b">
        <v>1</v>
      </c>
      <c r="D839" t="s">
        <v>35</v>
      </c>
      <c r="E839">
        <v>4045913</v>
      </c>
      <c r="F839">
        <v>2020</v>
      </c>
    </row>
    <row r="840" spans="1:6" x14ac:dyDescent="0.25">
      <c r="A840" t="s">
        <v>2332</v>
      </c>
      <c r="B840" t="s">
        <v>2345</v>
      </c>
      <c r="C840" t="b">
        <v>0</v>
      </c>
      <c r="D840" t="s">
        <v>35</v>
      </c>
      <c r="E840">
        <v>0</v>
      </c>
      <c r="F840">
        <v>2020</v>
      </c>
    </row>
    <row r="841" spans="1:6" x14ac:dyDescent="0.25">
      <c r="A841" t="s">
        <v>2364</v>
      </c>
      <c r="B841" t="s">
        <v>2352</v>
      </c>
      <c r="C841" t="b">
        <v>0</v>
      </c>
      <c r="D841" t="s">
        <v>35</v>
      </c>
      <c r="E841">
        <v>-99</v>
      </c>
      <c r="F841">
        <v>2020</v>
      </c>
    </row>
    <row r="842" spans="1:6" x14ac:dyDescent="0.25">
      <c r="A842" t="s">
        <v>2424</v>
      </c>
      <c r="B842" t="s">
        <v>2341</v>
      </c>
      <c r="C842" t="b">
        <v>1</v>
      </c>
      <c r="D842" t="s">
        <v>35</v>
      </c>
      <c r="E842">
        <v>7708</v>
      </c>
      <c r="F842">
        <v>2020</v>
      </c>
    </row>
    <row r="843" spans="1:6" x14ac:dyDescent="0.25">
      <c r="A843" t="s">
        <v>2332</v>
      </c>
      <c r="B843" t="s">
        <v>2429</v>
      </c>
      <c r="C843" t="b">
        <v>0</v>
      </c>
      <c r="D843" t="s">
        <v>15</v>
      </c>
      <c r="E843">
        <v>0</v>
      </c>
      <c r="F843">
        <v>2020</v>
      </c>
    </row>
    <row r="844" spans="1:6" x14ac:dyDescent="0.25">
      <c r="A844" t="s">
        <v>2357</v>
      </c>
      <c r="B844" t="s">
        <v>2341</v>
      </c>
      <c r="C844" t="b">
        <v>1</v>
      </c>
      <c r="D844" t="s">
        <v>35</v>
      </c>
      <c r="E844">
        <v>6320</v>
      </c>
      <c r="F844">
        <v>2020</v>
      </c>
    </row>
    <row r="845" spans="1:6" x14ac:dyDescent="0.25">
      <c r="A845" t="s">
        <v>2370</v>
      </c>
      <c r="B845" t="s">
        <v>2341</v>
      </c>
      <c r="C845" t="b">
        <v>1</v>
      </c>
      <c r="D845" t="s">
        <v>15</v>
      </c>
      <c r="E845">
        <v>41321</v>
      </c>
      <c r="F845">
        <v>2020</v>
      </c>
    </row>
    <row r="846" spans="1:6" x14ac:dyDescent="0.25">
      <c r="A846" t="s">
        <v>2332</v>
      </c>
      <c r="B846" t="s">
        <v>2350</v>
      </c>
      <c r="C846" t="b">
        <v>0</v>
      </c>
      <c r="D846" t="s">
        <v>35</v>
      </c>
      <c r="E846">
        <v>0</v>
      </c>
      <c r="F846">
        <v>2020</v>
      </c>
    </row>
    <row r="847" spans="1:6" x14ac:dyDescent="0.25">
      <c r="A847" t="s">
        <v>2445</v>
      </c>
      <c r="B847" t="s">
        <v>2352</v>
      </c>
      <c r="C847" t="b">
        <v>1</v>
      </c>
      <c r="D847" t="s">
        <v>35</v>
      </c>
      <c r="E847">
        <v>64838</v>
      </c>
      <c r="F847">
        <v>2020</v>
      </c>
    </row>
    <row r="848" spans="1:6" x14ac:dyDescent="0.25">
      <c r="A848" t="s">
        <v>2360</v>
      </c>
      <c r="B848" t="s">
        <v>2341</v>
      </c>
      <c r="C848" t="b">
        <v>1</v>
      </c>
      <c r="D848" t="s">
        <v>125</v>
      </c>
      <c r="E848">
        <v>33638</v>
      </c>
      <c r="F848">
        <v>2020</v>
      </c>
    </row>
    <row r="849" spans="1:6" x14ac:dyDescent="0.25">
      <c r="A849" t="s">
        <v>2377</v>
      </c>
      <c r="B849" t="s">
        <v>2341</v>
      </c>
      <c r="C849" t="b">
        <v>1</v>
      </c>
      <c r="D849" t="s">
        <v>116</v>
      </c>
      <c r="E849">
        <v>2360</v>
      </c>
      <c r="F849">
        <v>2020</v>
      </c>
    </row>
    <row r="850" spans="1:6" x14ac:dyDescent="0.25">
      <c r="A850" t="s">
        <v>2381</v>
      </c>
      <c r="B850" t="s">
        <v>2350</v>
      </c>
      <c r="C850" t="b">
        <v>1</v>
      </c>
      <c r="D850" t="s">
        <v>35</v>
      </c>
      <c r="E850">
        <v>448</v>
      </c>
      <c r="F850">
        <v>2020</v>
      </c>
    </row>
    <row r="851" spans="1:6" x14ac:dyDescent="0.25">
      <c r="A851" t="s">
        <v>2332</v>
      </c>
      <c r="B851" t="s">
        <v>2352</v>
      </c>
      <c r="C851" t="b">
        <v>0</v>
      </c>
      <c r="D851" t="s">
        <v>35</v>
      </c>
      <c r="E851">
        <v>0</v>
      </c>
      <c r="F851">
        <v>2020</v>
      </c>
    </row>
    <row r="852" spans="1:6" x14ac:dyDescent="0.25">
      <c r="A852" t="s">
        <v>2342</v>
      </c>
      <c r="B852" t="s">
        <v>2350</v>
      </c>
      <c r="C852" t="b">
        <v>1</v>
      </c>
      <c r="D852" t="s">
        <v>35</v>
      </c>
      <c r="E852">
        <v>242</v>
      </c>
      <c r="F852">
        <v>2020</v>
      </c>
    </row>
    <row r="853" spans="1:6" x14ac:dyDescent="0.25">
      <c r="A853" t="s">
        <v>2332</v>
      </c>
      <c r="B853" t="s">
        <v>2352</v>
      </c>
      <c r="C853" t="b">
        <v>0</v>
      </c>
      <c r="D853" t="s">
        <v>35</v>
      </c>
      <c r="E853">
        <v>0</v>
      </c>
      <c r="F853">
        <v>2020</v>
      </c>
    </row>
    <row r="854" spans="1:6" x14ac:dyDescent="0.25">
      <c r="A854" t="s">
        <v>2394</v>
      </c>
      <c r="B854" t="s">
        <v>2350</v>
      </c>
      <c r="C854" t="b">
        <v>1</v>
      </c>
      <c r="D854" t="s">
        <v>35</v>
      </c>
      <c r="E854">
        <v>288</v>
      </c>
      <c r="F854">
        <v>2020</v>
      </c>
    </row>
    <row r="855" spans="1:6" x14ac:dyDescent="0.25">
      <c r="A855" t="s">
        <v>2332</v>
      </c>
      <c r="B855" t="s">
        <v>2352</v>
      </c>
      <c r="C855" t="b">
        <v>0</v>
      </c>
      <c r="D855" t="s">
        <v>35</v>
      </c>
      <c r="E855">
        <v>0</v>
      </c>
      <c r="F855">
        <v>2020</v>
      </c>
    </row>
    <row r="856" spans="1:6" x14ac:dyDescent="0.25">
      <c r="A856" t="s">
        <v>2389</v>
      </c>
      <c r="B856" t="s">
        <v>2350</v>
      </c>
      <c r="C856" t="b">
        <v>1</v>
      </c>
      <c r="D856" t="s">
        <v>35</v>
      </c>
      <c r="E856">
        <v>42</v>
      </c>
      <c r="F856">
        <v>2020</v>
      </c>
    </row>
    <row r="857" spans="1:6" x14ac:dyDescent="0.25">
      <c r="A857" t="s">
        <v>2332</v>
      </c>
      <c r="B857" t="s">
        <v>2352</v>
      </c>
      <c r="C857" t="b">
        <v>0</v>
      </c>
      <c r="D857" t="s">
        <v>35</v>
      </c>
      <c r="E857">
        <v>0</v>
      </c>
      <c r="F857">
        <v>2020</v>
      </c>
    </row>
    <row r="858" spans="1:6" x14ac:dyDescent="0.25">
      <c r="A858" t="s">
        <v>2332</v>
      </c>
      <c r="B858" t="s">
        <v>2350</v>
      </c>
      <c r="C858" t="b">
        <v>0</v>
      </c>
      <c r="D858" t="s">
        <v>35</v>
      </c>
      <c r="E858">
        <v>0</v>
      </c>
      <c r="F858">
        <v>2020</v>
      </c>
    </row>
    <row r="859" spans="1:6" x14ac:dyDescent="0.25">
      <c r="A859" t="s">
        <v>2332</v>
      </c>
      <c r="B859" t="s">
        <v>2352</v>
      </c>
      <c r="C859" t="b">
        <v>0</v>
      </c>
      <c r="D859" t="s">
        <v>35</v>
      </c>
      <c r="E859">
        <v>0</v>
      </c>
      <c r="F859">
        <v>2020</v>
      </c>
    </row>
    <row r="860" spans="1:6" x14ac:dyDescent="0.25">
      <c r="A860" t="s">
        <v>2383</v>
      </c>
      <c r="B860" t="s">
        <v>2350</v>
      </c>
      <c r="C860" t="b">
        <v>1</v>
      </c>
      <c r="D860" t="s">
        <v>35</v>
      </c>
      <c r="E860">
        <v>25</v>
      </c>
      <c r="F860">
        <v>2020</v>
      </c>
    </row>
    <row r="861" spans="1:6" x14ac:dyDescent="0.25">
      <c r="A861" t="s">
        <v>2332</v>
      </c>
      <c r="B861" t="s">
        <v>2352</v>
      </c>
      <c r="C861" t="b">
        <v>0</v>
      </c>
      <c r="D861" t="s">
        <v>35</v>
      </c>
      <c r="E861">
        <v>0</v>
      </c>
      <c r="F861">
        <v>2020</v>
      </c>
    </row>
    <row r="862" spans="1:6" x14ac:dyDescent="0.25">
      <c r="A862" t="s">
        <v>2382</v>
      </c>
      <c r="B862" t="s">
        <v>2350</v>
      </c>
      <c r="C862" t="b">
        <v>1</v>
      </c>
      <c r="D862" t="s">
        <v>35</v>
      </c>
      <c r="E862">
        <v>146</v>
      </c>
      <c r="F862">
        <v>2020</v>
      </c>
    </row>
    <row r="863" spans="1:6" x14ac:dyDescent="0.25">
      <c r="A863" t="s">
        <v>2332</v>
      </c>
      <c r="B863" t="s">
        <v>2352</v>
      </c>
      <c r="C863" t="b">
        <v>0</v>
      </c>
      <c r="D863" t="s">
        <v>35</v>
      </c>
      <c r="E863">
        <v>0</v>
      </c>
      <c r="F863">
        <v>2020</v>
      </c>
    </row>
    <row r="864" spans="1:6" x14ac:dyDescent="0.25">
      <c r="A864" t="s">
        <v>2388</v>
      </c>
      <c r="B864" t="s">
        <v>2350</v>
      </c>
      <c r="C864" t="b">
        <v>0</v>
      </c>
      <c r="D864" t="s">
        <v>35</v>
      </c>
      <c r="E864">
        <v>-257.41899999999998</v>
      </c>
      <c r="F864">
        <v>2020</v>
      </c>
    </row>
    <row r="865" spans="1:6" x14ac:dyDescent="0.25">
      <c r="A865" t="s">
        <v>2396</v>
      </c>
      <c r="B865" t="s">
        <v>2352</v>
      </c>
      <c r="C865" t="b">
        <v>0</v>
      </c>
      <c r="D865" t="s">
        <v>35</v>
      </c>
      <c r="E865">
        <v>-3.581</v>
      </c>
      <c r="F865">
        <v>2020</v>
      </c>
    </row>
    <row r="866" spans="1:6" x14ac:dyDescent="0.25">
      <c r="A866" t="s">
        <v>2390</v>
      </c>
      <c r="B866" t="s">
        <v>2401</v>
      </c>
      <c r="C866" t="b">
        <v>1</v>
      </c>
      <c r="D866" t="s">
        <v>35</v>
      </c>
      <c r="E866">
        <v>1647</v>
      </c>
      <c r="F866">
        <v>2020</v>
      </c>
    </row>
    <row r="867" spans="1:6" x14ac:dyDescent="0.25">
      <c r="A867" t="s">
        <v>2379</v>
      </c>
      <c r="B867" t="s">
        <v>2339</v>
      </c>
      <c r="C867" t="b">
        <v>1</v>
      </c>
      <c r="D867" t="s">
        <v>35</v>
      </c>
      <c r="E867">
        <v>5855</v>
      </c>
      <c r="F867">
        <v>2020</v>
      </c>
    </row>
    <row r="868" spans="1:6" x14ac:dyDescent="0.25">
      <c r="A868" t="s">
        <v>2456</v>
      </c>
      <c r="B868" t="s">
        <v>2350</v>
      </c>
      <c r="C868" t="b">
        <v>1</v>
      </c>
      <c r="D868" t="s">
        <v>35</v>
      </c>
      <c r="E868">
        <v>120</v>
      </c>
      <c r="F868">
        <v>2020</v>
      </c>
    </row>
    <row r="869" spans="1:6" x14ac:dyDescent="0.25">
      <c r="A869" t="s">
        <v>2332</v>
      </c>
      <c r="B869" t="s">
        <v>2352</v>
      </c>
      <c r="C869" t="b">
        <v>0</v>
      </c>
      <c r="D869" t="s">
        <v>35</v>
      </c>
      <c r="E869">
        <v>0</v>
      </c>
      <c r="F869">
        <v>2020</v>
      </c>
    </row>
    <row r="870" spans="1:6" x14ac:dyDescent="0.25">
      <c r="A870" t="s">
        <v>2391</v>
      </c>
      <c r="B870" t="s">
        <v>2350</v>
      </c>
      <c r="C870" t="b">
        <v>1</v>
      </c>
      <c r="D870" t="s">
        <v>35</v>
      </c>
      <c r="E870">
        <v>27</v>
      </c>
      <c r="F870">
        <v>2020</v>
      </c>
    </row>
    <row r="871" spans="1:6" x14ac:dyDescent="0.25">
      <c r="A871" t="s">
        <v>2332</v>
      </c>
      <c r="B871" t="s">
        <v>2352</v>
      </c>
      <c r="C871" t="b">
        <v>0</v>
      </c>
      <c r="D871" t="s">
        <v>35</v>
      </c>
      <c r="E871">
        <v>0</v>
      </c>
      <c r="F871">
        <v>2020</v>
      </c>
    </row>
    <row r="872" spans="1:6" x14ac:dyDescent="0.25">
      <c r="A872" t="s">
        <v>2382</v>
      </c>
      <c r="B872" t="s">
        <v>2350</v>
      </c>
      <c r="C872" t="b">
        <v>1</v>
      </c>
      <c r="D872" t="s">
        <v>35</v>
      </c>
      <c r="E872">
        <v>158</v>
      </c>
      <c r="F872">
        <v>2020</v>
      </c>
    </row>
    <row r="873" spans="1:6" x14ac:dyDescent="0.25">
      <c r="A873" t="s">
        <v>2356</v>
      </c>
      <c r="B873" t="s">
        <v>2350</v>
      </c>
      <c r="C873" t="b">
        <v>1</v>
      </c>
      <c r="D873" t="s">
        <v>35</v>
      </c>
      <c r="E873">
        <v>32</v>
      </c>
      <c r="F873">
        <v>2020</v>
      </c>
    </row>
    <row r="874" spans="1:6" x14ac:dyDescent="0.25">
      <c r="A874" t="s">
        <v>2354</v>
      </c>
      <c r="B874" t="s">
        <v>2341</v>
      </c>
      <c r="C874" t="b">
        <v>1</v>
      </c>
      <c r="D874" t="s">
        <v>35</v>
      </c>
      <c r="E874">
        <v>36625</v>
      </c>
      <c r="F874">
        <v>2020</v>
      </c>
    </row>
    <row r="875" spans="1:6" x14ac:dyDescent="0.25">
      <c r="A875" t="s">
        <v>2338</v>
      </c>
      <c r="B875" t="s">
        <v>2350</v>
      </c>
      <c r="C875" t="b">
        <v>1</v>
      </c>
      <c r="D875" t="s">
        <v>35</v>
      </c>
      <c r="E875">
        <v>123</v>
      </c>
      <c r="F875">
        <v>2020</v>
      </c>
    </row>
    <row r="876" spans="1:6" x14ac:dyDescent="0.25">
      <c r="A876" t="s">
        <v>2353</v>
      </c>
      <c r="B876" t="s">
        <v>2350</v>
      </c>
      <c r="C876" t="b">
        <v>0</v>
      </c>
      <c r="D876" t="s">
        <v>35</v>
      </c>
      <c r="E876">
        <v>189.19800000000001</v>
      </c>
      <c r="F876">
        <v>2020</v>
      </c>
    </row>
    <row r="877" spans="1:6" x14ac:dyDescent="0.25">
      <c r="A877" t="s">
        <v>2395</v>
      </c>
      <c r="B877" t="s">
        <v>2352</v>
      </c>
      <c r="C877" t="b">
        <v>1</v>
      </c>
      <c r="D877" t="s">
        <v>35</v>
      </c>
      <c r="E877">
        <v>335.80200000000002</v>
      </c>
      <c r="F877">
        <v>2020</v>
      </c>
    </row>
    <row r="878" spans="1:6" x14ac:dyDescent="0.25">
      <c r="A878" t="s">
        <v>2366</v>
      </c>
      <c r="B878" t="s">
        <v>2350</v>
      </c>
      <c r="C878" t="b">
        <v>1</v>
      </c>
      <c r="D878" t="s">
        <v>35</v>
      </c>
      <c r="E878">
        <v>173</v>
      </c>
      <c r="F878">
        <v>2020</v>
      </c>
    </row>
    <row r="879" spans="1:6" x14ac:dyDescent="0.25">
      <c r="A879" t="s">
        <v>2332</v>
      </c>
      <c r="B879" t="s">
        <v>2352</v>
      </c>
      <c r="C879" t="b">
        <v>0</v>
      </c>
      <c r="D879" t="s">
        <v>35</v>
      </c>
      <c r="E879">
        <v>0</v>
      </c>
      <c r="F879">
        <v>2020</v>
      </c>
    </row>
    <row r="880" spans="1:6" x14ac:dyDescent="0.25">
      <c r="A880" t="s">
        <v>2391</v>
      </c>
      <c r="B880" t="s">
        <v>2350</v>
      </c>
      <c r="C880" t="b">
        <v>1</v>
      </c>
      <c r="D880" t="s">
        <v>35</v>
      </c>
      <c r="E880">
        <v>195</v>
      </c>
      <c r="F880">
        <v>2020</v>
      </c>
    </row>
    <row r="881" spans="1:6" x14ac:dyDescent="0.25">
      <c r="A881" t="s">
        <v>2349</v>
      </c>
      <c r="B881" t="s">
        <v>2350</v>
      </c>
      <c r="C881" t="b">
        <v>1</v>
      </c>
      <c r="D881" t="s">
        <v>35</v>
      </c>
      <c r="E881">
        <v>318.02699999999999</v>
      </c>
      <c r="F881">
        <v>2020</v>
      </c>
    </row>
    <row r="882" spans="1:6" x14ac:dyDescent="0.25">
      <c r="A882" t="s">
        <v>2448</v>
      </c>
      <c r="B882" t="s">
        <v>2352</v>
      </c>
      <c r="C882" t="b">
        <v>1</v>
      </c>
      <c r="D882" t="s">
        <v>35</v>
      </c>
      <c r="E882">
        <v>2202.973</v>
      </c>
      <c r="F882">
        <v>2020</v>
      </c>
    </row>
    <row r="883" spans="1:6" x14ac:dyDescent="0.25">
      <c r="A883" t="s">
        <v>2381</v>
      </c>
      <c r="B883" t="s">
        <v>2401</v>
      </c>
      <c r="C883" t="b">
        <v>1</v>
      </c>
      <c r="D883" t="s">
        <v>35</v>
      </c>
      <c r="E883">
        <v>324</v>
      </c>
      <c r="F883">
        <v>2020</v>
      </c>
    </row>
    <row r="884" spans="1:6" x14ac:dyDescent="0.25">
      <c r="A884" t="s">
        <v>2446</v>
      </c>
      <c r="B884" t="s">
        <v>2350</v>
      </c>
      <c r="C884" t="b">
        <v>1</v>
      </c>
      <c r="D884" t="s">
        <v>35</v>
      </c>
      <c r="E884">
        <v>1748</v>
      </c>
      <c r="F884">
        <v>2020</v>
      </c>
    </row>
    <row r="885" spans="1:6" x14ac:dyDescent="0.25">
      <c r="A885" t="s">
        <v>2332</v>
      </c>
      <c r="B885" t="s">
        <v>2352</v>
      </c>
      <c r="C885" t="b">
        <v>0</v>
      </c>
      <c r="D885" t="s">
        <v>35</v>
      </c>
      <c r="E885">
        <v>0</v>
      </c>
      <c r="F885">
        <v>2020</v>
      </c>
    </row>
    <row r="886" spans="1:6" x14ac:dyDescent="0.25">
      <c r="A886" t="s">
        <v>2379</v>
      </c>
      <c r="B886" t="s">
        <v>2345</v>
      </c>
      <c r="C886" t="b">
        <v>1</v>
      </c>
      <c r="D886" t="s">
        <v>35</v>
      </c>
      <c r="E886">
        <v>748237.45</v>
      </c>
      <c r="F886">
        <v>2020</v>
      </c>
    </row>
    <row r="887" spans="1:6" x14ac:dyDescent="0.25">
      <c r="A887" t="s">
        <v>2353</v>
      </c>
      <c r="B887" t="s">
        <v>2347</v>
      </c>
      <c r="C887" t="b">
        <v>0</v>
      </c>
      <c r="D887" t="s">
        <v>35</v>
      </c>
      <c r="E887">
        <v>7683.5510000000004</v>
      </c>
      <c r="F887">
        <v>2020</v>
      </c>
    </row>
    <row r="888" spans="1:6" x14ac:dyDescent="0.25">
      <c r="A888" t="s">
        <v>2332</v>
      </c>
      <c r="B888" t="s">
        <v>2345</v>
      </c>
      <c r="C888" t="b">
        <v>0</v>
      </c>
      <c r="D888" t="s">
        <v>35</v>
      </c>
      <c r="E888">
        <v>0</v>
      </c>
      <c r="F888">
        <v>2020</v>
      </c>
    </row>
    <row r="889" spans="1:6" x14ac:dyDescent="0.25">
      <c r="A889" t="s">
        <v>2332</v>
      </c>
      <c r="B889" t="s">
        <v>2350</v>
      </c>
      <c r="C889" t="b">
        <v>0</v>
      </c>
      <c r="D889" t="s">
        <v>35</v>
      </c>
      <c r="E889">
        <v>0</v>
      </c>
      <c r="F889">
        <v>2020</v>
      </c>
    </row>
    <row r="890" spans="1:6" x14ac:dyDescent="0.25">
      <c r="A890" t="s">
        <v>2364</v>
      </c>
      <c r="B890" t="s">
        <v>2350</v>
      </c>
      <c r="C890" t="b">
        <v>1</v>
      </c>
      <c r="D890" t="s">
        <v>35</v>
      </c>
      <c r="E890">
        <v>211</v>
      </c>
      <c r="F890">
        <v>2020</v>
      </c>
    </row>
    <row r="891" spans="1:6" x14ac:dyDescent="0.25">
      <c r="A891" t="s">
        <v>2383</v>
      </c>
      <c r="B891" t="s">
        <v>2350</v>
      </c>
      <c r="C891" t="b">
        <v>1</v>
      </c>
      <c r="D891" t="s">
        <v>35</v>
      </c>
      <c r="E891">
        <v>139</v>
      </c>
      <c r="F891">
        <v>2020</v>
      </c>
    </row>
    <row r="892" spans="1:6" x14ac:dyDescent="0.25">
      <c r="A892" t="s">
        <v>2332</v>
      </c>
      <c r="B892" t="s">
        <v>2352</v>
      </c>
      <c r="C892" t="b">
        <v>0</v>
      </c>
      <c r="D892" t="s">
        <v>35</v>
      </c>
      <c r="E892">
        <v>0</v>
      </c>
      <c r="F892">
        <v>2020</v>
      </c>
    </row>
    <row r="893" spans="1:6" x14ac:dyDescent="0.25">
      <c r="A893" t="s">
        <v>2332</v>
      </c>
      <c r="B893" t="s">
        <v>2350</v>
      </c>
      <c r="C893" t="b">
        <v>0</v>
      </c>
      <c r="D893" t="s">
        <v>35</v>
      </c>
      <c r="E893">
        <v>0</v>
      </c>
      <c r="F893">
        <v>2020</v>
      </c>
    </row>
    <row r="894" spans="1:6" x14ac:dyDescent="0.25">
      <c r="A894" t="s">
        <v>2383</v>
      </c>
      <c r="B894" t="s">
        <v>2352</v>
      </c>
      <c r="C894" t="b">
        <v>1</v>
      </c>
      <c r="D894" t="s">
        <v>35</v>
      </c>
      <c r="E894">
        <v>327</v>
      </c>
      <c r="F894">
        <v>2020</v>
      </c>
    </row>
    <row r="895" spans="1:6" x14ac:dyDescent="0.25">
      <c r="A895" t="s">
        <v>2354</v>
      </c>
      <c r="B895" t="s">
        <v>2350</v>
      </c>
      <c r="C895" t="b">
        <v>1</v>
      </c>
      <c r="D895" t="s">
        <v>35</v>
      </c>
      <c r="E895">
        <v>125</v>
      </c>
      <c r="F895">
        <v>2020</v>
      </c>
    </row>
    <row r="896" spans="1:6" x14ac:dyDescent="0.25">
      <c r="A896" t="s">
        <v>2332</v>
      </c>
      <c r="B896" t="s">
        <v>2352</v>
      </c>
      <c r="C896" t="b">
        <v>0</v>
      </c>
      <c r="D896" t="s">
        <v>35</v>
      </c>
      <c r="E896">
        <v>0</v>
      </c>
      <c r="F896">
        <v>2020</v>
      </c>
    </row>
    <row r="897" spans="1:6" x14ac:dyDescent="0.25">
      <c r="A897" t="s">
        <v>2407</v>
      </c>
      <c r="B897" t="s">
        <v>2350</v>
      </c>
      <c r="C897" t="b">
        <v>1</v>
      </c>
      <c r="D897" t="s">
        <v>35</v>
      </c>
      <c r="E897">
        <v>226</v>
      </c>
      <c r="F897">
        <v>2020</v>
      </c>
    </row>
    <row r="898" spans="1:6" x14ac:dyDescent="0.25">
      <c r="A898" t="s">
        <v>2332</v>
      </c>
      <c r="B898" t="s">
        <v>2350</v>
      </c>
      <c r="C898" t="b">
        <v>0</v>
      </c>
      <c r="D898" t="s">
        <v>35</v>
      </c>
      <c r="E898">
        <v>0</v>
      </c>
      <c r="F898">
        <v>2020</v>
      </c>
    </row>
    <row r="899" spans="1:6" x14ac:dyDescent="0.25">
      <c r="A899" t="s">
        <v>2437</v>
      </c>
      <c r="B899" t="s">
        <v>2347</v>
      </c>
      <c r="C899" t="b">
        <v>1</v>
      </c>
      <c r="D899" t="s">
        <v>35</v>
      </c>
      <c r="E899">
        <v>3847</v>
      </c>
      <c r="F899">
        <v>2020</v>
      </c>
    </row>
    <row r="900" spans="1:6" x14ac:dyDescent="0.25">
      <c r="A900" t="s">
        <v>2353</v>
      </c>
      <c r="B900" t="s">
        <v>2350</v>
      </c>
      <c r="C900" t="b">
        <v>0</v>
      </c>
      <c r="D900" t="s">
        <v>35</v>
      </c>
      <c r="E900">
        <v>22.803000000000001</v>
      </c>
      <c r="F900">
        <v>2020</v>
      </c>
    </row>
    <row r="901" spans="1:6" x14ac:dyDescent="0.25">
      <c r="A901" t="s">
        <v>2396</v>
      </c>
      <c r="B901" t="s">
        <v>2352</v>
      </c>
      <c r="C901" t="b">
        <v>1</v>
      </c>
      <c r="D901" t="s">
        <v>35</v>
      </c>
      <c r="E901">
        <v>4290.1970000000001</v>
      </c>
      <c r="F901">
        <v>2020</v>
      </c>
    </row>
    <row r="902" spans="1:6" x14ac:dyDescent="0.25">
      <c r="A902" t="s">
        <v>2340</v>
      </c>
      <c r="B902" t="s">
        <v>2345</v>
      </c>
      <c r="C902" t="b">
        <v>1</v>
      </c>
      <c r="D902" t="s">
        <v>35</v>
      </c>
      <c r="E902">
        <v>906220.89</v>
      </c>
      <c r="F902">
        <v>2020</v>
      </c>
    </row>
    <row r="903" spans="1:6" x14ac:dyDescent="0.25">
      <c r="A903" t="s">
        <v>2353</v>
      </c>
      <c r="B903" t="s">
        <v>2350</v>
      </c>
      <c r="C903" t="b">
        <v>0</v>
      </c>
      <c r="D903" t="s">
        <v>35</v>
      </c>
      <c r="E903">
        <v>959.11500000000001</v>
      </c>
      <c r="F903">
        <v>2020</v>
      </c>
    </row>
    <row r="904" spans="1:6" x14ac:dyDescent="0.25">
      <c r="A904" t="s">
        <v>2332</v>
      </c>
      <c r="B904" t="s">
        <v>2350</v>
      </c>
      <c r="C904" t="b">
        <v>0</v>
      </c>
      <c r="D904" t="s">
        <v>35</v>
      </c>
      <c r="E904">
        <v>0</v>
      </c>
      <c r="F904">
        <v>2020</v>
      </c>
    </row>
    <row r="905" spans="1:6" x14ac:dyDescent="0.25">
      <c r="A905" t="s">
        <v>2332</v>
      </c>
      <c r="B905" t="s">
        <v>2345</v>
      </c>
      <c r="C905" t="b">
        <v>0</v>
      </c>
      <c r="D905" t="s">
        <v>35</v>
      </c>
      <c r="E905">
        <v>0</v>
      </c>
      <c r="F905">
        <v>2020</v>
      </c>
    </row>
    <row r="906" spans="1:6" x14ac:dyDescent="0.25">
      <c r="A906" t="s">
        <v>2438</v>
      </c>
      <c r="B906" t="s">
        <v>2345</v>
      </c>
      <c r="C906" t="b">
        <v>1</v>
      </c>
      <c r="D906" t="s">
        <v>37</v>
      </c>
      <c r="E906">
        <v>4368299.8</v>
      </c>
      <c r="F906">
        <v>2020</v>
      </c>
    </row>
    <row r="907" spans="1:6" x14ac:dyDescent="0.25">
      <c r="A907" t="s">
        <v>2353</v>
      </c>
      <c r="B907" t="s">
        <v>2350</v>
      </c>
      <c r="C907" t="b">
        <v>0</v>
      </c>
      <c r="D907" t="s">
        <v>37</v>
      </c>
      <c r="E907">
        <v>7014.2160000000003</v>
      </c>
      <c r="F907">
        <v>2020</v>
      </c>
    </row>
    <row r="908" spans="1:6" x14ac:dyDescent="0.25">
      <c r="A908" t="s">
        <v>2332</v>
      </c>
      <c r="B908" t="s">
        <v>2345</v>
      </c>
      <c r="C908" t="b">
        <v>0</v>
      </c>
      <c r="D908" t="s">
        <v>37</v>
      </c>
      <c r="E908">
        <v>0</v>
      </c>
      <c r="F908">
        <v>2020</v>
      </c>
    </row>
    <row r="909" spans="1:6" x14ac:dyDescent="0.25">
      <c r="A909" t="s">
        <v>2423</v>
      </c>
      <c r="B909" t="s">
        <v>2341</v>
      </c>
      <c r="C909" t="b">
        <v>1</v>
      </c>
      <c r="D909" t="s">
        <v>37</v>
      </c>
      <c r="E909">
        <v>8650</v>
      </c>
      <c r="F909">
        <v>2020</v>
      </c>
    </row>
    <row r="910" spans="1:6" x14ac:dyDescent="0.25">
      <c r="A910" t="s">
        <v>2377</v>
      </c>
      <c r="B910" t="s">
        <v>2341</v>
      </c>
      <c r="C910" t="b">
        <v>1</v>
      </c>
      <c r="D910" t="s">
        <v>32</v>
      </c>
      <c r="E910">
        <v>6218</v>
      </c>
      <c r="F910">
        <v>2020</v>
      </c>
    </row>
    <row r="911" spans="1:6" x14ac:dyDescent="0.25">
      <c r="A911" t="s">
        <v>2448</v>
      </c>
      <c r="B911" t="s">
        <v>2341</v>
      </c>
      <c r="C911" t="b">
        <v>1</v>
      </c>
      <c r="D911" t="s">
        <v>37</v>
      </c>
      <c r="E911">
        <v>24368</v>
      </c>
      <c r="F911">
        <v>2020</v>
      </c>
    </row>
    <row r="912" spans="1:6" x14ac:dyDescent="0.25">
      <c r="A912" t="s">
        <v>2332</v>
      </c>
      <c r="B912" t="s">
        <v>2372</v>
      </c>
      <c r="C912" t="b">
        <v>0</v>
      </c>
      <c r="D912" t="s">
        <v>37</v>
      </c>
      <c r="E912">
        <v>0</v>
      </c>
      <c r="F912">
        <v>2020</v>
      </c>
    </row>
    <row r="913" spans="1:6" x14ac:dyDescent="0.25">
      <c r="A913" t="s">
        <v>2397</v>
      </c>
      <c r="B913" t="s">
        <v>2350</v>
      </c>
      <c r="C913" t="b">
        <v>1</v>
      </c>
      <c r="D913" t="s">
        <v>37</v>
      </c>
      <c r="E913">
        <v>958.16399999999999</v>
      </c>
      <c r="F913">
        <v>2020</v>
      </c>
    </row>
    <row r="914" spans="1:6" x14ac:dyDescent="0.25">
      <c r="A914" t="s">
        <v>2391</v>
      </c>
      <c r="B914" t="s">
        <v>2352</v>
      </c>
      <c r="C914" t="b">
        <v>1</v>
      </c>
      <c r="D914" t="s">
        <v>37</v>
      </c>
      <c r="E914">
        <v>231220.84</v>
      </c>
      <c r="F914">
        <v>2020</v>
      </c>
    </row>
    <row r="915" spans="1:6" x14ac:dyDescent="0.25">
      <c r="A915" t="s">
        <v>2348</v>
      </c>
      <c r="B915" t="s">
        <v>2350</v>
      </c>
      <c r="C915" t="b">
        <v>1</v>
      </c>
      <c r="D915" t="s">
        <v>37</v>
      </c>
      <c r="E915">
        <v>117</v>
      </c>
      <c r="F915">
        <v>2020</v>
      </c>
    </row>
    <row r="916" spans="1:6" x14ac:dyDescent="0.25">
      <c r="A916" t="s">
        <v>2332</v>
      </c>
      <c r="B916" t="s">
        <v>2345</v>
      </c>
      <c r="C916" t="b">
        <v>0</v>
      </c>
      <c r="D916" t="s">
        <v>37</v>
      </c>
      <c r="E916">
        <v>0</v>
      </c>
      <c r="F916">
        <v>2020</v>
      </c>
    </row>
    <row r="917" spans="1:6" x14ac:dyDescent="0.25">
      <c r="A917" t="s">
        <v>2332</v>
      </c>
      <c r="B917" t="s">
        <v>2350</v>
      </c>
      <c r="C917" t="b">
        <v>0</v>
      </c>
      <c r="D917" t="s">
        <v>37</v>
      </c>
      <c r="E917">
        <v>0</v>
      </c>
      <c r="F917">
        <v>2020</v>
      </c>
    </row>
    <row r="918" spans="1:6" x14ac:dyDescent="0.25">
      <c r="A918" t="s">
        <v>2397</v>
      </c>
      <c r="B918" t="s">
        <v>2347</v>
      </c>
      <c r="C918" t="b">
        <v>1</v>
      </c>
      <c r="D918" t="s">
        <v>37</v>
      </c>
      <c r="E918">
        <v>1381709</v>
      </c>
      <c r="F918">
        <v>2020</v>
      </c>
    </row>
    <row r="919" spans="1:6" x14ac:dyDescent="0.25">
      <c r="A919" t="s">
        <v>2332</v>
      </c>
      <c r="B919" t="s">
        <v>2343</v>
      </c>
      <c r="C919" t="b">
        <v>0</v>
      </c>
      <c r="D919" t="s">
        <v>37</v>
      </c>
      <c r="E919">
        <v>1828291</v>
      </c>
      <c r="F919">
        <v>2020</v>
      </c>
    </row>
    <row r="920" spans="1:6" x14ac:dyDescent="0.25">
      <c r="A920" t="s">
        <v>2454</v>
      </c>
      <c r="B920" t="s">
        <v>2343</v>
      </c>
      <c r="C920" t="b">
        <v>1</v>
      </c>
      <c r="D920" t="s">
        <v>37</v>
      </c>
      <c r="E920">
        <v>3265077</v>
      </c>
      <c r="F920">
        <v>2020</v>
      </c>
    </row>
    <row r="921" spans="1:6" x14ac:dyDescent="0.25">
      <c r="A921" t="s">
        <v>2332</v>
      </c>
      <c r="B921" t="s">
        <v>2345</v>
      </c>
      <c r="C921" t="b">
        <v>0</v>
      </c>
      <c r="D921" t="s">
        <v>37</v>
      </c>
      <c r="E921">
        <v>0</v>
      </c>
      <c r="F921">
        <v>2020</v>
      </c>
    </row>
    <row r="922" spans="1:6" x14ac:dyDescent="0.25">
      <c r="A922" t="s">
        <v>2332</v>
      </c>
      <c r="B922" t="s">
        <v>2350</v>
      </c>
      <c r="C922" t="b">
        <v>0</v>
      </c>
      <c r="D922" t="s">
        <v>37</v>
      </c>
      <c r="E922">
        <v>0</v>
      </c>
      <c r="F922">
        <v>2020</v>
      </c>
    </row>
    <row r="923" spans="1:6" x14ac:dyDescent="0.25">
      <c r="A923" t="s">
        <v>2379</v>
      </c>
      <c r="B923" t="s">
        <v>2347</v>
      </c>
      <c r="C923" t="b">
        <v>1</v>
      </c>
      <c r="D923" t="s">
        <v>37</v>
      </c>
      <c r="E923">
        <v>27959.279999999999</v>
      </c>
      <c r="F923">
        <v>2020</v>
      </c>
    </row>
    <row r="924" spans="1:6" x14ac:dyDescent="0.25">
      <c r="A924" t="s">
        <v>2348</v>
      </c>
      <c r="B924" t="s">
        <v>2350</v>
      </c>
      <c r="C924" t="b">
        <v>1</v>
      </c>
      <c r="D924" t="s">
        <v>37</v>
      </c>
      <c r="E924">
        <v>70</v>
      </c>
      <c r="F924">
        <v>2020</v>
      </c>
    </row>
    <row r="925" spans="1:6" x14ac:dyDescent="0.25">
      <c r="A925" t="s">
        <v>2370</v>
      </c>
      <c r="B925" t="s">
        <v>2345</v>
      </c>
      <c r="C925" t="b">
        <v>1</v>
      </c>
      <c r="D925" t="s">
        <v>37</v>
      </c>
      <c r="E925">
        <v>6126058.4000000004</v>
      </c>
      <c r="F925">
        <v>2020</v>
      </c>
    </row>
    <row r="926" spans="1:6" x14ac:dyDescent="0.25">
      <c r="A926" t="s">
        <v>2353</v>
      </c>
      <c r="B926" t="s">
        <v>2350</v>
      </c>
      <c r="C926" t="b">
        <v>0</v>
      </c>
      <c r="D926" t="s">
        <v>37</v>
      </c>
      <c r="E926">
        <v>15111.647000000001</v>
      </c>
      <c r="F926">
        <v>2020</v>
      </c>
    </row>
    <row r="927" spans="1:6" x14ac:dyDescent="0.25">
      <c r="A927" t="s">
        <v>2332</v>
      </c>
      <c r="B927" t="s">
        <v>2352</v>
      </c>
      <c r="C927" t="b">
        <v>0</v>
      </c>
      <c r="D927" t="s">
        <v>37</v>
      </c>
      <c r="E927">
        <v>0</v>
      </c>
      <c r="F927">
        <v>2020</v>
      </c>
    </row>
    <row r="928" spans="1:6" x14ac:dyDescent="0.25">
      <c r="A928" t="s">
        <v>2365</v>
      </c>
      <c r="B928" t="s">
        <v>2345</v>
      </c>
      <c r="C928" t="b">
        <v>1</v>
      </c>
      <c r="D928" t="s">
        <v>37</v>
      </c>
      <c r="E928">
        <v>262330.15000000002</v>
      </c>
      <c r="F928">
        <v>2020</v>
      </c>
    </row>
    <row r="929" spans="1:6" x14ac:dyDescent="0.25">
      <c r="A929" t="s">
        <v>2353</v>
      </c>
      <c r="B929" t="s">
        <v>2347</v>
      </c>
      <c r="C929" t="b">
        <v>0</v>
      </c>
      <c r="D929" t="s">
        <v>37</v>
      </c>
      <c r="E929">
        <v>10301.236999999999</v>
      </c>
      <c r="F929">
        <v>2020</v>
      </c>
    </row>
    <row r="930" spans="1:6" x14ac:dyDescent="0.25">
      <c r="A930" t="s">
        <v>2365</v>
      </c>
      <c r="B930" t="s">
        <v>2345</v>
      </c>
      <c r="C930" t="b">
        <v>1</v>
      </c>
      <c r="D930" t="s">
        <v>37</v>
      </c>
      <c r="E930">
        <v>1240191.6000000001</v>
      </c>
      <c r="F930">
        <v>2020</v>
      </c>
    </row>
    <row r="931" spans="1:6" x14ac:dyDescent="0.25">
      <c r="A931" t="s">
        <v>2458</v>
      </c>
      <c r="B931" t="s">
        <v>2341</v>
      </c>
      <c r="C931" t="b">
        <v>1</v>
      </c>
      <c r="D931" t="s">
        <v>37</v>
      </c>
      <c r="E931">
        <v>15344</v>
      </c>
      <c r="F931">
        <v>2020</v>
      </c>
    </row>
    <row r="932" spans="1:6" x14ac:dyDescent="0.25">
      <c r="A932" t="s">
        <v>2410</v>
      </c>
      <c r="B932" t="s">
        <v>2341</v>
      </c>
      <c r="C932" t="b">
        <v>1</v>
      </c>
      <c r="D932" t="s">
        <v>37</v>
      </c>
      <c r="E932">
        <v>17706</v>
      </c>
      <c r="F932">
        <v>2020</v>
      </c>
    </row>
    <row r="933" spans="1:6" x14ac:dyDescent="0.25">
      <c r="A933" t="s">
        <v>2353</v>
      </c>
      <c r="B933" t="s">
        <v>2350</v>
      </c>
      <c r="C933" t="b">
        <v>0</v>
      </c>
      <c r="D933" t="s">
        <v>37</v>
      </c>
      <c r="E933">
        <v>18.224</v>
      </c>
      <c r="F933">
        <v>2020</v>
      </c>
    </row>
    <row r="934" spans="1:6" x14ac:dyDescent="0.25">
      <c r="A934" t="s">
        <v>2456</v>
      </c>
      <c r="B934" t="s">
        <v>2352</v>
      </c>
      <c r="C934" t="b">
        <v>1</v>
      </c>
      <c r="D934" t="s">
        <v>37</v>
      </c>
      <c r="E934">
        <v>12730.776</v>
      </c>
      <c r="F934">
        <v>2020</v>
      </c>
    </row>
    <row r="935" spans="1:6" x14ac:dyDescent="0.25">
      <c r="A935" t="s">
        <v>2369</v>
      </c>
      <c r="B935" t="s">
        <v>2350</v>
      </c>
      <c r="C935" t="b">
        <v>1</v>
      </c>
      <c r="D935" t="s">
        <v>37</v>
      </c>
      <c r="E935">
        <v>894</v>
      </c>
      <c r="F935">
        <v>2020</v>
      </c>
    </row>
    <row r="936" spans="1:6" x14ac:dyDescent="0.25">
      <c r="A936" t="s">
        <v>2369</v>
      </c>
      <c r="B936" t="s">
        <v>2345</v>
      </c>
      <c r="C936" t="b">
        <v>1</v>
      </c>
      <c r="D936" t="s">
        <v>37</v>
      </c>
      <c r="E936">
        <v>4360103.3</v>
      </c>
      <c r="F936">
        <v>2020</v>
      </c>
    </row>
    <row r="937" spans="1:6" x14ac:dyDescent="0.25">
      <c r="A937" t="s">
        <v>2353</v>
      </c>
      <c r="B937" t="s">
        <v>2350</v>
      </c>
      <c r="C937" t="b">
        <v>0</v>
      </c>
      <c r="D937" t="s">
        <v>37</v>
      </c>
      <c r="E937">
        <v>4456.7439999999997</v>
      </c>
      <c r="F937">
        <v>2020</v>
      </c>
    </row>
    <row r="938" spans="1:6" x14ac:dyDescent="0.25">
      <c r="A938" t="s">
        <v>2389</v>
      </c>
      <c r="B938" t="s">
        <v>2345</v>
      </c>
      <c r="C938" t="b">
        <v>1</v>
      </c>
      <c r="D938" t="s">
        <v>37</v>
      </c>
      <c r="E938">
        <v>394785.21</v>
      </c>
      <c r="F938">
        <v>2020</v>
      </c>
    </row>
    <row r="939" spans="1:6" x14ac:dyDescent="0.25">
      <c r="A939" t="s">
        <v>2332</v>
      </c>
      <c r="B939" t="s">
        <v>2343</v>
      </c>
      <c r="C939" t="b">
        <v>0</v>
      </c>
      <c r="D939" t="s">
        <v>37</v>
      </c>
      <c r="E939">
        <v>229203.09</v>
      </c>
      <c r="F939">
        <v>2020</v>
      </c>
    </row>
    <row r="940" spans="1:6" x14ac:dyDescent="0.25">
      <c r="A940" t="s">
        <v>2332</v>
      </c>
      <c r="B940" t="s">
        <v>2345</v>
      </c>
      <c r="C940" t="b">
        <v>0</v>
      </c>
      <c r="D940" t="s">
        <v>37</v>
      </c>
      <c r="E940">
        <v>915773.7</v>
      </c>
      <c r="F940">
        <v>2020</v>
      </c>
    </row>
    <row r="941" spans="1:6" x14ac:dyDescent="0.25">
      <c r="A941" t="s">
        <v>2332</v>
      </c>
      <c r="B941" t="s">
        <v>2345</v>
      </c>
      <c r="C941" t="b">
        <v>0</v>
      </c>
      <c r="D941" t="s">
        <v>37</v>
      </c>
      <c r="E941">
        <v>0</v>
      </c>
      <c r="F941">
        <v>2020</v>
      </c>
    </row>
    <row r="942" spans="1:6" x14ac:dyDescent="0.25">
      <c r="A942" t="s">
        <v>2353</v>
      </c>
      <c r="B942" t="s">
        <v>2343</v>
      </c>
      <c r="C942" t="b">
        <v>0</v>
      </c>
      <c r="D942" t="s">
        <v>37</v>
      </c>
      <c r="E942">
        <v>349453.75</v>
      </c>
      <c r="F942">
        <v>2020</v>
      </c>
    </row>
    <row r="943" spans="1:6" x14ac:dyDescent="0.25">
      <c r="A943" t="s">
        <v>2389</v>
      </c>
      <c r="B943" t="s">
        <v>2345</v>
      </c>
      <c r="C943" t="b">
        <v>1</v>
      </c>
      <c r="D943" t="s">
        <v>37</v>
      </c>
      <c r="E943">
        <v>1378628.3</v>
      </c>
      <c r="F943">
        <v>2020</v>
      </c>
    </row>
    <row r="944" spans="1:6" x14ac:dyDescent="0.25">
      <c r="A944" t="s">
        <v>2348</v>
      </c>
      <c r="B944" t="s">
        <v>2341</v>
      </c>
      <c r="C944" t="b">
        <v>1</v>
      </c>
      <c r="D944" t="s">
        <v>37</v>
      </c>
      <c r="E944">
        <v>204671</v>
      </c>
      <c r="F944">
        <v>2020</v>
      </c>
    </row>
    <row r="945" spans="1:6" x14ac:dyDescent="0.25">
      <c r="A945" t="s">
        <v>2332</v>
      </c>
      <c r="B945" t="s">
        <v>2343</v>
      </c>
      <c r="C945" t="b">
        <v>0</v>
      </c>
      <c r="D945" t="s">
        <v>37</v>
      </c>
      <c r="E945">
        <v>0</v>
      </c>
      <c r="F945">
        <v>2020</v>
      </c>
    </row>
    <row r="946" spans="1:6" x14ac:dyDescent="0.25">
      <c r="A946" t="s">
        <v>2396</v>
      </c>
      <c r="B946" t="s">
        <v>2343</v>
      </c>
      <c r="C946" t="b">
        <v>1</v>
      </c>
      <c r="D946" t="s">
        <v>37</v>
      </c>
      <c r="E946">
        <v>1675932</v>
      </c>
      <c r="F946">
        <v>2020</v>
      </c>
    </row>
    <row r="947" spans="1:6" x14ac:dyDescent="0.25">
      <c r="A947" t="s">
        <v>2402</v>
      </c>
      <c r="B947" t="s">
        <v>2345</v>
      </c>
      <c r="C947" t="b">
        <v>1</v>
      </c>
      <c r="D947" t="s">
        <v>37</v>
      </c>
      <c r="E947">
        <v>36295.311000000002</v>
      </c>
      <c r="F947">
        <v>2020</v>
      </c>
    </row>
    <row r="948" spans="1:6" x14ac:dyDescent="0.25">
      <c r="A948" t="s">
        <v>2353</v>
      </c>
      <c r="B948" t="s">
        <v>2350</v>
      </c>
      <c r="C948" t="b">
        <v>0</v>
      </c>
      <c r="D948" t="s">
        <v>37</v>
      </c>
      <c r="E948">
        <v>2969.6889999999999</v>
      </c>
      <c r="F948">
        <v>2020</v>
      </c>
    </row>
    <row r="949" spans="1:6" x14ac:dyDescent="0.25">
      <c r="A949" t="s">
        <v>2397</v>
      </c>
      <c r="B949" t="s">
        <v>2345</v>
      </c>
      <c r="C949" t="b">
        <v>1</v>
      </c>
      <c r="D949" t="s">
        <v>37</v>
      </c>
      <c r="E949">
        <v>891907.81</v>
      </c>
      <c r="F949">
        <v>2020</v>
      </c>
    </row>
    <row r="950" spans="1:6" x14ac:dyDescent="0.25">
      <c r="A950" t="s">
        <v>2353</v>
      </c>
      <c r="B950" t="s">
        <v>2347</v>
      </c>
      <c r="C950" t="b">
        <v>0</v>
      </c>
      <c r="D950" t="s">
        <v>37</v>
      </c>
      <c r="E950">
        <v>30965.19</v>
      </c>
      <c r="F950">
        <v>2020</v>
      </c>
    </row>
    <row r="951" spans="1:6" x14ac:dyDescent="0.25">
      <c r="A951" t="s">
        <v>2332</v>
      </c>
      <c r="B951" t="s">
        <v>2350</v>
      </c>
      <c r="C951" t="b">
        <v>0</v>
      </c>
      <c r="D951" t="s">
        <v>88</v>
      </c>
      <c r="E951">
        <v>-169.61699999999999</v>
      </c>
      <c r="F951">
        <v>2020</v>
      </c>
    </row>
    <row r="952" spans="1:6" x14ac:dyDescent="0.25">
      <c r="A952" t="s">
        <v>2332</v>
      </c>
      <c r="B952" t="s">
        <v>2343</v>
      </c>
      <c r="C952" t="b">
        <v>0</v>
      </c>
      <c r="D952" t="s">
        <v>88</v>
      </c>
      <c r="E952">
        <v>-2957.3829999999998</v>
      </c>
      <c r="F952">
        <v>2020</v>
      </c>
    </row>
    <row r="953" spans="1:6" x14ac:dyDescent="0.25">
      <c r="A953" t="s">
        <v>2353</v>
      </c>
      <c r="B953" t="s">
        <v>2350</v>
      </c>
      <c r="C953" t="b">
        <v>0</v>
      </c>
      <c r="D953" t="s">
        <v>88</v>
      </c>
      <c r="E953">
        <v>-32.424999999999997</v>
      </c>
      <c r="F953">
        <v>2020</v>
      </c>
    </row>
    <row r="954" spans="1:6" x14ac:dyDescent="0.25">
      <c r="A954" t="s">
        <v>2351</v>
      </c>
      <c r="B954" t="s">
        <v>2343</v>
      </c>
      <c r="C954" t="b">
        <v>1</v>
      </c>
      <c r="D954" t="s">
        <v>88</v>
      </c>
      <c r="E954">
        <v>1708.425</v>
      </c>
      <c r="F954">
        <v>2020</v>
      </c>
    </row>
    <row r="955" spans="1:6" x14ac:dyDescent="0.25">
      <c r="A955" t="s">
        <v>2353</v>
      </c>
      <c r="B955" t="s">
        <v>2350</v>
      </c>
      <c r="C955" t="b">
        <v>0</v>
      </c>
      <c r="D955" t="s">
        <v>88</v>
      </c>
      <c r="E955">
        <v>-28.138000000000002</v>
      </c>
      <c r="F955">
        <v>2020</v>
      </c>
    </row>
    <row r="956" spans="1:6" x14ac:dyDescent="0.25">
      <c r="A956" t="s">
        <v>2367</v>
      </c>
      <c r="B956" t="s">
        <v>2352</v>
      </c>
      <c r="C956" t="b">
        <v>0</v>
      </c>
      <c r="D956" t="s">
        <v>88</v>
      </c>
      <c r="E956">
        <v>-278.86200000000002</v>
      </c>
      <c r="F956">
        <v>2020</v>
      </c>
    </row>
    <row r="957" spans="1:6" x14ac:dyDescent="0.25">
      <c r="A957" t="s">
        <v>2448</v>
      </c>
      <c r="B957" t="s">
        <v>2341</v>
      </c>
      <c r="C957" t="b">
        <v>1</v>
      </c>
      <c r="D957" t="s">
        <v>116</v>
      </c>
      <c r="E957">
        <v>1291</v>
      </c>
      <c r="F957">
        <v>2020</v>
      </c>
    </row>
    <row r="958" spans="1:6" x14ac:dyDescent="0.25">
      <c r="A958" t="s">
        <v>2332</v>
      </c>
      <c r="B958" t="s">
        <v>2350</v>
      </c>
      <c r="C958" t="b">
        <v>0</v>
      </c>
      <c r="D958" t="s">
        <v>37</v>
      </c>
      <c r="E958">
        <v>0</v>
      </c>
      <c r="F958">
        <v>2020</v>
      </c>
    </row>
    <row r="959" spans="1:6" x14ac:dyDescent="0.25">
      <c r="A959" t="s">
        <v>2332</v>
      </c>
      <c r="B959" t="s">
        <v>2345</v>
      </c>
      <c r="C959" t="b">
        <v>0</v>
      </c>
      <c r="D959" t="s">
        <v>37</v>
      </c>
      <c r="E959">
        <v>0</v>
      </c>
      <c r="F959">
        <v>2020</v>
      </c>
    </row>
    <row r="960" spans="1:6" x14ac:dyDescent="0.25">
      <c r="A960" t="s">
        <v>2332</v>
      </c>
      <c r="B960" t="s">
        <v>2372</v>
      </c>
      <c r="C960" t="b">
        <v>0</v>
      </c>
      <c r="D960" t="s">
        <v>37</v>
      </c>
      <c r="E960">
        <v>0</v>
      </c>
      <c r="F960">
        <v>2020</v>
      </c>
    </row>
    <row r="961" spans="1:6" x14ac:dyDescent="0.25">
      <c r="A961" t="s">
        <v>2332</v>
      </c>
      <c r="B961" t="s">
        <v>2347</v>
      </c>
      <c r="C961" t="b">
        <v>0</v>
      </c>
      <c r="D961" t="s">
        <v>37</v>
      </c>
      <c r="E961">
        <v>0</v>
      </c>
      <c r="F961">
        <v>2020</v>
      </c>
    </row>
    <row r="962" spans="1:6" x14ac:dyDescent="0.25">
      <c r="A962" t="s">
        <v>2332</v>
      </c>
      <c r="B962" t="s">
        <v>2386</v>
      </c>
      <c r="C962" t="b">
        <v>0</v>
      </c>
      <c r="D962" t="s">
        <v>37</v>
      </c>
      <c r="E962">
        <v>0</v>
      </c>
      <c r="F962">
        <v>2020</v>
      </c>
    </row>
    <row r="963" spans="1:6" x14ac:dyDescent="0.25">
      <c r="A963" t="s">
        <v>2332</v>
      </c>
      <c r="B963" t="s">
        <v>2345</v>
      </c>
      <c r="C963" t="b">
        <v>0</v>
      </c>
      <c r="D963" t="s">
        <v>37</v>
      </c>
      <c r="E963">
        <v>0</v>
      </c>
      <c r="F963">
        <v>2020</v>
      </c>
    </row>
    <row r="964" spans="1:6" x14ac:dyDescent="0.25">
      <c r="A964" t="s">
        <v>2332</v>
      </c>
      <c r="B964" t="s">
        <v>2350</v>
      </c>
      <c r="C964" t="b">
        <v>0</v>
      </c>
      <c r="D964" t="s">
        <v>37</v>
      </c>
      <c r="E964">
        <v>0</v>
      </c>
      <c r="F964">
        <v>2020</v>
      </c>
    </row>
    <row r="965" spans="1:6" x14ac:dyDescent="0.25">
      <c r="A965" t="s">
        <v>2344</v>
      </c>
      <c r="B965" t="s">
        <v>2350</v>
      </c>
      <c r="C965" t="b">
        <v>1</v>
      </c>
      <c r="D965" t="s">
        <v>37</v>
      </c>
      <c r="E965">
        <v>207.40199999999999</v>
      </c>
      <c r="F965">
        <v>2020</v>
      </c>
    </row>
    <row r="966" spans="1:6" x14ac:dyDescent="0.25">
      <c r="A966" t="s">
        <v>2380</v>
      </c>
      <c r="B966" t="s">
        <v>2352</v>
      </c>
      <c r="C966" t="b">
        <v>1</v>
      </c>
      <c r="D966" t="s">
        <v>37</v>
      </c>
      <c r="E966">
        <v>271.59800000000001</v>
      </c>
      <c r="F966">
        <v>2020</v>
      </c>
    </row>
    <row r="967" spans="1:6" x14ac:dyDescent="0.25">
      <c r="A967" t="s">
        <v>2397</v>
      </c>
      <c r="B967" t="s">
        <v>2345</v>
      </c>
      <c r="C967" t="b">
        <v>1</v>
      </c>
      <c r="D967" t="s">
        <v>37</v>
      </c>
      <c r="E967">
        <v>32426.273000000001</v>
      </c>
      <c r="F967">
        <v>2020</v>
      </c>
    </row>
    <row r="968" spans="1:6" x14ac:dyDescent="0.25">
      <c r="A968" t="s">
        <v>2353</v>
      </c>
      <c r="B968" t="s">
        <v>2350</v>
      </c>
      <c r="C968" t="b">
        <v>0</v>
      </c>
      <c r="D968" t="s">
        <v>37</v>
      </c>
      <c r="E968">
        <v>518.72699999999998</v>
      </c>
      <c r="F968">
        <v>2020</v>
      </c>
    </row>
    <row r="969" spans="1:6" x14ac:dyDescent="0.25">
      <c r="A969" t="s">
        <v>2353</v>
      </c>
      <c r="B969" t="s">
        <v>2350</v>
      </c>
      <c r="C969" t="b">
        <v>0</v>
      </c>
      <c r="D969" t="s">
        <v>40</v>
      </c>
      <c r="E969">
        <v>2420.98</v>
      </c>
      <c r="F969">
        <v>2020</v>
      </c>
    </row>
    <row r="970" spans="1:6" x14ac:dyDescent="0.25">
      <c r="A970" t="s">
        <v>2367</v>
      </c>
      <c r="B970" t="s">
        <v>2345</v>
      </c>
      <c r="C970" t="b">
        <v>1</v>
      </c>
      <c r="D970" t="s">
        <v>40</v>
      </c>
      <c r="E970">
        <v>325321.02</v>
      </c>
      <c r="F970">
        <v>2020</v>
      </c>
    </row>
    <row r="971" spans="1:6" x14ac:dyDescent="0.25">
      <c r="A971" t="s">
        <v>2353</v>
      </c>
      <c r="B971" t="s">
        <v>2368</v>
      </c>
      <c r="C971" t="b">
        <v>0</v>
      </c>
      <c r="D971" t="s">
        <v>40</v>
      </c>
      <c r="E971">
        <v>2904863</v>
      </c>
      <c r="F971">
        <v>2020</v>
      </c>
    </row>
    <row r="972" spans="1:6" x14ac:dyDescent="0.25">
      <c r="A972" t="s">
        <v>2417</v>
      </c>
      <c r="B972" t="s">
        <v>2341</v>
      </c>
      <c r="C972" t="b">
        <v>1</v>
      </c>
      <c r="D972" t="s">
        <v>40</v>
      </c>
      <c r="E972">
        <v>7923</v>
      </c>
      <c r="F972">
        <v>2020</v>
      </c>
    </row>
    <row r="973" spans="1:6" x14ac:dyDescent="0.25">
      <c r="A973" t="s">
        <v>2332</v>
      </c>
      <c r="B973" t="s">
        <v>2350</v>
      </c>
      <c r="C973" t="b">
        <v>0</v>
      </c>
      <c r="D973" t="s">
        <v>40</v>
      </c>
      <c r="E973">
        <v>0</v>
      </c>
      <c r="F973">
        <v>2020</v>
      </c>
    </row>
    <row r="974" spans="1:6" x14ac:dyDescent="0.25">
      <c r="A974" t="s">
        <v>2392</v>
      </c>
      <c r="B974" t="s">
        <v>2352</v>
      </c>
      <c r="C974" t="b">
        <v>1</v>
      </c>
      <c r="D974" t="s">
        <v>40</v>
      </c>
      <c r="E974">
        <v>48735</v>
      </c>
      <c r="F974">
        <v>2020</v>
      </c>
    </row>
    <row r="975" spans="1:6" x14ac:dyDescent="0.25">
      <c r="A975" t="s">
        <v>2348</v>
      </c>
      <c r="B975" t="s">
        <v>2347</v>
      </c>
      <c r="C975" t="b">
        <v>1</v>
      </c>
      <c r="D975" t="s">
        <v>40</v>
      </c>
      <c r="E975">
        <v>11508.449000000001</v>
      </c>
      <c r="F975">
        <v>2020</v>
      </c>
    </row>
    <row r="976" spans="1:6" x14ac:dyDescent="0.25">
      <c r="A976" t="s">
        <v>2459</v>
      </c>
      <c r="B976" t="s">
        <v>2345</v>
      </c>
      <c r="C976" t="b">
        <v>1</v>
      </c>
      <c r="D976" t="s">
        <v>40</v>
      </c>
      <c r="E976">
        <v>37247.550999999999</v>
      </c>
      <c r="F976">
        <v>2020</v>
      </c>
    </row>
    <row r="977" spans="1:6" x14ac:dyDescent="0.25">
      <c r="A977" t="s">
        <v>2364</v>
      </c>
      <c r="B977" t="s">
        <v>2352</v>
      </c>
      <c r="C977" t="b">
        <v>0</v>
      </c>
      <c r="D977" t="s">
        <v>40</v>
      </c>
      <c r="E977">
        <v>-48</v>
      </c>
      <c r="F977">
        <v>2020</v>
      </c>
    </row>
    <row r="978" spans="1:6" x14ac:dyDescent="0.25">
      <c r="A978" t="s">
        <v>2402</v>
      </c>
      <c r="B978" t="s">
        <v>2347</v>
      </c>
      <c r="C978" t="b">
        <v>0</v>
      </c>
      <c r="D978" t="s">
        <v>40</v>
      </c>
      <c r="E978">
        <v>-3928</v>
      </c>
      <c r="F978">
        <v>2020</v>
      </c>
    </row>
    <row r="979" spans="1:6" x14ac:dyDescent="0.25">
      <c r="A979" t="s">
        <v>2332</v>
      </c>
      <c r="B979" t="s">
        <v>2345</v>
      </c>
      <c r="C979" t="b">
        <v>0</v>
      </c>
      <c r="D979" t="s">
        <v>40</v>
      </c>
      <c r="E979">
        <v>0</v>
      </c>
      <c r="F979">
        <v>2020</v>
      </c>
    </row>
    <row r="980" spans="1:6" x14ac:dyDescent="0.25">
      <c r="A980" t="s">
        <v>2353</v>
      </c>
      <c r="B980" t="s">
        <v>2350</v>
      </c>
      <c r="C980" t="b">
        <v>0</v>
      </c>
      <c r="D980" t="s">
        <v>40</v>
      </c>
      <c r="E980">
        <v>36059.099000000002</v>
      </c>
      <c r="F980">
        <v>2020</v>
      </c>
    </row>
    <row r="981" spans="1:6" x14ac:dyDescent="0.25">
      <c r="A981" t="s">
        <v>2353</v>
      </c>
      <c r="B981" t="s">
        <v>2347</v>
      </c>
      <c r="C981" t="b">
        <v>0</v>
      </c>
      <c r="D981" t="s">
        <v>40</v>
      </c>
      <c r="E981">
        <v>4590.5450000000001</v>
      </c>
      <c r="F981">
        <v>2020</v>
      </c>
    </row>
    <row r="982" spans="1:6" x14ac:dyDescent="0.25">
      <c r="A982" t="s">
        <v>2382</v>
      </c>
      <c r="B982" t="s">
        <v>2345</v>
      </c>
      <c r="C982" t="b">
        <v>1</v>
      </c>
      <c r="D982" t="s">
        <v>40</v>
      </c>
      <c r="E982">
        <v>4912651.4000000004</v>
      </c>
      <c r="F982">
        <v>2020</v>
      </c>
    </row>
    <row r="983" spans="1:6" x14ac:dyDescent="0.25">
      <c r="A983" t="s">
        <v>2332</v>
      </c>
      <c r="B983" t="s">
        <v>2345</v>
      </c>
      <c r="C983" t="b">
        <v>0</v>
      </c>
      <c r="D983" t="s">
        <v>40</v>
      </c>
      <c r="E983">
        <v>0</v>
      </c>
      <c r="F983">
        <v>2020</v>
      </c>
    </row>
    <row r="984" spans="1:6" x14ac:dyDescent="0.25">
      <c r="A984" t="s">
        <v>2356</v>
      </c>
      <c r="B984" t="s">
        <v>2352</v>
      </c>
      <c r="C984" t="b">
        <v>0</v>
      </c>
      <c r="D984" t="s">
        <v>40</v>
      </c>
      <c r="E984">
        <v>-590</v>
      </c>
      <c r="F984">
        <v>2020</v>
      </c>
    </row>
    <row r="985" spans="1:6" x14ac:dyDescent="0.25">
      <c r="A985" t="s">
        <v>2353</v>
      </c>
      <c r="B985" t="s">
        <v>2347</v>
      </c>
      <c r="C985" t="b">
        <v>0</v>
      </c>
      <c r="D985" t="s">
        <v>40</v>
      </c>
      <c r="E985">
        <v>17088.362000000001</v>
      </c>
      <c r="F985">
        <v>2020</v>
      </c>
    </row>
    <row r="986" spans="1:6" x14ac:dyDescent="0.25">
      <c r="A986" t="s">
        <v>2387</v>
      </c>
      <c r="B986" t="s">
        <v>2345</v>
      </c>
      <c r="C986" t="b">
        <v>1</v>
      </c>
      <c r="D986" t="s">
        <v>40</v>
      </c>
      <c r="E986">
        <v>839860.76</v>
      </c>
      <c r="F986">
        <v>2020</v>
      </c>
    </row>
    <row r="987" spans="1:6" x14ac:dyDescent="0.25">
      <c r="A987" t="s">
        <v>2387</v>
      </c>
      <c r="B987" t="s">
        <v>2345</v>
      </c>
      <c r="C987" t="b">
        <v>1</v>
      </c>
      <c r="D987" t="s">
        <v>40</v>
      </c>
      <c r="E987">
        <v>2458.8809999999999</v>
      </c>
      <c r="F987">
        <v>2020</v>
      </c>
    </row>
    <row r="988" spans="1:6" x14ac:dyDescent="0.25">
      <c r="A988" t="s">
        <v>2332</v>
      </c>
      <c r="B988" t="s">
        <v>2350</v>
      </c>
      <c r="C988" t="b">
        <v>0</v>
      </c>
      <c r="D988" t="s">
        <v>40</v>
      </c>
      <c r="E988">
        <v>0</v>
      </c>
      <c r="F988">
        <v>2020</v>
      </c>
    </row>
    <row r="989" spans="1:6" x14ac:dyDescent="0.25">
      <c r="A989" t="s">
        <v>2412</v>
      </c>
      <c r="B989" t="s">
        <v>2352</v>
      </c>
      <c r="C989" t="b">
        <v>1</v>
      </c>
      <c r="D989" t="s">
        <v>40</v>
      </c>
      <c r="E989">
        <v>51</v>
      </c>
      <c r="F989">
        <v>2020</v>
      </c>
    </row>
    <row r="990" spans="1:6" x14ac:dyDescent="0.25">
      <c r="A990" t="s">
        <v>2354</v>
      </c>
      <c r="B990" t="s">
        <v>2352</v>
      </c>
      <c r="C990" t="b">
        <v>1</v>
      </c>
      <c r="D990" t="s">
        <v>40</v>
      </c>
      <c r="E990">
        <v>1038</v>
      </c>
      <c r="F990">
        <v>2020</v>
      </c>
    </row>
    <row r="991" spans="1:6" x14ac:dyDescent="0.25">
      <c r="A991" t="s">
        <v>2332</v>
      </c>
      <c r="B991" t="s">
        <v>2350</v>
      </c>
      <c r="C991" t="b">
        <v>0</v>
      </c>
      <c r="D991" t="s">
        <v>40</v>
      </c>
      <c r="E991">
        <v>0</v>
      </c>
      <c r="F991">
        <v>2020</v>
      </c>
    </row>
    <row r="992" spans="1:6" x14ac:dyDescent="0.25">
      <c r="A992" t="s">
        <v>2353</v>
      </c>
      <c r="B992" t="s">
        <v>2347</v>
      </c>
      <c r="C992" t="b">
        <v>0</v>
      </c>
      <c r="D992" t="s">
        <v>40</v>
      </c>
      <c r="E992">
        <v>2847.8890000000001</v>
      </c>
      <c r="F992">
        <v>2020</v>
      </c>
    </row>
    <row r="993" spans="1:6" x14ac:dyDescent="0.25">
      <c r="A993" t="s">
        <v>2356</v>
      </c>
      <c r="B993" t="s">
        <v>2345</v>
      </c>
      <c r="C993" t="b">
        <v>1</v>
      </c>
      <c r="D993" t="s">
        <v>40</v>
      </c>
      <c r="E993">
        <v>1125777.1000000001</v>
      </c>
      <c r="F993">
        <v>2020</v>
      </c>
    </row>
    <row r="994" spans="1:6" x14ac:dyDescent="0.25">
      <c r="A994" t="s">
        <v>2433</v>
      </c>
      <c r="B994" t="s">
        <v>2341</v>
      </c>
      <c r="C994" t="b">
        <v>1</v>
      </c>
      <c r="D994" t="s">
        <v>40</v>
      </c>
      <c r="E994">
        <v>1009459</v>
      </c>
      <c r="F994">
        <v>2020</v>
      </c>
    </row>
    <row r="995" spans="1:6" x14ac:dyDescent="0.25">
      <c r="A995" t="s">
        <v>2447</v>
      </c>
      <c r="B995" t="s">
        <v>2350</v>
      </c>
      <c r="C995" t="b">
        <v>1</v>
      </c>
      <c r="D995" t="s">
        <v>40</v>
      </c>
      <c r="E995">
        <v>110.07899999999999</v>
      </c>
      <c r="F995">
        <v>2020</v>
      </c>
    </row>
    <row r="996" spans="1:6" x14ac:dyDescent="0.25">
      <c r="A996" t="s">
        <v>2353</v>
      </c>
      <c r="B996" t="s">
        <v>2352</v>
      </c>
      <c r="C996" t="b">
        <v>0</v>
      </c>
      <c r="D996" t="s">
        <v>40</v>
      </c>
      <c r="E996">
        <v>5.9210000000000003</v>
      </c>
      <c r="F996">
        <v>2020</v>
      </c>
    </row>
    <row r="997" spans="1:6" x14ac:dyDescent="0.25">
      <c r="A997" t="s">
        <v>2454</v>
      </c>
      <c r="B997" t="s">
        <v>2350</v>
      </c>
      <c r="C997" t="b">
        <v>1</v>
      </c>
      <c r="D997" t="s">
        <v>40</v>
      </c>
      <c r="E997">
        <v>21</v>
      </c>
      <c r="F997">
        <v>2020</v>
      </c>
    </row>
    <row r="998" spans="1:6" x14ac:dyDescent="0.25">
      <c r="A998" t="s">
        <v>2332</v>
      </c>
      <c r="B998" t="s">
        <v>2352</v>
      </c>
      <c r="C998" t="b">
        <v>0</v>
      </c>
      <c r="D998" t="s">
        <v>40</v>
      </c>
      <c r="E998">
        <v>0</v>
      </c>
      <c r="F998">
        <v>2020</v>
      </c>
    </row>
    <row r="999" spans="1:6" x14ac:dyDescent="0.25">
      <c r="A999" t="s">
        <v>2332</v>
      </c>
      <c r="B999" t="s">
        <v>2350</v>
      </c>
      <c r="C999" t="b">
        <v>0</v>
      </c>
      <c r="D999" t="s">
        <v>40</v>
      </c>
      <c r="E999">
        <v>0</v>
      </c>
      <c r="F999">
        <v>2020</v>
      </c>
    </row>
    <row r="1000" spans="1:6" x14ac:dyDescent="0.25">
      <c r="A1000" t="s">
        <v>2374</v>
      </c>
      <c r="B1000" t="s">
        <v>2347</v>
      </c>
      <c r="C1000" t="b">
        <v>1</v>
      </c>
      <c r="D1000" t="s">
        <v>40</v>
      </c>
      <c r="E1000">
        <v>222281.09</v>
      </c>
      <c r="F1000">
        <v>2020</v>
      </c>
    </row>
    <row r="1001" spans="1:6" x14ac:dyDescent="0.25">
      <c r="A1001" t="s">
        <v>2353</v>
      </c>
      <c r="B1001" t="s">
        <v>2386</v>
      </c>
      <c r="C1001" t="b">
        <v>0</v>
      </c>
      <c r="D1001" t="s">
        <v>40</v>
      </c>
      <c r="E1001">
        <v>23887.907999999999</v>
      </c>
      <c r="F1001">
        <v>2020</v>
      </c>
    </row>
    <row r="1002" spans="1:6" x14ac:dyDescent="0.25">
      <c r="A1002" t="s">
        <v>2332</v>
      </c>
      <c r="B1002" t="s">
        <v>2345</v>
      </c>
      <c r="C1002" t="b">
        <v>0</v>
      </c>
      <c r="D1002" t="s">
        <v>40</v>
      </c>
      <c r="E1002">
        <v>0</v>
      </c>
      <c r="F1002">
        <v>2020</v>
      </c>
    </row>
    <row r="1003" spans="1:6" x14ac:dyDescent="0.25">
      <c r="A1003" t="s">
        <v>2396</v>
      </c>
      <c r="B1003" t="s">
        <v>2350</v>
      </c>
      <c r="C1003" t="b">
        <v>1</v>
      </c>
      <c r="D1003" t="s">
        <v>40</v>
      </c>
      <c r="E1003">
        <v>104</v>
      </c>
      <c r="F1003">
        <v>2020</v>
      </c>
    </row>
    <row r="1004" spans="1:6" x14ac:dyDescent="0.25">
      <c r="A1004" t="s">
        <v>2353</v>
      </c>
      <c r="B1004" t="s">
        <v>2350</v>
      </c>
      <c r="C1004" t="b">
        <v>0</v>
      </c>
      <c r="D1004" t="s">
        <v>40</v>
      </c>
      <c r="E1004">
        <v>45.054000000000002</v>
      </c>
      <c r="F1004">
        <v>2020</v>
      </c>
    </row>
    <row r="1005" spans="1:6" x14ac:dyDescent="0.25">
      <c r="A1005" t="s">
        <v>2440</v>
      </c>
      <c r="B1005" t="s">
        <v>2352</v>
      </c>
      <c r="C1005" t="b">
        <v>1</v>
      </c>
      <c r="D1005" t="s">
        <v>40</v>
      </c>
      <c r="E1005">
        <v>120.946</v>
      </c>
      <c r="F1005">
        <v>2020</v>
      </c>
    </row>
    <row r="1006" spans="1:6" x14ac:dyDescent="0.25">
      <c r="A1006" t="s">
        <v>2366</v>
      </c>
      <c r="B1006" t="s">
        <v>2350</v>
      </c>
      <c r="C1006" t="b">
        <v>1</v>
      </c>
      <c r="D1006" t="s">
        <v>40</v>
      </c>
      <c r="E1006">
        <v>5</v>
      </c>
      <c r="F1006">
        <v>2020</v>
      </c>
    </row>
    <row r="1007" spans="1:6" x14ac:dyDescent="0.25">
      <c r="A1007" t="s">
        <v>2366</v>
      </c>
      <c r="B1007" t="s">
        <v>2350</v>
      </c>
      <c r="C1007" t="b">
        <v>1</v>
      </c>
      <c r="D1007" t="s">
        <v>40</v>
      </c>
      <c r="E1007">
        <v>17</v>
      </c>
      <c r="F1007">
        <v>2020</v>
      </c>
    </row>
    <row r="1008" spans="1:6" x14ac:dyDescent="0.25">
      <c r="A1008" t="s">
        <v>2332</v>
      </c>
      <c r="B1008" t="s">
        <v>2352</v>
      </c>
      <c r="C1008" t="b">
        <v>0</v>
      </c>
      <c r="D1008" t="s">
        <v>40</v>
      </c>
      <c r="E1008">
        <v>0</v>
      </c>
      <c r="F1008">
        <v>2020</v>
      </c>
    </row>
    <row r="1009" spans="1:6" x14ac:dyDescent="0.25">
      <c r="A1009" t="s">
        <v>2460</v>
      </c>
      <c r="B1009" t="s">
        <v>2350</v>
      </c>
      <c r="C1009" t="b">
        <v>1</v>
      </c>
      <c r="D1009" t="s">
        <v>40</v>
      </c>
      <c r="E1009">
        <v>56</v>
      </c>
      <c r="F1009">
        <v>2020</v>
      </c>
    </row>
    <row r="1010" spans="1:6" x14ac:dyDescent="0.25">
      <c r="A1010" t="s">
        <v>2332</v>
      </c>
      <c r="B1010" t="s">
        <v>2352</v>
      </c>
      <c r="C1010" t="b">
        <v>0</v>
      </c>
      <c r="D1010" t="s">
        <v>40</v>
      </c>
      <c r="E1010">
        <v>0</v>
      </c>
      <c r="F1010">
        <v>2020</v>
      </c>
    </row>
    <row r="1011" spans="1:6" x14ac:dyDescent="0.25">
      <c r="A1011" t="s">
        <v>2383</v>
      </c>
      <c r="B1011" t="s">
        <v>2350</v>
      </c>
      <c r="C1011" t="b">
        <v>1</v>
      </c>
      <c r="D1011" t="s">
        <v>40</v>
      </c>
      <c r="E1011">
        <v>110</v>
      </c>
      <c r="F1011">
        <v>2020</v>
      </c>
    </row>
    <row r="1012" spans="1:6" x14ac:dyDescent="0.25">
      <c r="A1012" t="s">
        <v>2332</v>
      </c>
      <c r="B1012" t="s">
        <v>2352</v>
      </c>
      <c r="C1012" t="b">
        <v>0</v>
      </c>
      <c r="D1012" t="s">
        <v>40</v>
      </c>
      <c r="E1012">
        <v>0</v>
      </c>
      <c r="F1012">
        <v>2020</v>
      </c>
    </row>
    <row r="1013" spans="1:6" x14ac:dyDescent="0.25">
      <c r="A1013" t="s">
        <v>2400</v>
      </c>
      <c r="B1013" t="s">
        <v>2350</v>
      </c>
      <c r="C1013" t="b">
        <v>1</v>
      </c>
      <c r="D1013" t="s">
        <v>40</v>
      </c>
      <c r="E1013">
        <v>28</v>
      </c>
      <c r="F1013">
        <v>2020</v>
      </c>
    </row>
    <row r="1014" spans="1:6" x14ac:dyDescent="0.25">
      <c r="A1014" t="s">
        <v>2332</v>
      </c>
      <c r="B1014" t="s">
        <v>2352</v>
      </c>
      <c r="C1014" t="b">
        <v>0</v>
      </c>
      <c r="D1014" t="s">
        <v>40</v>
      </c>
      <c r="E1014">
        <v>0</v>
      </c>
      <c r="F1014">
        <v>2020</v>
      </c>
    </row>
    <row r="1015" spans="1:6" x14ac:dyDescent="0.25">
      <c r="A1015" t="s">
        <v>2332</v>
      </c>
      <c r="B1015" t="s">
        <v>2350</v>
      </c>
      <c r="C1015" t="b">
        <v>0</v>
      </c>
      <c r="D1015" t="s">
        <v>40</v>
      </c>
      <c r="E1015">
        <v>0</v>
      </c>
      <c r="F1015">
        <v>2020</v>
      </c>
    </row>
    <row r="1016" spans="1:6" x14ac:dyDescent="0.25">
      <c r="A1016" t="s">
        <v>2342</v>
      </c>
      <c r="B1016" t="s">
        <v>2352</v>
      </c>
      <c r="C1016" t="b">
        <v>0</v>
      </c>
      <c r="D1016" t="s">
        <v>40</v>
      </c>
      <c r="E1016">
        <v>-376</v>
      </c>
      <c r="F1016">
        <v>2020</v>
      </c>
    </row>
    <row r="1017" spans="1:6" x14ac:dyDescent="0.25">
      <c r="A1017" t="s">
        <v>2332</v>
      </c>
      <c r="B1017" t="s">
        <v>2386</v>
      </c>
      <c r="C1017" t="b">
        <v>0</v>
      </c>
      <c r="D1017" t="s">
        <v>40</v>
      </c>
      <c r="E1017">
        <v>0</v>
      </c>
      <c r="F1017">
        <v>2020</v>
      </c>
    </row>
    <row r="1018" spans="1:6" x14ac:dyDescent="0.25">
      <c r="A1018" t="s">
        <v>2353</v>
      </c>
      <c r="B1018" t="s">
        <v>2345</v>
      </c>
      <c r="C1018" t="b">
        <v>0</v>
      </c>
      <c r="D1018" t="s">
        <v>40</v>
      </c>
      <c r="E1018">
        <v>68.22</v>
      </c>
      <c r="F1018">
        <v>2020</v>
      </c>
    </row>
    <row r="1019" spans="1:6" x14ac:dyDescent="0.25">
      <c r="A1019" t="s">
        <v>2397</v>
      </c>
      <c r="B1019" t="s">
        <v>2347</v>
      </c>
      <c r="C1019" t="b">
        <v>1</v>
      </c>
      <c r="D1019" t="s">
        <v>40</v>
      </c>
      <c r="E1019">
        <v>1873.78</v>
      </c>
      <c r="F1019">
        <v>2020</v>
      </c>
    </row>
    <row r="1020" spans="1:6" x14ac:dyDescent="0.25">
      <c r="A1020" t="s">
        <v>2332</v>
      </c>
      <c r="B1020" t="s">
        <v>2386</v>
      </c>
      <c r="C1020" t="b">
        <v>0</v>
      </c>
      <c r="D1020" t="s">
        <v>40</v>
      </c>
      <c r="E1020">
        <v>0</v>
      </c>
      <c r="F1020">
        <v>2020</v>
      </c>
    </row>
    <row r="1021" spans="1:6" x14ac:dyDescent="0.25">
      <c r="A1021" t="s">
        <v>2332</v>
      </c>
      <c r="B1021" t="s">
        <v>2386</v>
      </c>
      <c r="C1021" t="b">
        <v>0</v>
      </c>
      <c r="D1021" t="s">
        <v>40</v>
      </c>
      <c r="E1021">
        <v>0</v>
      </c>
      <c r="F1021">
        <v>2020</v>
      </c>
    </row>
    <row r="1022" spans="1:6" x14ac:dyDescent="0.25">
      <c r="A1022" t="s">
        <v>2396</v>
      </c>
      <c r="B1022" t="s">
        <v>2350</v>
      </c>
      <c r="C1022" t="b">
        <v>1</v>
      </c>
      <c r="D1022" t="s">
        <v>40</v>
      </c>
      <c r="E1022">
        <v>47.04</v>
      </c>
      <c r="F1022">
        <v>2020</v>
      </c>
    </row>
    <row r="1023" spans="1:6" x14ac:dyDescent="0.25">
      <c r="A1023" t="s">
        <v>2380</v>
      </c>
      <c r="B1023" t="s">
        <v>2350</v>
      </c>
      <c r="C1023" t="b">
        <v>1</v>
      </c>
      <c r="D1023" t="s">
        <v>40</v>
      </c>
      <c r="E1023">
        <v>79</v>
      </c>
      <c r="F1023">
        <v>2020</v>
      </c>
    </row>
    <row r="1024" spans="1:6" x14ac:dyDescent="0.25">
      <c r="A1024" t="s">
        <v>2342</v>
      </c>
      <c r="B1024" t="s">
        <v>2350</v>
      </c>
      <c r="C1024" t="b">
        <v>1</v>
      </c>
      <c r="D1024" t="s">
        <v>40</v>
      </c>
      <c r="E1024">
        <v>6</v>
      </c>
      <c r="F1024">
        <v>2020</v>
      </c>
    </row>
    <row r="1025" spans="1:6" x14ac:dyDescent="0.25">
      <c r="A1025" t="s">
        <v>2460</v>
      </c>
      <c r="B1025" t="s">
        <v>2350</v>
      </c>
      <c r="C1025" t="b">
        <v>1</v>
      </c>
      <c r="D1025" t="s">
        <v>40</v>
      </c>
      <c r="E1025">
        <v>53.918999999999997</v>
      </c>
      <c r="F1025">
        <v>2020</v>
      </c>
    </row>
    <row r="1026" spans="1:6" x14ac:dyDescent="0.25">
      <c r="A1026" t="s">
        <v>2412</v>
      </c>
      <c r="B1026" t="s">
        <v>2352</v>
      </c>
      <c r="C1026" t="b">
        <v>1</v>
      </c>
      <c r="D1026" t="s">
        <v>40</v>
      </c>
      <c r="E1026">
        <v>8.1000000000000003E-2</v>
      </c>
      <c r="F1026">
        <v>2020</v>
      </c>
    </row>
    <row r="1027" spans="1:6" x14ac:dyDescent="0.25">
      <c r="A1027" t="s">
        <v>2342</v>
      </c>
      <c r="B1027" t="s">
        <v>2350</v>
      </c>
      <c r="C1027" t="b">
        <v>1</v>
      </c>
      <c r="D1027" t="s">
        <v>40</v>
      </c>
      <c r="E1027">
        <v>260</v>
      </c>
      <c r="F1027">
        <v>2020</v>
      </c>
    </row>
    <row r="1028" spans="1:6" x14ac:dyDescent="0.25">
      <c r="A1028" t="s">
        <v>2389</v>
      </c>
      <c r="B1028" t="s">
        <v>2350</v>
      </c>
      <c r="C1028" t="b">
        <v>1</v>
      </c>
      <c r="D1028" t="s">
        <v>40</v>
      </c>
      <c r="E1028">
        <v>227</v>
      </c>
      <c r="F1028">
        <v>2020</v>
      </c>
    </row>
    <row r="1029" spans="1:6" x14ac:dyDescent="0.25">
      <c r="A1029" t="s">
        <v>2391</v>
      </c>
      <c r="B1029" t="s">
        <v>2350</v>
      </c>
      <c r="C1029" t="b">
        <v>1</v>
      </c>
      <c r="D1029" t="s">
        <v>40</v>
      </c>
      <c r="E1029">
        <v>9</v>
      </c>
      <c r="F1029">
        <v>2020</v>
      </c>
    </row>
    <row r="1030" spans="1:6" x14ac:dyDescent="0.25">
      <c r="A1030" t="s">
        <v>2447</v>
      </c>
      <c r="B1030" t="s">
        <v>2350</v>
      </c>
      <c r="C1030" t="b">
        <v>1</v>
      </c>
      <c r="D1030" t="s">
        <v>40</v>
      </c>
      <c r="E1030">
        <v>12</v>
      </c>
      <c r="F1030">
        <v>2020</v>
      </c>
    </row>
    <row r="1031" spans="1:6" x14ac:dyDescent="0.25">
      <c r="A1031" t="s">
        <v>2385</v>
      </c>
      <c r="B1031" t="s">
        <v>2350</v>
      </c>
      <c r="C1031" t="b">
        <v>1</v>
      </c>
      <c r="D1031" t="s">
        <v>40</v>
      </c>
      <c r="E1031">
        <v>55.606999999999999</v>
      </c>
      <c r="F1031">
        <v>2020</v>
      </c>
    </row>
    <row r="1032" spans="1:6" x14ac:dyDescent="0.25">
      <c r="A1032" t="s">
        <v>2353</v>
      </c>
      <c r="B1032" t="s">
        <v>2352</v>
      </c>
      <c r="C1032" t="b">
        <v>0</v>
      </c>
      <c r="D1032" t="s">
        <v>40</v>
      </c>
      <c r="E1032">
        <v>25.393000000000001</v>
      </c>
      <c r="F1032">
        <v>2020</v>
      </c>
    </row>
    <row r="1033" spans="1:6" x14ac:dyDescent="0.25">
      <c r="A1033" t="s">
        <v>2332</v>
      </c>
      <c r="B1033" t="s">
        <v>2350</v>
      </c>
      <c r="C1033" t="b">
        <v>0</v>
      </c>
      <c r="D1033" t="s">
        <v>40</v>
      </c>
      <c r="E1033">
        <v>0</v>
      </c>
      <c r="F1033">
        <v>2020</v>
      </c>
    </row>
    <row r="1034" spans="1:6" x14ac:dyDescent="0.25">
      <c r="A1034" t="s">
        <v>2342</v>
      </c>
      <c r="B1034" t="s">
        <v>2350</v>
      </c>
      <c r="C1034" t="b">
        <v>0</v>
      </c>
      <c r="D1034" t="s">
        <v>40</v>
      </c>
      <c r="E1034">
        <v>-280</v>
      </c>
      <c r="F1034">
        <v>2020</v>
      </c>
    </row>
    <row r="1035" spans="1:6" x14ac:dyDescent="0.25">
      <c r="A1035" t="s">
        <v>2332</v>
      </c>
      <c r="B1035" t="s">
        <v>2350</v>
      </c>
      <c r="C1035" t="b">
        <v>0</v>
      </c>
      <c r="D1035" t="s">
        <v>40</v>
      </c>
      <c r="E1035">
        <v>0</v>
      </c>
      <c r="F1035">
        <v>2020</v>
      </c>
    </row>
    <row r="1036" spans="1:6" x14ac:dyDescent="0.25">
      <c r="A1036" t="s">
        <v>2332</v>
      </c>
      <c r="B1036" t="s">
        <v>2352</v>
      </c>
      <c r="C1036" t="b">
        <v>0</v>
      </c>
      <c r="D1036" t="s">
        <v>40</v>
      </c>
      <c r="E1036">
        <v>0</v>
      </c>
      <c r="F1036">
        <v>2020</v>
      </c>
    </row>
    <row r="1037" spans="1:6" x14ac:dyDescent="0.25">
      <c r="A1037" t="s">
        <v>2445</v>
      </c>
      <c r="B1037" t="s">
        <v>2350</v>
      </c>
      <c r="C1037" t="b">
        <v>1</v>
      </c>
      <c r="D1037" t="s">
        <v>40</v>
      </c>
      <c r="E1037">
        <v>54</v>
      </c>
      <c r="F1037">
        <v>2020</v>
      </c>
    </row>
    <row r="1038" spans="1:6" x14ac:dyDescent="0.25">
      <c r="A1038" t="s">
        <v>2440</v>
      </c>
      <c r="B1038" t="s">
        <v>2350</v>
      </c>
      <c r="C1038" t="b">
        <v>1</v>
      </c>
      <c r="D1038" t="s">
        <v>40</v>
      </c>
      <c r="E1038">
        <v>75</v>
      </c>
      <c r="F1038">
        <v>2020</v>
      </c>
    </row>
    <row r="1039" spans="1:6" x14ac:dyDescent="0.25">
      <c r="A1039" t="s">
        <v>2332</v>
      </c>
      <c r="B1039" t="s">
        <v>2352</v>
      </c>
      <c r="C1039" t="b">
        <v>0</v>
      </c>
      <c r="D1039" t="s">
        <v>40</v>
      </c>
      <c r="E1039">
        <v>0</v>
      </c>
      <c r="F1039">
        <v>2020</v>
      </c>
    </row>
    <row r="1040" spans="1:6" x14ac:dyDescent="0.25">
      <c r="A1040" t="s">
        <v>2338</v>
      </c>
      <c r="B1040" t="s">
        <v>2350</v>
      </c>
      <c r="C1040" t="b">
        <v>1</v>
      </c>
      <c r="D1040" t="s">
        <v>40</v>
      </c>
      <c r="E1040">
        <v>84</v>
      </c>
      <c r="F1040">
        <v>2020</v>
      </c>
    </row>
    <row r="1041" spans="1:6" x14ac:dyDescent="0.25">
      <c r="A1041" t="s">
        <v>2332</v>
      </c>
      <c r="B1041" t="s">
        <v>2352</v>
      </c>
      <c r="C1041" t="b">
        <v>0</v>
      </c>
      <c r="D1041" t="s">
        <v>40</v>
      </c>
      <c r="E1041">
        <v>0</v>
      </c>
      <c r="F1041">
        <v>2020</v>
      </c>
    </row>
    <row r="1042" spans="1:6" x14ac:dyDescent="0.25">
      <c r="A1042" t="s">
        <v>2389</v>
      </c>
      <c r="B1042" t="s">
        <v>2350</v>
      </c>
      <c r="C1042" t="b">
        <v>1</v>
      </c>
      <c r="D1042" t="s">
        <v>40</v>
      </c>
      <c r="E1042">
        <v>126</v>
      </c>
      <c r="F1042">
        <v>2020</v>
      </c>
    </row>
    <row r="1043" spans="1:6" x14ac:dyDescent="0.25">
      <c r="A1043" t="s">
        <v>2389</v>
      </c>
      <c r="B1043" t="s">
        <v>2350</v>
      </c>
      <c r="C1043" t="b">
        <v>1</v>
      </c>
      <c r="D1043" t="s">
        <v>40</v>
      </c>
      <c r="E1043">
        <v>36</v>
      </c>
      <c r="F1043">
        <v>2020</v>
      </c>
    </row>
    <row r="1044" spans="1:6" x14ac:dyDescent="0.25">
      <c r="A1044" t="s">
        <v>2446</v>
      </c>
      <c r="B1044" t="s">
        <v>2350</v>
      </c>
      <c r="C1044" t="b">
        <v>1</v>
      </c>
      <c r="D1044" t="s">
        <v>40</v>
      </c>
      <c r="E1044">
        <v>854</v>
      </c>
      <c r="F1044">
        <v>2020</v>
      </c>
    </row>
    <row r="1045" spans="1:6" x14ac:dyDescent="0.25">
      <c r="A1045" t="s">
        <v>2383</v>
      </c>
      <c r="B1045" t="s">
        <v>2350</v>
      </c>
      <c r="C1045" t="b">
        <v>1</v>
      </c>
      <c r="D1045" t="s">
        <v>40</v>
      </c>
      <c r="E1045">
        <v>356</v>
      </c>
      <c r="F1045">
        <v>2020</v>
      </c>
    </row>
    <row r="1046" spans="1:6" x14ac:dyDescent="0.25">
      <c r="A1046" t="s">
        <v>2342</v>
      </c>
      <c r="B1046" t="s">
        <v>2350</v>
      </c>
      <c r="C1046" t="b">
        <v>0</v>
      </c>
      <c r="D1046" t="s">
        <v>40</v>
      </c>
      <c r="E1046">
        <v>-392.935</v>
      </c>
      <c r="F1046">
        <v>2020</v>
      </c>
    </row>
    <row r="1047" spans="1:6" x14ac:dyDescent="0.25">
      <c r="A1047" t="s">
        <v>2441</v>
      </c>
      <c r="B1047" t="s">
        <v>2352</v>
      </c>
      <c r="C1047" t="b">
        <v>0</v>
      </c>
      <c r="D1047" t="s">
        <v>40</v>
      </c>
      <c r="E1047">
        <v>-291.065</v>
      </c>
      <c r="F1047">
        <v>2020</v>
      </c>
    </row>
    <row r="1048" spans="1:6" x14ac:dyDescent="0.25">
      <c r="A1048" t="s">
        <v>2367</v>
      </c>
      <c r="B1048" t="s">
        <v>2350</v>
      </c>
      <c r="C1048" t="b">
        <v>1</v>
      </c>
      <c r="D1048" t="s">
        <v>40</v>
      </c>
      <c r="E1048">
        <v>15</v>
      </c>
      <c r="F1048">
        <v>2020</v>
      </c>
    </row>
    <row r="1049" spans="1:6" x14ac:dyDescent="0.25">
      <c r="A1049" t="s">
        <v>2459</v>
      </c>
      <c r="B1049" t="s">
        <v>2350</v>
      </c>
      <c r="C1049" t="b">
        <v>1</v>
      </c>
      <c r="D1049" t="s">
        <v>40</v>
      </c>
      <c r="E1049">
        <v>35</v>
      </c>
      <c r="F1049">
        <v>2020</v>
      </c>
    </row>
    <row r="1050" spans="1:6" x14ac:dyDescent="0.25">
      <c r="A1050" t="s">
        <v>2396</v>
      </c>
      <c r="B1050" t="s">
        <v>2350</v>
      </c>
      <c r="C1050" t="b">
        <v>1</v>
      </c>
      <c r="D1050" t="s">
        <v>40</v>
      </c>
      <c r="E1050">
        <v>152.05600000000001</v>
      </c>
      <c r="F1050">
        <v>2020</v>
      </c>
    </row>
    <row r="1051" spans="1:6" x14ac:dyDescent="0.25">
      <c r="A1051" t="s">
        <v>2365</v>
      </c>
      <c r="B1051" t="s">
        <v>2352</v>
      </c>
      <c r="C1051" t="b">
        <v>1</v>
      </c>
      <c r="D1051" t="s">
        <v>40</v>
      </c>
      <c r="E1051">
        <v>78.944000000000003</v>
      </c>
      <c r="F1051">
        <v>2020</v>
      </c>
    </row>
    <row r="1052" spans="1:6" x14ac:dyDescent="0.25">
      <c r="A1052" t="s">
        <v>2391</v>
      </c>
      <c r="B1052" t="s">
        <v>2350</v>
      </c>
      <c r="C1052" t="b">
        <v>1</v>
      </c>
      <c r="D1052" t="s">
        <v>40</v>
      </c>
      <c r="E1052">
        <v>444</v>
      </c>
      <c r="F1052">
        <v>2020</v>
      </c>
    </row>
    <row r="1053" spans="1:6" x14ac:dyDescent="0.25">
      <c r="A1053" t="s">
        <v>2353</v>
      </c>
      <c r="B1053" t="s">
        <v>2350</v>
      </c>
      <c r="C1053" t="b">
        <v>0</v>
      </c>
      <c r="D1053" t="s">
        <v>40</v>
      </c>
      <c r="E1053">
        <v>509.08100000000002</v>
      </c>
      <c r="F1053">
        <v>2020</v>
      </c>
    </row>
    <row r="1054" spans="1:6" x14ac:dyDescent="0.25">
      <c r="A1054" t="s">
        <v>2353</v>
      </c>
      <c r="B1054" t="s">
        <v>2347</v>
      </c>
      <c r="C1054" t="b">
        <v>0</v>
      </c>
      <c r="D1054" t="s">
        <v>40</v>
      </c>
      <c r="E1054">
        <v>1308.7449999999999</v>
      </c>
      <c r="F1054">
        <v>2020</v>
      </c>
    </row>
    <row r="1055" spans="1:6" x14ac:dyDescent="0.25">
      <c r="A1055" t="s">
        <v>2342</v>
      </c>
      <c r="B1055" t="s">
        <v>2345</v>
      </c>
      <c r="C1055" t="b">
        <v>1</v>
      </c>
      <c r="D1055" t="s">
        <v>40</v>
      </c>
      <c r="E1055">
        <v>241994.59</v>
      </c>
      <c r="F1055">
        <v>2020</v>
      </c>
    </row>
    <row r="1056" spans="1:6" x14ac:dyDescent="0.25">
      <c r="A1056" t="s">
        <v>2342</v>
      </c>
      <c r="B1056" t="s">
        <v>2345</v>
      </c>
      <c r="C1056" t="b">
        <v>1</v>
      </c>
      <c r="D1056" t="s">
        <v>40</v>
      </c>
      <c r="E1056">
        <v>288196.59000000003</v>
      </c>
      <c r="F1056">
        <v>2020</v>
      </c>
    </row>
    <row r="1057" spans="1:6" x14ac:dyDescent="0.25">
      <c r="A1057" t="s">
        <v>2440</v>
      </c>
      <c r="B1057" t="s">
        <v>2350</v>
      </c>
      <c r="C1057" t="b">
        <v>1</v>
      </c>
      <c r="D1057" t="s">
        <v>40</v>
      </c>
      <c r="E1057">
        <v>95.820999999999998</v>
      </c>
      <c r="F1057">
        <v>2020</v>
      </c>
    </row>
    <row r="1058" spans="1:6" x14ac:dyDescent="0.25">
      <c r="A1058" t="s">
        <v>2397</v>
      </c>
      <c r="B1058" t="s">
        <v>2352</v>
      </c>
      <c r="C1058" t="b">
        <v>1</v>
      </c>
      <c r="D1058" t="s">
        <v>40</v>
      </c>
      <c r="E1058">
        <v>25.178999999999998</v>
      </c>
      <c r="F1058">
        <v>2020</v>
      </c>
    </row>
    <row r="1059" spans="1:6" x14ac:dyDescent="0.25">
      <c r="A1059" t="s">
        <v>2344</v>
      </c>
      <c r="B1059" t="s">
        <v>2350</v>
      </c>
      <c r="C1059" t="b">
        <v>0</v>
      </c>
      <c r="D1059" t="s">
        <v>40</v>
      </c>
      <c r="E1059">
        <v>-34</v>
      </c>
      <c r="F1059">
        <v>2020</v>
      </c>
    </row>
    <row r="1060" spans="1:6" x14ac:dyDescent="0.25">
      <c r="A1060" t="s">
        <v>2332</v>
      </c>
      <c r="B1060" t="s">
        <v>2352</v>
      </c>
      <c r="C1060" t="b">
        <v>0</v>
      </c>
      <c r="D1060" t="s">
        <v>40</v>
      </c>
      <c r="E1060">
        <v>0</v>
      </c>
      <c r="F1060">
        <v>2020</v>
      </c>
    </row>
    <row r="1061" spans="1:6" x14ac:dyDescent="0.25">
      <c r="A1061" t="s">
        <v>2388</v>
      </c>
      <c r="B1061" t="s">
        <v>2350</v>
      </c>
      <c r="C1061" t="b">
        <v>0</v>
      </c>
      <c r="D1061" t="s">
        <v>40</v>
      </c>
      <c r="E1061">
        <v>-15.045</v>
      </c>
      <c r="F1061">
        <v>2020</v>
      </c>
    </row>
    <row r="1062" spans="1:6" x14ac:dyDescent="0.25">
      <c r="A1062" t="s">
        <v>2397</v>
      </c>
      <c r="B1062" t="s">
        <v>2352</v>
      </c>
      <c r="C1062" t="b">
        <v>0</v>
      </c>
      <c r="D1062" t="s">
        <v>40</v>
      </c>
      <c r="E1062">
        <v>-15.955</v>
      </c>
      <c r="F1062">
        <v>2020</v>
      </c>
    </row>
    <row r="1063" spans="1:6" x14ac:dyDescent="0.25">
      <c r="A1063" t="s">
        <v>2446</v>
      </c>
      <c r="B1063" t="s">
        <v>2401</v>
      </c>
      <c r="C1063" t="b">
        <v>1</v>
      </c>
      <c r="D1063" t="s">
        <v>40</v>
      </c>
      <c r="E1063">
        <v>984</v>
      </c>
      <c r="F1063">
        <v>2020</v>
      </c>
    </row>
    <row r="1064" spans="1:6" x14ac:dyDescent="0.25">
      <c r="A1064" t="s">
        <v>2379</v>
      </c>
      <c r="B1064" t="s">
        <v>2339</v>
      </c>
      <c r="C1064" t="b">
        <v>1</v>
      </c>
      <c r="D1064" t="s">
        <v>40</v>
      </c>
      <c r="E1064">
        <v>4373</v>
      </c>
      <c r="F1064">
        <v>2020</v>
      </c>
    </row>
    <row r="1065" spans="1:6" x14ac:dyDescent="0.25">
      <c r="A1065" t="s">
        <v>2362</v>
      </c>
      <c r="B1065" t="s">
        <v>2341</v>
      </c>
      <c r="C1065" t="b">
        <v>1</v>
      </c>
      <c r="D1065" t="s">
        <v>40</v>
      </c>
      <c r="E1065">
        <v>7833</v>
      </c>
      <c r="F1065">
        <v>2020</v>
      </c>
    </row>
    <row r="1066" spans="1:6" x14ac:dyDescent="0.25">
      <c r="A1066" t="s">
        <v>2400</v>
      </c>
      <c r="B1066" t="s">
        <v>2350</v>
      </c>
      <c r="C1066" t="b">
        <v>1</v>
      </c>
      <c r="D1066" t="s">
        <v>40</v>
      </c>
      <c r="E1066">
        <v>8.9689999999999994</v>
      </c>
      <c r="F1066">
        <v>2020</v>
      </c>
    </row>
    <row r="1067" spans="1:6" x14ac:dyDescent="0.25">
      <c r="A1067" t="s">
        <v>2351</v>
      </c>
      <c r="B1067" t="s">
        <v>2352</v>
      </c>
      <c r="C1067" t="b">
        <v>1</v>
      </c>
      <c r="D1067" t="s">
        <v>40</v>
      </c>
      <c r="E1067">
        <v>17.030999999999999</v>
      </c>
      <c r="F1067">
        <v>2020</v>
      </c>
    </row>
    <row r="1068" spans="1:6" x14ac:dyDescent="0.25">
      <c r="A1068" t="s">
        <v>2332</v>
      </c>
      <c r="B1068" t="s">
        <v>2350</v>
      </c>
      <c r="C1068" t="b">
        <v>0</v>
      </c>
      <c r="D1068" t="s">
        <v>40</v>
      </c>
      <c r="E1068">
        <v>0</v>
      </c>
      <c r="F1068">
        <v>2020</v>
      </c>
    </row>
    <row r="1069" spans="1:6" x14ac:dyDescent="0.25">
      <c r="A1069" t="s">
        <v>2440</v>
      </c>
      <c r="B1069" t="s">
        <v>2350</v>
      </c>
      <c r="C1069" t="b">
        <v>1</v>
      </c>
      <c r="D1069" t="s">
        <v>40</v>
      </c>
      <c r="E1069">
        <v>14</v>
      </c>
      <c r="F1069">
        <v>2020</v>
      </c>
    </row>
    <row r="1070" spans="1:6" x14ac:dyDescent="0.25">
      <c r="A1070" t="s">
        <v>2356</v>
      </c>
      <c r="B1070" t="s">
        <v>2350</v>
      </c>
      <c r="C1070" t="b">
        <v>1</v>
      </c>
      <c r="D1070" t="s">
        <v>40</v>
      </c>
      <c r="E1070">
        <v>8</v>
      </c>
      <c r="F1070">
        <v>2020</v>
      </c>
    </row>
    <row r="1071" spans="1:6" x14ac:dyDescent="0.25">
      <c r="A1071" t="s">
        <v>2342</v>
      </c>
      <c r="B1071" t="s">
        <v>2350</v>
      </c>
      <c r="C1071" t="b">
        <v>1</v>
      </c>
      <c r="D1071" t="s">
        <v>40</v>
      </c>
      <c r="E1071">
        <v>41.378</v>
      </c>
      <c r="F1071">
        <v>2020</v>
      </c>
    </row>
    <row r="1072" spans="1:6" x14ac:dyDescent="0.25">
      <c r="A1072" t="s">
        <v>2353</v>
      </c>
      <c r="B1072" t="s">
        <v>2352</v>
      </c>
      <c r="C1072" t="b">
        <v>0</v>
      </c>
      <c r="D1072" t="s">
        <v>40</v>
      </c>
      <c r="E1072">
        <v>20.622</v>
      </c>
      <c r="F1072">
        <v>2020</v>
      </c>
    </row>
    <row r="1073" spans="1:6" x14ac:dyDescent="0.25">
      <c r="A1073" t="s">
        <v>2364</v>
      </c>
      <c r="B1073" t="s">
        <v>2372</v>
      </c>
      <c r="C1073" t="b">
        <v>1</v>
      </c>
      <c r="D1073" t="s">
        <v>40</v>
      </c>
      <c r="E1073">
        <v>46</v>
      </c>
      <c r="F1073">
        <v>2020</v>
      </c>
    </row>
    <row r="1074" spans="1:6" x14ac:dyDescent="0.25">
      <c r="A1074" t="s">
        <v>2444</v>
      </c>
      <c r="B1074" t="s">
        <v>2350</v>
      </c>
      <c r="C1074" t="b">
        <v>1</v>
      </c>
      <c r="D1074" t="s">
        <v>40</v>
      </c>
      <c r="E1074">
        <v>197.84899999999999</v>
      </c>
      <c r="F1074">
        <v>2020</v>
      </c>
    </row>
    <row r="1075" spans="1:6" x14ac:dyDescent="0.25">
      <c r="A1075" t="s">
        <v>2353</v>
      </c>
      <c r="B1075" t="s">
        <v>2352</v>
      </c>
      <c r="C1075" t="b">
        <v>0</v>
      </c>
      <c r="D1075" t="s">
        <v>40</v>
      </c>
      <c r="E1075">
        <v>86.150999999999996</v>
      </c>
      <c r="F1075">
        <v>2020</v>
      </c>
    </row>
    <row r="1076" spans="1:6" x14ac:dyDescent="0.25">
      <c r="A1076" t="s">
        <v>2396</v>
      </c>
      <c r="B1076" t="s">
        <v>2350</v>
      </c>
      <c r="C1076" t="b">
        <v>1</v>
      </c>
      <c r="D1076" t="s">
        <v>40</v>
      </c>
      <c r="E1076">
        <v>263.73</v>
      </c>
      <c r="F1076">
        <v>2020</v>
      </c>
    </row>
    <row r="1077" spans="1:6" x14ac:dyDescent="0.25">
      <c r="A1077" t="s">
        <v>2353</v>
      </c>
      <c r="B1077" t="s">
        <v>2352</v>
      </c>
      <c r="C1077" t="b">
        <v>0</v>
      </c>
      <c r="D1077" t="s">
        <v>40</v>
      </c>
      <c r="E1077">
        <v>43.27</v>
      </c>
      <c r="F1077">
        <v>2020</v>
      </c>
    </row>
    <row r="1078" spans="1:6" x14ac:dyDescent="0.25">
      <c r="A1078" t="s">
        <v>2356</v>
      </c>
      <c r="B1078" t="s">
        <v>2350</v>
      </c>
      <c r="C1078" t="b">
        <v>1</v>
      </c>
      <c r="D1078" t="s">
        <v>40</v>
      </c>
      <c r="E1078">
        <v>2</v>
      </c>
      <c r="F1078">
        <v>2020</v>
      </c>
    </row>
    <row r="1079" spans="1:6" x14ac:dyDescent="0.25">
      <c r="A1079" t="s">
        <v>2332</v>
      </c>
      <c r="B1079" t="s">
        <v>2352</v>
      </c>
      <c r="C1079" t="b">
        <v>0</v>
      </c>
      <c r="D1079" t="s">
        <v>40</v>
      </c>
      <c r="E1079">
        <v>0</v>
      </c>
      <c r="F1079">
        <v>2020</v>
      </c>
    </row>
    <row r="1080" spans="1:6" x14ac:dyDescent="0.25">
      <c r="A1080" t="s">
        <v>2440</v>
      </c>
      <c r="B1080" t="s">
        <v>2350</v>
      </c>
      <c r="C1080" t="b">
        <v>1</v>
      </c>
      <c r="D1080" t="s">
        <v>40</v>
      </c>
      <c r="E1080">
        <v>28</v>
      </c>
      <c r="F1080">
        <v>2020</v>
      </c>
    </row>
    <row r="1081" spans="1:6" x14ac:dyDescent="0.25">
      <c r="A1081" t="s">
        <v>2332</v>
      </c>
      <c r="B1081" t="s">
        <v>2352</v>
      </c>
      <c r="C1081" t="b">
        <v>0</v>
      </c>
      <c r="D1081" t="s">
        <v>40</v>
      </c>
      <c r="E1081">
        <v>0</v>
      </c>
      <c r="F1081">
        <v>2020</v>
      </c>
    </row>
    <row r="1082" spans="1:6" x14ac:dyDescent="0.25">
      <c r="A1082" t="s">
        <v>2364</v>
      </c>
      <c r="B1082" t="s">
        <v>2350</v>
      </c>
      <c r="C1082" t="b">
        <v>1</v>
      </c>
      <c r="D1082" t="s">
        <v>40</v>
      </c>
      <c r="E1082">
        <v>13.244999999999999</v>
      </c>
      <c r="F1082">
        <v>2020</v>
      </c>
    </row>
    <row r="1083" spans="1:6" x14ac:dyDescent="0.25">
      <c r="A1083" t="s">
        <v>2353</v>
      </c>
      <c r="B1083" t="s">
        <v>2352</v>
      </c>
      <c r="C1083" t="b">
        <v>0</v>
      </c>
      <c r="D1083" t="s">
        <v>40</v>
      </c>
      <c r="E1083">
        <v>13.755000000000001</v>
      </c>
      <c r="F1083">
        <v>2020</v>
      </c>
    </row>
    <row r="1084" spans="1:6" x14ac:dyDescent="0.25">
      <c r="A1084" t="s">
        <v>2396</v>
      </c>
      <c r="B1084" t="s">
        <v>2350</v>
      </c>
      <c r="C1084" t="b">
        <v>1</v>
      </c>
      <c r="D1084" t="s">
        <v>40</v>
      </c>
      <c r="E1084">
        <v>32</v>
      </c>
      <c r="F1084">
        <v>2020</v>
      </c>
    </row>
    <row r="1085" spans="1:6" x14ac:dyDescent="0.25">
      <c r="A1085" t="s">
        <v>2332</v>
      </c>
      <c r="B1085" t="s">
        <v>2352</v>
      </c>
      <c r="C1085" t="b">
        <v>0</v>
      </c>
      <c r="D1085" t="s">
        <v>40</v>
      </c>
      <c r="E1085">
        <v>0</v>
      </c>
      <c r="F1085">
        <v>2020</v>
      </c>
    </row>
    <row r="1086" spans="1:6" x14ac:dyDescent="0.25">
      <c r="A1086" t="s">
        <v>2379</v>
      </c>
      <c r="B1086" t="s">
        <v>2350</v>
      </c>
      <c r="C1086" t="b">
        <v>0</v>
      </c>
      <c r="D1086" t="s">
        <v>40</v>
      </c>
      <c r="E1086">
        <v>-95.802000000000007</v>
      </c>
      <c r="F1086">
        <v>2020</v>
      </c>
    </row>
    <row r="1087" spans="1:6" x14ac:dyDescent="0.25">
      <c r="A1087" t="s">
        <v>2455</v>
      </c>
      <c r="B1087" t="s">
        <v>2352</v>
      </c>
      <c r="C1087" t="b">
        <v>0</v>
      </c>
      <c r="D1087" t="s">
        <v>40</v>
      </c>
      <c r="E1087">
        <v>-297.19799999999998</v>
      </c>
      <c r="F1087">
        <v>2020</v>
      </c>
    </row>
    <row r="1088" spans="1:6" x14ac:dyDescent="0.25">
      <c r="A1088" t="s">
        <v>2369</v>
      </c>
      <c r="B1088" t="s">
        <v>2350</v>
      </c>
      <c r="C1088" t="b">
        <v>1</v>
      </c>
      <c r="D1088" t="s">
        <v>40</v>
      </c>
      <c r="E1088">
        <v>55.86</v>
      </c>
      <c r="F1088">
        <v>2020</v>
      </c>
    </row>
    <row r="1089" spans="1:6" x14ac:dyDescent="0.25">
      <c r="A1089" t="s">
        <v>2389</v>
      </c>
      <c r="B1089" t="s">
        <v>2350</v>
      </c>
      <c r="C1089" t="b">
        <v>1</v>
      </c>
      <c r="D1089" t="s">
        <v>40</v>
      </c>
      <c r="E1089">
        <v>11</v>
      </c>
      <c r="F1089">
        <v>2020</v>
      </c>
    </row>
    <row r="1090" spans="1:6" x14ac:dyDescent="0.25">
      <c r="A1090" t="s">
        <v>2332</v>
      </c>
      <c r="B1090" t="s">
        <v>2352</v>
      </c>
      <c r="C1090" t="b">
        <v>0</v>
      </c>
      <c r="D1090" t="s">
        <v>40</v>
      </c>
      <c r="E1090">
        <v>0</v>
      </c>
      <c r="F1090">
        <v>2020</v>
      </c>
    </row>
    <row r="1091" spans="1:6" x14ac:dyDescent="0.25">
      <c r="A1091" t="s">
        <v>2441</v>
      </c>
      <c r="B1091" t="s">
        <v>2350</v>
      </c>
      <c r="C1091" t="b">
        <v>1</v>
      </c>
      <c r="D1091" t="s">
        <v>40</v>
      </c>
      <c r="E1091">
        <v>262</v>
      </c>
      <c r="F1091">
        <v>2020</v>
      </c>
    </row>
    <row r="1092" spans="1:6" x14ac:dyDescent="0.25">
      <c r="A1092" t="s">
        <v>2374</v>
      </c>
      <c r="B1092" t="s">
        <v>2350</v>
      </c>
      <c r="C1092" t="b">
        <v>1</v>
      </c>
      <c r="D1092" t="s">
        <v>40</v>
      </c>
      <c r="E1092">
        <v>22</v>
      </c>
      <c r="F1092">
        <v>2020</v>
      </c>
    </row>
    <row r="1093" spans="1:6" x14ac:dyDescent="0.25">
      <c r="A1093" t="s">
        <v>2332</v>
      </c>
      <c r="B1093" t="s">
        <v>2352</v>
      </c>
      <c r="C1093" t="b">
        <v>0</v>
      </c>
      <c r="D1093" t="s">
        <v>40</v>
      </c>
      <c r="E1093">
        <v>0</v>
      </c>
      <c r="F1093">
        <v>2020</v>
      </c>
    </row>
    <row r="1094" spans="1:6" x14ac:dyDescent="0.25">
      <c r="A1094" t="s">
        <v>2391</v>
      </c>
      <c r="B1094" t="s">
        <v>2350</v>
      </c>
      <c r="C1094" t="b">
        <v>1</v>
      </c>
      <c r="D1094" t="s">
        <v>40</v>
      </c>
      <c r="E1094">
        <v>24.5</v>
      </c>
      <c r="F1094">
        <v>2020</v>
      </c>
    </row>
    <row r="1095" spans="1:6" x14ac:dyDescent="0.25">
      <c r="A1095" t="s">
        <v>2391</v>
      </c>
      <c r="B1095" t="s">
        <v>2350</v>
      </c>
      <c r="C1095" t="b">
        <v>1</v>
      </c>
      <c r="D1095" t="s">
        <v>40</v>
      </c>
      <c r="E1095">
        <v>22.530999999999999</v>
      </c>
      <c r="F1095">
        <v>2020</v>
      </c>
    </row>
    <row r="1096" spans="1:6" x14ac:dyDescent="0.25">
      <c r="A1096" t="s">
        <v>2353</v>
      </c>
      <c r="B1096" t="s">
        <v>2352</v>
      </c>
      <c r="C1096" t="b">
        <v>0</v>
      </c>
      <c r="D1096" t="s">
        <v>40</v>
      </c>
      <c r="E1096">
        <v>16.469000000000001</v>
      </c>
      <c r="F1096">
        <v>2020</v>
      </c>
    </row>
    <row r="1097" spans="1:6" x14ac:dyDescent="0.25">
      <c r="A1097" t="s">
        <v>2332</v>
      </c>
      <c r="B1097" t="s">
        <v>2350</v>
      </c>
      <c r="C1097" t="b">
        <v>0</v>
      </c>
      <c r="D1097" t="s">
        <v>40</v>
      </c>
      <c r="E1097">
        <v>0</v>
      </c>
      <c r="F1097">
        <v>2020</v>
      </c>
    </row>
    <row r="1098" spans="1:6" x14ac:dyDescent="0.25">
      <c r="A1098" t="s">
        <v>2332</v>
      </c>
      <c r="B1098" t="s">
        <v>2343</v>
      </c>
      <c r="C1098" t="b">
        <v>0</v>
      </c>
      <c r="D1098" t="s">
        <v>40</v>
      </c>
      <c r="E1098">
        <v>2776</v>
      </c>
      <c r="F1098">
        <v>2020</v>
      </c>
    </row>
    <row r="1099" spans="1:6" x14ac:dyDescent="0.25">
      <c r="A1099" t="s">
        <v>2353</v>
      </c>
      <c r="B1099" t="s">
        <v>2350</v>
      </c>
      <c r="C1099" t="b">
        <v>0</v>
      </c>
      <c r="D1099" t="s">
        <v>40</v>
      </c>
      <c r="E1099">
        <v>24.132000000000001</v>
      </c>
      <c r="F1099">
        <v>2020</v>
      </c>
    </row>
    <row r="1100" spans="1:6" x14ac:dyDescent="0.25">
      <c r="A1100" t="s">
        <v>2387</v>
      </c>
      <c r="B1100" t="s">
        <v>2343</v>
      </c>
      <c r="C1100" t="b">
        <v>1</v>
      </c>
      <c r="D1100" t="s">
        <v>40</v>
      </c>
      <c r="E1100">
        <v>10261.868</v>
      </c>
      <c r="F1100">
        <v>2020</v>
      </c>
    </row>
    <row r="1101" spans="1:6" x14ac:dyDescent="0.25">
      <c r="A1101" t="s">
        <v>2332</v>
      </c>
      <c r="B1101" t="s">
        <v>2345</v>
      </c>
      <c r="C1101" t="b">
        <v>0</v>
      </c>
      <c r="D1101" t="s">
        <v>40</v>
      </c>
      <c r="E1101">
        <v>0</v>
      </c>
      <c r="F1101">
        <v>2020</v>
      </c>
    </row>
    <row r="1102" spans="1:6" x14ac:dyDescent="0.25">
      <c r="A1102" t="s">
        <v>2353</v>
      </c>
      <c r="B1102" t="s">
        <v>2350</v>
      </c>
      <c r="C1102" t="b">
        <v>0</v>
      </c>
      <c r="D1102" t="s">
        <v>40</v>
      </c>
      <c r="E1102">
        <v>150.667</v>
      </c>
      <c r="F1102">
        <v>2020</v>
      </c>
    </row>
    <row r="1103" spans="1:6" x14ac:dyDescent="0.25">
      <c r="A1103" t="s">
        <v>2441</v>
      </c>
      <c r="B1103" t="s">
        <v>2352</v>
      </c>
      <c r="C1103" t="b">
        <v>1</v>
      </c>
      <c r="D1103" t="s">
        <v>40</v>
      </c>
      <c r="E1103">
        <v>19212.332999999999</v>
      </c>
      <c r="F1103">
        <v>2020</v>
      </c>
    </row>
    <row r="1104" spans="1:6" x14ac:dyDescent="0.25">
      <c r="A1104" t="s">
        <v>2332</v>
      </c>
      <c r="B1104" t="s">
        <v>2345</v>
      </c>
      <c r="C1104" t="b">
        <v>0</v>
      </c>
      <c r="D1104" t="s">
        <v>40</v>
      </c>
      <c r="E1104">
        <v>0</v>
      </c>
      <c r="F1104">
        <v>2020</v>
      </c>
    </row>
    <row r="1105" spans="1:6" x14ac:dyDescent="0.25">
      <c r="A1105" t="s">
        <v>2332</v>
      </c>
      <c r="B1105" t="s">
        <v>2350</v>
      </c>
      <c r="C1105" t="b">
        <v>0</v>
      </c>
      <c r="D1105" t="s">
        <v>40</v>
      </c>
      <c r="E1105">
        <v>0</v>
      </c>
      <c r="F1105">
        <v>2020</v>
      </c>
    </row>
    <row r="1106" spans="1:6" x14ac:dyDescent="0.25">
      <c r="A1106" t="s">
        <v>2437</v>
      </c>
      <c r="B1106" t="s">
        <v>2347</v>
      </c>
      <c r="C1106" t="b">
        <v>1</v>
      </c>
      <c r="D1106" t="s">
        <v>40</v>
      </c>
      <c r="E1106">
        <v>1596</v>
      </c>
      <c r="F1106">
        <v>2020</v>
      </c>
    </row>
    <row r="1107" spans="1:6" x14ac:dyDescent="0.25">
      <c r="A1107" t="s">
        <v>2332</v>
      </c>
      <c r="B1107" t="s">
        <v>2350</v>
      </c>
      <c r="C1107" t="b">
        <v>0</v>
      </c>
      <c r="D1107" t="s">
        <v>42</v>
      </c>
      <c r="E1107">
        <v>0</v>
      </c>
      <c r="F1107">
        <v>2020</v>
      </c>
    </row>
    <row r="1108" spans="1:6" x14ac:dyDescent="0.25">
      <c r="A1108" t="s">
        <v>2332</v>
      </c>
      <c r="B1108" t="s">
        <v>2350</v>
      </c>
      <c r="C1108" t="b">
        <v>0</v>
      </c>
      <c r="D1108" t="s">
        <v>42</v>
      </c>
      <c r="E1108">
        <v>0</v>
      </c>
      <c r="F1108">
        <v>2020</v>
      </c>
    </row>
    <row r="1109" spans="1:6" x14ac:dyDescent="0.25">
      <c r="A1109" t="s">
        <v>2364</v>
      </c>
      <c r="B1109" t="s">
        <v>2352</v>
      </c>
      <c r="C1109" t="b">
        <v>1</v>
      </c>
      <c r="D1109" t="s">
        <v>42</v>
      </c>
      <c r="E1109">
        <v>66</v>
      </c>
      <c r="F1109">
        <v>2020</v>
      </c>
    </row>
    <row r="1110" spans="1:6" x14ac:dyDescent="0.25">
      <c r="A1110" t="s">
        <v>2332</v>
      </c>
      <c r="B1110" t="s">
        <v>2352</v>
      </c>
      <c r="C1110" t="b">
        <v>0</v>
      </c>
      <c r="D1110" t="s">
        <v>42</v>
      </c>
      <c r="E1110">
        <v>0</v>
      </c>
      <c r="F1110">
        <v>2020</v>
      </c>
    </row>
    <row r="1111" spans="1:6" x14ac:dyDescent="0.25">
      <c r="A1111" t="s">
        <v>2340</v>
      </c>
      <c r="B1111" t="s">
        <v>2347</v>
      </c>
      <c r="C1111" t="b">
        <v>1</v>
      </c>
      <c r="D1111" t="s">
        <v>42</v>
      </c>
      <c r="E1111">
        <v>456</v>
      </c>
      <c r="F1111">
        <v>2020</v>
      </c>
    </row>
    <row r="1112" spans="1:6" x14ac:dyDescent="0.25">
      <c r="A1112" t="s">
        <v>2412</v>
      </c>
      <c r="B1112" t="s">
        <v>2347</v>
      </c>
      <c r="C1112" t="b">
        <v>1</v>
      </c>
      <c r="D1112" t="s">
        <v>42</v>
      </c>
      <c r="E1112">
        <v>951</v>
      </c>
      <c r="F1112">
        <v>2020</v>
      </c>
    </row>
    <row r="1113" spans="1:6" x14ac:dyDescent="0.25">
      <c r="A1113" t="s">
        <v>2332</v>
      </c>
      <c r="B1113" t="s">
        <v>2350</v>
      </c>
      <c r="C1113" t="b">
        <v>0</v>
      </c>
      <c r="D1113" t="s">
        <v>42</v>
      </c>
      <c r="E1113">
        <v>0</v>
      </c>
      <c r="F1113">
        <v>2020</v>
      </c>
    </row>
    <row r="1114" spans="1:6" x14ac:dyDescent="0.25">
      <c r="A1114" t="s">
        <v>2340</v>
      </c>
      <c r="B1114" t="s">
        <v>2347</v>
      </c>
      <c r="C1114" t="b">
        <v>0</v>
      </c>
      <c r="D1114" t="s">
        <v>42</v>
      </c>
      <c r="E1114">
        <v>-436</v>
      </c>
      <c r="F1114">
        <v>2020</v>
      </c>
    </row>
    <row r="1115" spans="1:6" x14ac:dyDescent="0.25">
      <c r="A1115" t="s">
        <v>2332</v>
      </c>
      <c r="B1115" t="s">
        <v>2350</v>
      </c>
      <c r="C1115" t="b">
        <v>0</v>
      </c>
      <c r="D1115" t="s">
        <v>42</v>
      </c>
      <c r="E1115">
        <v>0</v>
      </c>
      <c r="F1115">
        <v>2020</v>
      </c>
    </row>
    <row r="1116" spans="1:6" x14ac:dyDescent="0.25">
      <c r="A1116" t="s">
        <v>2332</v>
      </c>
      <c r="B1116" t="s">
        <v>2343</v>
      </c>
      <c r="C1116" t="b">
        <v>0</v>
      </c>
      <c r="D1116" t="s">
        <v>42</v>
      </c>
      <c r="E1116">
        <v>510258</v>
      </c>
      <c r="F1116">
        <v>2020</v>
      </c>
    </row>
    <row r="1117" spans="1:6" x14ac:dyDescent="0.25">
      <c r="A1117" t="s">
        <v>2382</v>
      </c>
      <c r="B1117" t="s">
        <v>2343</v>
      </c>
      <c r="C1117" t="b">
        <v>1</v>
      </c>
      <c r="D1117" t="s">
        <v>42</v>
      </c>
      <c r="E1117">
        <v>962310</v>
      </c>
      <c r="F1117">
        <v>2020</v>
      </c>
    </row>
    <row r="1118" spans="1:6" x14ac:dyDescent="0.25">
      <c r="A1118" t="s">
        <v>2353</v>
      </c>
      <c r="B1118" t="s">
        <v>2350</v>
      </c>
      <c r="C1118" t="b">
        <v>0</v>
      </c>
      <c r="D1118" t="s">
        <v>42</v>
      </c>
      <c r="E1118">
        <v>14.131</v>
      </c>
      <c r="F1118">
        <v>2020</v>
      </c>
    </row>
    <row r="1119" spans="1:6" x14ac:dyDescent="0.25">
      <c r="A1119" t="s">
        <v>2457</v>
      </c>
      <c r="B1119" t="s">
        <v>2352</v>
      </c>
      <c r="C1119" t="b">
        <v>1</v>
      </c>
      <c r="D1119" t="s">
        <v>42</v>
      </c>
      <c r="E1119">
        <v>2370.8690000000001</v>
      </c>
      <c r="F1119">
        <v>2020</v>
      </c>
    </row>
    <row r="1120" spans="1:6" x14ac:dyDescent="0.25">
      <c r="A1120" t="s">
        <v>2353</v>
      </c>
      <c r="B1120" t="s">
        <v>2350</v>
      </c>
      <c r="C1120" t="b">
        <v>0</v>
      </c>
      <c r="D1120" t="s">
        <v>42</v>
      </c>
      <c r="E1120">
        <v>146.88900000000001</v>
      </c>
      <c r="F1120">
        <v>2020</v>
      </c>
    </row>
    <row r="1121" spans="1:6" x14ac:dyDescent="0.25">
      <c r="A1121" t="s">
        <v>2366</v>
      </c>
      <c r="B1121" t="s">
        <v>2352</v>
      </c>
      <c r="C1121" t="b">
        <v>1</v>
      </c>
      <c r="D1121" t="s">
        <v>42</v>
      </c>
      <c r="E1121">
        <v>124989.11</v>
      </c>
      <c r="F1121">
        <v>2020</v>
      </c>
    </row>
    <row r="1122" spans="1:6" x14ac:dyDescent="0.25">
      <c r="A1122" t="s">
        <v>2412</v>
      </c>
      <c r="B1122" t="s">
        <v>2350</v>
      </c>
      <c r="C1122" t="b">
        <v>1</v>
      </c>
      <c r="D1122" t="s">
        <v>42</v>
      </c>
      <c r="E1122">
        <v>29</v>
      </c>
      <c r="F1122">
        <v>2020</v>
      </c>
    </row>
    <row r="1123" spans="1:6" x14ac:dyDescent="0.25">
      <c r="A1123" t="s">
        <v>2367</v>
      </c>
      <c r="B1123" t="s">
        <v>2345</v>
      </c>
      <c r="C1123" t="b">
        <v>1</v>
      </c>
      <c r="D1123" t="s">
        <v>42</v>
      </c>
      <c r="E1123">
        <v>75261.876999999993</v>
      </c>
      <c r="F1123">
        <v>2020</v>
      </c>
    </row>
    <row r="1124" spans="1:6" x14ac:dyDescent="0.25">
      <c r="A1124" t="s">
        <v>2353</v>
      </c>
      <c r="B1124" t="s">
        <v>2350</v>
      </c>
      <c r="C1124" t="b">
        <v>0</v>
      </c>
      <c r="D1124" t="s">
        <v>42</v>
      </c>
      <c r="E1124">
        <v>27924.231</v>
      </c>
      <c r="F1124">
        <v>2020</v>
      </c>
    </row>
    <row r="1125" spans="1:6" x14ac:dyDescent="0.25">
      <c r="A1125" t="s">
        <v>2367</v>
      </c>
      <c r="B1125" t="s">
        <v>2345</v>
      </c>
      <c r="C1125" t="b">
        <v>1</v>
      </c>
      <c r="D1125" t="s">
        <v>42</v>
      </c>
      <c r="E1125">
        <v>5929472.9000000004</v>
      </c>
      <c r="F1125">
        <v>2020</v>
      </c>
    </row>
    <row r="1126" spans="1:6" x14ac:dyDescent="0.25">
      <c r="A1126" t="s">
        <v>2387</v>
      </c>
      <c r="B1126" t="s">
        <v>2350</v>
      </c>
      <c r="C1126" t="b">
        <v>1</v>
      </c>
      <c r="D1126" t="s">
        <v>42</v>
      </c>
      <c r="E1126">
        <v>139.119</v>
      </c>
      <c r="F1126">
        <v>2020</v>
      </c>
    </row>
    <row r="1127" spans="1:6" x14ac:dyDescent="0.25">
      <c r="A1127" t="s">
        <v>2365</v>
      </c>
      <c r="B1127" t="s">
        <v>2352</v>
      </c>
      <c r="C1127" t="b">
        <v>1</v>
      </c>
      <c r="D1127" t="s">
        <v>42</v>
      </c>
      <c r="E1127">
        <v>4734.8810000000003</v>
      </c>
      <c r="F1127">
        <v>2020</v>
      </c>
    </row>
    <row r="1128" spans="1:6" x14ac:dyDescent="0.25">
      <c r="A1128" t="s">
        <v>2376</v>
      </c>
      <c r="B1128" t="s">
        <v>2350</v>
      </c>
      <c r="C1128" t="b">
        <v>1</v>
      </c>
      <c r="D1128" t="s">
        <v>42</v>
      </c>
      <c r="E1128">
        <v>8</v>
      </c>
      <c r="F1128">
        <v>2020</v>
      </c>
    </row>
    <row r="1129" spans="1:6" x14ac:dyDescent="0.25">
      <c r="A1129" t="s">
        <v>2353</v>
      </c>
      <c r="B1129" t="s">
        <v>2347</v>
      </c>
      <c r="C1129" t="b">
        <v>0</v>
      </c>
      <c r="D1129" t="s">
        <v>42</v>
      </c>
      <c r="E1129">
        <v>123743.55</v>
      </c>
      <c r="F1129">
        <v>2020</v>
      </c>
    </row>
    <row r="1130" spans="1:6" x14ac:dyDescent="0.25">
      <c r="A1130" t="s">
        <v>2344</v>
      </c>
      <c r="B1130" t="s">
        <v>2345</v>
      </c>
      <c r="C1130" t="b">
        <v>1</v>
      </c>
      <c r="D1130" t="s">
        <v>42</v>
      </c>
      <c r="E1130">
        <v>1810013.4</v>
      </c>
      <c r="F1130">
        <v>2020</v>
      </c>
    </row>
    <row r="1131" spans="1:6" x14ac:dyDescent="0.25">
      <c r="A1131" t="s">
        <v>2353</v>
      </c>
      <c r="B1131" t="s">
        <v>2350</v>
      </c>
      <c r="C1131" t="b">
        <v>0</v>
      </c>
      <c r="D1131" t="s">
        <v>42</v>
      </c>
      <c r="E1131">
        <v>17.010000000000002</v>
      </c>
      <c r="F1131">
        <v>2020</v>
      </c>
    </row>
    <row r="1132" spans="1:6" x14ac:dyDescent="0.25">
      <c r="A1132" t="s">
        <v>2393</v>
      </c>
      <c r="B1132" t="s">
        <v>2352</v>
      </c>
      <c r="C1132" t="b">
        <v>1</v>
      </c>
      <c r="D1132" t="s">
        <v>42</v>
      </c>
      <c r="E1132">
        <v>79.989999999999995</v>
      </c>
      <c r="F1132">
        <v>2020</v>
      </c>
    </row>
    <row r="1133" spans="1:6" x14ac:dyDescent="0.25">
      <c r="A1133" t="s">
        <v>2381</v>
      </c>
      <c r="B1133" t="s">
        <v>2350</v>
      </c>
      <c r="C1133" t="b">
        <v>1</v>
      </c>
      <c r="D1133" t="s">
        <v>42</v>
      </c>
      <c r="E1133">
        <v>79</v>
      </c>
      <c r="F1133">
        <v>2020</v>
      </c>
    </row>
    <row r="1134" spans="1:6" x14ac:dyDescent="0.25">
      <c r="A1134" t="s">
        <v>2332</v>
      </c>
      <c r="B1134" t="s">
        <v>2352</v>
      </c>
      <c r="C1134" t="b">
        <v>0</v>
      </c>
      <c r="D1134" t="s">
        <v>42</v>
      </c>
      <c r="E1134">
        <v>0</v>
      </c>
      <c r="F1134">
        <v>2020</v>
      </c>
    </row>
    <row r="1135" spans="1:6" x14ac:dyDescent="0.25">
      <c r="A1135" t="s">
        <v>2446</v>
      </c>
      <c r="B1135" t="s">
        <v>2350</v>
      </c>
      <c r="C1135" t="b">
        <v>0</v>
      </c>
      <c r="D1135" t="s">
        <v>42</v>
      </c>
      <c r="E1135">
        <v>-95</v>
      </c>
      <c r="F1135">
        <v>2020</v>
      </c>
    </row>
    <row r="1136" spans="1:6" x14ac:dyDescent="0.25">
      <c r="A1136" t="s">
        <v>2332</v>
      </c>
      <c r="B1136" t="s">
        <v>2352</v>
      </c>
      <c r="C1136" t="b">
        <v>0</v>
      </c>
      <c r="D1136" t="s">
        <v>42</v>
      </c>
      <c r="E1136">
        <v>0</v>
      </c>
      <c r="F1136">
        <v>2020</v>
      </c>
    </row>
    <row r="1137" spans="1:6" x14ac:dyDescent="0.25">
      <c r="A1137" t="s">
        <v>2364</v>
      </c>
      <c r="B1137" t="s">
        <v>2350</v>
      </c>
      <c r="C1137" t="b">
        <v>1</v>
      </c>
      <c r="D1137" t="s">
        <v>42</v>
      </c>
      <c r="E1137">
        <v>35</v>
      </c>
      <c r="F1137">
        <v>2020</v>
      </c>
    </row>
    <row r="1138" spans="1:6" x14ac:dyDescent="0.25">
      <c r="A1138" t="s">
        <v>2332</v>
      </c>
      <c r="B1138" t="s">
        <v>2352</v>
      </c>
      <c r="C1138" t="b">
        <v>0</v>
      </c>
      <c r="D1138" t="s">
        <v>42</v>
      </c>
      <c r="E1138">
        <v>0</v>
      </c>
      <c r="F1138">
        <v>2020</v>
      </c>
    </row>
    <row r="1139" spans="1:6" x14ac:dyDescent="0.25">
      <c r="A1139" t="s">
        <v>2382</v>
      </c>
      <c r="B1139" t="s">
        <v>2350</v>
      </c>
      <c r="C1139" t="b">
        <v>1</v>
      </c>
      <c r="D1139" t="s">
        <v>42</v>
      </c>
      <c r="E1139">
        <v>60.841999999999999</v>
      </c>
      <c r="F1139">
        <v>2020</v>
      </c>
    </row>
    <row r="1140" spans="1:6" x14ac:dyDescent="0.25">
      <c r="A1140" t="s">
        <v>2344</v>
      </c>
      <c r="B1140" t="s">
        <v>2352</v>
      </c>
      <c r="C1140" t="b">
        <v>1</v>
      </c>
      <c r="D1140" t="s">
        <v>42</v>
      </c>
      <c r="E1140">
        <v>93.998000000000005</v>
      </c>
      <c r="F1140">
        <v>2020</v>
      </c>
    </row>
    <row r="1141" spans="1:6" x14ac:dyDescent="0.25">
      <c r="A1141" t="s">
        <v>2351</v>
      </c>
      <c r="B1141" t="s">
        <v>2350</v>
      </c>
      <c r="C1141" t="b">
        <v>1</v>
      </c>
      <c r="D1141" t="s">
        <v>42</v>
      </c>
      <c r="E1141">
        <v>43.021000000000001</v>
      </c>
      <c r="F1141">
        <v>2020</v>
      </c>
    </row>
    <row r="1142" spans="1:6" x14ac:dyDescent="0.25">
      <c r="A1142" t="s">
        <v>2353</v>
      </c>
      <c r="B1142" t="s">
        <v>2352</v>
      </c>
      <c r="C1142" t="b">
        <v>0</v>
      </c>
      <c r="D1142" t="s">
        <v>42</v>
      </c>
      <c r="E1142">
        <v>116.979</v>
      </c>
      <c r="F1142">
        <v>2020</v>
      </c>
    </row>
    <row r="1143" spans="1:6" x14ac:dyDescent="0.25">
      <c r="A1143" t="s">
        <v>2353</v>
      </c>
      <c r="B1143" t="s">
        <v>2350</v>
      </c>
      <c r="C1143" t="b">
        <v>0</v>
      </c>
      <c r="D1143" t="s">
        <v>42</v>
      </c>
      <c r="E1143">
        <v>0.58099999999999996</v>
      </c>
      <c r="F1143">
        <v>2020</v>
      </c>
    </row>
    <row r="1144" spans="1:6" x14ac:dyDescent="0.25">
      <c r="A1144" t="s">
        <v>2351</v>
      </c>
      <c r="B1144" t="s">
        <v>2352</v>
      </c>
      <c r="C1144" t="b">
        <v>1</v>
      </c>
      <c r="D1144" t="s">
        <v>42</v>
      </c>
      <c r="E1144">
        <v>6.4189999999999996</v>
      </c>
      <c r="F1144">
        <v>2020</v>
      </c>
    </row>
    <row r="1145" spans="1:6" x14ac:dyDescent="0.25">
      <c r="A1145" t="s">
        <v>2445</v>
      </c>
      <c r="B1145" t="s">
        <v>2350</v>
      </c>
      <c r="C1145" t="b">
        <v>1</v>
      </c>
      <c r="D1145" t="s">
        <v>42</v>
      </c>
      <c r="E1145">
        <v>188.05799999999999</v>
      </c>
      <c r="F1145">
        <v>2020</v>
      </c>
    </row>
    <row r="1146" spans="1:6" x14ac:dyDescent="0.25">
      <c r="A1146" t="s">
        <v>2376</v>
      </c>
      <c r="B1146" t="s">
        <v>2352</v>
      </c>
      <c r="C1146" t="b">
        <v>1</v>
      </c>
      <c r="D1146" t="s">
        <v>42</v>
      </c>
      <c r="E1146">
        <v>1.0820000000000001</v>
      </c>
      <c r="F1146">
        <v>2020</v>
      </c>
    </row>
    <row r="1147" spans="1:6" x14ac:dyDescent="0.25">
      <c r="A1147" t="s">
        <v>2332</v>
      </c>
      <c r="B1147" t="s">
        <v>2350</v>
      </c>
      <c r="C1147" t="b">
        <v>0</v>
      </c>
      <c r="D1147" t="s">
        <v>42</v>
      </c>
      <c r="E1147">
        <v>0</v>
      </c>
      <c r="F1147">
        <v>2020</v>
      </c>
    </row>
    <row r="1148" spans="1:6" x14ac:dyDescent="0.25">
      <c r="A1148" t="s">
        <v>2391</v>
      </c>
      <c r="B1148" t="s">
        <v>2352</v>
      </c>
      <c r="C1148" t="b">
        <v>1</v>
      </c>
      <c r="D1148" t="s">
        <v>42</v>
      </c>
      <c r="E1148">
        <v>239839</v>
      </c>
      <c r="F1148">
        <v>2020</v>
      </c>
    </row>
    <row r="1149" spans="1:6" x14ac:dyDescent="0.25">
      <c r="A1149" t="s">
        <v>2353</v>
      </c>
      <c r="B1149" t="s">
        <v>2350</v>
      </c>
      <c r="C1149" t="b">
        <v>0</v>
      </c>
      <c r="D1149" t="s">
        <v>42</v>
      </c>
      <c r="E1149">
        <v>6.1059999999999999</v>
      </c>
      <c r="F1149">
        <v>2020</v>
      </c>
    </row>
    <row r="1150" spans="1:6" x14ac:dyDescent="0.25">
      <c r="A1150" t="s">
        <v>2411</v>
      </c>
      <c r="B1150" t="s">
        <v>2352</v>
      </c>
      <c r="C1150" t="b">
        <v>1</v>
      </c>
      <c r="D1150" t="s">
        <v>42</v>
      </c>
      <c r="E1150">
        <v>6.8940000000000001</v>
      </c>
      <c r="F1150">
        <v>2020</v>
      </c>
    </row>
    <row r="1151" spans="1:6" x14ac:dyDescent="0.25">
      <c r="A1151" t="s">
        <v>2353</v>
      </c>
      <c r="B1151" t="s">
        <v>2350</v>
      </c>
      <c r="C1151" t="b">
        <v>0</v>
      </c>
      <c r="D1151" t="s">
        <v>42</v>
      </c>
      <c r="E1151">
        <v>-375.197</v>
      </c>
      <c r="F1151">
        <v>2020</v>
      </c>
    </row>
    <row r="1152" spans="1:6" x14ac:dyDescent="0.25">
      <c r="A1152" t="s">
        <v>2445</v>
      </c>
      <c r="B1152" t="s">
        <v>2352</v>
      </c>
      <c r="C1152" t="b">
        <v>0</v>
      </c>
      <c r="D1152" t="s">
        <v>42</v>
      </c>
      <c r="E1152">
        <v>-572.803</v>
      </c>
      <c r="F1152">
        <v>2020</v>
      </c>
    </row>
    <row r="1153" spans="1:6" x14ac:dyDescent="0.25">
      <c r="A1153" t="s">
        <v>2332</v>
      </c>
      <c r="B1153" t="s">
        <v>2350</v>
      </c>
      <c r="C1153" t="b">
        <v>0</v>
      </c>
      <c r="D1153" t="s">
        <v>42</v>
      </c>
      <c r="E1153">
        <v>0</v>
      </c>
      <c r="F1153">
        <v>2020</v>
      </c>
    </row>
    <row r="1154" spans="1:6" x14ac:dyDescent="0.25">
      <c r="A1154" t="s">
        <v>2332</v>
      </c>
      <c r="B1154" t="s">
        <v>2347</v>
      </c>
      <c r="C1154" t="b">
        <v>0</v>
      </c>
      <c r="D1154" t="s">
        <v>42</v>
      </c>
      <c r="E1154">
        <v>0</v>
      </c>
      <c r="F1154">
        <v>2020</v>
      </c>
    </row>
    <row r="1155" spans="1:6" x14ac:dyDescent="0.25">
      <c r="A1155" t="s">
        <v>2382</v>
      </c>
      <c r="B1155" t="s">
        <v>2350</v>
      </c>
      <c r="C1155" t="b">
        <v>1</v>
      </c>
      <c r="D1155" t="s">
        <v>42</v>
      </c>
      <c r="E1155">
        <v>10</v>
      </c>
      <c r="F1155">
        <v>2020</v>
      </c>
    </row>
    <row r="1156" spans="1:6" x14ac:dyDescent="0.25">
      <c r="A1156" t="s">
        <v>2397</v>
      </c>
      <c r="B1156" t="s">
        <v>2347</v>
      </c>
      <c r="C1156" t="b">
        <v>1</v>
      </c>
      <c r="D1156" t="s">
        <v>42</v>
      </c>
      <c r="E1156">
        <v>242</v>
      </c>
      <c r="F1156">
        <v>2020</v>
      </c>
    </row>
    <row r="1157" spans="1:6" x14ac:dyDescent="0.25">
      <c r="A1157" t="s">
        <v>2394</v>
      </c>
      <c r="B1157" t="s">
        <v>2350</v>
      </c>
      <c r="C1157" t="b">
        <v>1</v>
      </c>
      <c r="D1157" t="s">
        <v>42</v>
      </c>
      <c r="E1157">
        <v>67.73</v>
      </c>
      <c r="F1157">
        <v>2020</v>
      </c>
    </row>
    <row r="1158" spans="1:6" x14ac:dyDescent="0.25">
      <c r="A1158" t="s">
        <v>2353</v>
      </c>
      <c r="B1158" t="s">
        <v>2352</v>
      </c>
      <c r="C1158" t="b">
        <v>0</v>
      </c>
      <c r="D1158" t="s">
        <v>42</v>
      </c>
      <c r="E1158">
        <v>0.27</v>
      </c>
      <c r="F1158">
        <v>2020</v>
      </c>
    </row>
    <row r="1159" spans="1:6" x14ac:dyDescent="0.25">
      <c r="A1159" t="s">
        <v>2344</v>
      </c>
      <c r="B1159" t="s">
        <v>2350</v>
      </c>
      <c r="C1159" t="b">
        <v>1</v>
      </c>
      <c r="D1159" t="s">
        <v>42</v>
      </c>
      <c r="E1159">
        <v>8.1739999999999995</v>
      </c>
      <c r="F1159">
        <v>2020</v>
      </c>
    </row>
    <row r="1160" spans="1:6" x14ac:dyDescent="0.25">
      <c r="A1160" t="s">
        <v>2353</v>
      </c>
      <c r="B1160" t="s">
        <v>2352</v>
      </c>
      <c r="C1160" t="b">
        <v>0</v>
      </c>
      <c r="D1160" t="s">
        <v>42</v>
      </c>
      <c r="E1160">
        <v>30.826000000000001</v>
      </c>
      <c r="F1160">
        <v>2020</v>
      </c>
    </row>
    <row r="1161" spans="1:6" x14ac:dyDescent="0.25">
      <c r="A1161" t="s">
        <v>2445</v>
      </c>
      <c r="B1161" t="s">
        <v>2350</v>
      </c>
      <c r="C1161" t="b">
        <v>1</v>
      </c>
      <c r="D1161" t="s">
        <v>42</v>
      </c>
      <c r="E1161">
        <v>12</v>
      </c>
      <c r="F1161">
        <v>2020</v>
      </c>
    </row>
    <row r="1162" spans="1:6" x14ac:dyDescent="0.25">
      <c r="A1162" t="s">
        <v>2342</v>
      </c>
      <c r="B1162" t="s">
        <v>2350</v>
      </c>
      <c r="C1162" t="b">
        <v>1</v>
      </c>
      <c r="D1162" t="s">
        <v>42</v>
      </c>
      <c r="E1162">
        <v>17</v>
      </c>
      <c r="F1162">
        <v>2020</v>
      </c>
    </row>
    <row r="1163" spans="1:6" x14ac:dyDescent="0.25">
      <c r="A1163" t="s">
        <v>2332</v>
      </c>
      <c r="B1163" t="s">
        <v>2352</v>
      </c>
      <c r="C1163" t="b">
        <v>0</v>
      </c>
      <c r="D1163" t="s">
        <v>42</v>
      </c>
      <c r="E1163">
        <v>0</v>
      </c>
      <c r="F1163">
        <v>2020</v>
      </c>
    </row>
    <row r="1164" spans="1:6" x14ac:dyDescent="0.25">
      <c r="A1164" t="s">
        <v>2353</v>
      </c>
      <c r="B1164" t="s">
        <v>2350</v>
      </c>
      <c r="C1164" t="b">
        <v>0</v>
      </c>
      <c r="D1164" t="s">
        <v>42</v>
      </c>
      <c r="E1164">
        <v>12.988</v>
      </c>
      <c r="F1164">
        <v>2020</v>
      </c>
    </row>
    <row r="1165" spans="1:6" x14ac:dyDescent="0.25">
      <c r="A1165" t="s">
        <v>2459</v>
      </c>
      <c r="B1165" t="s">
        <v>2352</v>
      </c>
      <c r="C1165" t="b">
        <v>1</v>
      </c>
      <c r="D1165" t="s">
        <v>42</v>
      </c>
      <c r="E1165">
        <v>29.012</v>
      </c>
      <c r="F1165">
        <v>2020</v>
      </c>
    </row>
    <row r="1166" spans="1:6" x14ac:dyDescent="0.25">
      <c r="A1166" t="s">
        <v>2427</v>
      </c>
      <c r="B1166" t="s">
        <v>2350</v>
      </c>
      <c r="C1166" t="b">
        <v>0</v>
      </c>
      <c r="D1166" t="s">
        <v>42</v>
      </c>
      <c r="E1166">
        <v>-546.50599999999997</v>
      </c>
      <c r="F1166">
        <v>2020</v>
      </c>
    </row>
    <row r="1167" spans="1:6" x14ac:dyDescent="0.25">
      <c r="A1167" t="s">
        <v>2440</v>
      </c>
      <c r="B1167" t="s">
        <v>2352</v>
      </c>
      <c r="C1167" t="b">
        <v>0</v>
      </c>
      <c r="D1167" t="s">
        <v>42</v>
      </c>
      <c r="E1167">
        <v>-2404.4940000000001</v>
      </c>
      <c r="F1167">
        <v>2020</v>
      </c>
    </row>
    <row r="1168" spans="1:6" x14ac:dyDescent="0.25">
      <c r="A1168" t="s">
        <v>2332</v>
      </c>
      <c r="B1168" t="s">
        <v>2350</v>
      </c>
      <c r="C1168" t="b">
        <v>0</v>
      </c>
      <c r="D1168" t="s">
        <v>42</v>
      </c>
      <c r="E1168">
        <v>0</v>
      </c>
      <c r="F1168">
        <v>2020</v>
      </c>
    </row>
    <row r="1169" spans="1:6" x14ac:dyDescent="0.25">
      <c r="A1169" t="s">
        <v>2332</v>
      </c>
      <c r="B1169" t="s">
        <v>2352</v>
      </c>
      <c r="C1169" t="b">
        <v>0</v>
      </c>
      <c r="D1169" t="s">
        <v>42</v>
      </c>
      <c r="E1169">
        <v>0</v>
      </c>
      <c r="F1169">
        <v>2020</v>
      </c>
    </row>
    <row r="1170" spans="1:6" x14ac:dyDescent="0.25">
      <c r="A1170" t="s">
        <v>2365</v>
      </c>
      <c r="B1170" t="s">
        <v>2350</v>
      </c>
      <c r="C1170" t="b">
        <v>1</v>
      </c>
      <c r="D1170" t="s">
        <v>42</v>
      </c>
      <c r="E1170">
        <v>1.96</v>
      </c>
      <c r="F1170">
        <v>2020</v>
      </c>
    </row>
    <row r="1171" spans="1:6" x14ac:dyDescent="0.25">
      <c r="A1171" t="s">
        <v>2332</v>
      </c>
      <c r="B1171" t="s">
        <v>2352</v>
      </c>
      <c r="C1171" t="b">
        <v>0</v>
      </c>
      <c r="D1171" t="s">
        <v>42</v>
      </c>
      <c r="E1171">
        <v>0</v>
      </c>
      <c r="F1171">
        <v>2020</v>
      </c>
    </row>
    <row r="1172" spans="1:6" x14ac:dyDescent="0.25">
      <c r="A1172" t="s">
        <v>2354</v>
      </c>
      <c r="B1172" t="s">
        <v>2350</v>
      </c>
      <c r="C1172" t="b">
        <v>1</v>
      </c>
      <c r="D1172" t="s">
        <v>42</v>
      </c>
      <c r="E1172">
        <v>22.359000000000002</v>
      </c>
      <c r="F1172">
        <v>2020</v>
      </c>
    </row>
    <row r="1173" spans="1:6" x14ac:dyDescent="0.25">
      <c r="A1173" t="s">
        <v>2393</v>
      </c>
      <c r="B1173" t="s">
        <v>2352</v>
      </c>
      <c r="C1173" t="b">
        <v>1</v>
      </c>
      <c r="D1173" t="s">
        <v>42</v>
      </c>
      <c r="E1173">
        <v>17.640999999999998</v>
      </c>
      <c r="F1173">
        <v>2020</v>
      </c>
    </row>
    <row r="1174" spans="1:6" x14ac:dyDescent="0.25">
      <c r="A1174" t="s">
        <v>2447</v>
      </c>
      <c r="B1174" t="s">
        <v>2350</v>
      </c>
      <c r="C1174" t="b">
        <v>1</v>
      </c>
      <c r="D1174" t="s">
        <v>42</v>
      </c>
      <c r="E1174">
        <v>35.44</v>
      </c>
      <c r="F1174">
        <v>2020</v>
      </c>
    </row>
    <row r="1175" spans="1:6" x14ac:dyDescent="0.25">
      <c r="A1175" t="s">
        <v>2366</v>
      </c>
      <c r="B1175" t="s">
        <v>2352</v>
      </c>
      <c r="C1175" t="b">
        <v>1</v>
      </c>
      <c r="D1175" t="s">
        <v>42</v>
      </c>
      <c r="E1175">
        <v>390.56</v>
      </c>
      <c r="F1175">
        <v>2020</v>
      </c>
    </row>
    <row r="1176" spans="1:6" x14ac:dyDescent="0.25">
      <c r="A1176" t="s">
        <v>2400</v>
      </c>
      <c r="B1176" t="s">
        <v>2350</v>
      </c>
      <c r="C1176" t="b">
        <v>1</v>
      </c>
      <c r="D1176" t="s">
        <v>42</v>
      </c>
      <c r="E1176">
        <v>96.299000000000007</v>
      </c>
      <c r="F1176">
        <v>2020</v>
      </c>
    </row>
    <row r="1177" spans="1:6" x14ac:dyDescent="0.25">
      <c r="A1177" t="s">
        <v>2342</v>
      </c>
      <c r="B1177" t="s">
        <v>2352</v>
      </c>
      <c r="C1177" t="b">
        <v>1</v>
      </c>
      <c r="D1177" t="s">
        <v>42</v>
      </c>
      <c r="E1177">
        <v>836.70100000000002</v>
      </c>
      <c r="F1177">
        <v>2020</v>
      </c>
    </row>
    <row r="1178" spans="1:6" x14ac:dyDescent="0.25">
      <c r="A1178" t="s">
        <v>2332</v>
      </c>
      <c r="B1178" t="s">
        <v>2350</v>
      </c>
      <c r="C1178" t="b">
        <v>0</v>
      </c>
      <c r="D1178" t="s">
        <v>42</v>
      </c>
      <c r="E1178">
        <v>0</v>
      </c>
      <c r="F1178">
        <v>2020</v>
      </c>
    </row>
    <row r="1179" spans="1:6" x14ac:dyDescent="0.25">
      <c r="A1179" t="s">
        <v>2390</v>
      </c>
      <c r="B1179" t="s">
        <v>2350</v>
      </c>
      <c r="C1179" t="b">
        <v>1</v>
      </c>
      <c r="D1179" t="s">
        <v>42</v>
      </c>
      <c r="E1179">
        <v>662</v>
      </c>
      <c r="F1179">
        <v>2020</v>
      </c>
    </row>
    <row r="1180" spans="1:6" x14ac:dyDescent="0.25">
      <c r="A1180" t="s">
        <v>2332</v>
      </c>
      <c r="B1180" t="s">
        <v>2352</v>
      </c>
      <c r="C1180" t="b">
        <v>0</v>
      </c>
      <c r="D1180" t="s">
        <v>42</v>
      </c>
      <c r="E1180">
        <v>0</v>
      </c>
      <c r="F1180">
        <v>2020</v>
      </c>
    </row>
    <row r="1181" spans="1:6" x14ac:dyDescent="0.25">
      <c r="A1181" t="s">
        <v>2367</v>
      </c>
      <c r="B1181" t="s">
        <v>2350</v>
      </c>
      <c r="C1181" t="b">
        <v>1</v>
      </c>
      <c r="D1181" t="s">
        <v>42</v>
      </c>
      <c r="E1181">
        <v>3081</v>
      </c>
      <c r="F1181">
        <v>2020</v>
      </c>
    </row>
    <row r="1182" spans="1:6" x14ac:dyDescent="0.25">
      <c r="A1182" t="s">
        <v>2332</v>
      </c>
      <c r="B1182" t="s">
        <v>2352</v>
      </c>
      <c r="C1182" t="b">
        <v>0</v>
      </c>
      <c r="D1182" t="s">
        <v>42</v>
      </c>
      <c r="E1182">
        <v>0</v>
      </c>
      <c r="F1182">
        <v>2020</v>
      </c>
    </row>
    <row r="1183" spans="1:6" x14ac:dyDescent="0.25">
      <c r="A1183" t="s">
        <v>2332</v>
      </c>
      <c r="B1183" t="s">
        <v>2347</v>
      </c>
      <c r="C1183" t="b">
        <v>0</v>
      </c>
      <c r="D1183" t="s">
        <v>42</v>
      </c>
      <c r="E1183">
        <v>0</v>
      </c>
      <c r="F1183">
        <v>2020</v>
      </c>
    </row>
    <row r="1184" spans="1:6" x14ac:dyDescent="0.25">
      <c r="A1184" t="s">
        <v>2353</v>
      </c>
      <c r="B1184" t="s">
        <v>2350</v>
      </c>
      <c r="C1184" t="b">
        <v>0</v>
      </c>
      <c r="D1184" t="s">
        <v>42</v>
      </c>
      <c r="E1184">
        <v>230.649</v>
      </c>
      <c r="F1184">
        <v>2020</v>
      </c>
    </row>
    <row r="1185" spans="1:6" x14ac:dyDescent="0.25">
      <c r="A1185" t="s">
        <v>2456</v>
      </c>
      <c r="B1185" t="s">
        <v>2352</v>
      </c>
      <c r="C1185" t="b">
        <v>1</v>
      </c>
      <c r="D1185" t="s">
        <v>42</v>
      </c>
      <c r="E1185">
        <v>2417.3510000000001</v>
      </c>
      <c r="F1185">
        <v>2020</v>
      </c>
    </row>
    <row r="1186" spans="1:6" x14ac:dyDescent="0.25">
      <c r="A1186" t="s">
        <v>2387</v>
      </c>
      <c r="B1186" t="s">
        <v>2350</v>
      </c>
      <c r="C1186" t="b">
        <v>1</v>
      </c>
      <c r="D1186" t="s">
        <v>42</v>
      </c>
      <c r="E1186">
        <v>25</v>
      </c>
      <c r="F1186">
        <v>2020</v>
      </c>
    </row>
    <row r="1187" spans="1:6" x14ac:dyDescent="0.25">
      <c r="A1187" t="s">
        <v>2332</v>
      </c>
      <c r="B1187" t="s">
        <v>2352</v>
      </c>
      <c r="C1187" t="b">
        <v>0</v>
      </c>
      <c r="D1187" t="s">
        <v>42</v>
      </c>
      <c r="E1187">
        <v>0</v>
      </c>
      <c r="F1187">
        <v>2020</v>
      </c>
    </row>
    <row r="1188" spans="1:6" x14ac:dyDescent="0.25">
      <c r="A1188" t="s">
        <v>2441</v>
      </c>
      <c r="B1188" t="s">
        <v>2350</v>
      </c>
      <c r="C1188" t="b">
        <v>0</v>
      </c>
      <c r="D1188" t="s">
        <v>42</v>
      </c>
      <c r="E1188">
        <v>-301</v>
      </c>
      <c r="F1188">
        <v>2020</v>
      </c>
    </row>
    <row r="1189" spans="1:6" x14ac:dyDescent="0.25">
      <c r="A1189" t="s">
        <v>2332</v>
      </c>
      <c r="B1189" t="s">
        <v>2352</v>
      </c>
      <c r="C1189" t="b">
        <v>0</v>
      </c>
      <c r="D1189" t="s">
        <v>42</v>
      </c>
      <c r="E1189">
        <v>0</v>
      </c>
      <c r="F1189">
        <v>2020</v>
      </c>
    </row>
    <row r="1190" spans="1:6" x14ac:dyDescent="0.25">
      <c r="A1190" t="s">
        <v>2408</v>
      </c>
      <c r="B1190" t="s">
        <v>2350</v>
      </c>
      <c r="C1190" t="b">
        <v>1</v>
      </c>
      <c r="D1190" t="s">
        <v>42</v>
      </c>
      <c r="E1190">
        <v>46.378</v>
      </c>
      <c r="F1190">
        <v>2020</v>
      </c>
    </row>
    <row r="1191" spans="1:6" x14ac:dyDescent="0.25">
      <c r="A1191" t="s">
        <v>2353</v>
      </c>
      <c r="B1191" t="s">
        <v>2352</v>
      </c>
      <c r="C1191" t="b">
        <v>0</v>
      </c>
      <c r="D1191" t="s">
        <v>42</v>
      </c>
      <c r="E1191">
        <v>7.6219999999999999</v>
      </c>
      <c r="F1191">
        <v>2020</v>
      </c>
    </row>
    <row r="1192" spans="1:6" x14ac:dyDescent="0.25">
      <c r="A1192" t="s">
        <v>2395</v>
      </c>
      <c r="B1192" t="s">
        <v>2350</v>
      </c>
      <c r="C1192" t="b">
        <v>1</v>
      </c>
      <c r="D1192" t="s">
        <v>42</v>
      </c>
      <c r="E1192">
        <v>638.13400000000001</v>
      </c>
      <c r="F1192">
        <v>2020</v>
      </c>
    </row>
    <row r="1193" spans="1:6" x14ac:dyDescent="0.25">
      <c r="A1193" t="s">
        <v>2407</v>
      </c>
      <c r="B1193" t="s">
        <v>2352</v>
      </c>
      <c r="C1193" t="b">
        <v>1</v>
      </c>
      <c r="D1193" t="s">
        <v>42</v>
      </c>
      <c r="E1193">
        <v>2388.866</v>
      </c>
      <c r="F1193">
        <v>2020</v>
      </c>
    </row>
    <row r="1194" spans="1:6" x14ac:dyDescent="0.25">
      <c r="A1194" t="s">
        <v>2332</v>
      </c>
      <c r="B1194" t="s">
        <v>2350</v>
      </c>
      <c r="C1194" t="b">
        <v>0</v>
      </c>
      <c r="D1194" t="s">
        <v>42</v>
      </c>
      <c r="E1194">
        <v>0</v>
      </c>
      <c r="F1194">
        <v>2020</v>
      </c>
    </row>
    <row r="1195" spans="1:6" x14ac:dyDescent="0.25">
      <c r="A1195" t="s">
        <v>2411</v>
      </c>
      <c r="B1195" t="s">
        <v>2350</v>
      </c>
      <c r="C1195" t="b">
        <v>1</v>
      </c>
      <c r="D1195" t="s">
        <v>42</v>
      </c>
      <c r="E1195">
        <v>13.115</v>
      </c>
      <c r="F1195">
        <v>2020</v>
      </c>
    </row>
    <row r="1196" spans="1:6" x14ac:dyDescent="0.25">
      <c r="A1196" t="s">
        <v>2369</v>
      </c>
      <c r="B1196" t="s">
        <v>2352</v>
      </c>
      <c r="C1196" t="b">
        <v>1</v>
      </c>
      <c r="D1196" t="s">
        <v>42</v>
      </c>
      <c r="E1196">
        <v>81.885000000000005</v>
      </c>
      <c r="F1196">
        <v>2020</v>
      </c>
    </row>
    <row r="1197" spans="1:6" x14ac:dyDescent="0.25">
      <c r="A1197" t="s">
        <v>2332</v>
      </c>
      <c r="B1197" t="s">
        <v>2350</v>
      </c>
      <c r="C1197" t="b">
        <v>0</v>
      </c>
      <c r="D1197" t="s">
        <v>42</v>
      </c>
      <c r="E1197">
        <v>0</v>
      </c>
      <c r="F1197">
        <v>2020</v>
      </c>
    </row>
    <row r="1198" spans="1:6" x14ac:dyDescent="0.25">
      <c r="A1198" t="s">
        <v>2448</v>
      </c>
      <c r="B1198" t="s">
        <v>2350</v>
      </c>
      <c r="C1198" t="b">
        <v>1</v>
      </c>
      <c r="D1198" t="s">
        <v>42</v>
      </c>
      <c r="E1198">
        <v>19.521000000000001</v>
      </c>
      <c r="F1198">
        <v>2020</v>
      </c>
    </row>
    <row r="1199" spans="1:6" x14ac:dyDescent="0.25">
      <c r="A1199" t="s">
        <v>2369</v>
      </c>
      <c r="B1199" t="s">
        <v>2352</v>
      </c>
      <c r="C1199" t="b">
        <v>1</v>
      </c>
      <c r="D1199" t="s">
        <v>42</v>
      </c>
      <c r="E1199">
        <v>98.478999999999999</v>
      </c>
      <c r="F1199">
        <v>2020</v>
      </c>
    </row>
    <row r="1200" spans="1:6" x14ac:dyDescent="0.25">
      <c r="A1200" t="s">
        <v>2397</v>
      </c>
      <c r="B1200" t="s">
        <v>2350</v>
      </c>
      <c r="C1200" t="b">
        <v>1</v>
      </c>
      <c r="D1200" t="s">
        <v>42</v>
      </c>
      <c r="E1200">
        <v>1.96</v>
      </c>
      <c r="F1200">
        <v>2020</v>
      </c>
    </row>
    <row r="1201" spans="1:6" x14ac:dyDescent="0.25">
      <c r="A1201" t="s">
        <v>2332</v>
      </c>
      <c r="B1201" t="s">
        <v>2352</v>
      </c>
      <c r="C1201" t="b">
        <v>0</v>
      </c>
      <c r="D1201" t="s">
        <v>42</v>
      </c>
      <c r="E1201">
        <v>0</v>
      </c>
      <c r="F1201">
        <v>2020</v>
      </c>
    </row>
    <row r="1202" spans="1:6" x14ac:dyDescent="0.25">
      <c r="A1202" t="s">
        <v>2366</v>
      </c>
      <c r="B1202" t="s">
        <v>2350</v>
      </c>
      <c r="C1202" t="b">
        <v>0</v>
      </c>
      <c r="D1202" t="s">
        <v>42</v>
      </c>
      <c r="E1202">
        <v>-6.6029999999999998</v>
      </c>
      <c r="F1202">
        <v>2020</v>
      </c>
    </row>
    <row r="1203" spans="1:6" x14ac:dyDescent="0.25">
      <c r="A1203" t="s">
        <v>2338</v>
      </c>
      <c r="B1203" t="s">
        <v>2352</v>
      </c>
      <c r="C1203" t="b">
        <v>0</v>
      </c>
      <c r="D1203" t="s">
        <v>42</v>
      </c>
      <c r="E1203">
        <v>-23.396999999999998</v>
      </c>
      <c r="F1203">
        <v>2020</v>
      </c>
    </row>
    <row r="1204" spans="1:6" x14ac:dyDescent="0.25">
      <c r="A1204" t="s">
        <v>2355</v>
      </c>
      <c r="B1204" t="s">
        <v>2350</v>
      </c>
      <c r="C1204" t="b">
        <v>1</v>
      </c>
      <c r="D1204" t="s">
        <v>42</v>
      </c>
      <c r="E1204">
        <v>10</v>
      </c>
      <c r="F1204">
        <v>2020</v>
      </c>
    </row>
    <row r="1205" spans="1:6" x14ac:dyDescent="0.25">
      <c r="A1205" t="s">
        <v>2332</v>
      </c>
      <c r="B1205" t="s">
        <v>2352</v>
      </c>
      <c r="C1205" t="b">
        <v>0</v>
      </c>
      <c r="D1205" t="s">
        <v>42</v>
      </c>
      <c r="E1205">
        <v>0</v>
      </c>
      <c r="F1205">
        <v>2020</v>
      </c>
    </row>
    <row r="1206" spans="1:6" x14ac:dyDescent="0.25">
      <c r="A1206" t="s">
        <v>2348</v>
      </c>
      <c r="B1206" t="s">
        <v>2350</v>
      </c>
      <c r="C1206" t="b">
        <v>1</v>
      </c>
      <c r="D1206" t="s">
        <v>42</v>
      </c>
      <c r="E1206">
        <v>4.9550000000000001</v>
      </c>
      <c r="F1206">
        <v>2020</v>
      </c>
    </row>
    <row r="1207" spans="1:6" x14ac:dyDescent="0.25">
      <c r="A1207" t="s">
        <v>2447</v>
      </c>
      <c r="B1207" t="s">
        <v>2352</v>
      </c>
      <c r="C1207" t="b">
        <v>1</v>
      </c>
      <c r="D1207" t="s">
        <v>42</v>
      </c>
      <c r="E1207">
        <v>2.8849999999999998</v>
      </c>
      <c r="F1207">
        <v>2020</v>
      </c>
    </row>
    <row r="1208" spans="1:6" x14ac:dyDescent="0.25">
      <c r="A1208" t="s">
        <v>2332</v>
      </c>
      <c r="B1208" t="s">
        <v>2352</v>
      </c>
      <c r="C1208" t="b">
        <v>0</v>
      </c>
      <c r="D1208" t="s">
        <v>42</v>
      </c>
      <c r="E1208">
        <v>-71</v>
      </c>
      <c r="F1208">
        <v>2020</v>
      </c>
    </row>
    <row r="1209" spans="1:6" x14ac:dyDescent="0.25">
      <c r="A1209" t="s">
        <v>2353</v>
      </c>
      <c r="B1209" t="s">
        <v>2350</v>
      </c>
      <c r="C1209" t="b">
        <v>0</v>
      </c>
      <c r="D1209" t="s">
        <v>42</v>
      </c>
      <c r="E1209">
        <v>-10.210000000000001</v>
      </c>
      <c r="F1209">
        <v>2020</v>
      </c>
    </row>
    <row r="1210" spans="1:6" x14ac:dyDescent="0.25">
      <c r="A1210" t="s">
        <v>2393</v>
      </c>
      <c r="B1210" t="s">
        <v>2352</v>
      </c>
      <c r="C1210" t="b">
        <v>0</v>
      </c>
      <c r="D1210" t="s">
        <v>42</v>
      </c>
      <c r="E1210">
        <v>-50.79</v>
      </c>
      <c r="F1210">
        <v>2020</v>
      </c>
    </row>
    <row r="1211" spans="1:6" x14ac:dyDescent="0.25">
      <c r="A1211" t="s">
        <v>2416</v>
      </c>
      <c r="B1211" t="s">
        <v>2350</v>
      </c>
      <c r="C1211" t="b">
        <v>1</v>
      </c>
      <c r="D1211" t="s">
        <v>42</v>
      </c>
      <c r="E1211">
        <v>3</v>
      </c>
      <c r="F1211">
        <v>2020</v>
      </c>
    </row>
    <row r="1212" spans="1:6" x14ac:dyDescent="0.25">
      <c r="A1212" t="s">
        <v>2411</v>
      </c>
      <c r="B1212" t="s">
        <v>2347</v>
      </c>
      <c r="C1212" t="b">
        <v>1</v>
      </c>
      <c r="D1212" t="s">
        <v>42</v>
      </c>
      <c r="E1212">
        <v>1831</v>
      </c>
      <c r="F1212">
        <v>2020</v>
      </c>
    </row>
    <row r="1213" spans="1:6" x14ac:dyDescent="0.25">
      <c r="A1213" t="s">
        <v>2393</v>
      </c>
      <c r="B1213" t="s">
        <v>2350</v>
      </c>
      <c r="C1213" t="b">
        <v>1</v>
      </c>
      <c r="D1213" t="s">
        <v>42</v>
      </c>
      <c r="E1213">
        <v>9.9930000000000003</v>
      </c>
      <c r="F1213">
        <v>2020</v>
      </c>
    </row>
    <row r="1214" spans="1:6" x14ac:dyDescent="0.25">
      <c r="A1214" t="s">
        <v>2447</v>
      </c>
      <c r="B1214" t="s">
        <v>2352</v>
      </c>
      <c r="C1214" t="b">
        <v>1</v>
      </c>
      <c r="D1214" t="s">
        <v>42</v>
      </c>
      <c r="E1214">
        <v>26.007000000000001</v>
      </c>
      <c r="F1214">
        <v>2020</v>
      </c>
    </row>
    <row r="1215" spans="1:6" x14ac:dyDescent="0.25">
      <c r="A1215" t="s">
        <v>2455</v>
      </c>
      <c r="B1215" t="s">
        <v>2350</v>
      </c>
      <c r="C1215" t="b">
        <v>0</v>
      </c>
      <c r="D1215" t="s">
        <v>42</v>
      </c>
      <c r="E1215">
        <v>-586.36599999999999</v>
      </c>
      <c r="F1215">
        <v>2020</v>
      </c>
    </row>
    <row r="1216" spans="1:6" x14ac:dyDescent="0.25">
      <c r="A1216" t="s">
        <v>2366</v>
      </c>
      <c r="B1216" t="s">
        <v>2352</v>
      </c>
      <c r="C1216" t="b">
        <v>0</v>
      </c>
      <c r="D1216" t="s">
        <v>42</v>
      </c>
      <c r="E1216">
        <v>-252.63399999999999</v>
      </c>
      <c r="F1216">
        <v>2020</v>
      </c>
    </row>
    <row r="1217" spans="1:6" x14ac:dyDescent="0.25">
      <c r="A1217" t="s">
        <v>2332</v>
      </c>
      <c r="B1217" t="s">
        <v>2350</v>
      </c>
      <c r="C1217" t="b">
        <v>0</v>
      </c>
      <c r="D1217" t="s">
        <v>42</v>
      </c>
      <c r="E1217">
        <v>0</v>
      </c>
      <c r="F1217">
        <v>2020</v>
      </c>
    </row>
    <row r="1218" spans="1:6" x14ac:dyDescent="0.25">
      <c r="A1218" t="s">
        <v>2332</v>
      </c>
      <c r="B1218" t="s">
        <v>2352</v>
      </c>
      <c r="C1218" t="b">
        <v>0</v>
      </c>
      <c r="D1218" t="s">
        <v>42</v>
      </c>
      <c r="E1218">
        <v>0</v>
      </c>
      <c r="F1218">
        <v>2020</v>
      </c>
    </row>
    <row r="1219" spans="1:6" x14ac:dyDescent="0.25">
      <c r="A1219" t="s">
        <v>2391</v>
      </c>
      <c r="B1219" t="s">
        <v>2350</v>
      </c>
      <c r="C1219" t="b">
        <v>1</v>
      </c>
      <c r="D1219" t="s">
        <v>42</v>
      </c>
      <c r="E1219">
        <v>12</v>
      </c>
      <c r="F1219">
        <v>2020</v>
      </c>
    </row>
    <row r="1220" spans="1:6" x14ac:dyDescent="0.25">
      <c r="A1220" t="s">
        <v>2332</v>
      </c>
      <c r="B1220" t="s">
        <v>2352</v>
      </c>
      <c r="C1220" t="b">
        <v>0</v>
      </c>
      <c r="D1220" t="s">
        <v>42</v>
      </c>
      <c r="E1220">
        <v>0</v>
      </c>
      <c r="F1220">
        <v>2020</v>
      </c>
    </row>
    <row r="1221" spans="1:6" x14ac:dyDescent="0.25">
      <c r="A1221" t="s">
        <v>2332</v>
      </c>
      <c r="B1221" t="s">
        <v>2350</v>
      </c>
      <c r="C1221" t="b">
        <v>0</v>
      </c>
      <c r="D1221" t="s">
        <v>42</v>
      </c>
      <c r="E1221">
        <v>0</v>
      </c>
      <c r="F1221">
        <v>2020</v>
      </c>
    </row>
    <row r="1222" spans="1:6" x14ac:dyDescent="0.25">
      <c r="A1222" t="s">
        <v>2332</v>
      </c>
      <c r="B1222" t="s">
        <v>2352</v>
      </c>
      <c r="C1222" t="b">
        <v>0</v>
      </c>
      <c r="D1222" t="s">
        <v>42</v>
      </c>
      <c r="E1222">
        <v>0</v>
      </c>
      <c r="F1222">
        <v>2020</v>
      </c>
    </row>
    <row r="1223" spans="1:6" x14ac:dyDescent="0.25">
      <c r="A1223" t="s">
        <v>2391</v>
      </c>
      <c r="B1223" t="s">
        <v>2350</v>
      </c>
      <c r="C1223" t="b">
        <v>1</v>
      </c>
      <c r="D1223" t="s">
        <v>42</v>
      </c>
      <c r="E1223">
        <v>12.292</v>
      </c>
      <c r="F1223">
        <v>2020</v>
      </c>
    </row>
    <row r="1224" spans="1:6" x14ac:dyDescent="0.25">
      <c r="A1224" t="s">
        <v>2353</v>
      </c>
      <c r="B1224" t="s">
        <v>2352</v>
      </c>
      <c r="C1224" t="b">
        <v>0</v>
      </c>
      <c r="D1224" t="s">
        <v>42</v>
      </c>
      <c r="E1224">
        <v>21.707999999999998</v>
      </c>
      <c r="F1224">
        <v>2020</v>
      </c>
    </row>
    <row r="1225" spans="1:6" x14ac:dyDescent="0.25">
      <c r="A1225" t="s">
        <v>2353</v>
      </c>
      <c r="B1225" t="s">
        <v>2350</v>
      </c>
      <c r="C1225" t="b">
        <v>0</v>
      </c>
      <c r="D1225" t="s">
        <v>42</v>
      </c>
      <c r="E1225">
        <v>-4.2880000000000003</v>
      </c>
      <c r="F1225">
        <v>2020</v>
      </c>
    </row>
    <row r="1226" spans="1:6" x14ac:dyDescent="0.25">
      <c r="A1226" t="s">
        <v>2344</v>
      </c>
      <c r="B1226" t="s">
        <v>2352</v>
      </c>
      <c r="C1226" t="b">
        <v>0</v>
      </c>
      <c r="D1226" t="s">
        <v>42</v>
      </c>
      <c r="E1226">
        <v>-32.712000000000003</v>
      </c>
      <c r="F1226">
        <v>2020</v>
      </c>
    </row>
    <row r="1227" spans="1:6" x14ac:dyDescent="0.25">
      <c r="A1227" t="s">
        <v>2353</v>
      </c>
      <c r="B1227" t="s">
        <v>2350</v>
      </c>
      <c r="C1227" t="b">
        <v>0</v>
      </c>
      <c r="D1227" t="s">
        <v>42</v>
      </c>
      <c r="E1227">
        <v>-40.646000000000001</v>
      </c>
      <c r="F1227">
        <v>2020</v>
      </c>
    </row>
    <row r="1228" spans="1:6" x14ac:dyDescent="0.25">
      <c r="A1228" t="s">
        <v>2446</v>
      </c>
      <c r="B1228" t="s">
        <v>2352</v>
      </c>
      <c r="C1228" t="b">
        <v>0</v>
      </c>
      <c r="D1228" t="s">
        <v>42</v>
      </c>
      <c r="E1228">
        <v>-447.35399999999998</v>
      </c>
      <c r="F1228">
        <v>2020</v>
      </c>
    </row>
    <row r="1229" spans="1:6" x14ac:dyDescent="0.25">
      <c r="A1229" t="s">
        <v>2370</v>
      </c>
      <c r="B1229" t="s">
        <v>2350</v>
      </c>
      <c r="C1229" t="b">
        <v>1</v>
      </c>
      <c r="D1229" t="s">
        <v>42</v>
      </c>
      <c r="E1229">
        <v>19.683</v>
      </c>
      <c r="F1229">
        <v>2020</v>
      </c>
    </row>
    <row r="1230" spans="1:6" x14ac:dyDescent="0.25">
      <c r="A1230" t="s">
        <v>2353</v>
      </c>
      <c r="B1230" t="s">
        <v>2352</v>
      </c>
      <c r="C1230" t="b">
        <v>0</v>
      </c>
      <c r="D1230" t="s">
        <v>42</v>
      </c>
      <c r="E1230">
        <v>15.317</v>
      </c>
      <c r="F1230">
        <v>2020</v>
      </c>
    </row>
    <row r="1231" spans="1:6" x14ac:dyDescent="0.25">
      <c r="A1231" t="s">
        <v>2332</v>
      </c>
      <c r="B1231" t="s">
        <v>2350</v>
      </c>
      <c r="C1231" t="b">
        <v>0</v>
      </c>
      <c r="D1231" t="s">
        <v>42</v>
      </c>
      <c r="E1231">
        <v>0</v>
      </c>
      <c r="F1231">
        <v>2020</v>
      </c>
    </row>
    <row r="1232" spans="1:6" x14ac:dyDescent="0.25">
      <c r="A1232" t="s">
        <v>2369</v>
      </c>
      <c r="B1232" t="s">
        <v>2347</v>
      </c>
      <c r="C1232" t="b">
        <v>1</v>
      </c>
      <c r="D1232" t="s">
        <v>42</v>
      </c>
      <c r="E1232">
        <v>45</v>
      </c>
      <c r="F1232">
        <v>2020</v>
      </c>
    </row>
    <row r="1233" spans="1:6" x14ac:dyDescent="0.25">
      <c r="A1233" t="s">
        <v>2332</v>
      </c>
      <c r="B1233" t="s">
        <v>2352</v>
      </c>
      <c r="C1233" t="b">
        <v>0</v>
      </c>
      <c r="D1233" t="s">
        <v>42</v>
      </c>
      <c r="E1233">
        <v>0</v>
      </c>
      <c r="F1233">
        <v>2020</v>
      </c>
    </row>
    <row r="1234" spans="1:6" x14ac:dyDescent="0.25">
      <c r="A1234" t="s">
        <v>2407</v>
      </c>
      <c r="B1234" t="s">
        <v>2352</v>
      </c>
      <c r="C1234" t="b">
        <v>1</v>
      </c>
      <c r="D1234" t="s">
        <v>42</v>
      </c>
      <c r="E1234">
        <v>7420</v>
      </c>
      <c r="F1234">
        <v>2020</v>
      </c>
    </row>
    <row r="1235" spans="1:6" x14ac:dyDescent="0.25">
      <c r="A1235" t="s">
        <v>2397</v>
      </c>
      <c r="B1235" t="s">
        <v>2347</v>
      </c>
      <c r="C1235" t="b">
        <v>1</v>
      </c>
      <c r="D1235" t="s">
        <v>42</v>
      </c>
      <c r="E1235">
        <v>1348</v>
      </c>
      <c r="F1235">
        <v>2020</v>
      </c>
    </row>
    <row r="1236" spans="1:6" x14ac:dyDescent="0.25">
      <c r="A1236" t="s">
        <v>2340</v>
      </c>
      <c r="B1236" t="s">
        <v>2347</v>
      </c>
      <c r="C1236" t="b">
        <v>1</v>
      </c>
      <c r="D1236" t="s">
        <v>45</v>
      </c>
      <c r="E1236">
        <v>912638</v>
      </c>
      <c r="F1236">
        <v>2020</v>
      </c>
    </row>
    <row r="1237" spans="1:6" x14ac:dyDescent="0.25">
      <c r="A1237" t="s">
        <v>2410</v>
      </c>
      <c r="B1237" t="s">
        <v>2341</v>
      </c>
      <c r="C1237" t="b">
        <v>1</v>
      </c>
      <c r="D1237" t="s">
        <v>45</v>
      </c>
      <c r="E1237">
        <v>125254</v>
      </c>
      <c r="F1237">
        <v>2020</v>
      </c>
    </row>
    <row r="1238" spans="1:6" x14ac:dyDescent="0.25">
      <c r="A1238" t="s">
        <v>2353</v>
      </c>
      <c r="B1238" t="s">
        <v>2350</v>
      </c>
      <c r="C1238" t="b">
        <v>0</v>
      </c>
      <c r="D1238" t="s">
        <v>45</v>
      </c>
      <c r="E1238">
        <v>1875.7049999999999</v>
      </c>
      <c r="F1238">
        <v>2020</v>
      </c>
    </row>
    <row r="1239" spans="1:6" x14ac:dyDescent="0.25">
      <c r="A1239" t="s">
        <v>2366</v>
      </c>
      <c r="B1239" t="s">
        <v>2352</v>
      </c>
      <c r="C1239" t="b">
        <v>1</v>
      </c>
      <c r="D1239" t="s">
        <v>45</v>
      </c>
      <c r="E1239">
        <v>192004.3</v>
      </c>
      <c r="F1239">
        <v>2020</v>
      </c>
    </row>
    <row r="1240" spans="1:6" x14ac:dyDescent="0.25">
      <c r="A1240" t="s">
        <v>2446</v>
      </c>
      <c r="B1240" t="s">
        <v>2401</v>
      </c>
      <c r="C1240" t="b">
        <v>1</v>
      </c>
      <c r="D1240" t="s">
        <v>45</v>
      </c>
      <c r="E1240">
        <v>16605</v>
      </c>
      <c r="F1240">
        <v>2020</v>
      </c>
    </row>
    <row r="1241" spans="1:6" x14ac:dyDescent="0.25">
      <c r="A1241" t="s">
        <v>2344</v>
      </c>
      <c r="B1241" t="s">
        <v>2345</v>
      </c>
      <c r="C1241" t="b">
        <v>1</v>
      </c>
      <c r="D1241" t="s">
        <v>45</v>
      </c>
      <c r="E1241">
        <v>1068678.5</v>
      </c>
      <c r="F1241">
        <v>2020</v>
      </c>
    </row>
    <row r="1242" spans="1:6" x14ac:dyDescent="0.25">
      <c r="A1242" t="s">
        <v>2353</v>
      </c>
      <c r="B1242" t="s">
        <v>2350</v>
      </c>
      <c r="C1242" t="b">
        <v>0</v>
      </c>
      <c r="D1242" t="s">
        <v>45</v>
      </c>
      <c r="E1242">
        <v>2679.4949999999999</v>
      </c>
      <c r="F1242">
        <v>2020</v>
      </c>
    </row>
    <row r="1243" spans="1:6" x14ac:dyDescent="0.25">
      <c r="A1243" t="s">
        <v>2377</v>
      </c>
      <c r="B1243" t="s">
        <v>2345</v>
      </c>
      <c r="C1243" t="b">
        <v>1</v>
      </c>
      <c r="D1243" t="s">
        <v>45</v>
      </c>
      <c r="E1243">
        <v>19800.825000000001</v>
      </c>
      <c r="F1243">
        <v>2020</v>
      </c>
    </row>
    <row r="1244" spans="1:6" x14ac:dyDescent="0.25">
      <c r="A1244" t="s">
        <v>2353</v>
      </c>
      <c r="B1244" t="s">
        <v>2350</v>
      </c>
      <c r="C1244" t="b">
        <v>0</v>
      </c>
      <c r="D1244" t="s">
        <v>45</v>
      </c>
      <c r="E1244">
        <v>11742.546</v>
      </c>
      <c r="F1244">
        <v>2020</v>
      </c>
    </row>
    <row r="1245" spans="1:6" x14ac:dyDescent="0.25">
      <c r="A1245" t="s">
        <v>2377</v>
      </c>
      <c r="B1245" t="s">
        <v>2345</v>
      </c>
      <c r="C1245" t="b">
        <v>1</v>
      </c>
      <c r="D1245" t="s">
        <v>45</v>
      </c>
      <c r="E1245">
        <v>9879175.5999999996</v>
      </c>
      <c r="F1245">
        <v>2020</v>
      </c>
    </row>
    <row r="1246" spans="1:6" x14ac:dyDescent="0.25">
      <c r="A1246" t="s">
        <v>2332</v>
      </c>
      <c r="B1246" t="s">
        <v>2345</v>
      </c>
      <c r="C1246" t="b">
        <v>0</v>
      </c>
      <c r="D1246" t="s">
        <v>45</v>
      </c>
      <c r="E1246">
        <v>0</v>
      </c>
      <c r="F1246">
        <v>2020</v>
      </c>
    </row>
    <row r="1247" spans="1:6" x14ac:dyDescent="0.25">
      <c r="A1247" t="s">
        <v>2332</v>
      </c>
      <c r="B1247" t="s">
        <v>2350</v>
      </c>
      <c r="C1247" t="b">
        <v>0</v>
      </c>
      <c r="D1247" t="s">
        <v>45</v>
      </c>
      <c r="E1247">
        <v>0</v>
      </c>
      <c r="F1247">
        <v>2020</v>
      </c>
    </row>
    <row r="1248" spans="1:6" x14ac:dyDescent="0.25">
      <c r="A1248" t="s">
        <v>2364</v>
      </c>
      <c r="B1248" t="s">
        <v>2352</v>
      </c>
      <c r="C1248" t="b">
        <v>0</v>
      </c>
      <c r="D1248" t="s">
        <v>45</v>
      </c>
      <c r="E1248">
        <v>-72</v>
      </c>
      <c r="F1248">
        <v>2020</v>
      </c>
    </row>
    <row r="1249" spans="1:6" x14ac:dyDescent="0.25">
      <c r="A1249" t="s">
        <v>2398</v>
      </c>
      <c r="B1249" t="s">
        <v>2341</v>
      </c>
      <c r="C1249" t="b">
        <v>1</v>
      </c>
      <c r="D1249" t="s">
        <v>45</v>
      </c>
      <c r="E1249">
        <v>9812</v>
      </c>
      <c r="F1249">
        <v>2020</v>
      </c>
    </row>
    <row r="1250" spans="1:6" x14ac:dyDescent="0.25">
      <c r="A1250" t="s">
        <v>2332</v>
      </c>
      <c r="B1250" t="s">
        <v>2343</v>
      </c>
      <c r="C1250" t="b">
        <v>0</v>
      </c>
      <c r="D1250" t="s">
        <v>45</v>
      </c>
      <c r="E1250">
        <v>1643161</v>
      </c>
      <c r="F1250">
        <v>2020</v>
      </c>
    </row>
    <row r="1251" spans="1:6" x14ac:dyDescent="0.25">
      <c r="A1251" t="s">
        <v>2390</v>
      </c>
      <c r="B1251" t="s">
        <v>2343</v>
      </c>
      <c r="C1251" t="b">
        <v>1</v>
      </c>
      <c r="D1251" t="s">
        <v>45</v>
      </c>
      <c r="E1251">
        <v>2946059</v>
      </c>
      <c r="F1251">
        <v>2020</v>
      </c>
    </row>
    <row r="1252" spans="1:6" x14ac:dyDescent="0.25">
      <c r="A1252" t="s">
        <v>2332</v>
      </c>
      <c r="B1252" t="s">
        <v>2350</v>
      </c>
      <c r="C1252" t="b">
        <v>0</v>
      </c>
      <c r="D1252" t="s">
        <v>45</v>
      </c>
      <c r="E1252">
        <v>0</v>
      </c>
      <c r="F1252">
        <v>2020</v>
      </c>
    </row>
    <row r="1253" spans="1:6" x14ac:dyDescent="0.25">
      <c r="A1253" t="s">
        <v>2332</v>
      </c>
      <c r="B1253" t="s">
        <v>2352</v>
      </c>
      <c r="C1253" t="b">
        <v>0</v>
      </c>
      <c r="D1253" t="s">
        <v>45</v>
      </c>
      <c r="E1253">
        <v>0</v>
      </c>
      <c r="F1253">
        <v>2020</v>
      </c>
    </row>
    <row r="1254" spans="1:6" x14ac:dyDescent="0.25">
      <c r="A1254" t="s">
        <v>2332</v>
      </c>
      <c r="B1254" t="s">
        <v>2345</v>
      </c>
      <c r="C1254" t="b">
        <v>0</v>
      </c>
      <c r="D1254" t="s">
        <v>45</v>
      </c>
      <c r="E1254">
        <v>0</v>
      </c>
      <c r="F1254">
        <v>2020</v>
      </c>
    </row>
    <row r="1255" spans="1:6" x14ac:dyDescent="0.25">
      <c r="A1255" t="s">
        <v>2353</v>
      </c>
      <c r="B1255" t="s">
        <v>2347</v>
      </c>
      <c r="C1255" t="b">
        <v>0</v>
      </c>
      <c r="D1255" t="s">
        <v>45</v>
      </c>
      <c r="E1255">
        <v>21940.909</v>
      </c>
      <c r="F1255">
        <v>2020</v>
      </c>
    </row>
    <row r="1256" spans="1:6" x14ac:dyDescent="0.25">
      <c r="A1256" t="s">
        <v>2374</v>
      </c>
      <c r="B1256" t="s">
        <v>2345</v>
      </c>
      <c r="C1256" t="b">
        <v>1</v>
      </c>
      <c r="D1256" t="s">
        <v>45</v>
      </c>
      <c r="E1256">
        <v>6626028.0999999996</v>
      </c>
      <c r="F1256">
        <v>2020</v>
      </c>
    </row>
    <row r="1257" spans="1:6" x14ac:dyDescent="0.25">
      <c r="A1257" t="s">
        <v>2363</v>
      </c>
      <c r="B1257" t="s">
        <v>2341</v>
      </c>
      <c r="C1257" t="b">
        <v>1</v>
      </c>
      <c r="D1257" t="s">
        <v>45</v>
      </c>
      <c r="E1257">
        <v>241950</v>
      </c>
      <c r="F1257">
        <v>2020</v>
      </c>
    </row>
    <row r="1258" spans="1:6" x14ac:dyDescent="0.25">
      <c r="A1258" t="s">
        <v>2366</v>
      </c>
      <c r="B1258" t="s">
        <v>2352</v>
      </c>
      <c r="C1258" t="b">
        <v>1</v>
      </c>
      <c r="D1258" t="s">
        <v>45</v>
      </c>
      <c r="E1258">
        <v>34846</v>
      </c>
      <c r="F1258">
        <v>2020</v>
      </c>
    </row>
    <row r="1259" spans="1:6" x14ac:dyDescent="0.25">
      <c r="A1259" t="s">
        <v>2412</v>
      </c>
      <c r="B1259" t="s">
        <v>2352</v>
      </c>
      <c r="C1259" t="b">
        <v>0</v>
      </c>
      <c r="D1259" t="s">
        <v>45</v>
      </c>
      <c r="E1259">
        <v>-47</v>
      </c>
      <c r="F1259">
        <v>2020</v>
      </c>
    </row>
    <row r="1260" spans="1:6" x14ac:dyDescent="0.25">
      <c r="A1260" t="s">
        <v>2355</v>
      </c>
      <c r="B1260" t="s">
        <v>2341</v>
      </c>
      <c r="C1260" t="b">
        <v>1</v>
      </c>
      <c r="D1260" t="s">
        <v>45</v>
      </c>
      <c r="E1260">
        <v>775525</v>
      </c>
      <c r="F1260">
        <v>2020</v>
      </c>
    </row>
    <row r="1261" spans="1:6" x14ac:dyDescent="0.25">
      <c r="A1261" t="s">
        <v>2353</v>
      </c>
      <c r="B1261" t="s">
        <v>2345</v>
      </c>
      <c r="C1261" t="b">
        <v>0</v>
      </c>
      <c r="D1261" t="s">
        <v>45</v>
      </c>
      <c r="E1261">
        <v>449523.09</v>
      </c>
      <c r="F1261">
        <v>2020</v>
      </c>
    </row>
    <row r="1262" spans="1:6" x14ac:dyDescent="0.25">
      <c r="A1262" t="s">
        <v>2353</v>
      </c>
      <c r="B1262" t="s">
        <v>2350</v>
      </c>
      <c r="C1262" t="b">
        <v>0</v>
      </c>
      <c r="D1262" t="s">
        <v>45</v>
      </c>
      <c r="E1262">
        <v>313.971</v>
      </c>
      <c r="F1262">
        <v>2020</v>
      </c>
    </row>
    <row r="1263" spans="1:6" x14ac:dyDescent="0.25">
      <c r="A1263" t="s">
        <v>2353</v>
      </c>
      <c r="B1263" t="s">
        <v>2347</v>
      </c>
      <c r="C1263" t="b">
        <v>0</v>
      </c>
      <c r="D1263" t="s">
        <v>45</v>
      </c>
      <c r="E1263">
        <v>996.99800000000005</v>
      </c>
      <c r="F1263">
        <v>2020</v>
      </c>
    </row>
    <row r="1264" spans="1:6" x14ac:dyDescent="0.25">
      <c r="A1264" t="s">
        <v>2332</v>
      </c>
      <c r="B1264" t="s">
        <v>2350</v>
      </c>
      <c r="C1264" t="b">
        <v>0</v>
      </c>
      <c r="D1264" t="s">
        <v>45</v>
      </c>
      <c r="E1264">
        <v>0</v>
      </c>
      <c r="F1264">
        <v>2020</v>
      </c>
    </row>
    <row r="1265" spans="1:6" x14ac:dyDescent="0.25">
      <c r="A1265" t="s">
        <v>2353</v>
      </c>
      <c r="B1265" t="s">
        <v>2372</v>
      </c>
      <c r="C1265" t="b">
        <v>0</v>
      </c>
      <c r="D1265" t="s">
        <v>45</v>
      </c>
      <c r="E1265">
        <v>38.942</v>
      </c>
      <c r="F1265">
        <v>2020</v>
      </c>
    </row>
    <row r="1266" spans="1:6" x14ac:dyDescent="0.25">
      <c r="A1266" t="s">
        <v>2332</v>
      </c>
      <c r="B1266" t="s">
        <v>2372</v>
      </c>
      <c r="C1266" t="b">
        <v>0</v>
      </c>
      <c r="D1266" t="s">
        <v>45</v>
      </c>
      <c r="E1266">
        <v>0</v>
      </c>
      <c r="F1266">
        <v>2020</v>
      </c>
    </row>
    <row r="1267" spans="1:6" x14ac:dyDescent="0.25">
      <c r="A1267" t="s">
        <v>2365</v>
      </c>
      <c r="B1267" t="s">
        <v>2350</v>
      </c>
      <c r="C1267" t="b">
        <v>1</v>
      </c>
      <c r="D1267" t="s">
        <v>45</v>
      </c>
      <c r="E1267">
        <v>41.16</v>
      </c>
      <c r="F1267">
        <v>2020</v>
      </c>
    </row>
    <row r="1268" spans="1:6" x14ac:dyDescent="0.25">
      <c r="A1268" t="s">
        <v>2421</v>
      </c>
      <c r="B1268" t="s">
        <v>2341</v>
      </c>
      <c r="C1268" t="b">
        <v>1</v>
      </c>
      <c r="D1268" t="s">
        <v>45</v>
      </c>
      <c r="E1268">
        <v>1091183</v>
      </c>
      <c r="F1268">
        <v>2020</v>
      </c>
    </row>
    <row r="1269" spans="1:6" x14ac:dyDescent="0.25">
      <c r="A1269" t="s">
        <v>2408</v>
      </c>
      <c r="B1269" t="s">
        <v>2343</v>
      </c>
      <c r="C1269" t="b">
        <v>1</v>
      </c>
      <c r="D1269" t="s">
        <v>45</v>
      </c>
      <c r="E1269">
        <v>2580712</v>
      </c>
      <c r="F1269">
        <v>2020</v>
      </c>
    </row>
    <row r="1270" spans="1:6" x14ac:dyDescent="0.25">
      <c r="A1270" t="s">
        <v>2332</v>
      </c>
      <c r="B1270" t="s">
        <v>2345</v>
      </c>
      <c r="C1270" t="b">
        <v>0</v>
      </c>
      <c r="D1270" t="s">
        <v>45</v>
      </c>
      <c r="E1270">
        <v>0</v>
      </c>
      <c r="F1270">
        <v>2020</v>
      </c>
    </row>
    <row r="1271" spans="1:6" x14ac:dyDescent="0.25">
      <c r="A1271" t="s">
        <v>2332</v>
      </c>
      <c r="B1271" t="s">
        <v>2350</v>
      </c>
      <c r="C1271" t="b">
        <v>0</v>
      </c>
      <c r="D1271" t="s">
        <v>45</v>
      </c>
      <c r="E1271">
        <v>0</v>
      </c>
      <c r="F1271">
        <v>2020</v>
      </c>
    </row>
    <row r="1272" spans="1:6" x14ac:dyDescent="0.25">
      <c r="A1272" t="s">
        <v>2408</v>
      </c>
      <c r="B1272" t="s">
        <v>2343</v>
      </c>
      <c r="C1272" t="b">
        <v>1</v>
      </c>
      <c r="D1272" t="s">
        <v>45</v>
      </c>
      <c r="E1272">
        <v>4327840</v>
      </c>
      <c r="F1272">
        <v>2020</v>
      </c>
    </row>
    <row r="1273" spans="1:6" x14ac:dyDescent="0.25">
      <c r="A1273" t="s">
        <v>2332</v>
      </c>
      <c r="B1273" t="s">
        <v>2345</v>
      </c>
      <c r="C1273" t="b">
        <v>0</v>
      </c>
      <c r="D1273" t="s">
        <v>45</v>
      </c>
      <c r="E1273">
        <v>0</v>
      </c>
      <c r="F1273">
        <v>2020</v>
      </c>
    </row>
    <row r="1274" spans="1:6" x14ac:dyDescent="0.25">
      <c r="A1274" t="s">
        <v>2332</v>
      </c>
      <c r="B1274" t="s">
        <v>2345</v>
      </c>
      <c r="C1274" t="b">
        <v>0</v>
      </c>
      <c r="D1274" t="s">
        <v>45</v>
      </c>
      <c r="E1274">
        <v>0</v>
      </c>
      <c r="F1274">
        <v>2020</v>
      </c>
    </row>
    <row r="1275" spans="1:6" x14ac:dyDescent="0.25">
      <c r="A1275" t="s">
        <v>2353</v>
      </c>
      <c r="B1275" t="s">
        <v>2345</v>
      </c>
      <c r="C1275" t="b">
        <v>0</v>
      </c>
      <c r="D1275" t="s">
        <v>45</v>
      </c>
      <c r="E1275">
        <v>456473.57</v>
      </c>
      <c r="F1275">
        <v>2020</v>
      </c>
    </row>
    <row r="1276" spans="1:6" x14ac:dyDescent="0.25">
      <c r="A1276" t="s">
        <v>2353</v>
      </c>
      <c r="B1276" t="s">
        <v>2350</v>
      </c>
      <c r="C1276" t="b">
        <v>0</v>
      </c>
      <c r="D1276" t="s">
        <v>45</v>
      </c>
      <c r="E1276">
        <v>144.798</v>
      </c>
      <c r="F1276">
        <v>2020</v>
      </c>
    </row>
    <row r="1277" spans="1:6" x14ac:dyDescent="0.25">
      <c r="A1277" t="s">
        <v>2332</v>
      </c>
      <c r="B1277" t="s">
        <v>2345</v>
      </c>
      <c r="C1277" t="b">
        <v>0</v>
      </c>
      <c r="D1277" t="s">
        <v>45</v>
      </c>
      <c r="E1277">
        <v>0</v>
      </c>
      <c r="F1277">
        <v>2020</v>
      </c>
    </row>
    <row r="1278" spans="1:6" x14ac:dyDescent="0.25">
      <c r="A1278" t="s">
        <v>2332</v>
      </c>
      <c r="B1278" t="s">
        <v>2345</v>
      </c>
      <c r="C1278" t="b">
        <v>0</v>
      </c>
      <c r="D1278" t="s">
        <v>45</v>
      </c>
      <c r="E1278">
        <v>-14.366</v>
      </c>
      <c r="F1278">
        <v>2020</v>
      </c>
    </row>
    <row r="1279" spans="1:6" x14ac:dyDescent="0.25">
      <c r="A1279" t="s">
        <v>2332</v>
      </c>
      <c r="B1279" t="s">
        <v>2345</v>
      </c>
      <c r="C1279" t="b">
        <v>0</v>
      </c>
      <c r="D1279" t="s">
        <v>45</v>
      </c>
      <c r="E1279">
        <v>0</v>
      </c>
      <c r="F1279">
        <v>2020</v>
      </c>
    </row>
    <row r="1280" spans="1:6" x14ac:dyDescent="0.25">
      <c r="A1280" t="s">
        <v>2353</v>
      </c>
      <c r="B1280" t="s">
        <v>2350</v>
      </c>
      <c r="C1280" t="b">
        <v>0</v>
      </c>
      <c r="D1280" t="s">
        <v>45</v>
      </c>
      <c r="E1280">
        <v>10128.644</v>
      </c>
      <c r="F1280">
        <v>2020</v>
      </c>
    </row>
    <row r="1281" spans="1:6" x14ac:dyDescent="0.25">
      <c r="A1281" t="s">
        <v>2384</v>
      </c>
      <c r="B1281" t="s">
        <v>2345</v>
      </c>
      <c r="C1281" t="b">
        <v>1</v>
      </c>
      <c r="D1281" t="s">
        <v>45</v>
      </c>
      <c r="E1281">
        <v>3649414.4</v>
      </c>
      <c r="F1281">
        <v>2020</v>
      </c>
    </row>
    <row r="1282" spans="1:6" x14ac:dyDescent="0.25">
      <c r="A1282" t="s">
        <v>2359</v>
      </c>
      <c r="B1282" t="s">
        <v>2341</v>
      </c>
      <c r="C1282" t="b">
        <v>1</v>
      </c>
      <c r="D1282" t="s">
        <v>45</v>
      </c>
      <c r="E1282">
        <v>1422371</v>
      </c>
      <c r="F1282">
        <v>2020</v>
      </c>
    </row>
    <row r="1283" spans="1:6" x14ac:dyDescent="0.25">
      <c r="A1283" t="s">
        <v>2332</v>
      </c>
      <c r="B1283" t="s">
        <v>2350</v>
      </c>
      <c r="C1283" t="b">
        <v>0</v>
      </c>
      <c r="D1283" t="s">
        <v>45</v>
      </c>
      <c r="E1283">
        <v>0</v>
      </c>
      <c r="F1283">
        <v>2020</v>
      </c>
    </row>
    <row r="1284" spans="1:6" x14ac:dyDescent="0.25">
      <c r="A1284" t="s">
        <v>2395</v>
      </c>
      <c r="B1284" t="s">
        <v>2352</v>
      </c>
      <c r="C1284" t="b">
        <v>1</v>
      </c>
      <c r="D1284" t="s">
        <v>45</v>
      </c>
      <c r="E1284">
        <v>1461</v>
      </c>
      <c r="F1284">
        <v>2020</v>
      </c>
    </row>
    <row r="1285" spans="1:6" x14ac:dyDescent="0.25">
      <c r="A1285" t="s">
        <v>2332</v>
      </c>
      <c r="B1285" t="s">
        <v>2345</v>
      </c>
      <c r="C1285" t="b">
        <v>0</v>
      </c>
      <c r="D1285" t="s">
        <v>45</v>
      </c>
      <c r="E1285">
        <v>0</v>
      </c>
      <c r="F1285">
        <v>2020</v>
      </c>
    </row>
    <row r="1286" spans="1:6" x14ac:dyDescent="0.25">
      <c r="A1286" t="s">
        <v>2353</v>
      </c>
      <c r="B1286" t="s">
        <v>2350</v>
      </c>
      <c r="C1286" t="b">
        <v>0</v>
      </c>
      <c r="D1286" t="s">
        <v>45</v>
      </c>
      <c r="E1286">
        <v>-13609</v>
      </c>
      <c r="F1286">
        <v>2020</v>
      </c>
    </row>
    <row r="1287" spans="1:6" x14ac:dyDescent="0.25">
      <c r="A1287" t="s">
        <v>2332</v>
      </c>
      <c r="B1287" t="s">
        <v>2347</v>
      </c>
      <c r="C1287" t="b">
        <v>0</v>
      </c>
      <c r="D1287" t="s">
        <v>45</v>
      </c>
      <c r="E1287">
        <v>0</v>
      </c>
      <c r="F1287">
        <v>2020</v>
      </c>
    </row>
    <row r="1288" spans="1:6" x14ac:dyDescent="0.25">
      <c r="A1288" t="s">
        <v>2412</v>
      </c>
      <c r="B1288" t="s">
        <v>2345</v>
      </c>
      <c r="C1288" t="b">
        <v>1</v>
      </c>
      <c r="D1288" t="s">
        <v>45</v>
      </c>
      <c r="E1288">
        <v>145268.35999999999</v>
      </c>
      <c r="F1288">
        <v>2020</v>
      </c>
    </row>
    <row r="1289" spans="1:6" x14ac:dyDescent="0.25">
      <c r="A1289" t="s">
        <v>2353</v>
      </c>
      <c r="B1289" t="s">
        <v>2350</v>
      </c>
      <c r="C1289" t="b">
        <v>0</v>
      </c>
      <c r="D1289" t="s">
        <v>45</v>
      </c>
      <c r="E1289">
        <v>-2761.3629999999998</v>
      </c>
      <c r="F1289">
        <v>2020</v>
      </c>
    </row>
    <row r="1290" spans="1:6" x14ac:dyDescent="0.25">
      <c r="A1290" t="s">
        <v>2353</v>
      </c>
      <c r="B1290" t="s">
        <v>2352</v>
      </c>
      <c r="C1290" t="b">
        <v>0</v>
      </c>
      <c r="D1290" t="s">
        <v>48</v>
      </c>
      <c r="E1290">
        <v>2042063.9</v>
      </c>
      <c r="F1290">
        <v>2020</v>
      </c>
    </row>
    <row r="1291" spans="1:6" x14ac:dyDescent="0.25">
      <c r="A1291" t="s">
        <v>2440</v>
      </c>
      <c r="B1291" t="s">
        <v>2372</v>
      </c>
      <c r="C1291" t="b">
        <v>0</v>
      </c>
      <c r="D1291" t="s">
        <v>48</v>
      </c>
      <c r="E1291">
        <v>90548.095000000001</v>
      </c>
      <c r="F1291">
        <v>2020</v>
      </c>
    </row>
    <row r="1292" spans="1:6" x14ac:dyDescent="0.25">
      <c r="A1292" t="s">
        <v>2332</v>
      </c>
      <c r="B1292" t="s">
        <v>2350</v>
      </c>
      <c r="C1292" t="b">
        <v>0</v>
      </c>
      <c r="D1292" t="s">
        <v>48</v>
      </c>
      <c r="E1292">
        <v>0</v>
      </c>
      <c r="F1292">
        <v>2020</v>
      </c>
    </row>
    <row r="1293" spans="1:6" x14ac:dyDescent="0.25">
      <c r="A1293" t="s">
        <v>2353</v>
      </c>
      <c r="B1293" t="s">
        <v>2347</v>
      </c>
      <c r="C1293" t="b">
        <v>0</v>
      </c>
      <c r="D1293" t="s">
        <v>48</v>
      </c>
      <c r="E1293">
        <v>9639.1830000000009</v>
      </c>
      <c r="F1293">
        <v>2020</v>
      </c>
    </row>
    <row r="1294" spans="1:6" x14ac:dyDescent="0.25">
      <c r="A1294" t="s">
        <v>2346</v>
      </c>
      <c r="B1294" t="s">
        <v>2372</v>
      </c>
      <c r="C1294" t="b">
        <v>0</v>
      </c>
      <c r="D1294" t="s">
        <v>48</v>
      </c>
      <c r="E1294">
        <v>865680.82</v>
      </c>
      <c r="F1294">
        <v>2020</v>
      </c>
    </row>
    <row r="1295" spans="1:6" x14ac:dyDescent="0.25">
      <c r="A1295" t="s">
        <v>2399</v>
      </c>
      <c r="B1295" t="s">
        <v>2350</v>
      </c>
      <c r="C1295" t="b">
        <v>1</v>
      </c>
      <c r="D1295" t="s">
        <v>48</v>
      </c>
      <c r="E1295">
        <v>4944.1180000000004</v>
      </c>
      <c r="F1295">
        <v>2020</v>
      </c>
    </row>
    <row r="1296" spans="1:6" x14ac:dyDescent="0.25">
      <c r="A1296" t="s">
        <v>2364</v>
      </c>
      <c r="B1296" t="s">
        <v>2347</v>
      </c>
      <c r="C1296" t="b">
        <v>1</v>
      </c>
      <c r="D1296" t="s">
        <v>48</v>
      </c>
      <c r="E1296">
        <v>6355.6090000000004</v>
      </c>
      <c r="F1296">
        <v>2020</v>
      </c>
    </row>
    <row r="1297" spans="1:6" x14ac:dyDescent="0.25">
      <c r="A1297" t="s">
        <v>2399</v>
      </c>
      <c r="B1297" t="s">
        <v>2350</v>
      </c>
      <c r="C1297" t="b">
        <v>1</v>
      </c>
      <c r="D1297" t="s">
        <v>48</v>
      </c>
      <c r="E1297">
        <v>1156207.8</v>
      </c>
      <c r="F1297">
        <v>2020</v>
      </c>
    </row>
    <row r="1298" spans="1:6" x14ac:dyDescent="0.25">
      <c r="A1298" t="s">
        <v>2374</v>
      </c>
      <c r="B1298" t="s">
        <v>2345</v>
      </c>
      <c r="C1298" t="b">
        <v>1</v>
      </c>
      <c r="D1298" t="s">
        <v>48</v>
      </c>
      <c r="E1298">
        <v>909610.46</v>
      </c>
      <c r="F1298">
        <v>2020</v>
      </c>
    </row>
    <row r="1299" spans="1:6" x14ac:dyDescent="0.25">
      <c r="A1299" t="s">
        <v>2355</v>
      </c>
      <c r="B1299" t="s">
        <v>2343</v>
      </c>
      <c r="C1299" t="b">
        <v>1</v>
      </c>
      <c r="D1299" t="s">
        <v>48</v>
      </c>
      <c r="E1299">
        <v>1286358</v>
      </c>
      <c r="F1299">
        <v>2020</v>
      </c>
    </row>
    <row r="1300" spans="1:6" x14ac:dyDescent="0.25">
      <c r="A1300" t="s">
        <v>2342</v>
      </c>
      <c r="B1300" t="s">
        <v>2343</v>
      </c>
      <c r="C1300" t="b">
        <v>1</v>
      </c>
      <c r="D1300" t="s">
        <v>48</v>
      </c>
      <c r="E1300">
        <v>2473429</v>
      </c>
      <c r="F1300">
        <v>2020</v>
      </c>
    </row>
    <row r="1301" spans="1:6" x14ac:dyDescent="0.25">
      <c r="A1301" t="s">
        <v>2338</v>
      </c>
      <c r="B1301" t="s">
        <v>2352</v>
      </c>
      <c r="C1301" t="b">
        <v>1</v>
      </c>
      <c r="D1301" t="s">
        <v>48</v>
      </c>
      <c r="E1301">
        <v>131</v>
      </c>
      <c r="F1301">
        <v>2020</v>
      </c>
    </row>
    <row r="1302" spans="1:6" x14ac:dyDescent="0.25">
      <c r="A1302" t="s">
        <v>2332</v>
      </c>
      <c r="B1302" t="s">
        <v>2350</v>
      </c>
      <c r="C1302" t="b">
        <v>0</v>
      </c>
      <c r="D1302" t="s">
        <v>48</v>
      </c>
      <c r="E1302">
        <v>0</v>
      </c>
      <c r="F1302">
        <v>2020</v>
      </c>
    </row>
    <row r="1303" spans="1:6" x14ac:dyDescent="0.25">
      <c r="A1303" t="s">
        <v>2344</v>
      </c>
      <c r="B1303" t="s">
        <v>2347</v>
      </c>
      <c r="C1303" t="b">
        <v>1</v>
      </c>
      <c r="D1303" t="s">
        <v>48</v>
      </c>
      <c r="E1303">
        <v>480561</v>
      </c>
      <c r="F1303">
        <v>2020</v>
      </c>
    </row>
    <row r="1304" spans="1:6" x14ac:dyDescent="0.25">
      <c r="A1304" t="s">
        <v>2332</v>
      </c>
      <c r="B1304" t="s">
        <v>2350</v>
      </c>
      <c r="C1304" t="b">
        <v>0</v>
      </c>
      <c r="D1304" t="s">
        <v>48</v>
      </c>
      <c r="E1304">
        <v>0</v>
      </c>
      <c r="F1304">
        <v>2020</v>
      </c>
    </row>
    <row r="1305" spans="1:6" x14ac:dyDescent="0.25">
      <c r="A1305" t="s">
        <v>2412</v>
      </c>
      <c r="B1305" t="s">
        <v>2347</v>
      </c>
      <c r="C1305" t="b">
        <v>1</v>
      </c>
      <c r="D1305" t="s">
        <v>48</v>
      </c>
      <c r="E1305">
        <v>1641902</v>
      </c>
      <c r="F1305">
        <v>2020</v>
      </c>
    </row>
    <row r="1306" spans="1:6" x14ac:dyDescent="0.25">
      <c r="A1306" t="s">
        <v>2353</v>
      </c>
      <c r="B1306" t="s">
        <v>2350</v>
      </c>
      <c r="C1306" t="b">
        <v>0</v>
      </c>
      <c r="D1306" t="s">
        <v>48</v>
      </c>
      <c r="E1306">
        <v>429.572</v>
      </c>
      <c r="F1306">
        <v>2020</v>
      </c>
    </row>
    <row r="1307" spans="1:6" x14ac:dyDescent="0.25">
      <c r="A1307" t="s">
        <v>2381</v>
      </c>
      <c r="B1307" t="s">
        <v>2343</v>
      </c>
      <c r="C1307" t="b">
        <v>1</v>
      </c>
      <c r="D1307" t="s">
        <v>48</v>
      </c>
      <c r="E1307">
        <v>1734001.4</v>
      </c>
      <c r="F1307">
        <v>2020</v>
      </c>
    </row>
    <row r="1308" spans="1:6" x14ac:dyDescent="0.25">
      <c r="A1308" t="s">
        <v>2353</v>
      </c>
      <c r="B1308" t="s">
        <v>2350</v>
      </c>
      <c r="C1308" t="b">
        <v>0</v>
      </c>
      <c r="D1308" t="s">
        <v>48</v>
      </c>
      <c r="E1308">
        <v>356.84399999999999</v>
      </c>
      <c r="F1308">
        <v>2020</v>
      </c>
    </row>
    <row r="1309" spans="1:6" x14ac:dyDescent="0.25">
      <c r="A1309" t="s">
        <v>2381</v>
      </c>
      <c r="B1309" t="s">
        <v>2343</v>
      </c>
      <c r="C1309" t="b">
        <v>1</v>
      </c>
      <c r="D1309" t="s">
        <v>48</v>
      </c>
      <c r="E1309">
        <v>2618784.2000000002</v>
      </c>
      <c r="F1309">
        <v>2020</v>
      </c>
    </row>
    <row r="1310" spans="1:6" x14ac:dyDescent="0.25">
      <c r="A1310" t="s">
        <v>2332</v>
      </c>
      <c r="B1310" t="s">
        <v>2350</v>
      </c>
      <c r="C1310" t="b">
        <v>0</v>
      </c>
      <c r="D1310" t="s">
        <v>48</v>
      </c>
      <c r="E1310">
        <v>0</v>
      </c>
      <c r="F1310">
        <v>2020</v>
      </c>
    </row>
    <row r="1311" spans="1:6" x14ac:dyDescent="0.25">
      <c r="A1311" t="s">
        <v>2397</v>
      </c>
      <c r="B1311" t="s">
        <v>2347</v>
      </c>
      <c r="C1311" t="b">
        <v>1</v>
      </c>
      <c r="D1311" t="s">
        <v>48</v>
      </c>
      <c r="E1311">
        <v>5136820</v>
      </c>
      <c r="F1311">
        <v>2020</v>
      </c>
    </row>
    <row r="1312" spans="1:6" x14ac:dyDescent="0.25">
      <c r="A1312" t="s">
        <v>2332</v>
      </c>
      <c r="B1312" t="s">
        <v>2350</v>
      </c>
      <c r="C1312" t="b">
        <v>0</v>
      </c>
      <c r="D1312" t="s">
        <v>48</v>
      </c>
      <c r="E1312">
        <v>0</v>
      </c>
      <c r="F1312">
        <v>2020</v>
      </c>
    </row>
    <row r="1313" spans="1:6" x14ac:dyDescent="0.25">
      <c r="A1313" t="s">
        <v>2353</v>
      </c>
      <c r="B1313" t="s">
        <v>2343</v>
      </c>
      <c r="C1313" t="b">
        <v>0</v>
      </c>
      <c r="D1313" t="s">
        <v>48</v>
      </c>
      <c r="E1313">
        <v>574</v>
      </c>
      <c r="F1313">
        <v>2020</v>
      </c>
    </row>
    <row r="1314" spans="1:6" x14ac:dyDescent="0.25">
      <c r="A1314" t="s">
        <v>2332</v>
      </c>
      <c r="B1314" t="s">
        <v>2350</v>
      </c>
      <c r="C1314" t="b">
        <v>0</v>
      </c>
      <c r="D1314" t="s">
        <v>48</v>
      </c>
      <c r="E1314">
        <v>0</v>
      </c>
      <c r="F1314">
        <v>2020</v>
      </c>
    </row>
    <row r="1315" spans="1:6" x14ac:dyDescent="0.25">
      <c r="A1315" t="s">
        <v>2332</v>
      </c>
      <c r="B1315" t="s">
        <v>2352</v>
      </c>
      <c r="C1315" t="b">
        <v>0</v>
      </c>
      <c r="D1315" t="s">
        <v>48</v>
      </c>
      <c r="E1315">
        <v>0</v>
      </c>
      <c r="F1315">
        <v>2020</v>
      </c>
    </row>
    <row r="1316" spans="1:6" x14ac:dyDescent="0.25">
      <c r="A1316" t="s">
        <v>2437</v>
      </c>
      <c r="B1316" t="s">
        <v>2347</v>
      </c>
      <c r="C1316" t="b">
        <v>1</v>
      </c>
      <c r="D1316" t="s">
        <v>48</v>
      </c>
      <c r="E1316">
        <v>23643</v>
      </c>
      <c r="F1316">
        <v>2020</v>
      </c>
    </row>
    <row r="1317" spans="1:6" x14ac:dyDescent="0.25">
      <c r="A1317" t="s">
        <v>2332</v>
      </c>
      <c r="B1317" t="s">
        <v>2350</v>
      </c>
      <c r="C1317" t="b">
        <v>0</v>
      </c>
      <c r="D1317" t="s">
        <v>48</v>
      </c>
      <c r="E1317">
        <v>0</v>
      </c>
      <c r="F1317">
        <v>2020</v>
      </c>
    </row>
    <row r="1318" spans="1:6" x14ac:dyDescent="0.25">
      <c r="A1318" t="s">
        <v>2399</v>
      </c>
      <c r="B1318" t="s">
        <v>2347</v>
      </c>
      <c r="C1318" t="b">
        <v>1</v>
      </c>
      <c r="D1318" t="s">
        <v>48</v>
      </c>
      <c r="E1318">
        <v>25678</v>
      </c>
      <c r="F1318">
        <v>2020</v>
      </c>
    </row>
    <row r="1319" spans="1:6" x14ac:dyDescent="0.25">
      <c r="A1319" t="s">
        <v>2332</v>
      </c>
      <c r="B1319" t="s">
        <v>2350</v>
      </c>
      <c r="C1319" t="b">
        <v>0</v>
      </c>
      <c r="D1319" t="s">
        <v>48</v>
      </c>
      <c r="E1319">
        <v>0</v>
      </c>
      <c r="F1319">
        <v>2020</v>
      </c>
    </row>
    <row r="1320" spans="1:6" x14ac:dyDescent="0.25">
      <c r="A1320" t="s">
        <v>2367</v>
      </c>
      <c r="B1320" t="s">
        <v>2347</v>
      </c>
      <c r="C1320" t="b">
        <v>1</v>
      </c>
      <c r="D1320" t="s">
        <v>48</v>
      </c>
      <c r="E1320">
        <v>23625</v>
      </c>
      <c r="F1320">
        <v>2020</v>
      </c>
    </row>
    <row r="1321" spans="1:6" x14ac:dyDescent="0.25">
      <c r="A1321" t="s">
        <v>2353</v>
      </c>
      <c r="B1321" t="s">
        <v>2350</v>
      </c>
      <c r="C1321" t="b">
        <v>0</v>
      </c>
      <c r="D1321" t="s">
        <v>48</v>
      </c>
      <c r="E1321">
        <v>27.44</v>
      </c>
      <c r="F1321">
        <v>2020</v>
      </c>
    </row>
    <row r="1322" spans="1:6" x14ac:dyDescent="0.25">
      <c r="A1322" t="s">
        <v>2332</v>
      </c>
      <c r="B1322" t="s">
        <v>2352</v>
      </c>
      <c r="C1322" t="b">
        <v>0</v>
      </c>
      <c r="D1322" t="s">
        <v>48</v>
      </c>
      <c r="E1322">
        <v>0</v>
      </c>
      <c r="F1322">
        <v>2020</v>
      </c>
    </row>
    <row r="1323" spans="1:6" x14ac:dyDescent="0.25">
      <c r="A1323" t="s">
        <v>2332</v>
      </c>
      <c r="B1323" t="s">
        <v>2350</v>
      </c>
      <c r="C1323" t="b">
        <v>0</v>
      </c>
      <c r="D1323" t="s">
        <v>48</v>
      </c>
      <c r="E1323">
        <v>0</v>
      </c>
      <c r="F1323">
        <v>2020</v>
      </c>
    </row>
    <row r="1324" spans="1:6" x14ac:dyDescent="0.25">
      <c r="A1324" t="s">
        <v>2366</v>
      </c>
      <c r="B1324" t="s">
        <v>2352</v>
      </c>
      <c r="C1324" t="b">
        <v>1</v>
      </c>
      <c r="D1324" t="s">
        <v>48</v>
      </c>
      <c r="E1324">
        <v>14226</v>
      </c>
      <c r="F1324">
        <v>2020</v>
      </c>
    </row>
    <row r="1325" spans="1:6" x14ac:dyDescent="0.25">
      <c r="A1325" t="s">
        <v>2369</v>
      </c>
      <c r="B1325" t="s">
        <v>2347</v>
      </c>
      <c r="C1325" t="b">
        <v>1</v>
      </c>
      <c r="D1325" t="s">
        <v>48</v>
      </c>
      <c r="E1325">
        <v>40117</v>
      </c>
      <c r="F1325">
        <v>2020</v>
      </c>
    </row>
    <row r="1326" spans="1:6" x14ac:dyDescent="0.25">
      <c r="A1326" t="s">
        <v>2461</v>
      </c>
      <c r="B1326" t="s">
        <v>2341</v>
      </c>
      <c r="C1326" t="b">
        <v>1</v>
      </c>
      <c r="D1326" t="s">
        <v>50</v>
      </c>
      <c r="E1326">
        <v>21948</v>
      </c>
      <c r="F1326">
        <v>2020</v>
      </c>
    </row>
    <row r="1327" spans="1:6" x14ac:dyDescent="0.25">
      <c r="A1327" t="s">
        <v>2338</v>
      </c>
      <c r="B1327" t="s">
        <v>2341</v>
      </c>
      <c r="C1327" t="b">
        <v>1</v>
      </c>
      <c r="D1327" t="s">
        <v>50</v>
      </c>
      <c r="E1327">
        <v>40092</v>
      </c>
      <c r="F1327">
        <v>2020</v>
      </c>
    </row>
    <row r="1328" spans="1:6" x14ac:dyDescent="0.25">
      <c r="A1328" t="s">
        <v>2357</v>
      </c>
      <c r="B1328" t="s">
        <v>2341</v>
      </c>
      <c r="C1328" t="b">
        <v>1</v>
      </c>
      <c r="D1328" t="s">
        <v>50</v>
      </c>
      <c r="E1328">
        <v>7595</v>
      </c>
      <c r="F1328">
        <v>2020</v>
      </c>
    </row>
    <row r="1329" spans="1:6" x14ac:dyDescent="0.25">
      <c r="A1329" t="s">
        <v>2353</v>
      </c>
      <c r="B1329" t="s">
        <v>2341</v>
      </c>
      <c r="C1329" t="b">
        <v>0</v>
      </c>
      <c r="D1329" t="s">
        <v>50</v>
      </c>
      <c r="E1329">
        <v>5996</v>
      </c>
      <c r="F1329">
        <v>2020</v>
      </c>
    </row>
    <row r="1330" spans="1:6" x14ac:dyDescent="0.25">
      <c r="A1330" t="s">
        <v>2332</v>
      </c>
      <c r="B1330" t="s">
        <v>2341</v>
      </c>
      <c r="C1330" t="b">
        <v>0</v>
      </c>
      <c r="D1330" t="s">
        <v>50</v>
      </c>
      <c r="E1330">
        <v>0</v>
      </c>
      <c r="F1330">
        <v>2020</v>
      </c>
    </row>
    <row r="1331" spans="1:6" x14ac:dyDescent="0.25">
      <c r="A1331" t="s">
        <v>2430</v>
      </c>
      <c r="B1331" t="s">
        <v>2341</v>
      </c>
      <c r="C1331" t="b">
        <v>1</v>
      </c>
      <c r="D1331" t="s">
        <v>50</v>
      </c>
      <c r="E1331">
        <v>36119</v>
      </c>
      <c r="F1331">
        <v>2020</v>
      </c>
    </row>
    <row r="1332" spans="1:6" x14ac:dyDescent="0.25">
      <c r="A1332" t="s">
        <v>2376</v>
      </c>
      <c r="B1332" t="s">
        <v>2341</v>
      </c>
      <c r="C1332" t="b">
        <v>1</v>
      </c>
      <c r="D1332" t="s">
        <v>50</v>
      </c>
      <c r="E1332">
        <v>75764</v>
      </c>
      <c r="F1332">
        <v>2020</v>
      </c>
    </row>
    <row r="1333" spans="1:6" x14ac:dyDescent="0.25">
      <c r="A1333" t="s">
        <v>2364</v>
      </c>
      <c r="B1333" t="s">
        <v>2350</v>
      </c>
      <c r="C1333" t="b">
        <v>1</v>
      </c>
      <c r="D1333" t="s">
        <v>50</v>
      </c>
      <c r="E1333">
        <v>1668</v>
      </c>
      <c r="F1333">
        <v>2020</v>
      </c>
    </row>
    <row r="1334" spans="1:6" x14ac:dyDescent="0.25">
      <c r="A1334" t="s">
        <v>2332</v>
      </c>
      <c r="B1334" t="s">
        <v>2350</v>
      </c>
      <c r="C1334" t="b">
        <v>0</v>
      </c>
      <c r="D1334" t="s">
        <v>50</v>
      </c>
      <c r="E1334">
        <v>0</v>
      </c>
      <c r="F1334">
        <v>2020</v>
      </c>
    </row>
    <row r="1335" spans="1:6" x14ac:dyDescent="0.25">
      <c r="A1335" t="s">
        <v>2450</v>
      </c>
      <c r="B1335" t="s">
        <v>2341</v>
      </c>
      <c r="C1335" t="b">
        <v>1</v>
      </c>
      <c r="D1335" t="s">
        <v>50</v>
      </c>
      <c r="E1335">
        <v>16958</v>
      </c>
      <c r="F1335">
        <v>2020</v>
      </c>
    </row>
    <row r="1336" spans="1:6" x14ac:dyDescent="0.25">
      <c r="A1336" t="s">
        <v>2417</v>
      </c>
      <c r="B1336" t="s">
        <v>2341</v>
      </c>
      <c r="C1336" t="b">
        <v>1</v>
      </c>
      <c r="D1336" t="s">
        <v>50</v>
      </c>
      <c r="E1336">
        <v>35916</v>
      </c>
      <c r="F1336">
        <v>2020</v>
      </c>
    </row>
    <row r="1337" spans="1:6" x14ac:dyDescent="0.25">
      <c r="A1337" t="s">
        <v>2404</v>
      </c>
      <c r="B1337" t="s">
        <v>2341</v>
      </c>
      <c r="C1337" t="b">
        <v>1</v>
      </c>
      <c r="D1337" t="s">
        <v>50</v>
      </c>
      <c r="E1337">
        <v>138390</v>
      </c>
      <c r="F1337">
        <v>2020</v>
      </c>
    </row>
    <row r="1338" spans="1:6" x14ac:dyDescent="0.25">
      <c r="A1338" t="s">
        <v>2384</v>
      </c>
      <c r="B1338" t="s">
        <v>2341</v>
      </c>
      <c r="C1338" t="b">
        <v>1</v>
      </c>
      <c r="D1338" t="s">
        <v>50</v>
      </c>
      <c r="E1338">
        <v>167180</v>
      </c>
      <c r="F1338">
        <v>2020</v>
      </c>
    </row>
    <row r="1339" spans="1:6" x14ac:dyDescent="0.25">
      <c r="A1339" t="s">
        <v>2360</v>
      </c>
      <c r="B1339" t="s">
        <v>2341</v>
      </c>
      <c r="C1339" t="b">
        <v>1</v>
      </c>
      <c r="D1339" t="s">
        <v>50</v>
      </c>
      <c r="E1339">
        <v>46640</v>
      </c>
      <c r="F1339">
        <v>2020</v>
      </c>
    </row>
    <row r="1340" spans="1:6" x14ac:dyDescent="0.25">
      <c r="A1340" t="s">
        <v>2417</v>
      </c>
      <c r="B1340" t="s">
        <v>2341</v>
      </c>
      <c r="C1340" t="b">
        <v>1</v>
      </c>
      <c r="D1340" t="s">
        <v>50</v>
      </c>
      <c r="E1340">
        <v>8600</v>
      </c>
      <c r="F1340">
        <v>2020</v>
      </c>
    </row>
    <row r="1341" spans="1:6" x14ac:dyDescent="0.25">
      <c r="A1341" t="s">
        <v>2431</v>
      </c>
      <c r="B1341" t="s">
        <v>2341</v>
      </c>
      <c r="C1341" t="b">
        <v>1</v>
      </c>
      <c r="D1341" t="s">
        <v>50</v>
      </c>
      <c r="E1341">
        <v>4967</v>
      </c>
      <c r="F1341">
        <v>2020</v>
      </c>
    </row>
    <row r="1342" spans="1:6" x14ac:dyDescent="0.25">
      <c r="A1342" t="s">
        <v>2462</v>
      </c>
      <c r="B1342" t="s">
        <v>2341</v>
      </c>
      <c r="C1342" t="b">
        <v>1</v>
      </c>
      <c r="D1342" t="s">
        <v>50</v>
      </c>
      <c r="E1342">
        <v>2955</v>
      </c>
      <c r="F1342">
        <v>2020</v>
      </c>
    </row>
    <row r="1343" spans="1:6" x14ac:dyDescent="0.25">
      <c r="A1343" t="s">
        <v>2410</v>
      </c>
      <c r="B1343" t="s">
        <v>2341</v>
      </c>
      <c r="C1343" t="b">
        <v>1</v>
      </c>
      <c r="D1343" t="s">
        <v>50</v>
      </c>
      <c r="E1343">
        <v>10014</v>
      </c>
      <c r="F1343">
        <v>2020</v>
      </c>
    </row>
    <row r="1344" spans="1:6" x14ac:dyDescent="0.25">
      <c r="A1344" t="s">
        <v>2374</v>
      </c>
      <c r="B1344" t="s">
        <v>2341</v>
      </c>
      <c r="C1344" t="b">
        <v>1</v>
      </c>
      <c r="D1344" t="s">
        <v>50</v>
      </c>
      <c r="E1344">
        <v>42720</v>
      </c>
      <c r="F1344">
        <v>2020</v>
      </c>
    </row>
    <row r="1345" spans="1:6" x14ac:dyDescent="0.25">
      <c r="A1345" t="s">
        <v>2421</v>
      </c>
      <c r="B1345" t="s">
        <v>2341</v>
      </c>
      <c r="C1345" t="b">
        <v>1</v>
      </c>
      <c r="D1345" t="s">
        <v>50</v>
      </c>
      <c r="E1345">
        <v>104607</v>
      </c>
      <c r="F1345">
        <v>2020</v>
      </c>
    </row>
    <row r="1346" spans="1:6" x14ac:dyDescent="0.25">
      <c r="A1346" t="s">
        <v>2332</v>
      </c>
      <c r="B1346" t="s">
        <v>2372</v>
      </c>
      <c r="C1346" t="b">
        <v>0</v>
      </c>
      <c r="D1346" t="s">
        <v>50</v>
      </c>
      <c r="E1346">
        <v>-2971</v>
      </c>
      <c r="F1346">
        <v>2020</v>
      </c>
    </row>
    <row r="1347" spans="1:6" x14ac:dyDescent="0.25">
      <c r="A1347" t="s">
        <v>2392</v>
      </c>
      <c r="B1347" t="s">
        <v>2350</v>
      </c>
      <c r="C1347" t="b">
        <v>1</v>
      </c>
      <c r="D1347" t="s">
        <v>50</v>
      </c>
      <c r="E1347">
        <v>91.123999999999995</v>
      </c>
      <c r="F1347">
        <v>2020</v>
      </c>
    </row>
    <row r="1348" spans="1:6" x14ac:dyDescent="0.25">
      <c r="A1348" t="s">
        <v>2392</v>
      </c>
      <c r="B1348" t="s">
        <v>2350</v>
      </c>
      <c r="C1348" t="b">
        <v>1</v>
      </c>
      <c r="D1348" t="s">
        <v>50</v>
      </c>
      <c r="E1348">
        <v>13446.876</v>
      </c>
      <c r="F1348">
        <v>2020</v>
      </c>
    </row>
    <row r="1349" spans="1:6" x14ac:dyDescent="0.25">
      <c r="A1349" t="s">
        <v>2374</v>
      </c>
      <c r="B1349" t="s">
        <v>2341</v>
      </c>
      <c r="C1349" t="b">
        <v>1</v>
      </c>
      <c r="D1349" t="s">
        <v>50</v>
      </c>
      <c r="E1349">
        <v>26305</v>
      </c>
      <c r="F1349">
        <v>2020</v>
      </c>
    </row>
    <row r="1350" spans="1:6" x14ac:dyDescent="0.25">
      <c r="A1350" t="s">
        <v>2458</v>
      </c>
      <c r="B1350" t="s">
        <v>2341</v>
      </c>
      <c r="C1350" t="b">
        <v>1</v>
      </c>
      <c r="D1350" t="s">
        <v>50</v>
      </c>
      <c r="E1350">
        <v>72311</v>
      </c>
      <c r="F1350">
        <v>2020</v>
      </c>
    </row>
    <row r="1351" spans="1:6" x14ac:dyDescent="0.25">
      <c r="A1351" t="s">
        <v>2413</v>
      </c>
      <c r="B1351" t="s">
        <v>2341</v>
      </c>
      <c r="C1351" t="b">
        <v>1</v>
      </c>
      <c r="D1351" t="s">
        <v>50</v>
      </c>
      <c r="E1351">
        <v>78022</v>
      </c>
      <c r="F1351">
        <v>2020</v>
      </c>
    </row>
    <row r="1352" spans="1:6" x14ac:dyDescent="0.25">
      <c r="A1352" t="s">
        <v>2415</v>
      </c>
      <c r="B1352" t="s">
        <v>2341</v>
      </c>
      <c r="C1352" t="b">
        <v>1</v>
      </c>
      <c r="D1352" t="s">
        <v>50</v>
      </c>
      <c r="E1352">
        <v>343807</v>
      </c>
      <c r="F1352">
        <v>2020</v>
      </c>
    </row>
    <row r="1353" spans="1:6" x14ac:dyDescent="0.25">
      <c r="A1353" t="s">
        <v>2463</v>
      </c>
      <c r="B1353" t="s">
        <v>2341</v>
      </c>
      <c r="C1353" t="b">
        <v>1</v>
      </c>
      <c r="D1353" t="s">
        <v>50</v>
      </c>
      <c r="E1353">
        <v>956</v>
      </c>
      <c r="F1353">
        <v>2020</v>
      </c>
    </row>
    <row r="1354" spans="1:6" x14ac:dyDescent="0.25">
      <c r="A1354" t="s">
        <v>2348</v>
      </c>
      <c r="B1354" t="s">
        <v>2350</v>
      </c>
      <c r="C1354" t="b">
        <v>1</v>
      </c>
      <c r="D1354" t="s">
        <v>52</v>
      </c>
      <c r="E1354">
        <v>70</v>
      </c>
      <c r="F1354">
        <v>2020</v>
      </c>
    </row>
    <row r="1355" spans="1:6" x14ac:dyDescent="0.25">
      <c r="A1355" t="s">
        <v>2355</v>
      </c>
      <c r="B1355" t="s">
        <v>2345</v>
      </c>
      <c r="C1355" t="b">
        <v>1</v>
      </c>
      <c r="D1355" t="s">
        <v>52</v>
      </c>
      <c r="E1355">
        <v>64924.767</v>
      </c>
      <c r="F1355">
        <v>2020</v>
      </c>
    </row>
    <row r="1356" spans="1:6" x14ac:dyDescent="0.25">
      <c r="A1356" t="s">
        <v>2438</v>
      </c>
      <c r="B1356" t="s">
        <v>2347</v>
      </c>
      <c r="C1356" t="b">
        <v>1</v>
      </c>
      <c r="D1356" t="s">
        <v>52</v>
      </c>
      <c r="E1356">
        <v>8904.3880000000008</v>
      </c>
      <c r="F1356">
        <v>2020</v>
      </c>
    </row>
    <row r="1357" spans="1:6" x14ac:dyDescent="0.25">
      <c r="A1357" t="s">
        <v>2332</v>
      </c>
      <c r="B1357" t="s">
        <v>2345</v>
      </c>
      <c r="C1357" t="b">
        <v>0</v>
      </c>
      <c r="D1357" t="s">
        <v>52</v>
      </c>
      <c r="E1357">
        <v>0</v>
      </c>
      <c r="F1357">
        <v>2020</v>
      </c>
    </row>
    <row r="1358" spans="1:6" x14ac:dyDescent="0.25">
      <c r="A1358" t="s">
        <v>2369</v>
      </c>
      <c r="B1358" t="s">
        <v>2350</v>
      </c>
      <c r="C1358" t="b">
        <v>1</v>
      </c>
      <c r="D1358" t="s">
        <v>52</v>
      </c>
      <c r="E1358">
        <v>6606.8450000000003</v>
      </c>
      <c r="F1358">
        <v>2020</v>
      </c>
    </row>
    <row r="1359" spans="1:6" x14ac:dyDescent="0.25">
      <c r="A1359" t="s">
        <v>2353</v>
      </c>
      <c r="B1359" t="s">
        <v>2352</v>
      </c>
      <c r="C1359" t="b">
        <v>0</v>
      </c>
      <c r="D1359" t="s">
        <v>52</v>
      </c>
      <c r="E1359">
        <v>4124</v>
      </c>
      <c r="F1359">
        <v>2020</v>
      </c>
    </row>
    <row r="1360" spans="1:6" x14ac:dyDescent="0.25">
      <c r="A1360" t="s">
        <v>2369</v>
      </c>
      <c r="B1360" t="s">
        <v>2350</v>
      </c>
      <c r="C1360" t="b">
        <v>1</v>
      </c>
      <c r="D1360" t="s">
        <v>52</v>
      </c>
      <c r="E1360">
        <v>24401.918000000001</v>
      </c>
      <c r="F1360">
        <v>2020</v>
      </c>
    </row>
    <row r="1361" spans="1:6" x14ac:dyDescent="0.25">
      <c r="A1361" t="s">
        <v>2390</v>
      </c>
      <c r="B1361" t="s">
        <v>2352</v>
      </c>
      <c r="C1361" t="b">
        <v>1</v>
      </c>
      <c r="D1361" t="s">
        <v>52</v>
      </c>
      <c r="E1361">
        <v>169145.08</v>
      </c>
      <c r="F1361">
        <v>2020</v>
      </c>
    </row>
    <row r="1362" spans="1:6" x14ac:dyDescent="0.25">
      <c r="A1362" t="s">
        <v>2364</v>
      </c>
      <c r="B1362" t="s">
        <v>2350</v>
      </c>
      <c r="C1362" t="b">
        <v>1</v>
      </c>
      <c r="D1362" t="s">
        <v>52</v>
      </c>
      <c r="E1362">
        <v>3892</v>
      </c>
      <c r="F1362">
        <v>2020</v>
      </c>
    </row>
    <row r="1363" spans="1:6" x14ac:dyDescent="0.25">
      <c r="A1363" t="s">
        <v>2353</v>
      </c>
      <c r="B1363" t="s">
        <v>2352</v>
      </c>
      <c r="C1363" t="b">
        <v>0</v>
      </c>
      <c r="D1363" t="s">
        <v>52</v>
      </c>
      <c r="E1363">
        <v>3381</v>
      </c>
      <c r="F1363">
        <v>2020</v>
      </c>
    </row>
    <row r="1364" spans="1:6" x14ac:dyDescent="0.25">
      <c r="A1364" t="s">
        <v>2356</v>
      </c>
      <c r="B1364" t="s">
        <v>2350</v>
      </c>
      <c r="C1364" t="b">
        <v>1</v>
      </c>
      <c r="D1364" t="s">
        <v>52</v>
      </c>
      <c r="E1364">
        <v>323</v>
      </c>
      <c r="F1364">
        <v>2020</v>
      </c>
    </row>
    <row r="1365" spans="1:6" x14ac:dyDescent="0.25">
      <c r="A1365" t="s">
        <v>2356</v>
      </c>
      <c r="B1365" t="s">
        <v>2350</v>
      </c>
      <c r="C1365" t="b">
        <v>1</v>
      </c>
      <c r="D1365" t="s">
        <v>52</v>
      </c>
      <c r="E1365">
        <v>33</v>
      </c>
      <c r="F1365">
        <v>2020</v>
      </c>
    </row>
    <row r="1366" spans="1:6" x14ac:dyDescent="0.25">
      <c r="A1366" t="s">
        <v>2369</v>
      </c>
      <c r="B1366" t="s">
        <v>2350</v>
      </c>
      <c r="C1366" t="b">
        <v>0</v>
      </c>
      <c r="D1366" t="s">
        <v>52</v>
      </c>
      <c r="E1366">
        <v>-103.164</v>
      </c>
      <c r="F1366">
        <v>2020</v>
      </c>
    </row>
    <row r="1367" spans="1:6" x14ac:dyDescent="0.25">
      <c r="A1367" t="s">
        <v>2369</v>
      </c>
      <c r="B1367" t="s">
        <v>2350</v>
      </c>
      <c r="C1367" t="b">
        <v>0</v>
      </c>
      <c r="D1367" t="s">
        <v>52</v>
      </c>
      <c r="E1367">
        <v>-1797.836</v>
      </c>
      <c r="F1367">
        <v>2020</v>
      </c>
    </row>
    <row r="1368" spans="1:6" x14ac:dyDescent="0.25">
      <c r="A1368" t="s">
        <v>2410</v>
      </c>
      <c r="B1368" t="s">
        <v>2341</v>
      </c>
      <c r="C1368" t="b">
        <v>1</v>
      </c>
      <c r="D1368" t="s">
        <v>52</v>
      </c>
      <c r="E1368">
        <v>23634</v>
      </c>
      <c r="F1368">
        <v>2020</v>
      </c>
    </row>
    <row r="1369" spans="1:6" x14ac:dyDescent="0.25">
      <c r="A1369" t="s">
        <v>2365</v>
      </c>
      <c r="B1369" t="s">
        <v>2350</v>
      </c>
      <c r="C1369" t="b">
        <v>1</v>
      </c>
      <c r="D1369" t="s">
        <v>52</v>
      </c>
      <c r="E1369">
        <v>2299.116</v>
      </c>
      <c r="F1369">
        <v>2020</v>
      </c>
    </row>
    <row r="1370" spans="1:6" x14ac:dyDescent="0.25">
      <c r="A1370" t="s">
        <v>2453</v>
      </c>
      <c r="B1370" t="s">
        <v>2352</v>
      </c>
      <c r="C1370" t="b">
        <v>1</v>
      </c>
      <c r="D1370" t="s">
        <v>52</v>
      </c>
      <c r="E1370">
        <v>4872.884</v>
      </c>
      <c r="F1370">
        <v>2020</v>
      </c>
    </row>
    <row r="1371" spans="1:6" x14ac:dyDescent="0.25">
      <c r="A1371" t="s">
        <v>2411</v>
      </c>
      <c r="B1371" t="s">
        <v>2345</v>
      </c>
      <c r="C1371" t="b">
        <v>1</v>
      </c>
      <c r="D1371" t="s">
        <v>52</v>
      </c>
      <c r="E1371">
        <v>149882.79</v>
      </c>
      <c r="F1371">
        <v>2020</v>
      </c>
    </row>
    <row r="1372" spans="1:6" x14ac:dyDescent="0.25">
      <c r="A1372" t="s">
        <v>2353</v>
      </c>
      <c r="B1372" t="s">
        <v>2350</v>
      </c>
      <c r="C1372" t="b">
        <v>0</v>
      </c>
      <c r="D1372" t="s">
        <v>52</v>
      </c>
      <c r="E1372">
        <v>2136.9949999999999</v>
      </c>
      <c r="F1372">
        <v>2020</v>
      </c>
    </row>
    <row r="1373" spans="1:6" x14ac:dyDescent="0.25">
      <c r="A1373" t="s">
        <v>2393</v>
      </c>
      <c r="B1373" t="s">
        <v>2347</v>
      </c>
      <c r="C1373" t="b">
        <v>1</v>
      </c>
      <c r="D1373" t="s">
        <v>52</v>
      </c>
      <c r="E1373">
        <v>206512.21</v>
      </c>
      <c r="F1373">
        <v>2020</v>
      </c>
    </row>
    <row r="1374" spans="1:6" x14ac:dyDescent="0.25">
      <c r="A1374" t="s">
        <v>2332</v>
      </c>
      <c r="B1374" t="s">
        <v>2350</v>
      </c>
      <c r="C1374" t="b">
        <v>0</v>
      </c>
      <c r="D1374" t="s">
        <v>52</v>
      </c>
      <c r="E1374">
        <v>0</v>
      </c>
      <c r="F1374">
        <v>2020</v>
      </c>
    </row>
    <row r="1375" spans="1:6" x14ac:dyDescent="0.25">
      <c r="A1375" t="s">
        <v>2332</v>
      </c>
      <c r="B1375" t="s">
        <v>2345</v>
      </c>
      <c r="C1375" t="b">
        <v>0</v>
      </c>
      <c r="D1375" t="s">
        <v>52</v>
      </c>
      <c r="E1375">
        <v>0</v>
      </c>
      <c r="F1375">
        <v>2020</v>
      </c>
    </row>
    <row r="1376" spans="1:6" x14ac:dyDescent="0.25">
      <c r="A1376" t="s">
        <v>2348</v>
      </c>
      <c r="B1376" t="s">
        <v>2350</v>
      </c>
      <c r="C1376" t="b">
        <v>1</v>
      </c>
      <c r="D1376" t="s">
        <v>52</v>
      </c>
      <c r="E1376">
        <v>1469.1990000000001</v>
      </c>
      <c r="F1376">
        <v>2020</v>
      </c>
    </row>
    <row r="1377" spans="1:6" x14ac:dyDescent="0.25">
      <c r="A1377" t="s">
        <v>2455</v>
      </c>
      <c r="B1377" t="s">
        <v>2352</v>
      </c>
      <c r="C1377" t="b">
        <v>1</v>
      </c>
      <c r="D1377" t="s">
        <v>52</v>
      </c>
      <c r="E1377">
        <v>36869.800999999999</v>
      </c>
      <c r="F1377">
        <v>2020</v>
      </c>
    </row>
    <row r="1378" spans="1:6" x14ac:dyDescent="0.25">
      <c r="A1378" t="s">
        <v>2353</v>
      </c>
      <c r="B1378" t="s">
        <v>2345</v>
      </c>
      <c r="C1378" t="b">
        <v>0</v>
      </c>
      <c r="D1378" t="s">
        <v>52</v>
      </c>
      <c r="E1378">
        <v>178956.45</v>
      </c>
      <c r="F1378">
        <v>2020</v>
      </c>
    </row>
    <row r="1379" spans="1:6" x14ac:dyDescent="0.25">
      <c r="A1379" t="s">
        <v>2353</v>
      </c>
      <c r="B1379" t="s">
        <v>2350</v>
      </c>
      <c r="C1379" t="b">
        <v>0</v>
      </c>
      <c r="D1379" t="s">
        <v>52</v>
      </c>
      <c r="E1379">
        <v>2746.5479999999998</v>
      </c>
      <c r="F1379">
        <v>2020</v>
      </c>
    </row>
    <row r="1380" spans="1:6" x14ac:dyDescent="0.25">
      <c r="A1380" t="s">
        <v>2397</v>
      </c>
      <c r="B1380" t="s">
        <v>2350</v>
      </c>
      <c r="C1380" t="b">
        <v>1</v>
      </c>
      <c r="D1380" t="s">
        <v>52</v>
      </c>
      <c r="E1380">
        <v>2679</v>
      </c>
      <c r="F1380">
        <v>2020</v>
      </c>
    </row>
    <row r="1381" spans="1:6" x14ac:dyDescent="0.25">
      <c r="A1381" t="s">
        <v>2344</v>
      </c>
      <c r="B1381" t="s">
        <v>2345</v>
      </c>
      <c r="C1381" t="b">
        <v>1</v>
      </c>
      <c r="D1381" t="s">
        <v>52</v>
      </c>
      <c r="E1381">
        <v>1083103</v>
      </c>
      <c r="F1381">
        <v>2020</v>
      </c>
    </row>
    <row r="1382" spans="1:6" x14ac:dyDescent="0.25">
      <c r="A1382" t="s">
        <v>2332</v>
      </c>
      <c r="B1382" t="s">
        <v>2350</v>
      </c>
      <c r="C1382" t="b">
        <v>0</v>
      </c>
      <c r="D1382" t="s">
        <v>52</v>
      </c>
      <c r="E1382">
        <v>0</v>
      </c>
      <c r="F1382">
        <v>2020</v>
      </c>
    </row>
    <row r="1383" spans="1:6" x14ac:dyDescent="0.25">
      <c r="A1383" t="s">
        <v>2358</v>
      </c>
      <c r="B1383" t="s">
        <v>2341</v>
      </c>
      <c r="C1383" t="b">
        <v>1</v>
      </c>
      <c r="D1383" t="s">
        <v>52</v>
      </c>
      <c r="E1383">
        <v>1673169</v>
      </c>
      <c r="F1383">
        <v>2020</v>
      </c>
    </row>
    <row r="1384" spans="1:6" x14ac:dyDescent="0.25">
      <c r="A1384" t="s">
        <v>2444</v>
      </c>
      <c r="B1384" t="s">
        <v>2350</v>
      </c>
      <c r="C1384" t="b">
        <v>0</v>
      </c>
      <c r="D1384" t="s">
        <v>52</v>
      </c>
      <c r="E1384">
        <v>-184</v>
      </c>
      <c r="F1384">
        <v>2020</v>
      </c>
    </row>
    <row r="1385" spans="1:6" x14ac:dyDescent="0.25">
      <c r="A1385" t="s">
        <v>2332</v>
      </c>
      <c r="B1385" t="s">
        <v>2352</v>
      </c>
      <c r="C1385" t="b">
        <v>0</v>
      </c>
      <c r="D1385" t="s">
        <v>52</v>
      </c>
      <c r="E1385">
        <v>0</v>
      </c>
      <c r="F1385">
        <v>2020</v>
      </c>
    </row>
    <row r="1386" spans="1:6" x14ac:dyDescent="0.25">
      <c r="A1386" t="s">
        <v>2364</v>
      </c>
      <c r="B1386" t="s">
        <v>2350</v>
      </c>
      <c r="C1386" t="b">
        <v>1</v>
      </c>
      <c r="D1386" t="s">
        <v>55</v>
      </c>
      <c r="E1386">
        <v>743</v>
      </c>
      <c r="F1386">
        <v>2020</v>
      </c>
    </row>
    <row r="1387" spans="1:6" x14ac:dyDescent="0.25">
      <c r="A1387" t="s">
        <v>2396</v>
      </c>
      <c r="B1387" t="s">
        <v>2343</v>
      </c>
      <c r="C1387" t="b">
        <v>1</v>
      </c>
      <c r="D1387" t="s">
        <v>55</v>
      </c>
      <c r="E1387">
        <v>631892</v>
      </c>
      <c r="F1387">
        <v>2020</v>
      </c>
    </row>
    <row r="1388" spans="1:6" x14ac:dyDescent="0.25">
      <c r="A1388" t="s">
        <v>2396</v>
      </c>
      <c r="B1388" t="s">
        <v>2343</v>
      </c>
      <c r="C1388" t="b">
        <v>1</v>
      </c>
      <c r="D1388" t="s">
        <v>55</v>
      </c>
      <c r="E1388">
        <v>1248165</v>
      </c>
      <c r="F1388">
        <v>2020</v>
      </c>
    </row>
    <row r="1389" spans="1:6" x14ac:dyDescent="0.25">
      <c r="A1389" t="s">
        <v>2412</v>
      </c>
      <c r="B1389" t="s">
        <v>2350</v>
      </c>
      <c r="C1389" t="b">
        <v>1</v>
      </c>
      <c r="D1389" t="s">
        <v>55</v>
      </c>
      <c r="E1389">
        <v>345</v>
      </c>
      <c r="F1389">
        <v>2020</v>
      </c>
    </row>
    <row r="1390" spans="1:6" x14ac:dyDescent="0.25">
      <c r="A1390" t="s">
        <v>2353</v>
      </c>
      <c r="B1390" t="s">
        <v>2347</v>
      </c>
      <c r="C1390" t="b">
        <v>0</v>
      </c>
      <c r="D1390" t="s">
        <v>55</v>
      </c>
      <c r="E1390">
        <v>275.32900000000001</v>
      </c>
      <c r="F1390">
        <v>2020</v>
      </c>
    </row>
    <row r="1391" spans="1:6" x14ac:dyDescent="0.25">
      <c r="A1391" t="s">
        <v>2387</v>
      </c>
      <c r="B1391" t="s">
        <v>2350</v>
      </c>
      <c r="C1391" t="b">
        <v>1</v>
      </c>
      <c r="D1391" t="s">
        <v>55</v>
      </c>
      <c r="E1391">
        <v>4011.6709999999998</v>
      </c>
      <c r="F1391">
        <v>2020</v>
      </c>
    </row>
    <row r="1392" spans="1:6" x14ac:dyDescent="0.25">
      <c r="A1392" t="s">
        <v>2344</v>
      </c>
      <c r="B1392" t="s">
        <v>2350</v>
      </c>
      <c r="C1392" t="b">
        <v>1</v>
      </c>
      <c r="D1392" t="s">
        <v>55</v>
      </c>
      <c r="E1392">
        <v>1134</v>
      </c>
      <c r="F1392">
        <v>2020</v>
      </c>
    </row>
    <row r="1393" spans="1:6" x14ac:dyDescent="0.25">
      <c r="A1393" t="s">
        <v>2332</v>
      </c>
      <c r="B1393" t="s">
        <v>2350</v>
      </c>
      <c r="C1393" t="b">
        <v>0</v>
      </c>
      <c r="D1393" t="s">
        <v>55</v>
      </c>
      <c r="E1393">
        <v>0</v>
      </c>
      <c r="F1393">
        <v>2020</v>
      </c>
    </row>
    <row r="1394" spans="1:6" x14ac:dyDescent="0.25">
      <c r="A1394" t="s">
        <v>2416</v>
      </c>
      <c r="B1394" t="s">
        <v>2343</v>
      </c>
      <c r="C1394" t="b">
        <v>1</v>
      </c>
      <c r="D1394" t="s">
        <v>55</v>
      </c>
      <c r="E1394">
        <v>154286</v>
      </c>
      <c r="F1394">
        <v>2020</v>
      </c>
    </row>
    <row r="1395" spans="1:6" x14ac:dyDescent="0.25">
      <c r="A1395" t="s">
        <v>2332</v>
      </c>
      <c r="B1395" t="s">
        <v>2350</v>
      </c>
      <c r="C1395" t="b">
        <v>0</v>
      </c>
      <c r="D1395" t="s">
        <v>55</v>
      </c>
      <c r="E1395">
        <v>0</v>
      </c>
      <c r="F1395">
        <v>2020</v>
      </c>
    </row>
    <row r="1396" spans="1:6" x14ac:dyDescent="0.25">
      <c r="A1396" t="s">
        <v>2391</v>
      </c>
      <c r="B1396" t="s">
        <v>2343</v>
      </c>
      <c r="C1396" t="b">
        <v>1</v>
      </c>
      <c r="D1396" t="s">
        <v>55</v>
      </c>
      <c r="E1396">
        <v>1216002</v>
      </c>
      <c r="F1396">
        <v>2020</v>
      </c>
    </row>
    <row r="1397" spans="1:6" x14ac:dyDescent="0.25">
      <c r="A1397" t="s">
        <v>2332</v>
      </c>
      <c r="B1397" t="s">
        <v>2350</v>
      </c>
      <c r="C1397" t="b">
        <v>0</v>
      </c>
      <c r="D1397" t="s">
        <v>55</v>
      </c>
      <c r="E1397">
        <v>0</v>
      </c>
      <c r="F1397">
        <v>2020</v>
      </c>
    </row>
    <row r="1398" spans="1:6" x14ac:dyDescent="0.25">
      <c r="A1398" t="s">
        <v>2364</v>
      </c>
      <c r="B1398" t="s">
        <v>2350</v>
      </c>
      <c r="C1398" t="b">
        <v>1</v>
      </c>
      <c r="D1398" t="s">
        <v>55</v>
      </c>
      <c r="E1398">
        <v>544</v>
      </c>
      <c r="F1398">
        <v>2020</v>
      </c>
    </row>
    <row r="1399" spans="1:6" x14ac:dyDescent="0.25">
      <c r="A1399" t="s">
        <v>2369</v>
      </c>
      <c r="B1399" t="s">
        <v>2350</v>
      </c>
      <c r="C1399" t="b">
        <v>1</v>
      </c>
      <c r="D1399" t="s">
        <v>55</v>
      </c>
      <c r="E1399">
        <v>1017</v>
      </c>
      <c r="F1399">
        <v>2020</v>
      </c>
    </row>
    <row r="1400" spans="1:6" x14ac:dyDescent="0.25">
      <c r="A1400" t="s">
        <v>2353</v>
      </c>
      <c r="B1400" t="s">
        <v>2350</v>
      </c>
      <c r="C1400" t="b">
        <v>0</v>
      </c>
      <c r="D1400" t="s">
        <v>55</v>
      </c>
      <c r="E1400">
        <v>6470.9219999999996</v>
      </c>
      <c r="F1400">
        <v>2020</v>
      </c>
    </row>
    <row r="1401" spans="1:6" x14ac:dyDescent="0.25">
      <c r="A1401" t="s">
        <v>2394</v>
      </c>
      <c r="B1401" t="s">
        <v>2352</v>
      </c>
      <c r="C1401" t="b">
        <v>1</v>
      </c>
      <c r="D1401" t="s">
        <v>55</v>
      </c>
      <c r="E1401">
        <v>174337.08</v>
      </c>
      <c r="F1401">
        <v>2020</v>
      </c>
    </row>
    <row r="1402" spans="1:6" x14ac:dyDescent="0.25">
      <c r="A1402" t="s">
        <v>2332</v>
      </c>
      <c r="B1402" t="s">
        <v>2350</v>
      </c>
      <c r="C1402" t="b">
        <v>0</v>
      </c>
      <c r="D1402" t="s">
        <v>55</v>
      </c>
      <c r="E1402">
        <v>-34.566000000000003</v>
      </c>
      <c r="F1402">
        <v>2020</v>
      </c>
    </row>
    <row r="1403" spans="1:6" x14ac:dyDescent="0.25">
      <c r="A1403" t="s">
        <v>2353</v>
      </c>
      <c r="B1403" t="s">
        <v>2347</v>
      </c>
      <c r="C1403" t="b">
        <v>0</v>
      </c>
      <c r="D1403" t="s">
        <v>55</v>
      </c>
      <c r="E1403">
        <v>4148.9480000000003</v>
      </c>
      <c r="F1403">
        <v>2020</v>
      </c>
    </row>
    <row r="1404" spans="1:6" x14ac:dyDescent="0.25">
      <c r="A1404" t="s">
        <v>2395</v>
      </c>
      <c r="B1404" t="s">
        <v>2350</v>
      </c>
      <c r="C1404" t="b">
        <v>0</v>
      </c>
      <c r="D1404" t="s">
        <v>55</v>
      </c>
      <c r="E1404">
        <v>-7765.3819999999996</v>
      </c>
      <c r="F1404">
        <v>2020</v>
      </c>
    </row>
    <row r="1405" spans="1:6" x14ac:dyDescent="0.25">
      <c r="A1405" t="s">
        <v>2417</v>
      </c>
      <c r="B1405" t="s">
        <v>2341</v>
      </c>
      <c r="C1405" t="b">
        <v>1</v>
      </c>
      <c r="D1405" t="s">
        <v>55</v>
      </c>
      <c r="E1405">
        <v>14517</v>
      </c>
      <c r="F1405">
        <v>2020</v>
      </c>
    </row>
    <row r="1406" spans="1:6" x14ac:dyDescent="0.25">
      <c r="A1406" t="s">
        <v>2332</v>
      </c>
      <c r="B1406" t="s">
        <v>2341</v>
      </c>
      <c r="C1406" t="b">
        <v>0</v>
      </c>
      <c r="D1406" t="s">
        <v>55</v>
      </c>
      <c r="E1406">
        <v>0</v>
      </c>
      <c r="F1406">
        <v>2020</v>
      </c>
    </row>
    <row r="1407" spans="1:6" x14ac:dyDescent="0.25">
      <c r="A1407" t="s">
        <v>2376</v>
      </c>
      <c r="B1407" t="s">
        <v>2341</v>
      </c>
      <c r="C1407" t="b">
        <v>1</v>
      </c>
      <c r="D1407" t="s">
        <v>55</v>
      </c>
      <c r="E1407">
        <v>94311</v>
      </c>
      <c r="F1407">
        <v>2020</v>
      </c>
    </row>
    <row r="1408" spans="1:6" x14ac:dyDescent="0.25">
      <c r="A1408" t="s">
        <v>2362</v>
      </c>
      <c r="B1408" t="s">
        <v>2341</v>
      </c>
      <c r="C1408" t="b">
        <v>1</v>
      </c>
      <c r="D1408" t="s">
        <v>55</v>
      </c>
      <c r="E1408">
        <v>31479</v>
      </c>
      <c r="F1408">
        <v>2020</v>
      </c>
    </row>
    <row r="1409" spans="1:6" x14ac:dyDescent="0.25">
      <c r="A1409" t="s">
        <v>2332</v>
      </c>
      <c r="B1409" t="s">
        <v>2372</v>
      </c>
      <c r="C1409" t="b">
        <v>0</v>
      </c>
      <c r="D1409" t="s">
        <v>55</v>
      </c>
      <c r="E1409">
        <v>-69</v>
      </c>
      <c r="F1409">
        <v>2020</v>
      </c>
    </row>
    <row r="1410" spans="1:6" x14ac:dyDescent="0.25">
      <c r="A1410" t="s">
        <v>2394</v>
      </c>
      <c r="B1410" t="s">
        <v>2350</v>
      </c>
      <c r="C1410" t="b">
        <v>1</v>
      </c>
      <c r="D1410" t="s">
        <v>55</v>
      </c>
      <c r="E1410">
        <v>210</v>
      </c>
      <c r="F1410">
        <v>2020</v>
      </c>
    </row>
    <row r="1411" spans="1:6" x14ac:dyDescent="0.25">
      <c r="A1411" t="s">
        <v>2394</v>
      </c>
      <c r="B1411" t="s">
        <v>2350</v>
      </c>
      <c r="C1411" t="b">
        <v>1</v>
      </c>
      <c r="D1411" t="s">
        <v>55</v>
      </c>
      <c r="E1411">
        <v>4</v>
      </c>
      <c r="F1411">
        <v>2020</v>
      </c>
    </row>
    <row r="1412" spans="1:6" x14ac:dyDescent="0.25">
      <c r="A1412" t="s">
        <v>2365</v>
      </c>
      <c r="B1412" t="s">
        <v>2341</v>
      </c>
      <c r="C1412" t="b">
        <v>1</v>
      </c>
      <c r="D1412" t="s">
        <v>55</v>
      </c>
      <c r="E1412">
        <v>48527</v>
      </c>
      <c r="F1412">
        <v>2020</v>
      </c>
    </row>
    <row r="1413" spans="1:6" x14ac:dyDescent="0.25">
      <c r="A1413" t="s">
        <v>2435</v>
      </c>
      <c r="B1413" t="s">
        <v>2341</v>
      </c>
      <c r="C1413" t="b">
        <v>1</v>
      </c>
      <c r="D1413" t="s">
        <v>55</v>
      </c>
      <c r="E1413">
        <v>275922</v>
      </c>
      <c r="F1413">
        <v>2020</v>
      </c>
    </row>
    <row r="1414" spans="1:6" x14ac:dyDescent="0.25">
      <c r="A1414" t="s">
        <v>2405</v>
      </c>
      <c r="B1414" t="s">
        <v>2341</v>
      </c>
      <c r="C1414" t="b">
        <v>1</v>
      </c>
      <c r="D1414" t="s">
        <v>55</v>
      </c>
      <c r="E1414">
        <v>12107</v>
      </c>
      <c r="F1414">
        <v>2020</v>
      </c>
    </row>
    <row r="1415" spans="1:6" x14ac:dyDescent="0.25">
      <c r="A1415" t="s">
        <v>2332</v>
      </c>
      <c r="B1415" t="s">
        <v>2350</v>
      </c>
      <c r="C1415" t="b">
        <v>0</v>
      </c>
      <c r="D1415" t="s">
        <v>55</v>
      </c>
      <c r="E1415">
        <v>0</v>
      </c>
      <c r="F1415">
        <v>2020</v>
      </c>
    </row>
    <row r="1416" spans="1:6" x14ac:dyDescent="0.25">
      <c r="A1416" t="s">
        <v>2412</v>
      </c>
      <c r="B1416" t="s">
        <v>2372</v>
      </c>
      <c r="C1416" t="b">
        <v>1</v>
      </c>
      <c r="D1416" t="s">
        <v>55</v>
      </c>
      <c r="E1416">
        <v>106</v>
      </c>
      <c r="F1416">
        <v>2020</v>
      </c>
    </row>
    <row r="1417" spans="1:6" x14ac:dyDescent="0.25">
      <c r="A1417" t="s">
        <v>2358</v>
      </c>
      <c r="B1417" t="s">
        <v>2341</v>
      </c>
      <c r="C1417" t="b">
        <v>1</v>
      </c>
      <c r="D1417" t="s">
        <v>55</v>
      </c>
      <c r="E1417">
        <v>10671</v>
      </c>
      <c r="F1417">
        <v>2020</v>
      </c>
    </row>
    <row r="1418" spans="1:6" x14ac:dyDescent="0.25">
      <c r="A1418" t="s">
        <v>2431</v>
      </c>
      <c r="B1418" t="s">
        <v>2341</v>
      </c>
      <c r="C1418" t="b">
        <v>1</v>
      </c>
      <c r="D1418" t="s">
        <v>55</v>
      </c>
      <c r="E1418">
        <v>8142</v>
      </c>
      <c r="F1418">
        <v>2020</v>
      </c>
    </row>
    <row r="1419" spans="1:6" x14ac:dyDescent="0.25">
      <c r="A1419" t="s">
        <v>2464</v>
      </c>
      <c r="B1419" t="s">
        <v>2341</v>
      </c>
      <c r="C1419" t="b">
        <v>1</v>
      </c>
      <c r="D1419" t="s">
        <v>55</v>
      </c>
      <c r="E1419">
        <v>14079</v>
      </c>
      <c r="F1419">
        <v>2020</v>
      </c>
    </row>
    <row r="1420" spans="1:6" x14ac:dyDescent="0.25">
      <c r="A1420" t="s">
        <v>2353</v>
      </c>
      <c r="B1420" t="s">
        <v>2350</v>
      </c>
      <c r="C1420" t="b">
        <v>0</v>
      </c>
      <c r="D1420" t="s">
        <v>55</v>
      </c>
      <c r="E1420">
        <v>135.68700000000001</v>
      </c>
      <c r="F1420">
        <v>2020</v>
      </c>
    </row>
    <row r="1421" spans="1:6" x14ac:dyDescent="0.25">
      <c r="A1421" t="s">
        <v>2356</v>
      </c>
      <c r="B1421" t="s">
        <v>2372</v>
      </c>
      <c r="C1421" t="b">
        <v>1</v>
      </c>
      <c r="D1421" t="s">
        <v>55</v>
      </c>
      <c r="E1421">
        <v>262.39600000000002</v>
      </c>
      <c r="F1421">
        <v>2020</v>
      </c>
    </row>
    <row r="1422" spans="1:6" x14ac:dyDescent="0.25">
      <c r="A1422" t="s">
        <v>2391</v>
      </c>
      <c r="B1422" t="s">
        <v>2352</v>
      </c>
      <c r="C1422" t="b">
        <v>1</v>
      </c>
      <c r="D1422" t="s">
        <v>55</v>
      </c>
      <c r="E1422">
        <v>932.91700000000003</v>
      </c>
      <c r="F1422">
        <v>2020</v>
      </c>
    </row>
    <row r="1423" spans="1:6" x14ac:dyDescent="0.25">
      <c r="A1423" t="s">
        <v>2443</v>
      </c>
      <c r="B1423" t="s">
        <v>2347</v>
      </c>
      <c r="C1423" t="b">
        <v>1</v>
      </c>
      <c r="D1423" t="s">
        <v>55</v>
      </c>
      <c r="E1423">
        <v>863</v>
      </c>
      <c r="F1423">
        <v>2020</v>
      </c>
    </row>
    <row r="1424" spans="1:6" x14ac:dyDescent="0.25">
      <c r="A1424" t="s">
        <v>2332</v>
      </c>
      <c r="B1424" t="s">
        <v>2350</v>
      </c>
      <c r="C1424" t="b">
        <v>0</v>
      </c>
      <c r="D1424" t="s">
        <v>55</v>
      </c>
      <c r="E1424">
        <v>0</v>
      </c>
      <c r="F1424">
        <v>2020</v>
      </c>
    </row>
    <row r="1425" spans="1:6" x14ac:dyDescent="0.25">
      <c r="A1425" t="s">
        <v>2332</v>
      </c>
      <c r="B1425" t="s">
        <v>2350</v>
      </c>
      <c r="C1425" t="b">
        <v>0</v>
      </c>
      <c r="D1425" t="s">
        <v>55</v>
      </c>
      <c r="E1425">
        <v>0</v>
      </c>
      <c r="F1425">
        <v>2020</v>
      </c>
    </row>
    <row r="1426" spans="1:6" x14ac:dyDescent="0.25">
      <c r="A1426" t="s">
        <v>2332</v>
      </c>
      <c r="B1426" t="s">
        <v>2350</v>
      </c>
      <c r="C1426" t="b">
        <v>0</v>
      </c>
      <c r="D1426" t="s">
        <v>55</v>
      </c>
      <c r="E1426">
        <v>0</v>
      </c>
      <c r="F1426">
        <v>2020</v>
      </c>
    </row>
    <row r="1427" spans="1:6" x14ac:dyDescent="0.25">
      <c r="A1427" t="s">
        <v>2412</v>
      </c>
      <c r="B1427" t="s">
        <v>2372</v>
      </c>
      <c r="C1427" t="b">
        <v>1</v>
      </c>
      <c r="D1427" t="s">
        <v>55</v>
      </c>
      <c r="E1427">
        <v>156</v>
      </c>
      <c r="F1427">
        <v>2020</v>
      </c>
    </row>
    <row r="1428" spans="1:6" x14ac:dyDescent="0.25">
      <c r="A1428" t="s">
        <v>2332</v>
      </c>
      <c r="B1428" t="s">
        <v>2350</v>
      </c>
      <c r="C1428" t="b">
        <v>0</v>
      </c>
      <c r="D1428" t="s">
        <v>55</v>
      </c>
      <c r="E1428">
        <v>0</v>
      </c>
      <c r="F1428">
        <v>2020</v>
      </c>
    </row>
    <row r="1429" spans="1:6" x14ac:dyDescent="0.25">
      <c r="A1429" t="s">
        <v>2332</v>
      </c>
      <c r="B1429" t="s">
        <v>2343</v>
      </c>
      <c r="C1429" t="b">
        <v>0</v>
      </c>
      <c r="D1429" t="s">
        <v>55</v>
      </c>
      <c r="E1429">
        <v>1</v>
      </c>
      <c r="F1429">
        <v>2020</v>
      </c>
    </row>
    <row r="1430" spans="1:6" x14ac:dyDescent="0.25">
      <c r="A1430" t="s">
        <v>2332</v>
      </c>
      <c r="B1430" t="s">
        <v>2350</v>
      </c>
      <c r="C1430" t="b">
        <v>0</v>
      </c>
      <c r="D1430" t="s">
        <v>55</v>
      </c>
      <c r="E1430">
        <v>0</v>
      </c>
      <c r="F1430">
        <v>2020</v>
      </c>
    </row>
    <row r="1431" spans="1:6" x14ac:dyDescent="0.25">
      <c r="A1431" t="s">
        <v>2367</v>
      </c>
      <c r="B1431" t="s">
        <v>2343</v>
      </c>
      <c r="C1431" t="b">
        <v>1</v>
      </c>
      <c r="D1431" t="s">
        <v>55</v>
      </c>
      <c r="E1431">
        <v>45</v>
      </c>
      <c r="F1431">
        <v>2020</v>
      </c>
    </row>
    <row r="1432" spans="1:6" x14ac:dyDescent="0.25">
      <c r="A1432" t="s">
        <v>2353</v>
      </c>
      <c r="B1432" t="s">
        <v>2350</v>
      </c>
      <c r="C1432" t="b">
        <v>0</v>
      </c>
      <c r="D1432" t="s">
        <v>55</v>
      </c>
      <c r="E1432">
        <v>1819.826</v>
      </c>
      <c r="F1432">
        <v>2020</v>
      </c>
    </row>
    <row r="1433" spans="1:6" x14ac:dyDescent="0.25">
      <c r="A1433" t="s">
        <v>2379</v>
      </c>
      <c r="B1433" t="s">
        <v>2352</v>
      </c>
      <c r="C1433" t="b">
        <v>1</v>
      </c>
      <c r="D1433" t="s">
        <v>55</v>
      </c>
      <c r="E1433">
        <v>18870.173999999999</v>
      </c>
      <c r="F1433">
        <v>2020</v>
      </c>
    </row>
    <row r="1434" spans="1:6" x14ac:dyDescent="0.25">
      <c r="A1434" t="s">
        <v>2332</v>
      </c>
      <c r="B1434" t="s">
        <v>2350</v>
      </c>
      <c r="C1434" t="b">
        <v>0</v>
      </c>
      <c r="D1434" t="s">
        <v>55</v>
      </c>
      <c r="E1434">
        <v>0</v>
      </c>
      <c r="F1434">
        <v>2020</v>
      </c>
    </row>
    <row r="1435" spans="1:6" x14ac:dyDescent="0.25">
      <c r="A1435" t="s">
        <v>2437</v>
      </c>
      <c r="B1435" t="s">
        <v>2350</v>
      </c>
      <c r="C1435" t="b">
        <v>1</v>
      </c>
      <c r="D1435" t="s">
        <v>55</v>
      </c>
      <c r="E1435">
        <v>18.84</v>
      </c>
      <c r="F1435">
        <v>2020</v>
      </c>
    </row>
    <row r="1436" spans="1:6" x14ac:dyDescent="0.25">
      <c r="A1436" t="s">
        <v>2370</v>
      </c>
      <c r="B1436" t="s">
        <v>2352</v>
      </c>
      <c r="C1436" t="b">
        <v>1</v>
      </c>
      <c r="D1436" t="s">
        <v>55</v>
      </c>
      <c r="E1436">
        <v>228.16</v>
      </c>
      <c r="F1436">
        <v>2020</v>
      </c>
    </row>
    <row r="1437" spans="1:6" x14ac:dyDescent="0.25">
      <c r="A1437" t="s">
        <v>2353</v>
      </c>
      <c r="B1437" t="s">
        <v>2350</v>
      </c>
      <c r="C1437" t="b">
        <v>0</v>
      </c>
      <c r="D1437" t="s">
        <v>55</v>
      </c>
      <c r="E1437">
        <v>721.04</v>
      </c>
      <c r="F1437">
        <v>2020</v>
      </c>
    </row>
    <row r="1438" spans="1:6" x14ac:dyDescent="0.25">
      <c r="A1438" t="s">
        <v>2385</v>
      </c>
      <c r="B1438" t="s">
        <v>2352</v>
      </c>
      <c r="C1438" t="b">
        <v>1</v>
      </c>
      <c r="D1438" t="s">
        <v>55</v>
      </c>
      <c r="E1438">
        <v>2581.96</v>
      </c>
      <c r="F1438">
        <v>2020</v>
      </c>
    </row>
    <row r="1439" spans="1:6" x14ac:dyDescent="0.25">
      <c r="A1439" t="s">
        <v>2332</v>
      </c>
      <c r="B1439" t="s">
        <v>2372</v>
      </c>
      <c r="C1439" t="b">
        <v>0</v>
      </c>
      <c r="D1439" t="s">
        <v>55</v>
      </c>
      <c r="E1439">
        <v>-113</v>
      </c>
      <c r="F1439">
        <v>2020</v>
      </c>
    </row>
    <row r="1440" spans="1:6" x14ac:dyDescent="0.25">
      <c r="A1440" t="s">
        <v>2353</v>
      </c>
      <c r="B1440" t="s">
        <v>2350</v>
      </c>
      <c r="C1440" t="b">
        <v>0</v>
      </c>
      <c r="D1440" t="s">
        <v>55</v>
      </c>
      <c r="E1440">
        <v>183.06100000000001</v>
      </c>
      <c r="F1440">
        <v>2020</v>
      </c>
    </row>
    <row r="1441" spans="1:6" x14ac:dyDescent="0.25">
      <c r="A1441" t="s">
        <v>2387</v>
      </c>
      <c r="B1441" t="s">
        <v>2343</v>
      </c>
      <c r="C1441" t="b">
        <v>1</v>
      </c>
      <c r="D1441" t="s">
        <v>55</v>
      </c>
      <c r="E1441">
        <v>36569.938999999998</v>
      </c>
      <c r="F1441">
        <v>2020</v>
      </c>
    </row>
    <row r="1442" spans="1:6" x14ac:dyDescent="0.25">
      <c r="A1442" t="s">
        <v>2353</v>
      </c>
      <c r="B1442" t="s">
        <v>2350</v>
      </c>
      <c r="C1442" t="b">
        <v>0</v>
      </c>
      <c r="D1442" t="s">
        <v>55</v>
      </c>
      <c r="E1442">
        <v>65.286000000000001</v>
      </c>
      <c r="F1442">
        <v>2020</v>
      </c>
    </row>
    <row r="1443" spans="1:6" x14ac:dyDescent="0.25">
      <c r="A1443" t="s">
        <v>2395</v>
      </c>
      <c r="B1443" t="s">
        <v>2343</v>
      </c>
      <c r="C1443" t="b">
        <v>1</v>
      </c>
      <c r="D1443" t="s">
        <v>55</v>
      </c>
      <c r="E1443">
        <v>12040.714</v>
      </c>
      <c r="F1443">
        <v>2020</v>
      </c>
    </row>
    <row r="1444" spans="1:6" x14ac:dyDescent="0.25">
      <c r="A1444" t="s">
        <v>2332</v>
      </c>
      <c r="B1444" t="s">
        <v>2350</v>
      </c>
      <c r="C1444" t="b">
        <v>0</v>
      </c>
      <c r="D1444" t="s">
        <v>55</v>
      </c>
      <c r="E1444">
        <v>0</v>
      </c>
      <c r="F1444">
        <v>2020</v>
      </c>
    </row>
    <row r="1445" spans="1:6" x14ac:dyDescent="0.25">
      <c r="A1445" t="s">
        <v>2332</v>
      </c>
      <c r="B1445" t="s">
        <v>2350</v>
      </c>
      <c r="C1445" t="b">
        <v>0</v>
      </c>
      <c r="D1445" t="s">
        <v>55</v>
      </c>
      <c r="E1445">
        <v>0</v>
      </c>
      <c r="F1445">
        <v>2020</v>
      </c>
    </row>
    <row r="1446" spans="1:6" x14ac:dyDescent="0.25">
      <c r="A1446" t="s">
        <v>2417</v>
      </c>
      <c r="B1446" t="s">
        <v>2341</v>
      </c>
      <c r="C1446" t="b">
        <v>1</v>
      </c>
      <c r="D1446" t="s">
        <v>58</v>
      </c>
      <c r="E1446">
        <v>33339</v>
      </c>
      <c r="F1446">
        <v>2020</v>
      </c>
    </row>
    <row r="1447" spans="1:6" x14ac:dyDescent="0.25">
      <c r="A1447" t="s">
        <v>2465</v>
      </c>
      <c r="B1447" t="s">
        <v>2341</v>
      </c>
      <c r="C1447" t="b">
        <v>1</v>
      </c>
      <c r="D1447" t="s">
        <v>58</v>
      </c>
      <c r="E1447">
        <v>11250</v>
      </c>
      <c r="F1447">
        <v>2020</v>
      </c>
    </row>
    <row r="1448" spans="1:6" x14ac:dyDescent="0.25">
      <c r="A1448" t="s">
        <v>2431</v>
      </c>
      <c r="B1448" t="s">
        <v>2341</v>
      </c>
      <c r="C1448" t="b">
        <v>1</v>
      </c>
      <c r="D1448" t="s">
        <v>58</v>
      </c>
      <c r="E1448">
        <v>66952</v>
      </c>
      <c r="F1448">
        <v>2020</v>
      </c>
    </row>
    <row r="1449" spans="1:6" x14ac:dyDescent="0.25">
      <c r="A1449" t="s">
        <v>2432</v>
      </c>
      <c r="B1449" t="s">
        <v>2341</v>
      </c>
      <c r="C1449" t="b">
        <v>1</v>
      </c>
      <c r="D1449" t="s">
        <v>58</v>
      </c>
      <c r="E1449">
        <v>30787</v>
      </c>
      <c r="F1449">
        <v>2020</v>
      </c>
    </row>
    <row r="1450" spans="1:6" x14ac:dyDescent="0.25">
      <c r="A1450" t="s">
        <v>2375</v>
      </c>
      <c r="B1450" t="s">
        <v>2341</v>
      </c>
      <c r="C1450" t="b">
        <v>1</v>
      </c>
      <c r="D1450" t="s">
        <v>58</v>
      </c>
      <c r="E1450">
        <v>26368</v>
      </c>
      <c r="F1450">
        <v>2020</v>
      </c>
    </row>
    <row r="1451" spans="1:6" x14ac:dyDescent="0.25">
      <c r="A1451" t="s">
        <v>2402</v>
      </c>
      <c r="B1451" t="s">
        <v>2345</v>
      </c>
      <c r="C1451" t="b">
        <v>1</v>
      </c>
      <c r="D1451" t="s">
        <v>58</v>
      </c>
      <c r="E1451">
        <v>2217.3380000000002</v>
      </c>
      <c r="F1451">
        <v>2020</v>
      </c>
    </row>
    <row r="1452" spans="1:6" x14ac:dyDescent="0.25">
      <c r="A1452" t="s">
        <v>2353</v>
      </c>
      <c r="B1452" t="s">
        <v>2350</v>
      </c>
      <c r="C1452" t="b">
        <v>0</v>
      </c>
      <c r="D1452" t="s">
        <v>58</v>
      </c>
      <c r="E1452">
        <v>5301.4449999999997</v>
      </c>
      <c r="F1452">
        <v>2020</v>
      </c>
    </row>
    <row r="1453" spans="1:6" x14ac:dyDescent="0.25">
      <c r="A1453" t="s">
        <v>2367</v>
      </c>
      <c r="B1453" t="s">
        <v>2347</v>
      </c>
      <c r="C1453" t="b">
        <v>1</v>
      </c>
      <c r="D1453" t="s">
        <v>58</v>
      </c>
      <c r="E1453">
        <v>74173.100999999995</v>
      </c>
      <c r="F1453">
        <v>2020</v>
      </c>
    </row>
    <row r="1454" spans="1:6" x14ac:dyDescent="0.25">
      <c r="A1454" t="s">
        <v>2353</v>
      </c>
      <c r="B1454" t="s">
        <v>2350</v>
      </c>
      <c r="C1454" t="b">
        <v>0</v>
      </c>
      <c r="D1454" t="s">
        <v>58</v>
      </c>
      <c r="E1454">
        <v>8925.4930000000004</v>
      </c>
      <c r="F1454">
        <v>2020</v>
      </c>
    </row>
    <row r="1455" spans="1:6" x14ac:dyDescent="0.25">
      <c r="A1455" t="s">
        <v>2402</v>
      </c>
      <c r="B1455" t="s">
        <v>2345</v>
      </c>
      <c r="C1455" t="b">
        <v>1</v>
      </c>
      <c r="D1455" t="s">
        <v>58</v>
      </c>
      <c r="E1455">
        <v>1563735.6</v>
      </c>
      <c r="F1455">
        <v>2020</v>
      </c>
    </row>
    <row r="1456" spans="1:6" x14ac:dyDescent="0.25">
      <c r="A1456" t="s">
        <v>2436</v>
      </c>
      <c r="B1456" t="s">
        <v>2341</v>
      </c>
      <c r="C1456" t="b">
        <v>1</v>
      </c>
      <c r="D1456" t="s">
        <v>58</v>
      </c>
      <c r="E1456">
        <v>23177</v>
      </c>
      <c r="F1456">
        <v>2020</v>
      </c>
    </row>
    <row r="1457" spans="1:6" x14ac:dyDescent="0.25">
      <c r="A1457" t="s">
        <v>2431</v>
      </c>
      <c r="B1457" t="s">
        <v>2341</v>
      </c>
      <c r="C1457" t="b">
        <v>1</v>
      </c>
      <c r="D1457" t="s">
        <v>58</v>
      </c>
      <c r="E1457">
        <v>35276</v>
      </c>
      <c r="F1457">
        <v>2020</v>
      </c>
    </row>
    <row r="1458" spans="1:6" x14ac:dyDescent="0.25">
      <c r="A1458" t="s">
        <v>2362</v>
      </c>
      <c r="B1458" t="s">
        <v>2341</v>
      </c>
      <c r="C1458" t="b">
        <v>1</v>
      </c>
      <c r="D1458" t="s">
        <v>58</v>
      </c>
      <c r="E1458">
        <v>115495</v>
      </c>
      <c r="F1458">
        <v>2020</v>
      </c>
    </row>
    <row r="1459" spans="1:6" x14ac:dyDescent="0.25">
      <c r="A1459" t="s">
        <v>2410</v>
      </c>
      <c r="B1459" t="s">
        <v>2341</v>
      </c>
      <c r="C1459" t="b">
        <v>1</v>
      </c>
      <c r="D1459" t="s">
        <v>58</v>
      </c>
      <c r="E1459">
        <v>54587</v>
      </c>
      <c r="F1459">
        <v>2020</v>
      </c>
    </row>
    <row r="1460" spans="1:6" x14ac:dyDescent="0.25">
      <c r="A1460" t="s">
        <v>2332</v>
      </c>
      <c r="B1460" t="s">
        <v>2350</v>
      </c>
      <c r="C1460" t="b">
        <v>0</v>
      </c>
      <c r="D1460" t="s">
        <v>58</v>
      </c>
      <c r="E1460">
        <v>0</v>
      </c>
      <c r="F1460">
        <v>2020</v>
      </c>
    </row>
    <row r="1461" spans="1:6" x14ac:dyDescent="0.25">
      <c r="A1461" t="s">
        <v>2351</v>
      </c>
      <c r="B1461" t="s">
        <v>2345</v>
      </c>
      <c r="C1461" t="b">
        <v>1</v>
      </c>
      <c r="D1461" t="s">
        <v>58</v>
      </c>
      <c r="E1461">
        <v>75819.134000000005</v>
      </c>
      <c r="F1461">
        <v>2020</v>
      </c>
    </row>
    <row r="1462" spans="1:6" x14ac:dyDescent="0.25">
      <c r="A1462" t="s">
        <v>2353</v>
      </c>
      <c r="B1462" t="s">
        <v>2350</v>
      </c>
      <c r="C1462" t="b">
        <v>0</v>
      </c>
      <c r="D1462" t="s">
        <v>58</v>
      </c>
      <c r="E1462">
        <v>17239.353999999999</v>
      </c>
      <c r="F1462">
        <v>2020</v>
      </c>
    </row>
    <row r="1463" spans="1:6" x14ac:dyDescent="0.25">
      <c r="A1463" t="s">
        <v>2351</v>
      </c>
      <c r="B1463" t="s">
        <v>2345</v>
      </c>
      <c r="C1463" t="b">
        <v>1</v>
      </c>
      <c r="D1463" t="s">
        <v>58</v>
      </c>
      <c r="E1463">
        <v>6674563.5</v>
      </c>
      <c r="F1463">
        <v>2020</v>
      </c>
    </row>
    <row r="1464" spans="1:6" x14ac:dyDescent="0.25">
      <c r="A1464" t="s">
        <v>2433</v>
      </c>
      <c r="B1464" t="s">
        <v>2341</v>
      </c>
      <c r="C1464" t="b">
        <v>1</v>
      </c>
      <c r="D1464" t="s">
        <v>58</v>
      </c>
      <c r="E1464">
        <v>19946</v>
      </c>
      <c r="F1464">
        <v>2020</v>
      </c>
    </row>
    <row r="1465" spans="1:6" x14ac:dyDescent="0.25">
      <c r="A1465" t="s">
        <v>2332</v>
      </c>
      <c r="B1465" t="s">
        <v>2372</v>
      </c>
      <c r="C1465" t="b">
        <v>0</v>
      </c>
      <c r="D1465" t="s">
        <v>58</v>
      </c>
      <c r="E1465">
        <v>-845480</v>
      </c>
      <c r="F1465">
        <v>2020</v>
      </c>
    </row>
    <row r="1466" spans="1:6" x14ac:dyDescent="0.25">
      <c r="A1466" t="s">
        <v>2422</v>
      </c>
      <c r="B1466" t="s">
        <v>2341</v>
      </c>
      <c r="C1466" t="b">
        <v>1</v>
      </c>
      <c r="D1466" t="s">
        <v>58</v>
      </c>
      <c r="E1466">
        <v>18171</v>
      </c>
      <c r="F1466">
        <v>2020</v>
      </c>
    </row>
    <row r="1467" spans="1:6" x14ac:dyDescent="0.25">
      <c r="A1467" t="s">
        <v>2369</v>
      </c>
      <c r="B1467" t="s">
        <v>2368</v>
      </c>
      <c r="C1467" t="b">
        <v>1</v>
      </c>
      <c r="D1467" t="s">
        <v>58</v>
      </c>
      <c r="E1467">
        <v>5995123</v>
      </c>
      <c r="F1467">
        <v>2020</v>
      </c>
    </row>
    <row r="1468" spans="1:6" x14ac:dyDescent="0.25">
      <c r="A1468" t="s">
        <v>2425</v>
      </c>
      <c r="B1468" t="s">
        <v>2341</v>
      </c>
      <c r="C1468" t="b">
        <v>1</v>
      </c>
      <c r="D1468" t="s">
        <v>58</v>
      </c>
      <c r="E1468">
        <v>31625</v>
      </c>
      <c r="F1468">
        <v>2020</v>
      </c>
    </row>
    <row r="1469" spans="1:6" x14ac:dyDescent="0.25">
      <c r="A1469" t="s">
        <v>2349</v>
      </c>
      <c r="B1469" t="s">
        <v>2341</v>
      </c>
      <c r="C1469" t="b">
        <v>1</v>
      </c>
      <c r="D1469" t="s">
        <v>58</v>
      </c>
      <c r="E1469">
        <v>15150</v>
      </c>
      <c r="F1469">
        <v>2020</v>
      </c>
    </row>
    <row r="1470" spans="1:6" x14ac:dyDescent="0.25">
      <c r="A1470" t="s">
        <v>2412</v>
      </c>
      <c r="B1470" t="s">
        <v>2350</v>
      </c>
      <c r="C1470" t="b">
        <v>1</v>
      </c>
      <c r="D1470" t="s">
        <v>58</v>
      </c>
      <c r="E1470">
        <v>96</v>
      </c>
      <c r="F1470">
        <v>2020</v>
      </c>
    </row>
    <row r="1471" spans="1:6" x14ac:dyDescent="0.25">
      <c r="A1471" t="s">
        <v>2342</v>
      </c>
      <c r="B1471" t="s">
        <v>2352</v>
      </c>
      <c r="C1471" t="b">
        <v>1</v>
      </c>
      <c r="D1471" t="s">
        <v>58</v>
      </c>
      <c r="E1471">
        <v>34746</v>
      </c>
      <c r="F1471">
        <v>2020</v>
      </c>
    </row>
    <row r="1472" spans="1:6" x14ac:dyDescent="0.25">
      <c r="A1472" t="s">
        <v>2355</v>
      </c>
      <c r="B1472" t="s">
        <v>2350</v>
      </c>
      <c r="C1472" t="b">
        <v>0</v>
      </c>
      <c r="D1472" t="s">
        <v>58</v>
      </c>
      <c r="E1472">
        <v>-410</v>
      </c>
      <c r="F1472">
        <v>2020</v>
      </c>
    </row>
    <row r="1473" spans="1:6" x14ac:dyDescent="0.25">
      <c r="A1473" t="s">
        <v>2457</v>
      </c>
      <c r="B1473" t="s">
        <v>2368</v>
      </c>
      <c r="C1473" t="b">
        <v>1</v>
      </c>
      <c r="D1473" t="s">
        <v>58</v>
      </c>
      <c r="E1473">
        <v>6070778</v>
      </c>
      <c r="F1473">
        <v>2020</v>
      </c>
    </row>
    <row r="1474" spans="1:6" x14ac:dyDescent="0.25">
      <c r="A1474" t="s">
        <v>2364</v>
      </c>
      <c r="B1474" t="s">
        <v>2352</v>
      </c>
      <c r="C1474" t="b">
        <v>1</v>
      </c>
      <c r="D1474" t="s">
        <v>58</v>
      </c>
      <c r="E1474">
        <v>4602</v>
      </c>
      <c r="F1474">
        <v>2020</v>
      </c>
    </row>
    <row r="1475" spans="1:6" x14ac:dyDescent="0.25">
      <c r="A1475" t="s">
        <v>2412</v>
      </c>
      <c r="B1475" t="s">
        <v>2350</v>
      </c>
      <c r="C1475" t="b">
        <v>0</v>
      </c>
      <c r="D1475" t="s">
        <v>58</v>
      </c>
      <c r="E1475">
        <v>-275</v>
      </c>
      <c r="F1475">
        <v>2020</v>
      </c>
    </row>
    <row r="1476" spans="1:6" x14ac:dyDescent="0.25">
      <c r="A1476" t="s">
        <v>2332</v>
      </c>
      <c r="B1476" t="s">
        <v>2345</v>
      </c>
      <c r="C1476" t="b">
        <v>0</v>
      </c>
      <c r="D1476" t="s">
        <v>58</v>
      </c>
      <c r="E1476">
        <v>0</v>
      </c>
      <c r="F1476">
        <v>2020</v>
      </c>
    </row>
    <row r="1477" spans="1:6" x14ac:dyDescent="0.25">
      <c r="A1477" t="s">
        <v>2353</v>
      </c>
      <c r="B1477" t="s">
        <v>2350</v>
      </c>
      <c r="C1477" t="b">
        <v>0</v>
      </c>
      <c r="D1477" t="s">
        <v>58</v>
      </c>
      <c r="E1477">
        <v>24520.725999999999</v>
      </c>
      <c r="F1477">
        <v>2020</v>
      </c>
    </row>
    <row r="1478" spans="1:6" x14ac:dyDescent="0.25">
      <c r="A1478" t="s">
        <v>2353</v>
      </c>
      <c r="B1478" t="s">
        <v>2350</v>
      </c>
      <c r="C1478" t="b">
        <v>0</v>
      </c>
      <c r="D1478" t="s">
        <v>58</v>
      </c>
      <c r="E1478">
        <v>684937.56</v>
      </c>
      <c r="F1478">
        <v>2020</v>
      </c>
    </row>
    <row r="1479" spans="1:6" x14ac:dyDescent="0.25">
      <c r="A1479" t="s">
        <v>2365</v>
      </c>
      <c r="B1479" t="s">
        <v>2345</v>
      </c>
      <c r="C1479" t="b">
        <v>1</v>
      </c>
      <c r="D1479" t="s">
        <v>58</v>
      </c>
      <c r="E1479">
        <v>12494609</v>
      </c>
      <c r="F1479">
        <v>2020</v>
      </c>
    </row>
    <row r="1480" spans="1:6" x14ac:dyDescent="0.25">
      <c r="A1480" t="s">
        <v>2332</v>
      </c>
      <c r="B1480" t="s">
        <v>2345</v>
      </c>
      <c r="C1480" t="b">
        <v>0</v>
      </c>
      <c r="D1480" t="s">
        <v>58</v>
      </c>
      <c r="E1480">
        <v>0</v>
      </c>
      <c r="F1480">
        <v>2020</v>
      </c>
    </row>
    <row r="1481" spans="1:6" x14ac:dyDescent="0.25">
      <c r="A1481" t="s">
        <v>2344</v>
      </c>
      <c r="B1481" t="s">
        <v>2350</v>
      </c>
      <c r="C1481" t="b">
        <v>1</v>
      </c>
      <c r="D1481" t="s">
        <v>58</v>
      </c>
      <c r="E1481">
        <v>744.20500000000004</v>
      </c>
      <c r="F1481">
        <v>2020</v>
      </c>
    </row>
    <row r="1482" spans="1:6" x14ac:dyDescent="0.25">
      <c r="A1482" t="s">
        <v>2344</v>
      </c>
      <c r="B1482" t="s">
        <v>2352</v>
      </c>
      <c r="C1482" t="b">
        <v>1</v>
      </c>
      <c r="D1482" t="s">
        <v>58</v>
      </c>
      <c r="E1482">
        <v>1689.7950000000001</v>
      </c>
      <c r="F1482">
        <v>2020</v>
      </c>
    </row>
    <row r="1483" spans="1:6" x14ac:dyDescent="0.25">
      <c r="A1483" t="s">
        <v>2364</v>
      </c>
      <c r="B1483" t="s">
        <v>2350</v>
      </c>
      <c r="C1483" t="b">
        <v>0</v>
      </c>
      <c r="D1483" t="s">
        <v>58</v>
      </c>
      <c r="E1483">
        <v>-304</v>
      </c>
      <c r="F1483">
        <v>2020</v>
      </c>
    </row>
    <row r="1484" spans="1:6" x14ac:dyDescent="0.25">
      <c r="A1484" t="s">
        <v>2364</v>
      </c>
      <c r="B1484" t="s">
        <v>2350</v>
      </c>
      <c r="C1484" t="b">
        <v>1</v>
      </c>
      <c r="D1484" t="s">
        <v>58</v>
      </c>
      <c r="E1484">
        <v>2</v>
      </c>
      <c r="F1484">
        <v>2020</v>
      </c>
    </row>
    <row r="1485" spans="1:6" x14ac:dyDescent="0.25">
      <c r="A1485" t="s">
        <v>2344</v>
      </c>
      <c r="B1485" t="s">
        <v>2350</v>
      </c>
      <c r="C1485" t="b">
        <v>0</v>
      </c>
      <c r="D1485" t="s">
        <v>58</v>
      </c>
      <c r="E1485">
        <v>-43</v>
      </c>
      <c r="F1485">
        <v>2020</v>
      </c>
    </row>
    <row r="1486" spans="1:6" x14ac:dyDescent="0.25">
      <c r="A1486" t="s">
        <v>2348</v>
      </c>
      <c r="B1486" t="s">
        <v>2350</v>
      </c>
      <c r="C1486" t="b">
        <v>0</v>
      </c>
      <c r="D1486" t="s">
        <v>58</v>
      </c>
      <c r="E1486">
        <v>-189</v>
      </c>
      <c r="F1486">
        <v>2020</v>
      </c>
    </row>
    <row r="1487" spans="1:6" x14ac:dyDescent="0.25">
      <c r="A1487" t="s">
        <v>2353</v>
      </c>
      <c r="B1487" t="s">
        <v>2372</v>
      </c>
      <c r="C1487" t="b">
        <v>0</v>
      </c>
      <c r="D1487" t="s">
        <v>58</v>
      </c>
      <c r="E1487">
        <v>1344.7819999999999</v>
      </c>
      <c r="F1487">
        <v>2020</v>
      </c>
    </row>
    <row r="1488" spans="1:6" x14ac:dyDescent="0.25">
      <c r="A1488" t="s">
        <v>2416</v>
      </c>
      <c r="B1488" t="s">
        <v>2345</v>
      </c>
      <c r="C1488" t="b">
        <v>1</v>
      </c>
      <c r="D1488" t="s">
        <v>58</v>
      </c>
      <c r="E1488">
        <v>3429.616</v>
      </c>
      <c r="F1488">
        <v>2020</v>
      </c>
    </row>
    <row r="1489" spans="1:6" x14ac:dyDescent="0.25">
      <c r="A1489" t="s">
        <v>2353</v>
      </c>
      <c r="B1489" t="s">
        <v>2347</v>
      </c>
      <c r="C1489" t="b">
        <v>0</v>
      </c>
      <c r="D1489" t="s">
        <v>58</v>
      </c>
      <c r="E1489">
        <v>52101.409</v>
      </c>
      <c r="F1489">
        <v>2020</v>
      </c>
    </row>
    <row r="1490" spans="1:6" x14ac:dyDescent="0.25">
      <c r="A1490" t="s">
        <v>2353</v>
      </c>
      <c r="B1490" t="s">
        <v>2372</v>
      </c>
      <c r="C1490" t="b">
        <v>0</v>
      </c>
      <c r="D1490" t="s">
        <v>58</v>
      </c>
      <c r="E1490">
        <v>43887.462</v>
      </c>
      <c r="F1490">
        <v>2020</v>
      </c>
    </row>
    <row r="1491" spans="1:6" x14ac:dyDescent="0.25">
      <c r="A1491" t="s">
        <v>2416</v>
      </c>
      <c r="B1491" t="s">
        <v>2345</v>
      </c>
      <c r="C1491" t="b">
        <v>1</v>
      </c>
      <c r="D1491" t="s">
        <v>58</v>
      </c>
      <c r="E1491">
        <v>97510.731</v>
      </c>
      <c r="F1491">
        <v>2020</v>
      </c>
    </row>
    <row r="1492" spans="1:6" x14ac:dyDescent="0.25">
      <c r="A1492" t="s">
        <v>2356</v>
      </c>
      <c r="B1492" t="s">
        <v>2350</v>
      </c>
      <c r="C1492" t="b">
        <v>1</v>
      </c>
      <c r="D1492" t="s">
        <v>58</v>
      </c>
      <c r="E1492">
        <v>155</v>
      </c>
      <c r="F1492">
        <v>2020</v>
      </c>
    </row>
    <row r="1493" spans="1:6" x14ac:dyDescent="0.25">
      <c r="A1493" t="s">
        <v>2332</v>
      </c>
      <c r="B1493" t="s">
        <v>2350</v>
      </c>
      <c r="C1493" t="b">
        <v>0</v>
      </c>
      <c r="D1493" t="s">
        <v>58</v>
      </c>
      <c r="E1493">
        <v>0</v>
      </c>
      <c r="F1493">
        <v>2020</v>
      </c>
    </row>
    <row r="1494" spans="1:6" x14ac:dyDescent="0.25">
      <c r="A1494" t="s">
        <v>2356</v>
      </c>
      <c r="B1494" t="s">
        <v>2352</v>
      </c>
      <c r="C1494" t="b">
        <v>1</v>
      </c>
      <c r="D1494" t="s">
        <v>58</v>
      </c>
      <c r="E1494">
        <v>834</v>
      </c>
      <c r="F1494">
        <v>2020</v>
      </c>
    </row>
    <row r="1495" spans="1:6" x14ac:dyDescent="0.25">
      <c r="A1495" t="s">
        <v>2364</v>
      </c>
      <c r="B1495" t="s">
        <v>2350</v>
      </c>
      <c r="C1495" t="b">
        <v>0</v>
      </c>
      <c r="D1495" t="s">
        <v>58</v>
      </c>
      <c r="E1495">
        <v>-15</v>
      </c>
      <c r="F1495">
        <v>2020</v>
      </c>
    </row>
    <row r="1496" spans="1:6" x14ac:dyDescent="0.25">
      <c r="A1496" t="s">
        <v>2332</v>
      </c>
      <c r="B1496" t="s">
        <v>2350</v>
      </c>
      <c r="C1496" t="b">
        <v>0</v>
      </c>
      <c r="D1496" t="s">
        <v>58</v>
      </c>
      <c r="E1496">
        <v>0</v>
      </c>
      <c r="F1496">
        <v>2020</v>
      </c>
    </row>
    <row r="1497" spans="1:6" x14ac:dyDescent="0.25">
      <c r="A1497" t="s">
        <v>2332</v>
      </c>
      <c r="B1497" t="s">
        <v>2345</v>
      </c>
      <c r="C1497" t="b">
        <v>0</v>
      </c>
      <c r="D1497" t="s">
        <v>58</v>
      </c>
      <c r="E1497">
        <v>0</v>
      </c>
      <c r="F1497">
        <v>2020</v>
      </c>
    </row>
    <row r="1498" spans="1:6" x14ac:dyDescent="0.25">
      <c r="A1498" t="s">
        <v>2353</v>
      </c>
      <c r="B1498" t="s">
        <v>2350</v>
      </c>
      <c r="C1498" t="b">
        <v>0</v>
      </c>
      <c r="D1498" t="s">
        <v>58</v>
      </c>
      <c r="E1498">
        <v>5627.0339999999997</v>
      </c>
      <c r="F1498">
        <v>2020</v>
      </c>
    </row>
    <row r="1499" spans="1:6" x14ac:dyDescent="0.25">
      <c r="A1499" t="s">
        <v>2353</v>
      </c>
      <c r="B1499" t="s">
        <v>2347</v>
      </c>
      <c r="C1499" t="b">
        <v>0</v>
      </c>
      <c r="D1499" t="s">
        <v>58</v>
      </c>
      <c r="E1499">
        <v>29460.087</v>
      </c>
      <c r="F1499">
        <v>2020</v>
      </c>
    </row>
    <row r="1500" spans="1:6" x14ac:dyDescent="0.25">
      <c r="A1500" t="s">
        <v>2412</v>
      </c>
      <c r="B1500" t="s">
        <v>2345</v>
      </c>
      <c r="C1500" t="b">
        <v>1</v>
      </c>
      <c r="D1500" t="s">
        <v>58</v>
      </c>
      <c r="E1500">
        <v>1601262.4</v>
      </c>
      <c r="F1500">
        <v>2020</v>
      </c>
    </row>
    <row r="1501" spans="1:6" x14ac:dyDescent="0.25">
      <c r="A1501" t="s">
        <v>2332</v>
      </c>
      <c r="B1501" t="s">
        <v>2350</v>
      </c>
      <c r="C1501" t="b">
        <v>0</v>
      </c>
      <c r="D1501" t="s">
        <v>58</v>
      </c>
      <c r="E1501">
        <v>0</v>
      </c>
      <c r="F1501">
        <v>2020</v>
      </c>
    </row>
    <row r="1502" spans="1:6" x14ac:dyDescent="0.25">
      <c r="A1502" t="s">
        <v>2332</v>
      </c>
      <c r="B1502" t="s">
        <v>2345</v>
      </c>
      <c r="C1502" t="b">
        <v>0</v>
      </c>
      <c r="D1502" t="s">
        <v>58</v>
      </c>
      <c r="E1502">
        <v>0</v>
      </c>
      <c r="F1502">
        <v>2020</v>
      </c>
    </row>
    <row r="1503" spans="1:6" x14ac:dyDescent="0.25">
      <c r="A1503" t="s">
        <v>2353</v>
      </c>
      <c r="B1503" t="s">
        <v>2350</v>
      </c>
      <c r="C1503" t="b">
        <v>0</v>
      </c>
      <c r="D1503" t="s">
        <v>58</v>
      </c>
      <c r="E1503">
        <v>2659.4720000000002</v>
      </c>
      <c r="F1503">
        <v>2020</v>
      </c>
    </row>
    <row r="1504" spans="1:6" x14ac:dyDescent="0.25">
      <c r="A1504" t="s">
        <v>2355</v>
      </c>
      <c r="B1504" t="s">
        <v>2350</v>
      </c>
      <c r="C1504" t="b">
        <v>1</v>
      </c>
      <c r="D1504" t="s">
        <v>58</v>
      </c>
      <c r="E1504">
        <v>636</v>
      </c>
      <c r="F1504">
        <v>2020</v>
      </c>
    </row>
    <row r="1505" spans="1:6" x14ac:dyDescent="0.25">
      <c r="A1505" t="s">
        <v>2356</v>
      </c>
      <c r="B1505" t="s">
        <v>2345</v>
      </c>
      <c r="C1505" t="b">
        <v>1</v>
      </c>
      <c r="D1505" t="s">
        <v>58</v>
      </c>
      <c r="E1505">
        <v>8763.9740000000002</v>
      </c>
      <c r="F1505">
        <v>2020</v>
      </c>
    </row>
    <row r="1506" spans="1:6" x14ac:dyDescent="0.25">
      <c r="A1506" t="s">
        <v>2353</v>
      </c>
      <c r="B1506" t="s">
        <v>2350</v>
      </c>
      <c r="C1506" t="b">
        <v>0</v>
      </c>
      <c r="D1506" t="s">
        <v>58</v>
      </c>
      <c r="E1506">
        <v>-3196.4929999999999</v>
      </c>
      <c r="F1506">
        <v>2020</v>
      </c>
    </row>
    <row r="1507" spans="1:6" x14ac:dyDescent="0.25">
      <c r="A1507" t="s">
        <v>2332</v>
      </c>
      <c r="B1507" t="s">
        <v>2347</v>
      </c>
      <c r="C1507" t="b">
        <v>0</v>
      </c>
      <c r="D1507" t="s">
        <v>58</v>
      </c>
      <c r="E1507">
        <v>0</v>
      </c>
      <c r="F1507">
        <v>2020</v>
      </c>
    </row>
    <row r="1508" spans="1:6" x14ac:dyDescent="0.25">
      <c r="A1508" t="s">
        <v>2332</v>
      </c>
      <c r="B1508" t="s">
        <v>2372</v>
      </c>
      <c r="C1508" t="b">
        <v>0</v>
      </c>
      <c r="D1508" t="s">
        <v>58</v>
      </c>
      <c r="E1508">
        <v>0</v>
      </c>
      <c r="F1508">
        <v>2020</v>
      </c>
    </row>
    <row r="1509" spans="1:6" x14ac:dyDescent="0.25">
      <c r="A1509" t="s">
        <v>2356</v>
      </c>
      <c r="B1509" t="s">
        <v>2345</v>
      </c>
      <c r="C1509" t="b">
        <v>1</v>
      </c>
      <c r="D1509" t="s">
        <v>58</v>
      </c>
      <c r="E1509">
        <v>252209.52</v>
      </c>
      <c r="F1509">
        <v>2020</v>
      </c>
    </row>
    <row r="1510" spans="1:6" x14ac:dyDescent="0.25">
      <c r="A1510" t="s">
        <v>2356</v>
      </c>
      <c r="B1510" t="s">
        <v>2350</v>
      </c>
      <c r="C1510" t="b">
        <v>1</v>
      </c>
      <c r="D1510" t="s">
        <v>58</v>
      </c>
      <c r="E1510">
        <v>148</v>
      </c>
      <c r="F1510">
        <v>2020</v>
      </c>
    </row>
    <row r="1511" spans="1:6" x14ac:dyDescent="0.25">
      <c r="A1511" t="s">
        <v>2369</v>
      </c>
      <c r="B1511" t="s">
        <v>2350</v>
      </c>
      <c r="C1511" t="b">
        <v>1</v>
      </c>
      <c r="D1511" t="s">
        <v>58</v>
      </c>
      <c r="E1511">
        <v>387</v>
      </c>
      <c r="F1511">
        <v>2020</v>
      </c>
    </row>
    <row r="1512" spans="1:6" x14ac:dyDescent="0.25">
      <c r="A1512" t="s">
        <v>2340</v>
      </c>
      <c r="B1512" t="s">
        <v>2341</v>
      </c>
      <c r="C1512" t="b">
        <v>1</v>
      </c>
      <c r="D1512" t="s">
        <v>58</v>
      </c>
      <c r="E1512">
        <v>223442</v>
      </c>
      <c r="F1512">
        <v>2020</v>
      </c>
    </row>
    <row r="1513" spans="1:6" x14ac:dyDescent="0.25">
      <c r="A1513" t="s">
        <v>2354</v>
      </c>
      <c r="B1513" t="s">
        <v>2341</v>
      </c>
      <c r="C1513" t="b">
        <v>1</v>
      </c>
      <c r="D1513" t="s">
        <v>58</v>
      </c>
      <c r="E1513">
        <v>32665</v>
      </c>
      <c r="F1513">
        <v>2020</v>
      </c>
    </row>
    <row r="1514" spans="1:6" x14ac:dyDescent="0.25">
      <c r="A1514" t="s">
        <v>2403</v>
      </c>
      <c r="B1514" t="s">
        <v>2341</v>
      </c>
      <c r="C1514" t="b">
        <v>1</v>
      </c>
      <c r="D1514" t="s">
        <v>58</v>
      </c>
      <c r="E1514">
        <v>14085</v>
      </c>
      <c r="F1514">
        <v>2020</v>
      </c>
    </row>
    <row r="1515" spans="1:6" x14ac:dyDescent="0.25">
      <c r="A1515" t="s">
        <v>2433</v>
      </c>
      <c r="B1515" t="s">
        <v>2341</v>
      </c>
      <c r="C1515" t="b">
        <v>1</v>
      </c>
      <c r="D1515" t="s">
        <v>131</v>
      </c>
      <c r="E1515">
        <v>12622</v>
      </c>
      <c r="F1515">
        <v>2020</v>
      </c>
    </row>
    <row r="1516" spans="1:6" x14ac:dyDescent="0.25">
      <c r="A1516" t="s">
        <v>2435</v>
      </c>
      <c r="B1516" t="s">
        <v>2341</v>
      </c>
      <c r="C1516" t="b">
        <v>1</v>
      </c>
      <c r="D1516" t="s">
        <v>58</v>
      </c>
      <c r="E1516">
        <v>12429</v>
      </c>
      <c r="F1516">
        <v>2020</v>
      </c>
    </row>
    <row r="1517" spans="1:6" x14ac:dyDescent="0.25">
      <c r="A1517" t="s">
        <v>2357</v>
      </c>
      <c r="B1517" t="s">
        <v>2341</v>
      </c>
      <c r="C1517" t="b">
        <v>1</v>
      </c>
      <c r="D1517" t="s">
        <v>58</v>
      </c>
      <c r="E1517">
        <v>4984</v>
      </c>
      <c r="F1517">
        <v>2020</v>
      </c>
    </row>
    <row r="1518" spans="1:6" x14ac:dyDescent="0.25">
      <c r="A1518" t="s">
        <v>2458</v>
      </c>
      <c r="B1518" t="s">
        <v>2341</v>
      </c>
      <c r="C1518" t="b">
        <v>1</v>
      </c>
      <c r="D1518" t="s">
        <v>58</v>
      </c>
      <c r="E1518">
        <v>7281</v>
      </c>
      <c r="F1518">
        <v>2020</v>
      </c>
    </row>
    <row r="1519" spans="1:6" x14ac:dyDescent="0.25">
      <c r="A1519" t="s">
        <v>2332</v>
      </c>
      <c r="B1519" t="s">
        <v>2350</v>
      </c>
      <c r="C1519" t="b">
        <v>0</v>
      </c>
      <c r="D1519" t="s">
        <v>58</v>
      </c>
      <c r="E1519">
        <v>0</v>
      </c>
      <c r="F1519">
        <v>2020</v>
      </c>
    </row>
    <row r="1520" spans="1:6" x14ac:dyDescent="0.25">
      <c r="A1520" t="s">
        <v>2353</v>
      </c>
      <c r="B1520" t="s">
        <v>2347</v>
      </c>
      <c r="C1520" t="b">
        <v>0</v>
      </c>
      <c r="D1520" t="s">
        <v>58</v>
      </c>
      <c r="E1520">
        <v>74.323999999999998</v>
      </c>
      <c r="F1520">
        <v>2020</v>
      </c>
    </row>
    <row r="1521" spans="1:6" x14ac:dyDescent="0.25">
      <c r="A1521" t="s">
        <v>2353</v>
      </c>
      <c r="B1521" t="s">
        <v>2372</v>
      </c>
      <c r="C1521" t="b">
        <v>0</v>
      </c>
      <c r="D1521" t="s">
        <v>58</v>
      </c>
      <c r="E1521">
        <v>3805.1439999999998</v>
      </c>
      <c r="F1521">
        <v>2020</v>
      </c>
    </row>
    <row r="1522" spans="1:6" x14ac:dyDescent="0.25">
      <c r="A1522" t="s">
        <v>2399</v>
      </c>
      <c r="B1522" t="s">
        <v>2386</v>
      </c>
      <c r="C1522" t="b">
        <v>1</v>
      </c>
      <c r="D1522" t="s">
        <v>58</v>
      </c>
      <c r="E1522">
        <v>118889.53</v>
      </c>
      <c r="F1522">
        <v>2020</v>
      </c>
    </row>
    <row r="1523" spans="1:6" x14ac:dyDescent="0.25">
      <c r="A1523" t="s">
        <v>2362</v>
      </c>
      <c r="B1523" t="s">
        <v>2341</v>
      </c>
      <c r="C1523" t="b">
        <v>1</v>
      </c>
      <c r="D1523" t="s">
        <v>58</v>
      </c>
      <c r="E1523">
        <v>10362</v>
      </c>
      <c r="F1523">
        <v>2020</v>
      </c>
    </row>
    <row r="1524" spans="1:6" x14ac:dyDescent="0.25">
      <c r="A1524" t="s">
        <v>2362</v>
      </c>
      <c r="B1524" t="s">
        <v>2341</v>
      </c>
      <c r="C1524" t="b">
        <v>1</v>
      </c>
      <c r="D1524" t="s">
        <v>58</v>
      </c>
      <c r="E1524">
        <v>73526</v>
      </c>
      <c r="F1524">
        <v>2020</v>
      </c>
    </row>
    <row r="1525" spans="1:6" x14ac:dyDescent="0.25">
      <c r="A1525" t="s">
        <v>2423</v>
      </c>
      <c r="B1525" t="s">
        <v>2341</v>
      </c>
      <c r="C1525" t="b">
        <v>1</v>
      </c>
      <c r="D1525" t="s">
        <v>131</v>
      </c>
      <c r="E1525">
        <v>19077</v>
      </c>
      <c r="F1525">
        <v>2020</v>
      </c>
    </row>
    <row r="1526" spans="1:6" x14ac:dyDescent="0.25">
      <c r="A1526" t="s">
        <v>2403</v>
      </c>
      <c r="B1526" t="s">
        <v>2341</v>
      </c>
      <c r="C1526" t="b">
        <v>1</v>
      </c>
      <c r="D1526" t="s">
        <v>58</v>
      </c>
      <c r="E1526">
        <v>41352</v>
      </c>
      <c r="F1526">
        <v>2020</v>
      </c>
    </row>
    <row r="1527" spans="1:6" x14ac:dyDescent="0.25">
      <c r="A1527" t="s">
        <v>2428</v>
      </c>
      <c r="B1527" t="s">
        <v>2341</v>
      </c>
      <c r="C1527" t="b">
        <v>1</v>
      </c>
      <c r="D1527" t="s">
        <v>58</v>
      </c>
      <c r="E1527">
        <v>10190</v>
      </c>
      <c r="F1527">
        <v>2020</v>
      </c>
    </row>
    <row r="1528" spans="1:6" x14ac:dyDescent="0.25">
      <c r="A1528" t="s">
        <v>2417</v>
      </c>
      <c r="B1528" t="s">
        <v>2341</v>
      </c>
      <c r="C1528" t="b">
        <v>1</v>
      </c>
      <c r="D1528" t="s">
        <v>58</v>
      </c>
      <c r="E1528">
        <v>27059</v>
      </c>
      <c r="F1528">
        <v>2020</v>
      </c>
    </row>
    <row r="1529" spans="1:6" x14ac:dyDescent="0.25">
      <c r="A1529" t="s">
        <v>2428</v>
      </c>
      <c r="B1529" t="s">
        <v>2341</v>
      </c>
      <c r="C1529" t="b">
        <v>1</v>
      </c>
      <c r="D1529" t="s">
        <v>58</v>
      </c>
      <c r="E1529">
        <v>54955</v>
      </c>
      <c r="F1529">
        <v>2020</v>
      </c>
    </row>
    <row r="1530" spans="1:6" x14ac:dyDescent="0.25">
      <c r="A1530" t="s">
        <v>2420</v>
      </c>
      <c r="B1530" t="s">
        <v>2341</v>
      </c>
      <c r="C1530" t="b">
        <v>1</v>
      </c>
      <c r="D1530" t="s">
        <v>58</v>
      </c>
      <c r="E1530">
        <v>79133</v>
      </c>
      <c r="F1530">
        <v>2020</v>
      </c>
    </row>
    <row r="1531" spans="1:6" x14ac:dyDescent="0.25">
      <c r="A1531" t="s">
        <v>2349</v>
      </c>
      <c r="B1531" t="s">
        <v>2341</v>
      </c>
      <c r="C1531" t="b">
        <v>1</v>
      </c>
      <c r="D1531" t="s">
        <v>58</v>
      </c>
      <c r="E1531">
        <v>11568</v>
      </c>
      <c r="F1531">
        <v>2020</v>
      </c>
    </row>
    <row r="1532" spans="1:6" x14ac:dyDescent="0.25">
      <c r="A1532" t="s">
        <v>2403</v>
      </c>
      <c r="B1532" t="s">
        <v>2341</v>
      </c>
      <c r="C1532" t="b">
        <v>1</v>
      </c>
      <c r="D1532" t="s">
        <v>58</v>
      </c>
      <c r="E1532">
        <v>43154</v>
      </c>
      <c r="F1532">
        <v>2020</v>
      </c>
    </row>
    <row r="1533" spans="1:6" x14ac:dyDescent="0.25">
      <c r="A1533" t="s">
        <v>2465</v>
      </c>
      <c r="B1533" t="s">
        <v>2341</v>
      </c>
      <c r="C1533" t="b">
        <v>1</v>
      </c>
      <c r="D1533" t="s">
        <v>58</v>
      </c>
      <c r="E1533">
        <v>38166</v>
      </c>
      <c r="F1533">
        <v>2020</v>
      </c>
    </row>
    <row r="1534" spans="1:6" x14ac:dyDescent="0.25">
      <c r="A1534" t="s">
        <v>2346</v>
      </c>
      <c r="B1534" t="s">
        <v>2341</v>
      </c>
      <c r="C1534" t="b">
        <v>1</v>
      </c>
      <c r="D1534" t="s">
        <v>58</v>
      </c>
      <c r="E1534">
        <v>7829</v>
      </c>
      <c r="F1534">
        <v>2020</v>
      </c>
    </row>
    <row r="1535" spans="1:6" x14ac:dyDescent="0.25">
      <c r="A1535" t="s">
        <v>2353</v>
      </c>
      <c r="B1535" t="s">
        <v>2345</v>
      </c>
      <c r="C1535" t="b">
        <v>0</v>
      </c>
      <c r="D1535" t="s">
        <v>58</v>
      </c>
      <c r="E1535">
        <v>32361.715</v>
      </c>
      <c r="F1535">
        <v>2020</v>
      </c>
    </row>
    <row r="1536" spans="1:6" x14ac:dyDescent="0.25">
      <c r="A1536" t="s">
        <v>2353</v>
      </c>
      <c r="B1536" t="s">
        <v>2347</v>
      </c>
      <c r="C1536" t="b">
        <v>0</v>
      </c>
      <c r="D1536" t="s">
        <v>58</v>
      </c>
      <c r="E1536">
        <v>301.28500000000003</v>
      </c>
      <c r="F1536">
        <v>2020</v>
      </c>
    </row>
    <row r="1537" spans="1:6" x14ac:dyDescent="0.25">
      <c r="A1537" t="s">
        <v>2332</v>
      </c>
      <c r="B1537" t="s">
        <v>2350</v>
      </c>
      <c r="C1537" t="b">
        <v>0</v>
      </c>
      <c r="D1537" t="s">
        <v>58</v>
      </c>
      <c r="E1537">
        <v>0</v>
      </c>
      <c r="F1537">
        <v>2020</v>
      </c>
    </row>
    <row r="1538" spans="1:6" x14ac:dyDescent="0.25">
      <c r="A1538" t="s">
        <v>2332</v>
      </c>
      <c r="B1538" t="s">
        <v>2352</v>
      </c>
      <c r="C1538" t="b">
        <v>0</v>
      </c>
      <c r="D1538" t="s">
        <v>58</v>
      </c>
      <c r="E1538">
        <v>0</v>
      </c>
      <c r="F1538">
        <v>2020</v>
      </c>
    </row>
    <row r="1539" spans="1:6" x14ac:dyDescent="0.25">
      <c r="A1539" t="s">
        <v>2332</v>
      </c>
      <c r="B1539" t="s">
        <v>2350</v>
      </c>
      <c r="C1539" t="b">
        <v>0</v>
      </c>
      <c r="D1539" t="s">
        <v>58</v>
      </c>
      <c r="E1539">
        <v>0</v>
      </c>
      <c r="F1539">
        <v>2020</v>
      </c>
    </row>
    <row r="1540" spans="1:6" x14ac:dyDescent="0.25">
      <c r="A1540" t="s">
        <v>2332</v>
      </c>
      <c r="B1540" t="s">
        <v>2350</v>
      </c>
      <c r="C1540" t="b">
        <v>0</v>
      </c>
      <c r="D1540" t="s">
        <v>58</v>
      </c>
      <c r="E1540">
        <v>0</v>
      </c>
      <c r="F1540">
        <v>2020</v>
      </c>
    </row>
    <row r="1541" spans="1:6" x14ac:dyDescent="0.25">
      <c r="A1541" t="s">
        <v>2332</v>
      </c>
      <c r="B1541" t="s">
        <v>2352</v>
      </c>
      <c r="C1541" t="b">
        <v>0</v>
      </c>
      <c r="D1541" t="s">
        <v>58</v>
      </c>
      <c r="E1541">
        <v>0</v>
      </c>
      <c r="F1541">
        <v>2020</v>
      </c>
    </row>
    <row r="1542" spans="1:6" x14ac:dyDescent="0.25">
      <c r="A1542" t="s">
        <v>2353</v>
      </c>
      <c r="B1542" t="s">
        <v>2350</v>
      </c>
      <c r="C1542" t="b">
        <v>0</v>
      </c>
      <c r="D1542" t="s">
        <v>58</v>
      </c>
      <c r="E1542">
        <v>36.57</v>
      </c>
      <c r="F1542">
        <v>2020</v>
      </c>
    </row>
    <row r="1543" spans="1:6" x14ac:dyDescent="0.25">
      <c r="A1543" t="s">
        <v>2395</v>
      </c>
      <c r="B1543" t="s">
        <v>2352</v>
      </c>
      <c r="C1543" t="b">
        <v>1</v>
      </c>
      <c r="D1543" t="s">
        <v>58</v>
      </c>
      <c r="E1543">
        <v>264.43</v>
      </c>
      <c r="F1543">
        <v>2020</v>
      </c>
    </row>
    <row r="1544" spans="1:6" x14ac:dyDescent="0.25">
      <c r="A1544" t="s">
        <v>2353</v>
      </c>
      <c r="B1544" t="s">
        <v>2350</v>
      </c>
      <c r="C1544" t="b">
        <v>0</v>
      </c>
      <c r="D1544" t="s">
        <v>58</v>
      </c>
      <c r="E1544">
        <v>1.073</v>
      </c>
      <c r="F1544">
        <v>2020</v>
      </c>
    </row>
    <row r="1545" spans="1:6" x14ac:dyDescent="0.25">
      <c r="A1545" t="s">
        <v>2358</v>
      </c>
      <c r="B1545" t="s">
        <v>2345</v>
      </c>
      <c r="C1545" t="b">
        <v>1</v>
      </c>
      <c r="D1545" t="s">
        <v>58</v>
      </c>
      <c r="E1545">
        <v>5327.9269999999997</v>
      </c>
      <c r="F1545">
        <v>2020</v>
      </c>
    </row>
    <row r="1546" spans="1:6" x14ac:dyDescent="0.25">
      <c r="A1546" t="s">
        <v>2353</v>
      </c>
      <c r="B1546" t="s">
        <v>2350</v>
      </c>
      <c r="C1546" t="b">
        <v>0</v>
      </c>
      <c r="D1546" t="s">
        <v>58</v>
      </c>
      <c r="E1546">
        <v>632.31299999999999</v>
      </c>
      <c r="F1546">
        <v>2020</v>
      </c>
    </row>
    <row r="1547" spans="1:6" x14ac:dyDescent="0.25">
      <c r="A1547" t="s">
        <v>2397</v>
      </c>
      <c r="B1547" t="s">
        <v>2345</v>
      </c>
      <c r="C1547" t="b">
        <v>1</v>
      </c>
      <c r="D1547" t="s">
        <v>58</v>
      </c>
      <c r="E1547">
        <v>565568.68999999994</v>
      </c>
      <c r="F1547">
        <v>2020</v>
      </c>
    </row>
    <row r="1548" spans="1:6" x14ac:dyDescent="0.25">
      <c r="A1548" t="s">
        <v>2407</v>
      </c>
      <c r="B1548" t="s">
        <v>2350</v>
      </c>
      <c r="C1548" t="b">
        <v>0</v>
      </c>
      <c r="D1548" t="s">
        <v>58</v>
      </c>
      <c r="E1548">
        <v>-29</v>
      </c>
      <c r="F1548">
        <v>2020</v>
      </c>
    </row>
    <row r="1549" spans="1:6" x14ac:dyDescent="0.25">
      <c r="A1549" t="s">
        <v>2425</v>
      </c>
      <c r="B1549" t="s">
        <v>2341</v>
      </c>
      <c r="C1549" t="b">
        <v>1</v>
      </c>
      <c r="D1549" t="s">
        <v>58</v>
      </c>
      <c r="E1549">
        <v>22079</v>
      </c>
      <c r="F1549">
        <v>2020</v>
      </c>
    </row>
    <row r="1550" spans="1:6" x14ac:dyDescent="0.25">
      <c r="A1550" t="s">
        <v>2357</v>
      </c>
      <c r="B1550" t="s">
        <v>2341</v>
      </c>
      <c r="C1550" t="b">
        <v>1</v>
      </c>
      <c r="D1550" t="s">
        <v>58</v>
      </c>
      <c r="E1550">
        <v>243</v>
      </c>
      <c r="F1550">
        <v>2020</v>
      </c>
    </row>
    <row r="1551" spans="1:6" x14ac:dyDescent="0.25">
      <c r="A1551" t="s">
        <v>2424</v>
      </c>
      <c r="B1551" t="s">
        <v>2350</v>
      </c>
      <c r="C1551" t="b">
        <v>1</v>
      </c>
      <c r="D1551" t="s">
        <v>58</v>
      </c>
      <c r="E1551">
        <v>5.2880000000000003</v>
      </c>
      <c r="F1551">
        <v>2020</v>
      </c>
    </row>
    <row r="1552" spans="1:6" x14ac:dyDescent="0.25">
      <c r="A1552" t="s">
        <v>2392</v>
      </c>
      <c r="B1552" t="s">
        <v>2352</v>
      </c>
      <c r="C1552" t="b">
        <v>1</v>
      </c>
      <c r="D1552" t="s">
        <v>58</v>
      </c>
      <c r="E1552">
        <v>40.712000000000003</v>
      </c>
      <c r="F1552">
        <v>2020</v>
      </c>
    </row>
    <row r="1553" spans="1:6" x14ac:dyDescent="0.25">
      <c r="A1553" t="s">
        <v>2457</v>
      </c>
      <c r="B1553" t="s">
        <v>2350</v>
      </c>
      <c r="C1553" t="b">
        <v>1</v>
      </c>
      <c r="D1553" t="s">
        <v>58</v>
      </c>
      <c r="E1553">
        <v>17</v>
      </c>
      <c r="F1553">
        <v>2020</v>
      </c>
    </row>
    <row r="1554" spans="1:6" x14ac:dyDescent="0.25">
      <c r="A1554" t="s">
        <v>2457</v>
      </c>
      <c r="B1554" t="s">
        <v>2341</v>
      </c>
      <c r="C1554" t="b">
        <v>1</v>
      </c>
      <c r="D1554" t="s">
        <v>58</v>
      </c>
      <c r="E1554">
        <v>38552</v>
      </c>
      <c r="F1554">
        <v>2020</v>
      </c>
    </row>
    <row r="1555" spans="1:6" x14ac:dyDescent="0.25">
      <c r="A1555" t="s">
        <v>2332</v>
      </c>
      <c r="B1555" t="s">
        <v>2350</v>
      </c>
      <c r="C1555" t="b">
        <v>0</v>
      </c>
      <c r="D1555" t="s">
        <v>58</v>
      </c>
      <c r="E1555">
        <v>0</v>
      </c>
      <c r="F1555">
        <v>2020</v>
      </c>
    </row>
    <row r="1556" spans="1:6" x14ac:dyDescent="0.25">
      <c r="A1556" t="s">
        <v>2332</v>
      </c>
      <c r="B1556" t="s">
        <v>2352</v>
      </c>
      <c r="C1556" t="b">
        <v>0</v>
      </c>
      <c r="D1556" t="s">
        <v>58</v>
      </c>
      <c r="E1556">
        <v>0</v>
      </c>
      <c r="F1556">
        <v>2020</v>
      </c>
    </row>
    <row r="1557" spans="1:6" x14ac:dyDescent="0.25">
      <c r="A1557" t="s">
        <v>2466</v>
      </c>
      <c r="B1557" t="s">
        <v>2341</v>
      </c>
      <c r="C1557" t="b">
        <v>1</v>
      </c>
      <c r="D1557" t="s">
        <v>58</v>
      </c>
      <c r="E1557">
        <v>716</v>
      </c>
      <c r="F1557">
        <v>2020</v>
      </c>
    </row>
    <row r="1558" spans="1:6" x14ac:dyDescent="0.25">
      <c r="A1558" t="s">
        <v>2396</v>
      </c>
      <c r="B1558" t="s">
        <v>2350</v>
      </c>
      <c r="C1558" t="b">
        <v>1</v>
      </c>
      <c r="D1558" t="s">
        <v>58</v>
      </c>
      <c r="E1558">
        <v>4</v>
      </c>
      <c r="F1558">
        <v>2020</v>
      </c>
    </row>
    <row r="1559" spans="1:6" x14ac:dyDescent="0.25">
      <c r="A1559" t="s">
        <v>2332</v>
      </c>
      <c r="B1559" t="s">
        <v>2352</v>
      </c>
      <c r="C1559" t="b">
        <v>0</v>
      </c>
      <c r="D1559" t="s">
        <v>58</v>
      </c>
      <c r="E1559">
        <v>0</v>
      </c>
      <c r="F1559">
        <v>2020</v>
      </c>
    </row>
    <row r="1560" spans="1:6" x14ac:dyDescent="0.25">
      <c r="A1560" t="s">
        <v>2407</v>
      </c>
      <c r="B1560" t="s">
        <v>2350</v>
      </c>
      <c r="C1560" t="b">
        <v>1</v>
      </c>
      <c r="D1560" t="s">
        <v>58</v>
      </c>
      <c r="E1560">
        <v>41</v>
      </c>
      <c r="F1560">
        <v>2020</v>
      </c>
    </row>
    <row r="1561" spans="1:6" x14ac:dyDescent="0.25">
      <c r="A1561" t="s">
        <v>2332</v>
      </c>
      <c r="B1561" t="s">
        <v>2352</v>
      </c>
      <c r="C1561" t="b">
        <v>0</v>
      </c>
      <c r="D1561" t="s">
        <v>58</v>
      </c>
      <c r="E1561">
        <v>0</v>
      </c>
      <c r="F1561">
        <v>2020</v>
      </c>
    </row>
    <row r="1562" spans="1:6" x14ac:dyDescent="0.25">
      <c r="A1562" t="s">
        <v>2353</v>
      </c>
      <c r="B1562" t="s">
        <v>2350</v>
      </c>
      <c r="C1562" t="b">
        <v>0</v>
      </c>
      <c r="D1562" t="s">
        <v>58</v>
      </c>
      <c r="E1562">
        <v>87.646000000000001</v>
      </c>
      <c r="F1562">
        <v>2020</v>
      </c>
    </row>
    <row r="1563" spans="1:6" x14ac:dyDescent="0.25">
      <c r="A1563" t="s">
        <v>2393</v>
      </c>
      <c r="B1563" t="s">
        <v>2352</v>
      </c>
      <c r="C1563" t="b">
        <v>1</v>
      </c>
      <c r="D1563" t="s">
        <v>58</v>
      </c>
      <c r="E1563">
        <v>335.35399999999998</v>
      </c>
      <c r="F1563">
        <v>2020</v>
      </c>
    </row>
    <row r="1564" spans="1:6" x14ac:dyDescent="0.25">
      <c r="A1564" t="s">
        <v>2376</v>
      </c>
      <c r="B1564" t="s">
        <v>2341</v>
      </c>
      <c r="C1564" t="b">
        <v>1</v>
      </c>
      <c r="D1564" t="s">
        <v>58</v>
      </c>
      <c r="E1564">
        <v>3212</v>
      </c>
      <c r="F1564">
        <v>2020</v>
      </c>
    </row>
    <row r="1565" spans="1:6" x14ac:dyDescent="0.25">
      <c r="A1565" t="s">
        <v>2346</v>
      </c>
      <c r="B1565" t="s">
        <v>2341</v>
      </c>
      <c r="C1565" t="b">
        <v>1</v>
      </c>
      <c r="D1565" t="s">
        <v>58</v>
      </c>
      <c r="E1565">
        <v>148445</v>
      </c>
      <c r="F1565">
        <v>2020</v>
      </c>
    </row>
    <row r="1566" spans="1:6" x14ac:dyDescent="0.25">
      <c r="A1566" t="s">
        <v>2382</v>
      </c>
      <c r="B1566" t="s">
        <v>2350</v>
      </c>
      <c r="C1566" t="b">
        <v>1</v>
      </c>
      <c r="D1566" t="s">
        <v>58</v>
      </c>
      <c r="E1566">
        <v>50</v>
      </c>
      <c r="F1566">
        <v>2020</v>
      </c>
    </row>
    <row r="1567" spans="1:6" x14ac:dyDescent="0.25">
      <c r="A1567" t="s">
        <v>2332</v>
      </c>
      <c r="B1567" t="s">
        <v>2345</v>
      </c>
      <c r="C1567" t="b">
        <v>0</v>
      </c>
      <c r="D1567" t="s">
        <v>58</v>
      </c>
      <c r="E1567">
        <v>0</v>
      </c>
      <c r="F1567">
        <v>2020</v>
      </c>
    </row>
    <row r="1568" spans="1:6" x14ac:dyDescent="0.25">
      <c r="A1568" t="s">
        <v>2370</v>
      </c>
      <c r="B1568" t="s">
        <v>2347</v>
      </c>
      <c r="C1568" t="b">
        <v>1</v>
      </c>
      <c r="D1568" t="s">
        <v>58</v>
      </c>
      <c r="E1568">
        <v>27112</v>
      </c>
      <c r="F1568">
        <v>2020</v>
      </c>
    </row>
    <row r="1569" spans="1:6" x14ac:dyDescent="0.25">
      <c r="A1569" t="s">
        <v>2332</v>
      </c>
      <c r="B1569" t="s">
        <v>2372</v>
      </c>
      <c r="C1569" t="b">
        <v>0</v>
      </c>
      <c r="D1569" t="s">
        <v>58</v>
      </c>
      <c r="E1569">
        <v>0</v>
      </c>
      <c r="F1569">
        <v>2020</v>
      </c>
    </row>
    <row r="1570" spans="1:6" x14ac:dyDescent="0.25">
      <c r="A1570" t="s">
        <v>2353</v>
      </c>
      <c r="B1570" t="s">
        <v>2350</v>
      </c>
      <c r="C1570" t="b">
        <v>0</v>
      </c>
      <c r="D1570" t="s">
        <v>58</v>
      </c>
      <c r="E1570">
        <v>37.530999999999999</v>
      </c>
      <c r="F1570">
        <v>2020</v>
      </c>
    </row>
    <row r="1571" spans="1:6" x14ac:dyDescent="0.25">
      <c r="A1571" t="s">
        <v>2351</v>
      </c>
      <c r="B1571" t="s">
        <v>2352</v>
      </c>
      <c r="C1571" t="b">
        <v>1</v>
      </c>
      <c r="D1571" t="s">
        <v>58</v>
      </c>
      <c r="E1571">
        <v>298.46899999999999</v>
      </c>
      <c r="F1571">
        <v>2020</v>
      </c>
    </row>
    <row r="1572" spans="1:6" x14ac:dyDescent="0.25">
      <c r="A1572" t="s">
        <v>2437</v>
      </c>
      <c r="B1572" t="s">
        <v>2350</v>
      </c>
      <c r="C1572" t="b">
        <v>0</v>
      </c>
      <c r="D1572" t="s">
        <v>58</v>
      </c>
      <c r="E1572">
        <v>-36</v>
      </c>
      <c r="F1572">
        <v>2020</v>
      </c>
    </row>
    <row r="1573" spans="1:6" x14ac:dyDescent="0.25">
      <c r="A1573" t="s">
        <v>2349</v>
      </c>
      <c r="B1573" t="s">
        <v>2341</v>
      </c>
      <c r="C1573" t="b">
        <v>1</v>
      </c>
      <c r="D1573" t="s">
        <v>58</v>
      </c>
      <c r="E1573">
        <v>6463</v>
      </c>
      <c r="F1573">
        <v>2020</v>
      </c>
    </row>
    <row r="1574" spans="1:6" x14ac:dyDescent="0.25">
      <c r="A1574" t="s">
        <v>2344</v>
      </c>
      <c r="B1574" t="s">
        <v>2350</v>
      </c>
      <c r="C1574" t="b">
        <v>1</v>
      </c>
      <c r="D1574" t="s">
        <v>58</v>
      </c>
      <c r="E1574">
        <v>122</v>
      </c>
      <c r="F1574">
        <v>2020</v>
      </c>
    </row>
    <row r="1575" spans="1:6" x14ac:dyDescent="0.25">
      <c r="A1575" t="s">
        <v>2332</v>
      </c>
      <c r="B1575" t="s">
        <v>2352</v>
      </c>
      <c r="C1575" t="b">
        <v>0</v>
      </c>
      <c r="D1575" t="s">
        <v>58</v>
      </c>
      <c r="E1575">
        <v>0</v>
      </c>
      <c r="F1575">
        <v>2020</v>
      </c>
    </row>
    <row r="1576" spans="1:6" x14ac:dyDescent="0.25">
      <c r="A1576" t="s">
        <v>2332</v>
      </c>
      <c r="B1576" t="s">
        <v>2350</v>
      </c>
      <c r="C1576" t="b">
        <v>0</v>
      </c>
      <c r="D1576" t="s">
        <v>58</v>
      </c>
      <c r="E1576">
        <v>0</v>
      </c>
      <c r="F1576">
        <v>2020</v>
      </c>
    </row>
    <row r="1577" spans="1:6" x14ac:dyDescent="0.25">
      <c r="A1577" t="s">
        <v>2332</v>
      </c>
      <c r="B1577" t="s">
        <v>2350</v>
      </c>
      <c r="C1577" t="b">
        <v>0</v>
      </c>
      <c r="D1577" t="s">
        <v>58</v>
      </c>
      <c r="E1577">
        <v>0</v>
      </c>
      <c r="F1577">
        <v>2020</v>
      </c>
    </row>
    <row r="1578" spans="1:6" x14ac:dyDescent="0.25">
      <c r="A1578" t="s">
        <v>2332</v>
      </c>
      <c r="B1578" t="s">
        <v>2352</v>
      </c>
      <c r="C1578" t="b">
        <v>0</v>
      </c>
      <c r="D1578" t="s">
        <v>58</v>
      </c>
      <c r="E1578">
        <v>0</v>
      </c>
      <c r="F1578">
        <v>2020</v>
      </c>
    </row>
    <row r="1579" spans="1:6" x14ac:dyDescent="0.25">
      <c r="A1579" t="s">
        <v>2342</v>
      </c>
      <c r="B1579" t="s">
        <v>2352</v>
      </c>
      <c r="C1579" t="b">
        <v>1</v>
      </c>
      <c r="D1579" t="s">
        <v>58</v>
      </c>
      <c r="E1579">
        <v>20755</v>
      </c>
      <c r="F1579">
        <v>2020</v>
      </c>
    </row>
    <row r="1580" spans="1:6" x14ac:dyDescent="0.25">
      <c r="A1580" t="s">
        <v>2332</v>
      </c>
      <c r="B1580" t="s">
        <v>2350</v>
      </c>
      <c r="C1580" t="b">
        <v>0</v>
      </c>
      <c r="D1580" t="s">
        <v>58</v>
      </c>
      <c r="E1580">
        <v>0</v>
      </c>
      <c r="F1580">
        <v>2020</v>
      </c>
    </row>
    <row r="1581" spans="1:6" x14ac:dyDescent="0.25">
      <c r="A1581" t="s">
        <v>2366</v>
      </c>
      <c r="B1581" t="s">
        <v>2352</v>
      </c>
      <c r="C1581" t="b">
        <v>1</v>
      </c>
      <c r="D1581" t="s">
        <v>58</v>
      </c>
      <c r="E1581">
        <v>3871</v>
      </c>
      <c r="F1581">
        <v>2020</v>
      </c>
    </row>
    <row r="1582" spans="1:6" x14ac:dyDescent="0.25">
      <c r="A1582" t="s">
        <v>2332</v>
      </c>
      <c r="B1582" t="s">
        <v>2350</v>
      </c>
      <c r="C1582" t="b">
        <v>0</v>
      </c>
      <c r="D1582" t="s">
        <v>58</v>
      </c>
      <c r="E1582">
        <v>0</v>
      </c>
      <c r="F1582">
        <v>2020</v>
      </c>
    </row>
    <row r="1583" spans="1:6" x14ac:dyDescent="0.25">
      <c r="A1583" t="s">
        <v>2369</v>
      </c>
      <c r="B1583" t="s">
        <v>2352</v>
      </c>
      <c r="C1583" t="b">
        <v>1</v>
      </c>
      <c r="D1583" t="s">
        <v>58</v>
      </c>
      <c r="E1583">
        <v>2336</v>
      </c>
      <c r="F1583">
        <v>2020</v>
      </c>
    </row>
    <row r="1584" spans="1:6" x14ac:dyDescent="0.25">
      <c r="A1584" t="s">
        <v>2332</v>
      </c>
      <c r="B1584" t="s">
        <v>2350</v>
      </c>
      <c r="C1584" t="b">
        <v>0</v>
      </c>
      <c r="D1584" t="s">
        <v>58</v>
      </c>
      <c r="E1584">
        <v>0</v>
      </c>
      <c r="F1584">
        <v>2020</v>
      </c>
    </row>
    <row r="1585" spans="1:6" x14ac:dyDescent="0.25">
      <c r="A1585" t="s">
        <v>2332</v>
      </c>
      <c r="B1585" t="s">
        <v>2350</v>
      </c>
      <c r="C1585" t="b">
        <v>0</v>
      </c>
      <c r="D1585" t="s">
        <v>60</v>
      </c>
      <c r="E1585">
        <v>0</v>
      </c>
      <c r="F1585">
        <v>2020</v>
      </c>
    </row>
    <row r="1586" spans="1:6" x14ac:dyDescent="0.25">
      <c r="A1586" t="s">
        <v>2428</v>
      </c>
      <c r="B1586" t="s">
        <v>2347</v>
      </c>
      <c r="C1586" t="b">
        <v>1</v>
      </c>
      <c r="D1586" t="s">
        <v>60</v>
      </c>
      <c r="E1586">
        <v>16473</v>
      </c>
      <c r="F1586">
        <v>2020</v>
      </c>
    </row>
    <row r="1587" spans="1:6" x14ac:dyDescent="0.25">
      <c r="A1587" t="s">
        <v>2332</v>
      </c>
      <c r="B1587" t="s">
        <v>2345</v>
      </c>
      <c r="C1587" t="b">
        <v>0</v>
      </c>
      <c r="D1587" t="s">
        <v>60</v>
      </c>
      <c r="E1587">
        <v>0</v>
      </c>
      <c r="F1587">
        <v>2020</v>
      </c>
    </row>
    <row r="1588" spans="1:6" x14ac:dyDescent="0.25">
      <c r="A1588" t="s">
        <v>2457</v>
      </c>
      <c r="B1588" t="s">
        <v>2341</v>
      </c>
      <c r="C1588" t="b">
        <v>1</v>
      </c>
      <c r="D1588" t="s">
        <v>60</v>
      </c>
      <c r="E1588">
        <v>111019</v>
      </c>
      <c r="F1588">
        <v>2020</v>
      </c>
    </row>
    <row r="1589" spans="1:6" x14ac:dyDescent="0.25">
      <c r="A1589" t="s">
        <v>2332</v>
      </c>
      <c r="B1589" t="s">
        <v>2350</v>
      </c>
      <c r="C1589" t="b">
        <v>0</v>
      </c>
      <c r="D1589" t="s">
        <v>60</v>
      </c>
      <c r="E1589">
        <v>0</v>
      </c>
      <c r="F1589">
        <v>2020</v>
      </c>
    </row>
    <row r="1590" spans="1:6" x14ac:dyDescent="0.25">
      <c r="A1590" t="s">
        <v>2353</v>
      </c>
      <c r="B1590" t="s">
        <v>2347</v>
      </c>
      <c r="C1590" t="b">
        <v>0</v>
      </c>
      <c r="D1590" t="s">
        <v>60</v>
      </c>
      <c r="E1590">
        <v>17962.066999999999</v>
      </c>
      <c r="F1590">
        <v>2020</v>
      </c>
    </row>
    <row r="1591" spans="1:6" x14ac:dyDescent="0.25">
      <c r="A1591" t="s">
        <v>2351</v>
      </c>
      <c r="B1591" t="s">
        <v>2345</v>
      </c>
      <c r="C1591" t="b">
        <v>1</v>
      </c>
      <c r="D1591" t="s">
        <v>60</v>
      </c>
      <c r="E1591">
        <v>4165791</v>
      </c>
      <c r="F1591">
        <v>2020</v>
      </c>
    </row>
    <row r="1592" spans="1:6" x14ac:dyDescent="0.25">
      <c r="A1592" t="s">
        <v>2351</v>
      </c>
      <c r="B1592" t="s">
        <v>2345</v>
      </c>
      <c r="C1592" t="b">
        <v>1</v>
      </c>
      <c r="D1592" t="s">
        <v>60</v>
      </c>
      <c r="E1592">
        <v>19623.919000000002</v>
      </c>
      <c r="F1592">
        <v>2020</v>
      </c>
    </row>
    <row r="1593" spans="1:6" x14ac:dyDescent="0.25">
      <c r="A1593" t="s">
        <v>2417</v>
      </c>
      <c r="B1593" t="s">
        <v>2341</v>
      </c>
      <c r="C1593" t="b">
        <v>1</v>
      </c>
      <c r="D1593" t="s">
        <v>60</v>
      </c>
      <c r="E1593">
        <v>50324</v>
      </c>
      <c r="F1593">
        <v>2020</v>
      </c>
    </row>
    <row r="1594" spans="1:6" x14ac:dyDescent="0.25">
      <c r="A1594" t="s">
        <v>2425</v>
      </c>
      <c r="B1594" t="s">
        <v>2341</v>
      </c>
      <c r="C1594" t="b">
        <v>1</v>
      </c>
      <c r="D1594" t="s">
        <v>60</v>
      </c>
      <c r="E1594">
        <v>11690</v>
      </c>
      <c r="F1594">
        <v>2020</v>
      </c>
    </row>
    <row r="1595" spans="1:6" x14ac:dyDescent="0.25">
      <c r="A1595" t="s">
        <v>2407</v>
      </c>
      <c r="B1595" t="s">
        <v>2341</v>
      </c>
      <c r="C1595" t="b">
        <v>1</v>
      </c>
      <c r="D1595" t="s">
        <v>60</v>
      </c>
      <c r="E1595">
        <v>33692</v>
      </c>
      <c r="F1595">
        <v>2020</v>
      </c>
    </row>
    <row r="1596" spans="1:6" x14ac:dyDescent="0.25">
      <c r="A1596" t="s">
        <v>2353</v>
      </c>
      <c r="B1596" t="s">
        <v>2347</v>
      </c>
      <c r="C1596" t="b">
        <v>0</v>
      </c>
      <c r="D1596" t="s">
        <v>60</v>
      </c>
      <c r="E1596">
        <v>654.67200000000003</v>
      </c>
      <c r="F1596">
        <v>2020</v>
      </c>
    </row>
    <row r="1597" spans="1:6" x14ac:dyDescent="0.25">
      <c r="A1597" t="s">
        <v>2353</v>
      </c>
      <c r="B1597" t="s">
        <v>2345</v>
      </c>
      <c r="C1597" t="b">
        <v>0</v>
      </c>
      <c r="D1597" t="s">
        <v>60</v>
      </c>
      <c r="E1597">
        <v>1287.251</v>
      </c>
      <c r="F1597">
        <v>2020</v>
      </c>
    </row>
    <row r="1598" spans="1:6" x14ac:dyDescent="0.25">
      <c r="A1598" t="s">
        <v>2406</v>
      </c>
      <c r="B1598" t="s">
        <v>2386</v>
      </c>
      <c r="C1598" t="b">
        <v>1</v>
      </c>
      <c r="D1598" t="s">
        <v>60</v>
      </c>
      <c r="E1598">
        <v>28916.077000000001</v>
      </c>
      <c r="F1598">
        <v>2020</v>
      </c>
    </row>
    <row r="1599" spans="1:6" x14ac:dyDescent="0.25">
      <c r="A1599" t="s">
        <v>2435</v>
      </c>
      <c r="B1599" t="s">
        <v>2341</v>
      </c>
      <c r="C1599" t="b">
        <v>1</v>
      </c>
      <c r="D1599" t="s">
        <v>60</v>
      </c>
      <c r="E1599">
        <v>12055</v>
      </c>
      <c r="F1599">
        <v>2020</v>
      </c>
    </row>
    <row r="1600" spans="1:6" x14ac:dyDescent="0.25">
      <c r="A1600" t="s">
        <v>2458</v>
      </c>
      <c r="B1600" t="s">
        <v>2341</v>
      </c>
      <c r="C1600" t="b">
        <v>1</v>
      </c>
      <c r="D1600" t="s">
        <v>60</v>
      </c>
      <c r="E1600">
        <v>7429</v>
      </c>
      <c r="F1600">
        <v>2020</v>
      </c>
    </row>
    <row r="1601" spans="1:6" x14ac:dyDescent="0.25">
      <c r="A1601" t="s">
        <v>2375</v>
      </c>
      <c r="B1601" t="s">
        <v>2341</v>
      </c>
      <c r="C1601" t="b">
        <v>1</v>
      </c>
      <c r="D1601" t="s">
        <v>60</v>
      </c>
      <c r="E1601">
        <v>12063</v>
      </c>
      <c r="F1601">
        <v>2020</v>
      </c>
    </row>
    <row r="1602" spans="1:6" x14ac:dyDescent="0.25">
      <c r="A1602" t="s">
        <v>2349</v>
      </c>
      <c r="B1602" t="s">
        <v>2341</v>
      </c>
      <c r="C1602" t="b">
        <v>1</v>
      </c>
      <c r="D1602" t="s">
        <v>60</v>
      </c>
      <c r="E1602">
        <v>289999</v>
      </c>
      <c r="F1602">
        <v>2020</v>
      </c>
    </row>
    <row r="1603" spans="1:6" x14ac:dyDescent="0.25">
      <c r="A1603" t="s">
        <v>2458</v>
      </c>
      <c r="B1603" t="s">
        <v>2341</v>
      </c>
      <c r="C1603" t="b">
        <v>1</v>
      </c>
      <c r="D1603" t="s">
        <v>60</v>
      </c>
      <c r="E1603">
        <v>16259</v>
      </c>
      <c r="F1603">
        <v>2020</v>
      </c>
    </row>
    <row r="1604" spans="1:6" x14ac:dyDescent="0.25">
      <c r="A1604" t="s">
        <v>2346</v>
      </c>
      <c r="B1604" t="s">
        <v>2343</v>
      </c>
      <c r="C1604" t="b">
        <v>1</v>
      </c>
      <c r="D1604" t="s">
        <v>60</v>
      </c>
      <c r="E1604">
        <v>391860</v>
      </c>
      <c r="F1604">
        <v>2020</v>
      </c>
    </row>
    <row r="1605" spans="1:6" x14ac:dyDescent="0.25">
      <c r="A1605" t="s">
        <v>2332</v>
      </c>
      <c r="B1605" t="s">
        <v>2350</v>
      </c>
      <c r="C1605" t="b">
        <v>0</v>
      </c>
      <c r="D1605" t="s">
        <v>60</v>
      </c>
      <c r="E1605">
        <v>0</v>
      </c>
      <c r="F1605">
        <v>2020</v>
      </c>
    </row>
    <row r="1606" spans="1:6" x14ac:dyDescent="0.25">
      <c r="A1606" t="s">
        <v>2391</v>
      </c>
      <c r="B1606" t="s">
        <v>2343</v>
      </c>
      <c r="C1606" t="b">
        <v>1</v>
      </c>
      <c r="D1606" t="s">
        <v>60</v>
      </c>
      <c r="E1606">
        <v>814746</v>
      </c>
      <c r="F1606">
        <v>2020</v>
      </c>
    </row>
    <row r="1607" spans="1:6" x14ac:dyDescent="0.25">
      <c r="A1607" t="s">
        <v>2332</v>
      </c>
      <c r="B1607" t="s">
        <v>2350</v>
      </c>
      <c r="C1607" t="b">
        <v>0</v>
      </c>
      <c r="D1607" t="s">
        <v>60</v>
      </c>
      <c r="E1607">
        <v>0</v>
      </c>
      <c r="F1607">
        <v>2020</v>
      </c>
    </row>
    <row r="1608" spans="1:6" x14ac:dyDescent="0.25">
      <c r="A1608" t="s">
        <v>2454</v>
      </c>
      <c r="B1608" t="s">
        <v>2352</v>
      </c>
      <c r="C1608" t="b">
        <v>1</v>
      </c>
      <c r="D1608" t="s">
        <v>60</v>
      </c>
      <c r="E1608">
        <v>357289</v>
      </c>
      <c r="F1608">
        <v>2020</v>
      </c>
    </row>
    <row r="1609" spans="1:6" x14ac:dyDescent="0.25">
      <c r="A1609" t="s">
        <v>2384</v>
      </c>
      <c r="B1609" t="s">
        <v>2341</v>
      </c>
      <c r="C1609" t="b">
        <v>1</v>
      </c>
      <c r="D1609" t="s">
        <v>60</v>
      </c>
      <c r="E1609">
        <v>66859</v>
      </c>
      <c r="F1609">
        <v>2020</v>
      </c>
    </row>
    <row r="1610" spans="1:6" x14ac:dyDescent="0.25">
      <c r="A1610" t="s">
        <v>2398</v>
      </c>
      <c r="B1610" t="s">
        <v>2343</v>
      </c>
      <c r="C1610" t="b">
        <v>1</v>
      </c>
      <c r="D1610" t="s">
        <v>60</v>
      </c>
      <c r="E1610">
        <v>1030009</v>
      </c>
      <c r="F1610">
        <v>2020</v>
      </c>
    </row>
    <row r="1611" spans="1:6" x14ac:dyDescent="0.25">
      <c r="A1611" t="s">
        <v>2398</v>
      </c>
      <c r="B1611" t="s">
        <v>2343</v>
      </c>
      <c r="C1611" t="b">
        <v>1</v>
      </c>
      <c r="D1611" t="s">
        <v>60</v>
      </c>
      <c r="E1611">
        <v>1678081</v>
      </c>
      <c r="F1611">
        <v>2020</v>
      </c>
    </row>
    <row r="1612" spans="1:6" x14ac:dyDescent="0.25">
      <c r="A1612" t="s">
        <v>2459</v>
      </c>
      <c r="B1612" t="s">
        <v>2350</v>
      </c>
      <c r="C1612" t="b">
        <v>1</v>
      </c>
      <c r="D1612" t="s">
        <v>60</v>
      </c>
      <c r="E1612">
        <v>249.52699999999999</v>
      </c>
      <c r="F1612">
        <v>2020</v>
      </c>
    </row>
    <row r="1613" spans="1:6" x14ac:dyDescent="0.25">
      <c r="A1613" t="s">
        <v>2369</v>
      </c>
      <c r="B1613" t="s">
        <v>2352</v>
      </c>
      <c r="C1613" t="b">
        <v>1</v>
      </c>
      <c r="D1613" t="s">
        <v>60</v>
      </c>
      <c r="E1613">
        <v>17160.473000000002</v>
      </c>
      <c r="F1613">
        <v>2020</v>
      </c>
    </row>
    <row r="1614" spans="1:6" x14ac:dyDescent="0.25">
      <c r="A1614" t="s">
        <v>2353</v>
      </c>
      <c r="B1614" t="s">
        <v>2350</v>
      </c>
      <c r="C1614" t="b">
        <v>0</v>
      </c>
      <c r="D1614" t="s">
        <v>60</v>
      </c>
      <c r="E1614">
        <v>-48.819000000000003</v>
      </c>
      <c r="F1614">
        <v>2020</v>
      </c>
    </row>
    <row r="1615" spans="1:6" x14ac:dyDescent="0.25">
      <c r="A1615" t="s">
        <v>2353</v>
      </c>
      <c r="B1615" t="s">
        <v>2347</v>
      </c>
      <c r="C1615" t="b">
        <v>0</v>
      </c>
      <c r="D1615" t="s">
        <v>60</v>
      </c>
      <c r="E1615">
        <v>-24671.51</v>
      </c>
      <c r="F1615">
        <v>2020</v>
      </c>
    </row>
    <row r="1616" spans="1:6" x14ac:dyDescent="0.25">
      <c r="A1616" t="s">
        <v>2416</v>
      </c>
      <c r="B1616" t="s">
        <v>2345</v>
      </c>
      <c r="C1616" t="b">
        <v>1</v>
      </c>
      <c r="D1616" t="s">
        <v>60</v>
      </c>
      <c r="E1616">
        <v>786020.33</v>
      </c>
      <c r="F1616">
        <v>2020</v>
      </c>
    </row>
    <row r="1617" spans="1:6" x14ac:dyDescent="0.25">
      <c r="A1617" t="s">
        <v>2344</v>
      </c>
      <c r="B1617" t="s">
        <v>2368</v>
      </c>
      <c r="C1617" t="b">
        <v>1</v>
      </c>
      <c r="D1617" t="s">
        <v>60</v>
      </c>
      <c r="E1617">
        <v>5593314</v>
      </c>
      <c r="F1617">
        <v>2020</v>
      </c>
    </row>
    <row r="1618" spans="1:6" x14ac:dyDescent="0.25">
      <c r="A1618" t="s">
        <v>2365</v>
      </c>
      <c r="B1618" t="s">
        <v>2368</v>
      </c>
      <c r="C1618" t="b">
        <v>1</v>
      </c>
      <c r="D1618" t="s">
        <v>60</v>
      </c>
      <c r="E1618">
        <v>4746398</v>
      </c>
      <c r="F1618">
        <v>2020</v>
      </c>
    </row>
    <row r="1619" spans="1:6" x14ac:dyDescent="0.25">
      <c r="A1619" t="s">
        <v>2365</v>
      </c>
      <c r="B1619" t="s">
        <v>2368</v>
      </c>
      <c r="C1619" t="b">
        <v>1</v>
      </c>
      <c r="D1619" t="s">
        <v>60</v>
      </c>
      <c r="E1619">
        <v>4337576</v>
      </c>
      <c r="F1619">
        <v>2020</v>
      </c>
    </row>
    <row r="1620" spans="1:6" x14ac:dyDescent="0.25">
      <c r="A1620" t="s">
        <v>2349</v>
      </c>
      <c r="B1620" t="s">
        <v>2467</v>
      </c>
      <c r="C1620" t="b">
        <v>1</v>
      </c>
      <c r="D1620" t="s">
        <v>60</v>
      </c>
      <c r="E1620">
        <v>64705.839</v>
      </c>
      <c r="F1620">
        <v>2020</v>
      </c>
    </row>
    <row r="1621" spans="1:6" x14ac:dyDescent="0.25">
      <c r="A1621" t="s">
        <v>2349</v>
      </c>
      <c r="B1621" t="s">
        <v>2467</v>
      </c>
      <c r="C1621" t="b">
        <v>1</v>
      </c>
      <c r="D1621" t="s">
        <v>60</v>
      </c>
      <c r="E1621">
        <v>79087.072</v>
      </c>
      <c r="F1621">
        <v>2020</v>
      </c>
    </row>
    <row r="1622" spans="1:6" x14ac:dyDescent="0.25">
      <c r="A1622" t="s">
        <v>2353</v>
      </c>
      <c r="B1622" t="s">
        <v>2347</v>
      </c>
      <c r="C1622" t="b">
        <v>0</v>
      </c>
      <c r="D1622" t="s">
        <v>60</v>
      </c>
      <c r="E1622">
        <v>1326.278</v>
      </c>
      <c r="F1622">
        <v>2020</v>
      </c>
    </row>
    <row r="1623" spans="1:6" x14ac:dyDescent="0.25">
      <c r="A1623" t="s">
        <v>2353</v>
      </c>
      <c r="B1623" t="s">
        <v>2386</v>
      </c>
      <c r="C1623" t="b">
        <v>0</v>
      </c>
      <c r="D1623" t="s">
        <v>60</v>
      </c>
      <c r="E1623">
        <v>45.811</v>
      </c>
      <c r="F1623">
        <v>2020</v>
      </c>
    </row>
    <row r="1624" spans="1:6" x14ac:dyDescent="0.25">
      <c r="A1624" t="s">
        <v>2332</v>
      </c>
      <c r="B1624" t="s">
        <v>2350</v>
      </c>
      <c r="C1624" t="b">
        <v>0</v>
      </c>
      <c r="D1624" t="s">
        <v>60</v>
      </c>
      <c r="E1624">
        <v>0.79200000000000004</v>
      </c>
      <c r="F1624">
        <v>2020</v>
      </c>
    </row>
    <row r="1625" spans="1:6" x14ac:dyDescent="0.25">
      <c r="A1625" t="s">
        <v>2332</v>
      </c>
      <c r="B1625" t="s">
        <v>2343</v>
      </c>
      <c r="C1625" t="b">
        <v>0</v>
      </c>
      <c r="D1625" t="s">
        <v>60</v>
      </c>
      <c r="E1625">
        <v>746209.21</v>
      </c>
      <c r="F1625">
        <v>2020</v>
      </c>
    </row>
    <row r="1626" spans="1:6" x14ac:dyDescent="0.25">
      <c r="A1626" t="s">
        <v>2353</v>
      </c>
      <c r="B1626" t="s">
        <v>2350</v>
      </c>
      <c r="C1626" t="b">
        <v>0</v>
      </c>
      <c r="D1626" t="s">
        <v>60</v>
      </c>
      <c r="E1626">
        <v>1.5369999999999999</v>
      </c>
      <c r="F1626">
        <v>2020</v>
      </c>
    </row>
    <row r="1627" spans="1:6" x14ac:dyDescent="0.25">
      <c r="A1627" t="s">
        <v>2379</v>
      </c>
      <c r="B1627" t="s">
        <v>2343</v>
      </c>
      <c r="C1627" t="b">
        <v>1</v>
      </c>
      <c r="D1627" t="s">
        <v>60</v>
      </c>
      <c r="E1627">
        <v>1433113.5</v>
      </c>
      <c r="F1627">
        <v>2020</v>
      </c>
    </row>
    <row r="1628" spans="1:6" x14ac:dyDescent="0.25">
      <c r="A1628" t="s">
        <v>2391</v>
      </c>
      <c r="B1628" t="s">
        <v>2350</v>
      </c>
      <c r="C1628" t="b">
        <v>1</v>
      </c>
      <c r="D1628" t="s">
        <v>60</v>
      </c>
      <c r="E1628">
        <v>50.96</v>
      </c>
      <c r="F1628">
        <v>2020</v>
      </c>
    </row>
    <row r="1629" spans="1:6" x14ac:dyDescent="0.25">
      <c r="A1629" t="s">
        <v>2406</v>
      </c>
      <c r="B1629" t="s">
        <v>2467</v>
      </c>
      <c r="C1629" t="b">
        <v>1</v>
      </c>
      <c r="D1629" t="s">
        <v>60</v>
      </c>
      <c r="E1629">
        <v>50210.256000000001</v>
      </c>
      <c r="F1629">
        <v>2020</v>
      </c>
    </row>
    <row r="1630" spans="1:6" x14ac:dyDescent="0.25">
      <c r="A1630" t="s">
        <v>2406</v>
      </c>
      <c r="B1630" t="s">
        <v>2467</v>
      </c>
      <c r="C1630" t="b">
        <v>1</v>
      </c>
      <c r="D1630" t="s">
        <v>60</v>
      </c>
      <c r="E1630">
        <v>61368.442000000003</v>
      </c>
      <c r="F1630">
        <v>2020</v>
      </c>
    </row>
    <row r="1631" spans="1:6" x14ac:dyDescent="0.25">
      <c r="A1631" t="s">
        <v>2353</v>
      </c>
      <c r="B1631" t="s">
        <v>2347</v>
      </c>
      <c r="C1631" t="b">
        <v>0</v>
      </c>
      <c r="D1631" t="s">
        <v>60</v>
      </c>
      <c r="E1631">
        <v>2346.3020000000001</v>
      </c>
      <c r="F1631">
        <v>2020</v>
      </c>
    </row>
    <row r="1632" spans="1:6" x14ac:dyDescent="0.25">
      <c r="A1632" t="s">
        <v>2452</v>
      </c>
      <c r="B1632" t="s">
        <v>2341</v>
      </c>
      <c r="C1632" t="b">
        <v>1</v>
      </c>
      <c r="D1632" t="s">
        <v>60</v>
      </c>
      <c r="E1632">
        <v>5125</v>
      </c>
      <c r="F1632">
        <v>2020</v>
      </c>
    </row>
    <row r="1633" spans="1:6" x14ac:dyDescent="0.25">
      <c r="A1633" t="s">
        <v>2332</v>
      </c>
      <c r="B1633" t="s">
        <v>2350</v>
      </c>
      <c r="C1633" t="b">
        <v>0</v>
      </c>
      <c r="D1633" t="s">
        <v>60</v>
      </c>
      <c r="E1633">
        <v>0</v>
      </c>
      <c r="F1633">
        <v>2020</v>
      </c>
    </row>
    <row r="1634" spans="1:6" x14ac:dyDescent="0.25">
      <c r="A1634" t="s">
        <v>2353</v>
      </c>
      <c r="B1634" t="s">
        <v>2350</v>
      </c>
      <c r="C1634" t="b">
        <v>0</v>
      </c>
      <c r="D1634" t="s">
        <v>60</v>
      </c>
      <c r="E1634">
        <v>1233.298</v>
      </c>
      <c r="F1634">
        <v>2020</v>
      </c>
    </row>
    <row r="1635" spans="1:6" x14ac:dyDescent="0.25">
      <c r="A1635" t="s">
        <v>2358</v>
      </c>
      <c r="B1635" t="s">
        <v>2345</v>
      </c>
      <c r="C1635" t="b">
        <v>1</v>
      </c>
      <c r="D1635" t="s">
        <v>60</v>
      </c>
      <c r="E1635">
        <v>197281.7</v>
      </c>
      <c r="F1635">
        <v>2020</v>
      </c>
    </row>
    <row r="1636" spans="1:6" x14ac:dyDescent="0.25">
      <c r="A1636" t="s">
        <v>2445</v>
      </c>
      <c r="B1636" t="s">
        <v>2350</v>
      </c>
      <c r="C1636" t="b">
        <v>1</v>
      </c>
      <c r="D1636" t="s">
        <v>60</v>
      </c>
      <c r="E1636">
        <v>12</v>
      </c>
      <c r="F1636">
        <v>2020</v>
      </c>
    </row>
    <row r="1637" spans="1:6" x14ac:dyDescent="0.25">
      <c r="A1637" t="s">
        <v>2348</v>
      </c>
      <c r="B1637" t="s">
        <v>2350</v>
      </c>
      <c r="C1637" t="b">
        <v>1</v>
      </c>
      <c r="D1637" t="s">
        <v>60</v>
      </c>
      <c r="E1637">
        <v>64</v>
      </c>
      <c r="F1637">
        <v>2020</v>
      </c>
    </row>
    <row r="1638" spans="1:6" x14ac:dyDescent="0.25">
      <c r="A1638" t="s">
        <v>2332</v>
      </c>
      <c r="B1638" t="s">
        <v>2352</v>
      </c>
      <c r="C1638" t="b">
        <v>0</v>
      </c>
      <c r="D1638" t="s">
        <v>60</v>
      </c>
      <c r="E1638">
        <v>0</v>
      </c>
      <c r="F1638">
        <v>2020</v>
      </c>
    </row>
    <row r="1639" spans="1:6" x14ac:dyDescent="0.25">
      <c r="A1639" t="s">
        <v>2391</v>
      </c>
      <c r="B1639" t="s">
        <v>2350</v>
      </c>
      <c r="C1639" t="b">
        <v>1</v>
      </c>
      <c r="D1639" t="s">
        <v>60</v>
      </c>
      <c r="E1639">
        <v>80</v>
      </c>
      <c r="F1639">
        <v>2020</v>
      </c>
    </row>
    <row r="1640" spans="1:6" x14ac:dyDescent="0.25">
      <c r="A1640" t="s">
        <v>2383</v>
      </c>
      <c r="B1640" t="s">
        <v>2350</v>
      </c>
      <c r="C1640" t="b">
        <v>1</v>
      </c>
      <c r="D1640" t="s">
        <v>60</v>
      </c>
      <c r="E1640">
        <v>154</v>
      </c>
      <c r="F1640">
        <v>2020</v>
      </c>
    </row>
    <row r="1641" spans="1:6" x14ac:dyDescent="0.25">
      <c r="A1641" t="s">
        <v>2390</v>
      </c>
      <c r="B1641" t="s">
        <v>2350</v>
      </c>
      <c r="C1641" t="b">
        <v>1</v>
      </c>
      <c r="D1641" t="s">
        <v>60</v>
      </c>
      <c r="E1641">
        <v>71</v>
      </c>
      <c r="F1641">
        <v>2020</v>
      </c>
    </row>
    <row r="1642" spans="1:6" x14ac:dyDescent="0.25">
      <c r="A1642" t="s">
        <v>2332</v>
      </c>
      <c r="B1642" t="s">
        <v>2352</v>
      </c>
      <c r="C1642" t="b">
        <v>0</v>
      </c>
      <c r="D1642" t="s">
        <v>60</v>
      </c>
      <c r="E1642">
        <v>0</v>
      </c>
      <c r="F1642">
        <v>2020</v>
      </c>
    </row>
    <row r="1643" spans="1:6" x14ac:dyDescent="0.25">
      <c r="A1643" t="s">
        <v>2332</v>
      </c>
      <c r="B1643" t="s">
        <v>2350</v>
      </c>
      <c r="C1643" t="b">
        <v>0</v>
      </c>
      <c r="D1643" t="s">
        <v>60</v>
      </c>
      <c r="E1643">
        <v>0</v>
      </c>
      <c r="F1643">
        <v>2020</v>
      </c>
    </row>
    <row r="1644" spans="1:6" x14ac:dyDescent="0.25">
      <c r="A1644" t="s">
        <v>2440</v>
      </c>
      <c r="B1644" t="s">
        <v>2350</v>
      </c>
      <c r="C1644" t="b">
        <v>1</v>
      </c>
      <c r="D1644" t="s">
        <v>60</v>
      </c>
      <c r="E1644">
        <v>42</v>
      </c>
      <c r="F1644">
        <v>2020</v>
      </c>
    </row>
    <row r="1645" spans="1:6" x14ac:dyDescent="0.25">
      <c r="A1645" t="s">
        <v>2332</v>
      </c>
      <c r="B1645" t="s">
        <v>2352</v>
      </c>
      <c r="C1645" t="b">
        <v>0</v>
      </c>
      <c r="D1645" t="s">
        <v>60</v>
      </c>
      <c r="E1645">
        <v>0</v>
      </c>
      <c r="F1645">
        <v>2020</v>
      </c>
    </row>
    <row r="1646" spans="1:6" x14ac:dyDescent="0.25">
      <c r="A1646" t="s">
        <v>2356</v>
      </c>
      <c r="B1646" t="s">
        <v>2350</v>
      </c>
      <c r="C1646" t="b">
        <v>1</v>
      </c>
      <c r="D1646" t="s">
        <v>60</v>
      </c>
      <c r="E1646">
        <v>16</v>
      </c>
      <c r="F1646">
        <v>2020</v>
      </c>
    </row>
    <row r="1647" spans="1:6" x14ac:dyDescent="0.25">
      <c r="A1647" t="s">
        <v>2369</v>
      </c>
      <c r="B1647" t="s">
        <v>2350</v>
      </c>
      <c r="C1647" t="b">
        <v>1</v>
      </c>
      <c r="D1647" t="s">
        <v>60</v>
      </c>
      <c r="E1647">
        <v>42.655000000000001</v>
      </c>
      <c r="F1647">
        <v>2020</v>
      </c>
    </row>
    <row r="1648" spans="1:6" x14ac:dyDescent="0.25">
      <c r="A1648" t="s">
        <v>2380</v>
      </c>
      <c r="B1648" t="s">
        <v>2386</v>
      </c>
      <c r="C1648" t="b">
        <v>1</v>
      </c>
      <c r="D1648" t="s">
        <v>60</v>
      </c>
      <c r="E1648">
        <v>24352.345000000001</v>
      </c>
      <c r="F1648">
        <v>2020</v>
      </c>
    </row>
    <row r="1649" spans="1:6" x14ac:dyDescent="0.25">
      <c r="A1649" t="s">
        <v>2332</v>
      </c>
      <c r="B1649" t="s">
        <v>2352</v>
      </c>
      <c r="C1649" t="b">
        <v>0</v>
      </c>
      <c r="D1649" t="s">
        <v>60</v>
      </c>
      <c r="E1649">
        <v>0</v>
      </c>
      <c r="F1649">
        <v>2020</v>
      </c>
    </row>
    <row r="1650" spans="1:6" x14ac:dyDescent="0.25">
      <c r="A1650" t="s">
        <v>2366</v>
      </c>
      <c r="B1650" t="s">
        <v>2350</v>
      </c>
      <c r="C1650" t="b">
        <v>1</v>
      </c>
      <c r="D1650" t="s">
        <v>60</v>
      </c>
      <c r="E1650">
        <v>10</v>
      </c>
      <c r="F1650">
        <v>2020</v>
      </c>
    </row>
    <row r="1651" spans="1:6" x14ac:dyDescent="0.25">
      <c r="A1651" t="s">
        <v>2387</v>
      </c>
      <c r="B1651" t="s">
        <v>2350</v>
      </c>
      <c r="C1651" t="b">
        <v>1</v>
      </c>
      <c r="D1651" t="s">
        <v>60</v>
      </c>
      <c r="E1651">
        <v>47.555999999999997</v>
      </c>
      <c r="F1651">
        <v>2020</v>
      </c>
    </row>
    <row r="1652" spans="1:6" x14ac:dyDescent="0.25">
      <c r="A1652" t="s">
        <v>2381</v>
      </c>
      <c r="B1652" t="s">
        <v>2352</v>
      </c>
      <c r="C1652" t="b">
        <v>1</v>
      </c>
      <c r="D1652" t="s">
        <v>60</v>
      </c>
      <c r="E1652">
        <v>14636.444</v>
      </c>
      <c r="F1652">
        <v>2020</v>
      </c>
    </row>
    <row r="1653" spans="1:6" x14ac:dyDescent="0.25">
      <c r="A1653" t="s">
        <v>2380</v>
      </c>
      <c r="B1653" t="s">
        <v>2350</v>
      </c>
      <c r="C1653" t="b">
        <v>1</v>
      </c>
      <c r="D1653" t="s">
        <v>60</v>
      </c>
      <c r="E1653">
        <v>154.10599999999999</v>
      </c>
      <c r="F1653">
        <v>2020</v>
      </c>
    </row>
    <row r="1654" spans="1:6" x14ac:dyDescent="0.25">
      <c r="A1654" t="s">
        <v>2353</v>
      </c>
      <c r="B1654" t="s">
        <v>2352</v>
      </c>
      <c r="C1654" t="b">
        <v>0</v>
      </c>
      <c r="D1654" t="s">
        <v>60</v>
      </c>
      <c r="E1654">
        <v>2.8940000000000001</v>
      </c>
      <c r="F1654">
        <v>2020</v>
      </c>
    </row>
    <row r="1655" spans="1:6" x14ac:dyDescent="0.25">
      <c r="A1655" t="s">
        <v>2441</v>
      </c>
      <c r="B1655" t="s">
        <v>2350</v>
      </c>
      <c r="C1655" t="b">
        <v>1</v>
      </c>
      <c r="D1655" t="s">
        <v>60</v>
      </c>
      <c r="E1655">
        <v>145</v>
      </c>
      <c r="F1655">
        <v>2020</v>
      </c>
    </row>
    <row r="1656" spans="1:6" x14ac:dyDescent="0.25">
      <c r="A1656" t="s">
        <v>2370</v>
      </c>
      <c r="B1656" t="s">
        <v>2341</v>
      </c>
      <c r="C1656" t="b">
        <v>1</v>
      </c>
      <c r="D1656" t="s">
        <v>60</v>
      </c>
      <c r="E1656">
        <v>2958</v>
      </c>
      <c r="F1656">
        <v>2020</v>
      </c>
    </row>
    <row r="1657" spans="1:6" x14ac:dyDescent="0.25">
      <c r="A1657" t="s">
        <v>2332</v>
      </c>
      <c r="B1657" t="s">
        <v>2345</v>
      </c>
      <c r="C1657" t="b">
        <v>0</v>
      </c>
      <c r="D1657" t="s">
        <v>60</v>
      </c>
      <c r="E1657">
        <v>0</v>
      </c>
      <c r="F1657">
        <v>2020</v>
      </c>
    </row>
    <row r="1658" spans="1:6" x14ac:dyDescent="0.25">
      <c r="A1658" t="s">
        <v>2332</v>
      </c>
      <c r="B1658" t="s">
        <v>2350</v>
      </c>
      <c r="C1658" t="b">
        <v>0</v>
      </c>
      <c r="D1658" t="s">
        <v>60</v>
      </c>
      <c r="E1658">
        <v>0</v>
      </c>
      <c r="F1658">
        <v>2020</v>
      </c>
    </row>
    <row r="1659" spans="1:6" x14ac:dyDescent="0.25">
      <c r="A1659" t="s">
        <v>2332</v>
      </c>
      <c r="B1659" t="s">
        <v>2371</v>
      </c>
      <c r="C1659" t="b">
        <v>0</v>
      </c>
      <c r="D1659" t="s">
        <v>60</v>
      </c>
      <c r="E1659">
        <v>0</v>
      </c>
      <c r="F1659">
        <v>2020</v>
      </c>
    </row>
    <row r="1660" spans="1:6" x14ac:dyDescent="0.25">
      <c r="A1660" t="s">
        <v>2332</v>
      </c>
      <c r="B1660" t="s">
        <v>2347</v>
      </c>
      <c r="C1660" t="b">
        <v>0</v>
      </c>
      <c r="D1660" t="s">
        <v>60</v>
      </c>
      <c r="E1660">
        <v>0</v>
      </c>
      <c r="F1660">
        <v>2020</v>
      </c>
    </row>
    <row r="1661" spans="1:6" x14ac:dyDescent="0.25">
      <c r="A1661" t="s">
        <v>2332</v>
      </c>
      <c r="B1661" t="s">
        <v>2345</v>
      </c>
      <c r="C1661" t="b">
        <v>0</v>
      </c>
      <c r="D1661" t="s">
        <v>60</v>
      </c>
      <c r="E1661">
        <v>0</v>
      </c>
      <c r="F1661">
        <v>2020</v>
      </c>
    </row>
    <row r="1662" spans="1:6" x14ac:dyDescent="0.25">
      <c r="A1662" t="s">
        <v>2332</v>
      </c>
      <c r="B1662" t="s">
        <v>2386</v>
      </c>
      <c r="C1662" t="b">
        <v>0</v>
      </c>
      <c r="D1662" t="s">
        <v>60</v>
      </c>
      <c r="E1662">
        <v>0</v>
      </c>
      <c r="F1662">
        <v>2020</v>
      </c>
    </row>
    <row r="1663" spans="1:6" x14ac:dyDescent="0.25">
      <c r="A1663" t="s">
        <v>2353</v>
      </c>
      <c r="B1663" t="s">
        <v>2350</v>
      </c>
      <c r="C1663" t="b">
        <v>0</v>
      </c>
      <c r="D1663" t="s">
        <v>60</v>
      </c>
      <c r="E1663">
        <v>14.826000000000001</v>
      </c>
      <c r="F1663">
        <v>2020</v>
      </c>
    </row>
    <row r="1664" spans="1:6" x14ac:dyDescent="0.25">
      <c r="A1664" t="s">
        <v>2394</v>
      </c>
      <c r="B1664" t="s">
        <v>2352</v>
      </c>
      <c r="C1664" t="b">
        <v>1</v>
      </c>
      <c r="D1664" t="s">
        <v>60</v>
      </c>
      <c r="E1664">
        <v>10003.174000000001</v>
      </c>
      <c r="F1664">
        <v>2020</v>
      </c>
    </row>
    <row r="1665" spans="1:6" x14ac:dyDescent="0.25">
      <c r="A1665" t="s">
        <v>2388</v>
      </c>
      <c r="B1665" t="s">
        <v>2350</v>
      </c>
      <c r="C1665" t="b">
        <v>1</v>
      </c>
      <c r="D1665" t="s">
        <v>60</v>
      </c>
      <c r="E1665">
        <v>6.38</v>
      </c>
      <c r="F1665">
        <v>2020</v>
      </c>
    </row>
    <row r="1666" spans="1:6" x14ac:dyDescent="0.25">
      <c r="A1666" t="s">
        <v>2353</v>
      </c>
      <c r="B1666" t="s">
        <v>2352</v>
      </c>
      <c r="C1666" t="b">
        <v>0</v>
      </c>
      <c r="D1666" t="s">
        <v>60</v>
      </c>
      <c r="E1666">
        <v>4.4000000000000004</v>
      </c>
      <c r="F1666">
        <v>2020</v>
      </c>
    </row>
    <row r="1667" spans="1:6" x14ac:dyDescent="0.25">
      <c r="A1667" t="s">
        <v>2459</v>
      </c>
      <c r="B1667" t="s">
        <v>2350</v>
      </c>
      <c r="C1667" t="b">
        <v>1</v>
      </c>
      <c r="D1667" t="s">
        <v>60</v>
      </c>
      <c r="E1667">
        <v>38</v>
      </c>
      <c r="F1667">
        <v>2020</v>
      </c>
    </row>
    <row r="1668" spans="1:6" x14ac:dyDescent="0.25">
      <c r="A1668" t="s">
        <v>2440</v>
      </c>
      <c r="B1668" t="s">
        <v>2350</v>
      </c>
      <c r="C1668" t="b">
        <v>1</v>
      </c>
      <c r="D1668" t="s">
        <v>60</v>
      </c>
      <c r="E1668">
        <v>31</v>
      </c>
      <c r="F1668">
        <v>2020</v>
      </c>
    </row>
    <row r="1669" spans="1:6" x14ac:dyDescent="0.25">
      <c r="A1669" t="s">
        <v>2332</v>
      </c>
      <c r="B1669" t="s">
        <v>2352</v>
      </c>
      <c r="C1669" t="b">
        <v>0</v>
      </c>
      <c r="D1669" t="s">
        <v>60</v>
      </c>
      <c r="E1669">
        <v>0</v>
      </c>
      <c r="F1669">
        <v>2020</v>
      </c>
    </row>
    <row r="1670" spans="1:6" x14ac:dyDescent="0.25">
      <c r="A1670" t="s">
        <v>2332</v>
      </c>
      <c r="B1670" t="s">
        <v>2341</v>
      </c>
      <c r="C1670" t="b">
        <v>0</v>
      </c>
      <c r="D1670" t="s">
        <v>60</v>
      </c>
      <c r="E1670">
        <v>0</v>
      </c>
      <c r="F1670">
        <v>2020</v>
      </c>
    </row>
    <row r="1671" spans="1:6" x14ac:dyDescent="0.25">
      <c r="A1671" t="s">
        <v>2441</v>
      </c>
      <c r="B1671" t="s">
        <v>2350</v>
      </c>
      <c r="C1671" t="b">
        <v>1</v>
      </c>
      <c r="D1671" t="s">
        <v>60</v>
      </c>
      <c r="E1671">
        <v>10</v>
      </c>
      <c r="F1671">
        <v>2020</v>
      </c>
    </row>
    <row r="1672" spans="1:6" x14ac:dyDescent="0.25">
      <c r="A1672" t="s">
        <v>2373</v>
      </c>
      <c r="B1672" t="s">
        <v>2350</v>
      </c>
      <c r="C1672" t="b">
        <v>1</v>
      </c>
      <c r="D1672" t="s">
        <v>60</v>
      </c>
      <c r="E1672">
        <v>94.26</v>
      </c>
      <c r="F1672">
        <v>2020</v>
      </c>
    </row>
    <row r="1673" spans="1:6" x14ac:dyDescent="0.25">
      <c r="A1673" t="s">
        <v>2353</v>
      </c>
      <c r="B1673" t="s">
        <v>2352</v>
      </c>
      <c r="C1673" t="b">
        <v>0</v>
      </c>
      <c r="D1673" t="s">
        <v>60</v>
      </c>
      <c r="E1673">
        <v>8.74</v>
      </c>
      <c r="F1673">
        <v>2020</v>
      </c>
    </row>
    <row r="1674" spans="1:6" x14ac:dyDescent="0.25">
      <c r="A1674" t="s">
        <v>2348</v>
      </c>
      <c r="B1674" t="s">
        <v>2350</v>
      </c>
      <c r="C1674" t="b">
        <v>1</v>
      </c>
      <c r="D1674" t="s">
        <v>60</v>
      </c>
      <c r="E1674">
        <v>36</v>
      </c>
      <c r="F1674">
        <v>2020</v>
      </c>
    </row>
    <row r="1675" spans="1:6" x14ac:dyDescent="0.25">
      <c r="A1675" t="s">
        <v>2332</v>
      </c>
      <c r="B1675" t="s">
        <v>2352</v>
      </c>
      <c r="C1675" t="b">
        <v>0</v>
      </c>
      <c r="D1675" t="s">
        <v>60</v>
      </c>
      <c r="E1675">
        <v>0</v>
      </c>
      <c r="F1675">
        <v>2020</v>
      </c>
    </row>
    <row r="1676" spans="1:6" x14ac:dyDescent="0.25">
      <c r="A1676" t="s">
        <v>2412</v>
      </c>
      <c r="B1676" t="s">
        <v>2350</v>
      </c>
      <c r="C1676" t="b">
        <v>1</v>
      </c>
      <c r="D1676" t="s">
        <v>60</v>
      </c>
      <c r="E1676">
        <v>72</v>
      </c>
      <c r="F1676">
        <v>2020</v>
      </c>
    </row>
    <row r="1677" spans="1:6" x14ac:dyDescent="0.25">
      <c r="A1677" t="s">
        <v>2412</v>
      </c>
      <c r="B1677" t="s">
        <v>2350</v>
      </c>
      <c r="C1677" t="b">
        <v>1</v>
      </c>
      <c r="D1677" t="s">
        <v>60</v>
      </c>
      <c r="E1677">
        <v>66</v>
      </c>
      <c r="F1677">
        <v>2020</v>
      </c>
    </row>
    <row r="1678" spans="1:6" x14ac:dyDescent="0.25">
      <c r="A1678" t="s">
        <v>2332</v>
      </c>
      <c r="B1678" t="s">
        <v>2352</v>
      </c>
      <c r="C1678" t="b">
        <v>0</v>
      </c>
      <c r="D1678" t="s">
        <v>60</v>
      </c>
      <c r="E1678">
        <v>0</v>
      </c>
      <c r="F1678">
        <v>2020</v>
      </c>
    </row>
    <row r="1679" spans="1:6" x14ac:dyDescent="0.25">
      <c r="A1679" t="s">
        <v>2445</v>
      </c>
      <c r="B1679" t="s">
        <v>2350</v>
      </c>
      <c r="C1679" t="b">
        <v>1</v>
      </c>
      <c r="D1679" t="s">
        <v>60</v>
      </c>
      <c r="E1679">
        <v>86.606999999999999</v>
      </c>
      <c r="F1679">
        <v>2020</v>
      </c>
    </row>
    <row r="1680" spans="1:6" x14ac:dyDescent="0.25">
      <c r="A1680" t="s">
        <v>2394</v>
      </c>
      <c r="B1680" t="s">
        <v>2352</v>
      </c>
      <c r="C1680" t="b">
        <v>1</v>
      </c>
      <c r="D1680" t="s">
        <v>60</v>
      </c>
      <c r="E1680">
        <v>74.393000000000001</v>
      </c>
      <c r="F1680">
        <v>2020</v>
      </c>
    </row>
    <row r="1681" spans="1:6" x14ac:dyDescent="0.25">
      <c r="A1681" t="s">
        <v>2387</v>
      </c>
      <c r="B1681" t="s">
        <v>2350</v>
      </c>
      <c r="C1681" t="b">
        <v>1</v>
      </c>
      <c r="D1681" t="s">
        <v>60</v>
      </c>
      <c r="E1681">
        <v>24.734000000000002</v>
      </c>
      <c r="F1681">
        <v>2020</v>
      </c>
    </row>
    <row r="1682" spans="1:6" x14ac:dyDescent="0.25">
      <c r="A1682" t="s">
        <v>2369</v>
      </c>
      <c r="B1682" t="s">
        <v>2352</v>
      </c>
      <c r="C1682" t="b">
        <v>1</v>
      </c>
      <c r="D1682" t="s">
        <v>60</v>
      </c>
      <c r="E1682">
        <v>16.265999999999998</v>
      </c>
      <c r="F1682">
        <v>2020</v>
      </c>
    </row>
    <row r="1683" spans="1:6" x14ac:dyDescent="0.25">
      <c r="A1683" t="s">
        <v>2388</v>
      </c>
      <c r="B1683" t="s">
        <v>2350</v>
      </c>
      <c r="C1683" t="b">
        <v>1</v>
      </c>
      <c r="D1683" t="s">
        <v>60</v>
      </c>
      <c r="E1683">
        <v>12.792999999999999</v>
      </c>
      <c r="F1683">
        <v>2020</v>
      </c>
    </row>
    <row r="1684" spans="1:6" x14ac:dyDescent="0.25">
      <c r="A1684" t="s">
        <v>2353</v>
      </c>
      <c r="B1684" t="s">
        <v>2352</v>
      </c>
      <c r="C1684" t="b">
        <v>0</v>
      </c>
      <c r="D1684" t="s">
        <v>60</v>
      </c>
      <c r="E1684">
        <v>2.2069999999999999</v>
      </c>
      <c r="F1684">
        <v>2020</v>
      </c>
    </row>
    <row r="1685" spans="1:6" x14ac:dyDescent="0.25">
      <c r="A1685" t="s">
        <v>2382</v>
      </c>
      <c r="B1685" t="s">
        <v>2339</v>
      </c>
      <c r="C1685" t="b">
        <v>1</v>
      </c>
      <c r="D1685" t="s">
        <v>60</v>
      </c>
      <c r="E1685">
        <v>3077</v>
      </c>
      <c r="F1685">
        <v>2020</v>
      </c>
    </row>
    <row r="1686" spans="1:6" x14ac:dyDescent="0.25">
      <c r="A1686" t="s">
        <v>2353</v>
      </c>
      <c r="B1686" t="s">
        <v>2350</v>
      </c>
      <c r="C1686" t="b">
        <v>0</v>
      </c>
      <c r="D1686" t="s">
        <v>60</v>
      </c>
      <c r="E1686">
        <v>-130.03</v>
      </c>
      <c r="F1686">
        <v>2020</v>
      </c>
    </row>
    <row r="1687" spans="1:6" x14ac:dyDescent="0.25">
      <c r="A1687" t="s">
        <v>2374</v>
      </c>
      <c r="B1687" t="s">
        <v>2352</v>
      </c>
      <c r="C1687" t="b">
        <v>0</v>
      </c>
      <c r="D1687" t="s">
        <v>60</v>
      </c>
      <c r="E1687">
        <v>-392.97</v>
      </c>
      <c r="F1687">
        <v>2020</v>
      </c>
    </row>
    <row r="1688" spans="1:6" x14ac:dyDescent="0.25">
      <c r="A1688" t="s">
        <v>2366</v>
      </c>
      <c r="B1688" t="s">
        <v>2350</v>
      </c>
      <c r="C1688" t="b">
        <v>1</v>
      </c>
      <c r="D1688" t="s">
        <v>60</v>
      </c>
      <c r="E1688">
        <v>648</v>
      </c>
      <c r="F1688">
        <v>2020</v>
      </c>
    </row>
    <row r="1689" spans="1:6" x14ac:dyDescent="0.25">
      <c r="A1689" t="s">
        <v>2459</v>
      </c>
      <c r="B1689" t="s">
        <v>2347</v>
      </c>
      <c r="C1689" t="b">
        <v>1</v>
      </c>
      <c r="D1689" t="s">
        <v>60</v>
      </c>
      <c r="E1689">
        <v>2645</v>
      </c>
      <c r="F1689">
        <v>2020</v>
      </c>
    </row>
    <row r="1690" spans="1:6" x14ac:dyDescent="0.25">
      <c r="A1690" t="s">
        <v>2338</v>
      </c>
      <c r="B1690" t="s">
        <v>2350</v>
      </c>
      <c r="C1690" t="b">
        <v>1</v>
      </c>
      <c r="D1690" t="s">
        <v>60</v>
      </c>
      <c r="E1690">
        <v>261</v>
      </c>
      <c r="F1690">
        <v>2020</v>
      </c>
    </row>
    <row r="1691" spans="1:6" x14ac:dyDescent="0.25">
      <c r="A1691" t="s">
        <v>2332</v>
      </c>
      <c r="B1691" t="s">
        <v>2352</v>
      </c>
      <c r="C1691" t="b">
        <v>0</v>
      </c>
      <c r="D1691" t="s">
        <v>60</v>
      </c>
      <c r="E1691">
        <v>0</v>
      </c>
      <c r="F1691">
        <v>2020</v>
      </c>
    </row>
    <row r="1692" spans="1:6" x14ac:dyDescent="0.25">
      <c r="A1692" t="s">
        <v>2349</v>
      </c>
      <c r="B1692" t="s">
        <v>2350</v>
      </c>
      <c r="C1692" t="b">
        <v>1</v>
      </c>
      <c r="D1692" t="s">
        <v>60</v>
      </c>
      <c r="E1692">
        <v>11.916</v>
      </c>
      <c r="F1692">
        <v>2020</v>
      </c>
    </row>
    <row r="1693" spans="1:6" x14ac:dyDescent="0.25">
      <c r="A1693" t="s">
        <v>2365</v>
      </c>
      <c r="B1693" t="s">
        <v>2352</v>
      </c>
      <c r="C1693" t="b">
        <v>1</v>
      </c>
      <c r="D1693" t="s">
        <v>60</v>
      </c>
      <c r="E1693">
        <v>48.084000000000003</v>
      </c>
      <c r="F1693">
        <v>2020</v>
      </c>
    </row>
    <row r="1694" spans="1:6" x14ac:dyDescent="0.25">
      <c r="A1694" t="s">
        <v>2396</v>
      </c>
      <c r="B1694" t="s">
        <v>2350</v>
      </c>
      <c r="C1694" t="b">
        <v>1</v>
      </c>
      <c r="D1694" t="s">
        <v>60</v>
      </c>
      <c r="E1694">
        <v>217</v>
      </c>
      <c r="F1694">
        <v>2020</v>
      </c>
    </row>
    <row r="1695" spans="1:6" x14ac:dyDescent="0.25">
      <c r="A1695" t="s">
        <v>2332</v>
      </c>
      <c r="B1695" t="s">
        <v>2352</v>
      </c>
      <c r="C1695" t="b">
        <v>0</v>
      </c>
      <c r="D1695" t="s">
        <v>60</v>
      </c>
      <c r="E1695">
        <v>0</v>
      </c>
      <c r="F1695">
        <v>2020</v>
      </c>
    </row>
    <row r="1696" spans="1:6" x14ac:dyDescent="0.25">
      <c r="A1696" t="s">
        <v>2377</v>
      </c>
      <c r="B1696" t="s">
        <v>2341</v>
      </c>
      <c r="C1696" t="b">
        <v>1</v>
      </c>
      <c r="D1696" t="s">
        <v>60</v>
      </c>
      <c r="E1696">
        <v>16259</v>
      </c>
      <c r="F1696">
        <v>2020</v>
      </c>
    </row>
    <row r="1697" spans="1:6" x14ac:dyDescent="0.25">
      <c r="A1697" t="s">
        <v>2389</v>
      </c>
      <c r="B1697" t="s">
        <v>2341</v>
      </c>
      <c r="C1697" t="b">
        <v>1</v>
      </c>
      <c r="D1697" t="s">
        <v>60</v>
      </c>
      <c r="E1697">
        <v>2962</v>
      </c>
      <c r="F1697">
        <v>2020</v>
      </c>
    </row>
    <row r="1698" spans="1:6" x14ac:dyDescent="0.25">
      <c r="A1698" t="s">
        <v>2364</v>
      </c>
      <c r="B1698" t="s">
        <v>2350</v>
      </c>
      <c r="C1698" t="b">
        <v>1</v>
      </c>
      <c r="D1698" t="s">
        <v>60</v>
      </c>
      <c r="E1698">
        <v>111.47799999999999</v>
      </c>
      <c r="F1698">
        <v>2020</v>
      </c>
    </row>
    <row r="1699" spans="1:6" x14ac:dyDescent="0.25">
      <c r="A1699" t="s">
        <v>2365</v>
      </c>
      <c r="B1699" t="s">
        <v>2352</v>
      </c>
      <c r="C1699" t="b">
        <v>1</v>
      </c>
      <c r="D1699" t="s">
        <v>60</v>
      </c>
      <c r="E1699">
        <v>349.52199999999999</v>
      </c>
      <c r="F1699">
        <v>2020</v>
      </c>
    </row>
    <row r="1700" spans="1:6" x14ac:dyDescent="0.25">
      <c r="A1700" t="s">
        <v>2379</v>
      </c>
      <c r="B1700" t="s">
        <v>2350</v>
      </c>
      <c r="C1700" t="b">
        <v>1</v>
      </c>
      <c r="D1700" t="s">
        <v>60</v>
      </c>
      <c r="E1700">
        <v>101</v>
      </c>
      <c r="F1700">
        <v>2020</v>
      </c>
    </row>
    <row r="1701" spans="1:6" x14ac:dyDescent="0.25">
      <c r="A1701" t="s">
        <v>2332</v>
      </c>
      <c r="B1701" t="s">
        <v>2350</v>
      </c>
      <c r="C1701" t="b">
        <v>0</v>
      </c>
      <c r="D1701" t="s">
        <v>60</v>
      </c>
      <c r="E1701">
        <v>0</v>
      </c>
      <c r="F1701">
        <v>2020</v>
      </c>
    </row>
    <row r="1702" spans="1:6" x14ac:dyDescent="0.25">
      <c r="A1702" t="s">
        <v>2379</v>
      </c>
      <c r="B1702" t="s">
        <v>2350</v>
      </c>
      <c r="C1702" t="b">
        <v>0</v>
      </c>
      <c r="D1702" t="s">
        <v>60</v>
      </c>
      <c r="E1702">
        <v>-4.37</v>
      </c>
      <c r="F1702">
        <v>2020</v>
      </c>
    </row>
    <row r="1703" spans="1:6" x14ac:dyDescent="0.25">
      <c r="A1703" t="s">
        <v>2353</v>
      </c>
      <c r="B1703" t="s">
        <v>2352</v>
      </c>
      <c r="C1703" t="b">
        <v>0</v>
      </c>
      <c r="D1703" t="s">
        <v>60</v>
      </c>
      <c r="E1703">
        <v>-0.63</v>
      </c>
      <c r="F1703">
        <v>2020</v>
      </c>
    </row>
    <row r="1704" spans="1:6" x14ac:dyDescent="0.25">
      <c r="A1704" t="s">
        <v>2403</v>
      </c>
      <c r="B1704" t="s">
        <v>2341</v>
      </c>
      <c r="C1704" t="b">
        <v>1</v>
      </c>
      <c r="D1704" t="s">
        <v>60</v>
      </c>
      <c r="E1704">
        <v>1397</v>
      </c>
      <c r="F1704">
        <v>2020</v>
      </c>
    </row>
    <row r="1705" spans="1:6" x14ac:dyDescent="0.25">
      <c r="A1705" t="s">
        <v>2366</v>
      </c>
      <c r="B1705" t="s">
        <v>2350</v>
      </c>
      <c r="C1705" t="b">
        <v>1</v>
      </c>
      <c r="D1705" t="s">
        <v>60</v>
      </c>
      <c r="E1705">
        <v>8</v>
      </c>
      <c r="F1705">
        <v>2020</v>
      </c>
    </row>
    <row r="1706" spans="1:6" x14ac:dyDescent="0.25">
      <c r="A1706" t="s">
        <v>2445</v>
      </c>
      <c r="B1706" t="s">
        <v>2350</v>
      </c>
      <c r="C1706" t="b">
        <v>1</v>
      </c>
      <c r="D1706" t="s">
        <v>60</v>
      </c>
      <c r="E1706">
        <v>14</v>
      </c>
      <c r="F1706">
        <v>2020</v>
      </c>
    </row>
    <row r="1707" spans="1:6" x14ac:dyDescent="0.25">
      <c r="A1707" t="s">
        <v>2332</v>
      </c>
      <c r="B1707" t="s">
        <v>2352</v>
      </c>
      <c r="C1707" t="b">
        <v>0</v>
      </c>
      <c r="D1707" t="s">
        <v>60</v>
      </c>
      <c r="E1707">
        <v>0</v>
      </c>
      <c r="F1707">
        <v>2020</v>
      </c>
    </row>
    <row r="1708" spans="1:6" x14ac:dyDescent="0.25">
      <c r="A1708" t="s">
        <v>2344</v>
      </c>
      <c r="B1708" t="s">
        <v>2347</v>
      </c>
      <c r="C1708" t="b">
        <v>1</v>
      </c>
      <c r="D1708" t="s">
        <v>60</v>
      </c>
      <c r="E1708">
        <v>9297.9459999999999</v>
      </c>
      <c r="F1708">
        <v>2020</v>
      </c>
    </row>
    <row r="1709" spans="1:6" x14ac:dyDescent="0.25">
      <c r="A1709" t="s">
        <v>2353</v>
      </c>
      <c r="B1709" t="s">
        <v>2345</v>
      </c>
      <c r="C1709" t="b">
        <v>0</v>
      </c>
      <c r="D1709" t="s">
        <v>60</v>
      </c>
      <c r="E1709">
        <v>8991.8729999999996</v>
      </c>
      <c r="F1709">
        <v>2020</v>
      </c>
    </row>
    <row r="1710" spans="1:6" x14ac:dyDescent="0.25">
      <c r="A1710" t="s">
        <v>2353</v>
      </c>
      <c r="B1710" t="s">
        <v>2386</v>
      </c>
      <c r="C1710" t="b">
        <v>0</v>
      </c>
      <c r="D1710" t="s">
        <v>60</v>
      </c>
      <c r="E1710">
        <v>8510.1810000000005</v>
      </c>
      <c r="F1710">
        <v>2020</v>
      </c>
    </row>
    <row r="1711" spans="1:6" x14ac:dyDescent="0.25">
      <c r="A1711" t="s">
        <v>2387</v>
      </c>
      <c r="B1711" t="s">
        <v>2350</v>
      </c>
      <c r="C1711" t="b">
        <v>1</v>
      </c>
      <c r="D1711" t="s">
        <v>60</v>
      </c>
      <c r="E1711">
        <v>108.203</v>
      </c>
      <c r="F1711">
        <v>2020</v>
      </c>
    </row>
    <row r="1712" spans="1:6" x14ac:dyDescent="0.25">
      <c r="A1712" t="s">
        <v>2353</v>
      </c>
      <c r="B1712" t="s">
        <v>2352</v>
      </c>
      <c r="C1712" t="b">
        <v>0</v>
      </c>
      <c r="D1712" t="s">
        <v>60</v>
      </c>
      <c r="E1712">
        <v>94.796999999999997</v>
      </c>
      <c r="F1712">
        <v>2020</v>
      </c>
    </row>
    <row r="1713" spans="1:6" x14ac:dyDescent="0.25">
      <c r="A1713" t="s">
        <v>2396</v>
      </c>
      <c r="B1713" t="s">
        <v>2350</v>
      </c>
      <c r="C1713" t="b">
        <v>1</v>
      </c>
      <c r="D1713" t="s">
        <v>60</v>
      </c>
      <c r="E1713">
        <v>34</v>
      </c>
      <c r="F1713">
        <v>2020</v>
      </c>
    </row>
    <row r="1714" spans="1:6" x14ac:dyDescent="0.25">
      <c r="A1714" t="s">
        <v>2332</v>
      </c>
      <c r="B1714" t="s">
        <v>2386</v>
      </c>
      <c r="C1714" t="b">
        <v>0</v>
      </c>
      <c r="D1714" t="s">
        <v>60</v>
      </c>
      <c r="E1714">
        <v>0</v>
      </c>
      <c r="F1714">
        <v>2020</v>
      </c>
    </row>
    <row r="1715" spans="1:6" x14ac:dyDescent="0.25">
      <c r="A1715" t="s">
        <v>2332</v>
      </c>
      <c r="B1715" t="s">
        <v>2386</v>
      </c>
      <c r="C1715" t="b">
        <v>0</v>
      </c>
      <c r="D1715" t="s">
        <v>60</v>
      </c>
      <c r="E1715">
        <v>0</v>
      </c>
      <c r="F1715">
        <v>2020</v>
      </c>
    </row>
    <row r="1716" spans="1:6" x14ac:dyDescent="0.25">
      <c r="A1716" t="s">
        <v>2332</v>
      </c>
      <c r="B1716" t="s">
        <v>2347</v>
      </c>
      <c r="C1716" t="b">
        <v>0</v>
      </c>
      <c r="D1716" t="s">
        <v>60</v>
      </c>
      <c r="E1716">
        <v>0</v>
      </c>
      <c r="F1716">
        <v>2020</v>
      </c>
    </row>
    <row r="1717" spans="1:6" x14ac:dyDescent="0.25">
      <c r="A1717" t="s">
        <v>2332</v>
      </c>
      <c r="B1717" t="s">
        <v>2347</v>
      </c>
      <c r="C1717" t="b">
        <v>0</v>
      </c>
      <c r="D1717" t="s">
        <v>60</v>
      </c>
      <c r="E1717">
        <v>0</v>
      </c>
      <c r="F1717">
        <v>2020</v>
      </c>
    </row>
    <row r="1718" spans="1:6" x14ac:dyDescent="0.25">
      <c r="A1718" t="s">
        <v>2332</v>
      </c>
      <c r="B1718" t="s">
        <v>2345</v>
      </c>
      <c r="C1718" t="b">
        <v>0</v>
      </c>
      <c r="D1718" t="s">
        <v>60</v>
      </c>
      <c r="E1718">
        <v>0</v>
      </c>
      <c r="F1718">
        <v>2020</v>
      </c>
    </row>
    <row r="1719" spans="1:6" x14ac:dyDescent="0.25">
      <c r="A1719" t="s">
        <v>2332</v>
      </c>
      <c r="B1719" t="s">
        <v>2345</v>
      </c>
      <c r="C1719" t="b">
        <v>0</v>
      </c>
      <c r="D1719" t="s">
        <v>60</v>
      </c>
      <c r="E1719">
        <v>0</v>
      </c>
      <c r="F1719">
        <v>2020</v>
      </c>
    </row>
    <row r="1720" spans="1:6" x14ac:dyDescent="0.25">
      <c r="A1720" t="s">
        <v>2379</v>
      </c>
      <c r="B1720" t="s">
        <v>2339</v>
      </c>
      <c r="C1720" t="b">
        <v>1</v>
      </c>
      <c r="D1720" t="s">
        <v>60</v>
      </c>
      <c r="E1720">
        <v>3822.8789999999999</v>
      </c>
      <c r="F1720">
        <v>2020</v>
      </c>
    </row>
    <row r="1721" spans="1:6" x14ac:dyDescent="0.25">
      <c r="A1721" t="s">
        <v>2379</v>
      </c>
      <c r="B1721" t="s">
        <v>2339</v>
      </c>
      <c r="C1721" t="b">
        <v>1</v>
      </c>
      <c r="D1721" t="s">
        <v>60</v>
      </c>
      <c r="E1721">
        <v>3335.1210000000001</v>
      </c>
      <c r="F1721">
        <v>2020</v>
      </c>
    </row>
    <row r="1722" spans="1:6" x14ac:dyDescent="0.25">
      <c r="A1722" t="s">
        <v>2351</v>
      </c>
      <c r="B1722" t="s">
        <v>2350</v>
      </c>
      <c r="C1722" t="b">
        <v>1</v>
      </c>
      <c r="D1722" t="s">
        <v>60</v>
      </c>
      <c r="E1722">
        <v>3</v>
      </c>
      <c r="F1722">
        <v>2020</v>
      </c>
    </row>
    <row r="1723" spans="1:6" x14ac:dyDescent="0.25">
      <c r="A1723" t="s">
        <v>2366</v>
      </c>
      <c r="B1723" t="s">
        <v>2350</v>
      </c>
      <c r="C1723" t="b">
        <v>1</v>
      </c>
      <c r="D1723" t="s">
        <v>60</v>
      </c>
      <c r="E1723">
        <v>8</v>
      </c>
      <c r="F1723">
        <v>2020</v>
      </c>
    </row>
    <row r="1724" spans="1:6" x14ac:dyDescent="0.25">
      <c r="A1724" t="s">
        <v>2391</v>
      </c>
      <c r="B1724" t="s">
        <v>2350</v>
      </c>
      <c r="C1724" t="b">
        <v>1</v>
      </c>
      <c r="D1724" t="s">
        <v>60</v>
      </c>
      <c r="E1724">
        <v>62</v>
      </c>
      <c r="F1724">
        <v>2020</v>
      </c>
    </row>
    <row r="1725" spans="1:6" x14ac:dyDescent="0.25">
      <c r="A1725" t="s">
        <v>2396</v>
      </c>
      <c r="B1725" t="s">
        <v>2339</v>
      </c>
      <c r="C1725" t="b">
        <v>1</v>
      </c>
      <c r="D1725" t="s">
        <v>60</v>
      </c>
      <c r="E1725">
        <v>10805</v>
      </c>
      <c r="F1725">
        <v>2020</v>
      </c>
    </row>
    <row r="1726" spans="1:6" x14ac:dyDescent="0.25">
      <c r="A1726" t="s">
        <v>2392</v>
      </c>
      <c r="B1726" t="s">
        <v>2350</v>
      </c>
      <c r="C1726" t="b">
        <v>1</v>
      </c>
      <c r="D1726" t="s">
        <v>60</v>
      </c>
      <c r="E1726">
        <v>447.37900000000002</v>
      </c>
      <c r="F1726">
        <v>2020</v>
      </c>
    </row>
    <row r="1727" spans="1:6" x14ac:dyDescent="0.25">
      <c r="A1727" t="s">
        <v>2382</v>
      </c>
      <c r="B1727" t="s">
        <v>2352</v>
      </c>
      <c r="C1727" t="b">
        <v>1</v>
      </c>
      <c r="D1727" t="s">
        <v>60</v>
      </c>
      <c r="E1727">
        <v>19930.620999999999</v>
      </c>
      <c r="F1727">
        <v>2020</v>
      </c>
    </row>
    <row r="1728" spans="1:6" x14ac:dyDescent="0.25">
      <c r="A1728" t="s">
        <v>2353</v>
      </c>
      <c r="B1728" t="s">
        <v>2350</v>
      </c>
      <c r="C1728" t="b">
        <v>0</v>
      </c>
      <c r="D1728" t="s">
        <v>60</v>
      </c>
      <c r="E1728">
        <v>170.298</v>
      </c>
      <c r="F1728">
        <v>2020</v>
      </c>
    </row>
    <row r="1729" spans="1:6" x14ac:dyDescent="0.25">
      <c r="A1729" t="s">
        <v>2379</v>
      </c>
      <c r="B1729" t="s">
        <v>2352</v>
      </c>
      <c r="C1729" t="b">
        <v>1</v>
      </c>
      <c r="D1729" t="s">
        <v>60</v>
      </c>
      <c r="E1729">
        <v>12856.701999999999</v>
      </c>
      <c r="F1729">
        <v>2020</v>
      </c>
    </row>
    <row r="1730" spans="1:6" x14ac:dyDescent="0.25">
      <c r="A1730" t="s">
        <v>2392</v>
      </c>
      <c r="B1730" t="s">
        <v>2350</v>
      </c>
      <c r="C1730" t="b">
        <v>1</v>
      </c>
      <c r="D1730" t="s">
        <v>60</v>
      </c>
      <c r="E1730">
        <v>350</v>
      </c>
      <c r="F1730">
        <v>2020</v>
      </c>
    </row>
    <row r="1731" spans="1:6" x14ac:dyDescent="0.25">
      <c r="A1731" t="s">
        <v>2332</v>
      </c>
      <c r="B1731" t="s">
        <v>2345</v>
      </c>
      <c r="C1731" t="b">
        <v>0</v>
      </c>
      <c r="D1731" t="s">
        <v>63</v>
      </c>
      <c r="E1731">
        <v>0</v>
      </c>
      <c r="F1731">
        <v>2020</v>
      </c>
    </row>
    <row r="1732" spans="1:6" x14ac:dyDescent="0.25">
      <c r="A1732" t="s">
        <v>2332</v>
      </c>
      <c r="B1732" t="s">
        <v>2350</v>
      </c>
      <c r="C1732" t="b">
        <v>0</v>
      </c>
      <c r="D1732" t="s">
        <v>63</v>
      </c>
      <c r="E1732">
        <v>0</v>
      </c>
      <c r="F1732">
        <v>2020</v>
      </c>
    </row>
    <row r="1733" spans="1:6" x14ac:dyDescent="0.25">
      <c r="A1733" t="s">
        <v>2447</v>
      </c>
      <c r="B1733" t="s">
        <v>2352</v>
      </c>
      <c r="C1733" t="b">
        <v>1</v>
      </c>
      <c r="D1733" t="s">
        <v>63</v>
      </c>
      <c r="E1733">
        <v>1021583</v>
      </c>
      <c r="F1733">
        <v>2020</v>
      </c>
    </row>
    <row r="1734" spans="1:6" x14ac:dyDescent="0.25">
      <c r="A1734" t="s">
        <v>2344</v>
      </c>
      <c r="B1734" t="s">
        <v>2352</v>
      </c>
      <c r="C1734" t="b">
        <v>1</v>
      </c>
      <c r="D1734" t="s">
        <v>63</v>
      </c>
      <c r="E1734">
        <v>8822</v>
      </c>
      <c r="F1734">
        <v>2020</v>
      </c>
    </row>
    <row r="1735" spans="1:6" x14ac:dyDescent="0.25">
      <c r="A1735" t="s">
        <v>2364</v>
      </c>
      <c r="B1735" t="s">
        <v>2352</v>
      </c>
      <c r="C1735" t="b">
        <v>1</v>
      </c>
      <c r="D1735" t="s">
        <v>63</v>
      </c>
      <c r="E1735">
        <v>3838</v>
      </c>
      <c r="F1735">
        <v>2020</v>
      </c>
    </row>
    <row r="1736" spans="1:6" x14ac:dyDescent="0.25">
      <c r="A1736" t="s">
        <v>2397</v>
      </c>
      <c r="B1736" t="s">
        <v>2347</v>
      </c>
      <c r="C1736" t="b">
        <v>1</v>
      </c>
      <c r="D1736" t="s">
        <v>63</v>
      </c>
      <c r="E1736">
        <v>2231013</v>
      </c>
      <c r="F1736">
        <v>2020</v>
      </c>
    </row>
    <row r="1737" spans="1:6" x14ac:dyDescent="0.25">
      <c r="A1737" t="s">
        <v>2353</v>
      </c>
      <c r="B1737" t="s">
        <v>2350</v>
      </c>
      <c r="C1737" t="b">
        <v>0</v>
      </c>
      <c r="D1737" t="s">
        <v>63</v>
      </c>
      <c r="E1737">
        <v>1010.85</v>
      </c>
      <c r="F1737">
        <v>2020</v>
      </c>
    </row>
    <row r="1738" spans="1:6" x14ac:dyDescent="0.25">
      <c r="A1738" t="s">
        <v>2348</v>
      </c>
      <c r="B1738" t="s">
        <v>2347</v>
      </c>
      <c r="C1738" t="b">
        <v>1</v>
      </c>
      <c r="D1738" t="s">
        <v>63</v>
      </c>
      <c r="E1738">
        <v>1536170.2</v>
      </c>
      <c r="F1738">
        <v>2020</v>
      </c>
    </row>
    <row r="1739" spans="1:6" x14ac:dyDescent="0.25">
      <c r="A1739" t="s">
        <v>2332</v>
      </c>
      <c r="B1739" t="s">
        <v>2350</v>
      </c>
      <c r="C1739" t="b">
        <v>0</v>
      </c>
      <c r="D1739" t="s">
        <v>63</v>
      </c>
      <c r="E1739">
        <v>0</v>
      </c>
      <c r="F1739">
        <v>2020</v>
      </c>
    </row>
    <row r="1740" spans="1:6" x14ac:dyDescent="0.25">
      <c r="A1740" t="s">
        <v>2332</v>
      </c>
      <c r="B1740" t="s">
        <v>2350</v>
      </c>
      <c r="C1740" t="b">
        <v>0</v>
      </c>
      <c r="D1740" t="s">
        <v>63</v>
      </c>
      <c r="E1740">
        <v>0</v>
      </c>
      <c r="F1740">
        <v>2020</v>
      </c>
    </row>
    <row r="1741" spans="1:6" x14ac:dyDescent="0.25">
      <c r="A1741" t="s">
        <v>2332</v>
      </c>
      <c r="B1741" t="s">
        <v>2343</v>
      </c>
      <c r="C1741" t="b">
        <v>0</v>
      </c>
      <c r="D1741" t="s">
        <v>63</v>
      </c>
      <c r="E1741">
        <v>0</v>
      </c>
      <c r="F1741">
        <v>2020</v>
      </c>
    </row>
    <row r="1742" spans="1:6" x14ac:dyDescent="0.25">
      <c r="A1742" t="s">
        <v>2332</v>
      </c>
      <c r="B1742" t="s">
        <v>2350</v>
      </c>
      <c r="C1742" t="b">
        <v>0</v>
      </c>
      <c r="D1742" t="s">
        <v>63</v>
      </c>
      <c r="E1742">
        <v>0</v>
      </c>
      <c r="F1742">
        <v>2020</v>
      </c>
    </row>
    <row r="1743" spans="1:6" x14ac:dyDescent="0.25">
      <c r="A1743" t="s">
        <v>2344</v>
      </c>
      <c r="B1743" t="s">
        <v>2343</v>
      </c>
      <c r="C1743" t="b">
        <v>1</v>
      </c>
      <c r="D1743" t="s">
        <v>63</v>
      </c>
      <c r="E1743">
        <v>123</v>
      </c>
      <c r="F1743">
        <v>2020</v>
      </c>
    </row>
    <row r="1744" spans="1:6" x14ac:dyDescent="0.25">
      <c r="A1744" t="s">
        <v>2332</v>
      </c>
      <c r="B1744" t="s">
        <v>2350</v>
      </c>
      <c r="C1744" t="b">
        <v>0</v>
      </c>
      <c r="D1744" t="s">
        <v>63</v>
      </c>
      <c r="E1744">
        <v>0</v>
      </c>
      <c r="F1744">
        <v>2020</v>
      </c>
    </row>
    <row r="1745" spans="1:6" x14ac:dyDescent="0.25">
      <c r="A1745" t="s">
        <v>2332</v>
      </c>
      <c r="B1745" t="s">
        <v>2343</v>
      </c>
      <c r="C1745" t="b">
        <v>0</v>
      </c>
      <c r="D1745" t="s">
        <v>63</v>
      </c>
      <c r="E1745">
        <v>84</v>
      </c>
      <c r="F1745">
        <v>2020</v>
      </c>
    </row>
    <row r="1746" spans="1:6" x14ac:dyDescent="0.25">
      <c r="A1746" t="s">
        <v>2332</v>
      </c>
      <c r="B1746" t="s">
        <v>2347</v>
      </c>
      <c r="C1746" t="b">
        <v>0</v>
      </c>
      <c r="D1746" t="s">
        <v>63</v>
      </c>
      <c r="E1746">
        <v>0</v>
      </c>
      <c r="F1746">
        <v>2020</v>
      </c>
    </row>
    <row r="1747" spans="1:6" x14ac:dyDescent="0.25">
      <c r="A1747" t="s">
        <v>2332</v>
      </c>
      <c r="B1747" t="s">
        <v>2350</v>
      </c>
      <c r="C1747" t="b">
        <v>0</v>
      </c>
      <c r="D1747" t="s">
        <v>63</v>
      </c>
      <c r="E1747">
        <v>0</v>
      </c>
      <c r="F1747">
        <v>2020</v>
      </c>
    </row>
    <row r="1748" spans="1:6" x14ac:dyDescent="0.25">
      <c r="A1748" t="s">
        <v>2332</v>
      </c>
      <c r="B1748" t="s">
        <v>2343</v>
      </c>
      <c r="C1748" t="b">
        <v>0</v>
      </c>
      <c r="D1748" t="s">
        <v>63</v>
      </c>
      <c r="E1748">
        <v>0</v>
      </c>
      <c r="F1748">
        <v>2020</v>
      </c>
    </row>
    <row r="1749" spans="1:6" x14ac:dyDescent="0.25">
      <c r="A1749" t="s">
        <v>2332</v>
      </c>
      <c r="B1749" t="s">
        <v>2350</v>
      </c>
      <c r="C1749" t="b">
        <v>0</v>
      </c>
      <c r="D1749" t="s">
        <v>63</v>
      </c>
      <c r="E1749">
        <v>0</v>
      </c>
      <c r="F1749">
        <v>2020</v>
      </c>
    </row>
    <row r="1750" spans="1:6" x14ac:dyDescent="0.25">
      <c r="A1750" t="s">
        <v>2332</v>
      </c>
      <c r="B1750" t="s">
        <v>2343</v>
      </c>
      <c r="C1750" t="b">
        <v>0</v>
      </c>
      <c r="D1750" t="s">
        <v>63</v>
      </c>
      <c r="E1750">
        <v>0</v>
      </c>
      <c r="F1750">
        <v>2020</v>
      </c>
    </row>
    <row r="1751" spans="1:6" x14ac:dyDescent="0.25">
      <c r="A1751" t="s">
        <v>2400</v>
      </c>
      <c r="B1751" t="s">
        <v>2352</v>
      </c>
      <c r="C1751" t="b">
        <v>1</v>
      </c>
      <c r="D1751" t="s">
        <v>63</v>
      </c>
      <c r="E1751">
        <v>39450</v>
      </c>
      <c r="F1751">
        <v>2020</v>
      </c>
    </row>
    <row r="1752" spans="1:6" x14ac:dyDescent="0.25">
      <c r="A1752" t="s">
        <v>2364</v>
      </c>
      <c r="B1752" t="s">
        <v>2343</v>
      </c>
      <c r="C1752" t="b">
        <v>1</v>
      </c>
      <c r="D1752" t="s">
        <v>63</v>
      </c>
      <c r="E1752">
        <v>640612</v>
      </c>
      <c r="F1752">
        <v>2020</v>
      </c>
    </row>
    <row r="1753" spans="1:6" x14ac:dyDescent="0.25">
      <c r="A1753" t="s">
        <v>2383</v>
      </c>
      <c r="B1753" t="s">
        <v>2343</v>
      </c>
      <c r="C1753" t="b">
        <v>1</v>
      </c>
      <c r="D1753" t="s">
        <v>63</v>
      </c>
      <c r="E1753">
        <v>932276</v>
      </c>
      <c r="F1753">
        <v>2020</v>
      </c>
    </row>
    <row r="1754" spans="1:6" x14ac:dyDescent="0.25">
      <c r="A1754" t="s">
        <v>2332</v>
      </c>
      <c r="B1754" t="s">
        <v>2350</v>
      </c>
      <c r="C1754" t="b">
        <v>0</v>
      </c>
      <c r="D1754" t="s">
        <v>63</v>
      </c>
      <c r="E1754">
        <v>0</v>
      </c>
      <c r="F1754">
        <v>2020</v>
      </c>
    </row>
    <row r="1755" spans="1:6" x14ac:dyDescent="0.25">
      <c r="A1755" t="s">
        <v>2380</v>
      </c>
      <c r="B1755" t="s">
        <v>2352</v>
      </c>
      <c r="C1755" t="b">
        <v>1</v>
      </c>
      <c r="D1755" t="s">
        <v>63</v>
      </c>
      <c r="E1755">
        <v>57583</v>
      </c>
      <c r="F1755">
        <v>2020</v>
      </c>
    </row>
    <row r="1756" spans="1:6" x14ac:dyDescent="0.25">
      <c r="A1756" t="s">
        <v>2364</v>
      </c>
      <c r="B1756" t="s">
        <v>2347</v>
      </c>
      <c r="C1756" t="b">
        <v>1</v>
      </c>
      <c r="D1756" t="s">
        <v>63</v>
      </c>
      <c r="E1756">
        <v>12705</v>
      </c>
      <c r="F1756">
        <v>2020</v>
      </c>
    </row>
    <row r="1757" spans="1:6" x14ac:dyDescent="0.25">
      <c r="A1757" t="s">
        <v>2332</v>
      </c>
      <c r="B1757" t="s">
        <v>2350</v>
      </c>
      <c r="C1757" t="b">
        <v>0</v>
      </c>
      <c r="D1757" t="s">
        <v>63</v>
      </c>
      <c r="E1757">
        <v>0</v>
      </c>
      <c r="F1757">
        <v>2020</v>
      </c>
    </row>
    <row r="1758" spans="1:6" x14ac:dyDescent="0.25">
      <c r="A1758" t="s">
        <v>2332</v>
      </c>
      <c r="B1758" t="s">
        <v>2345</v>
      </c>
      <c r="C1758" t="b">
        <v>0</v>
      </c>
      <c r="D1758" t="s">
        <v>66</v>
      </c>
      <c r="E1758">
        <v>0</v>
      </c>
      <c r="F1758">
        <v>2020</v>
      </c>
    </row>
    <row r="1759" spans="1:6" x14ac:dyDescent="0.25">
      <c r="A1759" t="s">
        <v>2332</v>
      </c>
      <c r="B1759" t="s">
        <v>2350</v>
      </c>
      <c r="C1759" t="b">
        <v>0</v>
      </c>
      <c r="D1759" t="s">
        <v>66</v>
      </c>
      <c r="E1759">
        <v>0</v>
      </c>
      <c r="F1759">
        <v>2020</v>
      </c>
    </row>
    <row r="1760" spans="1:6" x14ac:dyDescent="0.25">
      <c r="A1760" t="s">
        <v>2332</v>
      </c>
      <c r="B1760" t="s">
        <v>2345</v>
      </c>
      <c r="C1760" t="b">
        <v>0</v>
      </c>
      <c r="D1760" t="s">
        <v>66</v>
      </c>
      <c r="E1760">
        <v>0</v>
      </c>
      <c r="F1760">
        <v>2020</v>
      </c>
    </row>
    <row r="1761" spans="1:6" x14ac:dyDescent="0.25">
      <c r="A1761" t="s">
        <v>2332</v>
      </c>
      <c r="B1761" t="s">
        <v>2372</v>
      </c>
      <c r="C1761" t="b">
        <v>0</v>
      </c>
      <c r="D1761" t="s">
        <v>66</v>
      </c>
      <c r="E1761">
        <v>0</v>
      </c>
      <c r="F1761">
        <v>2020</v>
      </c>
    </row>
    <row r="1762" spans="1:6" x14ac:dyDescent="0.25">
      <c r="A1762" t="s">
        <v>2342</v>
      </c>
      <c r="B1762" t="s">
        <v>2343</v>
      </c>
      <c r="C1762" t="b">
        <v>1</v>
      </c>
      <c r="D1762" t="s">
        <v>66</v>
      </c>
      <c r="E1762">
        <v>34177</v>
      </c>
      <c r="F1762">
        <v>2020</v>
      </c>
    </row>
    <row r="1763" spans="1:6" x14ac:dyDescent="0.25">
      <c r="A1763" t="s">
        <v>2459</v>
      </c>
      <c r="B1763" t="s">
        <v>2343</v>
      </c>
      <c r="C1763" t="b">
        <v>1</v>
      </c>
      <c r="D1763" t="s">
        <v>66</v>
      </c>
      <c r="E1763">
        <v>95077</v>
      </c>
      <c r="F1763">
        <v>2020</v>
      </c>
    </row>
    <row r="1764" spans="1:6" x14ac:dyDescent="0.25">
      <c r="A1764" t="s">
        <v>2342</v>
      </c>
      <c r="B1764" t="s">
        <v>2352</v>
      </c>
      <c r="C1764" t="b">
        <v>1</v>
      </c>
      <c r="D1764" t="s">
        <v>66</v>
      </c>
      <c r="E1764">
        <v>98372</v>
      </c>
      <c r="F1764">
        <v>2020</v>
      </c>
    </row>
    <row r="1765" spans="1:6" x14ac:dyDescent="0.25">
      <c r="A1765" t="s">
        <v>2353</v>
      </c>
      <c r="B1765" t="s">
        <v>2347</v>
      </c>
      <c r="C1765" t="b">
        <v>0</v>
      </c>
      <c r="D1765" t="s">
        <v>66</v>
      </c>
      <c r="E1765">
        <v>13653.582</v>
      </c>
      <c r="F1765">
        <v>2020</v>
      </c>
    </row>
    <row r="1766" spans="1:6" x14ac:dyDescent="0.25">
      <c r="A1766" t="s">
        <v>2412</v>
      </c>
      <c r="B1766" t="s">
        <v>2345</v>
      </c>
      <c r="C1766" t="b">
        <v>1</v>
      </c>
      <c r="D1766" t="s">
        <v>66</v>
      </c>
      <c r="E1766">
        <v>1988637.4</v>
      </c>
      <c r="F1766">
        <v>2020</v>
      </c>
    </row>
    <row r="1767" spans="1:6" x14ac:dyDescent="0.25">
      <c r="A1767" t="s">
        <v>2367</v>
      </c>
      <c r="B1767" t="s">
        <v>2350</v>
      </c>
      <c r="C1767" t="b">
        <v>1</v>
      </c>
      <c r="D1767" t="s">
        <v>66</v>
      </c>
      <c r="E1767">
        <v>6375</v>
      </c>
      <c r="F1767">
        <v>2020</v>
      </c>
    </row>
    <row r="1768" spans="1:6" x14ac:dyDescent="0.25">
      <c r="A1768" t="s">
        <v>2332</v>
      </c>
      <c r="B1768" t="s">
        <v>2350</v>
      </c>
      <c r="C1768" t="b">
        <v>0</v>
      </c>
      <c r="D1768" t="s">
        <v>66</v>
      </c>
      <c r="E1768">
        <v>0</v>
      </c>
      <c r="F1768">
        <v>2020</v>
      </c>
    </row>
    <row r="1769" spans="1:6" x14ac:dyDescent="0.25">
      <c r="A1769" t="s">
        <v>2365</v>
      </c>
      <c r="B1769" t="s">
        <v>2350</v>
      </c>
      <c r="C1769" t="b">
        <v>1</v>
      </c>
      <c r="D1769" t="s">
        <v>66</v>
      </c>
      <c r="E1769">
        <v>61</v>
      </c>
      <c r="F1769">
        <v>2020</v>
      </c>
    </row>
    <row r="1770" spans="1:6" x14ac:dyDescent="0.25">
      <c r="A1770" t="s">
        <v>2332</v>
      </c>
      <c r="B1770" t="s">
        <v>2350</v>
      </c>
      <c r="C1770" t="b">
        <v>0</v>
      </c>
      <c r="D1770" t="s">
        <v>66</v>
      </c>
      <c r="E1770">
        <v>0</v>
      </c>
      <c r="F1770">
        <v>2020</v>
      </c>
    </row>
    <row r="1771" spans="1:6" x14ac:dyDescent="0.25">
      <c r="A1771" t="s">
        <v>2393</v>
      </c>
      <c r="B1771" t="s">
        <v>2352</v>
      </c>
      <c r="C1771" t="b">
        <v>1</v>
      </c>
      <c r="D1771" t="s">
        <v>66</v>
      </c>
      <c r="E1771">
        <v>9724</v>
      </c>
      <c r="F1771">
        <v>2020</v>
      </c>
    </row>
    <row r="1772" spans="1:6" x14ac:dyDescent="0.25">
      <c r="A1772" t="s">
        <v>2385</v>
      </c>
      <c r="B1772" t="s">
        <v>2350</v>
      </c>
      <c r="C1772" t="b">
        <v>1</v>
      </c>
      <c r="D1772" t="s">
        <v>66</v>
      </c>
      <c r="E1772">
        <v>361.37299999999999</v>
      </c>
      <c r="F1772">
        <v>2020</v>
      </c>
    </row>
    <row r="1773" spans="1:6" x14ac:dyDescent="0.25">
      <c r="A1773" t="s">
        <v>2365</v>
      </c>
      <c r="B1773" t="s">
        <v>2352</v>
      </c>
      <c r="C1773" t="b">
        <v>1</v>
      </c>
      <c r="D1773" t="s">
        <v>66</v>
      </c>
      <c r="E1773">
        <v>2424.627</v>
      </c>
      <c r="F1773">
        <v>2020</v>
      </c>
    </row>
    <row r="1774" spans="1:6" x14ac:dyDescent="0.25">
      <c r="A1774" t="s">
        <v>2332</v>
      </c>
      <c r="B1774" t="s">
        <v>2350</v>
      </c>
      <c r="C1774" t="b">
        <v>0</v>
      </c>
      <c r="D1774" t="s">
        <v>66</v>
      </c>
      <c r="E1774">
        <v>0</v>
      </c>
      <c r="F1774">
        <v>2020</v>
      </c>
    </row>
    <row r="1775" spans="1:6" x14ac:dyDescent="0.25">
      <c r="A1775" t="s">
        <v>2355</v>
      </c>
      <c r="B1775" t="s">
        <v>2347</v>
      </c>
      <c r="C1775" t="b">
        <v>1</v>
      </c>
      <c r="D1775" t="s">
        <v>66</v>
      </c>
      <c r="E1775">
        <v>1939.931</v>
      </c>
      <c r="F1775">
        <v>2020</v>
      </c>
    </row>
    <row r="1776" spans="1:6" x14ac:dyDescent="0.25">
      <c r="A1776" t="s">
        <v>2332</v>
      </c>
      <c r="B1776" t="s">
        <v>2372</v>
      </c>
      <c r="C1776" t="b">
        <v>0</v>
      </c>
      <c r="D1776" t="s">
        <v>66</v>
      </c>
      <c r="E1776">
        <v>0</v>
      </c>
      <c r="F1776">
        <v>2020</v>
      </c>
    </row>
    <row r="1777" spans="1:6" x14ac:dyDescent="0.25">
      <c r="A1777" t="s">
        <v>2353</v>
      </c>
      <c r="B1777" t="s">
        <v>2345</v>
      </c>
      <c r="C1777" t="b">
        <v>0</v>
      </c>
      <c r="D1777" t="s">
        <v>66</v>
      </c>
      <c r="E1777">
        <v>457.06900000000002</v>
      </c>
      <c r="F1777">
        <v>2020</v>
      </c>
    </row>
    <row r="1778" spans="1:6" x14ac:dyDescent="0.25">
      <c r="A1778" t="s">
        <v>2332</v>
      </c>
      <c r="B1778" t="s">
        <v>2372</v>
      </c>
      <c r="C1778" t="b">
        <v>0</v>
      </c>
      <c r="D1778" t="s">
        <v>66</v>
      </c>
      <c r="E1778">
        <v>0</v>
      </c>
      <c r="F1778">
        <v>2020</v>
      </c>
    </row>
    <row r="1779" spans="1:6" x14ac:dyDescent="0.25">
      <c r="A1779" t="s">
        <v>2405</v>
      </c>
      <c r="B1779" t="s">
        <v>2341</v>
      </c>
      <c r="C1779" t="b">
        <v>1</v>
      </c>
      <c r="D1779" t="s">
        <v>66</v>
      </c>
      <c r="E1779">
        <v>3082</v>
      </c>
      <c r="F1779">
        <v>2020</v>
      </c>
    </row>
    <row r="1780" spans="1:6" x14ac:dyDescent="0.25">
      <c r="A1780" t="s">
        <v>2353</v>
      </c>
      <c r="B1780" t="s">
        <v>2350</v>
      </c>
      <c r="C1780" t="b">
        <v>0</v>
      </c>
      <c r="D1780" t="s">
        <v>66</v>
      </c>
      <c r="E1780">
        <v>7833.3770000000004</v>
      </c>
      <c r="F1780">
        <v>2020</v>
      </c>
    </row>
    <row r="1781" spans="1:6" x14ac:dyDescent="0.25">
      <c r="A1781" t="s">
        <v>2397</v>
      </c>
      <c r="B1781" t="s">
        <v>2345</v>
      </c>
      <c r="C1781" t="b">
        <v>1</v>
      </c>
      <c r="D1781" t="s">
        <v>66</v>
      </c>
      <c r="E1781">
        <v>16476659</v>
      </c>
      <c r="F1781">
        <v>2020</v>
      </c>
    </row>
    <row r="1782" spans="1:6" x14ac:dyDescent="0.25">
      <c r="A1782" t="s">
        <v>2332</v>
      </c>
      <c r="B1782" t="s">
        <v>2345</v>
      </c>
      <c r="C1782" t="b">
        <v>0</v>
      </c>
      <c r="D1782" t="s">
        <v>66</v>
      </c>
      <c r="E1782">
        <v>0</v>
      </c>
      <c r="F1782">
        <v>2020</v>
      </c>
    </row>
    <row r="1783" spans="1:6" x14ac:dyDescent="0.25">
      <c r="A1783" t="s">
        <v>2332</v>
      </c>
      <c r="B1783" t="s">
        <v>2350</v>
      </c>
      <c r="C1783" t="b">
        <v>0</v>
      </c>
      <c r="D1783" t="s">
        <v>66</v>
      </c>
      <c r="E1783">
        <v>0</v>
      </c>
      <c r="F1783">
        <v>2020</v>
      </c>
    </row>
    <row r="1784" spans="1:6" x14ac:dyDescent="0.25">
      <c r="A1784" t="s">
        <v>2332</v>
      </c>
      <c r="B1784" t="s">
        <v>2352</v>
      </c>
      <c r="C1784" t="b">
        <v>0</v>
      </c>
      <c r="D1784" t="s">
        <v>66</v>
      </c>
      <c r="E1784">
        <v>0</v>
      </c>
      <c r="F1784">
        <v>2020</v>
      </c>
    </row>
    <row r="1785" spans="1:6" x14ac:dyDescent="0.25">
      <c r="A1785" t="s">
        <v>2346</v>
      </c>
      <c r="B1785" t="s">
        <v>2347</v>
      </c>
      <c r="C1785" t="b">
        <v>1</v>
      </c>
      <c r="D1785" t="s">
        <v>66</v>
      </c>
      <c r="E1785">
        <v>22920.904999999999</v>
      </c>
      <c r="F1785">
        <v>2020</v>
      </c>
    </row>
    <row r="1786" spans="1:6" x14ac:dyDescent="0.25">
      <c r="A1786" t="s">
        <v>2332</v>
      </c>
      <c r="B1786" t="s">
        <v>2372</v>
      </c>
      <c r="C1786" t="b">
        <v>0</v>
      </c>
      <c r="D1786" t="s">
        <v>66</v>
      </c>
      <c r="E1786">
        <v>0</v>
      </c>
      <c r="F1786">
        <v>2020</v>
      </c>
    </row>
    <row r="1787" spans="1:6" x14ac:dyDescent="0.25">
      <c r="A1787" t="s">
        <v>2402</v>
      </c>
      <c r="B1787" t="s">
        <v>2345</v>
      </c>
      <c r="C1787" t="b">
        <v>1</v>
      </c>
      <c r="D1787" t="s">
        <v>66</v>
      </c>
      <c r="E1787">
        <v>76169.463000000003</v>
      </c>
      <c r="F1787">
        <v>2020</v>
      </c>
    </row>
    <row r="1788" spans="1:6" x14ac:dyDescent="0.25">
      <c r="A1788" t="s">
        <v>2428</v>
      </c>
      <c r="B1788" t="s">
        <v>2341</v>
      </c>
      <c r="C1788" t="b">
        <v>1</v>
      </c>
      <c r="D1788" t="s">
        <v>66</v>
      </c>
      <c r="E1788">
        <v>879862</v>
      </c>
      <c r="F1788">
        <v>2020</v>
      </c>
    </row>
    <row r="1789" spans="1:6" x14ac:dyDescent="0.25">
      <c r="A1789" t="s">
        <v>2332</v>
      </c>
      <c r="B1789" t="s">
        <v>2345</v>
      </c>
      <c r="C1789" t="b">
        <v>0</v>
      </c>
      <c r="D1789" t="s">
        <v>66</v>
      </c>
      <c r="E1789">
        <v>0</v>
      </c>
      <c r="F1789">
        <v>2020</v>
      </c>
    </row>
    <row r="1790" spans="1:6" x14ac:dyDescent="0.25">
      <c r="A1790" t="s">
        <v>2353</v>
      </c>
      <c r="B1790" t="s">
        <v>2350</v>
      </c>
      <c r="C1790" t="b">
        <v>0</v>
      </c>
      <c r="D1790" t="s">
        <v>66</v>
      </c>
      <c r="E1790">
        <v>-499.291</v>
      </c>
      <c r="F1790">
        <v>2020</v>
      </c>
    </row>
    <row r="1791" spans="1:6" x14ac:dyDescent="0.25">
      <c r="A1791" t="s">
        <v>2356</v>
      </c>
      <c r="B1791" t="s">
        <v>2345</v>
      </c>
      <c r="C1791" t="b">
        <v>1</v>
      </c>
      <c r="D1791" t="s">
        <v>66</v>
      </c>
      <c r="E1791">
        <v>2749888.3</v>
      </c>
      <c r="F1791">
        <v>2020</v>
      </c>
    </row>
    <row r="1792" spans="1:6" x14ac:dyDescent="0.25">
      <c r="A1792" t="s">
        <v>2332</v>
      </c>
      <c r="B1792" t="s">
        <v>2345</v>
      </c>
      <c r="C1792" t="b">
        <v>0</v>
      </c>
      <c r="D1792" t="s">
        <v>66</v>
      </c>
      <c r="E1792">
        <v>0</v>
      </c>
      <c r="F1792">
        <v>2020</v>
      </c>
    </row>
    <row r="1793" spans="1:6" x14ac:dyDescent="0.25">
      <c r="A1793" t="s">
        <v>2332</v>
      </c>
      <c r="B1793" t="s">
        <v>2372</v>
      </c>
      <c r="C1793" t="b">
        <v>0</v>
      </c>
      <c r="D1793" t="s">
        <v>66</v>
      </c>
      <c r="E1793">
        <v>-93662</v>
      </c>
      <c r="F1793">
        <v>2020</v>
      </c>
    </row>
    <row r="1794" spans="1:6" x14ac:dyDescent="0.25">
      <c r="A1794" t="s">
        <v>2342</v>
      </c>
      <c r="B1794" t="s">
        <v>2350</v>
      </c>
      <c r="C1794" t="b">
        <v>1</v>
      </c>
      <c r="D1794" t="s">
        <v>66</v>
      </c>
      <c r="E1794">
        <v>44</v>
      </c>
      <c r="F1794">
        <v>2020</v>
      </c>
    </row>
    <row r="1795" spans="1:6" x14ac:dyDescent="0.25">
      <c r="A1795" t="s">
        <v>2332</v>
      </c>
      <c r="B1795" t="s">
        <v>2352</v>
      </c>
      <c r="C1795" t="b">
        <v>0</v>
      </c>
      <c r="D1795" t="s">
        <v>66</v>
      </c>
      <c r="E1795">
        <v>0</v>
      </c>
      <c r="F1795">
        <v>2020</v>
      </c>
    </row>
    <row r="1796" spans="1:6" x14ac:dyDescent="0.25">
      <c r="A1796" t="s">
        <v>2332</v>
      </c>
      <c r="B1796" t="s">
        <v>2350</v>
      </c>
      <c r="C1796" t="b">
        <v>0</v>
      </c>
      <c r="D1796" t="s">
        <v>66</v>
      </c>
      <c r="E1796">
        <v>0</v>
      </c>
      <c r="F1796">
        <v>2020</v>
      </c>
    </row>
    <row r="1797" spans="1:6" x14ac:dyDescent="0.25">
      <c r="A1797" t="s">
        <v>2332</v>
      </c>
      <c r="B1797" t="s">
        <v>2352</v>
      </c>
      <c r="C1797" t="b">
        <v>0</v>
      </c>
      <c r="D1797" t="s">
        <v>66</v>
      </c>
      <c r="E1797">
        <v>0</v>
      </c>
      <c r="F1797">
        <v>2020</v>
      </c>
    </row>
    <row r="1798" spans="1:6" x14ac:dyDescent="0.25">
      <c r="A1798" t="s">
        <v>2353</v>
      </c>
      <c r="B1798" t="s">
        <v>2350</v>
      </c>
      <c r="C1798" t="b">
        <v>0</v>
      </c>
      <c r="D1798" t="s">
        <v>66</v>
      </c>
      <c r="E1798">
        <v>-107.64100000000001</v>
      </c>
      <c r="F1798">
        <v>2020</v>
      </c>
    </row>
    <row r="1799" spans="1:6" x14ac:dyDescent="0.25">
      <c r="A1799" t="s">
        <v>2395</v>
      </c>
      <c r="B1799" t="s">
        <v>2352</v>
      </c>
      <c r="C1799" t="b">
        <v>0</v>
      </c>
      <c r="D1799" t="s">
        <v>66</v>
      </c>
      <c r="E1799">
        <v>-158.35900000000001</v>
      </c>
      <c r="F1799">
        <v>2020</v>
      </c>
    </row>
    <row r="1800" spans="1:6" x14ac:dyDescent="0.25">
      <c r="A1800" t="s">
        <v>2353</v>
      </c>
      <c r="B1800" t="s">
        <v>2350</v>
      </c>
      <c r="C1800" t="b">
        <v>0</v>
      </c>
      <c r="D1800" t="s">
        <v>66</v>
      </c>
      <c r="E1800">
        <v>2.9089999999999998</v>
      </c>
      <c r="F1800">
        <v>2020</v>
      </c>
    </row>
    <row r="1801" spans="1:6" x14ac:dyDescent="0.25">
      <c r="A1801" t="s">
        <v>2370</v>
      </c>
      <c r="B1801" t="s">
        <v>2352</v>
      </c>
      <c r="C1801" t="b">
        <v>1</v>
      </c>
      <c r="D1801" t="s">
        <v>66</v>
      </c>
      <c r="E1801">
        <v>848.09100000000001</v>
      </c>
      <c r="F1801">
        <v>2020</v>
      </c>
    </row>
    <row r="1802" spans="1:6" x14ac:dyDescent="0.25">
      <c r="A1802" t="s">
        <v>2396</v>
      </c>
      <c r="B1802" t="s">
        <v>2350</v>
      </c>
      <c r="C1802" t="b">
        <v>1</v>
      </c>
      <c r="D1802" t="s">
        <v>66</v>
      </c>
      <c r="E1802">
        <v>58</v>
      </c>
      <c r="F1802">
        <v>2020</v>
      </c>
    </row>
    <row r="1803" spans="1:6" x14ac:dyDescent="0.25">
      <c r="A1803" t="s">
        <v>2332</v>
      </c>
      <c r="B1803" t="s">
        <v>2350</v>
      </c>
      <c r="C1803" t="b">
        <v>0</v>
      </c>
      <c r="D1803" t="s">
        <v>66</v>
      </c>
      <c r="E1803">
        <v>0</v>
      </c>
      <c r="F1803">
        <v>2020</v>
      </c>
    </row>
    <row r="1804" spans="1:6" x14ac:dyDescent="0.25">
      <c r="A1804" t="s">
        <v>2340</v>
      </c>
      <c r="B1804" t="s">
        <v>2352</v>
      </c>
      <c r="C1804" t="b">
        <v>1</v>
      </c>
      <c r="D1804" t="s">
        <v>66</v>
      </c>
      <c r="E1804">
        <v>299</v>
      </c>
      <c r="F1804">
        <v>2020</v>
      </c>
    </row>
    <row r="1805" spans="1:6" x14ac:dyDescent="0.25">
      <c r="A1805" t="s">
        <v>2332</v>
      </c>
      <c r="B1805" t="s">
        <v>2350</v>
      </c>
      <c r="C1805" t="b">
        <v>0</v>
      </c>
      <c r="D1805" t="s">
        <v>66</v>
      </c>
      <c r="E1805">
        <v>0</v>
      </c>
      <c r="F1805">
        <v>2020</v>
      </c>
    </row>
    <row r="1806" spans="1:6" x14ac:dyDescent="0.25">
      <c r="A1806" t="s">
        <v>2389</v>
      </c>
      <c r="B1806" t="s">
        <v>2386</v>
      </c>
      <c r="C1806" t="b">
        <v>1</v>
      </c>
      <c r="D1806" t="s">
        <v>66</v>
      </c>
      <c r="E1806">
        <v>14664</v>
      </c>
      <c r="F1806">
        <v>2020</v>
      </c>
    </row>
    <row r="1807" spans="1:6" x14ac:dyDescent="0.25">
      <c r="A1807" t="s">
        <v>2332</v>
      </c>
      <c r="B1807" t="s">
        <v>2345</v>
      </c>
      <c r="C1807" t="b">
        <v>0</v>
      </c>
      <c r="D1807" t="s">
        <v>66</v>
      </c>
      <c r="E1807">
        <v>0</v>
      </c>
      <c r="F1807">
        <v>2020</v>
      </c>
    </row>
    <row r="1808" spans="1:6" x14ac:dyDescent="0.25">
      <c r="A1808" t="s">
        <v>2332</v>
      </c>
      <c r="B1808" t="s">
        <v>2350</v>
      </c>
      <c r="C1808" t="b">
        <v>0</v>
      </c>
      <c r="D1808" t="s">
        <v>66</v>
      </c>
      <c r="E1808">
        <v>0</v>
      </c>
      <c r="F1808">
        <v>2020</v>
      </c>
    </row>
    <row r="1809" spans="1:6" x14ac:dyDescent="0.25">
      <c r="A1809" t="s">
        <v>2364</v>
      </c>
      <c r="B1809" t="s">
        <v>2347</v>
      </c>
      <c r="C1809" t="b">
        <v>1</v>
      </c>
      <c r="D1809" t="s">
        <v>66</v>
      </c>
      <c r="E1809">
        <v>23581</v>
      </c>
      <c r="F1809">
        <v>2020</v>
      </c>
    </row>
    <row r="1810" spans="1:6" x14ac:dyDescent="0.25">
      <c r="A1810" t="s">
        <v>2397</v>
      </c>
      <c r="B1810" t="s">
        <v>2341</v>
      </c>
      <c r="C1810" t="b">
        <v>1</v>
      </c>
      <c r="D1810" t="s">
        <v>66</v>
      </c>
      <c r="E1810">
        <v>127007</v>
      </c>
      <c r="F1810">
        <v>2020</v>
      </c>
    </row>
    <row r="1811" spans="1:6" x14ac:dyDescent="0.25">
      <c r="A1811" t="s">
        <v>2332</v>
      </c>
      <c r="B1811" t="s">
        <v>2350</v>
      </c>
      <c r="C1811" t="b">
        <v>0</v>
      </c>
      <c r="D1811" t="s">
        <v>66</v>
      </c>
      <c r="E1811">
        <v>0</v>
      </c>
      <c r="F1811">
        <v>2020</v>
      </c>
    </row>
    <row r="1812" spans="1:6" x14ac:dyDescent="0.25">
      <c r="A1812" t="s">
        <v>2369</v>
      </c>
      <c r="B1812" t="s">
        <v>2352</v>
      </c>
      <c r="C1812" t="b">
        <v>1</v>
      </c>
      <c r="D1812" t="s">
        <v>66</v>
      </c>
      <c r="E1812">
        <v>289</v>
      </c>
      <c r="F1812">
        <v>2020</v>
      </c>
    </row>
    <row r="1813" spans="1:6" x14ac:dyDescent="0.25">
      <c r="A1813" t="s">
        <v>2332</v>
      </c>
      <c r="B1813" t="s">
        <v>2350</v>
      </c>
      <c r="C1813" t="b">
        <v>0</v>
      </c>
      <c r="D1813" t="s">
        <v>66</v>
      </c>
      <c r="E1813">
        <v>0</v>
      </c>
      <c r="F1813">
        <v>2020</v>
      </c>
    </row>
    <row r="1814" spans="1:6" x14ac:dyDescent="0.25">
      <c r="A1814" t="s">
        <v>2332</v>
      </c>
      <c r="B1814" t="s">
        <v>2352</v>
      </c>
      <c r="C1814" t="b">
        <v>0</v>
      </c>
      <c r="D1814" t="s">
        <v>66</v>
      </c>
      <c r="E1814">
        <v>0</v>
      </c>
      <c r="F1814">
        <v>2020</v>
      </c>
    </row>
    <row r="1815" spans="1:6" x14ac:dyDescent="0.25">
      <c r="A1815" t="s">
        <v>2332</v>
      </c>
      <c r="B1815" t="s">
        <v>2350</v>
      </c>
      <c r="C1815" t="b">
        <v>0</v>
      </c>
      <c r="D1815" t="s">
        <v>66</v>
      </c>
      <c r="E1815">
        <v>0</v>
      </c>
      <c r="F1815">
        <v>2020</v>
      </c>
    </row>
    <row r="1816" spans="1:6" x14ac:dyDescent="0.25">
      <c r="A1816" t="s">
        <v>2353</v>
      </c>
      <c r="B1816" t="s">
        <v>2350</v>
      </c>
      <c r="C1816" t="b">
        <v>0</v>
      </c>
      <c r="D1816" t="s">
        <v>66</v>
      </c>
      <c r="E1816">
        <v>23.937999999999999</v>
      </c>
      <c r="F1816">
        <v>2020</v>
      </c>
    </row>
    <row r="1817" spans="1:6" x14ac:dyDescent="0.25">
      <c r="A1817" t="s">
        <v>2354</v>
      </c>
      <c r="B1817" t="s">
        <v>2352</v>
      </c>
      <c r="C1817" t="b">
        <v>1</v>
      </c>
      <c r="D1817" t="s">
        <v>66</v>
      </c>
      <c r="E1817">
        <v>5050.0619999999999</v>
      </c>
      <c r="F1817">
        <v>2020</v>
      </c>
    </row>
    <row r="1818" spans="1:6" x14ac:dyDescent="0.25">
      <c r="A1818" t="s">
        <v>2441</v>
      </c>
      <c r="B1818" t="s">
        <v>2350</v>
      </c>
      <c r="C1818" t="b">
        <v>1</v>
      </c>
      <c r="D1818" t="s">
        <v>66</v>
      </c>
      <c r="E1818">
        <v>7</v>
      </c>
      <c r="F1818">
        <v>2020</v>
      </c>
    </row>
    <row r="1819" spans="1:6" x14ac:dyDescent="0.25">
      <c r="A1819" t="s">
        <v>2332</v>
      </c>
      <c r="B1819" t="s">
        <v>2352</v>
      </c>
      <c r="C1819" t="b">
        <v>0</v>
      </c>
      <c r="D1819" t="s">
        <v>66</v>
      </c>
      <c r="E1819">
        <v>0</v>
      </c>
      <c r="F1819">
        <v>2020</v>
      </c>
    </row>
    <row r="1820" spans="1:6" x14ac:dyDescent="0.25">
      <c r="A1820" t="s">
        <v>2332</v>
      </c>
      <c r="B1820" t="s">
        <v>2345</v>
      </c>
      <c r="C1820" t="b">
        <v>0</v>
      </c>
      <c r="D1820" t="s">
        <v>66</v>
      </c>
      <c r="E1820">
        <v>0</v>
      </c>
      <c r="F1820">
        <v>2020</v>
      </c>
    </row>
    <row r="1821" spans="1:6" x14ac:dyDescent="0.25">
      <c r="A1821" t="s">
        <v>2332</v>
      </c>
      <c r="B1821" t="s">
        <v>2350</v>
      </c>
      <c r="C1821" t="b">
        <v>0</v>
      </c>
      <c r="D1821" t="s">
        <v>66</v>
      </c>
      <c r="E1821">
        <v>0</v>
      </c>
      <c r="F1821">
        <v>2020</v>
      </c>
    </row>
    <row r="1822" spans="1:6" x14ac:dyDescent="0.25">
      <c r="A1822" t="s">
        <v>2411</v>
      </c>
      <c r="B1822" t="s">
        <v>2347</v>
      </c>
      <c r="C1822" t="b">
        <v>1</v>
      </c>
      <c r="D1822" t="s">
        <v>66</v>
      </c>
      <c r="E1822">
        <v>1693</v>
      </c>
      <c r="F1822">
        <v>2020</v>
      </c>
    </row>
    <row r="1823" spans="1:6" x14ac:dyDescent="0.25">
      <c r="A1823" t="s">
        <v>2412</v>
      </c>
      <c r="B1823" t="s">
        <v>2350</v>
      </c>
      <c r="C1823" t="b">
        <v>1</v>
      </c>
      <c r="D1823" t="s">
        <v>66</v>
      </c>
      <c r="E1823">
        <v>446</v>
      </c>
      <c r="F1823">
        <v>2020</v>
      </c>
    </row>
    <row r="1824" spans="1:6" x14ac:dyDescent="0.25">
      <c r="A1824" t="s">
        <v>2353</v>
      </c>
      <c r="B1824" t="s">
        <v>2350</v>
      </c>
      <c r="C1824" t="b">
        <v>0</v>
      </c>
      <c r="D1824" t="s">
        <v>66</v>
      </c>
      <c r="E1824">
        <v>1.54</v>
      </c>
      <c r="F1824">
        <v>2020</v>
      </c>
    </row>
    <row r="1825" spans="1:6" x14ac:dyDescent="0.25">
      <c r="A1825" t="s">
        <v>2365</v>
      </c>
      <c r="B1825" t="s">
        <v>2352</v>
      </c>
      <c r="C1825" t="b">
        <v>1</v>
      </c>
      <c r="D1825" t="s">
        <v>66</v>
      </c>
      <c r="E1825">
        <v>10320.459999999999</v>
      </c>
      <c r="F1825">
        <v>2020</v>
      </c>
    </row>
    <row r="1826" spans="1:6" x14ac:dyDescent="0.25">
      <c r="A1826" t="s">
        <v>2369</v>
      </c>
      <c r="B1826" t="s">
        <v>2350</v>
      </c>
      <c r="C1826" t="b">
        <v>1</v>
      </c>
      <c r="D1826" t="s">
        <v>66</v>
      </c>
      <c r="E1826">
        <v>811</v>
      </c>
      <c r="F1826">
        <v>2020</v>
      </c>
    </row>
    <row r="1827" spans="1:6" x14ac:dyDescent="0.25">
      <c r="A1827" t="s">
        <v>2380</v>
      </c>
      <c r="B1827" t="s">
        <v>2350</v>
      </c>
      <c r="C1827" t="b">
        <v>1</v>
      </c>
      <c r="D1827" t="s">
        <v>66</v>
      </c>
      <c r="E1827">
        <v>58.481000000000002</v>
      </c>
      <c r="F1827">
        <v>2020</v>
      </c>
    </row>
    <row r="1828" spans="1:6" x14ac:dyDescent="0.25">
      <c r="A1828" t="s">
        <v>2353</v>
      </c>
      <c r="B1828" t="s">
        <v>2352</v>
      </c>
      <c r="C1828" t="b">
        <v>0</v>
      </c>
      <c r="D1828" t="s">
        <v>66</v>
      </c>
      <c r="E1828">
        <v>54.518999999999998</v>
      </c>
      <c r="F1828">
        <v>2020</v>
      </c>
    </row>
    <row r="1829" spans="1:6" x14ac:dyDescent="0.25">
      <c r="A1829" t="s">
        <v>2440</v>
      </c>
      <c r="B1829" t="s">
        <v>2350</v>
      </c>
      <c r="C1829" t="b">
        <v>1</v>
      </c>
      <c r="D1829" t="s">
        <v>66</v>
      </c>
      <c r="E1829">
        <v>1</v>
      </c>
      <c r="F1829">
        <v>2020</v>
      </c>
    </row>
    <row r="1830" spans="1:6" x14ac:dyDescent="0.25">
      <c r="A1830" t="s">
        <v>2332</v>
      </c>
      <c r="B1830" t="s">
        <v>2352</v>
      </c>
      <c r="C1830" t="b">
        <v>0</v>
      </c>
      <c r="D1830" t="s">
        <v>66</v>
      </c>
      <c r="E1830">
        <v>0</v>
      </c>
      <c r="F1830">
        <v>2020</v>
      </c>
    </row>
    <row r="1831" spans="1:6" x14ac:dyDescent="0.25">
      <c r="A1831" t="s">
        <v>2353</v>
      </c>
      <c r="B1831" t="s">
        <v>2350</v>
      </c>
      <c r="C1831" t="b">
        <v>0</v>
      </c>
      <c r="D1831" t="s">
        <v>66</v>
      </c>
      <c r="E1831">
        <v>83.552000000000007</v>
      </c>
      <c r="F1831">
        <v>2020</v>
      </c>
    </row>
    <row r="1832" spans="1:6" x14ac:dyDescent="0.25">
      <c r="A1832" t="s">
        <v>2366</v>
      </c>
      <c r="B1832" t="s">
        <v>2352</v>
      </c>
      <c r="C1832" t="b">
        <v>1</v>
      </c>
      <c r="D1832" t="s">
        <v>66</v>
      </c>
      <c r="E1832">
        <v>1719.4480000000001</v>
      </c>
      <c r="F1832">
        <v>2020</v>
      </c>
    </row>
    <row r="1833" spans="1:6" x14ac:dyDescent="0.25">
      <c r="A1833" t="s">
        <v>2389</v>
      </c>
      <c r="B1833" t="s">
        <v>2350</v>
      </c>
      <c r="C1833" t="b">
        <v>1</v>
      </c>
      <c r="D1833" t="s">
        <v>66</v>
      </c>
      <c r="E1833">
        <v>12</v>
      </c>
      <c r="F1833">
        <v>2020</v>
      </c>
    </row>
    <row r="1834" spans="1:6" x14ac:dyDescent="0.25">
      <c r="A1834" t="s">
        <v>2332</v>
      </c>
      <c r="B1834" t="s">
        <v>2350</v>
      </c>
      <c r="C1834" t="b">
        <v>0</v>
      </c>
      <c r="D1834" t="s">
        <v>66</v>
      </c>
      <c r="E1834">
        <v>0</v>
      </c>
      <c r="F1834">
        <v>2020</v>
      </c>
    </row>
    <row r="1835" spans="1:6" x14ac:dyDescent="0.25">
      <c r="A1835" t="s">
        <v>2332</v>
      </c>
      <c r="B1835" t="s">
        <v>2352</v>
      </c>
      <c r="C1835" t="b">
        <v>0</v>
      </c>
      <c r="D1835" t="s">
        <v>66</v>
      </c>
      <c r="E1835">
        <v>0</v>
      </c>
      <c r="F1835">
        <v>2020</v>
      </c>
    </row>
    <row r="1836" spans="1:6" x14ac:dyDescent="0.25">
      <c r="A1836" t="s">
        <v>2354</v>
      </c>
      <c r="B1836" t="s">
        <v>2350</v>
      </c>
      <c r="C1836" t="b">
        <v>1</v>
      </c>
      <c r="D1836" t="s">
        <v>66</v>
      </c>
      <c r="E1836">
        <v>101</v>
      </c>
      <c r="F1836">
        <v>2020</v>
      </c>
    </row>
    <row r="1837" spans="1:6" x14ac:dyDescent="0.25">
      <c r="A1837" t="s">
        <v>2332</v>
      </c>
      <c r="B1837" t="s">
        <v>2352</v>
      </c>
      <c r="C1837" t="b">
        <v>0</v>
      </c>
      <c r="D1837" t="s">
        <v>66</v>
      </c>
      <c r="E1837">
        <v>0</v>
      </c>
      <c r="F1837">
        <v>2020</v>
      </c>
    </row>
    <row r="1838" spans="1:6" x14ac:dyDescent="0.25">
      <c r="A1838" t="s">
        <v>2332</v>
      </c>
      <c r="B1838" t="s">
        <v>2345</v>
      </c>
      <c r="C1838" t="b">
        <v>0</v>
      </c>
      <c r="D1838" t="s">
        <v>66</v>
      </c>
      <c r="E1838">
        <v>0</v>
      </c>
      <c r="F1838">
        <v>2020</v>
      </c>
    </row>
    <row r="1839" spans="1:6" x14ac:dyDescent="0.25">
      <c r="A1839" t="s">
        <v>2353</v>
      </c>
      <c r="B1839" t="s">
        <v>2350</v>
      </c>
      <c r="C1839" t="b">
        <v>0</v>
      </c>
      <c r="D1839" t="s">
        <v>66</v>
      </c>
      <c r="E1839">
        <v>0.35099999999999998</v>
      </c>
      <c r="F1839">
        <v>2020</v>
      </c>
    </row>
    <row r="1840" spans="1:6" x14ac:dyDescent="0.25">
      <c r="A1840" t="s">
        <v>2369</v>
      </c>
      <c r="B1840" t="s">
        <v>2352</v>
      </c>
      <c r="C1840" t="b">
        <v>1</v>
      </c>
      <c r="D1840" t="s">
        <v>66</v>
      </c>
      <c r="E1840">
        <v>2026.6489999999999</v>
      </c>
      <c r="F1840">
        <v>2020</v>
      </c>
    </row>
    <row r="1841" spans="1:6" x14ac:dyDescent="0.25">
      <c r="A1841" t="s">
        <v>2457</v>
      </c>
      <c r="B1841" t="s">
        <v>2350</v>
      </c>
      <c r="C1841" t="b">
        <v>1</v>
      </c>
      <c r="D1841" t="s">
        <v>66</v>
      </c>
      <c r="E1841">
        <v>38.606000000000002</v>
      </c>
      <c r="F1841">
        <v>2020</v>
      </c>
    </row>
    <row r="1842" spans="1:6" x14ac:dyDescent="0.25">
      <c r="A1842" t="s">
        <v>2447</v>
      </c>
      <c r="B1842" t="s">
        <v>2352</v>
      </c>
      <c r="C1842" t="b">
        <v>1</v>
      </c>
      <c r="D1842" t="s">
        <v>66</v>
      </c>
      <c r="E1842">
        <v>184.39400000000001</v>
      </c>
      <c r="F1842">
        <v>2020</v>
      </c>
    </row>
    <row r="1843" spans="1:6" x14ac:dyDescent="0.25">
      <c r="A1843" t="s">
        <v>2332</v>
      </c>
      <c r="B1843" t="s">
        <v>2350</v>
      </c>
      <c r="C1843" t="b">
        <v>0</v>
      </c>
      <c r="D1843" t="s">
        <v>66</v>
      </c>
      <c r="E1843">
        <v>0</v>
      </c>
      <c r="F1843">
        <v>2020</v>
      </c>
    </row>
    <row r="1844" spans="1:6" x14ac:dyDescent="0.25">
      <c r="A1844" t="s">
        <v>2332</v>
      </c>
      <c r="B1844" t="s">
        <v>2352</v>
      </c>
      <c r="C1844" t="b">
        <v>0</v>
      </c>
      <c r="D1844" t="s">
        <v>66</v>
      </c>
      <c r="E1844">
        <v>0</v>
      </c>
      <c r="F1844">
        <v>2020</v>
      </c>
    </row>
    <row r="1845" spans="1:6" x14ac:dyDescent="0.25">
      <c r="A1845" t="s">
        <v>2353</v>
      </c>
      <c r="B1845" t="s">
        <v>2350</v>
      </c>
      <c r="C1845" t="b">
        <v>0</v>
      </c>
      <c r="D1845" t="s">
        <v>66</v>
      </c>
      <c r="E1845">
        <v>2573.1089999999999</v>
      </c>
      <c r="F1845">
        <v>2020</v>
      </c>
    </row>
    <row r="1846" spans="1:6" x14ac:dyDescent="0.25">
      <c r="A1846" t="s">
        <v>2455</v>
      </c>
      <c r="B1846" t="s">
        <v>2352</v>
      </c>
      <c r="C1846" t="b">
        <v>1</v>
      </c>
      <c r="D1846" t="s">
        <v>66</v>
      </c>
      <c r="E1846">
        <v>122040.89</v>
      </c>
      <c r="F1846">
        <v>2020</v>
      </c>
    </row>
    <row r="1847" spans="1:6" x14ac:dyDescent="0.25">
      <c r="A1847" t="s">
        <v>2332</v>
      </c>
      <c r="B1847" t="s">
        <v>2345</v>
      </c>
      <c r="C1847" t="b">
        <v>0</v>
      </c>
      <c r="D1847" t="s">
        <v>66</v>
      </c>
      <c r="E1847">
        <v>0</v>
      </c>
      <c r="F1847">
        <v>2020</v>
      </c>
    </row>
    <row r="1848" spans="1:6" x14ac:dyDescent="0.25">
      <c r="A1848" t="s">
        <v>2332</v>
      </c>
      <c r="B1848" t="s">
        <v>2350</v>
      </c>
      <c r="C1848" t="b">
        <v>0</v>
      </c>
      <c r="D1848" t="s">
        <v>66</v>
      </c>
      <c r="E1848">
        <v>0</v>
      </c>
      <c r="F1848">
        <v>2020</v>
      </c>
    </row>
    <row r="1849" spans="1:6" x14ac:dyDescent="0.25">
      <c r="A1849" t="s">
        <v>2332</v>
      </c>
      <c r="B1849" t="s">
        <v>2347</v>
      </c>
      <c r="C1849" t="b">
        <v>0</v>
      </c>
      <c r="D1849" t="s">
        <v>66</v>
      </c>
      <c r="E1849">
        <v>0</v>
      </c>
      <c r="F1849">
        <v>2020</v>
      </c>
    </row>
    <row r="1850" spans="1:6" x14ac:dyDescent="0.25">
      <c r="A1850" t="s">
        <v>2332</v>
      </c>
      <c r="B1850" t="s">
        <v>2345</v>
      </c>
      <c r="C1850" t="b">
        <v>0</v>
      </c>
      <c r="D1850" t="s">
        <v>66</v>
      </c>
      <c r="E1850">
        <v>0</v>
      </c>
      <c r="F1850">
        <v>2020</v>
      </c>
    </row>
    <row r="1851" spans="1:6" x14ac:dyDescent="0.25">
      <c r="A1851" t="s">
        <v>2332</v>
      </c>
      <c r="B1851" t="s">
        <v>2386</v>
      </c>
      <c r="C1851" t="b">
        <v>0</v>
      </c>
      <c r="D1851" t="s">
        <v>66</v>
      </c>
      <c r="E1851">
        <v>0</v>
      </c>
      <c r="F1851">
        <v>2020</v>
      </c>
    </row>
    <row r="1852" spans="1:6" x14ac:dyDescent="0.25">
      <c r="A1852" t="s">
        <v>2447</v>
      </c>
      <c r="B1852" t="s">
        <v>2350</v>
      </c>
      <c r="C1852" t="b">
        <v>1</v>
      </c>
      <c r="D1852" t="s">
        <v>66</v>
      </c>
      <c r="E1852">
        <v>1</v>
      </c>
      <c r="F1852">
        <v>2020</v>
      </c>
    </row>
    <row r="1853" spans="1:6" x14ac:dyDescent="0.25">
      <c r="A1853" t="s">
        <v>2332</v>
      </c>
      <c r="B1853" t="s">
        <v>2352</v>
      </c>
      <c r="C1853" t="b">
        <v>0</v>
      </c>
      <c r="D1853" t="s">
        <v>66</v>
      </c>
      <c r="E1853">
        <v>0</v>
      </c>
      <c r="F1853">
        <v>2020</v>
      </c>
    </row>
    <row r="1854" spans="1:6" x14ac:dyDescent="0.25">
      <c r="A1854" t="s">
        <v>2402</v>
      </c>
      <c r="B1854" t="s">
        <v>2341</v>
      </c>
      <c r="C1854" t="b">
        <v>1</v>
      </c>
      <c r="D1854" t="s">
        <v>66</v>
      </c>
      <c r="E1854">
        <v>809459</v>
      </c>
      <c r="F1854">
        <v>2020</v>
      </c>
    </row>
    <row r="1855" spans="1:6" x14ac:dyDescent="0.25">
      <c r="A1855" t="s">
        <v>2353</v>
      </c>
      <c r="B1855" t="s">
        <v>2350</v>
      </c>
      <c r="C1855" t="b">
        <v>0</v>
      </c>
      <c r="D1855" t="s">
        <v>66</v>
      </c>
      <c r="E1855">
        <v>3620.5140000000001</v>
      </c>
      <c r="F1855">
        <v>2020</v>
      </c>
    </row>
    <row r="1856" spans="1:6" x14ac:dyDescent="0.25">
      <c r="A1856" t="s">
        <v>2367</v>
      </c>
      <c r="B1856" t="s">
        <v>2345</v>
      </c>
      <c r="C1856" t="b">
        <v>1</v>
      </c>
      <c r="D1856" t="s">
        <v>66</v>
      </c>
      <c r="E1856">
        <v>6177368.5</v>
      </c>
      <c r="F1856">
        <v>2020</v>
      </c>
    </row>
    <row r="1857" spans="1:6" x14ac:dyDescent="0.25">
      <c r="A1857" t="s">
        <v>2332</v>
      </c>
      <c r="B1857" t="s">
        <v>2345</v>
      </c>
      <c r="C1857" t="b">
        <v>0</v>
      </c>
      <c r="D1857" t="s">
        <v>66</v>
      </c>
      <c r="E1857">
        <v>0</v>
      </c>
      <c r="F1857">
        <v>2020</v>
      </c>
    </row>
    <row r="1858" spans="1:6" x14ac:dyDescent="0.25">
      <c r="A1858" t="s">
        <v>2353</v>
      </c>
      <c r="B1858" t="s">
        <v>2350</v>
      </c>
      <c r="C1858" t="b">
        <v>0</v>
      </c>
      <c r="D1858" t="s">
        <v>66</v>
      </c>
      <c r="E1858">
        <v>5560.4340000000002</v>
      </c>
      <c r="F1858">
        <v>2020</v>
      </c>
    </row>
    <row r="1859" spans="1:6" x14ac:dyDescent="0.25">
      <c r="A1859" t="s">
        <v>2374</v>
      </c>
      <c r="B1859" t="s">
        <v>2345</v>
      </c>
      <c r="C1859" t="b">
        <v>1</v>
      </c>
      <c r="D1859" t="s">
        <v>66</v>
      </c>
      <c r="E1859">
        <v>6877598.5999999996</v>
      </c>
      <c r="F1859">
        <v>2020</v>
      </c>
    </row>
    <row r="1860" spans="1:6" x14ac:dyDescent="0.25">
      <c r="A1860" t="s">
        <v>2332</v>
      </c>
      <c r="B1860" t="s">
        <v>2345</v>
      </c>
      <c r="C1860" t="b">
        <v>0</v>
      </c>
      <c r="D1860" t="s">
        <v>66</v>
      </c>
      <c r="E1860">
        <v>0</v>
      </c>
      <c r="F1860">
        <v>2020</v>
      </c>
    </row>
    <row r="1861" spans="1:6" x14ac:dyDescent="0.25">
      <c r="A1861" t="s">
        <v>2353</v>
      </c>
      <c r="B1861" t="s">
        <v>2350</v>
      </c>
      <c r="C1861" t="b">
        <v>0</v>
      </c>
      <c r="D1861" t="s">
        <v>69</v>
      </c>
      <c r="E1861">
        <v>-55.353999999999999</v>
      </c>
      <c r="F1861">
        <v>2020</v>
      </c>
    </row>
    <row r="1862" spans="1:6" x14ac:dyDescent="0.25">
      <c r="A1862" t="s">
        <v>2396</v>
      </c>
      <c r="B1862" t="s">
        <v>2352</v>
      </c>
      <c r="C1862" t="b">
        <v>0</v>
      </c>
      <c r="D1862" t="s">
        <v>69</v>
      </c>
      <c r="E1862">
        <v>-198.64599999999999</v>
      </c>
      <c r="F1862">
        <v>2020</v>
      </c>
    </row>
    <row r="1863" spans="1:6" x14ac:dyDescent="0.25">
      <c r="A1863" t="s">
        <v>2353</v>
      </c>
      <c r="B1863" t="s">
        <v>2350</v>
      </c>
      <c r="C1863" t="b">
        <v>0</v>
      </c>
      <c r="D1863" t="s">
        <v>69</v>
      </c>
      <c r="E1863">
        <v>12.834</v>
      </c>
      <c r="F1863">
        <v>2020</v>
      </c>
    </row>
    <row r="1864" spans="1:6" x14ac:dyDescent="0.25">
      <c r="A1864" t="s">
        <v>2369</v>
      </c>
      <c r="B1864" t="s">
        <v>2352</v>
      </c>
      <c r="C1864" t="b">
        <v>1</v>
      </c>
      <c r="D1864" t="s">
        <v>69</v>
      </c>
      <c r="E1864">
        <v>225.166</v>
      </c>
      <c r="F1864">
        <v>2020</v>
      </c>
    </row>
    <row r="1865" spans="1:6" x14ac:dyDescent="0.25">
      <c r="A1865" t="s">
        <v>2403</v>
      </c>
      <c r="B1865" t="s">
        <v>2341</v>
      </c>
      <c r="C1865" t="b">
        <v>1</v>
      </c>
      <c r="D1865" t="s">
        <v>69</v>
      </c>
      <c r="E1865">
        <v>118836</v>
      </c>
      <c r="F1865">
        <v>2020</v>
      </c>
    </row>
    <row r="1866" spans="1:6" x14ac:dyDescent="0.25">
      <c r="A1866" t="s">
        <v>2416</v>
      </c>
      <c r="B1866" t="s">
        <v>2341</v>
      </c>
      <c r="C1866" t="b">
        <v>1</v>
      </c>
      <c r="D1866" t="s">
        <v>69</v>
      </c>
      <c r="E1866">
        <v>302298</v>
      </c>
      <c r="F1866">
        <v>2020</v>
      </c>
    </row>
    <row r="1867" spans="1:6" x14ac:dyDescent="0.25">
      <c r="A1867" t="s">
        <v>2394</v>
      </c>
      <c r="B1867" t="s">
        <v>2341</v>
      </c>
      <c r="C1867" t="b">
        <v>1</v>
      </c>
      <c r="D1867" t="s">
        <v>69</v>
      </c>
      <c r="E1867">
        <v>114080</v>
      </c>
      <c r="F1867">
        <v>2020</v>
      </c>
    </row>
    <row r="1868" spans="1:6" x14ac:dyDescent="0.25">
      <c r="A1868" t="s">
        <v>2431</v>
      </c>
      <c r="B1868" t="s">
        <v>2341</v>
      </c>
      <c r="C1868" t="b">
        <v>1</v>
      </c>
      <c r="D1868" t="s">
        <v>69</v>
      </c>
      <c r="E1868">
        <v>298185</v>
      </c>
      <c r="F1868">
        <v>2020</v>
      </c>
    </row>
    <row r="1869" spans="1:6" x14ac:dyDescent="0.25">
      <c r="A1869" t="s">
        <v>2346</v>
      </c>
      <c r="B1869" t="s">
        <v>2341</v>
      </c>
      <c r="C1869" t="b">
        <v>1</v>
      </c>
      <c r="D1869" t="s">
        <v>69</v>
      </c>
      <c r="E1869">
        <v>962819</v>
      </c>
      <c r="F1869">
        <v>2020</v>
      </c>
    </row>
    <row r="1870" spans="1:6" x14ac:dyDescent="0.25">
      <c r="A1870" t="s">
        <v>2405</v>
      </c>
      <c r="B1870" t="s">
        <v>2341</v>
      </c>
      <c r="C1870" t="b">
        <v>1</v>
      </c>
      <c r="D1870" t="s">
        <v>69</v>
      </c>
      <c r="E1870">
        <v>307622</v>
      </c>
      <c r="F1870">
        <v>2020</v>
      </c>
    </row>
    <row r="1871" spans="1:6" x14ac:dyDescent="0.25">
      <c r="A1871" t="s">
        <v>2410</v>
      </c>
      <c r="B1871" t="s">
        <v>2341</v>
      </c>
      <c r="C1871" t="b">
        <v>1</v>
      </c>
      <c r="D1871" t="s">
        <v>69</v>
      </c>
      <c r="E1871">
        <v>56432</v>
      </c>
      <c r="F1871">
        <v>2020</v>
      </c>
    </row>
    <row r="1872" spans="1:6" x14ac:dyDescent="0.25">
      <c r="A1872" t="s">
        <v>2389</v>
      </c>
      <c r="B1872" t="s">
        <v>2341</v>
      </c>
      <c r="C1872" t="b">
        <v>1</v>
      </c>
      <c r="D1872" t="s">
        <v>69</v>
      </c>
      <c r="E1872">
        <v>402133</v>
      </c>
      <c r="F1872">
        <v>2020</v>
      </c>
    </row>
    <row r="1873" spans="1:6" x14ac:dyDescent="0.25">
      <c r="A1873" t="s">
        <v>2422</v>
      </c>
      <c r="B1873" t="s">
        <v>2341</v>
      </c>
      <c r="C1873" t="b">
        <v>1</v>
      </c>
      <c r="D1873" t="s">
        <v>69</v>
      </c>
      <c r="E1873">
        <v>459044</v>
      </c>
      <c r="F1873">
        <v>2020</v>
      </c>
    </row>
    <row r="1874" spans="1:6" x14ac:dyDescent="0.25">
      <c r="A1874" t="s">
        <v>2435</v>
      </c>
      <c r="B1874" t="s">
        <v>2341</v>
      </c>
      <c r="C1874" t="b">
        <v>1</v>
      </c>
      <c r="D1874" t="s">
        <v>69</v>
      </c>
      <c r="E1874">
        <v>480176</v>
      </c>
      <c r="F1874">
        <v>2020</v>
      </c>
    </row>
    <row r="1875" spans="1:6" x14ac:dyDescent="0.25">
      <c r="A1875" t="s">
        <v>2407</v>
      </c>
      <c r="B1875" t="s">
        <v>2350</v>
      </c>
      <c r="C1875" t="b">
        <v>1</v>
      </c>
      <c r="D1875" t="s">
        <v>134</v>
      </c>
      <c r="E1875">
        <v>85</v>
      </c>
      <c r="F1875">
        <v>2020</v>
      </c>
    </row>
    <row r="1876" spans="1:6" x14ac:dyDescent="0.25">
      <c r="A1876" t="s">
        <v>2367</v>
      </c>
      <c r="B1876" t="s">
        <v>2341</v>
      </c>
      <c r="C1876" t="b">
        <v>1</v>
      </c>
      <c r="D1876" t="s">
        <v>69</v>
      </c>
      <c r="E1876">
        <v>1596460</v>
      </c>
      <c r="F1876">
        <v>2020</v>
      </c>
    </row>
    <row r="1877" spans="1:6" x14ac:dyDescent="0.25">
      <c r="A1877" t="s">
        <v>2428</v>
      </c>
      <c r="B1877" t="s">
        <v>2341</v>
      </c>
      <c r="C1877" t="b">
        <v>1</v>
      </c>
      <c r="D1877" t="s">
        <v>69</v>
      </c>
      <c r="E1877">
        <v>925709</v>
      </c>
      <c r="F1877">
        <v>2020</v>
      </c>
    </row>
    <row r="1878" spans="1:6" x14ac:dyDescent="0.25">
      <c r="A1878" t="s">
        <v>2355</v>
      </c>
      <c r="B1878" t="s">
        <v>2341</v>
      </c>
      <c r="C1878" t="b">
        <v>1</v>
      </c>
      <c r="D1878" t="s">
        <v>69</v>
      </c>
      <c r="E1878">
        <v>780391</v>
      </c>
      <c r="F1878">
        <v>2020</v>
      </c>
    </row>
    <row r="1879" spans="1:6" x14ac:dyDescent="0.25">
      <c r="A1879" t="s">
        <v>2412</v>
      </c>
      <c r="B1879" t="s">
        <v>2350</v>
      </c>
      <c r="C1879" t="b">
        <v>1</v>
      </c>
      <c r="D1879" t="s">
        <v>71</v>
      </c>
      <c r="E1879">
        <v>12.385</v>
      </c>
      <c r="F1879">
        <v>2020</v>
      </c>
    </row>
    <row r="1880" spans="1:6" x14ac:dyDescent="0.25">
      <c r="A1880" t="s">
        <v>2395</v>
      </c>
      <c r="B1880" t="s">
        <v>2352</v>
      </c>
      <c r="C1880" t="b">
        <v>1</v>
      </c>
      <c r="D1880" t="s">
        <v>71</v>
      </c>
      <c r="E1880">
        <v>0.61499999999999999</v>
      </c>
      <c r="F1880">
        <v>2020</v>
      </c>
    </row>
    <row r="1881" spans="1:6" x14ac:dyDescent="0.25">
      <c r="A1881" t="s">
        <v>2353</v>
      </c>
      <c r="B1881" t="s">
        <v>2350</v>
      </c>
      <c r="C1881" t="b">
        <v>0</v>
      </c>
      <c r="D1881" t="s">
        <v>71</v>
      </c>
      <c r="E1881">
        <v>13.858000000000001</v>
      </c>
      <c r="F1881">
        <v>2020</v>
      </c>
    </row>
    <row r="1882" spans="1:6" x14ac:dyDescent="0.25">
      <c r="A1882" t="s">
        <v>2456</v>
      </c>
      <c r="B1882" t="s">
        <v>2352</v>
      </c>
      <c r="C1882" t="b">
        <v>1</v>
      </c>
      <c r="D1882" t="s">
        <v>71</v>
      </c>
      <c r="E1882">
        <v>30.141999999999999</v>
      </c>
      <c r="F1882">
        <v>2020</v>
      </c>
    </row>
    <row r="1883" spans="1:6" x14ac:dyDescent="0.25">
      <c r="A1883" t="s">
        <v>2332</v>
      </c>
      <c r="B1883" t="s">
        <v>2350</v>
      </c>
      <c r="C1883" t="b">
        <v>0</v>
      </c>
      <c r="D1883" t="s">
        <v>71</v>
      </c>
      <c r="E1883">
        <v>0</v>
      </c>
      <c r="F1883">
        <v>2020</v>
      </c>
    </row>
    <row r="1884" spans="1:6" x14ac:dyDescent="0.25">
      <c r="A1884" t="s">
        <v>2332</v>
      </c>
      <c r="B1884" t="s">
        <v>2350</v>
      </c>
      <c r="C1884" t="b">
        <v>0</v>
      </c>
      <c r="D1884" t="s">
        <v>71</v>
      </c>
      <c r="E1884">
        <v>0</v>
      </c>
      <c r="F1884">
        <v>2020</v>
      </c>
    </row>
    <row r="1885" spans="1:6" x14ac:dyDescent="0.25">
      <c r="A1885" t="s">
        <v>2332</v>
      </c>
      <c r="B1885" t="s">
        <v>2352</v>
      </c>
      <c r="C1885" t="b">
        <v>0</v>
      </c>
      <c r="D1885" t="s">
        <v>71</v>
      </c>
      <c r="E1885">
        <v>0</v>
      </c>
      <c r="F1885">
        <v>2020</v>
      </c>
    </row>
    <row r="1886" spans="1:6" x14ac:dyDescent="0.25">
      <c r="A1886" t="s">
        <v>2465</v>
      </c>
      <c r="B1886" t="s">
        <v>2350</v>
      </c>
      <c r="C1886" t="b">
        <v>1</v>
      </c>
      <c r="D1886" t="s">
        <v>71</v>
      </c>
      <c r="E1886">
        <v>45</v>
      </c>
      <c r="F1886">
        <v>2020</v>
      </c>
    </row>
    <row r="1887" spans="1:6" x14ac:dyDescent="0.25">
      <c r="A1887" t="s">
        <v>2332</v>
      </c>
      <c r="B1887" t="s">
        <v>2352</v>
      </c>
      <c r="C1887" t="b">
        <v>0</v>
      </c>
      <c r="D1887" t="s">
        <v>71</v>
      </c>
      <c r="E1887">
        <v>0</v>
      </c>
      <c r="F1887">
        <v>2020</v>
      </c>
    </row>
    <row r="1888" spans="1:6" x14ac:dyDescent="0.25">
      <c r="A1888" t="s">
        <v>2369</v>
      </c>
      <c r="B1888" t="s">
        <v>2350</v>
      </c>
      <c r="C1888" t="b">
        <v>1</v>
      </c>
      <c r="D1888" t="s">
        <v>71</v>
      </c>
      <c r="E1888">
        <v>23</v>
      </c>
      <c r="F1888">
        <v>2020</v>
      </c>
    </row>
    <row r="1889" spans="1:6" x14ac:dyDescent="0.25">
      <c r="A1889" t="s">
        <v>2332</v>
      </c>
      <c r="B1889" t="s">
        <v>2352</v>
      </c>
      <c r="C1889" t="b">
        <v>0</v>
      </c>
      <c r="D1889" t="s">
        <v>71</v>
      </c>
      <c r="E1889">
        <v>0</v>
      </c>
      <c r="F1889">
        <v>2020</v>
      </c>
    </row>
    <row r="1890" spans="1:6" x14ac:dyDescent="0.25">
      <c r="A1890" t="s">
        <v>2445</v>
      </c>
      <c r="B1890" t="s">
        <v>2350</v>
      </c>
      <c r="C1890" t="b">
        <v>1</v>
      </c>
      <c r="D1890" t="s">
        <v>71</v>
      </c>
      <c r="E1890">
        <v>21</v>
      </c>
      <c r="F1890">
        <v>2020</v>
      </c>
    </row>
    <row r="1891" spans="1:6" x14ac:dyDescent="0.25">
      <c r="A1891" t="s">
        <v>2332</v>
      </c>
      <c r="B1891" t="s">
        <v>2350</v>
      </c>
      <c r="C1891" t="b">
        <v>0</v>
      </c>
      <c r="D1891" t="s">
        <v>71</v>
      </c>
      <c r="E1891">
        <v>0</v>
      </c>
      <c r="F1891">
        <v>2020</v>
      </c>
    </row>
    <row r="1892" spans="1:6" x14ac:dyDescent="0.25">
      <c r="A1892" t="s">
        <v>2416</v>
      </c>
      <c r="B1892" t="s">
        <v>2347</v>
      </c>
      <c r="C1892" t="b">
        <v>1</v>
      </c>
      <c r="D1892" t="s">
        <v>71</v>
      </c>
      <c r="E1892">
        <v>952</v>
      </c>
      <c r="F1892">
        <v>2020</v>
      </c>
    </row>
    <row r="1893" spans="1:6" x14ac:dyDescent="0.25">
      <c r="A1893" t="s">
        <v>2332</v>
      </c>
      <c r="B1893" t="s">
        <v>2350</v>
      </c>
      <c r="C1893" t="b">
        <v>0</v>
      </c>
      <c r="D1893" t="s">
        <v>71</v>
      </c>
      <c r="E1893">
        <v>0</v>
      </c>
      <c r="F1893">
        <v>2020</v>
      </c>
    </row>
    <row r="1894" spans="1:6" x14ac:dyDescent="0.25">
      <c r="A1894" t="s">
        <v>2463</v>
      </c>
      <c r="B1894" t="s">
        <v>2341</v>
      </c>
      <c r="C1894" t="b">
        <v>1</v>
      </c>
      <c r="D1894" t="s">
        <v>71</v>
      </c>
      <c r="E1894">
        <v>119419</v>
      </c>
      <c r="F1894">
        <v>2020</v>
      </c>
    </row>
    <row r="1895" spans="1:6" x14ac:dyDescent="0.25">
      <c r="A1895" t="s">
        <v>2463</v>
      </c>
      <c r="B1895" t="s">
        <v>2341</v>
      </c>
      <c r="C1895" t="b">
        <v>1</v>
      </c>
      <c r="D1895" t="s">
        <v>71</v>
      </c>
      <c r="E1895">
        <v>93217</v>
      </c>
      <c r="F1895">
        <v>2020</v>
      </c>
    </row>
    <row r="1896" spans="1:6" x14ac:dyDescent="0.25">
      <c r="A1896" t="s">
        <v>2463</v>
      </c>
      <c r="B1896" t="s">
        <v>2341</v>
      </c>
      <c r="C1896" t="b">
        <v>1</v>
      </c>
      <c r="D1896" t="s">
        <v>71</v>
      </c>
      <c r="E1896">
        <v>117338</v>
      </c>
      <c r="F1896">
        <v>2020</v>
      </c>
    </row>
    <row r="1897" spans="1:6" x14ac:dyDescent="0.25">
      <c r="A1897" t="s">
        <v>2374</v>
      </c>
      <c r="B1897" t="s">
        <v>2350</v>
      </c>
      <c r="C1897" t="b">
        <v>1</v>
      </c>
      <c r="D1897" t="s">
        <v>71</v>
      </c>
      <c r="E1897">
        <v>4</v>
      </c>
      <c r="F1897">
        <v>2020</v>
      </c>
    </row>
    <row r="1898" spans="1:6" x14ac:dyDescent="0.25">
      <c r="A1898" t="s">
        <v>2353</v>
      </c>
      <c r="B1898" t="s">
        <v>2350</v>
      </c>
      <c r="C1898" t="b">
        <v>0</v>
      </c>
      <c r="D1898" t="s">
        <v>71</v>
      </c>
      <c r="E1898">
        <v>11.268000000000001</v>
      </c>
      <c r="F1898">
        <v>2020</v>
      </c>
    </row>
    <row r="1899" spans="1:6" x14ac:dyDescent="0.25">
      <c r="A1899" t="s">
        <v>2397</v>
      </c>
      <c r="B1899" t="s">
        <v>2352</v>
      </c>
      <c r="C1899" t="b">
        <v>1</v>
      </c>
      <c r="D1899" t="s">
        <v>71</v>
      </c>
      <c r="E1899">
        <v>155.732</v>
      </c>
      <c r="F1899">
        <v>2020</v>
      </c>
    </row>
    <row r="1900" spans="1:6" x14ac:dyDescent="0.25">
      <c r="A1900" t="s">
        <v>2353</v>
      </c>
      <c r="B1900" t="s">
        <v>2350</v>
      </c>
      <c r="C1900" t="b">
        <v>0</v>
      </c>
      <c r="D1900" t="s">
        <v>71</v>
      </c>
      <c r="E1900">
        <v>4.9139999999999997</v>
      </c>
      <c r="F1900">
        <v>2020</v>
      </c>
    </row>
    <row r="1901" spans="1:6" x14ac:dyDescent="0.25">
      <c r="A1901" t="s">
        <v>2387</v>
      </c>
      <c r="B1901" t="s">
        <v>2352</v>
      </c>
      <c r="C1901" t="b">
        <v>1</v>
      </c>
      <c r="D1901" t="s">
        <v>71</v>
      </c>
      <c r="E1901">
        <v>19.085999999999999</v>
      </c>
      <c r="F1901">
        <v>2020</v>
      </c>
    </row>
    <row r="1902" spans="1:6" x14ac:dyDescent="0.25">
      <c r="A1902" t="s">
        <v>2354</v>
      </c>
      <c r="B1902" t="s">
        <v>2350</v>
      </c>
      <c r="C1902" t="b">
        <v>1</v>
      </c>
      <c r="D1902" t="s">
        <v>71</v>
      </c>
      <c r="E1902">
        <v>14</v>
      </c>
      <c r="F1902">
        <v>2020</v>
      </c>
    </row>
    <row r="1903" spans="1:6" x14ac:dyDescent="0.25">
      <c r="A1903" t="s">
        <v>2332</v>
      </c>
      <c r="B1903" t="s">
        <v>2352</v>
      </c>
      <c r="C1903" t="b">
        <v>0</v>
      </c>
      <c r="D1903" t="s">
        <v>71</v>
      </c>
      <c r="E1903">
        <v>0</v>
      </c>
      <c r="F1903">
        <v>2020</v>
      </c>
    </row>
    <row r="1904" spans="1:6" x14ac:dyDescent="0.25">
      <c r="A1904" t="s">
        <v>2332</v>
      </c>
      <c r="B1904" t="s">
        <v>2350</v>
      </c>
      <c r="C1904" t="b">
        <v>0</v>
      </c>
      <c r="D1904" t="s">
        <v>71</v>
      </c>
      <c r="E1904">
        <v>0</v>
      </c>
      <c r="F1904">
        <v>2020</v>
      </c>
    </row>
    <row r="1905" spans="1:6" x14ac:dyDescent="0.25">
      <c r="A1905" t="s">
        <v>2468</v>
      </c>
      <c r="B1905" t="s">
        <v>2350</v>
      </c>
      <c r="C1905" t="b">
        <v>1</v>
      </c>
      <c r="D1905" t="s">
        <v>71</v>
      </c>
      <c r="E1905">
        <v>2.7160000000000002</v>
      </c>
      <c r="F1905">
        <v>2020</v>
      </c>
    </row>
    <row r="1906" spans="1:6" x14ac:dyDescent="0.25">
      <c r="A1906" t="s">
        <v>2356</v>
      </c>
      <c r="B1906" t="s">
        <v>2352</v>
      </c>
      <c r="C1906" t="b">
        <v>1</v>
      </c>
      <c r="D1906" t="s">
        <v>71</v>
      </c>
      <c r="E1906">
        <v>1.284</v>
      </c>
      <c r="F1906">
        <v>2020</v>
      </c>
    </row>
    <row r="1907" spans="1:6" x14ac:dyDescent="0.25">
      <c r="A1907" t="s">
        <v>2450</v>
      </c>
      <c r="B1907" t="s">
        <v>2350</v>
      </c>
      <c r="C1907" t="b">
        <v>1</v>
      </c>
      <c r="D1907" t="s">
        <v>71</v>
      </c>
      <c r="E1907">
        <v>19.613</v>
      </c>
      <c r="F1907">
        <v>2020</v>
      </c>
    </row>
    <row r="1908" spans="1:6" x14ac:dyDescent="0.25">
      <c r="A1908" t="s">
        <v>2454</v>
      </c>
      <c r="B1908" t="s">
        <v>2352</v>
      </c>
      <c r="C1908" t="b">
        <v>1</v>
      </c>
      <c r="D1908" t="s">
        <v>71</v>
      </c>
      <c r="E1908">
        <v>297.387</v>
      </c>
      <c r="F1908">
        <v>2020</v>
      </c>
    </row>
    <row r="1909" spans="1:6" x14ac:dyDescent="0.25">
      <c r="A1909" t="s">
        <v>2353</v>
      </c>
      <c r="B1909" t="s">
        <v>2350</v>
      </c>
      <c r="C1909" t="b">
        <v>0</v>
      </c>
      <c r="D1909" t="s">
        <v>71</v>
      </c>
      <c r="E1909">
        <v>2.3380000000000001</v>
      </c>
      <c r="F1909">
        <v>2020</v>
      </c>
    </row>
    <row r="1910" spans="1:6" x14ac:dyDescent="0.25">
      <c r="A1910" t="s">
        <v>2365</v>
      </c>
      <c r="B1910" t="s">
        <v>2352</v>
      </c>
      <c r="C1910" t="b">
        <v>1</v>
      </c>
      <c r="D1910" t="s">
        <v>71</v>
      </c>
      <c r="E1910">
        <v>17.661999999999999</v>
      </c>
      <c r="F1910">
        <v>2020</v>
      </c>
    </row>
    <row r="1911" spans="1:6" x14ac:dyDescent="0.25">
      <c r="A1911" t="s">
        <v>2332</v>
      </c>
      <c r="B1911" t="s">
        <v>2350</v>
      </c>
      <c r="C1911" t="b">
        <v>0</v>
      </c>
      <c r="D1911" t="s">
        <v>71</v>
      </c>
      <c r="E1911">
        <v>0</v>
      </c>
      <c r="F1911">
        <v>2020</v>
      </c>
    </row>
    <row r="1912" spans="1:6" x14ac:dyDescent="0.25">
      <c r="A1912" t="s">
        <v>2396</v>
      </c>
      <c r="B1912" t="s">
        <v>2352</v>
      </c>
      <c r="C1912" t="b">
        <v>1</v>
      </c>
      <c r="D1912" t="s">
        <v>71</v>
      </c>
      <c r="E1912">
        <v>749</v>
      </c>
      <c r="F1912">
        <v>2020</v>
      </c>
    </row>
    <row r="1913" spans="1:6" x14ac:dyDescent="0.25">
      <c r="A1913" t="s">
        <v>2454</v>
      </c>
      <c r="B1913" t="s">
        <v>2401</v>
      </c>
      <c r="C1913" t="b">
        <v>1</v>
      </c>
      <c r="D1913" t="s">
        <v>71</v>
      </c>
      <c r="E1913">
        <v>4427</v>
      </c>
      <c r="F1913">
        <v>2020</v>
      </c>
    </row>
    <row r="1914" spans="1:6" x14ac:dyDescent="0.25">
      <c r="A1914" t="s">
        <v>2353</v>
      </c>
      <c r="B1914" t="s">
        <v>2347</v>
      </c>
      <c r="C1914" t="b">
        <v>0</v>
      </c>
      <c r="D1914" t="s">
        <v>71</v>
      </c>
      <c r="E1914">
        <v>13697.513999999999</v>
      </c>
      <c r="F1914">
        <v>2020</v>
      </c>
    </row>
    <row r="1915" spans="1:6" x14ac:dyDescent="0.25">
      <c r="A1915" t="s">
        <v>2395</v>
      </c>
      <c r="B1915" t="s">
        <v>2345</v>
      </c>
      <c r="C1915" t="b">
        <v>1</v>
      </c>
      <c r="D1915" t="s">
        <v>71</v>
      </c>
      <c r="E1915">
        <v>385257.49</v>
      </c>
      <c r="F1915">
        <v>2020</v>
      </c>
    </row>
    <row r="1916" spans="1:6" x14ac:dyDescent="0.25">
      <c r="A1916" t="s">
        <v>2408</v>
      </c>
      <c r="B1916" t="s">
        <v>2339</v>
      </c>
      <c r="C1916" t="b">
        <v>1</v>
      </c>
      <c r="D1916" t="s">
        <v>71</v>
      </c>
      <c r="E1916">
        <v>199575</v>
      </c>
      <c r="F1916">
        <v>2020</v>
      </c>
    </row>
    <row r="1917" spans="1:6" x14ac:dyDescent="0.25">
      <c r="A1917" t="s">
        <v>2353</v>
      </c>
      <c r="B1917" t="s">
        <v>2350</v>
      </c>
      <c r="C1917" t="b">
        <v>0</v>
      </c>
      <c r="D1917" t="s">
        <v>71</v>
      </c>
      <c r="E1917">
        <v>13.956</v>
      </c>
      <c r="F1917">
        <v>2020</v>
      </c>
    </row>
    <row r="1918" spans="1:6" x14ac:dyDescent="0.25">
      <c r="A1918" t="s">
        <v>2396</v>
      </c>
      <c r="B1918" t="s">
        <v>2352</v>
      </c>
      <c r="C1918" t="b">
        <v>1</v>
      </c>
      <c r="D1918" t="s">
        <v>71</v>
      </c>
      <c r="E1918">
        <v>1277.0440000000001</v>
      </c>
      <c r="F1918">
        <v>2020</v>
      </c>
    </row>
    <row r="1919" spans="1:6" x14ac:dyDescent="0.25">
      <c r="A1919" t="s">
        <v>2332</v>
      </c>
      <c r="B1919" t="s">
        <v>2350</v>
      </c>
      <c r="C1919" t="b">
        <v>0</v>
      </c>
      <c r="D1919" t="s">
        <v>71</v>
      </c>
      <c r="E1919">
        <v>0</v>
      </c>
      <c r="F1919">
        <v>2020</v>
      </c>
    </row>
    <row r="1920" spans="1:6" x14ac:dyDescent="0.25">
      <c r="A1920" t="s">
        <v>2332</v>
      </c>
      <c r="B1920" t="s">
        <v>2350</v>
      </c>
      <c r="C1920" t="b">
        <v>0</v>
      </c>
      <c r="D1920" t="s">
        <v>71</v>
      </c>
      <c r="E1920">
        <v>0</v>
      </c>
      <c r="F1920">
        <v>2020</v>
      </c>
    </row>
    <row r="1921" spans="1:6" x14ac:dyDescent="0.25">
      <c r="A1921" t="s">
        <v>2369</v>
      </c>
      <c r="B1921" t="s">
        <v>2352</v>
      </c>
      <c r="C1921" t="b">
        <v>1</v>
      </c>
      <c r="D1921" t="s">
        <v>71</v>
      </c>
      <c r="E1921">
        <v>42</v>
      </c>
      <c r="F1921">
        <v>2020</v>
      </c>
    </row>
    <row r="1922" spans="1:6" x14ac:dyDescent="0.25">
      <c r="A1922" t="s">
        <v>2332</v>
      </c>
      <c r="B1922" t="s">
        <v>2350</v>
      </c>
      <c r="C1922" t="b">
        <v>0</v>
      </c>
      <c r="D1922" t="s">
        <v>71</v>
      </c>
      <c r="E1922">
        <v>0</v>
      </c>
      <c r="F1922">
        <v>2020</v>
      </c>
    </row>
    <row r="1923" spans="1:6" x14ac:dyDescent="0.25">
      <c r="A1923" t="s">
        <v>2348</v>
      </c>
      <c r="B1923" t="s">
        <v>2347</v>
      </c>
      <c r="C1923" t="b">
        <v>0</v>
      </c>
      <c r="D1923" t="s">
        <v>71</v>
      </c>
      <c r="E1923">
        <v>-1061</v>
      </c>
      <c r="F1923">
        <v>2020</v>
      </c>
    </row>
    <row r="1924" spans="1:6" x14ac:dyDescent="0.25">
      <c r="A1924" t="s">
        <v>2365</v>
      </c>
      <c r="B1924" t="s">
        <v>2350</v>
      </c>
      <c r="C1924" t="b">
        <v>1</v>
      </c>
      <c r="D1924" t="s">
        <v>71</v>
      </c>
      <c r="E1924">
        <v>29</v>
      </c>
      <c r="F1924">
        <v>2020</v>
      </c>
    </row>
    <row r="1925" spans="1:6" x14ac:dyDescent="0.25">
      <c r="A1925" t="s">
        <v>2332</v>
      </c>
      <c r="B1925" t="s">
        <v>2352</v>
      </c>
      <c r="C1925" t="b">
        <v>0</v>
      </c>
      <c r="D1925" t="s">
        <v>71</v>
      </c>
      <c r="E1925">
        <v>0</v>
      </c>
      <c r="F1925">
        <v>2020</v>
      </c>
    </row>
    <row r="1926" spans="1:6" x14ac:dyDescent="0.25">
      <c r="A1926" t="s">
        <v>2353</v>
      </c>
      <c r="B1926" t="s">
        <v>2350</v>
      </c>
      <c r="C1926" t="b">
        <v>0</v>
      </c>
      <c r="D1926" t="s">
        <v>71</v>
      </c>
      <c r="E1926">
        <v>2.387</v>
      </c>
      <c r="F1926">
        <v>2020</v>
      </c>
    </row>
    <row r="1927" spans="1:6" x14ac:dyDescent="0.25">
      <c r="A1927" t="s">
        <v>2455</v>
      </c>
      <c r="B1927" t="s">
        <v>2352</v>
      </c>
      <c r="C1927" t="b">
        <v>1</v>
      </c>
      <c r="D1927" t="s">
        <v>71</v>
      </c>
      <c r="E1927">
        <v>1.613</v>
      </c>
      <c r="F1927">
        <v>2020</v>
      </c>
    </row>
    <row r="1928" spans="1:6" x14ac:dyDescent="0.25">
      <c r="A1928" t="s">
        <v>2353</v>
      </c>
      <c r="B1928" t="s">
        <v>2350</v>
      </c>
      <c r="C1928" t="b">
        <v>0</v>
      </c>
      <c r="D1928" t="s">
        <v>71</v>
      </c>
      <c r="E1928">
        <v>7.7370000000000001</v>
      </c>
      <c r="F1928">
        <v>2020</v>
      </c>
    </row>
    <row r="1929" spans="1:6" x14ac:dyDescent="0.25">
      <c r="A1929" t="s">
        <v>2369</v>
      </c>
      <c r="B1929" t="s">
        <v>2352</v>
      </c>
      <c r="C1929" t="b">
        <v>1</v>
      </c>
      <c r="D1929" t="s">
        <v>71</v>
      </c>
      <c r="E1929">
        <v>51.262999999999998</v>
      </c>
      <c r="F1929">
        <v>2020</v>
      </c>
    </row>
    <row r="1930" spans="1:6" x14ac:dyDescent="0.25">
      <c r="A1930" t="s">
        <v>2332</v>
      </c>
      <c r="B1930" t="s">
        <v>2350</v>
      </c>
      <c r="C1930" t="b">
        <v>0</v>
      </c>
      <c r="D1930" t="s">
        <v>71</v>
      </c>
      <c r="E1930">
        <v>0</v>
      </c>
      <c r="F1930">
        <v>2020</v>
      </c>
    </row>
    <row r="1931" spans="1:6" x14ac:dyDescent="0.25">
      <c r="A1931" t="s">
        <v>2428</v>
      </c>
      <c r="B1931" t="s">
        <v>2350</v>
      </c>
      <c r="C1931" t="b">
        <v>0</v>
      </c>
      <c r="D1931" t="s">
        <v>71</v>
      </c>
      <c r="E1931">
        <v>-206.48500000000001</v>
      </c>
      <c r="F1931">
        <v>2020</v>
      </c>
    </row>
    <row r="1932" spans="1:6" x14ac:dyDescent="0.25">
      <c r="A1932" t="s">
        <v>2407</v>
      </c>
      <c r="B1932" t="s">
        <v>2352</v>
      </c>
      <c r="C1932" t="b">
        <v>0</v>
      </c>
      <c r="D1932" t="s">
        <v>71</v>
      </c>
      <c r="E1932">
        <v>-893.51499999999999</v>
      </c>
      <c r="F1932">
        <v>2020</v>
      </c>
    </row>
    <row r="1933" spans="1:6" x14ac:dyDescent="0.25">
      <c r="A1933" t="s">
        <v>2353</v>
      </c>
      <c r="B1933" t="s">
        <v>2350</v>
      </c>
      <c r="C1933" t="b">
        <v>0</v>
      </c>
      <c r="D1933" t="s">
        <v>71</v>
      </c>
      <c r="E1933">
        <v>-54.185000000000002</v>
      </c>
      <c r="F1933">
        <v>2020</v>
      </c>
    </row>
    <row r="1934" spans="1:6" x14ac:dyDescent="0.25">
      <c r="A1934" t="s">
        <v>2364</v>
      </c>
      <c r="B1934" t="s">
        <v>2352</v>
      </c>
      <c r="C1934" t="b">
        <v>0</v>
      </c>
      <c r="D1934" t="s">
        <v>71</v>
      </c>
      <c r="E1934">
        <v>-344.815</v>
      </c>
      <c r="F1934">
        <v>2020</v>
      </c>
    </row>
    <row r="1935" spans="1:6" x14ac:dyDescent="0.25">
      <c r="A1935" t="s">
        <v>2451</v>
      </c>
      <c r="B1935" t="s">
        <v>2341</v>
      </c>
      <c r="C1935" t="b">
        <v>1</v>
      </c>
      <c r="D1935" t="s">
        <v>71</v>
      </c>
      <c r="E1935">
        <v>110904</v>
      </c>
      <c r="F1935">
        <v>2020</v>
      </c>
    </row>
    <row r="1936" spans="1:6" x14ac:dyDescent="0.25">
      <c r="A1936" t="s">
        <v>2397</v>
      </c>
      <c r="B1936" t="s">
        <v>2350</v>
      </c>
      <c r="C1936" t="b">
        <v>1</v>
      </c>
      <c r="D1936" t="s">
        <v>71</v>
      </c>
      <c r="E1936">
        <v>988.904</v>
      </c>
      <c r="F1936">
        <v>2020</v>
      </c>
    </row>
    <row r="1937" spans="1:6" x14ac:dyDescent="0.25">
      <c r="A1937" t="s">
        <v>2353</v>
      </c>
      <c r="B1937" t="s">
        <v>2352</v>
      </c>
      <c r="C1937" t="b">
        <v>0</v>
      </c>
      <c r="D1937" t="s">
        <v>71</v>
      </c>
      <c r="E1937">
        <v>172.096</v>
      </c>
      <c r="F1937">
        <v>2020</v>
      </c>
    </row>
    <row r="1938" spans="1:6" x14ac:dyDescent="0.25">
      <c r="A1938" t="s">
        <v>2397</v>
      </c>
      <c r="B1938" t="s">
        <v>2350</v>
      </c>
      <c r="C1938" t="b">
        <v>1</v>
      </c>
      <c r="D1938" t="s">
        <v>71</v>
      </c>
      <c r="E1938">
        <v>1068</v>
      </c>
      <c r="F1938">
        <v>2020</v>
      </c>
    </row>
    <row r="1939" spans="1:6" x14ac:dyDescent="0.25">
      <c r="A1939" t="s">
        <v>2423</v>
      </c>
      <c r="B1939" t="s">
        <v>2341</v>
      </c>
      <c r="C1939" t="b">
        <v>1</v>
      </c>
      <c r="D1939" t="s">
        <v>71</v>
      </c>
      <c r="E1939">
        <v>317</v>
      </c>
      <c r="F1939">
        <v>2020</v>
      </c>
    </row>
    <row r="1940" spans="1:6" x14ac:dyDescent="0.25">
      <c r="A1940" t="s">
        <v>2397</v>
      </c>
      <c r="B1940" t="s">
        <v>2350</v>
      </c>
      <c r="C1940" t="b">
        <v>1</v>
      </c>
      <c r="D1940" t="s">
        <v>71</v>
      </c>
      <c r="E1940">
        <v>683</v>
      </c>
      <c r="F1940">
        <v>2020</v>
      </c>
    </row>
    <row r="1941" spans="1:6" x14ac:dyDescent="0.25">
      <c r="A1941" t="s">
        <v>2451</v>
      </c>
      <c r="B1941" t="s">
        <v>2341</v>
      </c>
      <c r="C1941" t="b">
        <v>1</v>
      </c>
      <c r="D1941" t="s">
        <v>71</v>
      </c>
      <c r="E1941">
        <v>23001</v>
      </c>
      <c r="F1941">
        <v>2020</v>
      </c>
    </row>
    <row r="1942" spans="1:6" x14ac:dyDescent="0.25">
      <c r="A1942" t="s">
        <v>2462</v>
      </c>
      <c r="B1942" t="s">
        <v>2341</v>
      </c>
      <c r="C1942" t="b">
        <v>1</v>
      </c>
      <c r="D1942" t="s">
        <v>71</v>
      </c>
      <c r="E1942">
        <v>114847</v>
      </c>
      <c r="F1942">
        <v>2020</v>
      </c>
    </row>
    <row r="1943" spans="1:6" x14ac:dyDescent="0.25">
      <c r="A1943" t="s">
        <v>2353</v>
      </c>
      <c r="B1943" t="s">
        <v>2347</v>
      </c>
      <c r="C1943" t="b">
        <v>0</v>
      </c>
      <c r="D1943" t="s">
        <v>71</v>
      </c>
      <c r="E1943">
        <v>1955.0150000000001</v>
      </c>
      <c r="F1943">
        <v>2020</v>
      </c>
    </row>
    <row r="1944" spans="1:6" x14ac:dyDescent="0.25">
      <c r="A1944" t="s">
        <v>2411</v>
      </c>
      <c r="B1944" t="s">
        <v>2345</v>
      </c>
      <c r="C1944" t="b">
        <v>1</v>
      </c>
      <c r="D1944" t="s">
        <v>71</v>
      </c>
      <c r="E1944">
        <v>495749.99</v>
      </c>
      <c r="F1944">
        <v>2020</v>
      </c>
    </row>
    <row r="1945" spans="1:6" x14ac:dyDescent="0.25">
      <c r="A1945" t="s">
        <v>2397</v>
      </c>
      <c r="B1945" t="s">
        <v>2350</v>
      </c>
      <c r="C1945" t="b">
        <v>1</v>
      </c>
      <c r="D1945" t="s">
        <v>71</v>
      </c>
      <c r="E1945">
        <v>1529</v>
      </c>
      <c r="F1945">
        <v>2020</v>
      </c>
    </row>
    <row r="1946" spans="1:6" x14ac:dyDescent="0.25">
      <c r="A1946" t="s">
        <v>2399</v>
      </c>
      <c r="B1946" t="s">
        <v>2347</v>
      </c>
      <c r="C1946" t="b">
        <v>1</v>
      </c>
      <c r="D1946" t="s">
        <v>71</v>
      </c>
      <c r="E1946">
        <v>33011.798999999999</v>
      </c>
      <c r="F1946">
        <v>2020</v>
      </c>
    </row>
    <row r="1947" spans="1:6" x14ac:dyDescent="0.25">
      <c r="A1947" t="s">
        <v>2356</v>
      </c>
      <c r="B1947" t="s">
        <v>2345</v>
      </c>
      <c r="C1947" t="b">
        <v>1</v>
      </c>
      <c r="D1947" t="s">
        <v>71</v>
      </c>
      <c r="E1947">
        <v>1738479.2</v>
      </c>
      <c r="F1947">
        <v>2020</v>
      </c>
    </row>
    <row r="1948" spans="1:6" x14ac:dyDescent="0.25">
      <c r="A1948" t="s">
        <v>2353</v>
      </c>
      <c r="B1948" t="s">
        <v>2350</v>
      </c>
      <c r="C1948" t="b">
        <v>0</v>
      </c>
      <c r="D1948" t="s">
        <v>71</v>
      </c>
      <c r="E1948">
        <v>5813.5110000000004</v>
      </c>
      <c r="F1948">
        <v>2020</v>
      </c>
    </row>
    <row r="1949" spans="1:6" x14ac:dyDescent="0.25">
      <c r="A1949" t="s">
        <v>2342</v>
      </c>
      <c r="B1949" t="s">
        <v>2352</v>
      </c>
      <c r="C1949" t="b">
        <v>1</v>
      </c>
      <c r="D1949" t="s">
        <v>71</v>
      </c>
      <c r="E1949">
        <v>60067.489000000001</v>
      </c>
      <c r="F1949">
        <v>2020</v>
      </c>
    </row>
    <row r="1950" spans="1:6" x14ac:dyDescent="0.25">
      <c r="A1950" t="s">
        <v>2354</v>
      </c>
      <c r="B1950" t="s">
        <v>2350</v>
      </c>
      <c r="C1950" t="b">
        <v>1</v>
      </c>
      <c r="D1950" t="s">
        <v>71</v>
      </c>
      <c r="E1950">
        <v>10</v>
      </c>
      <c r="F1950">
        <v>2020</v>
      </c>
    </row>
    <row r="1951" spans="1:6" x14ac:dyDescent="0.25">
      <c r="A1951" t="s">
        <v>2459</v>
      </c>
      <c r="B1951" t="s">
        <v>2350</v>
      </c>
      <c r="C1951" t="b">
        <v>1</v>
      </c>
      <c r="D1951" t="s">
        <v>71</v>
      </c>
      <c r="E1951">
        <v>87</v>
      </c>
      <c r="F1951">
        <v>2020</v>
      </c>
    </row>
    <row r="1952" spans="1:6" x14ac:dyDescent="0.25">
      <c r="A1952" t="s">
        <v>2332</v>
      </c>
      <c r="B1952" t="s">
        <v>2352</v>
      </c>
      <c r="C1952" t="b">
        <v>0</v>
      </c>
      <c r="D1952" t="s">
        <v>71</v>
      </c>
      <c r="E1952">
        <v>0</v>
      </c>
      <c r="F1952">
        <v>2020</v>
      </c>
    </row>
    <row r="1953" spans="1:6" x14ac:dyDescent="0.25">
      <c r="A1953" t="s">
        <v>2353</v>
      </c>
      <c r="B1953" t="s">
        <v>2350</v>
      </c>
      <c r="C1953" t="b">
        <v>0</v>
      </c>
      <c r="D1953" t="s">
        <v>71</v>
      </c>
      <c r="E1953">
        <v>2.2480000000000002</v>
      </c>
      <c r="F1953">
        <v>2020</v>
      </c>
    </row>
    <row r="1954" spans="1:6" x14ac:dyDescent="0.25">
      <c r="A1954" t="s">
        <v>2369</v>
      </c>
      <c r="B1954" t="s">
        <v>2352</v>
      </c>
      <c r="C1954" t="b">
        <v>1</v>
      </c>
      <c r="D1954" t="s">
        <v>71</v>
      </c>
      <c r="E1954">
        <v>18.751999999999999</v>
      </c>
      <c r="F1954">
        <v>2020</v>
      </c>
    </row>
    <row r="1955" spans="1:6" x14ac:dyDescent="0.25">
      <c r="A1955" t="s">
        <v>2397</v>
      </c>
      <c r="B1955" t="s">
        <v>2350</v>
      </c>
      <c r="C1955" t="b">
        <v>1</v>
      </c>
      <c r="D1955" t="s">
        <v>71</v>
      </c>
      <c r="E1955">
        <v>58.606000000000002</v>
      </c>
      <c r="F1955">
        <v>2020</v>
      </c>
    </row>
    <row r="1956" spans="1:6" x14ac:dyDescent="0.25">
      <c r="A1956" t="s">
        <v>2353</v>
      </c>
      <c r="B1956" t="s">
        <v>2352</v>
      </c>
      <c r="C1956" t="b">
        <v>0</v>
      </c>
      <c r="D1956" t="s">
        <v>71</v>
      </c>
      <c r="E1956">
        <v>15.394</v>
      </c>
      <c r="F1956">
        <v>2020</v>
      </c>
    </row>
    <row r="1957" spans="1:6" x14ac:dyDescent="0.25">
      <c r="A1957" t="s">
        <v>2332</v>
      </c>
      <c r="B1957" t="s">
        <v>2350</v>
      </c>
      <c r="C1957" t="b">
        <v>0</v>
      </c>
      <c r="D1957" t="s">
        <v>71</v>
      </c>
      <c r="E1957">
        <v>0</v>
      </c>
      <c r="F1957">
        <v>2020</v>
      </c>
    </row>
    <row r="1958" spans="1:6" x14ac:dyDescent="0.25">
      <c r="A1958" t="s">
        <v>2397</v>
      </c>
      <c r="B1958" t="s">
        <v>2350</v>
      </c>
      <c r="C1958" t="b">
        <v>1</v>
      </c>
      <c r="D1958" t="s">
        <v>71</v>
      </c>
      <c r="E1958">
        <v>57</v>
      </c>
      <c r="F1958">
        <v>2020</v>
      </c>
    </row>
    <row r="1959" spans="1:6" x14ac:dyDescent="0.25">
      <c r="A1959" t="s">
        <v>2332</v>
      </c>
      <c r="B1959" t="s">
        <v>2352</v>
      </c>
      <c r="C1959" t="b">
        <v>0</v>
      </c>
      <c r="D1959" t="s">
        <v>71</v>
      </c>
      <c r="E1959">
        <v>0</v>
      </c>
      <c r="F1959">
        <v>2020</v>
      </c>
    </row>
    <row r="1960" spans="1:6" x14ac:dyDescent="0.25">
      <c r="A1960" t="s">
        <v>2356</v>
      </c>
      <c r="B1960" t="s">
        <v>2350</v>
      </c>
      <c r="C1960" t="b">
        <v>1</v>
      </c>
      <c r="D1960" t="s">
        <v>71</v>
      </c>
      <c r="E1960">
        <v>2</v>
      </c>
      <c r="F1960">
        <v>2020</v>
      </c>
    </row>
    <row r="1961" spans="1:6" x14ac:dyDescent="0.25">
      <c r="A1961" t="s">
        <v>2332</v>
      </c>
      <c r="B1961" t="s">
        <v>2352</v>
      </c>
      <c r="C1961" t="b">
        <v>0</v>
      </c>
      <c r="D1961" t="s">
        <v>71</v>
      </c>
      <c r="E1961">
        <v>0</v>
      </c>
      <c r="F1961">
        <v>2020</v>
      </c>
    </row>
    <row r="1962" spans="1:6" x14ac:dyDescent="0.25">
      <c r="A1962" t="s">
        <v>2362</v>
      </c>
      <c r="B1962" t="s">
        <v>2350</v>
      </c>
      <c r="C1962" t="b">
        <v>1</v>
      </c>
      <c r="D1962" t="s">
        <v>71</v>
      </c>
      <c r="E1962">
        <v>3</v>
      </c>
      <c r="F1962">
        <v>2020</v>
      </c>
    </row>
    <row r="1963" spans="1:6" x14ac:dyDescent="0.25">
      <c r="A1963" t="s">
        <v>2332</v>
      </c>
      <c r="B1963" t="s">
        <v>2352</v>
      </c>
      <c r="C1963" t="b">
        <v>0</v>
      </c>
      <c r="D1963" t="s">
        <v>71</v>
      </c>
      <c r="E1963">
        <v>0</v>
      </c>
      <c r="F1963">
        <v>2020</v>
      </c>
    </row>
    <row r="1964" spans="1:6" x14ac:dyDescent="0.25">
      <c r="A1964" t="s">
        <v>2332</v>
      </c>
      <c r="B1964" t="s">
        <v>2341</v>
      </c>
      <c r="C1964" t="b">
        <v>0</v>
      </c>
      <c r="D1964" t="s">
        <v>71</v>
      </c>
      <c r="E1964">
        <v>0</v>
      </c>
      <c r="F1964">
        <v>2020</v>
      </c>
    </row>
    <row r="1965" spans="1:6" x14ac:dyDescent="0.25">
      <c r="A1965" t="s">
        <v>2387</v>
      </c>
      <c r="B1965" t="s">
        <v>2350</v>
      </c>
      <c r="C1965" t="b">
        <v>1</v>
      </c>
      <c r="D1965" t="s">
        <v>71</v>
      </c>
      <c r="E1965">
        <v>5</v>
      </c>
      <c r="F1965">
        <v>2020</v>
      </c>
    </row>
    <row r="1966" spans="1:6" x14ac:dyDescent="0.25">
      <c r="A1966" t="s">
        <v>2459</v>
      </c>
      <c r="B1966" t="s">
        <v>2350</v>
      </c>
      <c r="C1966" t="b">
        <v>1</v>
      </c>
      <c r="D1966" t="s">
        <v>71</v>
      </c>
      <c r="E1966">
        <v>2.6030000000000002</v>
      </c>
      <c r="F1966">
        <v>2020</v>
      </c>
    </row>
    <row r="1967" spans="1:6" x14ac:dyDescent="0.25">
      <c r="A1967" t="s">
        <v>2359</v>
      </c>
      <c r="B1967" t="s">
        <v>2352</v>
      </c>
      <c r="C1967" t="b">
        <v>1</v>
      </c>
      <c r="D1967" t="s">
        <v>71</v>
      </c>
      <c r="E1967">
        <v>6.3970000000000002</v>
      </c>
      <c r="F1967">
        <v>2020</v>
      </c>
    </row>
    <row r="1968" spans="1:6" x14ac:dyDescent="0.25">
      <c r="A1968" t="s">
        <v>2456</v>
      </c>
      <c r="B1968" t="s">
        <v>2350</v>
      </c>
      <c r="C1968" t="b">
        <v>1</v>
      </c>
      <c r="D1968" t="s">
        <v>71</v>
      </c>
      <c r="E1968">
        <v>12.179</v>
      </c>
      <c r="F1968">
        <v>2020</v>
      </c>
    </row>
    <row r="1969" spans="1:6" x14ac:dyDescent="0.25">
      <c r="A1969" t="s">
        <v>2353</v>
      </c>
      <c r="B1969" t="s">
        <v>2352</v>
      </c>
      <c r="C1969" t="b">
        <v>0</v>
      </c>
      <c r="D1969" t="s">
        <v>71</v>
      </c>
      <c r="E1969">
        <v>1.821</v>
      </c>
      <c r="F1969">
        <v>2020</v>
      </c>
    </row>
    <row r="1970" spans="1:6" x14ac:dyDescent="0.25">
      <c r="A1970" t="s">
        <v>2451</v>
      </c>
      <c r="B1970" t="s">
        <v>2350</v>
      </c>
      <c r="C1970" t="b">
        <v>1</v>
      </c>
      <c r="D1970" t="s">
        <v>71</v>
      </c>
      <c r="E1970">
        <v>25.353000000000002</v>
      </c>
      <c r="F1970">
        <v>2020</v>
      </c>
    </row>
    <row r="1971" spans="1:6" x14ac:dyDescent="0.25">
      <c r="A1971" t="s">
        <v>2397</v>
      </c>
      <c r="B1971" t="s">
        <v>2352</v>
      </c>
      <c r="C1971" t="b">
        <v>1</v>
      </c>
      <c r="D1971" t="s">
        <v>71</v>
      </c>
      <c r="E1971">
        <v>65.647000000000006</v>
      </c>
      <c r="F1971">
        <v>2020</v>
      </c>
    </row>
    <row r="1972" spans="1:6" x14ac:dyDescent="0.25">
      <c r="A1972" t="s">
        <v>2344</v>
      </c>
      <c r="B1972" t="s">
        <v>2350</v>
      </c>
      <c r="C1972" t="b">
        <v>1</v>
      </c>
      <c r="D1972" t="s">
        <v>71</v>
      </c>
      <c r="E1972">
        <v>4</v>
      </c>
      <c r="F1972">
        <v>2020</v>
      </c>
    </row>
    <row r="1973" spans="1:6" x14ac:dyDescent="0.25">
      <c r="A1973" t="s">
        <v>2332</v>
      </c>
      <c r="B1973" t="s">
        <v>2352</v>
      </c>
      <c r="C1973" t="b">
        <v>0</v>
      </c>
      <c r="D1973" t="s">
        <v>71</v>
      </c>
      <c r="E1973">
        <v>0</v>
      </c>
      <c r="F1973">
        <v>2020</v>
      </c>
    </row>
    <row r="1974" spans="1:6" x14ac:dyDescent="0.25">
      <c r="A1974" t="s">
        <v>2388</v>
      </c>
      <c r="B1974" t="s">
        <v>2350</v>
      </c>
      <c r="C1974" t="b">
        <v>1</v>
      </c>
      <c r="D1974" t="s">
        <v>71</v>
      </c>
      <c r="E1974">
        <v>55</v>
      </c>
      <c r="F1974">
        <v>2020</v>
      </c>
    </row>
    <row r="1975" spans="1:6" x14ac:dyDescent="0.25">
      <c r="A1975" t="s">
        <v>2353</v>
      </c>
      <c r="B1975" t="s">
        <v>2350</v>
      </c>
      <c r="C1975" t="b">
        <v>0</v>
      </c>
      <c r="D1975" t="s">
        <v>71</v>
      </c>
      <c r="E1975">
        <v>6.9950000000000001</v>
      </c>
      <c r="F1975">
        <v>2020</v>
      </c>
    </row>
    <row r="1976" spans="1:6" x14ac:dyDescent="0.25">
      <c r="A1976" t="s">
        <v>2411</v>
      </c>
      <c r="B1976" t="s">
        <v>2352</v>
      </c>
      <c r="C1976" t="b">
        <v>1</v>
      </c>
      <c r="D1976" t="s">
        <v>71</v>
      </c>
      <c r="E1976">
        <v>32.005000000000003</v>
      </c>
      <c r="F1976">
        <v>2020</v>
      </c>
    </row>
    <row r="1977" spans="1:6" x14ac:dyDescent="0.25">
      <c r="A1977" t="s">
        <v>2459</v>
      </c>
      <c r="B1977" t="s">
        <v>2350</v>
      </c>
      <c r="C1977" t="b">
        <v>1</v>
      </c>
      <c r="D1977" t="s">
        <v>71</v>
      </c>
      <c r="E1977">
        <v>5</v>
      </c>
      <c r="F1977">
        <v>2020</v>
      </c>
    </row>
    <row r="1978" spans="1:6" x14ac:dyDescent="0.25">
      <c r="A1978" t="s">
        <v>2373</v>
      </c>
      <c r="B1978" t="s">
        <v>2350</v>
      </c>
      <c r="C1978" t="b">
        <v>1</v>
      </c>
      <c r="D1978" t="s">
        <v>71</v>
      </c>
      <c r="E1978">
        <v>32</v>
      </c>
      <c r="F1978">
        <v>2020</v>
      </c>
    </row>
    <row r="1979" spans="1:6" x14ac:dyDescent="0.25">
      <c r="A1979" t="s">
        <v>2332</v>
      </c>
      <c r="B1979" t="s">
        <v>2343</v>
      </c>
      <c r="C1979" t="b">
        <v>0</v>
      </c>
      <c r="D1979" t="s">
        <v>74</v>
      </c>
      <c r="E1979">
        <v>187230</v>
      </c>
      <c r="F1979">
        <v>2020</v>
      </c>
    </row>
    <row r="1980" spans="1:6" x14ac:dyDescent="0.25">
      <c r="A1980" t="s">
        <v>2374</v>
      </c>
      <c r="B1980" t="s">
        <v>2343</v>
      </c>
      <c r="C1980" t="b">
        <v>1</v>
      </c>
      <c r="D1980" t="s">
        <v>74</v>
      </c>
      <c r="E1980">
        <v>373511</v>
      </c>
      <c r="F1980">
        <v>2020</v>
      </c>
    </row>
    <row r="1981" spans="1:6" x14ac:dyDescent="0.25">
      <c r="A1981" t="s">
        <v>2398</v>
      </c>
      <c r="B1981" t="s">
        <v>2352</v>
      </c>
      <c r="C1981" t="b">
        <v>1</v>
      </c>
      <c r="D1981" t="s">
        <v>74</v>
      </c>
      <c r="E1981">
        <v>253258</v>
      </c>
      <c r="F1981">
        <v>2020</v>
      </c>
    </row>
    <row r="1982" spans="1:6" x14ac:dyDescent="0.25">
      <c r="A1982" t="s">
        <v>2344</v>
      </c>
      <c r="B1982" t="s">
        <v>2347</v>
      </c>
      <c r="C1982" t="b">
        <v>1</v>
      </c>
      <c r="D1982" t="s">
        <v>74</v>
      </c>
      <c r="E1982">
        <v>620747</v>
      </c>
      <c r="F1982">
        <v>2020</v>
      </c>
    </row>
    <row r="1983" spans="1:6" x14ac:dyDescent="0.25">
      <c r="A1983" t="s">
        <v>2398</v>
      </c>
      <c r="B1983" t="s">
        <v>2343</v>
      </c>
      <c r="C1983" t="b">
        <v>1</v>
      </c>
      <c r="D1983" t="s">
        <v>74</v>
      </c>
      <c r="E1983">
        <v>1573901</v>
      </c>
      <c r="F1983">
        <v>2020</v>
      </c>
    </row>
    <row r="1984" spans="1:6" x14ac:dyDescent="0.25">
      <c r="A1984" t="s">
        <v>2398</v>
      </c>
      <c r="B1984" t="s">
        <v>2343</v>
      </c>
      <c r="C1984" t="b">
        <v>1</v>
      </c>
      <c r="D1984" t="s">
        <v>74</v>
      </c>
      <c r="E1984">
        <v>2595550</v>
      </c>
      <c r="F1984">
        <v>2020</v>
      </c>
    </row>
    <row r="1985" spans="1:6" x14ac:dyDescent="0.25">
      <c r="A1985" t="s">
        <v>2447</v>
      </c>
      <c r="B1985" t="s">
        <v>2352</v>
      </c>
      <c r="C1985" t="b">
        <v>1</v>
      </c>
      <c r="D1985" t="s">
        <v>74</v>
      </c>
      <c r="E1985">
        <v>199347</v>
      </c>
      <c r="F1985">
        <v>2020</v>
      </c>
    </row>
    <row r="1986" spans="1:6" x14ac:dyDescent="0.25">
      <c r="A1986" t="s">
        <v>2365</v>
      </c>
      <c r="B1986" t="s">
        <v>2347</v>
      </c>
      <c r="C1986" t="b">
        <v>1</v>
      </c>
      <c r="D1986" t="s">
        <v>74</v>
      </c>
      <c r="E1986">
        <v>260730</v>
      </c>
      <c r="F1986">
        <v>2020</v>
      </c>
    </row>
    <row r="1987" spans="1:6" x14ac:dyDescent="0.25">
      <c r="A1987" t="s">
        <v>2405</v>
      </c>
      <c r="B1987" t="s">
        <v>2341</v>
      </c>
      <c r="C1987" t="b">
        <v>1</v>
      </c>
      <c r="D1987" t="s">
        <v>77</v>
      </c>
      <c r="E1987">
        <v>323704</v>
      </c>
      <c r="F1987">
        <v>2020</v>
      </c>
    </row>
    <row r="1988" spans="1:6" x14ac:dyDescent="0.25">
      <c r="A1988" t="s">
        <v>2443</v>
      </c>
      <c r="B1988" t="s">
        <v>2341</v>
      </c>
      <c r="C1988" t="b">
        <v>1</v>
      </c>
      <c r="D1988" t="s">
        <v>77</v>
      </c>
      <c r="E1988">
        <v>241096</v>
      </c>
      <c r="F1988">
        <v>2020</v>
      </c>
    </row>
    <row r="1989" spans="1:6" x14ac:dyDescent="0.25">
      <c r="A1989" t="s">
        <v>2398</v>
      </c>
      <c r="B1989" t="s">
        <v>2341</v>
      </c>
      <c r="C1989" t="b">
        <v>1</v>
      </c>
      <c r="D1989" t="s">
        <v>119</v>
      </c>
      <c r="E1989">
        <v>142378</v>
      </c>
      <c r="F1989">
        <v>2020</v>
      </c>
    </row>
    <row r="1990" spans="1:6" x14ac:dyDescent="0.25">
      <c r="A1990" t="s">
        <v>2378</v>
      </c>
      <c r="B1990" t="s">
        <v>2341</v>
      </c>
      <c r="C1990" t="b">
        <v>1</v>
      </c>
      <c r="D1990" t="s">
        <v>119</v>
      </c>
      <c r="E1990">
        <v>151573</v>
      </c>
      <c r="F1990">
        <v>2020</v>
      </c>
    </row>
    <row r="1991" spans="1:6" x14ac:dyDescent="0.25">
      <c r="A1991" t="s">
        <v>2417</v>
      </c>
      <c r="B1991" t="s">
        <v>2341</v>
      </c>
      <c r="C1991" t="b">
        <v>1</v>
      </c>
      <c r="D1991" t="s">
        <v>77</v>
      </c>
      <c r="E1991">
        <v>75068</v>
      </c>
      <c r="F1991">
        <v>2020</v>
      </c>
    </row>
    <row r="1992" spans="1:6" x14ac:dyDescent="0.25">
      <c r="A1992" t="s">
        <v>2410</v>
      </c>
      <c r="B1992" t="s">
        <v>2341</v>
      </c>
      <c r="C1992" t="b">
        <v>1</v>
      </c>
      <c r="D1992" t="s">
        <v>77</v>
      </c>
      <c r="E1992">
        <v>40463</v>
      </c>
      <c r="F1992">
        <v>2020</v>
      </c>
    </row>
    <row r="1993" spans="1:6" x14ac:dyDescent="0.25">
      <c r="A1993" t="s">
        <v>2376</v>
      </c>
      <c r="B1993" t="s">
        <v>2341</v>
      </c>
      <c r="C1993" t="b">
        <v>1</v>
      </c>
      <c r="D1993" t="s">
        <v>77</v>
      </c>
      <c r="E1993">
        <v>24648</v>
      </c>
      <c r="F1993">
        <v>2020</v>
      </c>
    </row>
    <row r="1994" spans="1:6" x14ac:dyDescent="0.25">
      <c r="A1994" t="s">
        <v>2393</v>
      </c>
      <c r="B1994" t="s">
        <v>2341</v>
      </c>
      <c r="C1994" t="b">
        <v>1</v>
      </c>
      <c r="D1994" t="s">
        <v>77</v>
      </c>
      <c r="E1994">
        <v>39435</v>
      </c>
      <c r="F1994">
        <v>2020</v>
      </c>
    </row>
    <row r="1995" spans="1:6" x14ac:dyDescent="0.25">
      <c r="A1995" t="s">
        <v>2458</v>
      </c>
      <c r="B1995" t="s">
        <v>2341</v>
      </c>
      <c r="C1995" t="b">
        <v>1</v>
      </c>
      <c r="D1995" t="s">
        <v>77</v>
      </c>
      <c r="E1995">
        <v>12542</v>
      </c>
      <c r="F1995">
        <v>2020</v>
      </c>
    </row>
    <row r="1996" spans="1:6" x14ac:dyDescent="0.25">
      <c r="A1996" t="s">
        <v>2403</v>
      </c>
      <c r="B1996" t="s">
        <v>2341</v>
      </c>
      <c r="C1996" t="b">
        <v>1</v>
      </c>
      <c r="D1996" t="s">
        <v>77</v>
      </c>
      <c r="E1996">
        <v>5157</v>
      </c>
      <c r="F1996">
        <v>2020</v>
      </c>
    </row>
    <row r="1997" spans="1:6" x14ac:dyDescent="0.25">
      <c r="A1997" t="s">
        <v>2404</v>
      </c>
      <c r="B1997" t="s">
        <v>2341</v>
      </c>
      <c r="C1997" t="b">
        <v>1</v>
      </c>
      <c r="D1997" t="s">
        <v>77</v>
      </c>
      <c r="E1997">
        <v>9333</v>
      </c>
      <c r="F1997">
        <v>2020</v>
      </c>
    </row>
    <row r="1998" spans="1:6" x14ac:dyDescent="0.25">
      <c r="A1998" t="s">
        <v>2412</v>
      </c>
      <c r="B1998" t="s">
        <v>2350</v>
      </c>
      <c r="C1998" t="b">
        <v>1</v>
      </c>
      <c r="D1998" t="s">
        <v>77</v>
      </c>
      <c r="E1998">
        <v>505</v>
      </c>
      <c r="F1998">
        <v>2020</v>
      </c>
    </row>
    <row r="1999" spans="1:6" x14ac:dyDescent="0.25">
      <c r="A1999" t="s">
        <v>2412</v>
      </c>
      <c r="B1999" t="s">
        <v>2350</v>
      </c>
      <c r="C1999" t="b">
        <v>1</v>
      </c>
      <c r="D1999" t="s">
        <v>77</v>
      </c>
      <c r="E1999">
        <v>878</v>
      </c>
      <c r="F1999">
        <v>2020</v>
      </c>
    </row>
    <row r="2000" spans="1:6" x14ac:dyDescent="0.25">
      <c r="A2000" t="s">
        <v>2356</v>
      </c>
      <c r="B2000" t="s">
        <v>2345</v>
      </c>
      <c r="C2000" t="b">
        <v>1</v>
      </c>
      <c r="D2000" t="s">
        <v>77</v>
      </c>
      <c r="E2000">
        <v>127490.34</v>
      </c>
      <c r="F2000">
        <v>2020</v>
      </c>
    </row>
    <row r="2001" spans="1:6" x14ac:dyDescent="0.25">
      <c r="A2001" t="s">
        <v>2353</v>
      </c>
      <c r="B2001" t="s">
        <v>2350</v>
      </c>
      <c r="C2001" t="b">
        <v>0</v>
      </c>
      <c r="D2001" t="s">
        <v>77</v>
      </c>
      <c r="E2001">
        <v>292.66000000000003</v>
      </c>
      <c r="F2001">
        <v>2020</v>
      </c>
    </row>
    <row r="2002" spans="1:6" x14ac:dyDescent="0.25">
      <c r="A2002" t="s">
        <v>2364</v>
      </c>
      <c r="B2002" t="s">
        <v>2350</v>
      </c>
      <c r="C2002" t="b">
        <v>1</v>
      </c>
      <c r="D2002" t="s">
        <v>77</v>
      </c>
      <c r="E2002">
        <v>518</v>
      </c>
      <c r="F2002">
        <v>2020</v>
      </c>
    </row>
    <row r="2003" spans="1:6" x14ac:dyDescent="0.25">
      <c r="A2003" t="s">
        <v>2332</v>
      </c>
      <c r="B2003" t="s">
        <v>2352</v>
      </c>
      <c r="C2003" t="b">
        <v>0</v>
      </c>
      <c r="D2003" t="s">
        <v>77</v>
      </c>
      <c r="E2003">
        <v>0</v>
      </c>
      <c r="F2003">
        <v>2020</v>
      </c>
    </row>
    <row r="2004" spans="1:6" x14ac:dyDescent="0.25">
      <c r="A2004" t="s">
        <v>2443</v>
      </c>
      <c r="B2004" t="s">
        <v>2345</v>
      </c>
      <c r="C2004" t="b">
        <v>1</v>
      </c>
      <c r="D2004" t="s">
        <v>77</v>
      </c>
      <c r="E2004">
        <v>991.78499999999997</v>
      </c>
      <c r="F2004">
        <v>2020</v>
      </c>
    </row>
    <row r="2005" spans="1:6" x14ac:dyDescent="0.25">
      <c r="A2005" t="s">
        <v>2332</v>
      </c>
      <c r="B2005" t="s">
        <v>2350</v>
      </c>
      <c r="C2005" t="b">
        <v>0</v>
      </c>
      <c r="D2005" t="s">
        <v>77</v>
      </c>
      <c r="E2005">
        <v>0</v>
      </c>
      <c r="F2005">
        <v>2020</v>
      </c>
    </row>
    <row r="2006" spans="1:6" x14ac:dyDescent="0.25">
      <c r="A2006" t="s">
        <v>2353</v>
      </c>
      <c r="B2006" t="s">
        <v>2347</v>
      </c>
      <c r="C2006" t="b">
        <v>0</v>
      </c>
      <c r="D2006" t="s">
        <v>77</v>
      </c>
      <c r="E2006">
        <v>239.83</v>
      </c>
      <c r="F2006">
        <v>2020</v>
      </c>
    </row>
    <row r="2007" spans="1:6" x14ac:dyDescent="0.25">
      <c r="A2007" t="s">
        <v>2332</v>
      </c>
      <c r="B2007" t="s">
        <v>2386</v>
      </c>
      <c r="C2007" t="b">
        <v>0</v>
      </c>
      <c r="D2007" t="s">
        <v>77</v>
      </c>
      <c r="E2007">
        <v>0</v>
      </c>
      <c r="F2007">
        <v>2020</v>
      </c>
    </row>
    <row r="2008" spans="1:6" x14ac:dyDescent="0.25">
      <c r="A2008" t="s">
        <v>2353</v>
      </c>
      <c r="B2008" t="s">
        <v>2350</v>
      </c>
      <c r="C2008" t="b">
        <v>0</v>
      </c>
      <c r="D2008" t="s">
        <v>77</v>
      </c>
      <c r="E2008">
        <v>840.43399999999997</v>
      </c>
      <c r="F2008">
        <v>2020</v>
      </c>
    </row>
    <row r="2009" spans="1:6" x14ac:dyDescent="0.25">
      <c r="A2009" t="s">
        <v>2384</v>
      </c>
      <c r="B2009" t="s">
        <v>2386</v>
      </c>
      <c r="C2009" t="b">
        <v>1</v>
      </c>
      <c r="D2009" t="s">
        <v>77</v>
      </c>
      <c r="E2009">
        <v>20777.951000000001</v>
      </c>
      <c r="F2009">
        <v>2020</v>
      </c>
    </row>
    <row r="2010" spans="1:6" x14ac:dyDescent="0.25">
      <c r="A2010" t="s">
        <v>2421</v>
      </c>
      <c r="B2010" t="s">
        <v>2341</v>
      </c>
      <c r="C2010" t="b">
        <v>1</v>
      </c>
      <c r="D2010" t="s">
        <v>77</v>
      </c>
      <c r="E2010">
        <v>111208</v>
      </c>
      <c r="F2010">
        <v>2020</v>
      </c>
    </row>
    <row r="2011" spans="1:6" x14ac:dyDescent="0.25">
      <c r="A2011" t="s">
        <v>2332</v>
      </c>
      <c r="B2011" t="s">
        <v>2350</v>
      </c>
      <c r="C2011" t="b">
        <v>0</v>
      </c>
      <c r="D2011" t="s">
        <v>77</v>
      </c>
      <c r="E2011">
        <v>0</v>
      </c>
      <c r="F2011">
        <v>2020</v>
      </c>
    </row>
    <row r="2012" spans="1:6" x14ac:dyDescent="0.25">
      <c r="A2012" t="s">
        <v>2356</v>
      </c>
      <c r="B2012" t="s">
        <v>2350</v>
      </c>
      <c r="C2012" t="b">
        <v>1</v>
      </c>
      <c r="D2012" t="s">
        <v>77</v>
      </c>
      <c r="E2012">
        <v>707</v>
      </c>
      <c r="F2012">
        <v>2020</v>
      </c>
    </row>
    <row r="2013" spans="1:6" x14ac:dyDescent="0.25">
      <c r="A2013" t="s">
        <v>2332</v>
      </c>
      <c r="B2013" t="s">
        <v>2350</v>
      </c>
      <c r="C2013" t="b">
        <v>0</v>
      </c>
      <c r="D2013" t="s">
        <v>79</v>
      </c>
      <c r="E2013">
        <v>0</v>
      </c>
      <c r="F2013">
        <v>2020</v>
      </c>
    </row>
    <row r="2014" spans="1:6" x14ac:dyDescent="0.25">
      <c r="A2014" t="s">
        <v>2353</v>
      </c>
      <c r="B2014" t="s">
        <v>2372</v>
      </c>
      <c r="C2014" t="b">
        <v>0</v>
      </c>
      <c r="D2014" t="s">
        <v>79</v>
      </c>
      <c r="E2014">
        <v>873.21699999999998</v>
      </c>
      <c r="F2014">
        <v>2020</v>
      </c>
    </row>
    <row r="2015" spans="1:6" x14ac:dyDescent="0.25">
      <c r="A2015" t="s">
        <v>2397</v>
      </c>
      <c r="B2015" t="s">
        <v>2352</v>
      </c>
      <c r="C2015" t="b">
        <v>1</v>
      </c>
      <c r="D2015" t="s">
        <v>79</v>
      </c>
      <c r="E2015">
        <v>7884.7830000000004</v>
      </c>
      <c r="F2015">
        <v>2020</v>
      </c>
    </row>
    <row r="2016" spans="1:6" x14ac:dyDescent="0.25">
      <c r="A2016" t="s">
        <v>2397</v>
      </c>
      <c r="B2016" t="s">
        <v>2350</v>
      </c>
      <c r="C2016" t="b">
        <v>0</v>
      </c>
      <c r="D2016" t="s">
        <v>79</v>
      </c>
      <c r="E2016">
        <v>-715.404</v>
      </c>
      <c r="F2016">
        <v>2020</v>
      </c>
    </row>
    <row r="2017" spans="1:6" x14ac:dyDescent="0.25">
      <c r="A2017" t="s">
        <v>2353</v>
      </c>
      <c r="B2017" t="s">
        <v>2352</v>
      </c>
      <c r="C2017" t="b">
        <v>0</v>
      </c>
      <c r="D2017" t="s">
        <v>79</v>
      </c>
      <c r="E2017">
        <v>-359.596</v>
      </c>
      <c r="F2017">
        <v>2020</v>
      </c>
    </row>
    <row r="2018" spans="1:6" x14ac:dyDescent="0.25">
      <c r="A2018" t="s">
        <v>2332</v>
      </c>
      <c r="B2018" t="s">
        <v>2350</v>
      </c>
      <c r="C2018" t="b">
        <v>0</v>
      </c>
      <c r="D2018" t="s">
        <v>79</v>
      </c>
      <c r="E2018">
        <v>0</v>
      </c>
      <c r="F2018">
        <v>2020</v>
      </c>
    </row>
    <row r="2019" spans="1:6" x14ac:dyDescent="0.25">
      <c r="A2019" t="s">
        <v>2332</v>
      </c>
      <c r="B2019" t="s">
        <v>2343</v>
      </c>
      <c r="C2019" t="b">
        <v>0</v>
      </c>
      <c r="D2019" t="s">
        <v>79</v>
      </c>
      <c r="E2019">
        <v>684</v>
      </c>
      <c r="F2019">
        <v>2020</v>
      </c>
    </row>
    <row r="2020" spans="1:6" x14ac:dyDescent="0.25">
      <c r="A2020" t="s">
        <v>2332</v>
      </c>
      <c r="B2020" t="s">
        <v>2350</v>
      </c>
      <c r="C2020" t="b">
        <v>0</v>
      </c>
      <c r="D2020" t="s">
        <v>79</v>
      </c>
      <c r="E2020">
        <v>0</v>
      </c>
      <c r="F2020">
        <v>2020</v>
      </c>
    </row>
    <row r="2021" spans="1:6" x14ac:dyDescent="0.25">
      <c r="A2021" t="s">
        <v>2365</v>
      </c>
      <c r="B2021" t="s">
        <v>2343</v>
      </c>
      <c r="C2021" t="b">
        <v>1</v>
      </c>
      <c r="D2021" t="s">
        <v>79</v>
      </c>
      <c r="E2021">
        <v>4840</v>
      </c>
      <c r="F2021">
        <v>2020</v>
      </c>
    </row>
    <row r="2022" spans="1:6" x14ac:dyDescent="0.25">
      <c r="A2022" t="s">
        <v>2353</v>
      </c>
      <c r="B2022" t="s">
        <v>2350</v>
      </c>
      <c r="C2022" t="b">
        <v>0</v>
      </c>
      <c r="D2022" t="s">
        <v>79</v>
      </c>
      <c r="E2022">
        <v>2161.8530000000001</v>
      </c>
      <c r="F2022">
        <v>2020</v>
      </c>
    </row>
    <row r="2023" spans="1:6" x14ac:dyDescent="0.25">
      <c r="A2023" t="s">
        <v>2354</v>
      </c>
      <c r="B2023" t="s">
        <v>2352</v>
      </c>
      <c r="C2023" t="b">
        <v>1</v>
      </c>
      <c r="D2023" t="s">
        <v>79</v>
      </c>
      <c r="E2023">
        <v>4984.1469999999999</v>
      </c>
      <c r="F2023">
        <v>2020</v>
      </c>
    </row>
    <row r="2024" spans="1:6" x14ac:dyDescent="0.25">
      <c r="A2024" t="s">
        <v>2332</v>
      </c>
      <c r="B2024" t="s">
        <v>2372</v>
      </c>
      <c r="C2024" t="b">
        <v>0</v>
      </c>
      <c r="D2024" t="s">
        <v>79</v>
      </c>
      <c r="E2024">
        <v>-32.710999999999999</v>
      </c>
      <c r="F2024">
        <v>2020</v>
      </c>
    </row>
    <row r="2025" spans="1:6" x14ac:dyDescent="0.25">
      <c r="A2025" t="s">
        <v>2391</v>
      </c>
      <c r="B2025" t="s">
        <v>2343</v>
      </c>
      <c r="C2025" t="b">
        <v>1</v>
      </c>
      <c r="D2025" t="s">
        <v>79</v>
      </c>
      <c r="E2025">
        <v>559579.71</v>
      </c>
      <c r="F2025">
        <v>2020</v>
      </c>
    </row>
    <row r="2026" spans="1:6" x14ac:dyDescent="0.25">
      <c r="A2026" t="s">
        <v>2353</v>
      </c>
      <c r="B2026" t="s">
        <v>2372</v>
      </c>
      <c r="C2026" t="b">
        <v>0</v>
      </c>
      <c r="D2026" t="s">
        <v>79</v>
      </c>
      <c r="E2026">
        <v>112.62</v>
      </c>
      <c r="F2026">
        <v>2020</v>
      </c>
    </row>
    <row r="2027" spans="1:6" x14ac:dyDescent="0.25">
      <c r="A2027" t="s">
        <v>2391</v>
      </c>
      <c r="B2027" t="s">
        <v>2343</v>
      </c>
      <c r="C2027" t="b">
        <v>1</v>
      </c>
      <c r="D2027" t="s">
        <v>79</v>
      </c>
      <c r="E2027">
        <v>1117530.3999999999</v>
      </c>
      <c r="F2027">
        <v>2020</v>
      </c>
    </row>
    <row r="2028" spans="1:6" x14ac:dyDescent="0.25">
      <c r="A2028" t="s">
        <v>2353</v>
      </c>
      <c r="B2028" t="s">
        <v>2372</v>
      </c>
      <c r="C2028" t="b">
        <v>0</v>
      </c>
      <c r="D2028" t="s">
        <v>79</v>
      </c>
      <c r="E2028">
        <v>45.527999999999999</v>
      </c>
      <c r="F2028">
        <v>2020</v>
      </c>
    </row>
    <row r="2029" spans="1:6" x14ac:dyDescent="0.25">
      <c r="A2029" t="s">
        <v>2342</v>
      </c>
      <c r="B2029" t="s">
        <v>2352</v>
      </c>
      <c r="C2029" t="b">
        <v>1</v>
      </c>
      <c r="D2029" t="s">
        <v>79</v>
      </c>
      <c r="E2029">
        <v>14139.472</v>
      </c>
      <c r="F2029">
        <v>2020</v>
      </c>
    </row>
    <row r="2030" spans="1:6" x14ac:dyDescent="0.25">
      <c r="A2030" t="s">
        <v>2353</v>
      </c>
      <c r="B2030" t="s">
        <v>2372</v>
      </c>
      <c r="C2030" t="b">
        <v>0</v>
      </c>
      <c r="D2030" t="s">
        <v>79</v>
      </c>
      <c r="E2030">
        <v>15.198</v>
      </c>
      <c r="F2030">
        <v>2020</v>
      </c>
    </row>
    <row r="2031" spans="1:6" x14ac:dyDescent="0.25">
      <c r="A2031" t="s">
        <v>2385</v>
      </c>
      <c r="B2031" t="s">
        <v>2352</v>
      </c>
      <c r="C2031" t="b">
        <v>1</v>
      </c>
      <c r="D2031" t="s">
        <v>79</v>
      </c>
      <c r="E2031">
        <v>601.80200000000002</v>
      </c>
      <c r="F2031">
        <v>2020</v>
      </c>
    </row>
    <row r="2032" spans="1:6" x14ac:dyDescent="0.25">
      <c r="A2032" t="s">
        <v>2353</v>
      </c>
      <c r="B2032" t="s">
        <v>2372</v>
      </c>
      <c r="C2032" t="b">
        <v>0</v>
      </c>
      <c r="D2032" t="s">
        <v>79</v>
      </c>
      <c r="E2032">
        <v>33.573999999999998</v>
      </c>
      <c r="F2032">
        <v>2020</v>
      </c>
    </row>
    <row r="2033" spans="1:6" x14ac:dyDescent="0.25">
      <c r="A2033" t="s">
        <v>2383</v>
      </c>
      <c r="B2033" t="s">
        <v>2352</v>
      </c>
      <c r="C2033" t="b">
        <v>1</v>
      </c>
      <c r="D2033" t="s">
        <v>79</v>
      </c>
      <c r="E2033">
        <v>92542.426000000007</v>
      </c>
      <c r="F2033">
        <v>2020</v>
      </c>
    </row>
    <row r="2034" spans="1:6" x14ac:dyDescent="0.25">
      <c r="A2034" t="s">
        <v>2332</v>
      </c>
      <c r="B2034" t="s">
        <v>2350</v>
      </c>
      <c r="C2034" t="b">
        <v>0</v>
      </c>
      <c r="D2034" t="s">
        <v>79</v>
      </c>
      <c r="E2034">
        <v>0</v>
      </c>
      <c r="F2034">
        <v>2020</v>
      </c>
    </row>
    <row r="2035" spans="1:6" x14ac:dyDescent="0.25">
      <c r="A2035" t="s">
        <v>2332</v>
      </c>
      <c r="B2035" t="s">
        <v>2350</v>
      </c>
      <c r="C2035" t="b">
        <v>0</v>
      </c>
      <c r="D2035" t="s">
        <v>79</v>
      </c>
      <c r="E2035">
        <v>55.057000000000002</v>
      </c>
      <c r="F2035">
        <v>2020</v>
      </c>
    </row>
    <row r="2036" spans="1:6" x14ac:dyDescent="0.25">
      <c r="A2036" t="s">
        <v>2380</v>
      </c>
      <c r="B2036" t="s">
        <v>2343</v>
      </c>
      <c r="C2036" t="b">
        <v>1</v>
      </c>
      <c r="D2036" t="s">
        <v>79</v>
      </c>
      <c r="E2036">
        <v>1171283.8999999999</v>
      </c>
      <c r="F2036">
        <v>2020</v>
      </c>
    </row>
    <row r="2037" spans="1:6" x14ac:dyDescent="0.25">
      <c r="A2037" t="s">
        <v>2353</v>
      </c>
      <c r="B2037" t="s">
        <v>2350</v>
      </c>
      <c r="C2037" t="b">
        <v>0</v>
      </c>
      <c r="D2037" t="s">
        <v>79</v>
      </c>
      <c r="E2037">
        <v>115.438</v>
      </c>
      <c r="F2037">
        <v>2020</v>
      </c>
    </row>
    <row r="2038" spans="1:6" x14ac:dyDescent="0.25">
      <c r="A2038" t="s">
        <v>2380</v>
      </c>
      <c r="B2038" t="s">
        <v>2343</v>
      </c>
      <c r="C2038" t="b">
        <v>1</v>
      </c>
      <c r="D2038" t="s">
        <v>79</v>
      </c>
      <c r="E2038">
        <v>2077146.6</v>
      </c>
      <c r="F2038">
        <v>2020</v>
      </c>
    </row>
    <row r="2039" spans="1:6" x14ac:dyDescent="0.25">
      <c r="A2039" t="s">
        <v>2353</v>
      </c>
      <c r="B2039" t="s">
        <v>2350</v>
      </c>
      <c r="C2039" t="b">
        <v>0</v>
      </c>
      <c r="D2039" t="s">
        <v>79</v>
      </c>
      <c r="E2039">
        <v>242.37</v>
      </c>
      <c r="F2039">
        <v>2020</v>
      </c>
    </row>
    <row r="2040" spans="1:6" x14ac:dyDescent="0.25">
      <c r="A2040" t="s">
        <v>2342</v>
      </c>
      <c r="B2040" t="s">
        <v>2352</v>
      </c>
      <c r="C2040" t="b">
        <v>1</v>
      </c>
      <c r="D2040" t="s">
        <v>79</v>
      </c>
      <c r="E2040">
        <v>6941.63</v>
      </c>
      <c r="F2040">
        <v>2020</v>
      </c>
    </row>
    <row r="2041" spans="1:6" x14ac:dyDescent="0.25">
      <c r="A2041" t="s">
        <v>2344</v>
      </c>
      <c r="B2041" t="s">
        <v>2350</v>
      </c>
      <c r="C2041" t="b">
        <v>0</v>
      </c>
      <c r="D2041" t="s">
        <v>79</v>
      </c>
      <c r="E2041">
        <v>-125</v>
      </c>
      <c r="F2041">
        <v>2020</v>
      </c>
    </row>
    <row r="2042" spans="1:6" x14ac:dyDescent="0.25">
      <c r="A2042" t="s">
        <v>2332</v>
      </c>
      <c r="B2042" t="s">
        <v>2372</v>
      </c>
      <c r="C2042" t="b">
        <v>0</v>
      </c>
      <c r="D2042" t="s">
        <v>79</v>
      </c>
      <c r="E2042">
        <v>0</v>
      </c>
      <c r="F2042">
        <v>2020</v>
      </c>
    </row>
    <row r="2043" spans="1:6" x14ac:dyDescent="0.25">
      <c r="A2043" t="s">
        <v>2393</v>
      </c>
      <c r="B2043" t="s">
        <v>2368</v>
      </c>
      <c r="C2043" t="b">
        <v>1</v>
      </c>
      <c r="D2043" t="s">
        <v>79</v>
      </c>
      <c r="E2043">
        <v>9003389</v>
      </c>
      <c r="F2043">
        <v>2020</v>
      </c>
    </row>
    <row r="2044" spans="1:6" x14ac:dyDescent="0.25">
      <c r="A2044" t="s">
        <v>2393</v>
      </c>
      <c r="B2044" t="s">
        <v>2368</v>
      </c>
      <c r="C2044" t="b">
        <v>1</v>
      </c>
      <c r="D2044" t="s">
        <v>79</v>
      </c>
      <c r="E2044">
        <v>7142172</v>
      </c>
      <c r="F2044">
        <v>2020</v>
      </c>
    </row>
    <row r="2045" spans="1:6" x14ac:dyDescent="0.25">
      <c r="A2045" t="s">
        <v>2332</v>
      </c>
      <c r="B2045" t="s">
        <v>2350</v>
      </c>
      <c r="C2045" t="b">
        <v>0</v>
      </c>
      <c r="D2045" t="s">
        <v>79</v>
      </c>
      <c r="E2045">
        <v>3361.0419999999999</v>
      </c>
      <c r="F2045">
        <v>2020</v>
      </c>
    </row>
    <row r="2046" spans="1:6" x14ac:dyDescent="0.25">
      <c r="A2046" t="s">
        <v>2454</v>
      </c>
      <c r="B2046" t="s">
        <v>2343</v>
      </c>
      <c r="C2046" t="b">
        <v>1</v>
      </c>
      <c r="D2046" t="s">
        <v>79</v>
      </c>
      <c r="E2046">
        <v>1187035</v>
      </c>
      <c r="F2046">
        <v>2020</v>
      </c>
    </row>
    <row r="2047" spans="1:6" x14ac:dyDescent="0.25">
      <c r="A2047" t="s">
        <v>2353</v>
      </c>
      <c r="B2047" t="s">
        <v>2350</v>
      </c>
      <c r="C2047" t="b">
        <v>0</v>
      </c>
      <c r="D2047" t="s">
        <v>79</v>
      </c>
      <c r="E2047">
        <v>7788.7619999999997</v>
      </c>
      <c r="F2047">
        <v>2020</v>
      </c>
    </row>
    <row r="2048" spans="1:6" x14ac:dyDescent="0.25">
      <c r="A2048" t="s">
        <v>2454</v>
      </c>
      <c r="B2048" t="s">
        <v>2343</v>
      </c>
      <c r="C2048" t="b">
        <v>1</v>
      </c>
      <c r="D2048" t="s">
        <v>79</v>
      </c>
      <c r="E2048">
        <v>2468869.2000000002</v>
      </c>
      <c r="F2048">
        <v>2020</v>
      </c>
    </row>
    <row r="2049" spans="1:6" x14ac:dyDescent="0.25">
      <c r="A2049" t="s">
        <v>2332</v>
      </c>
      <c r="B2049" t="s">
        <v>2345</v>
      </c>
      <c r="C2049" t="b">
        <v>0</v>
      </c>
      <c r="D2049" t="s">
        <v>79</v>
      </c>
      <c r="E2049">
        <v>0</v>
      </c>
      <c r="F2049">
        <v>2020</v>
      </c>
    </row>
    <row r="2050" spans="1:6" x14ac:dyDescent="0.25">
      <c r="A2050" t="s">
        <v>2332</v>
      </c>
      <c r="B2050" t="s">
        <v>2350</v>
      </c>
      <c r="C2050" t="b">
        <v>0</v>
      </c>
      <c r="D2050" t="s">
        <v>79</v>
      </c>
      <c r="E2050">
        <v>0</v>
      </c>
      <c r="F2050">
        <v>2020</v>
      </c>
    </row>
    <row r="2051" spans="1:6" x14ac:dyDescent="0.25">
      <c r="A2051" t="s">
        <v>2383</v>
      </c>
      <c r="B2051" t="s">
        <v>2352</v>
      </c>
      <c r="C2051" t="b">
        <v>1</v>
      </c>
      <c r="D2051" t="s">
        <v>79</v>
      </c>
      <c r="E2051">
        <v>64814</v>
      </c>
      <c r="F2051">
        <v>2020</v>
      </c>
    </row>
    <row r="2052" spans="1:6" x14ac:dyDescent="0.25">
      <c r="A2052" t="s">
        <v>2332</v>
      </c>
      <c r="B2052" t="s">
        <v>2350</v>
      </c>
      <c r="C2052" t="b">
        <v>0</v>
      </c>
      <c r="D2052" t="s">
        <v>79</v>
      </c>
      <c r="E2052">
        <v>0</v>
      </c>
      <c r="F2052">
        <v>2020</v>
      </c>
    </row>
    <row r="2053" spans="1:6" x14ac:dyDescent="0.25">
      <c r="A2053" t="s">
        <v>2332</v>
      </c>
      <c r="B2053" t="s">
        <v>2345</v>
      </c>
      <c r="C2053" t="b">
        <v>0</v>
      </c>
      <c r="D2053" t="s">
        <v>82</v>
      </c>
      <c r="E2053">
        <v>0</v>
      </c>
      <c r="F2053">
        <v>2020</v>
      </c>
    </row>
    <row r="2054" spans="1:6" x14ac:dyDescent="0.25">
      <c r="A2054" t="s">
        <v>2353</v>
      </c>
      <c r="B2054" t="s">
        <v>2347</v>
      </c>
      <c r="C2054" t="b">
        <v>0</v>
      </c>
      <c r="D2054" t="s">
        <v>82</v>
      </c>
      <c r="E2054">
        <v>125018.32</v>
      </c>
      <c r="F2054">
        <v>2020</v>
      </c>
    </row>
    <row r="2055" spans="1:6" x14ac:dyDescent="0.25">
      <c r="A2055" t="s">
        <v>2364</v>
      </c>
      <c r="B2055" t="s">
        <v>2345</v>
      </c>
      <c r="C2055" t="b">
        <v>1</v>
      </c>
      <c r="D2055" t="s">
        <v>82</v>
      </c>
      <c r="E2055">
        <v>7473954.7000000002</v>
      </c>
      <c r="F2055">
        <v>2020</v>
      </c>
    </row>
    <row r="2056" spans="1:6" x14ac:dyDescent="0.25">
      <c r="A2056" t="s">
        <v>2389</v>
      </c>
      <c r="B2056" t="s">
        <v>2352</v>
      </c>
      <c r="C2056" t="b">
        <v>1</v>
      </c>
      <c r="D2056" t="s">
        <v>82</v>
      </c>
      <c r="E2056">
        <v>282149</v>
      </c>
      <c r="F2056">
        <v>2020</v>
      </c>
    </row>
    <row r="2057" spans="1:6" x14ac:dyDescent="0.25">
      <c r="A2057" t="s">
        <v>2369</v>
      </c>
      <c r="B2057" t="s">
        <v>2347</v>
      </c>
      <c r="C2057" t="b">
        <v>1</v>
      </c>
      <c r="D2057" t="s">
        <v>82</v>
      </c>
      <c r="E2057">
        <v>601958</v>
      </c>
      <c r="F2057">
        <v>2020</v>
      </c>
    </row>
    <row r="2058" spans="1:6" x14ac:dyDescent="0.25">
      <c r="A2058" t="s">
        <v>2395</v>
      </c>
      <c r="B2058" t="s">
        <v>2352</v>
      </c>
      <c r="C2058" t="b">
        <v>1</v>
      </c>
      <c r="D2058" t="s">
        <v>82</v>
      </c>
      <c r="E2058">
        <v>179480</v>
      </c>
      <c r="F2058">
        <v>2020</v>
      </c>
    </row>
    <row r="2059" spans="1:6" x14ac:dyDescent="0.25">
      <c r="A2059" t="s">
        <v>2348</v>
      </c>
      <c r="B2059" t="s">
        <v>2347</v>
      </c>
      <c r="C2059" t="b">
        <v>1</v>
      </c>
      <c r="D2059" t="s">
        <v>82</v>
      </c>
      <c r="E2059">
        <v>430977</v>
      </c>
      <c r="F2059">
        <v>2020</v>
      </c>
    </row>
    <row r="2060" spans="1:6" x14ac:dyDescent="0.25">
      <c r="A2060" t="s">
        <v>2332</v>
      </c>
      <c r="B2060" t="s">
        <v>2345</v>
      </c>
      <c r="C2060" t="b">
        <v>0</v>
      </c>
      <c r="D2060" t="s">
        <v>82</v>
      </c>
      <c r="E2060">
        <v>0</v>
      </c>
      <c r="F2060">
        <v>2020</v>
      </c>
    </row>
    <row r="2061" spans="1:6" x14ac:dyDescent="0.25">
      <c r="A2061" t="s">
        <v>2332</v>
      </c>
      <c r="B2061" t="s">
        <v>2350</v>
      </c>
      <c r="C2061" t="b">
        <v>0</v>
      </c>
      <c r="D2061" t="s">
        <v>82</v>
      </c>
      <c r="E2061">
        <v>0</v>
      </c>
      <c r="F2061">
        <v>2020</v>
      </c>
    </row>
    <row r="2062" spans="1:6" x14ac:dyDescent="0.25">
      <c r="A2062" t="s">
        <v>2361</v>
      </c>
      <c r="B2062" t="s">
        <v>2347</v>
      </c>
      <c r="C2062" t="b">
        <v>1</v>
      </c>
      <c r="D2062" t="s">
        <v>82</v>
      </c>
      <c r="E2062">
        <v>111182</v>
      </c>
      <c r="F2062">
        <v>2020</v>
      </c>
    </row>
    <row r="2063" spans="1:6" x14ac:dyDescent="0.25">
      <c r="A2063" t="s">
        <v>2332</v>
      </c>
      <c r="B2063" t="s">
        <v>2345</v>
      </c>
      <c r="C2063" t="b">
        <v>0</v>
      </c>
      <c r="D2063" t="s">
        <v>82</v>
      </c>
      <c r="E2063">
        <v>0</v>
      </c>
      <c r="F2063">
        <v>2020</v>
      </c>
    </row>
    <row r="2064" spans="1:6" x14ac:dyDescent="0.25">
      <c r="A2064" t="s">
        <v>2353</v>
      </c>
      <c r="B2064" t="s">
        <v>2350</v>
      </c>
      <c r="C2064" t="b">
        <v>0</v>
      </c>
      <c r="D2064" t="s">
        <v>82</v>
      </c>
      <c r="E2064">
        <v>30956.917000000001</v>
      </c>
      <c r="F2064">
        <v>2020</v>
      </c>
    </row>
    <row r="2065" spans="1:6" x14ac:dyDescent="0.25">
      <c r="A2065" t="s">
        <v>2374</v>
      </c>
      <c r="B2065" t="s">
        <v>2345</v>
      </c>
      <c r="C2065" t="b">
        <v>1</v>
      </c>
      <c r="D2065" t="s">
        <v>82</v>
      </c>
      <c r="E2065">
        <v>4720666.0999999996</v>
      </c>
      <c r="F2065">
        <v>2020</v>
      </c>
    </row>
    <row r="2066" spans="1:6" x14ac:dyDescent="0.25">
      <c r="A2066" t="s">
        <v>2388</v>
      </c>
      <c r="B2066" t="s">
        <v>2352</v>
      </c>
      <c r="C2066" t="b">
        <v>1</v>
      </c>
      <c r="D2066" t="s">
        <v>82</v>
      </c>
      <c r="E2066">
        <v>576627</v>
      </c>
      <c r="F2066">
        <v>2020</v>
      </c>
    </row>
    <row r="2067" spans="1:6" x14ac:dyDescent="0.25">
      <c r="A2067" t="s">
        <v>2411</v>
      </c>
      <c r="B2067" t="s">
        <v>2347</v>
      </c>
      <c r="C2067" t="b">
        <v>1</v>
      </c>
      <c r="D2067" t="s">
        <v>82</v>
      </c>
      <c r="E2067">
        <v>714671</v>
      </c>
      <c r="F2067">
        <v>2020</v>
      </c>
    </row>
    <row r="2068" spans="1:6" x14ac:dyDescent="0.25">
      <c r="A2068" t="s">
        <v>2353</v>
      </c>
      <c r="B2068" t="s">
        <v>2352</v>
      </c>
      <c r="C2068" t="b">
        <v>0</v>
      </c>
      <c r="D2068" t="s">
        <v>82</v>
      </c>
      <c r="E2068">
        <v>1307</v>
      </c>
      <c r="F2068">
        <v>2020</v>
      </c>
    </row>
    <row r="2069" spans="1:6" x14ac:dyDescent="0.25">
      <c r="A2069" t="s">
        <v>2332</v>
      </c>
      <c r="B2069" t="s">
        <v>2341</v>
      </c>
      <c r="C2069" t="b">
        <v>0</v>
      </c>
      <c r="D2069" t="s">
        <v>82</v>
      </c>
      <c r="E2069">
        <v>0</v>
      </c>
      <c r="F2069">
        <v>2020</v>
      </c>
    </row>
    <row r="2070" spans="1:6" x14ac:dyDescent="0.25">
      <c r="A2070" t="s">
        <v>2348</v>
      </c>
      <c r="B2070" t="s">
        <v>2350</v>
      </c>
      <c r="C2070" t="b">
        <v>1</v>
      </c>
      <c r="D2070" t="s">
        <v>85</v>
      </c>
      <c r="E2070">
        <v>33</v>
      </c>
      <c r="F2070">
        <v>2020</v>
      </c>
    </row>
    <row r="2071" spans="1:6" x14ac:dyDescent="0.25">
      <c r="A2071" t="s">
        <v>2348</v>
      </c>
      <c r="B2071" t="s">
        <v>2347</v>
      </c>
      <c r="C2071" t="b">
        <v>1</v>
      </c>
      <c r="D2071" t="s">
        <v>85</v>
      </c>
      <c r="E2071">
        <v>12261</v>
      </c>
      <c r="F2071">
        <v>2020</v>
      </c>
    </row>
    <row r="2072" spans="1:6" x14ac:dyDescent="0.25">
      <c r="A2072" t="s">
        <v>2332</v>
      </c>
      <c r="B2072" t="s">
        <v>2350</v>
      </c>
      <c r="C2072" t="b">
        <v>0</v>
      </c>
      <c r="D2072" t="s">
        <v>85</v>
      </c>
      <c r="E2072">
        <v>0</v>
      </c>
      <c r="F2072">
        <v>2020</v>
      </c>
    </row>
    <row r="2073" spans="1:6" x14ac:dyDescent="0.25">
      <c r="A2073" t="s">
        <v>2442</v>
      </c>
      <c r="B2073" t="s">
        <v>2341</v>
      </c>
      <c r="C2073" t="b">
        <v>1</v>
      </c>
      <c r="D2073" t="s">
        <v>85</v>
      </c>
      <c r="E2073">
        <v>14580</v>
      </c>
      <c r="F2073">
        <v>2020</v>
      </c>
    </row>
    <row r="2074" spans="1:6" x14ac:dyDescent="0.25">
      <c r="A2074" t="s">
        <v>2428</v>
      </c>
      <c r="B2074" t="s">
        <v>2341</v>
      </c>
      <c r="C2074" t="b">
        <v>1</v>
      </c>
      <c r="D2074" t="s">
        <v>85</v>
      </c>
      <c r="E2074">
        <v>23127</v>
      </c>
      <c r="F2074">
        <v>2020</v>
      </c>
    </row>
    <row r="2075" spans="1:6" x14ac:dyDescent="0.25">
      <c r="A2075" t="s">
        <v>2364</v>
      </c>
      <c r="B2075" t="s">
        <v>2372</v>
      </c>
      <c r="C2075" t="b">
        <v>1</v>
      </c>
      <c r="D2075" t="s">
        <v>85</v>
      </c>
      <c r="E2075">
        <v>85</v>
      </c>
      <c r="F2075">
        <v>2020</v>
      </c>
    </row>
    <row r="2076" spans="1:6" x14ac:dyDescent="0.25">
      <c r="A2076" t="s">
        <v>2417</v>
      </c>
      <c r="B2076" t="s">
        <v>2341</v>
      </c>
      <c r="C2076" t="b">
        <v>1</v>
      </c>
      <c r="D2076" t="s">
        <v>85</v>
      </c>
      <c r="E2076">
        <v>49608</v>
      </c>
      <c r="F2076">
        <v>2020</v>
      </c>
    </row>
    <row r="2077" spans="1:6" x14ac:dyDescent="0.25">
      <c r="A2077" t="s">
        <v>2332</v>
      </c>
      <c r="B2077" t="s">
        <v>2372</v>
      </c>
      <c r="C2077" t="b">
        <v>0</v>
      </c>
      <c r="D2077" t="s">
        <v>85</v>
      </c>
      <c r="E2077">
        <v>0</v>
      </c>
      <c r="F2077">
        <v>2020</v>
      </c>
    </row>
    <row r="2078" spans="1:6" x14ac:dyDescent="0.25">
      <c r="A2078" t="s">
        <v>2412</v>
      </c>
      <c r="B2078" t="s">
        <v>2352</v>
      </c>
      <c r="C2078" t="b">
        <v>1</v>
      </c>
      <c r="D2078" t="s">
        <v>85</v>
      </c>
      <c r="E2078">
        <v>288</v>
      </c>
      <c r="F2078">
        <v>2020</v>
      </c>
    </row>
    <row r="2079" spans="1:6" x14ac:dyDescent="0.25">
      <c r="A2079" t="s">
        <v>2364</v>
      </c>
      <c r="B2079" t="s">
        <v>2352</v>
      </c>
      <c r="C2079" t="b">
        <v>1</v>
      </c>
      <c r="D2079" t="s">
        <v>85</v>
      </c>
      <c r="E2079">
        <v>526</v>
      </c>
      <c r="F2079">
        <v>2020</v>
      </c>
    </row>
    <row r="2080" spans="1:6" x14ac:dyDescent="0.25">
      <c r="A2080" t="s">
        <v>2412</v>
      </c>
      <c r="B2080" t="s">
        <v>2347</v>
      </c>
      <c r="C2080" t="b">
        <v>1</v>
      </c>
      <c r="D2080" t="s">
        <v>85</v>
      </c>
      <c r="E2080">
        <v>869853</v>
      </c>
      <c r="F2080">
        <v>2020</v>
      </c>
    </row>
    <row r="2081" spans="1:6" x14ac:dyDescent="0.25">
      <c r="A2081" t="s">
        <v>2332</v>
      </c>
      <c r="B2081" t="s">
        <v>2350</v>
      </c>
      <c r="C2081" t="b">
        <v>0</v>
      </c>
      <c r="D2081" t="s">
        <v>85</v>
      </c>
      <c r="E2081">
        <v>0</v>
      </c>
      <c r="F2081">
        <v>2020</v>
      </c>
    </row>
    <row r="2082" spans="1:6" x14ac:dyDescent="0.25">
      <c r="A2082" t="s">
        <v>2445</v>
      </c>
      <c r="B2082" t="s">
        <v>2352</v>
      </c>
      <c r="C2082" t="b">
        <v>1</v>
      </c>
      <c r="D2082" t="s">
        <v>85</v>
      </c>
      <c r="E2082">
        <v>2452491</v>
      </c>
      <c r="F2082">
        <v>2020</v>
      </c>
    </row>
    <row r="2083" spans="1:6" x14ac:dyDescent="0.25">
      <c r="A2083" t="s">
        <v>2384</v>
      </c>
      <c r="B2083" t="s">
        <v>2347</v>
      </c>
      <c r="C2083" t="b">
        <v>1</v>
      </c>
      <c r="D2083" t="s">
        <v>85</v>
      </c>
      <c r="E2083">
        <v>665302.53</v>
      </c>
      <c r="F2083">
        <v>2020</v>
      </c>
    </row>
    <row r="2084" spans="1:6" x14ac:dyDescent="0.25">
      <c r="A2084" t="s">
        <v>2353</v>
      </c>
      <c r="B2084" t="s">
        <v>2350</v>
      </c>
      <c r="C2084" t="b">
        <v>0</v>
      </c>
      <c r="D2084" t="s">
        <v>85</v>
      </c>
      <c r="E2084">
        <v>3105.4690000000001</v>
      </c>
      <c r="F2084">
        <v>2020</v>
      </c>
    </row>
    <row r="2085" spans="1:6" x14ac:dyDescent="0.25">
      <c r="A2085" t="s">
        <v>2344</v>
      </c>
      <c r="B2085" t="s">
        <v>2350</v>
      </c>
      <c r="C2085" t="b">
        <v>1</v>
      </c>
      <c r="D2085" t="s">
        <v>85</v>
      </c>
      <c r="E2085">
        <v>1708.0440000000001</v>
      </c>
      <c r="F2085">
        <v>2020</v>
      </c>
    </row>
    <row r="2086" spans="1:6" x14ac:dyDescent="0.25">
      <c r="A2086" t="s">
        <v>2344</v>
      </c>
      <c r="B2086" t="s">
        <v>2352</v>
      </c>
      <c r="C2086" t="b">
        <v>1</v>
      </c>
      <c r="D2086" t="s">
        <v>85</v>
      </c>
      <c r="E2086">
        <v>15371.956</v>
      </c>
      <c r="F2086">
        <v>2020</v>
      </c>
    </row>
    <row r="2087" spans="1:6" x14ac:dyDescent="0.25">
      <c r="A2087" t="s">
        <v>2332</v>
      </c>
      <c r="B2087" t="s">
        <v>2350</v>
      </c>
      <c r="C2087" t="b">
        <v>0</v>
      </c>
      <c r="D2087" t="s">
        <v>85</v>
      </c>
      <c r="E2087">
        <v>0</v>
      </c>
      <c r="F2087">
        <v>2020</v>
      </c>
    </row>
    <row r="2088" spans="1:6" x14ac:dyDescent="0.25">
      <c r="A2088" t="s">
        <v>2332</v>
      </c>
      <c r="B2088" t="s">
        <v>2350</v>
      </c>
      <c r="C2088" t="b">
        <v>0</v>
      </c>
      <c r="D2088" t="s">
        <v>85</v>
      </c>
      <c r="E2088">
        <v>0</v>
      </c>
      <c r="F2088">
        <v>2020</v>
      </c>
    </row>
    <row r="2089" spans="1:6" x14ac:dyDescent="0.25">
      <c r="A2089" t="s">
        <v>2364</v>
      </c>
      <c r="B2089" t="s">
        <v>2372</v>
      </c>
      <c r="C2089" t="b">
        <v>1</v>
      </c>
      <c r="D2089" t="s">
        <v>85</v>
      </c>
      <c r="E2089">
        <v>352</v>
      </c>
      <c r="F2089">
        <v>2020</v>
      </c>
    </row>
    <row r="2090" spans="1:6" x14ac:dyDescent="0.25">
      <c r="A2090" t="s">
        <v>2353</v>
      </c>
      <c r="B2090" t="s">
        <v>2368</v>
      </c>
      <c r="C2090" t="b">
        <v>0</v>
      </c>
      <c r="D2090" t="s">
        <v>85</v>
      </c>
      <c r="E2090">
        <v>2759083</v>
      </c>
      <c r="F2090">
        <v>2020</v>
      </c>
    </row>
    <row r="2091" spans="1:6" x14ac:dyDescent="0.25">
      <c r="A2091" t="s">
        <v>2353</v>
      </c>
      <c r="B2091" t="s">
        <v>2350</v>
      </c>
      <c r="C2091" t="b">
        <v>0</v>
      </c>
      <c r="D2091" t="s">
        <v>85</v>
      </c>
      <c r="E2091">
        <v>1633.8989999999999</v>
      </c>
      <c r="F2091">
        <v>2020</v>
      </c>
    </row>
    <row r="2092" spans="1:6" x14ac:dyDescent="0.25">
      <c r="A2092" t="s">
        <v>2369</v>
      </c>
      <c r="B2092" t="s">
        <v>2352</v>
      </c>
      <c r="C2092" t="b">
        <v>1</v>
      </c>
      <c r="D2092" t="s">
        <v>85</v>
      </c>
      <c r="E2092">
        <v>84886.100999999995</v>
      </c>
      <c r="F2092">
        <v>2020</v>
      </c>
    </row>
    <row r="2093" spans="1:6" x14ac:dyDescent="0.25">
      <c r="A2093" t="s">
        <v>2332</v>
      </c>
      <c r="B2093" t="s">
        <v>2372</v>
      </c>
      <c r="C2093" t="b">
        <v>0</v>
      </c>
      <c r="D2093" t="s">
        <v>85</v>
      </c>
      <c r="E2093">
        <v>0</v>
      </c>
      <c r="F2093">
        <v>2020</v>
      </c>
    </row>
    <row r="2094" spans="1:6" x14ac:dyDescent="0.25">
      <c r="A2094" t="s">
        <v>2332</v>
      </c>
      <c r="B2094" t="s">
        <v>2343</v>
      </c>
      <c r="C2094" t="b">
        <v>0</v>
      </c>
      <c r="D2094" t="s">
        <v>85</v>
      </c>
      <c r="E2094">
        <v>0</v>
      </c>
      <c r="F2094">
        <v>2020</v>
      </c>
    </row>
    <row r="2095" spans="1:6" x14ac:dyDescent="0.25">
      <c r="A2095" t="s">
        <v>2332</v>
      </c>
      <c r="B2095" t="s">
        <v>2372</v>
      </c>
      <c r="C2095" t="b">
        <v>0</v>
      </c>
      <c r="D2095" t="s">
        <v>85</v>
      </c>
      <c r="E2095">
        <v>-3.492</v>
      </c>
      <c r="F2095">
        <v>2020</v>
      </c>
    </row>
    <row r="2096" spans="1:6" x14ac:dyDescent="0.25">
      <c r="A2096" t="s">
        <v>2396</v>
      </c>
      <c r="B2096" t="s">
        <v>2343</v>
      </c>
      <c r="C2096" t="b">
        <v>1</v>
      </c>
      <c r="D2096" t="s">
        <v>85</v>
      </c>
      <c r="E2096">
        <v>1447026.5</v>
      </c>
      <c r="F2096">
        <v>2020</v>
      </c>
    </row>
    <row r="2097" spans="1:6" x14ac:dyDescent="0.25">
      <c r="A2097" t="s">
        <v>2332</v>
      </c>
      <c r="B2097" t="s">
        <v>2372</v>
      </c>
      <c r="C2097" t="b">
        <v>0</v>
      </c>
      <c r="D2097" t="s">
        <v>85</v>
      </c>
      <c r="E2097">
        <v>0</v>
      </c>
      <c r="F2097">
        <v>2020</v>
      </c>
    </row>
    <row r="2098" spans="1:6" x14ac:dyDescent="0.25">
      <c r="A2098" t="s">
        <v>2412</v>
      </c>
      <c r="B2098" t="s">
        <v>2352</v>
      </c>
      <c r="C2098" t="b">
        <v>1</v>
      </c>
      <c r="D2098" t="s">
        <v>85</v>
      </c>
      <c r="E2098">
        <v>3736</v>
      </c>
      <c r="F2098">
        <v>2020</v>
      </c>
    </row>
    <row r="2099" spans="1:6" x14ac:dyDescent="0.25">
      <c r="A2099" t="s">
        <v>2411</v>
      </c>
      <c r="B2099" t="s">
        <v>2347</v>
      </c>
      <c r="C2099" t="b">
        <v>1</v>
      </c>
      <c r="D2099" t="s">
        <v>85</v>
      </c>
      <c r="E2099">
        <v>627556.55000000005</v>
      </c>
      <c r="F2099">
        <v>2020</v>
      </c>
    </row>
    <row r="2100" spans="1:6" x14ac:dyDescent="0.25">
      <c r="A2100" t="s">
        <v>2332</v>
      </c>
      <c r="B2100" t="s">
        <v>2350</v>
      </c>
      <c r="C2100" t="b">
        <v>0</v>
      </c>
      <c r="D2100" t="s">
        <v>85</v>
      </c>
      <c r="E2100">
        <v>-78.545000000000002</v>
      </c>
      <c r="F2100">
        <v>2020</v>
      </c>
    </row>
    <row r="2101" spans="1:6" x14ac:dyDescent="0.25">
      <c r="A2101" t="s">
        <v>2332</v>
      </c>
      <c r="B2101" t="s">
        <v>2372</v>
      </c>
      <c r="C2101" t="b">
        <v>0</v>
      </c>
      <c r="D2101" t="s">
        <v>85</v>
      </c>
      <c r="E2101">
        <v>0</v>
      </c>
      <c r="F2101">
        <v>2020</v>
      </c>
    </row>
    <row r="2102" spans="1:6" x14ac:dyDescent="0.25">
      <c r="A2102" t="s">
        <v>2412</v>
      </c>
      <c r="B2102" t="s">
        <v>2352</v>
      </c>
      <c r="C2102" t="b">
        <v>1</v>
      </c>
      <c r="D2102" t="s">
        <v>85</v>
      </c>
      <c r="E2102">
        <v>184</v>
      </c>
      <c r="F2102">
        <v>2020</v>
      </c>
    </row>
    <row r="2103" spans="1:6" x14ac:dyDescent="0.25">
      <c r="A2103" t="s">
        <v>2356</v>
      </c>
      <c r="B2103" t="s">
        <v>2372</v>
      </c>
      <c r="C2103" t="b">
        <v>1</v>
      </c>
      <c r="D2103" t="s">
        <v>85</v>
      </c>
      <c r="E2103">
        <v>599</v>
      </c>
      <c r="F2103">
        <v>2020</v>
      </c>
    </row>
    <row r="2104" spans="1:6" x14ac:dyDescent="0.25">
      <c r="A2104" t="s">
        <v>2353</v>
      </c>
      <c r="B2104" t="s">
        <v>2350</v>
      </c>
      <c r="C2104" t="b">
        <v>0</v>
      </c>
      <c r="D2104" t="s">
        <v>85</v>
      </c>
      <c r="E2104">
        <v>661.49599999999998</v>
      </c>
      <c r="F2104">
        <v>2020</v>
      </c>
    </row>
    <row r="2105" spans="1:6" x14ac:dyDescent="0.25">
      <c r="A2105" t="s">
        <v>2344</v>
      </c>
      <c r="B2105" t="s">
        <v>2352</v>
      </c>
      <c r="C2105" t="b">
        <v>1</v>
      </c>
      <c r="D2105" t="s">
        <v>85</v>
      </c>
      <c r="E2105">
        <v>97465.504000000001</v>
      </c>
      <c r="F2105">
        <v>2020</v>
      </c>
    </row>
    <row r="2106" spans="1:6" x14ac:dyDescent="0.25">
      <c r="A2106" t="s">
        <v>2340</v>
      </c>
      <c r="B2106" t="s">
        <v>2347</v>
      </c>
      <c r="C2106" t="b">
        <v>1</v>
      </c>
      <c r="D2106" t="s">
        <v>85</v>
      </c>
      <c r="E2106">
        <v>1277717.8</v>
      </c>
      <c r="F2106">
        <v>2020</v>
      </c>
    </row>
    <row r="2107" spans="1:6" x14ac:dyDescent="0.25">
      <c r="A2107" t="s">
        <v>2353</v>
      </c>
      <c r="B2107" t="s">
        <v>2350</v>
      </c>
      <c r="C2107" t="b">
        <v>0</v>
      </c>
      <c r="D2107" t="s">
        <v>85</v>
      </c>
      <c r="E2107">
        <v>9201.2189999999991</v>
      </c>
      <c r="F2107">
        <v>2020</v>
      </c>
    </row>
    <row r="2108" spans="1:6" x14ac:dyDescent="0.25">
      <c r="A2108" t="s">
        <v>2364</v>
      </c>
      <c r="B2108" t="s">
        <v>2350</v>
      </c>
      <c r="C2108" t="b">
        <v>1</v>
      </c>
      <c r="D2108" t="s">
        <v>85</v>
      </c>
      <c r="E2108">
        <v>13127</v>
      </c>
      <c r="F2108">
        <v>2020</v>
      </c>
    </row>
    <row r="2109" spans="1:6" x14ac:dyDescent="0.25">
      <c r="A2109" t="s">
        <v>2361</v>
      </c>
      <c r="B2109" t="s">
        <v>2350</v>
      </c>
      <c r="C2109" t="b">
        <v>1</v>
      </c>
      <c r="D2109" t="s">
        <v>85</v>
      </c>
      <c r="E2109">
        <v>2873</v>
      </c>
      <c r="F2109">
        <v>2020</v>
      </c>
    </row>
    <row r="2110" spans="1:6" x14ac:dyDescent="0.25">
      <c r="A2110" t="s">
        <v>2369</v>
      </c>
      <c r="B2110" t="s">
        <v>2350</v>
      </c>
      <c r="C2110" t="b">
        <v>1</v>
      </c>
      <c r="D2110" t="s">
        <v>85</v>
      </c>
      <c r="E2110">
        <v>1308</v>
      </c>
      <c r="F2110">
        <v>2020</v>
      </c>
    </row>
    <row r="2111" spans="1:6" x14ac:dyDescent="0.25">
      <c r="A2111" t="s">
        <v>2332</v>
      </c>
      <c r="B2111" t="s">
        <v>2352</v>
      </c>
      <c r="C2111" t="b">
        <v>0</v>
      </c>
      <c r="D2111" t="s">
        <v>85</v>
      </c>
      <c r="E2111">
        <v>0</v>
      </c>
      <c r="F2111">
        <v>2020</v>
      </c>
    </row>
    <row r="2112" spans="1:6" x14ac:dyDescent="0.25">
      <c r="A2112" t="s">
        <v>2348</v>
      </c>
      <c r="B2112" t="s">
        <v>2350</v>
      </c>
      <c r="C2112" t="b">
        <v>1</v>
      </c>
      <c r="D2112" t="s">
        <v>85</v>
      </c>
      <c r="E2112">
        <v>8</v>
      </c>
      <c r="F2112">
        <v>2020</v>
      </c>
    </row>
    <row r="2113" spans="1:6" x14ac:dyDescent="0.25">
      <c r="A2113" t="s">
        <v>2367</v>
      </c>
      <c r="B2113" t="s">
        <v>2347</v>
      </c>
      <c r="C2113" t="b">
        <v>1</v>
      </c>
      <c r="D2113" t="s">
        <v>85</v>
      </c>
      <c r="E2113">
        <v>2934973.7</v>
      </c>
      <c r="F2113">
        <v>2020</v>
      </c>
    </row>
    <row r="2114" spans="1:6" x14ac:dyDescent="0.25">
      <c r="A2114" t="s">
        <v>2353</v>
      </c>
      <c r="B2114" t="s">
        <v>2350</v>
      </c>
      <c r="C2114" t="b">
        <v>0</v>
      </c>
      <c r="D2114" t="s">
        <v>85</v>
      </c>
      <c r="E2114">
        <v>17661.294000000002</v>
      </c>
      <c r="F2114">
        <v>2020</v>
      </c>
    </row>
    <row r="2115" spans="1:6" x14ac:dyDescent="0.25">
      <c r="A2115" t="s">
        <v>2332</v>
      </c>
      <c r="B2115" t="s">
        <v>2350</v>
      </c>
      <c r="C2115" t="b">
        <v>0</v>
      </c>
      <c r="D2115" t="s">
        <v>85</v>
      </c>
      <c r="E2115">
        <v>0</v>
      </c>
      <c r="F2115">
        <v>2020</v>
      </c>
    </row>
    <row r="2116" spans="1:6" x14ac:dyDescent="0.25">
      <c r="A2116" t="s">
        <v>2353</v>
      </c>
      <c r="B2116" t="s">
        <v>2372</v>
      </c>
      <c r="C2116" t="b">
        <v>0</v>
      </c>
      <c r="D2116" t="s">
        <v>85</v>
      </c>
      <c r="E2116">
        <v>857.47</v>
      </c>
      <c r="F2116">
        <v>2020</v>
      </c>
    </row>
    <row r="2117" spans="1:6" x14ac:dyDescent="0.25">
      <c r="A2117" t="s">
        <v>2391</v>
      </c>
      <c r="B2117" t="s">
        <v>2352</v>
      </c>
      <c r="C2117" t="b">
        <v>1</v>
      </c>
      <c r="D2117" t="s">
        <v>85</v>
      </c>
      <c r="E2117">
        <v>79546.53</v>
      </c>
      <c r="F2117">
        <v>2020</v>
      </c>
    </row>
    <row r="2118" spans="1:6" x14ac:dyDescent="0.25">
      <c r="A2118" t="s">
        <v>2437</v>
      </c>
      <c r="B2118" t="s">
        <v>2347</v>
      </c>
      <c r="C2118" t="b">
        <v>1</v>
      </c>
      <c r="D2118" t="s">
        <v>85</v>
      </c>
      <c r="E2118">
        <v>436445.71</v>
      </c>
      <c r="F2118">
        <v>2020</v>
      </c>
    </row>
    <row r="2119" spans="1:6" x14ac:dyDescent="0.25">
      <c r="A2119" t="s">
        <v>2353</v>
      </c>
      <c r="B2119" t="s">
        <v>2350</v>
      </c>
      <c r="C2119" t="b">
        <v>0</v>
      </c>
      <c r="D2119" t="s">
        <v>85</v>
      </c>
      <c r="E2119">
        <v>33186.292000000001</v>
      </c>
      <c r="F2119">
        <v>2020</v>
      </c>
    </row>
    <row r="2120" spans="1:6" x14ac:dyDescent="0.25">
      <c r="A2120" t="s">
        <v>2344</v>
      </c>
      <c r="B2120" t="s">
        <v>2350</v>
      </c>
      <c r="C2120" t="b">
        <v>1</v>
      </c>
      <c r="D2120" t="s">
        <v>85</v>
      </c>
      <c r="E2120">
        <v>1261</v>
      </c>
      <c r="F2120">
        <v>2020</v>
      </c>
    </row>
    <row r="2121" spans="1:6" x14ac:dyDescent="0.25">
      <c r="A2121" t="s">
        <v>2340</v>
      </c>
      <c r="B2121" t="s">
        <v>2350</v>
      </c>
      <c r="C2121" t="b">
        <v>1</v>
      </c>
      <c r="D2121" t="s">
        <v>85</v>
      </c>
      <c r="E2121">
        <v>1242</v>
      </c>
      <c r="F2121">
        <v>2020</v>
      </c>
    </row>
    <row r="2122" spans="1:6" x14ac:dyDescent="0.25">
      <c r="A2122" t="s">
        <v>2358</v>
      </c>
      <c r="B2122" t="s">
        <v>2350</v>
      </c>
      <c r="C2122" t="b">
        <v>1</v>
      </c>
      <c r="D2122" t="s">
        <v>85</v>
      </c>
      <c r="E2122">
        <v>2353</v>
      </c>
      <c r="F2122">
        <v>2020</v>
      </c>
    </row>
    <row r="2123" spans="1:6" x14ac:dyDescent="0.25">
      <c r="A2123" t="s">
        <v>2353</v>
      </c>
      <c r="B2123" t="s">
        <v>2350</v>
      </c>
      <c r="C2123" t="b">
        <v>0</v>
      </c>
      <c r="D2123" t="s">
        <v>85</v>
      </c>
      <c r="E2123">
        <v>1592</v>
      </c>
      <c r="F2123">
        <v>2020</v>
      </c>
    </row>
    <row r="2124" spans="1:6" x14ac:dyDescent="0.25">
      <c r="A2124" t="s">
        <v>2370</v>
      </c>
      <c r="B2124" t="s">
        <v>2341</v>
      </c>
      <c r="C2124" t="b">
        <v>1</v>
      </c>
      <c r="D2124" t="s">
        <v>85</v>
      </c>
      <c r="E2124">
        <v>12734</v>
      </c>
      <c r="F2124">
        <v>2020</v>
      </c>
    </row>
    <row r="2125" spans="1:6" x14ac:dyDescent="0.25">
      <c r="A2125" t="s">
        <v>2332</v>
      </c>
      <c r="B2125" t="s">
        <v>2345</v>
      </c>
      <c r="C2125" t="b">
        <v>0</v>
      </c>
      <c r="D2125" t="s">
        <v>85</v>
      </c>
      <c r="E2125">
        <v>0</v>
      </c>
      <c r="F2125">
        <v>2020</v>
      </c>
    </row>
    <row r="2126" spans="1:6" x14ac:dyDescent="0.25">
      <c r="A2126" t="s">
        <v>2332</v>
      </c>
      <c r="B2126" t="s">
        <v>2350</v>
      </c>
      <c r="C2126" t="b">
        <v>0</v>
      </c>
      <c r="D2126" t="s">
        <v>85</v>
      </c>
      <c r="E2126">
        <v>0</v>
      </c>
      <c r="F2126">
        <v>2020</v>
      </c>
    </row>
    <row r="2127" spans="1:6" x14ac:dyDescent="0.25">
      <c r="A2127" t="s">
        <v>2428</v>
      </c>
      <c r="B2127" t="s">
        <v>2347</v>
      </c>
      <c r="C2127" t="b">
        <v>1</v>
      </c>
      <c r="D2127" t="s">
        <v>85</v>
      </c>
      <c r="E2127">
        <v>246926</v>
      </c>
      <c r="F2127">
        <v>2020</v>
      </c>
    </row>
    <row r="2128" spans="1:6" x14ac:dyDescent="0.25">
      <c r="A2128" t="s">
        <v>2332</v>
      </c>
      <c r="B2128" t="s">
        <v>2345</v>
      </c>
      <c r="C2128" t="b">
        <v>0</v>
      </c>
      <c r="D2128" t="s">
        <v>85</v>
      </c>
      <c r="E2128">
        <v>0</v>
      </c>
      <c r="F2128">
        <v>2020</v>
      </c>
    </row>
    <row r="2129" spans="1:6" x14ac:dyDescent="0.25">
      <c r="A2129" t="s">
        <v>2332</v>
      </c>
      <c r="B2129" t="s">
        <v>2386</v>
      </c>
      <c r="C2129" t="b">
        <v>0</v>
      </c>
      <c r="D2129" t="s">
        <v>85</v>
      </c>
      <c r="E2129">
        <v>0</v>
      </c>
      <c r="F2129">
        <v>2020</v>
      </c>
    </row>
    <row r="2130" spans="1:6" x14ac:dyDescent="0.25">
      <c r="A2130" t="s">
        <v>2332</v>
      </c>
      <c r="B2130" t="s">
        <v>2350</v>
      </c>
      <c r="C2130" t="b">
        <v>0</v>
      </c>
      <c r="D2130" t="s">
        <v>85</v>
      </c>
      <c r="E2130">
        <v>0</v>
      </c>
      <c r="F2130">
        <v>2020</v>
      </c>
    </row>
    <row r="2131" spans="1:6" x14ac:dyDescent="0.25">
      <c r="A2131" t="s">
        <v>2438</v>
      </c>
      <c r="B2131" t="s">
        <v>2341</v>
      </c>
      <c r="C2131" t="b">
        <v>1</v>
      </c>
      <c r="D2131" t="s">
        <v>85</v>
      </c>
      <c r="E2131">
        <v>32695</v>
      </c>
      <c r="F2131">
        <v>2020</v>
      </c>
    </row>
    <row r="2132" spans="1:6" x14ac:dyDescent="0.25">
      <c r="A2132" t="s">
        <v>2332</v>
      </c>
      <c r="B2132" t="s">
        <v>2341</v>
      </c>
      <c r="C2132" t="b">
        <v>0</v>
      </c>
      <c r="D2132" t="s">
        <v>85</v>
      </c>
      <c r="E2132">
        <v>0</v>
      </c>
      <c r="F2132">
        <v>2020</v>
      </c>
    </row>
    <row r="2133" spans="1:6" x14ac:dyDescent="0.25">
      <c r="A2133" t="s">
        <v>2332</v>
      </c>
      <c r="B2133" t="s">
        <v>2372</v>
      </c>
      <c r="C2133" t="b">
        <v>0</v>
      </c>
      <c r="D2133" t="s">
        <v>85</v>
      </c>
      <c r="E2133">
        <v>0</v>
      </c>
      <c r="F2133">
        <v>2020</v>
      </c>
    </row>
    <row r="2134" spans="1:6" x14ac:dyDescent="0.25">
      <c r="A2134" t="s">
        <v>2445</v>
      </c>
      <c r="B2134" t="s">
        <v>2343</v>
      </c>
      <c r="C2134" t="b">
        <v>1</v>
      </c>
      <c r="D2134" t="s">
        <v>85</v>
      </c>
      <c r="E2134">
        <v>1644162</v>
      </c>
      <c r="F2134">
        <v>2020</v>
      </c>
    </row>
    <row r="2135" spans="1:6" x14ac:dyDescent="0.25">
      <c r="A2135" t="s">
        <v>2332</v>
      </c>
      <c r="B2135" t="s">
        <v>2372</v>
      </c>
      <c r="C2135" t="b">
        <v>0</v>
      </c>
      <c r="D2135" t="s">
        <v>85</v>
      </c>
      <c r="E2135">
        <v>0</v>
      </c>
      <c r="F2135">
        <v>2020</v>
      </c>
    </row>
    <row r="2136" spans="1:6" x14ac:dyDescent="0.25">
      <c r="A2136" t="s">
        <v>2445</v>
      </c>
      <c r="B2136" t="s">
        <v>2343</v>
      </c>
      <c r="C2136" t="b">
        <v>1</v>
      </c>
      <c r="D2136" t="s">
        <v>85</v>
      </c>
      <c r="E2136">
        <v>3331553</v>
      </c>
      <c r="F2136">
        <v>2020</v>
      </c>
    </row>
    <row r="2137" spans="1:6" x14ac:dyDescent="0.25">
      <c r="A2137" t="s">
        <v>2403</v>
      </c>
      <c r="B2137" t="s">
        <v>2341</v>
      </c>
      <c r="C2137" t="b">
        <v>1</v>
      </c>
      <c r="D2137" t="s">
        <v>85</v>
      </c>
      <c r="E2137">
        <v>19315</v>
      </c>
      <c r="F2137">
        <v>2020</v>
      </c>
    </row>
    <row r="2138" spans="1:6" x14ac:dyDescent="0.25">
      <c r="A2138" t="s">
        <v>2417</v>
      </c>
      <c r="B2138" t="s">
        <v>2341</v>
      </c>
      <c r="C2138" t="b">
        <v>1</v>
      </c>
      <c r="D2138" t="s">
        <v>85</v>
      </c>
      <c r="E2138">
        <v>45550</v>
      </c>
      <c r="F2138">
        <v>2020</v>
      </c>
    </row>
    <row r="2139" spans="1:6" x14ac:dyDescent="0.25">
      <c r="A2139" t="s">
        <v>2431</v>
      </c>
      <c r="B2139" t="s">
        <v>2341</v>
      </c>
      <c r="C2139" t="b">
        <v>1</v>
      </c>
      <c r="D2139" t="s">
        <v>85</v>
      </c>
      <c r="E2139">
        <v>6514</v>
      </c>
      <c r="F2139">
        <v>2020</v>
      </c>
    </row>
    <row r="2140" spans="1:6" x14ac:dyDescent="0.25">
      <c r="A2140" t="s">
        <v>2355</v>
      </c>
      <c r="B2140" t="s">
        <v>2341</v>
      </c>
      <c r="C2140" t="b">
        <v>1</v>
      </c>
      <c r="D2140" t="s">
        <v>85</v>
      </c>
      <c r="E2140">
        <v>70761</v>
      </c>
      <c r="F2140">
        <v>2020</v>
      </c>
    </row>
    <row r="2141" spans="1:6" x14ac:dyDescent="0.25">
      <c r="A2141" t="s">
        <v>2442</v>
      </c>
      <c r="B2141" t="s">
        <v>2341</v>
      </c>
      <c r="C2141" t="b">
        <v>1</v>
      </c>
      <c r="D2141" t="s">
        <v>85</v>
      </c>
      <c r="E2141">
        <v>25620</v>
      </c>
      <c r="F2141">
        <v>2020</v>
      </c>
    </row>
    <row r="2142" spans="1:6" x14ac:dyDescent="0.25">
      <c r="A2142" t="s">
        <v>2443</v>
      </c>
      <c r="B2142" t="s">
        <v>2341</v>
      </c>
      <c r="C2142" t="b">
        <v>1</v>
      </c>
      <c r="D2142" t="s">
        <v>85</v>
      </c>
      <c r="E2142">
        <v>45413</v>
      </c>
      <c r="F2142">
        <v>2020</v>
      </c>
    </row>
    <row r="2143" spans="1:6" x14ac:dyDescent="0.25">
      <c r="A2143" t="s">
        <v>2458</v>
      </c>
      <c r="B2143" t="s">
        <v>2341</v>
      </c>
      <c r="C2143" t="b">
        <v>1</v>
      </c>
      <c r="D2143" t="s">
        <v>85</v>
      </c>
      <c r="E2143">
        <v>39204</v>
      </c>
      <c r="F2143">
        <v>2020</v>
      </c>
    </row>
    <row r="2144" spans="1:6" x14ac:dyDescent="0.25">
      <c r="A2144" t="s">
        <v>2404</v>
      </c>
      <c r="B2144" t="s">
        <v>2341</v>
      </c>
      <c r="C2144" t="b">
        <v>1</v>
      </c>
      <c r="D2144" t="s">
        <v>85</v>
      </c>
      <c r="E2144">
        <v>20735</v>
      </c>
      <c r="F2144">
        <v>2020</v>
      </c>
    </row>
    <row r="2145" spans="1:6" x14ac:dyDescent="0.25">
      <c r="A2145" t="s">
        <v>2363</v>
      </c>
      <c r="B2145" t="s">
        <v>2341</v>
      </c>
      <c r="C2145" t="b">
        <v>1</v>
      </c>
      <c r="D2145" t="s">
        <v>85</v>
      </c>
      <c r="E2145">
        <v>156939</v>
      </c>
      <c r="F2145">
        <v>2020</v>
      </c>
    </row>
    <row r="2146" spans="1:6" x14ac:dyDescent="0.25">
      <c r="A2146" t="s">
        <v>2410</v>
      </c>
      <c r="B2146" t="s">
        <v>2341</v>
      </c>
      <c r="C2146" t="b">
        <v>1</v>
      </c>
      <c r="D2146" t="s">
        <v>85</v>
      </c>
      <c r="E2146">
        <v>45807</v>
      </c>
      <c r="F2146">
        <v>2020</v>
      </c>
    </row>
    <row r="2147" spans="1:6" x14ac:dyDescent="0.25">
      <c r="A2147" t="s">
        <v>2410</v>
      </c>
      <c r="B2147" t="s">
        <v>2341</v>
      </c>
      <c r="C2147" t="b">
        <v>1</v>
      </c>
      <c r="D2147" t="s">
        <v>85</v>
      </c>
      <c r="E2147">
        <v>17784</v>
      </c>
      <c r="F2147">
        <v>2020</v>
      </c>
    </row>
    <row r="2148" spans="1:6" x14ac:dyDescent="0.25">
      <c r="A2148" t="s">
        <v>2363</v>
      </c>
      <c r="B2148" t="s">
        <v>2341</v>
      </c>
      <c r="C2148" t="b">
        <v>1</v>
      </c>
      <c r="D2148" t="s">
        <v>85</v>
      </c>
      <c r="E2148">
        <v>6884</v>
      </c>
      <c r="F2148">
        <v>2020</v>
      </c>
    </row>
    <row r="2149" spans="1:6" x14ac:dyDescent="0.25">
      <c r="A2149" t="s">
        <v>2458</v>
      </c>
      <c r="B2149" t="s">
        <v>2341</v>
      </c>
      <c r="C2149" t="b">
        <v>1</v>
      </c>
      <c r="D2149" t="s">
        <v>85</v>
      </c>
      <c r="E2149">
        <v>12060</v>
      </c>
      <c r="F2149">
        <v>2020</v>
      </c>
    </row>
    <row r="2150" spans="1:6" x14ac:dyDescent="0.25">
      <c r="A2150" t="s">
        <v>2422</v>
      </c>
      <c r="B2150" t="s">
        <v>2341</v>
      </c>
      <c r="C2150" t="b">
        <v>1</v>
      </c>
      <c r="D2150" t="s">
        <v>85</v>
      </c>
      <c r="E2150">
        <v>6875</v>
      </c>
      <c r="F2150">
        <v>2020</v>
      </c>
    </row>
    <row r="2151" spans="1:6" x14ac:dyDescent="0.25">
      <c r="A2151" t="s">
        <v>2442</v>
      </c>
      <c r="B2151" t="s">
        <v>2341</v>
      </c>
      <c r="C2151" t="b">
        <v>1</v>
      </c>
      <c r="D2151" t="s">
        <v>85</v>
      </c>
      <c r="E2151">
        <v>11939</v>
      </c>
      <c r="F2151">
        <v>2020</v>
      </c>
    </row>
    <row r="2152" spans="1:6" x14ac:dyDescent="0.25">
      <c r="A2152" t="s">
        <v>2363</v>
      </c>
      <c r="B2152" t="s">
        <v>2341</v>
      </c>
      <c r="C2152" t="b">
        <v>1</v>
      </c>
      <c r="D2152" t="s">
        <v>85</v>
      </c>
      <c r="E2152">
        <v>19355</v>
      </c>
      <c r="F2152">
        <v>2020</v>
      </c>
    </row>
    <row r="2153" spans="1:6" x14ac:dyDescent="0.25">
      <c r="A2153" t="s">
        <v>2384</v>
      </c>
      <c r="B2153" t="s">
        <v>2341</v>
      </c>
      <c r="C2153" t="b">
        <v>1</v>
      </c>
      <c r="D2153" t="s">
        <v>85</v>
      </c>
      <c r="E2153">
        <v>76645</v>
      </c>
      <c r="F2153">
        <v>2020</v>
      </c>
    </row>
    <row r="2154" spans="1:6" x14ac:dyDescent="0.25">
      <c r="A2154" t="s">
        <v>2417</v>
      </c>
      <c r="B2154" t="s">
        <v>2341</v>
      </c>
      <c r="C2154" t="b">
        <v>1</v>
      </c>
      <c r="D2154" t="s">
        <v>85</v>
      </c>
      <c r="E2154">
        <v>11417</v>
      </c>
      <c r="F2154">
        <v>2020</v>
      </c>
    </row>
    <row r="2155" spans="1:6" x14ac:dyDescent="0.25">
      <c r="A2155" t="s">
        <v>2404</v>
      </c>
      <c r="B2155" t="s">
        <v>2341</v>
      </c>
      <c r="C2155" t="b">
        <v>1</v>
      </c>
      <c r="D2155" t="s">
        <v>85</v>
      </c>
      <c r="E2155">
        <v>7213</v>
      </c>
      <c r="F2155">
        <v>2020</v>
      </c>
    </row>
    <row r="2156" spans="1:6" x14ac:dyDescent="0.25">
      <c r="A2156" t="s">
        <v>2363</v>
      </c>
      <c r="B2156" t="s">
        <v>2341</v>
      </c>
      <c r="C2156" t="b">
        <v>1</v>
      </c>
      <c r="D2156" t="s">
        <v>85</v>
      </c>
      <c r="E2156">
        <v>5215</v>
      </c>
      <c r="F2156">
        <v>2020</v>
      </c>
    </row>
    <row r="2157" spans="1:6" x14ac:dyDescent="0.25">
      <c r="A2157" t="s">
        <v>2413</v>
      </c>
      <c r="B2157" t="s">
        <v>2341</v>
      </c>
      <c r="C2157" t="b">
        <v>1</v>
      </c>
      <c r="D2157" t="s">
        <v>85</v>
      </c>
      <c r="E2157">
        <v>5941</v>
      </c>
      <c r="F2157">
        <v>2020</v>
      </c>
    </row>
    <row r="2158" spans="1:6" x14ac:dyDescent="0.25">
      <c r="A2158" t="s">
        <v>2376</v>
      </c>
      <c r="B2158" t="s">
        <v>2341</v>
      </c>
      <c r="C2158" t="b">
        <v>1</v>
      </c>
      <c r="D2158" t="s">
        <v>85</v>
      </c>
      <c r="E2158">
        <v>32016</v>
      </c>
      <c r="F2158">
        <v>2020</v>
      </c>
    </row>
    <row r="2159" spans="1:6" x14ac:dyDescent="0.25">
      <c r="A2159" t="s">
        <v>2442</v>
      </c>
      <c r="B2159" t="s">
        <v>2341</v>
      </c>
      <c r="C2159" t="b">
        <v>1</v>
      </c>
      <c r="D2159" t="s">
        <v>85</v>
      </c>
      <c r="E2159">
        <v>43003</v>
      </c>
      <c r="F2159">
        <v>2020</v>
      </c>
    </row>
    <row r="2160" spans="1:6" x14ac:dyDescent="0.25">
      <c r="A2160" t="s">
        <v>2417</v>
      </c>
      <c r="B2160" t="s">
        <v>2341</v>
      </c>
      <c r="C2160" t="b">
        <v>1</v>
      </c>
      <c r="D2160" t="s">
        <v>85</v>
      </c>
      <c r="E2160">
        <v>20501</v>
      </c>
      <c r="F2160">
        <v>2020</v>
      </c>
    </row>
    <row r="2161" spans="1:6" x14ac:dyDescent="0.25">
      <c r="A2161" t="s">
        <v>2417</v>
      </c>
      <c r="B2161" t="s">
        <v>2341</v>
      </c>
      <c r="C2161" t="b">
        <v>1</v>
      </c>
      <c r="D2161" t="s">
        <v>85</v>
      </c>
      <c r="E2161">
        <v>3946</v>
      </c>
      <c r="F2161">
        <v>2020</v>
      </c>
    </row>
    <row r="2162" spans="1:6" x14ac:dyDescent="0.25">
      <c r="A2162" t="s">
        <v>2349</v>
      </c>
      <c r="B2162" t="s">
        <v>2341</v>
      </c>
      <c r="C2162" t="b">
        <v>1</v>
      </c>
      <c r="D2162" t="s">
        <v>85</v>
      </c>
      <c r="E2162">
        <v>18887</v>
      </c>
      <c r="F2162">
        <v>2020</v>
      </c>
    </row>
    <row r="2163" spans="1:6" x14ac:dyDescent="0.25">
      <c r="A2163" t="s">
        <v>2410</v>
      </c>
      <c r="B2163" t="s">
        <v>2341</v>
      </c>
      <c r="C2163" t="b">
        <v>1</v>
      </c>
      <c r="D2163" t="s">
        <v>85</v>
      </c>
      <c r="E2163">
        <v>24086</v>
      </c>
      <c r="F2163">
        <v>2020</v>
      </c>
    </row>
    <row r="2164" spans="1:6" x14ac:dyDescent="0.25">
      <c r="A2164" t="s">
        <v>2396</v>
      </c>
      <c r="B2164" t="s">
        <v>2341</v>
      </c>
      <c r="C2164" t="b">
        <v>1</v>
      </c>
      <c r="D2164" t="s">
        <v>85</v>
      </c>
      <c r="E2164">
        <v>29725</v>
      </c>
      <c r="F2164">
        <v>2020</v>
      </c>
    </row>
    <row r="2165" spans="1:6" x14ac:dyDescent="0.25">
      <c r="A2165" t="s">
        <v>2424</v>
      </c>
      <c r="B2165" t="s">
        <v>2341</v>
      </c>
      <c r="C2165" t="b">
        <v>1</v>
      </c>
      <c r="D2165" t="s">
        <v>85</v>
      </c>
      <c r="E2165">
        <v>5643</v>
      </c>
      <c r="F2165">
        <v>2020</v>
      </c>
    </row>
    <row r="2166" spans="1:6" x14ac:dyDescent="0.25">
      <c r="A2166" t="s">
        <v>2436</v>
      </c>
      <c r="B2166" t="s">
        <v>2341</v>
      </c>
      <c r="C2166" t="b">
        <v>1</v>
      </c>
      <c r="D2166" t="s">
        <v>85</v>
      </c>
      <c r="E2166">
        <v>22453</v>
      </c>
      <c r="F2166">
        <v>2020</v>
      </c>
    </row>
    <row r="2167" spans="1:6" x14ac:dyDescent="0.25">
      <c r="A2167" t="s">
        <v>2434</v>
      </c>
      <c r="B2167" t="s">
        <v>2341</v>
      </c>
      <c r="C2167" t="b">
        <v>1</v>
      </c>
      <c r="D2167" t="s">
        <v>85</v>
      </c>
      <c r="E2167">
        <v>7131</v>
      </c>
      <c r="F2167">
        <v>2020</v>
      </c>
    </row>
    <row r="2168" spans="1:6" x14ac:dyDescent="0.25">
      <c r="A2168" t="s">
        <v>2423</v>
      </c>
      <c r="B2168" t="s">
        <v>2341</v>
      </c>
      <c r="C2168" t="b">
        <v>1</v>
      </c>
      <c r="D2168" t="s">
        <v>85</v>
      </c>
      <c r="E2168">
        <v>21038</v>
      </c>
      <c r="F2168">
        <v>2020</v>
      </c>
    </row>
    <row r="2169" spans="1:6" x14ac:dyDescent="0.25">
      <c r="A2169" t="s">
        <v>2405</v>
      </c>
      <c r="B2169" t="s">
        <v>2341</v>
      </c>
      <c r="C2169" t="b">
        <v>1</v>
      </c>
      <c r="D2169" t="s">
        <v>85</v>
      </c>
      <c r="E2169">
        <v>17137</v>
      </c>
      <c r="F2169">
        <v>2020</v>
      </c>
    </row>
    <row r="2170" spans="1:6" x14ac:dyDescent="0.25">
      <c r="A2170" t="s">
        <v>2415</v>
      </c>
      <c r="B2170" t="s">
        <v>2341</v>
      </c>
      <c r="C2170" t="b">
        <v>1</v>
      </c>
      <c r="D2170" t="s">
        <v>85</v>
      </c>
      <c r="E2170">
        <v>5644</v>
      </c>
      <c r="F2170">
        <v>2020</v>
      </c>
    </row>
    <row r="2171" spans="1:6" x14ac:dyDescent="0.25">
      <c r="A2171" t="s">
        <v>2375</v>
      </c>
      <c r="B2171" t="s">
        <v>2341</v>
      </c>
      <c r="C2171" t="b">
        <v>1</v>
      </c>
      <c r="D2171" t="s">
        <v>85</v>
      </c>
      <c r="E2171">
        <v>25255</v>
      </c>
      <c r="F2171">
        <v>2020</v>
      </c>
    </row>
    <row r="2172" spans="1:6" x14ac:dyDescent="0.25">
      <c r="A2172" t="s">
        <v>2357</v>
      </c>
      <c r="B2172" t="s">
        <v>2341</v>
      </c>
      <c r="C2172" t="b">
        <v>1</v>
      </c>
      <c r="D2172" t="s">
        <v>85</v>
      </c>
      <c r="E2172">
        <v>24810</v>
      </c>
      <c r="F2172">
        <v>2020</v>
      </c>
    </row>
    <row r="2173" spans="1:6" x14ac:dyDescent="0.25">
      <c r="A2173" t="s">
        <v>2378</v>
      </c>
      <c r="B2173" t="s">
        <v>2368</v>
      </c>
      <c r="C2173" t="b">
        <v>1</v>
      </c>
      <c r="D2173" t="s">
        <v>85</v>
      </c>
      <c r="E2173">
        <v>10167608</v>
      </c>
      <c r="F2173">
        <v>2020</v>
      </c>
    </row>
    <row r="2174" spans="1:6" x14ac:dyDescent="0.25">
      <c r="A2174" t="s">
        <v>2378</v>
      </c>
      <c r="B2174" t="s">
        <v>2368</v>
      </c>
      <c r="C2174" t="b">
        <v>1</v>
      </c>
      <c r="D2174" t="s">
        <v>85</v>
      </c>
      <c r="E2174">
        <v>5473000</v>
      </c>
      <c r="F2174">
        <v>2020</v>
      </c>
    </row>
    <row r="2175" spans="1:6" x14ac:dyDescent="0.25">
      <c r="A2175" t="s">
        <v>2363</v>
      </c>
      <c r="B2175" t="s">
        <v>2341</v>
      </c>
      <c r="C2175" t="b">
        <v>1</v>
      </c>
      <c r="D2175" t="s">
        <v>85</v>
      </c>
      <c r="E2175">
        <v>21192</v>
      </c>
      <c r="F2175">
        <v>2020</v>
      </c>
    </row>
    <row r="2176" spans="1:6" x14ac:dyDescent="0.25">
      <c r="A2176" t="s">
        <v>2363</v>
      </c>
      <c r="B2176" t="s">
        <v>2341</v>
      </c>
      <c r="C2176" t="b">
        <v>1</v>
      </c>
      <c r="D2176" t="s">
        <v>85</v>
      </c>
      <c r="E2176">
        <v>11100</v>
      </c>
      <c r="F2176">
        <v>2020</v>
      </c>
    </row>
    <row r="2177" spans="1:6" x14ac:dyDescent="0.25">
      <c r="A2177" t="s">
        <v>2332</v>
      </c>
      <c r="B2177" t="s">
        <v>2350</v>
      </c>
      <c r="C2177" t="b">
        <v>0</v>
      </c>
      <c r="D2177" t="s">
        <v>85</v>
      </c>
      <c r="E2177">
        <v>0</v>
      </c>
      <c r="F2177">
        <v>2020</v>
      </c>
    </row>
    <row r="2178" spans="1:6" x14ac:dyDescent="0.25">
      <c r="A2178" t="s">
        <v>2353</v>
      </c>
      <c r="B2178" t="s">
        <v>2347</v>
      </c>
      <c r="C2178" t="b">
        <v>0</v>
      </c>
      <c r="D2178" t="s">
        <v>85</v>
      </c>
      <c r="E2178">
        <v>1591.1110000000001</v>
      </c>
      <c r="F2178">
        <v>2020</v>
      </c>
    </row>
    <row r="2179" spans="1:6" x14ac:dyDescent="0.25">
      <c r="A2179" t="s">
        <v>2407</v>
      </c>
      <c r="B2179" t="s">
        <v>2350</v>
      </c>
      <c r="C2179" t="b">
        <v>1</v>
      </c>
      <c r="D2179" t="s">
        <v>85</v>
      </c>
      <c r="E2179">
        <v>20948.888999999999</v>
      </c>
      <c r="F2179">
        <v>2020</v>
      </c>
    </row>
    <row r="2180" spans="1:6" x14ac:dyDescent="0.25">
      <c r="A2180" t="s">
        <v>2452</v>
      </c>
      <c r="B2180" t="s">
        <v>2341</v>
      </c>
      <c r="C2180" t="b">
        <v>1</v>
      </c>
      <c r="D2180" t="s">
        <v>85</v>
      </c>
      <c r="E2180">
        <v>21420</v>
      </c>
      <c r="F2180">
        <v>2020</v>
      </c>
    </row>
    <row r="2181" spans="1:6" x14ac:dyDescent="0.25">
      <c r="A2181" t="s">
        <v>2398</v>
      </c>
      <c r="B2181" t="s">
        <v>2341</v>
      </c>
      <c r="C2181" t="b">
        <v>1</v>
      </c>
      <c r="D2181" t="s">
        <v>85</v>
      </c>
      <c r="E2181">
        <v>7696</v>
      </c>
      <c r="F2181">
        <v>2020</v>
      </c>
    </row>
    <row r="2182" spans="1:6" x14ac:dyDescent="0.25">
      <c r="A2182" t="s">
        <v>2410</v>
      </c>
      <c r="B2182" t="s">
        <v>2341</v>
      </c>
      <c r="C2182" t="b">
        <v>1</v>
      </c>
      <c r="D2182" t="s">
        <v>85</v>
      </c>
      <c r="E2182">
        <v>17567</v>
      </c>
      <c r="F2182">
        <v>2020</v>
      </c>
    </row>
    <row r="2183" spans="1:6" x14ac:dyDescent="0.25">
      <c r="A2183" t="s">
        <v>2443</v>
      </c>
      <c r="B2183" t="s">
        <v>2341</v>
      </c>
      <c r="C2183" t="b">
        <v>1</v>
      </c>
      <c r="D2183" t="s">
        <v>85</v>
      </c>
      <c r="E2183">
        <v>14413</v>
      </c>
      <c r="F2183">
        <v>2020</v>
      </c>
    </row>
    <row r="2184" spans="1:6" x14ac:dyDescent="0.25">
      <c r="A2184" t="s">
        <v>2399</v>
      </c>
      <c r="B2184" t="s">
        <v>2341</v>
      </c>
      <c r="C2184" t="b">
        <v>1</v>
      </c>
      <c r="D2184" t="s">
        <v>85</v>
      </c>
      <c r="E2184">
        <v>59279</v>
      </c>
      <c r="F2184">
        <v>2020</v>
      </c>
    </row>
    <row r="2185" spans="1:6" x14ac:dyDescent="0.25">
      <c r="A2185" t="s">
        <v>2438</v>
      </c>
      <c r="B2185" t="s">
        <v>2341</v>
      </c>
      <c r="C2185" t="b">
        <v>1</v>
      </c>
      <c r="D2185" t="s">
        <v>85</v>
      </c>
      <c r="E2185">
        <v>79114</v>
      </c>
      <c r="F2185">
        <v>2020</v>
      </c>
    </row>
    <row r="2186" spans="1:6" x14ac:dyDescent="0.25">
      <c r="A2186" t="s">
        <v>2363</v>
      </c>
      <c r="B2186" t="s">
        <v>2341</v>
      </c>
      <c r="C2186" t="b">
        <v>1</v>
      </c>
      <c r="D2186" t="s">
        <v>85</v>
      </c>
      <c r="E2186">
        <v>9166</v>
      </c>
      <c r="F2186">
        <v>2020</v>
      </c>
    </row>
    <row r="2187" spans="1:6" x14ac:dyDescent="0.25">
      <c r="A2187" t="s">
        <v>2447</v>
      </c>
      <c r="B2187" t="s">
        <v>2341</v>
      </c>
      <c r="C2187" t="b">
        <v>1</v>
      </c>
      <c r="D2187" t="s">
        <v>85</v>
      </c>
      <c r="E2187">
        <v>16284</v>
      </c>
      <c r="F2187">
        <v>2020</v>
      </c>
    </row>
    <row r="2188" spans="1:6" x14ac:dyDescent="0.25">
      <c r="A2188" t="s">
        <v>2417</v>
      </c>
      <c r="B2188" t="s">
        <v>2341</v>
      </c>
      <c r="C2188" t="b">
        <v>1</v>
      </c>
      <c r="D2188" t="s">
        <v>85</v>
      </c>
      <c r="E2188">
        <v>153095</v>
      </c>
      <c r="F2188">
        <v>2020</v>
      </c>
    </row>
    <row r="2189" spans="1:6" x14ac:dyDescent="0.25">
      <c r="A2189" t="s">
        <v>2419</v>
      </c>
      <c r="B2189" t="s">
        <v>2341</v>
      </c>
      <c r="C2189" t="b">
        <v>1</v>
      </c>
      <c r="D2189" t="s">
        <v>85</v>
      </c>
      <c r="E2189">
        <v>64726</v>
      </c>
      <c r="F2189">
        <v>2020</v>
      </c>
    </row>
    <row r="2190" spans="1:6" x14ac:dyDescent="0.25">
      <c r="A2190" t="s">
        <v>2466</v>
      </c>
      <c r="B2190" t="s">
        <v>2341</v>
      </c>
      <c r="C2190" t="b">
        <v>1</v>
      </c>
      <c r="D2190" t="s">
        <v>85</v>
      </c>
      <c r="E2190">
        <v>7956</v>
      </c>
      <c r="F2190">
        <v>2020</v>
      </c>
    </row>
    <row r="2191" spans="1:6" x14ac:dyDescent="0.25">
      <c r="A2191" t="s">
        <v>2410</v>
      </c>
      <c r="B2191" t="s">
        <v>2341</v>
      </c>
      <c r="C2191" t="b">
        <v>1</v>
      </c>
      <c r="D2191" t="s">
        <v>85</v>
      </c>
      <c r="E2191">
        <v>10200</v>
      </c>
      <c r="F2191">
        <v>2020</v>
      </c>
    </row>
    <row r="2192" spans="1:6" x14ac:dyDescent="0.25">
      <c r="A2192" t="s">
        <v>2379</v>
      </c>
      <c r="B2192" t="s">
        <v>2341</v>
      </c>
      <c r="C2192" t="b">
        <v>1</v>
      </c>
      <c r="D2192" t="s">
        <v>85</v>
      </c>
      <c r="E2192">
        <v>159238</v>
      </c>
      <c r="F2192">
        <v>2020</v>
      </c>
    </row>
    <row r="2193" spans="1:6" x14ac:dyDescent="0.25">
      <c r="A2193" t="s">
        <v>2410</v>
      </c>
      <c r="B2193" t="s">
        <v>2341</v>
      </c>
      <c r="C2193" t="b">
        <v>1</v>
      </c>
      <c r="D2193" t="s">
        <v>85</v>
      </c>
      <c r="E2193">
        <v>29033</v>
      </c>
      <c r="F2193">
        <v>2020</v>
      </c>
    </row>
    <row r="2194" spans="1:6" x14ac:dyDescent="0.25">
      <c r="A2194" t="s">
        <v>2346</v>
      </c>
      <c r="B2194" t="s">
        <v>2341</v>
      </c>
      <c r="C2194" t="b">
        <v>1</v>
      </c>
      <c r="D2194" t="s">
        <v>85</v>
      </c>
      <c r="E2194">
        <v>64954</v>
      </c>
      <c r="F2194">
        <v>2020</v>
      </c>
    </row>
    <row r="2195" spans="1:6" x14ac:dyDescent="0.25">
      <c r="A2195" t="s">
        <v>2405</v>
      </c>
      <c r="B2195" t="s">
        <v>2341</v>
      </c>
      <c r="C2195" t="b">
        <v>1</v>
      </c>
      <c r="D2195" t="s">
        <v>85</v>
      </c>
      <c r="E2195">
        <v>209102</v>
      </c>
      <c r="F2195">
        <v>2020</v>
      </c>
    </row>
    <row r="2196" spans="1:6" x14ac:dyDescent="0.25">
      <c r="A2196" t="s">
        <v>2443</v>
      </c>
      <c r="B2196" t="s">
        <v>2341</v>
      </c>
      <c r="C2196" t="b">
        <v>1</v>
      </c>
      <c r="D2196" t="s">
        <v>85</v>
      </c>
      <c r="E2196">
        <v>75281</v>
      </c>
      <c r="F2196">
        <v>2020</v>
      </c>
    </row>
    <row r="2197" spans="1:6" x14ac:dyDescent="0.25">
      <c r="A2197" t="s">
        <v>2389</v>
      </c>
      <c r="B2197" t="s">
        <v>2341</v>
      </c>
      <c r="C2197" t="b">
        <v>1</v>
      </c>
      <c r="D2197" t="s">
        <v>85</v>
      </c>
      <c r="E2197">
        <v>125502</v>
      </c>
      <c r="F2197">
        <v>2020</v>
      </c>
    </row>
    <row r="2198" spans="1:6" x14ac:dyDescent="0.25">
      <c r="A2198" t="s">
        <v>2417</v>
      </c>
      <c r="B2198" t="s">
        <v>2341</v>
      </c>
      <c r="C2198" t="b">
        <v>1</v>
      </c>
      <c r="D2198" t="s">
        <v>85</v>
      </c>
      <c r="E2198">
        <v>22374</v>
      </c>
      <c r="F2198">
        <v>2020</v>
      </c>
    </row>
    <row r="2199" spans="1:6" x14ac:dyDescent="0.25">
      <c r="A2199" t="s">
        <v>2403</v>
      </c>
      <c r="B2199" t="s">
        <v>2341</v>
      </c>
      <c r="C2199" t="b">
        <v>1</v>
      </c>
      <c r="D2199" t="s">
        <v>85</v>
      </c>
      <c r="E2199">
        <v>19312</v>
      </c>
      <c r="F2199">
        <v>2020</v>
      </c>
    </row>
    <row r="2200" spans="1:6" x14ac:dyDescent="0.25">
      <c r="A2200" t="s">
        <v>2466</v>
      </c>
      <c r="B2200" t="s">
        <v>2341</v>
      </c>
      <c r="C2200" t="b">
        <v>1</v>
      </c>
      <c r="D2200" t="s">
        <v>85</v>
      </c>
      <c r="E2200">
        <v>116850</v>
      </c>
      <c r="F2200">
        <v>2020</v>
      </c>
    </row>
    <row r="2201" spans="1:6" x14ac:dyDescent="0.25">
      <c r="A2201" t="s">
        <v>2404</v>
      </c>
      <c r="B2201" t="s">
        <v>2341</v>
      </c>
      <c r="C2201" t="b">
        <v>1</v>
      </c>
      <c r="D2201" t="s">
        <v>85</v>
      </c>
      <c r="E2201">
        <v>18673</v>
      </c>
      <c r="F2201">
        <v>2020</v>
      </c>
    </row>
    <row r="2202" spans="1:6" x14ac:dyDescent="0.25">
      <c r="A2202" t="s">
        <v>2423</v>
      </c>
      <c r="B2202" t="s">
        <v>2341</v>
      </c>
      <c r="C2202" t="b">
        <v>1</v>
      </c>
      <c r="D2202" t="s">
        <v>85</v>
      </c>
      <c r="E2202">
        <v>11777</v>
      </c>
      <c r="F2202">
        <v>2020</v>
      </c>
    </row>
    <row r="2203" spans="1:6" x14ac:dyDescent="0.25">
      <c r="A2203" t="s">
        <v>2415</v>
      </c>
      <c r="B2203" t="s">
        <v>2341</v>
      </c>
      <c r="C2203" t="b">
        <v>1</v>
      </c>
      <c r="D2203" t="s">
        <v>85</v>
      </c>
      <c r="E2203">
        <v>3048</v>
      </c>
      <c r="F2203">
        <v>2020</v>
      </c>
    </row>
    <row r="2204" spans="1:6" x14ac:dyDescent="0.25">
      <c r="A2204" t="s">
        <v>2365</v>
      </c>
      <c r="B2204" t="s">
        <v>2347</v>
      </c>
      <c r="C2204" t="b">
        <v>1</v>
      </c>
      <c r="D2204" t="s">
        <v>85</v>
      </c>
      <c r="E2204">
        <v>660492</v>
      </c>
      <c r="F2204">
        <v>2020</v>
      </c>
    </row>
    <row r="2205" spans="1:6" x14ac:dyDescent="0.25">
      <c r="A2205" t="s">
        <v>2332</v>
      </c>
      <c r="B2205" t="s">
        <v>2350</v>
      </c>
      <c r="C2205" t="b">
        <v>0</v>
      </c>
      <c r="D2205" t="s">
        <v>85</v>
      </c>
      <c r="E2205">
        <v>0</v>
      </c>
      <c r="F2205">
        <v>2020</v>
      </c>
    </row>
    <row r="2206" spans="1:6" x14ac:dyDescent="0.25">
      <c r="A2206" t="s">
        <v>2438</v>
      </c>
      <c r="B2206" t="s">
        <v>2341</v>
      </c>
      <c r="C2206" t="b">
        <v>1</v>
      </c>
      <c r="D2206" t="s">
        <v>85</v>
      </c>
      <c r="E2206">
        <v>88121</v>
      </c>
      <c r="F2206">
        <v>2020</v>
      </c>
    </row>
    <row r="2207" spans="1:6" x14ac:dyDescent="0.25">
      <c r="A2207" t="s">
        <v>2332</v>
      </c>
      <c r="B2207" t="s">
        <v>2350</v>
      </c>
      <c r="C2207" t="b">
        <v>0</v>
      </c>
      <c r="D2207" t="s">
        <v>85</v>
      </c>
      <c r="E2207">
        <v>0</v>
      </c>
      <c r="F2207">
        <v>2020</v>
      </c>
    </row>
    <row r="2208" spans="1:6" x14ac:dyDescent="0.25">
      <c r="A2208" t="s">
        <v>2332</v>
      </c>
      <c r="B2208" t="s">
        <v>2372</v>
      </c>
      <c r="C2208" t="b">
        <v>0</v>
      </c>
      <c r="D2208" t="s">
        <v>85</v>
      </c>
      <c r="E2208">
        <v>0</v>
      </c>
      <c r="F2208">
        <v>2020</v>
      </c>
    </row>
    <row r="2209" spans="1:6" x14ac:dyDescent="0.25">
      <c r="A2209" t="s">
        <v>2369</v>
      </c>
      <c r="B2209" t="s">
        <v>2352</v>
      </c>
      <c r="C2209" t="b">
        <v>1</v>
      </c>
      <c r="D2209" t="s">
        <v>85</v>
      </c>
      <c r="E2209">
        <v>202</v>
      </c>
      <c r="F2209">
        <v>2020</v>
      </c>
    </row>
    <row r="2210" spans="1:6" x14ac:dyDescent="0.25">
      <c r="A2210" t="s">
        <v>2458</v>
      </c>
      <c r="B2210" t="s">
        <v>2341</v>
      </c>
      <c r="C2210" t="b">
        <v>1</v>
      </c>
      <c r="D2210" t="s">
        <v>85</v>
      </c>
      <c r="E2210">
        <v>12725</v>
      </c>
      <c r="F2210">
        <v>2020</v>
      </c>
    </row>
    <row r="2211" spans="1:6" x14ac:dyDescent="0.25">
      <c r="A2211" t="s">
        <v>2389</v>
      </c>
      <c r="B2211" t="s">
        <v>2341</v>
      </c>
      <c r="C2211" t="b">
        <v>1</v>
      </c>
      <c r="D2211" t="s">
        <v>85</v>
      </c>
      <c r="E2211">
        <v>28634</v>
      </c>
      <c r="F2211">
        <v>2020</v>
      </c>
    </row>
    <row r="2212" spans="1:6" x14ac:dyDescent="0.25">
      <c r="A2212" t="s">
        <v>2332</v>
      </c>
      <c r="B2212" t="s">
        <v>2350</v>
      </c>
      <c r="C2212" t="b">
        <v>0</v>
      </c>
      <c r="D2212" t="s">
        <v>85</v>
      </c>
      <c r="E2212">
        <v>0</v>
      </c>
      <c r="F2212">
        <v>2020</v>
      </c>
    </row>
    <row r="2213" spans="1:6" x14ac:dyDescent="0.25">
      <c r="A2213" t="s">
        <v>2332</v>
      </c>
      <c r="B2213" t="s">
        <v>2372</v>
      </c>
      <c r="C2213" t="b">
        <v>0</v>
      </c>
      <c r="D2213" t="s">
        <v>85</v>
      </c>
      <c r="E2213">
        <v>0</v>
      </c>
      <c r="F2213">
        <v>2020</v>
      </c>
    </row>
    <row r="2214" spans="1:6" x14ac:dyDescent="0.25">
      <c r="A2214" t="s">
        <v>2369</v>
      </c>
      <c r="B2214" t="s">
        <v>2352</v>
      </c>
      <c r="C2214" t="b">
        <v>1</v>
      </c>
      <c r="D2214" t="s">
        <v>85</v>
      </c>
      <c r="E2214">
        <v>91</v>
      </c>
      <c r="F2214">
        <v>2020</v>
      </c>
    </row>
    <row r="2215" spans="1:6" x14ac:dyDescent="0.25">
      <c r="A2215" t="s">
        <v>2394</v>
      </c>
      <c r="B2215" t="s">
        <v>2341</v>
      </c>
      <c r="C2215" t="b">
        <v>1</v>
      </c>
      <c r="D2215" t="s">
        <v>85</v>
      </c>
      <c r="E2215">
        <v>15194</v>
      </c>
      <c r="F2215">
        <v>2020</v>
      </c>
    </row>
    <row r="2216" spans="1:6" x14ac:dyDescent="0.25">
      <c r="A2216" t="s">
        <v>2359</v>
      </c>
      <c r="B2216" t="s">
        <v>2341</v>
      </c>
      <c r="C2216" t="b">
        <v>1</v>
      </c>
      <c r="D2216" t="s">
        <v>85</v>
      </c>
      <c r="E2216">
        <v>1569</v>
      </c>
      <c r="F2216">
        <v>2020</v>
      </c>
    </row>
    <row r="2217" spans="1:6" x14ac:dyDescent="0.25">
      <c r="A2217" t="s">
        <v>2332</v>
      </c>
      <c r="B2217" t="s">
        <v>2341</v>
      </c>
      <c r="C2217" t="b">
        <v>0</v>
      </c>
      <c r="D2217" t="s">
        <v>85</v>
      </c>
      <c r="E2217">
        <v>0</v>
      </c>
      <c r="F2217">
        <v>2020</v>
      </c>
    </row>
    <row r="2218" spans="1:6" x14ac:dyDescent="0.25">
      <c r="A2218" t="s">
        <v>2332</v>
      </c>
      <c r="B2218" t="s">
        <v>2341</v>
      </c>
      <c r="C2218" t="b">
        <v>0</v>
      </c>
      <c r="D2218" t="s">
        <v>85</v>
      </c>
      <c r="E2218">
        <v>0</v>
      </c>
      <c r="F2218">
        <v>2020</v>
      </c>
    </row>
    <row r="2219" spans="1:6" x14ac:dyDescent="0.25">
      <c r="A2219" t="s">
        <v>2358</v>
      </c>
      <c r="B2219" t="s">
        <v>2350</v>
      </c>
      <c r="C2219" t="b">
        <v>1</v>
      </c>
      <c r="D2219" t="s">
        <v>85</v>
      </c>
      <c r="E2219">
        <v>28</v>
      </c>
      <c r="F2219">
        <v>2020</v>
      </c>
    </row>
    <row r="2220" spans="1:6" x14ac:dyDescent="0.25">
      <c r="A2220" t="s">
        <v>2332</v>
      </c>
      <c r="B2220" t="s">
        <v>2350</v>
      </c>
      <c r="C2220" t="b">
        <v>0</v>
      </c>
      <c r="D2220" t="s">
        <v>85</v>
      </c>
      <c r="E2220">
        <v>0</v>
      </c>
      <c r="F2220">
        <v>2020</v>
      </c>
    </row>
    <row r="2221" spans="1:6" x14ac:dyDescent="0.25">
      <c r="A2221" t="s">
        <v>2353</v>
      </c>
      <c r="B2221" t="s">
        <v>2372</v>
      </c>
      <c r="C2221" t="b">
        <v>0</v>
      </c>
      <c r="D2221" t="s">
        <v>85</v>
      </c>
      <c r="E2221">
        <v>117.992</v>
      </c>
      <c r="F2221">
        <v>2020</v>
      </c>
    </row>
    <row r="2222" spans="1:6" x14ac:dyDescent="0.25">
      <c r="A2222" t="s">
        <v>2441</v>
      </c>
      <c r="B2222" t="s">
        <v>2352</v>
      </c>
      <c r="C2222" t="b">
        <v>1</v>
      </c>
      <c r="D2222" t="s">
        <v>85</v>
      </c>
      <c r="E2222">
        <v>10197.008</v>
      </c>
      <c r="F2222">
        <v>2020</v>
      </c>
    </row>
    <row r="2223" spans="1:6" x14ac:dyDescent="0.25">
      <c r="A2223" t="s">
        <v>2459</v>
      </c>
      <c r="B2223" t="s">
        <v>2350</v>
      </c>
      <c r="C2223" t="b">
        <v>1</v>
      </c>
      <c r="D2223" t="s">
        <v>85</v>
      </c>
      <c r="E2223">
        <v>25</v>
      </c>
      <c r="F2223">
        <v>2020</v>
      </c>
    </row>
    <row r="2224" spans="1:6" x14ac:dyDescent="0.25">
      <c r="A2224" t="s">
        <v>2332</v>
      </c>
      <c r="B2224" t="s">
        <v>2345</v>
      </c>
      <c r="C2224" t="b">
        <v>0</v>
      </c>
      <c r="D2224" t="s">
        <v>85</v>
      </c>
      <c r="E2224">
        <v>0</v>
      </c>
      <c r="F2224">
        <v>2020</v>
      </c>
    </row>
    <row r="2225" spans="1:6" x14ac:dyDescent="0.25">
      <c r="A2225" t="s">
        <v>2366</v>
      </c>
      <c r="B2225" t="s">
        <v>2352</v>
      </c>
      <c r="C2225" t="b">
        <v>1</v>
      </c>
      <c r="D2225" t="s">
        <v>85</v>
      </c>
      <c r="E2225">
        <v>68115</v>
      </c>
      <c r="F2225">
        <v>2020</v>
      </c>
    </row>
    <row r="2226" spans="1:6" x14ac:dyDescent="0.25">
      <c r="A2226" t="s">
        <v>2332</v>
      </c>
      <c r="B2226" t="s">
        <v>2350</v>
      </c>
      <c r="C2226" t="b">
        <v>0</v>
      </c>
      <c r="D2226" t="s">
        <v>85</v>
      </c>
      <c r="E2226">
        <v>0</v>
      </c>
      <c r="F2226">
        <v>2020</v>
      </c>
    </row>
    <row r="2227" spans="1:6" x14ac:dyDescent="0.25">
      <c r="A2227" t="s">
        <v>2356</v>
      </c>
      <c r="B2227" t="s">
        <v>2347</v>
      </c>
      <c r="C2227" t="b">
        <v>1</v>
      </c>
      <c r="D2227" t="s">
        <v>85</v>
      </c>
      <c r="E2227">
        <v>6879</v>
      </c>
      <c r="F2227">
        <v>2020</v>
      </c>
    </row>
    <row r="2228" spans="1:6" x14ac:dyDescent="0.25">
      <c r="A2228" t="s">
        <v>2453</v>
      </c>
      <c r="B2228" t="s">
        <v>2341</v>
      </c>
      <c r="C2228" t="b">
        <v>1</v>
      </c>
      <c r="D2228" t="s">
        <v>85</v>
      </c>
      <c r="E2228">
        <v>55623</v>
      </c>
      <c r="F2228">
        <v>2020</v>
      </c>
    </row>
    <row r="2229" spans="1:6" x14ac:dyDescent="0.25">
      <c r="A2229" t="s">
        <v>2453</v>
      </c>
      <c r="B2229" t="s">
        <v>2341</v>
      </c>
      <c r="C2229" t="b">
        <v>1</v>
      </c>
      <c r="D2229" t="s">
        <v>85</v>
      </c>
      <c r="E2229">
        <v>45539</v>
      </c>
      <c r="F2229">
        <v>2020</v>
      </c>
    </row>
    <row r="2230" spans="1:6" x14ac:dyDescent="0.25">
      <c r="A2230" t="s">
        <v>2332</v>
      </c>
      <c r="B2230" t="s">
        <v>2372</v>
      </c>
      <c r="C2230" t="b">
        <v>0</v>
      </c>
      <c r="D2230" t="s">
        <v>85</v>
      </c>
      <c r="E2230">
        <v>-140220</v>
      </c>
      <c r="F2230">
        <v>2020</v>
      </c>
    </row>
    <row r="2231" spans="1:6" x14ac:dyDescent="0.25">
      <c r="A2231" t="s">
        <v>2332</v>
      </c>
      <c r="B2231" t="s">
        <v>2372</v>
      </c>
      <c r="C2231" t="b">
        <v>0</v>
      </c>
      <c r="D2231" t="s">
        <v>85</v>
      </c>
      <c r="E2231">
        <v>-187728</v>
      </c>
      <c r="F2231">
        <v>2020</v>
      </c>
    </row>
    <row r="2232" spans="1:6" x14ac:dyDescent="0.25">
      <c r="A2232" t="s">
        <v>2361</v>
      </c>
      <c r="B2232" t="s">
        <v>2341</v>
      </c>
      <c r="C2232" t="b">
        <v>1</v>
      </c>
      <c r="D2232" t="s">
        <v>85</v>
      </c>
      <c r="E2232">
        <v>17478216</v>
      </c>
      <c r="F2232">
        <v>2020</v>
      </c>
    </row>
    <row r="2233" spans="1:6" x14ac:dyDescent="0.25">
      <c r="A2233" t="s">
        <v>2399</v>
      </c>
      <c r="B2233" t="s">
        <v>2341</v>
      </c>
      <c r="C2233" t="b">
        <v>1</v>
      </c>
      <c r="D2233" t="s">
        <v>85</v>
      </c>
      <c r="E2233">
        <v>7789499</v>
      </c>
      <c r="F2233">
        <v>2020</v>
      </c>
    </row>
    <row r="2234" spans="1:6" x14ac:dyDescent="0.25">
      <c r="A2234" t="s">
        <v>2447</v>
      </c>
      <c r="B2234" t="s">
        <v>2350</v>
      </c>
      <c r="C2234" t="b">
        <v>1</v>
      </c>
      <c r="D2234" t="s">
        <v>85</v>
      </c>
      <c r="E2234">
        <v>588.27099999999996</v>
      </c>
      <c r="F2234">
        <v>2020</v>
      </c>
    </row>
    <row r="2235" spans="1:6" x14ac:dyDescent="0.25">
      <c r="A2235" t="s">
        <v>2353</v>
      </c>
      <c r="B2235" t="s">
        <v>2352</v>
      </c>
      <c r="C2235" t="b">
        <v>0</v>
      </c>
      <c r="D2235" t="s">
        <v>85</v>
      </c>
      <c r="E2235">
        <v>48.728999999999999</v>
      </c>
      <c r="F2235">
        <v>2020</v>
      </c>
    </row>
    <row r="2236" spans="1:6" x14ac:dyDescent="0.25">
      <c r="A2236" t="s">
        <v>2417</v>
      </c>
      <c r="B2236" t="s">
        <v>2341</v>
      </c>
      <c r="C2236" t="b">
        <v>1</v>
      </c>
      <c r="D2236" t="s">
        <v>85</v>
      </c>
      <c r="E2236">
        <v>16712</v>
      </c>
      <c r="F2236">
        <v>2020</v>
      </c>
    </row>
    <row r="2237" spans="1:6" x14ac:dyDescent="0.25">
      <c r="A2237" t="s">
        <v>2332</v>
      </c>
      <c r="B2237" t="s">
        <v>2350</v>
      </c>
      <c r="C2237" t="b">
        <v>0</v>
      </c>
      <c r="D2237" t="s">
        <v>88</v>
      </c>
      <c r="E2237">
        <v>1036.22</v>
      </c>
      <c r="F2237">
        <v>2020</v>
      </c>
    </row>
    <row r="2238" spans="1:6" x14ac:dyDescent="0.25">
      <c r="A2238" t="s">
        <v>2332</v>
      </c>
      <c r="B2238" t="s">
        <v>2343</v>
      </c>
      <c r="C2238" t="b">
        <v>0</v>
      </c>
      <c r="D2238" t="s">
        <v>88</v>
      </c>
      <c r="E2238">
        <v>888868.78</v>
      </c>
      <c r="F2238">
        <v>2020</v>
      </c>
    </row>
    <row r="2239" spans="1:6" x14ac:dyDescent="0.25">
      <c r="A2239" t="s">
        <v>2332</v>
      </c>
      <c r="B2239" t="s">
        <v>2345</v>
      </c>
      <c r="C2239" t="b">
        <v>0</v>
      </c>
      <c r="D2239" t="s">
        <v>88</v>
      </c>
      <c r="E2239">
        <v>0</v>
      </c>
      <c r="F2239">
        <v>2020</v>
      </c>
    </row>
    <row r="2240" spans="1:6" x14ac:dyDescent="0.25">
      <c r="A2240" t="s">
        <v>2353</v>
      </c>
      <c r="B2240" t="s">
        <v>2350</v>
      </c>
      <c r="C2240" t="b">
        <v>0</v>
      </c>
      <c r="D2240" t="s">
        <v>88</v>
      </c>
      <c r="E2240">
        <v>2521.8389999999999</v>
      </c>
      <c r="F2240">
        <v>2020</v>
      </c>
    </row>
    <row r="2241" spans="1:6" x14ac:dyDescent="0.25">
      <c r="A2241" t="s">
        <v>2400</v>
      </c>
      <c r="B2241" t="s">
        <v>2343</v>
      </c>
      <c r="C2241" t="b">
        <v>1</v>
      </c>
      <c r="D2241" t="s">
        <v>88</v>
      </c>
      <c r="E2241">
        <v>2068316.2</v>
      </c>
      <c r="F2241">
        <v>2020</v>
      </c>
    </row>
    <row r="2242" spans="1:6" x14ac:dyDescent="0.25">
      <c r="A2242" t="s">
        <v>2353</v>
      </c>
      <c r="B2242" t="s">
        <v>2350</v>
      </c>
      <c r="C2242" t="b">
        <v>0</v>
      </c>
      <c r="D2242" t="s">
        <v>88</v>
      </c>
      <c r="E2242">
        <v>1264.9490000000001</v>
      </c>
      <c r="F2242">
        <v>2020</v>
      </c>
    </row>
    <row r="2243" spans="1:6" x14ac:dyDescent="0.25">
      <c r="A2243" t="s">
        <v>2342</v>
      </c>
      <c r="B2243" t="s">
        <v>2352</v>
      </c>
      <c r="C2243" t="b">
        <v>1</v>
      </c>
      <c r="D2243" t="s">
        <v>88</v>
      </c>
      <c r="E2243">
        <v>176903.05</v>
      </c>
      <c r="F2243">
        <v>2020</v>
      </c>
    </row>
    <row r="2244" spans="1:6" x14ac:dyDescent="0.25">
      <c r="A2244" t="s">
        <v>2353</v>
      </c>
      <c r="B2244" t="s">
        <v>2345</v>
      </c>
      <c r="C2244" t="b">
        <v>0</v>
      </c>
      <c r="D2244" t="s">
        <v>88</v>
      </c>
      <c r="E2244">
        <v>14604.046</v>
      </c>
      <c r="F2244">
        <v>2020</v>
      </c>
    </row>
    <row r="2245" spans="1:6" x14ac:dyDescent="0.25">
      <c r="A2245" t="s">
        <v>2353</v>
      </c>
      <c r="B2245" t="s">
        <v>2350</v>
      </c>
      <c r="C2245" t="b">
        <v>0</v>
      </c>
      <c r="D2245" t="s">
        <v>88</v>
      </c>
      <c r="E2245">
        <v>17.954000000000001</v>
      </c>
      <c r="F2245">
        <v>2020</v>
      </c>
    </row>
    <row r="2246" spans="1:6" x14ac:dyDescent="0.25">
      <c r="A2246" t="s">
        <v>2344</v>
      </c>
      <c r="B2246" t="s">
        <v>2350</v>
      </c>
      <c r="C2246" t="b">
        <v>0</v>
      </c>
      <c r="D2246" t="s">
        <v>88</v>
      </c>
      <c r="E2246">
        <v>-342</v>
      </c>
      <c r="F2246">
        <v>2020</v>
      </c>
    </row>
    <row r="2247" spans="1:6" x14ac:dyDescent="0.25">
      <c r="A2247" t="s">
        <v>2436</v>
      </c>
      <c r="B2247" t="s">
        <v>2341</v>
      </c>
      <c r="C2247" t="b">
        <v>1</v>
      </c>
      <c r="D2247" t="s">
        <v>88</v>
      </c>
      <c r="E2247">
        <v>29136</v>
      </c>
      <c r="F2247">
        <v>2020</v>
      </c>
    </row>
    <row r="2248" spans="1:6" x14ac:dyDescent="0.25">
      <c r="A2248" t="s">
        <v>2332</v>
      </c>
      <c r="B2248" t="s">
        <v>2341</v>
      </c>
      <c r="C2248" t="b">
        <v>0</v>
      </c>
      <c r="D2248" t="s">
        <v>88</v>
      </c>
      <c r="E2248">
        <v>-312</v>
      </c>
      <c r="F2248">
        <v>2020</v>
      </c>
    </row>
    <row r="2249" spans="1:6" x14ac:dyDescent="0.25">
      <c r="A2249" t="s">
        <v>2351</v>
      </c>
      <c r="B2249" t="s">
        <v>2345</v>
      </c>
      <c r="C2249" t="b">
        <v>1</v>
      </c>
      <c r="D2249" t="s">
        <v>88</v>
      </c>
      <c r="E2249">
        <v>5233075.5999999996</v>
      </c>
      <c r="F2249">
        <v>2020</v>
      </c>
    </row>
    <row r="2250" spans="1:6" x14ac:dyDescent="0.25">
      <c r="A2250" t="s">
        <v>2353</v>
      </c>
      <c r="B2250" t="s">
        <v>2350</v>
      </c>
      <c r="C2250" t="b">
        <v>0</v>
      </c>
      <c r="D2250" t="s">
        <v>88</v>
      </c>
      <c r="E2250">
        <v>26517.414000000001</v>
      </c>
      <c r="F2250">
        <v>2020</v>
      </c>
    </row>
    <row r="2251" spans="1:6" x14ac:dyDescent="0.25">
      <c r="A2251" t="s">
        <v>2437</v>
      </c>
      <c r="B2251" t="s">
        <v>2341</v>
      </c>
      <c r="C2251" t="b">
        <v>1</v>
      </c>
      <c r="D2251" t="s">
        <v>88</v>
      </c>
      <c r="E2251">
        <v>316756</v>
      </c>
      <c r="F2251">
        <v>2020</v>
      </c>
    </row>
    <row r="2252" spans="1:6" x14ac:dyDescent="0.25">
      <c r="A2252" t="s">
        <v>2405</v>
      </c>
      <c r="B2252" t="s">
        <v>2341</v>
      </c>
      <c r="C2252" t="b">
        <v>1</v>
      </c>
      <c r="D2252" t="s">
        <v>88</v>
      </c>
      <c r="E2252">
        <v>534273</v>
      </c>
      <c r="F2252">
        <v>2020</v>
      </c>
    </row>
    <row r="2253" spans="1:6" x14ac:dyDescent="0.25">
      <c r="A2253" t="s">
        <v>2332</v>
      </c>
      <c r="B2253" t="s">
        <v>2345</v>
      </c>
      <c r="C2253" t="b">
        <v>0</v>
      </c>
      <c r="D2253" t="s">
        <v>88</v>
      </c>
      <c r="E2253">
        <v>0</v>
      </c>
      <c r="F2253">
        <v>2020</v>
      </c>
    </row>
    <row r="2254" spans="1:6" x14ac:dyDescent="0.25">
      <c r="A2254" t="s">
        <v>2344</v>
      </c>
      <c r="B2254" t="s">
        <v>2350</v>
      </c>
      <c r="C2254" t="b">
        <v>0</v>
      </c>
      <c r="D2254" t="s">
        <v>88</v>
      </c>
      <c r="E2254">
        <v>-62</v>
      </c>
      <c r="F2254">
        <v>2020</v>
      </c>
    </row>
    <row r="2255" spans="1:6" x14ac:dyDescent="0.25">
      <c r="A2255" t="s">
        <v>2332</v>
      </c>
      <c r="B2255" t="s">
        <v>2352</v>
      </c>
      <c r="C2255" t="b">
        <v>0</v>
      </c>
      <c r="D2255" t="s">
        <v>88</v>
      </c>
      <c r="E2255">
        <v>0</v>
      </c>
      <c r="F2255">
        <v>2020</v>
      </c>
    </row>
    <row r="2256" spans="1:6" x14ac:dyDescent="0.25">
      <c r="A2256" t="s">
        <v>2402</v>
      </c>
      <c r="B2256" t="s">
        <v>2345</v>
      </c>
      <c r="C2256" t="b">
        <v>1</v>
      </c>
      <c r="D2256" t="s">
        <v>88</v>
      </c>
      <c r="E2256">
        <v>517839.61</v>
      </c>
      <c r="F2256">
        <v>2020</v>
      </c>
    </row>
    <row r="2257" spans="1:6" x14ac:dyDescent="0.25">
      <c r="A2257" t="s">
        <v>2353</v>
      </c>
      <c r="B2257" t="s">
        <v>2350</v>
      </c>
      <c r="C2257" t="b">
        <v>0</v>
      </c>
      <c r="D2257" t="s">
        <v>88</v>
      </c>
      <c r="E2257">
        <v>1732.3910000000001</v>
      </c>
      <c r="F2257">
        <v>2020</v>
      </c>
    </row>
    <row r="2258" spans="1:6" x14ac:dyDescent="0.25">
      <c r="A2258" t="s">
        <v>2338</v>
      </c>
      <c r="B2258" t="s">
        <v>2341</v>
      </c>
      <c r="C2258" t="b">
        <v>1</v>
      </c>
      <c r="D2258" t="s">
        <v>88</v>
      </c>
      <c r="E2258">
        <v>101362</v>
      </c>
      <c r="F2258">
        <v>2020</v>
      </c>
    </row>
    <row r="2259" spans="1:6" x14ac:dyDescent="0.25">
      <c r="A2259" t="s">
        <v>2332</v>
      </c>
      <c r="B2259" t="s">
        <v>2350</v>
      </c>
      <c r="C2259" t="b">
        <v>0</v>
      </c>
      <c r="D2259" t="s">
        <v>88</v>
      </c>
      <c r="E2259">
        <v>0</v>
      </c>
      <c r="F2259">
        <v>2020</v>
      </c>
    </row>
    <row r="2260" spans="1:6" x14ac:dyDescent="0.25">
      <c r="A2260" t="s">
        <v>2338</v>
      </c>
      <c r="B2260" t="s">
        <v>2343</v>
      </c>
      <c r="C2260" t="b">
        <v>1</v>
      </c>
      <c r="D2260" t="s">
        <v>88</v>
      </c>
      <c r="E2260">
        <v>1598203</v>
      </c>
      <c r="F2260">
        <v>2020</v>
      </c>
    </row>
    <row r="2261" spans="1:6" x14ac:dyDescent="0.25">
      <c r="A2261" t="s">
        <v>2332</v>
      </c>
      <c r="B2261" t="s">
        <v>2350</v>
      </c>
      <c r="C2261" t="b">
        <v>0</v>
      </c>
      <c r="D2261" t="s">
        <v>88</v>
      </c>
      <c r="E2261">
        <v>0</v>
      </c>
      <c r="F2261">
        <v>2020</v>
      </c>
    </row>
    <row r="2262" spans="1:6" x14ac:dyDescent="0.25">
      <c r="A2262" t="s">
        <v>2338</v>
      </c>
      <c r="B2262" t="s">
        <v>2343</v>
      </c>
      <c r="C2262" t="b">
        <v>1</v>
      </c>
      <c r="D2262" t="s">
        <v>88</v>
      </c>
      <c r="E2262">
        <v>2268624</v>
      </c>
      <c r="F2262">
        <v>2020</v>
      </c>
    </row>
    <row r="2263" spans="1:6" x14ac:dyDescent="0.25">
      <c r="A2263" t="s">
        <v>2383</v>
      </c>
      <c r="B2263" t="s">
        <v>2345</v>
      </c>
      <c r="C2263" t="b">
        <v>1</v>
      </c>
      <c r="D2263" t="s">
        <v>88</v>
      </c>
      <c r="E2263">
        <v>3835304.6</v>
      </c>
      <c r="F2263">
        <v>2020</v>
      </c>
    </row>
    <row r="2264" spans="1:6" x14ac:dyDescent="0.25">
      <c r="A2264" t="s">
        <v>2353</v>
      </c>
      <c r="B2264" t="s">
        <v>2350</v>
      </c>
      <c r="C2264" t="b">
        <v>0</v>
      </c>
      <c r="D2264" t="s">
        <v>88</v>
      </c>
      <c r="E2264">
        <v>14286.733</v>
      </c>
      <c r="F2264">
        <v>2020</v>
      </c>
    </row>
    <row r="2265" spans="1:6" x14ac:dyDescent="0.25">
      <c r="A2265" t="s">
        <v>2353</v>
      </c>
      <c r="B2265" t="s">
        <v>2347</v>
      </c>
      <c r="C2265" t="b">
        <v>0</v>
      </c>
      <c r="D2265" t="s">
        <v>88</v>
      </c>
      <c r="E2265">
        <v>1409836.6</v>
      </c>
      <c r="F2265">
        <v>2020</v>
      </c>
    </row>
    <row r="2266" spans="1:6" x14ac:dyDescent="0.25">
      <c r="A2266" t="s">
        <v>2348</v>
      </c>
      <c r="B2266" t="s">
        <v>2341</v>
      </c>
      <c r="C2266" t="b">
        <v>1</v>
      </c>
      <c r="D2266" t="s">
        <v>88</v>
      </c>
      <c r="E2266">
        <v>345572</v>
      </c>
      <c r="F2266">
        <v>2020</v>
      </c>
    </row>
    <row r="2267" spans="1:6" x14ac:dyDescent="0.25">
      <c r="A2267" t="s">
        <v>2332</v>
      </c>
      <c r="B2267" t="s">
        <v>2350</v>
      </c>
      <c r="C2267" t="b">
        <v>0</v>
      </c>
      <c r="D2267" t="s">
        <v>88</v>
      </c>
      <c r="E2267">
        <v>0</v>
      </c>
      <c r="F2267">
        <v>2020</v>
      </c>
    </row>
    <row r="2268" spans="1:6" x14ac:dyDescent="0.25">
      <c r="A2268" t="s">
        <v>2383</v>
      </c>
      <c r="B2268" t="s">
        <v>2343</v>
      </c>
      <c r="C2268" t="b">
        <v>1</v>
      </c>
      <c r="D2268" t="s">
        <v>88</v>
      </c>
      <c r="E2268">
        <v>1847499</v>
      </c>
      <c r="F2268">
        <v>2020</v>
      </c>
    </row>
    <row r="2269" spans="1:6" x14ac:dyDescent="0.25">
      <c r="A2269" t="s">
        <v>2332</v>
      </c>
      <c r="B2269" t="s">
        <v>2350</v>
      </c>
      <c r="C2269" t="b">
        <v>0</v>
      </c>
      <c r="D2269" t="s">
        <v>88</v>
      </c>
      <c r="E2269">
        <v>0</v>
      </c>
      <c r="F2269">
        <v>2020</v>
      </c>
    </row>
    <row r="2270" spans="1:6" x14ac:dyDescent="0.25">
      <c r="A2270" t="s">
        <v>2383</v>
      </c>
      <c r="B2270" t="s">
        <v>2343</v>
      </c>
      <c r="C2270" t="b">
        <v>1</v>
      </c>
      <c r="D2270" t="s">
        <v>88</v>
      </c>
      <c r="E2270">
        <v>2609238</v>
      </c>
      <c r="F2270">
        <v>2020</v>
      </c>
    </row>
    <row r="2271" spans="1:6" x14ac:dyDescent="0.25">
      <c r="A2271" t="s">
        <v>2375</v>
      </c>
      <c r="B2271" t="s">
        <v>2341</v>
      </c>
      <c r="C2271" t="b">
        <v>1</v>
      </c>
      <c r="D2271" t="s">
        <v>88</v>
      </c>
      <c r="E2271">
        <v>174141</v>
      </c>
      <c r="F2271">
        <v>2020</v>
      </c>
    </row>
    <row r="2272" spans="1:6" x14ac:dyDescent="0.25">
      <c r="A2272" t="s">
        <v>2364</v>
      </c>
      <c r="B2272" t="s">
        <v>2345</v>
      </c>
      <c r="C2272" t="b">
        <v>1</v>
      </c>
      <c r="D2272" t="s">
        <v>88</v>
      </c>
      <c r="E2272">
        <v>6023753.5999999996</v>
      </c>
      <c r="F2272">
        <v>2020</v>
      </c>
    </row>
    <row r="2273" spans="1:6" x14ac:dyDescent="0.25">
      <c r="A2273" t="s">
        <v>2353</v>
      </c>
      <c r="B2273" t="s">
        <v>2350</v>
      </c>
      <c r="C2273" t="b">
        <v>0</v>
      </c>
      <c r="D2273" t="s">
        <v>88</v>
      </c>
      <c r="E2273">
        <v>14249.371999999999</v>
      </c>
      <c r="F2273">
        <v>2020</v>
      </c>
    </row>
    <row r="2274" spans="1:6" x14ac:dyDescent="0.25">
      <c r="A2274" t="s">
        <v>2353</v>
      </c>
      <c r="B2274" t="s">
        <v>2347</v>
      </c>
      <c r="C2274" t="b">
        <v>0</v>
      </c>
      <c r="D2274" t="s">
        <v>88</v>
      </c>
      <c r="E2274">
        <v>48428.033000000003</v>
      </c>
      <c r="F2274">
        <v>2020</v>
      </c>
    </row>
    <row r="2275" spans="1:6" x14ac:dyDescent="0.25">
      <c r="A2275" t="s">
        <v>2458</v>
      </c>
      <c r="B2275" t="s">
        <v>2341</v>
      </c>
      <c r="C2275" t="b">
        <v>1</v>
      </c>
      <c r="D2275" t="s">
        <v>88</v>
      </c>
      <c r="E2275">
        <v>227649</v>
      </c>
      <c r="F2275">
        <v>2020</v>
      </c>
    </row>
    <row r="2276" spans="1:6" x14ac:dyDescent="0.25">
      <c r="A2276" t="s">
        <v>2363</v>
      </c>
      <c r="B2276" t="s">
        <v>2341</v>
      </c>
      <c r="C2276" t="b">
        <v>1</v>
      </c>
      <c r="D2276" t="s">
        <v>88</v>
      </c>
      <c r="E2276">
        <v>183279</v>
      </c>
      <c r="F2276">
        <v>2020</v>
      </c>
    </row>
    <row r="2277" spans="1:6" x14ac:dyDescent="0.25">
      <c r="A2277" t="s">
        <v>2410</v>
      </c>
      <c r="B2277" t="s">
        <v>2341</v>
      </c>
      <c r="C2277" t="b">
        <v>1</v>
      </c>
      <c r="D2277" t="s">
        <v>88</v>
      </c>
      <c r="E2277">
        <v>119034</v>
      </c>
      <c r="F2277">
        <v>2020</v>
      </c>
    </row>
    <row r="2278" spans="1:6" x14ac:dyDescent="0.25">
      <c r="A2278" t="s">
        <v>2354</v>
      </c>
      <c r="B2278" t="s">
        <v>2341</v>
      </c>
      <c r="C2278" t="b">
        <v>1</v>
      </c>
      <c r="D2278" t="s">
        <v>88</v>
      </c>
      <c r="E2278">
        <v>21581</v>
      </c>
      <c r="F2278">
        <v>2020</v>
      </c>
    </row>
    <row r="2279" spans="1:6" x14ac:dyDescent="0.25">
      <c r="A2279" t="s">
        <v>2442</v>
      </c>
      <c r="B2279" t="s">
        <v>2341</v>
      </c>
      <c r="C2279" t="b">
        <v>1</v>
      </c>
      <c r="D2279" t="s">
        <v>88</v>
      </c>
      <c r="E2279">
        <v>31565</v>
      </c>
      <c r="F2279">
        <v>2020</v>
      </c>
    </row>
    <row r="2280" spans="1:6" x14ac:dyDescent="0.25">
      <c r="A2280" t="s">
        <v>2346</v>
      </c>
      <c r="B2280" t="s">
        <v>2341</v>
      </c>
      <c r="C2280" t="b">
        <v>1</v>
      </c>
      <c r="D2280" t="s">
        <v>88</v>
      </c>
      <c r="E2280">
        <v>33970</v>
      </c>
      <c r="F2280">
        <v>2020</v>
      </c>
    </row>
    <row r="2281" spans="1:6" x14ac:dyDescent="0.25">
      <c r="A2281" t="s">
        <v>2359</v>
      </c>
      <c r="B2281" t="s">
        <v>2341</v>
      </c>
      <c r="C2281" t="b">
        <v>1</v>
      </c>
      <c r="D2281" t="s">
        <v>88</v>
      </c>
      <c r="E2281">
        <v>14360</v>
      </c>
      <c r="F2281">
        <v>2020</v>
      </c>
    </row>
    <row r="2282" spans="1:6" x14ac:dyDescent="0.25">
      <c r="A2282" t="s">
        <v>2410</v>
      </c>
      <c r="B2282" t="s">
        <v>2341</v>
      </c>
      <c r="C2282" t="b">
        <v>1</v>
      </c>
      <c r="D2282" t="s">
        <v>88</v>
      </c>
      <c r="E2282">
        <v>6159</v>
      </c>
      <c r="F2282">
        <v>2020</v>
      </c>
    </row>
    <row r="2283" spans="1:6" x14ac:dyDescent="0.25">
      <c r="A2283" t="s">
        <v>2420</v>
      </c>
      <c r="B2283" t="s">
        <v>2341</v>
      </c>
      <c r="C2283" t="b">
        <v>1</v>
      </c>
      <c r="D2283" t="s">
        <v>88</v>
      </c>
      <c r="E2283">
        <v>12320</v>
      </c>
      <c r="F2283">
        <v>2020</v>
      </c>
    </row>
    <row r="2284" spans="1:6" x14ac:dyDescent="0.25">
      <c r="A2284" t="s">
        <v>2424</v>
      </c>
      <c r="B2284" t="s">
        <v>2341</v>
      </c>
      <c r="C2284" t="b">
        <v>1</v>
      </c>
      <c r="D2284" t="s">
        <v>88</v>
      </c>
      <c r="E2284">
        <v>281167</v>
      </c>
      <c r="F2284">
        <v>2020</v>
      </c>
    </row>
    <row r="2285" spans="1:6" x14ac:dyDescent="0.25">
      <c r="A2285" t="s">
        <v>2332</v>
      </c>
      <c r="B2285" t="s">
        <v>2341</v>
      </c>
      <c r="C2285" t="b">
        <v>0</v>
      </c>
      <c r="D2285" t="s">
        <v>88</v>
      </c>
      <c r="E2285">
        <v>-12</v>
      </c>
      <c r="F2285">
        <v>2020</v>
      </c>
    </row>
    <row r="2286" spans="1:6" x14ac:dyDescent="0.25">
      <c r="A2286" t="s">
        <v>2463</v>
      </c>
      <c r="B2286" t="s">
        <v>2341</v>
      </c>
      <c r="C2286" t="b">
        <v>1</v>
      </c>
      <c r="D2286" t="s">
        <v>88</v>
      </c>
      <c r="E2286">
        <v>118015</v>
      </c>
      <c r="F2286">
        <v>2020</v>
      </c>
    </row>
    <row r="2287" spans="1:6" x14ac:dyDescent="0.25">
      <c r="A2287" t="s">
        <v>2413</v>
      </c>
      <c r="B2287" t="s">
        <v>2341</v>
      </c>
      <c r="C2287" t="b">
        <v>1</v>
      </c>
      <c r="D2287" t="s">
        <v>88</v>
      </c>
      <c r="E2287">
        <v>5018</v>
      </c>
      <c r="F2287">
        <v>2020</v>
      </c>
    </row>
    <row r="2288" spans="1:6" x14ac:dyDescent="0.25">
      <c r="A2288" t="s">
        <v>2340</v>
      </c>
      <c r="B2288" t="s">
        <v>2341</v>
      </c>
      <c r="C2288" t="b">
        <v>1</v>
      </c>
      <c r="D2288" t="s">
        <v>88</v>
      </c>
      <c r="E2288">
        <v>376436</v>
      </c>
      <c r="F2288">
        <v>2020</v>
      </c>
    </row>
    <row r="2289" spans="1:6" x14ac:dyDescent="0.25">
      <c r="A2289" t="s">
        <v>2384</v>
      </c>
      <c r="B2289" t="s">
        <v>2341</v>
      </c>
      <c r="C2289" t="b">
        <v>1</v>
      </c>
      <c r="D2289" t="s">
        <v>88</v>
      </c>
      <c r="E2289">
        <v>401096</v>
      </c>
      <c r="F2289">
        <v>2020</v>
      </c>
    </row>
    <row r="2290" spans="1:6" x14ac:dyDescent="0.25">
      <c r="A2290" t="s">
        <v>2403</v>
      </c>
      <c r="B2290" t="s">
        <v>2341</v>
      </c>
      <c r="C2290" t="b">
        <v>1</v>
      </c>
      <c r="D2290" t="s">
        <v>88</v>
      </c>
      <c r="E2290">
        <v>9393</v>
      </c>
      <c r="F2290">
        <v>2020</v>
      </c>
    </row>
    <row r="2291" spans="1:6" x14ac:dyDescent="0.25">
      <c r="A2291" t="s">
        <v>2346</v>
      </c>
      <c r="B2291" t="s">
        <v>2341</v>
      </c>
      <c r="C2291" t="b">
        <v>1</v>
      </c>
      <c r="D2291" t="s">
        <v>88</v>
      </c>
      <c r="E2291">
        <v>57673</v>
      </c>
      <c r="F2291">
        <v>2020</v>
      </c>
    </row>
    <row r="2292" spans="1:6" x14ac:dyDescent="0.25">
      <c r="A2292" t="s">
        <v>2346</v>
      </c>
      <c r="B2292" t="s">
        <v>2341</v>
      </c>
      <c r="C2292" t="b">
        <v>1</v>
      </c>
      <c r="D2292" t="s">
        <v>88</v>
      </c>
      <c r="E2292">
        <v>1848226</v>
      </c>
      <c r="F2292">
        <v>2020</v>
      </c>
    </row>
    <row r="2293" spans="1:6" x14ac:dyDescent="0.25">
      <c r="A2293" t="s">
        <v>2415</v>
      </c>
      <c r="B2293" t="s">
        <v>2341</v>
      </c>
      <c r="C2293" t="b">
        <v>1</v>
      </c>
      <c r="D2293" t="s">
        <v>88</v>
      </c>
      <c r="E2293">
        <v>473420</v>
      </c>
      <c r="F2293">
        <v>2020</v>
      </c>
    </row>
    <row r="2294" spans="1:6" x14ac:dyDescent="0.25">
      <c r="A2294" t="s">
        <v>2332</v>
      </c>
      <c r="B2294" t="s">
        <v>2372</v>
      </c>
      <c r="C2294" t="b">
        <v>0</v>
      </c>
      <c r="D2294" t="s">
        <v>88</v>
      </c>
      <c r="E2294">
        <v>0</v>
      </c>
      <c r="F2294">
        <v>2020</v>
      </c>
    </row>
    <row r="2295" spans="1:6" x14ac:dyDescent="0.25">
      <c r="A2295" t="s">
        <v>2453</v>
      </c>
      <c r="B2295" t="s">
        <v>2350</v>
      </c>
      <c r="C2295" t="b">
        <v>0</v>
      </c>
      <c r="D2295" t="s">
        <v>88</v>
      </c>
      <c r="E2295">
        <v>-12</v>
      </c>
      <c r="F2295">
        <v>2020</v>
      </c>
    </row>
    <row r="2296" spans="1:6" x14ac:dyDescent="0.25">
      <c r="A2296" t="s">
        <v>2381</v>
      </c>
      <c r="B2296" t="s">
        <v>2352</v>
      </c>
      <c r="C2296" t="b">
        <v>1</v>
      </c>
      <c r="D2296" t="s">
        <v>90</v>
      </c>
      <c r="E2296">
        <v>217</v>
      </c>
      <c r="F2296">
        <v>2020</v>
      </c>
    </row>
    <row r="2297" spans="1:6" x14ac:dyDescent="0.25">
      <c r="A2297" t="s">
        <v>2340</v>
      </c>
      <c r="B2297" t="s">
        <v>2371</v>
      </c>
      <c r="C2297" t="b">
        <v>1</v>
      </c>
      <c r="D2297" t="s">
        <v>90</v>
      </c>
      <c r="E2297">
        <v>461428.26</v>
      </c>
      <c r="F2297">
        <v>2020</v>
      </c>
    </row>
    <row r="2298" spans="1:6" x14ac:dyDescent="0.25">
      <c r="A2298" t="s">
        <v>2353</v>
      </c>
      <c r="B2298" t="s">
        <v>2347</v>
      </c>
      <c r="C2298" t="b">
        <v>0</v>
      </c>
      <c r="D2298" t="s">
        <v>90</v>
      </c>
      <c r="E2298">
        <v>18.387</v>
      </c>
      <c r="F2298">
        <v>2020</v>
      </c>
    </row>
    <row r="2299" spans="1:6" x14ac:dyDescent="0.25">
      <c r="A2299" t="s">
        <v>2332</v>
      </c>
      <c r="B2299" t="s">
        <v>2345</v>
      </c>
      <c r="C2299" t="b">
        <v>0</v>
      </c>
      <c r="D2299" t="s">
        <v>90</v>
      </c>
      <c r="E2299">
        <v>0</v>
      </c>
      <c r="F2299">
        <v>2020</v>
      </c>
    </row>
    <row r="2300" spans="1:6" x14ac:dyDescent="0.25">
      <c r="A2300" t="s">
        <v>2353</v>
      </c>
      <c r="B2300" t="s">
        <v>2372</v>
      </c>
      <c r="C2300" t="b">
        <v>0</v>
      </c>
      <c r="D2300" t="s">
        <v>90</v>
      </c>
      <c r="E2300">
        <v>8317.3549999999996</v>
      </c>
      <c r="F2300">
        <v>2020</v>
      </c>
    </row>
    <row r="2301" spans="1:6" x14ac:dyDescent="0.25">
      <c r="A2301" t="s">
        <v>2392</v>
      </c>
      <c r="B2301" t="s">
        <v>2350</v>
      </c>
      <c r="C2301" t="b">
        <v>1</v>
      </c>
      <c r="D2301" t="s">
        <v>90</v>
      </c>
      <c r="E2301">
        <v>184</v>
      </c>
      <c r="F2301">
        <v>2020</v>
      </c>
    </row>
    <row r="2302" spans="1:6" x14ac:dyDescent="0.25">
      <c r="A2302" t="s">
        <v>2332</v>
      </c>
      <c r="B2302" t="s">
        <v>2350</v>
      </c>
      <c r="C2302" t="b">
        <v>0</v>
      </c>
      <c r="D2302" t="s">
        <v>90</v>
      </c>
      <c r="E2302">
        <v>0</v>
      </c>
      <c r="F2302">
        <v>2020</v>
      </c>
    </row>
    <row r="2303" spans="1:6" x14ac:dyDescent="0.25">
      <c r="A2303" t="s">
        <v>2437</v>
      </c>
      <c r="B2303" t="s">
        <v>2341</v>
      </c>
      <c r="C2303" t="b">
        <v>1</v>
      </c>
      <c r="D2303" t="s">
        <v>90</v>
      </c>
      <c r="E2303">
        <v>2450395</v>
      </c>
      <c r="F2303">
        <v>2020</v>
      </c>
    </row>
    <row r="2304" spans="1:6" x14ac:dyDescent="0.25">
      <c r="A2304" t="s">
        <v>2353</v>
      </c>
      <c r="B2304" t="s">
        <v>2350</v>
      </c>
      <c r="C2304" t="b">
        <v>0</v>
      </c>
      <c r="D2304" t="s">
        <v>90</v>
      </c>
      <c r="E2304">
        <v>10848.342000000001</v>
      </c>
      <c r="F2304">
        <v>2020</v>
      </c>
    </row>
    <row r="2305" spans="1:6" x14ac:dyDescent="0.25">
      <c r="A2305" t="s">
        <v>2332</v>
      </c>
      <c r="B2305" t="s">
        <v>2371</v>
      </c>
      <c r="C2305" t="b">
        <v>0</v>
      </c>
      <c r="D2305" t="s">
        <v>90</v>
      </c>
      <c r="E2305">
        <v>0</v>
      </c>
      <c r="F2305">
        <v>2020</v>
      </c>
    </row>
    <row r="2306" spans="1:6" x14ac:dyDescent="0.25">
      <c r="A2306" t="s">
        <v>2387</v>
      </c>
      <c r="B2306" t="s">
        <v>2345</v>
      </c>
      <c r="C2306" t="b">
        <v>1</v>
      </c>
      <c r="D2306" t="s">
        <v>90</v>
      </c>
      <c r="E2306">
        <v>2985973.7</v>
      </c>
      <c r="F2306">
        <v>2020</v>
      </c>
    </row>
    <row r="2307" spans="1:6" x14ac:dyDescent="0.25">
      <c r="A2307" t="s">
        <v>2332</v>
      </c>
      <c r="B2307" t="s">
        <v>2345</v>
      </c>
      <c r="C2307" t="b">
        <v>0</v>
      </c>
      <c r="D2307" t="s">
        <v>90</v>
      </c>
      <c r="E2307">
        <v>0</v>
      </c>
      <c r="F2307">
        <v>2020</v>
      </c>
    </row>
    <row r="2308" spans="1:6" x14ac:dyDescent="0.25">
      <c r="A2308" t="s">
        <v>2353</v>
      </c>
      <c r="B2308" t="s">
        <v>2350</v>
      </c>
      <c r="C2308" t="b">
        <v>0</v>
      </c>
      <c r="D2308" t="s">
        <v>90</v>
      </c>
      <c r="E2308">
        <v>9197.19</v>
      </c>
      <c r="F2308">
        <v>2020</v>
      </c>
    </row>
    <row r="2309" spans="1:6" x14ac:dyDescent="0.25">
      <c r="A2309" t="s">
        <v>2332</v>
      </c>
      <c r="B2309" t="s">
        <v>2371</v>
      </c>
      <c r="C2309" t="b">
        <v>0</v>
      </c>
      <c r="D2309" t="s">
        <v>90</v>
      </c>
      <c r="E2309">
        <v>0</v>
      </c>
      <c r="F2309">
        <v>2020</v>
      </c>
    </row>
    <row r="2310" spans="1:6" x14ac:dyDescent="0.25">
      <c r="A2310" t="s">
        <v>2367</v>
      </c>
      <c r="B2310" t="s">
        <v>2345</v>
      </c>
      <c r="C2310" t="b">
        <v>1</v>
      </c>
      <c r="D2310" t="s">
        <v>90</v>
      </c>
      <c r="E2310">
        <v>4658325.8</v>
      </c>
      <c r="F2310">
        <v>2020</v>
      </c>
    </row>
    <row r="2311" spans="1:6" x14ac:dyDescent="0.25">
      <c r="A2311" t="s">
        <v>2367</v>
      </c>
      <c r="B2311" t="s">
        <v>2345</v>
      </c>
      <c r="C2311" t="b">
        <v>1</v>
      </c>
      <c r="D2311" t="s">
        <v>93</v>
      </c>
      <c r="E2311">
        <v>9022458.8000000007</v>
      </c>
      <c r="F2311">
        <v>2020</v>
      </c>
    </row>
    <row r="2312" spans="1:6" x14ac:dyDescent="0.25">
      <c r="A2312" t="s">
        <v>2353</v>
      </c>
      <c r="B2312" t="s">
        <v>2350</v>
      </c>
      <c r="C2312" t="b">
        <v>0</v>
      </c>
      <c r="D2312" t="s">
        <v>93</v>
      </c>
      <c r="E2312">
        <v>37314.241000000002</v>
      </c>
      <c r="F2312">
        <v>2020</v>
      </c>
    </row>
    <row r="2313" spans="1:6" x14ac:dyDescent="0.25">
      <c r="A2313" t="s">
        <v>2332</v>
      </c>
      <c r="B2313" t="s">
        <v>2372</v>
      </c>
      <c r="C2313" t="b">
        <v>0</v>
      </c>
      <c r="D2313" t="s">
        <v>93</v>
      </c>
      <c r="E2313">
        <v>-880</v>
      </c>
      <c r="F2313">
        <v>2020</v>
      </c>
    </row>
    <row r="2314" spans="1:6" x14ac:dyDescent="0.25">
      <c r="A2314" t="s">
        <v>2332</v>
      </c>
      <c r="B2314" t="s">
        <v>2345</v>
      </c>
      <c r="C2314" t="b">
        <v>0</v>
      </c>
      <c r="D2314" t="s">
        <v>93</v>
      </c>
      <c r="E2314">
        <v>0</v>
      </c>
      <c r="F2314">
        <v>2020</v>
      </c>
    </row>
    <row r="2315" spans="1:6" x14ac:dyDescent="0.25">
      <c r="A2315" t="s">
        <v>2332</v>
      </c>
      <c r="B2315" t="s">
        <v>2350</v>
      </c>
      <c r="C2315" t="b">
        <v>0</v>
      </c>
      <c r="D2315" t="s">
        <v>93</v>
      </c>
      <c r="E2315">
        <v>0</v>
      </c>
      <c r="F2315">
        <v>2020</v>
      </c>
    </row>
    <row r="2316" spans="1:6" x14ac:dyDescent="0.25">
      <c r="A2316" t="s">
        <v>2332</v>
      </c>
      <c r="B2316" t="s">
        <v>2350</v>
      </c>
      <c r="C2316" t="b">
        <v>0</v>
      </c>
      <c r="D2316" t="s">
        <v>93</v>
      </c>
      <c r="E2316">
        <v>0</v>
      </c>
      <c r="F2316">
        <v>2020</v>
      </c>
    </row>
    <row r="2317" spans="1:6" x14ac:dyDescent="0.25">
      <c r="A2317" t="s">
        <v>2412</v>
      </c>
      <c r="B2317" t="s">
        <v>2352</v>
      </c>
      <c r="C2317" t="b">
        <v>1</v>
      </c>
      <c r="D2317" t="s">
        <v>93</v>
      </c>
      <c r="E2317">
        <v>3955</v>
      </c>
      <c r="F2317">
        <v>2020</v>
      </c>
    </row>
    <row r="2318" spans="1:6" x14ac:dyDescent="0.25">
      <c r="A2318" t="s">
        <v>2344</v>
      </c>
      <c r="B2318" t="s">
        <v>2350</v>
      </c>
      <c r="C2318" t="b">
        <v>1</v>
      </c>
      <c r="D2318" t="s">
        <v>93</v>
      </c>
      <c r="E2318">
        <v>75</v>
      </c>
      <c r="F2318">
        <v>2020</v>
      </c>
    </row>
    <row r="2319" spans="1:6" x14ac:dyDescent="0.25">
      <c r="A2319" t="s">
        <v>2392</v>
      </c>
      <c r="B2319" t="s">
        <v>2345</v>
      </c>
      <c r="C2319" t="b">
        <v>1</v>
      </c>
      <c r="D2319" t="s">
        <v>93</v>
      </c>
      <c r="E2319">
        <v>6672860.2999999998</v>
      </c>
      <c r="F2319">
        <v>2020</v>
      </c>
    </row>
    <row r="2320" spans="1:6" x14ac:dyDescent="0.25">
      <c r="A2320" t="s">
        <v>2353</v>
      </c>
      <c r="B2320" t="s">
        <v>2350</v>
      </c>
      <c r="C2320" t="b">
        <v>0</v>
      </c>
      <c r="D2320" t="s">
        <v>93</v>
      </c>
      <c r="E2320">
        <v>14404.668</v>
      </c>
      <c r="F2320">
        <v>2020</v>
      </c>
    </row>
    <row r="2321" spans="1:6" x14ac:dyDescent="0.25">
      <c r="A2321" t="s">
        <v>2356</v>
      </c>
      <c r="B2321" t="s">
        <v>2350</v>
      </c>
      <c r="C2321" t="b">
        <v>0</v>
      </c>
      <c r="D2321" t="s">
        <v>93</v>
      </c>
      <c r="E2321">
        <v>-175</v>
      </c>
      <c r="F2321">
        <v>2020</v>
      </c>
    </row>
    <row r="2322" spans="1:6" x14ac:dyDescent="0.25">
      <c r="A2322" t="s">
        <v>2364</v>
      </c>
      <c r="B2322" t="s">
        <v>2345</v>
      </c>
      <c r="C2322" t="b">
        <v>1</v>
      </c>
      <c r="D2322" t="s">
        <v>93</v>
      </c>
      <c r="E2322">
        <v>162615.16</v>
      </c>
      <c r="F2322">
        <v>2020</v>
      </c>
    </row>
    <row r="2323" spans="1:6" x14ac:dyDescent="0.25">
      <c r="A2323" t="s">
        <v>2353</v>
      </c>
      <c r="B2323" t="s">
        <v>2350</v>
      </c>
      <c r="C2323" t="b">
        <v>0</v>
      </c>
      <c r="D2323" t="s">
        <v>93</v>
      </c>
      <c r="E2323">
        <v>2327.4250000000002</v>
      </c>
      <c r="F2323">
        <v>2020</v>
      </c>
    </row>
    <row r="2324" spans="1:6" x14ac:dyDescent="0.25">
      <c r="A2324" t="s">
        <v>2364</v>
      </c>
      <c r="B2324" t="s">
        <v>2345</v>
      </c>
      <c r="C2324" t="b">
        <v>1</v>
      </c>
      <c r="D2324" t="s">
        <v>93</v>
      </c>
      <c r="E2324">
        <v>69952.414000000004</v>
      </c>
      <c r="F2324">
        <v>2020</v>
      </c>
    </row>
    <row r="2325" spans="1:6" x14ac:dyDescent="0.25">
      <c r="A2325" t="s">
        <v>2332</v>
      </c>
      <c r="B2325" t="s">
        <v>2345</v>
      </c>
      <c r="C2325" t="b">
        <v>0</v>
      </c>
      <c r="D2325" t="s">
        <v>93</v>
      </c>
      <c r="E2325">
        <v>0</v>
      </c>
      <c r="F2325">
        <v>2020</v>
      </c>
    </row>
    <row r="2326" spans="1:6" x14ac:dyDescent="0.25">
      <c r="A2326" t="s">
        <v>2332</v>
      </c>
      <c r="B2326" t="s">
        <v>2350</v>
      </c>
      <c r="C2326" t="b">
        <v>0</v>
      </c>
      <c r="D2326" t="s">
        <v>93</v>
      </c>
      <c r="E2326">
        <v>0</v>
      </c>
      <c r="F2326">
        <v>2020</v>
      </c>
    </row>
    <row r="2327" spans="1:6" x14ac:dyDescent="0.25">
      <c r="A2327" t="s">
        <v>2332</v>
      </c>
      <c r="B2327" t="s">
        <v>2345</v>
      </c>
      <c r="C2327" t="b">
        <v>0</v>
      </c>
      <c r="D2327" t="s">
        <v>93</v>
      </c>
      <c r="E2327">
        <v>0</v>
      </c>
      <c r="F2327">
        <v>2020</v>
      </c>
    </row>
    <row r="2328" spans="1:6" x14ac:dyDescent="0.25">
      <c r="A2328" t="s">
        <v>2353</v>
      </c>
      <c r="B2328" t="s">
        <v>2345</v>
      </c>
      <c r="C2328" t="b">
        <v>0</v>
      </c>
      <c r="D2328" t="s">
        <v>93</v>
      </c>
      <c r="E2328">
        <v>1069296.2</v>
      </c>
      <c r="F2328">
        <v>2020</v>
      </c>
    </row>
    <row r="2329" spans="1:6" x14ac:dyDescent="0.25">
      <c r="A2329" t="s">
        <v>2353</v>
      </c>
      <c r="B2329" t="s">
        <v>2350</v>
      </c>
      <c r="C2329" t="b">
        <v>0</v>
      </c>
      <c r="D2329" t="s">
        <v>93</v>
      </c>
      <c r="E2329">
        <v>5197.8280000000004</v>
      </c>
      <c r="F2329">
        <v>2020</v>
      </c>
    </row>
    <row r="2330" spans="1:6" x14ac:dyDescent="0.25">
      <c r="A2330" t="s">
        <v>2332</v>
      </c>
      <c r="B2330" t="s">
        <v>2350</v>
      </c>
      <c r="C2330" t="b">
        <v>0</v>
      </c>
      <c r="D2330" t="s">
        <v>93</v>
      </c>
      <c r="E2330">
        <v>0</v>
      </c>
      <c r="F2330">
        <v>2020</v>
      </c>
    </row>
    <row r="2331" spans="1:6" x14ac:dyDescent="0.25">
      <c r="A2331" t="s">
        <v>2391</v>
      </c>
      <c r="B2331" t="s">
        <v>2352</v>
      </c>
      <c r="C2331" t="b">
        <v>1</v>
      </c>
      <c r="D2331" t="s">
        <v>93</v>
      </c>
      <c r="E2331">
        <v>952149</v>
      </c>
      <c r="F2331">
        <v>2020</v>
      </c>
    </row>
    <row r="2332" spans="1:6" x14ac:dyDescent="0.25">
      <c r="A2332" t="s">
        <v>2348</v>
      </c>
      <c r="B2332" t="s">
        <v>2350</v>
      </c>
      <c r="C2332" t="b">
        <v>1</v>
      </c>
      <c r="D2332" t="s">
        <v>93</v>
      </c>
      <c r="E2332">
        <v>48</v>
      </c>
      <c r="F2332">
        <v>2020</v>
      </c>
    </row>
    <row r="2333" spans="1:6" x14ac:dyDescent="0.25">
      <c r="A2333" t="s">
        <v>2332</v>
      </c>
      <c r="B2333" t="s">
        <v>2352</v>
      </c>
      <c r="C2333" t="b">
        <v>0</v>
      </c>
      <c r="D2333" t="s">
        <v>93</v>
      </c>
      <c r="E2333">
        <v>0</v>
      </c>
      <c r="F2333">
        <v>2020</v>
      </c>
    </row>
    <row r="2334" spans="1:6" x14ac:dyDescent="0.25">
      <c r="A2334" t="s">
        <v>2332</v>
      </c>
      <c r="B2334" t="s">
        <v>2345</v>
      </c>
      <c r="C2334" t="b">
        <v>0</v>
      </c>
      <c r="D2334" t="s">
        <v>93</v>
      </c>
      <c r="E2334">
        <v>0</v>
      </c>
      <c r="F2334">
        <v>2020</v>
      </c>
    </row>
    <row r="2335" spans="1:6" x14ac:dyDescent="0.25">
      <c r="A2335" t="s">
        <v>2332</v>
      </c>
      <c r="B2335" t="s">
        <v>2350</v>
      </c>
      <c r="C2335" t="b">
        <v>0</v>
      </c>
      <c r="D2335" t="s">
        <v>93</v>
      </c>
      <c r="E2335">
        <v>0</v>
      </c>
      <c r="F2335">
        <v>2020</v>
      </c>
    </row>
    <row r="2336" spans="1:6" x14ac:dyDescent="0.25">
      <c r="A2336" t="s">
        <v>2356</v>
      </c>
      <c r="B2336" t="s">
        <v>2352</v>
      </c>
      <c r="C2336" t="b">
        <v>1</v>
      </c>
      <c r="D2336" t="s">
        <v>93</v>
      </c>
      <c r="E2336">
        <v>11</v>
      </c>
      <c r="F2336">
        <v>2020</v>
      </c>
    </row>
    <row r="2337" spans="1:6" x14ac:dyDescent="0.25">
      <c r="A2337" t="s">
        <v>2356</v>
      </c>
      <c r="B2337" t="s">
        <v>2350</v>
      </c>
      <c r="C2337" t="b">
        <v>1</v>
      </c>
      <c r="D2337" t="s">
        <v>93</v>
      </c>
      <c r="E2337">
        <v>46</v>
      </c>
      <c r="F2337">
        <v>2020</v>
      </c>
    </row>
    <row r="2338" spans="1:6" x14ac:dyDescent="0.25">
      <c r="A2338" t="s">
        <v>2356</v>
      </c>
      <c r="B2338" t="s">
        <v>2350</v>
      </c>
      <c r="C2338" t="b">
        <v>1</v>
      </c>
      <c r="D2338" t="s">
        <v>93</v>
      </c>
      <c r="E2338">
        <v>54</v>
      </c>
      <c r="F2338">
        <v>2020</v>
      </c>
    </row>
    <row r="2339" spans="1:6" x14ac:dyDescent="0.25">
      <c r="A2339" t="s">
        <v>2353</v>
      </c>
      <c r="B2339" t="s">
        <v>2350</v>
      </c>
      <c r="C2339" t="b">
        <v>0</v>
      </c>
      <c r="D2339" t="s">
        <v>93</v>
      </c>
      <c r="E2339">
        <v>1.0900000000000001</v>
      </c>
      <c r="F2339">
        <v>2020</v>
      </c>
    </row>
    <row r="2340" spans="1:6" x14ac:dyDescent="0.25">
      <c r="A2340" t="s">
        <v>2364</v>
      </c>
      <c r="B2340" t="s">
        <v>2352</v>
      </c>
      <c r="C2340" t="b">
        <v>1</v>
      </c>
      <c r="D2340" t="s">
        <v>93</v>
      </c>
      <c r="E2340">
        <v>9499.91</v>
      </c>
      <c r="F2340">
        <v>2020</v>
      </c>
    </row>
    <row r="2341" spans="1:6" x14ac:dyDescent="0.25">
      <c r="A2341" t="s">
        <v>2373</v>
      </c>
      <c r="B2341" t="s">
        <v>2401</v>
      </c>
      <c r="C2341" t="b">
        <v>1</v>
      </c>
      <c r="D2341" t="s">
        <v>93</v>
      </c>
      <c r="E2341">
        <v>1293</v>
      </c>
      <c r="F2341">
        <v>2020</v>
      </c>
    </row>
    <row r="2342" spans="1:6" x14ac:dyDescent="0.25">
      <c r="A2342" t="s">
        <v>2332</v>
      </c>
      <c r="B2342" t="s">
        <v>2345</v>
      </c>
      <c r="C2342" t="b">
        <v>0</v>
      </c>
      <c r="D2342" t="s">
        <v>93</v>
      </c>
      <c r="E2342">
        <v>0</v>
      </c>
      <c r="F2342">
        <v>2020</v>
      </c>
    </row>
    <row r="2343" spans="1:6" x14ac:dyDescent="0.25">
      <c r="A2343" t="s">
        <v>2369</v>
      </c>
      <c r="B2343" t="s">
        <v>2350</v>
      </c>
      <c r="C2343" t="b">
        <v>0</v>
      </c>
      <c r="D2343" t="s">
        <v>93</v>
      </c>
      <c r="E2343">
        <v>-56</v>
      </c>
      <c r="F2343">
        <v>2020</v>
      </c>
    </row>
    <row r="2344" spans="1:6" x14ac:dyDescent="0.25">
      <c r="A2344" t="s">
        <v>2332</v>
      </c>
      <c r="B2344" t="s">
        <v>2352</v>
      </c>
      <c r="C2344" t="b">
        <v>0</v>
      </c>
      <c r="D2344" t="s">
        <v>93</v>
      </c>
      <c r="E2344">
        <v>0</v>
      </c>
      <c r="F2344">
        <v>2020</v>
      </c>
    </row>
    <row r="2345" spans="1:6" x14ac:dyDescent="0.25">
      <c r="A2345" t="s">
        <v>2369</v>
      </c>
      <c r="B2345" t="s">
        <v>2350</v>
      </c>
      <c r="C2345" t="b">
        <v>1</v>
      </c>
      <c r="D2345" t="s">
        <v>93</v>
      </c>
      <c r="E2345">
        <v>73</v>
      </c>
      <c r="F2345">
        <v>2020</v>
      </c>
    </row>
    <row r="2346" spans="1:6" x14ac:dyDescent="0.25">
      <c r="A2346" t="s">
        <v>2344</v>
      </c>
      <c r="B2346" t="s">
        <v>2345</v>
      </c>
      <c r="C2346" t="b">
        <v>1</v>
      </c>
      <c r="D2346" t="s">
        <v>93</v>
      </c>
      <c r="E2346">
        <v>4781555.3</v>
      </c>
      <c r="F2346">
        <v>2020</v>
      </c>
    </row>
    <row r="2347" spans="1:6" x14ac:dyDescent="0.25">
      <c r="A2347" t="s">
        <v>2353</v>
      </c>
      <c r="B2347" t="s">
        <v>2350</v>
      </c>
      <c r="C2347" t="b">
        <v>0</v>
      </c>
      <c r="D2347" t="s">
        <v>93</v>
      </c>
      <c r="E2347">
        <v>15849.72</v>
      </c>
      <c r="F2347">
        <v>2020</v>
      </c>
    </row>
    <row r="2348" spans="1:6" x14ac:dyDescent="0.25">
      <c r="A2348" t="s">
        <v>2332</v>
      </c>
      <c r="B2348" t="s">
        <v>2345</v>
      </c>
      <c r="C2348" t="b">
        <v>0</v>
      </c>
      <c r="D2348" t="s">
        <v>93</v>
      </c>
      <c r="E2348">
        <v>0</v>
      </c>
      <c r="F2348">
        <v>2020</v>
      </c>
    </row>
    <row r="2349" spans="1:6" x14ac:dyDescent="0.25">
      <c r="A2349" t="s">
        <v>2397</v>
      </c>
      <c r="B2349" t="s">
        <v>2350</v>
      </c>
      <c r="C2349" t="b">
        <v>1</v>
      </c>
      <c r="D2349" t="s">
        <v>93</v>
      </c>
      <c r="E2349">
        <v>2956.4859999999999</v>
      </c>
      <c r="F2349">
        <v>2020</v>
      </c>
    </row>
    <row r="2350" spans="1:6" x14ac:dyDescent="0.25">
      <c r="A2350" t="s">
        <v>2366</v>
      </c>
      <c r="B2350" t="s">
        <v>2352</v>
      </c>
      <c r="C2350" t="b">
        <v>1</v>
      </c>
      <c r="D2350" t="s">
        <v>93</v>
      </c>
      <c r="E2350">
        <v>67520.513999999996</v>
      </c>
      <c r="F2350">
        <v>2020</v>
      </c>
    </row>
    <row r="2351" spans="1:6" x14ac:dyDescent="0.25">
      <c r="A2351" t="s">
        <v>2384</v>
      </c>
      <c r="B2351" t="s">
        <v>2345</v>
      </c>
      <c r="C2351" t="b">
        <v>1</v>
      </c>
      <c r="D2351" t="s">
        <v>93</v>
      </c>
      <c r="E2351">
        <v>4584571.5999999996</v>
      </c>
      <c r="F2351">
        <v>2020</v>
      </c>
    </row>
    <row r="2352" spans="1:6" x14ac:dyDescent="0.25">
      <c r="A2352" t="s">
        <v>2353</v>
      </c>
      <c r="B2352" t="s">
        <v>2350</v>
      </c>
      <c r="C2352" t="b">
        <v>0</v>
      </c>
      <c r="D2352" t="s">
        <v>93</v>
      </c>
      <c r="E2352">
        <v>7312.4650000000001</v>
      </c>
      <c r="F2352">
        <v>2020</v>
      </c>
    </row>
    <row r="2353" spans="1:6" x14ac:dyDescent="0.25">
      <c r="A2353" t="s">
        <v>2384</v>
      </c>
      <c r="B2353" t="s">
        <v>2345</v>
      </c>
      <c r="C2353" t="b">
        <v>1</v>
      </c>
      <c r="D2353" t="s">
        <v>93</v>
      </c>
      <c r="E2353">
        <v>59875.923999999999</v>
      </c>
      <c r="F2353">
        <v>2020</v>
      </c>
    </row>
    <row r="2354" spans="1:6" x14ac:dyDescent="0.25">
      <c r="A2354" t="s">
        <v>2348</v>
      </c>
      <c r="B2354" t="s">
        <v>2350</v>
      </c>
      <c r="C2354" t="b">
        <v>1</v>
      </c>
      <c r="D2354" t="s">
        <v>93</v>
      </c>
      <c r="E2354">
        <v>86</v>
      </c>
      <c r="F2354">
        <v>2020</v>
      </c>
    </row>
    <row r="2355" spans="1:6" x14ac:dyDescent="0.25">
      <c r="A2355" t="s">
        <v>2384</v>
      </c>
      <c r="B2355" t="s">
        <v>2350</v>
      </c>
      <c r="C2355" t="b">
        <v>1</v>
      </c>
      <c r="D2355" t="s">
        <v>93</v>
      </c>
      <c r="E2355">
        <v>653.42499999999995</v>
      </c>
      <c r="F2355">
        <v>2020</v>
      </c>
    </row>
    <row r="2356" spans="1:6" x14ac:dyDescent="0.25">
      <c r="A2356" t="s">
        <v>2384</v>
      </c>
      <c r="B2356" t="s">
        <v>2350</v>
      </c>
      <c r="C2356" t="b">
        <v>1</v>
      </c>
      <c r="D2356" t="s">
        <v>93</v>
      </c>
      <c r="E2356">
        <v>1056659.6000000001</v>
      </c>
      <c r="F2356">
        <v>2020</v>
      </c>
    </row>
    <row r="2357" spans="1:6" x14ac:dyDescent="0.25">
      <c r="A2357" t="s">
        <v>2332</v>
      </c>
      <c r="B2357" t="s">
        <v>2345</v>
      </c>
      <c r="C2357" t="b">
        <v>0</v>
      </c>
      <c r="D2357" t="s">
        <v>93</v>
      </c>
      <c r="E2357">
        <v>0</v>
      </c>
      <c r="F2357">
        <v>2020</v>
      </c>
    </row>
    <row r="2358" spans="1:6" x14ac:dyDescent="0.25">
      <c r="A2358" t="s">
        <v>2411</v>
      </c>
      <c r="B2358" t="s">
        <v>2350</v>
      </c>
      <c r="C2358" t="b">
        <v>1</v>
      </c>
      <c r="D2358" t="s">
        <v>93</v>
      </c>
      <c r="E2358">
        <v>18.123999999999999</v>
      </c>
      <c r="F2358">
        <v>2020</v>
      </c>
    </row>
    <row r="2359" spans="1:6" x14ac:dyDescent="0.25">
      <c r="A2359" t="s">
        <v>2366</v>
      </c>
      <c r="B2359" t="s">
        <v>2352</v>
      </c>
      <c r="C2359" t="b">
        <v>1</v>
      </c>
      <c r="D2359" t="s">
        <v>93</v>
      </c>
      <c r="E2359">
        <v>245957.88</v>
      </c>
      <c r="F2359">
        <v>2020</v>
      </c>
    </row>
    <row r="2360" spans="1:6" x14ac:dyDescent="0.25">
      <c r="A2360" t="s">
        <v>2356</v>
      </c>
      <c r="B2360" t="s">
        <v>2350</v>
      </c>
      <c r="C2360" t="b">
        <v>1</v>
      </c>
      <c r="D2360" t="s">
        <v>93</v>
      </c>
      <c r="E2360">
        <v>105</v>
      </c>
      <c r="F2360">
        <v>2020</v>
      </c>
    </row>
    <row r="2361" spans="1:6" x14ac:dyDescent="0.25">
      <c r="A2361" t="s">
        <v>2332</v>
      </c>
      <c r="B2361" t="s">
        <v>2350</v>
      </c>
      <c r="C2361" t="b">
        <v>0</v>
      </c>
      <c r="D2361" t="s">
        <v>93</v>
      </c>
      <c r="E2361">
        <v>0</v>
      </c>
      <c r="F2361">
        <v>2020</v>
      </c>
    </row>
    <row r="2362" spans="1:6" x14ac:dyDescent="0.25">
      <c r="A2362" t="s">
        <v>2353</v>
      </c>
      <c r="B2362" t="s">
        <v>2350</v>
      </c>
      <c r="C2362" t="b">
        <v>0</v>
      </c>
      <c r="D2362" t="s">
        <v>93</v>
      </c>
      <c r="E2362">
        <v>83.838999999999999</v>
      </c>
      <c r="F2362">
        <v>2020</v>
      </c>
    </row>
    <row r="2363" spans="1:6" x14ac:dyDescent="0.25">
      <c r="A2363" t="s">
        <v>2457</v>
      </c>
      <c r="B2363" t="s">
        <v>2352</v>
      </c>
      <c r="C2363" t="b">
        <v>1</v>
      </c>
      <c r="D2363" t="s">
        <v>93</v>
      </c>
      <c r="E2363">
        <v>3066.1610000000001</v>
      </c>
      <c r="F2363">
        <v>2020</v>
      </c>
    </row>
    <row r="2364" spans="1:6" x14ac:dyDescent="0.25">
      <c r="A2364" t="s">
        <v>2421</v>
      </c>
      <c r="B2364" t="s">
        <v>2350</v>
      </c>
      <c r="C2364" t="b">
        <v>1</v>
      </c>
      <c r="D2364" t="s">
        <v>93</v>
      </c>
      <c r="E2364">
        <v>218</v>
      </c>
      <c r="F2364">
        <v>2020</v>
      </c>
    </row>
    <row r="2365" spans="1:6" x14ac:dyDescent="0.25">
      <c r="A2365" t="s">
        <v>2344</v>
      </c>
      <c r="B2365" t="s">
        <v>2350</v>
      </c>
      <c r="C2365" t="b">
        <v>1</v>
      </c>
      <c r="D2365" t="s">
        <v>93</v>
      </c>
      <c r="E2365">
        <v>516.15499999999997</v>
      </c>
      <c r="F2365">
        <v>2020</v>
      </c>
    </row>
    <row r="2366" spans="1:6" x14ac:dyDescent="0.25">
      <c r="A2366" t="s">
        <v>2353</v>
      </c>
      <c r="B2366" t="s">
        <v>2352</v>
      </c>
      <c r="C2366" t="b">
        <v>0</v>
      </c>
      <c r="D2366" t="s">
        <v>93</v>
      </c>
      <c r="E2366">
        <v>0.84499999999999997</v>
      </c>
      <c r="F2366">
        <v>2020</v>
      </c>
    </row>
    <row r="2367" spans="1:6" x14ac:dyDescent="0.25">
      <c r="A2367" t="s">
        <v>2332</v>
      </c>
      <c r="B2367" t="s">
        <v>2350</v>
      </c>
      <c r="C2367" t="b">
        <v>0</v>
      </c>
      <c r="D2367" t="s">
        <v>93</v>
      </c>
      <c r="E2367">
        <v>0</v>
      </c>
      <c r="F2367">
        <v>2020</v>
      </c>
    </row>
    <row r="2368" spans="1:6" x14ac:dyDescent="0.25">
      <c r="A2368" t="s">
        <v>2332</v>
      </c>
      <c r="B2368" t="s">
        <v>2352</v>
      </c>
      <c r="C2368" t="b">
        <v>0</v>
      </c>
      <c r="D2368" t="s">
        <v>93</v>
      </c>
      <c r="E2368">
        <v>0</v>
      </c>
      <c r="F2368">
        <v>2020</v>
      </c>
    </row>
    <row r="2369" spans="1:6" x14ac:dyDescent="0.25">
      <c r="A2369" t="s">
        <v>2455</v>
      </c>
      <c r="B2369" t="s">
        <v>2352</v>
      </c>
      <c r="C2369" t="b">
        <v>1</v>
      </c>
      <c r="D2369" t="s">
        <v>93</v>
      </c>
      <c r="E2369">
        <v>881</v>
      </c>
      <c r="F2369">
        <v>2020</v>
      </c>
    </row>
    <row r="2370" spans="1:6" x14ac:dyDescent="0.25">
      <c r="A2370" t="s">
        <v>2355</v>
      </c>
      <c r="B2370" t="s">
        <v>2350</v>
      </c>
      <c r="C2370" t="b">
        <v>1</v>
      </c>
      <c r="D2370" t="s">
        <v>93</v>
      </c>
      <c r="E2370">
        <v>124</v>
      </c>
      <c r="F2370">
        <v>2020</v>
      </c>
    </row>
    <row r="2371" spans="1:6" x14ac:dyDescent="0.25">
      <c r="A2371" t="s">
        <v>2356</v>
      </c>
      <c r="B2371" t="s">
        <v>2345</v>
      </c>
      <c r="C2371" t="b">
        <v>1</v>
      </c>
      <c r="D2371" t="s">
        <v>93</v>
      </c>
      <c r="E2371">
        <v>51043.411999999997</v>
      </c>
      <c r="F2371">
        <v>2020</v>
      </c>
    </row>
    <row r="2372" spans="1:6" x14ac:dyDescent="0.25">
      <c r="A2372" t="s">
        <v>2353</v>
      </c>
      <c r="B2372" t="s">
        <v>2347</v>
      </c>
      <c r="C2372" t="b">
        <v>0</v>
      </c>
      <c r="D2372" t="s">
        <v>93</v>
      </c>
      <c r="E2372">
        <v>64.587999999999994</v>
      </c>
      <c r="F2372">
        <v>2020</v>
      </c>
    </row>
    <row r="2373" spans="1:6" x14ac:dyDescent="0.25">
      <c r="A2373" t="s">
        <v>2344</v>
      </c>
      <c r="B2373" t="s">
        <v>2352</v>
      </c>
      <c r="C2373" t="b">
        <v>1</v>
      </c>
      <c r="D2373" t="s">
        <v>93</v>
      </c>
      <c r="E2373">
        <v>1179</v>
      </c>
      <c r="F2373">
        <v>2020</v>
      </c>
    </row>
    <row r="2374" spans="1:6" x14ac:dyDescent="0.25">
      <c r="A2374" t="s">
        <v>2332</v>
      </c>
      <c r="B2374" t="s">
        <v>2345</v>
      </c>
      <c r="C2374" t="b">
        <v>0</v>
      </c>
      <c r="D2374" t="s">
        <v>93</v>
      </c>
      <c r="E2374">
        <v>0</v>
      </c>
      <c r="F2374">
        <v>2020</v>
      </c>
    </row>
    <row r="2375" spans="1:6" x14ac:dyDescent="0.25">
      <c r="A2375" t="s">
        <v>2332</v>
      </c>
      <c r="B2375" t="s">
        <v>2347</v>
      </c>
      <c r="C2375" t="b">
        <v>0</v>
      </c>
      <c r="D2375" t="s">
        <v>93</v>
      </c>
      <c r="E2375">
        <v>0</v>
      </c>
      <c r="F2375">
        <v>2020</v>
      </c>
    </row>
    <row r="2376" spans="1:6" x14ac:dyDescent="0.25">
      <c r="A2376" t="s">
        <v>2421</v>
      </c>
      <c r="B2376" t="s">
        <v>2350</v>
      </c>
      <c r="C2376" t="b">
        <v>1</v>
      </c>
      <c r="D2376" t="s">
        <v>93</v>
      </c>
      <c r="E2376">
        <v>142.77099999999999</v>
      </c>
      <c r="F2376">
        <v>2020</v>
      </c>
    </row>
    <row r="2377" spans="1:6" x14ac:dyDescent="0.25">
      <c r="A2377" t="s">
        <v>2366</v>
      </c>
      <c r="B2377" t="s">
        <v>2352</v>
      </c>
      <c r="C2377" t="b">
        <v>1</v>
      </c>
      <c r="D2377" t="s">
        <v>93</v>
      </c>
      <c r="E2377">
        <v>757.22900000000004</v>
      </c>
      <c r="F2377">
        <v>2020</v>
      </c>
    </row>
    <row r="2378" spans="1:6" x14ac:dyDescent="0.25">
      <c r="A2378" t="s">
        <v>2344</v>
      </c>
      <c r="B2378" t="s">
        <v>2345</v>
      </c>
      <c r="C2378" t="b">
        <v>1</v>
      </c>
      <c r="D2378" t="s">
        <v>93</v>
      </c>
      <c r="E2378">
        <v>14300.286</v>
      </c>
      <c r="F2378">
        <v>2020</v>
      </c>
    </row>
    <row r="2379" spans="1:6" x14ac:dyDescent="0.25">
      <c r="A2379" t="s">
        <v>2344</v>
      </c>
      <c r="B2379" t="s">
        <v>2347</v>
      </c>
      <c r="C2379" t="b">
        <v>1</v>
      </c>
      <c r="D2379" t="s">
        <v>93</v>
      </c>
      <c r="E2379">
        <v>14886.714</v>
      </c>
      <c r="F2379">
        <v>2020</v>
      </c>
    </row>
    <row r="2380" spans="1:6" x14ac:dyDescent="0.25">
      <c r="A2380" t="s">
        <v>2373</v>
      </c>
      <c r="B2380" t="s">
        <v>2350</v>
      </c>
      <c r="C2380" t="b">
        <v>1</v>
      </c>
      <c r="D2380" t="s">
        <v>93</v>
      </c>
      <c r="E2380">
        <v>86</v>
      </c>
      <c r="F2380">
        <v>2020</v>
      </c>
    </row>
    <row r="2381" spans="1:6" x14ac:dyDescent="0.25">
      <c r="A2381" t="s">
        <v>2385</v>
      </c>
      <c r="B2381" t="s">
        <v>2345</v>
      </c>
      <c r="C2381" t="b">
        <v>1</v>
      </c>
      <c r="D2381" t="s">
        <v>93</v>
      </c>
      <c r="E2381">
        <v>1560.3389999999999</v>
      </c>
      <c r="F2381">
        <v>2020</v>
      </c>
    </row>
    <row r="2382" spans="1:6" x14ac:dyDescent="0.25">
      <c r="A2382" t="s">
        <v>2353</v>
      </c>
      <c r="B2382" t="s">
        <v>2347</v>
      </c>
      <c r="C2382" t="b">
        <v>0</v>
      </c>
      <c r="D2382" t="s">
        <v>93</v>
      </c>
      <c r="E2382">
        <v>253.661</v>
      </c>
      <c r="F2382">
        <v>2020</v>
      </c>
    </row>
    <row r="2383" spans="1:6" x14ac:dyDescent="0.25">
      <c r="A2383" t="s">
        <v>2332</v>
      </c>
      <c r="B2383" t="s">
        <v>2345</v>
      </c>
      <c r="C2383" t="b">
        <v>0</v>
      </c>
      <c r="D2383" t="s">
        <v>93</v>
      </c>
      <c r="E2383">
        <v>0</v>
      </c>
      <c r="F2383">
        <v>2020</v>
      </c>
    </row>
    <row r="2384" spans="1:6" x14ac:dyDescent="0.25">
      <c r="A2384" t="s">
        <v>2448</v>
      </c>
      <c r="B2384" t="s">
        <v>2350</v>
      </c>
      <c r="C2384" t="b">
        <v>1</v>
      </c>
      <c r="D2384" t="s">
        <v>93</v>
      </c>
      <c r="E2384">
        <v>655</v>
      </c>
      <c r="F2384">
        <v>2020</v>
      </c>
    </row>
    <row r="2385" spans="1:6" x14ac:dyDescent="0.25">
      <c r="A2385" t="s">
        <v>2332</v>
      </c>
      <c r="B2385" t="s">
        <v>2345</v>
      </c>
      <c r="C2385" t="b">
        <v>0</v>
      </c>
      <c r="D2385" t="s">
        <v>93</v>
      </c>
      <c r="E2385">
        <v>0</v>
      </c>
      <c r="F2385">
        <v>2020</v>
      </c>
    </row>
    <row r="2386" spans="1:6" x14ac:dyDescent="0.25">
      <c r="A2386" t="s">
        <v>2455</v>
      </c>
      <c r="B2386" t="s">
        <v>2350</v>
      </c>
      <c r="C2386" t="b">
        <v>1</v>
      </c>
      <c r="D2386" t="s">
        <v>93</v>
      </c>
      <c r="E2386">
        <v>207.32</v>
      </c>
      <c r="F2386">
        <v>2020</v>
      </c>
    </row>
    <row r="2387" spans="1:6" x14ac:dyDescent="0.25">
      <c r="A2387" t="s">
        <v>2440</v>
      </c>
      <c r="B2387" t="s">
        <v>2352</v>
      </c>
      <c r="C2387" t="b">
        <v>1</v>
      </c>
      <c r="D2387" t="s">
        <v>93</v>
      </c>
      <c r="E2387">
        <v>309.68</v>
      </c>
      <c r="F2387">
        <v>2020</v>
      </c>
    </row>
    <row r="2388" spans="1:6" x14ac:dyDescent="0.25">
      <c r="A2388" t="s">
        <v>2376</v>
      </c>
      <c r="B2388" t="s">
        <v>2350</v>
      </c>
      <c r="C2388" t="b">
        <v>1</v>
      </c>
      <c r="D2388" t="s">
        <v>93</v>
      </c>
      <c r="E2388">
        <v>63</v>
      </c>
      <c r="F2388">
        <v>2020</v>
      </c>
    </row>
    <row r="2389" spans="1:6" x14ac:dyDescent="0.25">
      <c r="A2389" t="s">
        <v>2332</v>
      </c>
      <c r="B2389" t="s">
        <v>2352</v>
      </c>
      <c r="C2389" t="b">
        <v>0</v>
      </c>
      <c r="D2389" t="s">
        <v>93</v>
      </c>
      <c r="E2389">
        <v>0</v>
      </c>
      <c r="F2389">
        <v>2020</v>
      </c>
    </row>
    <row r="2390" spans="1:6" x14ac:dyDescent="0.25">
      <c r="A2390" t="s">
        <v>2332</v>
      </c>
      <c r="B2390" t="s">
        <v>2350</v>
      </c>
      <c r="C2390" t="b">
        <v>0</v>
      </c>
      <c r="D2390" t="s">
        <v>95</v>
      </c>
      <c r="E2390">
        <v>0</v>
      </c>
      <c r="F2390">
        <v>2020</v>
      </c>
    </row>
    <row r="2391" spans="1:6" x14ac:dyDescent="0.25">
      <c r="A2391" t="s">
        <v>2366</v>
      </c>
      <c r="B2391" t="s">
        <v>2352</v>
      </c>
      <c r="C2391" t="b">
        <v>1</v>
      </c>
      <c r="D2391" t="s">
        <v>95</v>
      </c>
      <c r="E2391">
        <v>191909</v>
      </c>
      <c r="F2391">
        <v>2020</v>
      </c>
    </row>
    <row r="2392" spans="1:6" x14ac:dyDescent="0.25">
      <c r="A2392" t="s">
        <v>2332</v>
      </c>
      <c r="B2392" t="s">
        <v>2350</v>
      </c>
      <c r="C2392" t="b">
        <v>0</v>
      </c>
      <c r="D2392" t="s">
        <v>95</v>
      </c>
      <c r="E2392">
        <v>0</v>
      </c>
      <c r="F2392">
        <v>2020</v>
      </c>
    </row>
    <row r="2393" spans="1:6" x14ac:dyDescent="0.25">
      <c r="A2393" t="s">
        <v>2412</v>
      </c>
      <c r="B2393" t="s">
        <v>2347</v>
      </c>
      <c r="C2393" t="b">
        <v>1</v>
      </c>
      <c r="D2393" t="s">
        <v>95</v>
      </c>
      <c r="E2393">
        <v>856570</v>
      </c>
      <c r="F2393">
        <v>2020</v>
      </c>
    </row>
    <row r="2394" spans="1:6" x14ac:dyDescent="0.25">
      <c r="A2394" t="s">
        <v>2332</v>
      </c>
      <c r="B2394" t="s">
        <v>2350</v>
      </c>
      <c r="C2394" t="b">
        <v>0</v>
      </c>
      <c r="D2394" t="s">
        <v>95</v>
      </c>
      <c r="E2394">
        <v>0</v>
      </c>
      <c r="F2394">
        <v>2020</v>
      </c>
    </row>
    <row r="2395" spans="1:6" x14ac:dyDescent="0.25">
      <c r="A2395" t="s">
        <v>2332</v>
      </c>
      <c r="B2395" t="s">
        <v>2345</v>
      </c>
      <c r="C2395" t="b">
        <v>0</v>
      </c>
      <c r="D2395" t="s">
        <v>95</v>
      </c>
      <c r="E2395">
        <v>0</v>
      </c>
      <c r="F2395">
        <v>2020</v>
      </c>
    </row>
    <row r="2396" spans="1:6" x14ac:dyDescent="0.25">
      <c r="A2396" t="s">
        <v>2392</v>
      </c>
      <c r="B2396" t="s">
        <v>2347</v>
      </c>
      <c r="C2396" t="b">
        <v>1</v>
      </c>
      <c r="D2396" t="s">
        <v>95</v>
      </c>
      <c r="E2396">
        <v>1360485.9</v>
      </c>
      <c r="F2396">
        <v>2020</v>
      </c>
    </row>
    <row r="2397" spans="1:6" x14ac:dyDescent="0.25">
      <c r="A2397" t="s">
        <v>2377</v>
      </c>
      <c r="B2397" t="s">
        <v>2345</v>
      </c>
      <c r="C2397" t="b">
        <v>1</v>
      </c>
      <c r="D2397" t="s">
        <v>95</v>
      </c>
      <c r="E2397">
        <v>1392263.1</v>
      </c>
      <c r="F2397">
        <v>2020</v>
      </c>
    </row>
    <row r="2398" spans="1:6" x14ac:dyDescent="0.25">
      <c r="A2398" t="s">
        <v>2353</v>
      </c>
      <c r="B2398" t="s">
        <v>2350</v>
      </c>
      <c r="C2398" t="b">
        <v>0</v>
      </c>
      <c r="D2398" t="s">
        <v>95</v>
      </c>
      <c r="E2398">
        <v>4.6260000000000003</v>
      </c>
      <c r="F2398">
        <v>2020</v>
      </c>
    </row>
    <row r="2399" spans="1:6" x14ac:dyDescent="0.25">
      <c r="A2399" t="s">
        <v>2408</v>
      </c>
      <c r="B2399" t="s">
        <v>2352</v>
      </c>
      <c r="C2399" t="b">
        <v>1</v>
      </c>
      <c r="D2399" t="s">
        <v>95</v>
      </c>
      <c r="E2399">
        <v>1076314.3999999999</v>
      </c>
      <c r="F2399">
        <v>2020</v>
      </c>
    </row>
    <row r="2400" spans="1:6" x14ac:dyDescent="0.25">
      <c r="A2400" t="s">
        <v>2390</v>
      </c>
      <c r="B2400" t="s">
        <v>2401</v>
      </c>
      <c r="C2400" t="b">
        <v>1</v>
      </c>
      <c r="D2400" t="s">
        <v>95</v>
      </c>
      <c r="E2400">
        <v>4708</v>
      </c>
      <c r="F2400">
        <v>2020</v>
      </c>
    </row>
    <row r="2401" spans="1:6" x14ac:dyDescent="0.25">
      <c r="A2401" t="s">
        <v>2332</v>
      </c>
      <c r="B2401" t="s">
        <v>2350</v>
      </c>
      <c r="C2401" t="b">
        <v>0</v>
      </c>
      <c r="D2401" t="s">
        <v>95</v>
      </c>
      <c r="E2401">
        <v>0</v>
      </c>
      <c r="F2401">
        <v>2020</v>
      </c>
    </row>
    <row r="2402" spans="1:6" x14ac:dyDescent="0.25">
      <c r="A2402" t="s">
        <v>2387</v>
      </c>
      <c r="B2402" t="s">
        <v>2347</v>
      </c>
      <c r="C2402" t="b">
        <v>1</v>
      </c>
      <c r="D2402" t="s">
        <v>95</v>
      </c>
      <c r="E2402">
        <v>2560672</v>
      </c>
      <c r="F2402">
        <v>2020</v>
      </c>
    </row>
    <row r="2403" spans="1:6" x14ac:dyDescent="0.25">
      <c r="A2403" t="s">
        <v>2332</v>
      </c>
      <c r="B2403" t="s">
        <v>2350</v>
      </c>
      <c r="C2403" t="b">
        <v>0</v>
      </c>
      <c r="D2403" t="s">
        <v>95</v>
      </c>
      <c r="E2403">
        <v>0</v>
      </c>
      <c r="F2403">
        <v>2020</v>
      </c>
    </row>
    <row r="2404" spans="1:6" x14ac:dyDescent="0.25">
      <c r="A2404" t="s">
        <v>2332</v>
      </c>
      <c r="B2404" t="s">
        <v>2343</v>
      </c>
      <c r="C2404" t="b">
        <v>0</v>
      </c>
      <c r="D2404" t="s">
        <v>95</v>
      </c>
      <c r="E2404">
        <v>744256</v>
      </c>
      <c r="F2404">
        <v>2020</v>
      </c>
    </row>
    <row r="2405" spans="1:6" x14ac:dyDescent="0.25">
      <c r="A2405" t="s">
        <v>2332</v>
      </c>
      <c r="B2405" t="s">
        <v>2345</v>
      </c>
      <c r="C2405" t="b">
        <v>0</v>
      </c>
      <c r="D2405" t="s">
        <v>95</v>
      </c>
      <c r="E2405">
        <v>0</v>
      </c>
      <c r="F2405">
        <v>2020</v>
      </c>
    </row>
    <row r="2406" spans="1:6" x14ac:dyDescent="0.25">
      <c r="A2406" t="s">
        <v>2366</v>
      </c>
      <c r="B2406" t="s">
        <v>2343</v>
      </c>
      <c r="C2406" t="b">
        <v>1</v>
      </c>
      <c r="D2406" t="s">
        <v>95</v>
      </c>
      <c r="E2406">
        <v>1509297</v>
      </c>
      <c r="F2406">
        <v>2020</v>
      </c>
    </row>
    <row r="2407" spans="1:6" x14ac:dyDescent="0.25">
      <c r="A2407" t="s">
        <v>2332</v>
      </c>
      <c r="B2407" t="s">
        <v>2350</v>
      </c>
      <c r="C2407" t="b">
        <v>0</v>
      </c>
      <c r="D2407" t="s">
        <v>95</v>
      </c>
      <c r="E2407">
        <v>0</v>
      </c>
      <c r="F2407">
        <v>2020</v>
      </c>
    </row>
    <row r="2408" spans="1:6" x14ac:dyDescent="0.25">
      <c r="A2408" t="s">
        <v>2332</v>
      </c>
      <c r="B2408" t="s">
        <v>2350</v>
      </c>
      <c r="C2408" t="b">
        <v>0</v>
      </c>
      <c r="D2408" t="s">
        <v>95</v>
      </c>
      <c r="E2408">
        <v>0</v>
      </c>
      <c r="F2408">
        <v>2020</v>
      </c>
    </row>
    <row r="2409" spans="1:6" x14ac:dyDescent="0.25">
      <c r="A2409" t="s">
        <v>2364</v>
      </c>
      <c r="B2409" t="s">
        <v>2347</v>
      </c>
      <c r="C2409" t="b">
        <v>1</v>
      </c>
      <c r="D2409" t="s">
        <v>95</v>
      </c>
      <c r="E2409">
        <v>317033.19</v>
      </c>
      <c r="F2409">
        <v>2020</v>
      </c>
    </row>
    <row r="2410" spans="1:6" x14ac:dyDescent="0.25">
      <c r="A2410" t="s">
        <v>2407</v>
      </c>
      <c r="B2410" t="s">
        <v>2345</v>
      </c>
      <c r="C2410" t="b">
        <v>1</v>
      </c>
      <c r="D2410" t="s">
        <v>95</v>
      </c>
      <c r="E2410">
        <v>1121751.8</v>
      </c>
      <c r="F2410">
        <v>2020</v>
      </c>
    </row>
    <row r="2411" spans="1:6" x14ac:dyDescent="0.25">
      <c r="A2411" t="s">
        <v>2398</v>
      </c>
      <c r="B2411" t="s">
        <v>2352</v>
      </c>
      <c r="C2411" t="b">
        <v>1</v>
      </c>
      <c r="D2411" t="s">
        <v>95</v>
      </c>
      <c r="E2411">
        <v>102265</v>
      </c>
      <c r="F2411">
        <v>2020</v>
      </c>
    </row>
    <row r="2412" spans="1:6" x14ac:dyDescent="0.25">
      <c r="A2412" t="s">
        <v>2348</v>
      </c>
      <c r="B2412" t="s">
        <v>2347</v>
      </c>
      <c r="C2412" t="b">
        <v>1</v>
      </c>
      <c r="D2412" t="s">
        <v>95</v>
      </c>
      <c r="E2412">
        <v>336294</v>
      </c>
      <c r="F2412">
        <v>2020</v>
      </c>
    </row>
    <row r="2413" spans="1:6" x14ac:dyDescent="0.25">
      <c r="A2413" t="s">
        <v>2332</v>
      </c>
      <c r="B2413" t="s">
        <v>2352</v>
      </c>
      <c r="C2413" t="b">
        <v>0</v>
      </c>
      <c r="D2413" t="s">
        <v>95</v>
      </c>
      <c r="E2413">
        <v>0</v>
      </c>
      <c r="F2413">
        <v>2020</v>
      </c>
    </row>
    <row r="2414" spans="1:6" x14ac:dyDescent="0.25">
      <c r="A2414" t="s">
        <v>2332</v>
      </c>
      <c r="B2414" t="s">
        <v>2350</v>
      </c>
      <c r="C2414" t="b">
        <v>0</v>
      </c>
      <c r="D2414" t="s">
        <v>95</v>
      </c>
      <c r="E2414">
        <v>0</v>
      </c>
      <c r="F2414">
        <v>2020</v>
      </c>
    </row>
    <row r="2415" spans="1:6" x14ac:dyDescent="0.25">
      <c r="A2415" t="s">
        <v>2416</v>
      </c>
      <c r="B2415" t="s">
        <v>2347</v>
      </c>
      <c r="C2415" t="b">
        <v>1</v>
      </c>
      <c r="D2415" t="s">
        <v>95</v>
      </c>
      <c r="E2415">
        <v>232045</v>
      </c>
      <c r="F2415">
        <v>2020</v>
      </c>
    </row>
    <row r="2416" spans="1:6" x14ac:dyDescent="0.25">
      <c r="A2416" t="s">
        <v>2332</v>
      </c>
      <c r="B2416" t="s">
        <v>2350</v>
      </c>
      <c r="C2416" t="b">
        <v>0</v>
      </c>
      <c r="D2416" t="s">
        <v>95</v>
      </c>
      <c r="E2416">
        <v>0</v>
      </c>
      <c r="F2416">
        <v>2020</v>
      </c>
    </row>
    <row r="2417" spans="1:6" x14ac:dyDescent="0.25">
      <c r="A2417" t="s">
        <v>2395</v>
      </c>
      <c r="B2417" t="s">
        <v>2352</v>
      </c>
      <c r="C2417" t="b">
        <v>1</v>
      </c>
      <c r="D2417" t="s">
        <v>95</v>
      </c>
      <c r="E2417">
        <v>2083</v>
      </c>
      <c r="F2417">
        <v>2020</v>
      </c>
    </row>
    <row r="2418" spans="1:6" x14ac:dyDescent="0.25">
      <c r="A2418" t="s">
        <v>2332</v>
      </c>
      <c r="B2418" t="s">
        <v>2350</v>
      </c>
      <c r="C2418" t="b">
        <v>0</v>
      </c>
      <c r="D2418" t="s">
        <v>95</v>
      </c>
      <c r="E2418">
        <v>0</v>
      </c>
      <c r="F2418">
        <v>2020</v>
      </c>
    </row>
    <row r="2419" spans="1:6" x14ac:dyDescent="0.25">
      <c r="A2419" t="s">
        <v>2457</v>
      </c>
      <c r="B2419" t="s">
        <v>2350</v>
      </c>
      <c r="C2419" t="b">
        <v>1</v>
      </c>
      <c r="D2419" t="s">
        <v>95</v>
      </c>
      <c r="E2419">
        <v>37.831000000000003</v>
      </c>
      <c r="F2419">
        <v>2020</v>
      </c>
    </row>
    <row r="2420" spans="1:6" x14ac:dyDescent="0.25">
      <c r="A2420" t="s">
        <v>2353</v>
      </c>
      <c r="B2420" t="s">
        <v>2352</v>
      </c>
      <c r="C2420" t="b">
        <v>0</v>
      </c>
      <c r="D2420" t="s">
        <v>95</v>
      </c>
      <c r="E2420">
        <v>42.168999999999997</v>
      </c>
      <c r="F2420">
        <v>2020</v>
      </c>
    </row>
    <row r="2421" spans="1:6" x14ac:dyDescent="0.25">
      <c r="A2421" t="s">
        <v>2358</v>
      </c>
      <c r="B2421" t="s">
        <v>2341</v>
      </c>
      <c r="C2421" t="b">
        <v>1</v>
      </c>
      <c r="D2421" t="s">
        <v>95</v>
      </c>
      <c r="E2421">
        <v>337870</v>
      </c>
      <c r="F2421">
        <v>2020</v>
      </c>
    </row>
    <row r="2422" spans="1:6" x14ac:dyDescent="0.25">
      <c r="A2422" t="s">
        <v>2460</v>
      </c>
      <c r="B2422" t="s">
        <v>2341</v>
      </c>
      <c r="C2422" t="b">
        <v>1</v>
      </c>
      <c r="D2422" t="s">
        <v>95</v>
      </c>
      <c r="E2422">
        <v>511416</v>
      </c>
      <c r="F2422">
        <v>2020</v>
      </c>
    </row>
    <row r="2423" spans="1:6" x14ac:dyDescent="0.25">
      <c r="A2423" t="s">
        <v>2332</v>
      </c>
      <c r="B2423" t="s">
        <v>2372</v>
      </c>
      <c r="C2423" t="b">
        <v>0</v>
      </c>
      <c r="D2423" t="s">
        <v>95</v>
      </c>
      <c r="E2423">
        <v>-117820</v>
      </c>
      <c r="F2423">
        <v>2020</v>
      </c>
    </row>
    <row r="2424" spans="1:6" x14ac:dyDescent="0.25">
      <c r="A2424" t="s">
        <v>2356</v>
      </c>
      <c r="B2424" t="s">
        <v>2341</v>
      </c>
      <c r="C2424" t="b">
        <v>1</v>
      </c>
      <c r="D2424" t="s">
        <v>95</v>
      </c>
      <c r="E2424">
        <v>221308</v>
      </c>
      <c r="F2424">
        <v>2020</v>
      </c>
    </row>
    <row r="2425" spans="1:6" x14ac:dyDescent="0.25">
      <c r="A2425" t="s">
        <v>2344</v>
      </c>
      <c r="B2425" t="s">
        <v>2341</v>
      </c>
      <c r="C2425" t="b">
        <v>1</v>
      </c>
      <c r="D2425" t="s">
        <v>95</v>
      </c>
      <c r="E2425">
        <v>462813</v>
      </c>
      <c r="F2425">
        <v>2020</v>
      </c>
    </row>
    <row r="2426" spans="1:6" x14ac:dyDescent="0.25">
      <c r="A2426" t="s">
        <v>2353</v>
      </c>
      <c r="B2426" t="s">
        <v>2350</v>
      </c>
      <c r="C2426" t="b">
        <v>0</v>
      </c>
      <c r="D2426" t="s">
        <v>95</v>
      </c>
      <c r="E2426">
        <v>7.6970000000000001</v>
      </c>
      <c r="F2426">
        <v>2020</v>
      </c>
    </row>
    <row r="2427" spans="1:6" x14ac:dyDescent="0.25">
      <c r="A2427" t="s">
        <v>2364</v>
      </c>
      <c r="B2427" t="s">
        <v>2352</v>
      </c>
      <c r="C2427" t="b">
        <v>1</v>
      </c>
      <c r="D2427" t="s">
        <v>95</v>
      </c>
      <c r="E2427">
        <v>8.3030000000000008</v>
      </c>
      <c r="F2427">
        <v>2020</v>
      </c>
    </row>
    <row r="2428" spans="1:6" x14ac:dyDescent="0.25">
      <c r="A2428" t="s">
        <v>2397</v>
      </c>
      <c r="B2428" t="s">
        <v>2341</v>
      </c>
      <c r="C2428" t="b">
        <v>1</v>
      </c>
      <c r="D2428" t="s">
        <v>95</v>
      </c>
      <c r="E2428">
        <v>210485</v>
      </c>
      <c r="F2428">
        <v>2020</v>
      </c>
    </row>
    <row r="2429" spans="1:6" x14ac:dyDescent="0.25">
      <c r="A2429" t="s">
        <v>2412</v>
      </c>
      <c r="B2429" t="s">
        <v>2350</v>
      </c>
      <c r="C2429" t="b">
        <v>1</v>
      </c>
      <c r="D2429" t="s">
        <v>95</v>
      </c>
      <c r="E2429">
        <v>3.6179999999999999</v>
      </c>
      <c r="F2429">
        <v>2020</v>
      </c>
    </row>
    <row r="2430" spans="1:6" x14ac:dyDescent="0.25">
      <c r="A2430" t="s">
        <v>2353</v>
      </c>
      <c r="B2430" t="s">
        <v>2352</v>
      </c>
      <c r="C2430" t="b">
        <v>0</v>
      </c>
      <c r="D2430" t="s">
        <v>95</v>
      </c>
      <c r="E2430">
        <v>1.3819999999999999</v>
      </c>
      <c r="F2430">
        <v>2020</v>
      </c>
    </row>
    <row r="2431" spans="1:6" x14ac:dyDescent="0.25">
      <c r="A2431" t="s">
        <v>2355</v>
      </c>
      <c r="B2431" t="s">
        <v>2350</v>
      </c>
      <c r="C2431" t="b">
        <v>1</v>
      </c>
      <c r="D2431" t="s">
        <v>95</v>
      </c>
      <c r="E2431">
        <v>64</v>
      </c>
      <c r="F2431">
        <v>2020</v>
      </c>
    </row>
    <row r="2432" spans="1:6" x14ac:dyDescent="0.25">
      <c r="A2432" t="s">
        <v>2332</v>
      </c>
      <c r="B2432" t="s">
        <v>2352</v>
      </c>
      <c r="C2432" t="b">
        <v>0</v>
      </c>
      <c r="D2432" t="s">
        <v>95</v>
      </c>
      <c r="E2432">
        <v>0</v>
      </c>
      <c r="F2432">
        <v>2020</v>
      </c>
    </row>
    <row r="2433" spans="1:6" x14ac:dyDescent="0.25">
      <c r="A2433" t="s">
        <v>2332</v>
      </c>
      <c r="B2433" t="s">
        <v>2350</v>
      </c>
      <c r="C2433" t="b">
        <v>0</v>
      </c>
      <c r="D2433" t="s">
        <v>95</v>
      </c>
      <c r="E2433">
        <v>0</v>
      </c>
      <c r="F2433">
        <v>2020</v>
      </c>
    </row>
    <row r="2434" spans="1:6" x14ac:dyDescent="0.25">
      <c r="A2434" t="s">
        <v>2332</v>
      </c>
      <c r="B2434" t="s">
        <v>2352</v>
      </c>
      <c r="C2434" t="b">
        <v>0</v>
      </c>
      <c r="D2434" t="s">
        <v>95</v>
      </c>
      <c r="E2434">
        <v>0</v>
      </c>
      <c r="F2434">
        <v>2020</v>
      </c>
    </row>
    <row r="2435" spans="1:6" x14ac:dyDescent="0.25">
      <c r="A2435" t="s">
        <v>2428</v>
      </c>
      <c r="B2435" t="s">
        <v>2341</v>
      </c>
      <c r="C2435" t="b">
        <v>1</v>
      </c>
      <c r="D2435" t="s">
        <v>95</v>
      </c>
      <c r="E2435">
        <v>247470</v>
      </c>
      <c r="F2435">
        <v>2020</v>
      </c>
    </row>
    <row r="2436" spans="1:6" x14ac:dyDescent="0.25">
      <c r="A2436" t="s">
        <v>2428</v>
      </c>
      <c r="B2436" t="s">
        <v>2341</v>
      </c>
      <c r="C2436" t="b">
        <v>1</v>
      </c>
      <c r="D2436" t="s">
        <v>95</v>
      </c>
      <c r="E2436">
        <v>161027</v>
      </c>
      <c r="F2436">
        <v>2020</v>
      </c>
    </row>
    <row r="2437" spans="1:6" x14ac:dyDescent="0.25">
      <c r="A2437" t="s">
        <v>2367</v>
      </c>
      <c r="B2437" t="s">
        <v>2343</v>
      </c>
      <c r="C2437" t="b">
        <v>1</v>
      </c>
      <c r="D2437" t="s">
        <v>95</v>
      </c>
      <c r="E2437">
        <v>266306</v>
      </c>
      <c r="F2437">
        <v>2020</v>
      </c>
    </row>
    <row r="2438" spans="1:6" x14ac:dyDescent="0.25">
      <c r="A2438" t="s">
        <v>2379</v>
      </c>
      <c r="B2438" t="s">
        <v>2352</v>
      </c>
      <c r="C2438" t="b">
        <v>1</v>
      </c>
      <c r="D2438" t="s">
        <v>95</v>
      </c>
      <c r="E2438">
        <v>264598</v>
      </c>
      <c r="F2438">
        <v>2020</v>
      </c>
    </row>
    <row r="2439" spans="1:6" x14ac:dyDescent="0.25">
      <c r="A2439" t="s">
        <v>2399</v>
      </c>
      <c r="B2439" t="s">
        <v>2347</v>
      </c>
      <c r="C2439" t="b">
        <v>1</v>
      </c>
      <c r="D2439" t="s">
        <v>95</v>
      </c>
      <c r="E2439">
        <v>70</v>
      </c>
      <c r="F2439">
        <v>2020</v>
      </c>
    </row>
    <row r="2440" spans="1:6" x14ac:dyDescent="0.25">
      <c r="A2440" t="s">
        <v>2387</v>
      </c>
      <c r="B2440" t="s">
        <v>2347</v>
      </c>
      <c r="C2440" t="b">
        <v>1</v>
      </c>
      <c r="D2440" t="s">
        <v>95</v>
      </c>
      <c r="E2440">
        <v>31172</v>
      </c>
      <c r="F2440">
        <v>2020</v>
      </c>
    </row>
    <row r="2441" spans="1:6" x14ac:dyDescent="0.25">
      <c r="A2441" t="s">
        <v>2348</v>
      </c>
      <c r="B2441" t="s">
        <v>2341</v>
      </c>
      <c r="C2441" t="b">
        <v>1</v>
      </c>
      <c r="D2441" t="s">
        <v>97</v>
      </c>
      <c r="E2441">
        <v>1798611</v>
      </c>
      <c r="F2441">
        <v>2020</v>
      </c>
    </row>
    <row r="2442" spans="1:6" x14ac:dyDescent="0.25">
      <c r="A2442" t="s">
        <v>2402</v>
      </c>
      <c r="B2442" t="s">
        <v>2341</v>
      </c>
      <c r="C2442" t="b">
        <v>1</v>
      </c>
      <c r="D2442" t="s">
        <v>97</v>
      </c>
      <c r="E2442">
        <v>894318</v>
      </c>
      <c r="F2442">
        <v>2020</v>
      </c>
    </row>
    <row r="2443" spans="1:6" x14ac:dyDescent="0.25">
      <c r="A2443" t="s">
        <v>2428</v>
      </c>
      <c r="B2443" t="s">
        <v>2341</v>
      </c>
      <c r="C2443" t="b">
        <v>1</v>
      </c>
      <c r="D2443" t="s">
        <v>97</v>
      </c>
      <c r="E2443">
        <v>23582</v>
      </c>
      <c r="F2443">
        <v>2020</v>
      </c>
    </row>
    <row r="2444" spans="1:6" x14ac:dyDescent="0.25">
      <c r="A2444" t="s">
        <v>2428</v>
      </c>
      <c r="B2444" t="s">
        <v>2341</v>
      </c>
      <c r="C2444" t="b">
        <v>1</v>
      </c>
      <c r="D2444" t="s">
        <v>97</v>
      </c>
      <c r="E2444">
        <v>22190</v>
      </c>
      <c r="F2444">
        <v>2020</v>
      </c>
    </row>
    <row r="2445" spans="1:6" x14ac:dyDescent="0.25">
      <c r="A2445" t="s">
        <v>2443</v>
      </c>
      <c r="B2445" t="s">
        <v>2341</v>
      </c>
      <c r="C2445" t="b">
        <v>1</v>
      </c>
      <c r="D2445" t="s">
        <v>97</v>
      </c>
      <c r="E2445">
        <v>15999</v>
      </c>
      <c r="F2445">
        <v>2020</v>
      </c>
    </row>
    <row r="2446" spans="1:6" x14ac:dyDescent="0.25">
      <c r="A2446" t="s">
        <v>2332</v>
      </c>
      <c r="B2446" t="s">
        <v>2341</v>
      </c>
      <c r="C2446" t="b">
        <v>0</v>
      </c>
      <c r="D2446" t="s">
        <v>97</v>
      </c>
      <c r="E2446">
        <v>0</v>
      </c>
      <c r="F2446">
        <v>2020</v>
      </c>
    </row>
    <row r="2447" spans="1:6" x14ac:dyDescent="0.25">
      <c r="A2447" t="s">
        <v>2359</v>
      </c>
      <c r="B2447" t="s">
        <v>2341</v>
      </c>
      <c r="C2447" t="b">
        <v>1</v>
      </c>
      <c r="D2447" t="s">
        <v>97</v>
      </c>
      <c r="E2447">
        <v>20795</v>
      </c>
      <c r="F2447">
        <v>2020</v>
      </c>
    </row>
    <row r="2448" spans="1:6" x14ac:dyDescent="0.25">
      <c r="A2448" t="s">
        <v>2416</v>
      </c>
      <c r="B2448" t="s">
        <v>2341</v>
      </c>
      <c r="C2448" t="b">
        <v>1</v>
      </c>
      <c r="D2448" t="s">
        <v>97</v>
      </c>
      <c r="E2448">
        <v>177589</v>
      </c>
      <c r="F2448">
        <v>2020</v>
      </c>
    </row>
    <row r="2449" spans="1:6" x14ac:dyDescent="0.25">
      <c r="A2449" t="s">
        <v>2384</v>
      </c>
      <c r="B2449" t="s">
        <v>2341</v>
      </c>
      <c r="C2449" t="b">
        <v>1</v>
      </c>
      <c r="D2449" t="s">
        <v>97</v>
      </c>
      <c r="E2449">
        <v>82790</v>
      </c>
      <c r="F2449">
        <v>2020</v>
      </c>
    </row>
    <row r="2450" spans="1:6" x14ac:dyDescent="0.25">
      <c r="A2450" t="s">
        <v>2436</v>
      </c>
      <c r="B2450" t="s">
        <v>2341</v>
      </c>
      <c r="C2450" t="b">
        <v>1</v>
      </c>
      <c r="D2450" t="s">
        <v>97</v>
      </c>
      <c r="E2450">
        <v>12911</v>
      </c>
      <c r="F2450">
        <v>2020</v>
      </c>
    </row>
    <row r="2451" spans="1:6" x14ac:dyDescent="0.25">
      <c r="A2451" t="s">
        <v>2363</v>
      </c>
      <c r="B2451" t="s">
        <v>2341</v>
      </c>
      <c r="C2451" t="b">
        <v>1</v>
      </c>
      <c r="D2451" t="s">
        <v>97</v>
      </c>
      <c r="E2451">
        <v>175890</v>
      </c>
      <c r="F2451">
        <v>2020</v>
      </c>
    </row>
    <row r="2452" spans="1:6" x14ac:dyDescent="0.25">
      <c r="A2452" t="s">
        <v>2409</v>
      </c>
      <c r="B2452" t="s">
        <v>2341</v>
      </c>
      <c r="C2452" t="b">
        <v>1</v>
      </c>
      <c r="D2452" t="s">
        <v>97</v>
      </c>
      <c r="E2452">
        <v>17021</v>
      </c>
      <c r="F2452">
        <v>2020</v>
      </c>
    </row>
    <row r="2453" spans="1:6" x14ac:dyDescent="0.25">
      <c r="A2453" t="s">
        <v>2426</v>
      </c>
      <c r="B2453" t="s">
        <v>2341</v>
      </c>
      <c r="C2453" t="b">
        <v>1</v>
      </c>
      <c r="D2453" t="s">
        <v>97</v>
      </c>
      <c r="E2453">
        <v>2694</v>
      </c>
      <c r="F2453">
        <v>2020</v>
      </c>
    </row>
    <row r="2454" spans="1:6" x14ac:dyDescent="0.25">
      <c r="A2454" t="s">
        <v>2406</v>
      </c>
      <c r="B2454" t="s">
        <v>2341</v>
      </c>
      <c r="C2454" t="b">
        <v>1</v>
      </c>
      <c r="D2454" t="s">
        <v>97</v>
      </c>
      <c r="E2454">
        <v>47976</v>
      </c>
      <c r="F2454">
        <v>2020</v>
      </c>
    </row>
    <row r="2455" spans="1:6" x14ac:dyDescent="0.25">
      <c r="A2455" t="s">
        <v>2359</v>
      </c>
      <c r="B2455" t="s">
        <v>2341</v>
      </c>
      <c r="C2455" t="b">
        <v>1</v>
      </c>
      <c r="D2455" t="s">
        <v>97</v>
      </c>
      <c r="E2455">
        <v>37577</v>
      </c>
      <c r="F2455">
        <v>2020</v>
      </c>
    </row>
    <row r="2456" spans="1:6" x14ac:dyDescent="0.25">
      <c r="A2456" t="s">
        <v>2413</v>
      </c>
      <c r="B2456" t="s">
        <v>2341</v>
      </c>
      <c r="C2456" t="b">
        <v>1</v>
      </c>
      <c r="D2456" t="s">
        <v>97</v>
      </c>
      <c r="E2456">
        <v>156575</v>
      </c>
      <c r="F2456">
        <v>2020</v>
      </c>
    </row>
    <row r="2457" spans="1:6" x14ac:dyDescent="0.25">
      <c r="A2457" t="s">
        <v>2423</v>
      </c>
      <c r="B2457" t="s">
        <v>2341</v>
      </c>
      <c r="C2457" t="b">
        <v>1</v>
      </c>
      <c r="D2457" t="s">
        <v>97</v>
      </c>
      <c r="E2457">
        <v>5078</v>
      </c>
      <c r="F2457">
        <v>2020</v>
      </c>
    </row>
    <row r="2458" spans="1:6" x14ac:dyDescent="0.25">
      <c r="A2458" t="s">
        <v>2332</v>
      </c>
      <c r="B2458" t="s">
        <v>2341</v>
      </c>
      <c r="C2458" t="b">
        <v>0</v>
      </c>
      <c r="D2458" t="s">
        <v>97</v>
      </c>
      <c r="E2458">
        <v>-210</v>
      </c>
      <c r="F2458">
        <v>2020</v>
      </c>
    </row>
    <row r="2459" spans="1:6" x14ac:dyDescent="0.25">
      <c r="A2459" t="s">
        <v>2416</v>
      </c>
      <c r="B2459" t="s">
        <v>2341</v>
      </c>
      <c r="C2459" t="b">
        <v>1</v>
      </c>
      <c r="D2459" t="s">
        <v>97</v>
      </c>
      <c r="E2459">
        <v>163683</v>
      </c>
      <c r="F2459">
        <v>2020</v>
      </c>
    </row>
    <row r="2460" spans="1:6" x14ac:dyDescent="0.25">
      <c r="A2460" t="s">
        <v>2416</v>
      </c>
      <c r="B2460" t="s">
        <v>2341</v>
      </c>
      <c r="C2460" t="b">
        <v>1</v>
      </c>
      <c r="D2460" t="s">
        <v>97</v>
      </c>
      <c r="E2460">
        <v>339139</v>
      </c>
      <c r="F2460">
        <v>2020</v>
      </c>
    </row>
    <row r="2461" spans="1:6" x14ac:dyDescent="0.25">
      <c r="A2461" t="s">
        <v>2359</v>
      </c>
      <c r="B2461" t="s">
        <v>2341</v>
      </c>
      <c r="C2461" t="b">
        <v>1</v>
      </c>
      <c r="D2461" t="s">
        <v>97</v>
      </c>
      <c r="E2461">
        <v>84426</v>
      </c>
      <c r="F2461">
        <v>2020</v>
      </c>
    </row>
    <row r="2462" spans="1:6" x14ac:dyDescent="0.25">
      <c r="A2462" t="s">
        <v>2358</v>
      </c>
      <c r="B2462" t="s">
        <v>2341</v>
      </c>
      <c r="C2462" t="b">
        <v>1</v>
      </c>
      <c r="D2462" t="s">
        <v>97</v>
      </c>
      <c r="E2462">
        <v>768885</v>
      </c>
      <c r="F2462">
        <v>2020</v>
      </c>
    </row>
    <row r="2463" spans="1:6" x14ac:dyDescent="0.25">
      <c r="A2463" t="s">
        <v>2359</v>
      </c>
      <c r="B2463" t="s">
        <v>2341</v>
      </c>
      <c r="C2463" t="b">
        <v>1</v>
      </c>
      <c r="D2463" t="s">
        <v>97</v>
      </c>
      <c r="E2463">
        <v>106565</v>
      </c>
      <c r="F2463">
        <v>2020</v>
      </c>
    </row>
    <row r="2464" spans="1:6" x14ac:dyDescent="0.25">
      <c r="A2464" t="s">
        <v>2340</v>
      </c>
      <c r="B2464" t="s">
        <v>2341</v>
      </c>
      <c r="C2464" t="b">
        <v>1</v>
      </c>
      <c r="D2464" t="s">
        <v>97</v>
      </c>
      <c r="E2464">
        <v>157384</v>
      </c>
      <c r="F2464">
        <v>2020</v>
      </c>
    </row>
    <row r="2465" spans="1:6" x14ac:dyDescent="0.25">
      <c r="A2465" t="s">
        <v>2332</v>
      </c>
      <c r="B2465" t="s">
        <v>2341</v>
      </c>
      <c r="C2465" t="b">
        <v>0</v>
      </c>
      <c r="D2465" t="s">
        <v>97</v>
      </c>
      <c r="E2465">
        <v>0</v>
      </c>
      <c r="F2465">
        <v>2020</v>
      </c>
    </row>
    <row r="2466" spans="1:6" x14ac:dyDescent="0.25">
      <c r="A2466" t="s">
        <v>2349</v>
      </c>
      <c r="B2466" t="s">
        <v>2341</v>
      </c>
      <c r="C2466" t="b">
        <v>1</v>
      </c>
      <c r="D2466" t="s">
        <v>97</v>
      </c>
      <c r="E2466">
        <v>52567</v>
      </c>
      <c r="F2466">
        <v>2020</v>
      </c>
    </row>
    <row r="2467" spans="1:6" x14ac:dyDescent="0.25">
      <c r="A2467" t="s">
        <v>2346</v>
      </c>
      <c r="B2467" t="s">
        <v>2341</v>
      </c>
      <c r="C2467" t="b">
        <v>1</v>
      </c>
      <c r="D2467" t="s">
        <v>97</v>
      </c>
      <c r="E2467">
        <v>57201</v>
      </c>
      <c r="F2467">
        <v>2020</v>
      </c>
    </row>
    <row r="2468" spans="1:6" x14ac:dyDescent="0.25">
      <c r="A2468" t="s">
        <v>2374</v>
      </c>
      <c r="B2468" t="s">
        <v>2341</v>
      </c>
      <c r="C2468" t="b">
        <v>1</v>
      </c>
      <c r="D2468" t="s">
        <v>97</v>
      </c>
      <c r="E2468">
        <v>4669766</v>
      </c>
      <c r="F2468">
        <v>2020</v>
      </c>
    </row>
    <row r="2469" spans="1:6" x14ac:dyDescent="0.25">
      <c r="A2469" t="s">
        <v>2358</v>
      </c>
      <c r="B2469" t="s">
        <v>2341</v>
      </c>
      <c r="C2469" t="b">
        <v>1</v>
      </c>
      <c r="D2469" t="s">
        <v>97</v>
      </c>
      <c r="E2469">
        <v>113886</v>
      </c>
      <c r="F2469">
        <v>2020</v>
      </c>
    </row>
    <row r="2470" spans="1:6" x14ac:dyDescent="0.25">
      <c r="A2470" t="s">
        <v>2428</v>
      </c>
      <c r="B2470" t="s">
        <v>2341</v>
      </c>
      <c r="C2470" t="b">
        <v>1</v>
      </c>
      <c r="D2470" t="s">
        <v>97</v>
      </c>
      <c r="E2470">
        <v>206243</v>
      </c>
      <c r="F2470">
        <v>2020</v>
      </c>
    </row>
    <row r="2471" spans="1:6" x14ac:dyDescent="0.25">
      <c r="A2471" t="s">
        <v>2384</v>
      </c>
      <c r="B2471" t="s">
        <v>2341</v>
      </c>
      <c r="C2471" t="b">
        <v>1</v>
      </c>
      <c r="D2471" t="s">
        <v>97</v>
      </c>
      <c r="E2471">
        <v>62320</v>
      </c>
      <c r="F2471">
        <v>2020</v>
      </c>
    </row>
    <row r="2472" spans="1:6" x14ac:dyDescent="0.25">
      <c r="A2472" t="s">
        <v>2348</v>
      </c>
      <c r="B2472" t="s">
        <v>2341</v>
      </c>
      <c r="C2472" t="b">
        <v>1</v>
      </c>
      <c r="D2472" t="s">
        <v>97</v>
      </c>
      <c r="E2472">
        <v>221234</v>
      </c>
      <c r="F2472">
        <v>2020</v>
      </c>
    </row>
    <row r="2473" spans="1:6" x14ac:dyDescent="0.25">
      <c r="A2473" t="s">
        <v>2361</v>
      </c>
      <c r="B2473" t="s">
        <v>2341</v>
      </c>
      <c r="C2473" t="b">
        <v>1</v>
      </c>
      <c r="D2473" t="s">
        <v>97</v>
      </c>
      <c r="E2473">
        <v>78120</v>
      </c>
      <c r="F2473">
        <v>2020</v>
      </c>
    </row>
    <row r="2474" spans="1:6" x14ac:dyDescent="0.25">
      <c r="A2474" t="s">
        <v>2344</v>
      </c>
      <c r="B2474" t="s">
        <v>2341</v>
      </c>
      <c r="C2474" t="b">
        <v>1</v>
      </c>
      <c r="D2474" t="s">
        <v>97</v>
      </c>
      <c r="E2474">
        <v>8459181</v>
      </c>
      <c r="F2474">
        <v>2020</v>
      </c>
    </row>
    <row r="2475" spans="1:6" x14ac:dyDescent="0.25">
      <c r="A2475" t="s">
        <v>2384</v>
      </c>
      <c r="B2475" t="s">
        <v>2341</v>
      </c>
      <c r="C2475" t="b">
        <v>1</v>
      </c>
      <c r="D2475" t="s">
        <v>97</v>
      </c>
      <c r="E2475">
        <v>225665</v>
      </c>
      <c r="F2475">
        <v>2020</v>
      </c>
    </row>
    <row r="2476" spans="1:6" x14ac:dyDescent="0.25">
      <c r="A2476" t="s">
        <v>2443</v>
      </c>
      <c r="B2476" t="s">
        <v>2341</v>
      </c>
      <c r="C2476" t="b">
        <v>1</v>
      </c>
      <c r="D2476" t="s">
        <v>97</v>
      </c>
      <c r="E2476">
        <v>4996988</v>
      </c>
      <c r="F2476">
        <v>2020</v>
      </c>
    </row>
    <row r="2477" spans="1:6" x14ac:dyDescent="0.25">
      <c r="A2477" t="s">
        <v>2365</v>
      </c>
      <c r="B2477" t="s">
        <v>2343</v>
      </c>
      <c r="C2477" t="b">
        <v>1</v>
      </c>
      <c r="D2477" t="s">
        <v>100</v>
      </c>
      <c r="E2477">
        <v>37190</v>
      </c>
      <c r="F2477">
        <v>2020</v>
      </c>
    </row>
    <row r="2478" spans="1:6" x14ac:dyDescent="0.25">
      <c r="A2478" t="s">
        <v>2397</v>
      </c>
      <c r="B2478" t="s">
        <v>2343</v>
      </c>
      <c r="C2478" t="b">
        <v>1</v>
      </c>
      <c r="D2478" t="s">
        <v>100</v>
      </c>
      <c r="E2478">
        <v>83676</v>
      </c>
      <c r="F2478">
        <v>2020</v>
      </c>
    </row>
    <row r="2479" spans="1:6" x14ac:dyDescent="0.25">
      <c r="A2479" t="s">
        <v>2369</v>
      </c>
      <c r="B2479" t="s">
        <v>2350</v>
      </c>
      <c r="C2479" t="b">
        <v>0</v>
      </c>
      <c r="D2479" t="s">
        <v>100</v>
      </c>
      <c r="E2479">
        <v>-250</v>
      </c>
      <c r="F2479">
        <v>2020</v>
      </c>
    </row>
    <row r="2480" spans="1:6" x14ac:dyDescent="0.25">
      <c r="A2480" t="s">
        <v>2344</v>
      </c>
      <c r="B2480" t="s">
        <v>2350</v>
      </c>
      <c r="C2480" t="b">
        <v>1</v>
      </c>
      <c r="D2480" t="s">
        <v>100</v>
      </c>
      <c r="E2480">
        <v>81</v>
      </c>
      <c r="F2480">
        <v>2020</v>
      </c>
    </row>
    <row r="2481" spans="1:6" x14ac:dyDescent="0.25">
      <c r="A2481" t="s">
        <v>2353</v>
      </c>
      <c r="B2481" t="s">
        <v>2350</v>
      </c>
      <c r="C2481" t="b">
        <v>0</v>
      </c>
      <c r="D2481" t="s">
        <v>100</v>
      </c>
      <c r="E2481">
        <v>81.263000000000005</v>
      </c>
      <c r="F2481">
        <v>2020</v>
      </c>
    </row>
    <row r="2482" spans="1:6" x14ac:dyDescent="0.25">
      <c r="A2482" t="s">
        <v>2344</v>
      </c>
      <c r="B2482" t="s">
        <v>2352</v>
      </c>
      <c r="C2482" t="b">
        <v>1</v>
      </c>
      <c r="D2482" t="s">
        <v>100</v>
      </c>
      <c r="E2482">
        <v>2753.7370000000001</v>
      </c>
      <c r="F2482">
        <v>2020</v>
      </c>
    </row>
    <row r="2483" spans="1:6" x14ac:dyDescent="0.25">
      <c r="A2483" t="s">
        <v>2369</v>
      </c>
      <c r="B2483" t="s">
        <v>2350</v>
      </c>
      <c r="C2483" t="b">
        <v>1</v>
      </c>
      <c r="D2483" t="s">
        <v>100</v>
      </c>
      <c r="E2483">
        <v>3503</v>
      </c>
      <c r="F2483">
        <v>2020</v>
      </c>
    </row>
    <row r="2484" spans="1:6" x14ac:dyDescent="0.25">
      <c r="A2484" t="s">
        <v>2332</v>
      </c>
      <c r="B2484" t="s">
        <v>2352</v>
      </c>
      <c r="C2484" t="b">
        <v>0</v>
      </c>
      <c r="D2484" t="s">
        <v>100</v>
      </c>
      <c r="E2484">
        <v>0</v>
      </c>
      <c r="F2484">
        <v>2020</v>
      </c>
    </row>
    <row r="2485" spans="1:6" x14ac:dyDescent="0.25">
      <c r="A2485" t="s">
        <v>2344</v>
      </c>
      <c r="B2485" t="s">
        <v>2350</v>
      </c>
      <c r="C2485" t="b">
        <v>1</v>
      </c>
      <c r="D2485" t="s">
        <v>100</v>
      </c>
      <c r="E2485">
        <v>94</v>
      </c>
      <c r="F2485">
        <v>2020</v>
      </c>
    </row>
    <row r="2486" spans="1:6" x14ac:dyDescent="0.25">
      <c r="A2486" t="s">
        <v>2332</v>
      </c>
      <c r="B2486" t="s">
        <v>2345</v>
      </c>
      <c r="C2486" t="b">
        <v>0</v>
      </c>
      <c r="D2486" t="s">
        <v>100</v>
      </c>
      <c r="E2486">
        <v>0</v>
      </c>
      <c r="F2486">
        <v>2020</v>
      </c>
    </row>
    <row r="2487" spans="1:6" x14ac:dyDescent="0.25">
      <c r="A2487" t="s">
        <v>2459</v>
      </c>
      <c r="B2487" t="s">
        <v>2350</v>
      </c>
      <c r="C2487" t="b">
        <v>1</v>
      </c>
      <c r="D2487" t="s">
        <v>100</v>
      </c>
      <c r="E2487">
        <v>1135</v>
      </c>
      <c r="F2487">
        <v>2020</v>
      </c>
    </row>
    <row r="2488" spans="1:6" x14ac:dyDescent="0.25">
      <c r="A2488" t="s">
        <v>2332</v>
      </c>
      <c r="B2488" t="s">
        <v>2352</v>
      </c>
      <c r="C2488" t="b">
        <v>0</v>
      </c>
      <c r="D2488" t="s">
        <v>100</v>
      </c>
      <c r="E2488">
        <v>0</v>
      </c>
      <c r="F2488">
        <v>2020</v>
      </c>
    </row>
    <row r="2489" spans="1:6" x14ac:dyDescent="0.25">
      <c r="A2489" t="s">
        <v>2369</v>
      </c>
      <c r="B2489" t="s">
        <v>2350</v>
      </c>
      <c r="C2489" t="b">
        <v>0</v>
      </c>
      <c r="D2489" t="s">
        <v>100</v>
      </c>
      <c r="E2489">
        <v>-96</v>
      </c>
      <c r="F2489">
        <v>2020</v>
      </c>
    </row>
    <row r="2490" spans="1:6" x14ac:dyDescent="0.25">
      <c r="A2490" t="s">
        <v>2332</v>
      </c>
      <c r="B2490" t="s">
        <v>2345</v>
      </c>
      <c r="C2490" t="b">
        <v>0</v>
      </c>
      <c r="D2490" t="s">
        <v>100</v>
      </c>
      <c r="E2490">
        <v>0</v>
      </c>
      <c r="F2490">
        <v>2020</v>
      </c>
    </row>
    <row r="2491" spans="1:6" x14ac:dyDescent="0.25">
      <c r="A2491" t="s">
        <v>2364</v>
      </c>
      <c r="B2491" t="s">
        <v>2350</v>
      </c>
      <c r="C2491" t="b">
        <v>0</v>
      </c>
      <c r="D2491" t="s">
        <v>100</v>
      </c>
      <c r="E2491">
        <v>-675</v>
      </c>
      <c r="F2491">
        <v>2020</v>
      </c>
    </row>
    <row r="2492" spans="1:6" x14ac:dyDescent="0.25">
      <c r="A2492" t="s">
        <v>2332</v>
      </c>
      <c r="B2492" t="s">
        <v>2352</v>
      </c>
      <c r="C2492" t="b">
        <v>0</v>
      </c>
      <c r="D2492" t="s">
        <v>100</v>
      </c>
      <c r="E2492">
        <v>0</v>
      </c>
      <c r="F2492">
        <v>2020</v>
      </c>
    </row>
    <row r="2493" spans="1:6" x14ac:dyDescent="0.25">
      <c r="A2493" t="s">
        <v>2369</v>
      </c>
      <c r="B2493" t="s">
        <v>2350</v>
      </c>
      <c r="C2493" t="b">
        <v>1</v>
      </c>
      <c r="D2493" t="s">
        <v>100</v>
      </c>
      <c r="E2493">
        <v>2190</v>
      </c>
      <c r="F2493">
        <v>2020</v>
      </c>
    </row>
    <row r="2494" spans="1:6" x14ac:dyDescent="0.25">
      <c r="A2494" t="s">
        <v>2469</v>
      </c>
      <c r="B2494" t="s">
        <v>2341</v>
      </c>
      <c r="C2494" t="b">
        <v>1</v>
      </c>
      <c r="D2494" t="s">
        <v>100</v>
      </c>
      <c r="E2494">
        <v>108915</v>
      </c>
      <c r="F2494">
        <v>2020</v>
      </c>
    </row>
    <row r="2495" spans="1:6" x14ac:dyDescent="0.25">
      <c r="A2495" t="s">
        <v>2364</v>
      </c>
      <c r="B2495" t="s">
        <v>2350</v>
      </c>
      <c r="C2495" t="b">
        <v>1</v>
      </c>
      <c r="D2495" t="s">
        <v>100</v>
      </c>
      <c r="E2495">
        <v>31</v>
      </c>
      <c r="F2495">
        <v>2020</v>
      </c>
    </row>
    <row r="2496" spans="1:6" x14ac:dyDescent="0.25">
      <c r="A2496" t="s">
        <v>2344</v>
      </c>
      <c r="B2496" t="s">
        <v>2345</v>
      </c>
      <c r="C2496" t="b">
        <v>1</v>
      </c>
      <c r="D2496" t="s">
        <v>100</v>
      </c>
      <c r="E2496">
        <v>475613.74</v>
      </c>
      <c r="F2496">
        <v>2020</v>
      </c>
    </row>
    <row r="2497" spans="1:6" x14ac:dyDescent="0.25">
      <c r="A2497" t="s">
        <v>2353</v>
      </c>
      <c r="B2497" t="s">
        <v>2347</v>
      </c>
      <c r="C2497" t="b">
        <v>0</v>
      </c>
      <c r="D2497" t="s">
        <v>100</v>
      </c>
      <c r="E2497">
        <v>22575.367999999999</v>
      </c>
      <c r="F2497">
        <v>2020</v>
      </c>
    </row>
    <row r="2498" spans="1:6" x14ac:dyDescent="0.25">
      <c r="A2498" t="s">
        <v>2344</v>
      </c>
      <c r="B2498" t="s">
        <v>2345</v>
      </c>
      <c r="C2498" t="b">
        <v>1</v>
      </c>
      <c r="D2498" t="s">
        <v>100</v>
      </c>
      <c r="E2498">
        <v>7031803.9000000004</v>
      </c>
      <c r="F2498">
        <v>2020</v>
      </c>
    </row>
    <row r="2499" spans="1:6" x14ac:dyDescent="0.25">
      <c r="A2499" t="s">
        <v>2344</v>
      </c>
      <c r="B2499" t="s">
        <v>2352</v>
      </c>
      <c r="C2499" t="b">
        <v>0</v>
      </c>
      <c r="D2499" t="s">
        <v>100</v>
      </c>
      <c r="E2499">
        <v>-104</v>
      </c>
      <c r="F2499">
        <v>2020</v>
      </c>
    </row>
    <row r="2500" spans="1:6" x14ac:dyDescent="0.25">
      <c r="A2500" t="s">
        <v>2367</v>
      </c>
      <c r="B2500" t="s">
        <v>2345</v>
      </c>
      <c r="C2500" t="b">
        <v>1</v>
      </c>
      <c r="D2500" t="s">
        <v>100</v>
      </c>
      <c r="E2500">
        <v>2962645.7</v>
      </c>
      <c r="F2500">
        <v>2020</v>
      </c>
    </row>
    <row r="2501" spans="1:6" x14ac:dyDescent="0.25">
      <c r="A2501" t="s">
        <v>2353</v>
      </c>
      <c r="B2501" t="s">
        <v>2350</v>
      </c>
      <c r="C2501" t="b">
        <v>0</v>
      </c>
      <c r="D2501" t="s">
        <v>100</v>
      </c>
      <c r="E2501">
        <v>16389.326000000001</v>
      </c>
      <c r="F2501">
        <v>2020</v>
      </c>
    </row>
    <row r="2502" spans="1:6" x14ac:dyDescent="0.25">
      <c r="A2502" t="s">
        <v>2363</v>
      </c>
      <c r="B2502" t="s">
        <v>2341</v>
      </c>
      <c r="C2502" t="b">
        <v>1</v>
      </c>
      <c r="D2502" t="s">
        <v>100</v>
      </c>
      <c r="E2502">
        <v>69292</v>
      </c>
      <c r="F2502">
        <v>2020</v>
      </c>
    </row>
    <row r="2503" spans="1:6" x14ac:dyDescent="0.25">
      <c r="A2503" t="s">
        <v>2332</v>
      </c>
      <c r="B2503" t="s">
        <v>2345</v>
      </c>
      <c r="C2503" t="b">
        <v>0</v>
      </c>
      <c r="D2503" t="s">
        <v>100</v>
      </c>
      <c r="E2503">
        <v>0</v>
      </c>
      <c r="F2503">
        <v>2020</v>
      </c>
    </row>
    <row r="2504" spans="1:6" x14ac:dyDescent="0.25">
      <c r="A2504" t="s">
        <v>2353</v>
      </c>
      <c r="B2504" t="s">
        <v>2350</v>
      </c>
      <c r="C2504" t="b">
        <v>0</v>
      </c>
      <c r="D2504" t="s">
        <v>100</v>
      </c>
      <c r="E2504">
        <v>11675.819</v>
      </c>
      <c r="F2504">
        <v>2020</v>
      </c>
    </row>
    <row r="2505" spans="1:6" x14ac:dyDescent="0.25">
      <c r="A2505" t="s">
        <v>2441</v>
      </c>
      <c r="B2505" t="s">
        <v>2345</v>
      </c>
      <c r="C2505" t="b">
        <v>1</v>
      </c>
      <c r="D2505" t="s">
        <v>100</v>
      </c>
      <c r="E2505">
        <v>2202189.2000000002</v>
      </c>
      <c r="F2505">
        <v>2020</v>
      </c>
    </row>
    <row r="2506" spans="1:6" x14ac:dyDescent="0.25">
      <c r="A2506" t="s">
        <v>2355</v>
      </c>
      <c r="B2506" t="s">
        <v>2350</v>
      </c>
      <c r="C2506" t="b">
        <v>1</v>
      </c>
      <c r="D2506" t="s">
        <v>100</v>
      </c>
      <c r="E2506">
        <v>26</v>
      </c>
      <c r="F2506">
        <v>2020</v>
      </c>
    </row>
    <row r="2507" spans="1:6" x14ac:dyDescent="0.25">
      <c r="A2507" t="s">
        <v>2332</v>
      </c>
      <c r="B2507" t="s">
        <v>2345</v>
      </c>
      <c r="C2507" t="b">
        <v>0</v>
      </c>
      <c r="D2507" t="s">
        <v>100</v>
      </c>
      <c r="E2507">
        <v>0</v>
      </c>
      <c r="F2507">
        <v>2020</v>
      </c>
    </row>
    <row r="2508" spans="1:6" x14ac:dyDescent="0.25">
      <c r="A2508" t="s">
        <v>2332</v>
      </c>
      <c r="B2508" t="s">
        <v>2350</v>
      </c>
      <c r="C2508" t="b">
        <v>0</v>
      </c>
      <c r="D2508" t="s">
        <v>100</v>
      </c>
      <c r="E2508">
        <v>0</v>
      </c>
      <c r="F2508">
        <v>2020</v>
      </c>
    </row>
    <row r="2509" spans="1:6" x14ac:dyDescent="0.25">
      <c r="A2509" t="s">
        <v>2437</v>
      </c>
      <c r="B2509" t="s">
        <v>2347</v>
      </c>
      <c r="C2509" t="b">
        <v>1</v>
      </c>
      <c r="D2509" t="s">
        <v>100</v>
      </c>
      <c r="E2509">
        <v>1353485</v>
      </c>
      <c r="F2509">
        <v>2020</v>
      </c>
    </row>
    <row r="2510" spans="1:6" x14ac:dyDescent="0.25">
      <c r="A2510" t="s">
        <v>2353</v>
      </c>
      <c r="B2510" t="s">
        <v>2350</v>
      </c>
      <c r="C2510" t="b">
        <v>0</v>
      </c>
      <c r="D2510" t="s">
        <v>100</v>
      </c>
      <c r="E2510">
        <v>82.350999999999999</v>
      </c>
      <c r="F2510">
        <v>2020</v>
      </c>
    </row>
    <row r="2511" spans="1:6" x14ac:dyDescent="0.25">
      <c r="A2511" t="s">
        <v>2369</v>
      </c>
      <c r="B2511" t="s">
        <v>2352</v>
      </c>
      <c r="C2511" t="b">
        <v>1</v>
      </c>
      <c r="D2511" t="s">
        <v>100</v>
      </c>
      <c r="E2511">
        <v>556.649</v>
      </c>
      <c r="F2511">
        <v>2020</v>
      </c>
    </row>
    <row r="2512" spans="1:6" x14ac:dyDescent="0.25">
      <c r="A2512" t="s">
        <v>2356</v>
      </c>
      <c r="B2512" t="s">
        <v>2350</v>
      </c>
      <c r="C2512" t="b">
        <v>1</v>
      </c>
      <c r="D2512" t="s">
        <v>100</v>
      </c>
      <c r="E2512">
        <v>24</v>
      </c>
      <c r="F2512">
        <v>2020</v>
      </c>
    </row>
    <row r="2513" spans="1:6" x14ac:dyDescent="0.25">
      <c r="A2513" t="s">
        <v>2356</v>
      </c>
      <c r="B2513" t="s">
        <v>2345</v>
      </c>
      <c r="C2513" t="b">
        <v>1</v>
      </c>
      <c r="D2513" t="s">
        <v>100</v>
      </c>
      <c r="E2513">
        <v>158679.4</v>
      </c>
      <c r="F2513">
        <v>2020</v>
      </c>
    </row>
    <row r="2514" spans="1:6" x14ac:dyDescent="0.25">
      <c r="A2514" t="s">
        <v>2332</v>
      </c>
      <c r="B2514" t="s">
        <v>2350</v>
      </c>
      <c r="C2514" t="b">
        <v>0</v>
      </c>
      <c r="D2514" t="s">
        <v>100</v>
      </c>
      <c r="E2514">
        <v>0</v>
      </c>
      <c r="F2514">
        <v>2020</v>
      </c>
    </row>
    <row r="2515" spans="1:6" x14ac:dyDescent="0.25">
      <c r="A2515" t="s">
        <v>2356</v>
      </c>
      <c r="B2515" t="s">
        <v>2345</v>
      </c>
      <c r="C2515" t="b">
        <v>1</v>
      </c>
      <c r="D2515" t="s">
        <v>100</v>
      </c>
      <c r="E2515">
        <v>7132677.2999999998</v>
      </c>
      <c r="F2515">
        <v>2020</v>
      </c>
    </row>
    <row r="2516" spans="1:6" x14ac:dyDescent="0.25">
      <c r="A2516" t="s">
        <v>2332</v>
      </c>
      <c r="B2516" t="s">
        <v>2350</v>
      </c>
      <c r="C2516" t="b">
        <v>0</v>
      </c>
      <c r="D2516" t="s">
        <v>100</v>
      </c>
      <c r="E2516">
        <v>0</v>
      </c>
      <c r="F2516">
        <v>2020</v>
      </c>
    </row>
    <row r="2517" spans="1:6" x14ac:dyDescent="0.25">
      <c r="A2517" t="s">
        <v>2332</v>
      </c>
      <c r="B2517" t="s">
        <v>2345</v>
      </c>
      <c r="C2517" t="b">
        <v>0</v>
      </c>
      <c r="D2517" t="s">
        <v>100</v>
      </c>
      <c r="E2517">
        <v>0</v>
      </c>
      <c r="F2517">
        <v>2020</v>
      </c>
    </row>
    <row r="2518" spans="1:6" x14ac:dyDescent="0.25">
      <c r="A2518" t="s">
        <v>2356</v>
      </c>
      <c r="B2518" t="s">
        <v>2350</v>
      </c>
      <c r="C2518" t="b">
        <v>1</v>
      </c>
      <c r="D2518" t="s">
        <v>100</v>
      </c>
      <c r="E2518">
        <v>75</v>
      </c>
      <c r="F2518">
        <v>2020</v>
      </c>
    </row>
    <row r="2519" spans="1:6" x14ac:dyDescent="0.25">
      <c r="A2519" t="s">
        <v>2358</v>
      </c>
      <c r="B2519" t="s">
        <v>2347</v>
      </c>
      <c r="C2519" t="b">
        <v>1</v>
      </c>
      <c r="D2519" t="s">
        <v>100</v>
      </c>
      <c r="E2519">
        <v>552571</v>
      </c>
      <c r="F2519">
        <v>2020</v>
      </c>
    </row>
    <row r="2520" spans="1:6" x14ac:dyDescent="0.25">
      <c r="A2520" t="s">
        <v>2332</v>
      </c>
      <c r="B2520" t="s">
        <v>2345</v>
      </c>
      <c r="C2520" t="b">
        <v>0</v>
      </c>
      <c r="D2520" t="s">
        <v>100</v>
      </c>
      <c r="E2520">
        <v>0</v>
      </c>
      <c r="F2520">
        <v>2020</v>
      </c>
    </row>
    <row r="2521" spans="1:6" x14ac:dyDescent="0.25">
      <c r="A2521" t="s">
        <v>2348</v>
      </c>
      <c r="B2521" t="s">
        <v>2350</v>
      </c>
      <c r="C2521" t="b">
        <v>1</v>
      </c>
      <c r="D2521" t="s">
        <v>100</v>
      </c>
      <c r="E2521">
        <v>436</v>
      </c>
      <c r="F2521">
        <v>2020</v>
      </c>
    </row>
    <row r="2522" spans="1:6" x14ac:dyDescent="0.25">
      <c r="A2522" t="s">
        <v>2332</v>
      </c>
      <c r="B2522" t="s">
        <v>2350</v>
      </c>
      <c r="C2522" t="b">
        <v>0</v>
      </c>
      <c r="D2522" t="s">
        <v>100</v>
      </c>
      <c r="E2522">
        <v>0</v>
      </c>
      <c r="F2522">
        <v>2020</v>
      </c>
    </row>
    <row r="2523" spans="1:6" x14ac:dyDescent="0.25">
      <c r="A2523" t="s">
        <v>2353</v>
      </c>
      <c r="B2523" t="s">
        <v>2345</v>
      </c>
      <c r="C2523" t="b">
        <v>0</v>
      </c>
      <c r="D2523" t="s">
        <v>100</v>
      </c>
      <c r="E2523">
        <v>310601.34999999998</v>
      </c>
      <c r="F2523">
        <v>2020</v>
      </c>
    </row>
    <row r="2524" spans="1:6" x14ac:dyDescent="0.25">
      <c r="A2524" t="s">
        <v>2353</v>
      </c>
      <c r="B2524" t="s">
        <v>2350</v>
      </c>
      <c r="C2524" t="b">
        <v>0</v>
      </c>
      <c r="D2524" t="s">
        <v>100</v>
      </c>
      <c r="E2524">
        <v>352.76799999999997</v>
      </c>
      <c r="F2524">
        <v>2020</v>
      </c>
    </row>
    <row r="2525" spans="1:6" x14ac:dyDescent="0.25">
      <c r="A2525" t="s">
        <v>2412</v>
      </c>
      <c r="B2525" t="s">
        <v>2347</v>
      </c>
      <c r="C2525" t="b">
        <v>1</v>
      </c>
      <c r="D2525" t="s">
        <v>100</v>
      </c>
      <c r="E2525">
        <v>1529215.9</v>
      </c>
      <c r="F2525">
        <v>2020</v>
      </c>
    </row>
    <row r="2526" spans="1:6" x14ac:dyDescent="0.25">
      <c r="A2526" t="s">
        <v>2332</v>
      </c>
      <c r="B2526" t="s">
        <v>2345</v>
      </c>
      <c r="C2526" t="b">
        <v>0</v>
      </c>
      <c r="D2526" t="s">
        <v>100</v>
      </c>
      <c r="E2526">
        <v>0</v>
      </c>
      <c r="F2526">
        <v>2020</v>
      </c>
    </row>
    <row r="2527" spans="1:6" x14ac:dyDescent="0.25">
      <c r="A2527" t="s">
        <v>2412</v>
      </c>
      <c r="B2527" t="s">
        <v>2350</v>
      </c>
      <c r="C2527" t="b">
        <v>1</v>
      </c>
      <c r="D2527" t="s">
        <v>100</v>
      </c>
      <c r="E2527">
        <v>36</v>
      </c>
      <c r="F2527">
        <v>2020</v>
      </c>
    </row>
    <row r="2528" spans="1:6" x14ac:dyDescent="0.25">
      <c r="A2528" t="s">
        <v>2348</v>
      </c>
      <c r="B2528" t="s">
        <v>2350</v>
      </c>
      <c r="C2528" t="b">
        <v>1</v>
      </c>
      <c r="D2528" t="s">
        <v>100</v>
      </c>
      <c r="E2528">
        <v>615</v>
      </c>
      <c r="F2528">
        <v>2020</v>
      </c>
    </row>
    <row r="2529" spans="1:6" x14ac:dyDescent="0.25">
      <c r="A2529" t="s">
        <v>2348</v>
      </c>
      <c r="B2529" t="s">
        <v>2350</v>
      </c>
      <c r="C2529" t="b">
        <v>1</v>
      </c>
      <c r="D2529" t="s">
        <v>100</v>
      </c>
      <c r="E2529">
        <v>396</v>
      </c>
      <c r="F2529">
        <v>2020</v>
      </c>
    </row>
    <row r="2530" spans="1:6" x14ac:dyDescent="0.25">
      <c r="A2530" t="s">
        <v>2389</v>
      </c>
      <c r="B2530" t="s">
        <v>2341</v>
      </c>
      <c r="C2530" t="b">
        <v>1</v>
      </c>
      <c r="D2530" t="s">
        <v>100</v>
      </c>
      <c r="E2530">
        <v>881738</v>
      </c>
      <c r="F2530">
        <v>2020</v>
      </c>
    </row>
    <row r="2531" spans="1:6" x14ac:dyDescent="0.25">
      <c r="A2531" t="s">
        <v>2412</v>
      </c>
      <c r="B2531" t="s">
        <v>2350</v>
      </c>
      <c r="C2531" t="b">
        <v>1</v>
      </c>
      <c r="D2531" t="s">
        <v>100</v>
      </c>
      <c r="E2531">
        <v>86</v>
      </c>
      <c r="F2531">
        <v>2020</v>
      </c>
    </row>
    <row r="2532" spans="1:6" x14ac:dyDescent="0.25">
      <c r="A2532" t="s">
        <v>2412</v>
      </c>
      <c r="B2532" t="s">
        <v>2350</v>
      </c>
      <c r="C2532" t="b">
        <v>1</v>
      </c>
      <c r="D2532" t="s">
        <v>100</v>
      </c>
      <c r="E2532">
        <v>18</v>
      </c>
      <c r="F2532">
        <v>2020</v>
      </c>
    </row>
    <row r="2533" spans="1:6" x14ac:dyDescent="0.25">
      <c r="A2533" t="s">
        <v>2344</v>
      </c>
      <c r="B2533" t="s">
        <v>2352</v>
      </c>
      <c r="C2533" t="b">
        <v>1</v>
      </c>
      <c r="D2533" t="s">
        <v>100</v>
      </c>
      <c r="E2533">
        <v>1312</v>
      </c>
      <c r="F2533">
        <v>2020</v>
      </c>
    </row>
    <row r="2534" spans="1:6" x14ac:dyDescent="0.25">
      <c r="A2534" t="s">
        <v>2353</v>
      </c>
      <c r="B2534" t="s">
        <v>2350</v>
      </c>
      <c r="C2534" t="b">
        <v>0</v>
      </c>
      <c r="D2534" t="s">
        <v>100</v>
      </c>
      <c r="E2534">
        <v>45.991</v>
      </c>
      <c r="F2534">
        <v>2020</v>
      </c>
    </row>
    <row r="2535" spans="1:6" x14ac:dyDescent="0.25">
      <c r="A2535" t="s">
        <v>2367</v>
      </c>
      <c r="B2535" t="s">
        <v>2347</v>
      </c>
      <c r="C2535" t="b">
        <v>1</v>
      </c>
      <c r="D2535" t="s">
        <v>100</v>
      </c>
      <c r="E2535">
        <v>368635.2</v>
      </c>
      <c r="F2535">
        <v>2020</v>
      </c>
    </row>
    <row r="2536" spans="1:6" x14ac:dyDescent="0.25">
      <c r="A2536" t="s">
        <v>2353</v>
      </c>
      <c r="B2536" t="s">
        <v>2350</v>
      </c>
      <c r="C2536" t="b">
        <v>0</v>
      </c>
      <c r="D2536" t="s">
        <v>100</v>
      </c>
      <c r="E2536">
        <v>4155.8109999999997</v>
      </c>
      <c r="F2536">
        <v>2020</v>
      </c>
    </row>
    <row r="2537" spans="1:6" x14ac:dyDescent="0.25">
      <c r="A2537" t="s">
        <v>2397</v>
      </c>
      <c r="B2537" t="s">
        <v>2345</v>
      </c>
      <c r="C2537" t="b">
        <v>1</v>
      </c>
      <c r="D2537" t="s">
        <v>100</v>
      </c>
      <c r="E2537">
        <v>168055.64</v>
      </c>
      <c r="F2537">
        <v>2020</v>
      </c>
    </row>
    <row r="2538" spans="1:6" x14ac:dyDescent="0.25">
      <c r="A2538" t="s">
        <v>2353</v>
      </c>
      <c r="B2538" t="s">
        <v>2350</v>
      </c>
      <c r="C2538" t="b">
        <v>0</v>
      </c>
      <c r="D2538" t="s">
        <v>100</v>
      </c>
      <c r="E2538">
        <v>-9078.6350000000002</v>
      </c>
      <c r="F2538">
        <v>2020</v>
      </c>
    </row>
    <row r="2539" spans="1:6" x14ac:dyDescent="0.25">
      <c r="A2539" t="s">
        <v>2332</v>
      </c>
      <c r="B2539" t="s">
        <v>2345</v>
      </c>
      <c r="C2539" t="b">
        <v>0</v>
      </c>
      <c r="D2539" t="s">
        <v>100</v>
      </c>
      <c r="E2539">
        <v>0</v>
      </c>
      <c r="F2539">
        <v>2020</v>
      </c>
    </row>
    <row r="2540" spans="1:6" x14ac:dyDescent="0.25">
      <c r="A2540" t="s">
        <v>2332</v>
      </c>
      <c r="B2540" t="s">
        <v>2345</v>
      </c>
      <c r="C2540" t="b">
        <v>0</v>
      </c>
      <c r="D2540" t="s">
        <v>100</v>
      </c>
      <c r="E2540">
        <v>0</v>
      </c>
      <c r="F2540">
        <v>2020</v>
      </c>
    </row>
    <row r="2541" spans="1:6" x14ac:dyDescent="0.25">
      <c r="A2541" t="s">
        <v>2344</v>
      </c>
      <c r="B2541" t="s">
        <v>2350</v>
      </c>
      <c r="C2541" t="b">
        <v>1</v>
      </c>
      <c r="D2541" t="s">
        <v>100</v>
      </c>
      <c r="E2541">
        <v>117</v>
      </c>
      <c r="F2541">
        <v>2020</v>
      </c>
    </row>
    <row r="2542" spans="1:6" x14ac:dyDescent="0.25">
      <c r="A2542" t="s">
        <v>2332</v>
      </c>
      <c r="B2542" t="s">
        <v>2350</v>
      </c>
      <c r="C2542" t="b">
        <v>0</v>
      </c>
      <c r="D2542" t="s">
        <v>100</v>
      </c>
      <c r="E2542">
        <v>0</v>
      </c>
      <c r="F2542">
        <v>2020</v>
      </c>
    </row>
    <row r="2543" spans="1:6" x14ac:dyDescent="0.25">
      <c r="A2543" t="s">
        <v>2348</v>
      </c>
      <c r="B2543" t="s">
        <v>2350</v>
      </c>
      <c r="C2543" t="b">
        <v>1</v>
      </c>
      <c r="D2543" t="s">
        <v>100</v>
      </c>
      <c r="E2543">
        <v>12</v>
      </c>
      <c r="F2543">
        <v>2020</v>
      </c>
    </row>
    <row r="2544" spans="1:6" x14ac:dyDescent="0.25">
      <c r="A2544" t="s">
        <v>2404</v>
      </c>
      <c r="B2544" t="s">
        <v>2341</v>
      </c>
      <c r="C2544" t="b">
        <v>1</v>
      </c>
      <c r="D2544" t="s">
        <v>100</v>
      </c>
      <c r="E2544">
        <v>74265</v>
      </c>
      <c r="F2544">
        <v>2020</v>
      </c>
    </row>
    <row r="2545" spans="1:6" x14ac:dyDescent="0.25">
      <c r="A2545" t="s">
        <v>2412</v>
      </c>
      <c r="B2545" t="s">
        <v>2350</v>
      </c>
      <c r="C2545" t="b">
        <v>1</v>
      </c>
      <c r="D2545" t="s">
        <v>100</v>
      </c>
      <c r="E2545">
        <v>171</v>
      </c>
      <c r="F2545">
        <v>2020</v>
      </c>
    </row>
    <row r="2546" spans="1:6" x14ac:dyDescent="0.25">
      <c r="A2546" t="s">
        <v>2348</v>
      </c>
      <c r="B2546" t="s">
        <v>2350</v>
      </c>
      <c r="C2546" t="b">
        <v>1</v>
      </c>
      <c r="D2546" t="s">
        <v>100</v>
      </c>
      <c r="E2546">
        <v>34</v>
      </c>
      <c r="F2546">
        <v>2020</v>
      </c>
    </row>
    <row r="2547" spans="1:6" x14ac:dyDescent="0.25">
      <c r="A2547" t="s">
        <v>2412</v>
      </c>
      <c r="B2547" t="s">
        <v>2350</v>
      </c>
      <c r="C2547" t="b">
        <v>1</v>
      </c>
      <c r="D2547" t="s">
        <v>100</v>
      </c>
      <c r="E2547">
        <v>68</v>
      </c>
      <c r="F2547">
        <v>2020</v>
      </c>
    </row>
    <row r="2548" spans="1:6" x14ac:dyDescent="0.25">
      <c r="A2548" t="s">
        <v>2364</v>
      </c>
      <c r="B2548" t="s">
        <v>2350</v>
      </c>
      <c r="C2548" t="b">
        <v>1</v>
      </c>
      <c r="D2548" t="s">
        <v>100</v>
      </c>
      <c r="E2548">
        <v>152</v>
      </c>
      <c r="F2548">
        <v>2020</v>
      </c>
    </row>
    <row r="2549" spans="1:6" x14ac:dyDescent="0.25">
      <c r="A2549" t="s">
        <v>2364</v>
      </c>
      <c r="B2549" t="s">
        <v>2350</v>
      </c>
      <c r="C2549" t="b">
        <v>1</v>
      </c>
      <c r="D2549" t="s">
        <v>100</v>
      </c>
      <c r="E2549">
        <v>169</v>
      </c>
      <c r="F2549">
        <v>2020</v>
      </c>
    </row>
    <row r="2550" spans="1:6" x14ac:dyDescent="0.25">
      <c r="A2550" t="s">
        <v>2353</v>
      </c>
      <c r="B2550" t="s">
        <v>2350</v>
      </c>
      <c r="C2550" t="b">
        <v>0</v>
      </c>
      <c r="D2550" t="s">
        <v>100</v>
      </c>
      <c r="E2550">
        <v>1209.433</v>
      </c>
      <c r="F2550">
        <v>2020</v>
      </c>
    </row>
    <row r="2551" spans="1:6" x14ac:dyDescent="0.25">
      <c r="A2551" t="s">
        <v>2395</v>
      </c>
      <c r="B2551" t="s">
        <v>2347</v>
      </c>
      <c r="C2551" t="b">
        <v>1</v>
      </c>
      <c r="D2551" t="s">
        <v>100</v>
      </c>
      <c r="E2551">
        <v>10981.566999999999</v>
      </c>
      <c r="F2551">
        <v>2020</v>
      </c>
    </row>
    <row r="2552" spans="1:6" x14ac:dyDescent="0.25">
      <c r="A2552" t="s">
        <v>2364</v>
      </c>
      <c r="B2552" t="s">
        <v>2350</v>
      </c>
      <c r="C2552" t="b">
        <v>1</v>
      </c>
      <c r="D2552" t="s">
        <v>100</v>
      </c>
      <c r="E2552">
        <v>128</v>
      </c>
      <c r="F2552">
        <v>2020</v>
      </c>
    </row>
    <row r="2553" spans="1:6" x14ac:dyDescent="0.25">
      <c r="A2553" t="s">
        <v>2364</v>
      </c>
      <c r="B2553" t="s">
        <v>2350</v>
      </c>
      <c r="C2553" t="b">
        <v>1</v>
      </c>
      <c r="D2553" t="s">
        <v>100</v>
      </c>
      <c r="E2553">
        <v>93</v>
      </c>
      <c r="F2553">
        <v>2020</v>
      </c>
    </row>
    <row r="2554" spans="1:6" x14ac:dyDescent="0.25">
      <c r="A2554" t="s">
        <v>2332</v>
      </c>
      <c r="B2554" t="s">
        <v>2372</v>
      </c>
      <c r="C2554" t="b">
        <v>0</v>
      </c>
      <c r="D2554" t="s">
        <v>100</v>
      </c>
      <c r="E2554">
        <v>-424373</v>
      </c>
      <c r="F2554">
        <v>2020</v>
      </c>
    </row>
    <row r="2555" spans="1:6" x14ac:dyDescent="0.25">
      <c r="A2555" t="s">
        <v>2365</v>
      </c>
      <c r="B2555" t="s">
        <v>2368</v>
      </c>
      <c r="C2555" t="b">
        <v>1</v>
      </c>
      <c r="D2555" t="s">
        <v>100</v>
      </c>
      <c r="E2555">
        <v>11580515</v>
      </c>
      <c r="F2555">
        <v>2020</v>
      </c>
    </row>
    <row r="2556" spans="1:6" x14ac:dyDescent="0.25">
      <c r="A2556" t="s">
        <v>2365</v>
      </c>
      <c r="B2556" t="s">
        <v>2368</v>
      </c>
      <c r="C2556" t="b">
        <v>1</v>
      </c>
      <c r="D2556" t="s">
        <v>100</v>
      </c>
      <c r="E2556">
        <v>10211819</v>
      </c>
      <c r="F2556">
        <v>2020</v>
      </c>
    </row>
    <row r="2557" spans="1:6" x14ac:dyDescent="0.25">
      <c r="A2557" t="s">
        <v>2397</v>
      </c>
      <c r="B2557" t="s">
        <v>2350</v>
      </c>
      <c r="C2557" t="b">
        <v>1</v>
      </c>
      <c r="D2557" t="s">
        <v>100</v>
      </c>
      <c r="E2557">
        <v>261</v>
      </c>
      <c r="F2557">
        <v>2020</v>
      </c>
    </row>
    <row r="2558" spans="1:6" x14ac:dyDescent="0.25">
      <c r="A2558" t="s">
        <v>2344</v>
      </c>
      <c r="B2558" t="s">
        <v>2350</v>
      </c>
      <c r="C2558" t="b">
        <v>1</v>
      </c>
      <c r="D2558" t="s">
        <v>100</v>
      </c>
      <c r="E2558">
        <v>702</v>
      </c>
      <c r="F2558">
        <v>2020</v>
      </c>
    </row>
    <row r="2559" spans="1:6" x14ac:dyDescent="0.25">
      <c r="A2559" t="s">
        <v>2332</v>
      </c>
      <c r="B2559" t="s">
        <v>2350</v>
      </c>
      <c r="C2559" t="b">
        <v>0</v>
      </c>
      <c r="D2559" t="s">
        <v>100</v>
      </c>
      <c r="E2559">
        <v>0</v>
      </c>
      <c r="F2559">
        <v>2020</v>
      </c>
    </row>
    <row r="2560" spans="1:6" x14ac:dyDescent="0.25">
      <c r="A2560" t="s">
        <v>2356</v>
      </c>
      <c r="B2560" t="s">
        <v>2350</v>
      </c>
      <c r="C2560" t="b">
        <v>1</v>
      </c>
      <c r="D2560" t="s">
        <v>100</v>
      </c>
      <c r="E2560">
        <v>110</v>
      </c>
      <c r="F2560">
        <v>2020</v>
      </c>
    </row>
    <row r="2561" spans="1:6" x14ac:dyDescent="0.25">
      <c r="A2561" t="s">
        <v>2370</v>
      </c>
      <c r="B2561" t="s">
        <v>2341</v>
      </c>
      <c r="C2561" t="b">
        <v>1</v>
      </c>
      <c r="D2561" t="s">
        <v>100</v>
      </c>
      <c r="E2561">
        <v>960618</v>
      </c>
      <c r="F2561">
        <v>2020</v>
      </c>
    </row>
    <row r="2562" spans="1:6" x14ac:dyDescent="0.25">
      <c r="A2562" t="s">
        <v>2399</v>
      </c>
      <c r="B2562" t="s">
        <v>2343</v>
      </c>
      <c r="C2562" t="b">
        <v>1</v>
      </c>
      <c r="D2562" t="s">
        <v>100</v>
      </c>
      <c r="E2562">
        <v>49791</v>
      </c>
      <c r="F2562">
        <v>2020</v>
      </c>
    </row>
    <row r="2563" spans="1:6" x14ac:dyDescent="0.25">
      <c r="A2563" t="s">
        <v>2332</v>
      </c>
      <c r="B2563" t="s">
        <v>2345</v>
      </c>
      <c r="C2563" t="b">
        <v>0</v>
      </c>
      <c r="D2563" t="s">
        <v>100</v>
      </c>
      <c r="E2563">
        <v>0</v>
      </c>
      <c r="F2563">
        <v>2020</v>
      </c>
    </row>
    <row r="2564" spans="1:6" x14ac:dyDescent="0.25">
      <c r="A2564" t="s">
        <v>2332</v>
      </c>
      <c r="B2564" t="s">
        <v>2350</v>
      </c>
      <c r="C2564" t="b">
        <v>0</v>
      </c>
      <c r="D2564" t="s">
        <v>100</v>
      </c>
      <c r="E2564">
        <v>0</v>
      </c>
      <c r="F2564">
        <v>2020</v>
      </c>
    </row>
    <row r="2565" spans="1:6" x14ac:dyDescent="0.25">
      <c r="A2565" t="s">
        <v>2338</v>
      </c>
      <c r="B2565" t="s">
        <v>2343</v>
      </c>
      <c r="C2565" t="b">
        <v>1</v>
      </c>
      <c r="D2565" t="s">
        <v>100</v>
      </c>
      <c r="E2565">
        <v>200700</v>
      </c>
      <c r="F2565">
        <v>2020</v>
      </c>
    </row>
    <row r="2566" spans="1:6" x14ac:dyDescent="0.25">
      <c r="A2566" t="s">
        <v>2332</v>
      </c>
      <c r="B2566" t="s">
        <v>2350</v>
      </c>
      <c r="C2566" t="b">
        <v>0</v>
      </c>
      <c r="D2566" t="s">
        <v>100</v>
      </c>
      <c r="E2566">
        <v>0</v>
      </c>
      <c r="F2566">
        <v>2020</v>
      </c>
    </row>
    <row r="2567" spans="1:6" x14ac:dyDescent="0.25">
      <c r="A2567" t="s">
        <v>2332</v>
      </c>
      <c r="B2567" t="s">
        <v>2350</v>
      </c>
      <c r="C2567" t="b">
        <v>0</v>
      </c>
      <c r="D2567" t="s">
        <v>103</v>
      </c>
      <c r="E2567">
        <v>749.77599999999995</v>
      </c>
      <c r="F2567">
        <v>2020</v>
      </c>
    </row>
    <row r="2568" spans="1:6" x14ac:dyDescent="0.25">
      <c r="A2568" t="s">
        <v>2332</v>
      </c>
      <c r="B2568" t="s">
        <v>2343</v>
      </c>
      <c r="C2568" t="b">
        <v>0</v>
      </c>
      <c r="D2568" t="s">
        <v>103</v>
      </c>
      <c r="E2568">
        <v>504613.22</v>
      </c>
      <c r="F2568">
        <v>2020</v>
      </c>
    </row>
    <row r="2569" spans="1:6" x14ac:dyDescent="0.25">
      <c r="A2569" t="s">
        <v>2353</v>
      </c>
      <c r="B2569" t="s">
        <v>2350</v>
      </c>
      <c r="C2569" t="b">
        <v>0</v>
      </c>
      <c r="D2569" t="s">
        <v>103</v>
      </c>
      <c r="E2569">
        <v>1610.9639999999999</v>
      </c>
      <c r="F2569">
        <v>2020</v>
      </c>
    </row>
    <row r="2570" spans="1:6" x14ac:dyDescent="0.25">
      <c r="A2570" t="s">
        <v>2444</v>
      </c>
      <c r="B2570" t="s">
        <v>2343</v>
      </c>
      <c r="C2570" t="b">
        <v>1</v>
      </c>
      <c r="D2570" t="s">
        <v>103</v>
      </c>
      <c r="E2570">
        <v>1071850</v>
      </c>
      <c r="F2570">
        <v>2020</v>
      </c>
    </row>
    <row r="2571" spans="1:6" x14ac:dyDescent="0.25">
      <c r="A2571" t="s">
        <v>2459</v>
      </c>
      <c r="B2571" t="s">
        <v>2350</v>
      </c>
      <c r="C2571" t="b">
        <v>1</v>
      </c>
      <c r="D2571" t="s">
        <v>105</v>
      </c>
      <c r="E2571">
        <v>802.00599999999997</v>
      </c>
      <c r="F2571">
        <v>2020</v>
      </c>
    </row>
    <row r="2572" spans="1:6" x14ac:dyDescent="0.25">
      <c r="A2572" t="s">
        <v>2353</v>
      </c>
      <c r="B2572" t="s">
        <v>2352</v>
      </c>
      <c r="C2572" t="b">
        <v>0</v>
      </c>
      <c r="D2572" t="s">
        <v>105</v>
      </c>
      <c r="E2572">
        <v>572.99400000000003</v>
      </c>
      <c r="F2572">
        <v>2020</v>
      </c>
    </row>
    <row r="2573" spans="1:6" x14ac:dyDescent="0.25">
      <c r="A2573" t="s">
        <v>2332</v>
      </c>
      <c r="B2573" t="s">
        <v>2350</v>
      </c>
      <c r="C2573" t="b">
        <v>0</v>
      </c>
      <c r="D2573" t="s">
        <v>105</v>
      </c>
      <c r="E2573">
        <v>0</v>
      </c>
      <c r="F2573">
        <v>2020</v>
      </c>
    </row>
    <row r="2574" spans="1:6" x14ac:dyDescent="0.25">
      <c r="A2574" t="s">
        <v>2332</v>
      </c>
      <c r="B2574" t="s">
        <v>2345</v>
      </c>
      <c r="C2574" t="b">
        <v>0</v>
      </c>
      <c r="D2574" t="s">
        <v>105</v>
      </c>
      <c r="E2574">
        <v>0</v>
      </c>
      <c r="F2574">
        <v>2020</v>
      </c>
    </row>
    <row r="2575" spans="1:6" x14ac:dyDescent="0.25">
      <c r="A2575" t="s">
        <v>2332</v>
      </c>
      <c r="B2575" t="s">
        <v>2350</v>
      </c>
      <c r="C2575" t="b">
        <v>0</v>
      </c>
      <c r="D2575" t="s">
        <v>105</v>
      </c>
      <c r="E2575">
        <v>0</v>
      </c>
      <c r="F2575">
        <v>2020</v>
      </c>
    </row>
    <row r="2576" spans="1:6" x14ac:dyDescent="0.25">
      <c r="A2576" t="s">
        <v>2332</v>
      </c>
      <c r="B2576" t="s">
        <v>2347</v>
      </c>
      <c r="C2576" t="b">
        <v>0</v>
      </c>
      <c r="D2576" t="s">
        <v>105</v>
      </c>
      <c r="E2576">
        <v>0</v>
      </c>
      <c r="F2576">
        <v>2020</v>
      </c>
    </row>
    <row r="2577" spans="1:6" x14ac:dyDescent="0.25">
      <c r="A2577" t="s">
        <v>2344</v>
      </c>
      <c r="B2577" t="s">
        <v>2368</v>
      </c>
      <c r="C2577" t="b">
        <v>1</v>
      </c>
      <c r="D2577" t="s">
        <v>105</v>
      </c>
      <c r="E2577">
        <v>6124626</v>
      </c>
      <c r="F2577">
        <v>2020</v>
      </c>
    </row>
    <row r="2578" spans="1:6" x14ac:dyDescent="0.25">
      <c r="A2578" t="s">
        <v>2354</v>
      </c>
      <c r="B2578" t="s">
        <v>2341</v>
      </c>
      <c r="C2578" t="b">
        <v>1</v>
      </c>
      <c r="D2578" t="s">
        <v>105</v>
      </c>
      <c r="E2578">
        <v>4947</v>
      </c>
      <c r="F2578">
        <v>2020</v>
      </c>
    </row>
    <row r="2579" spans="1:6" x14ac:dyDescent="0.25">
      <c r="A2579" t="s">
        <v>2415</v>
      </c>
      <c r="B2579" t="s">
        <v>2341</v>
      </c>
      <c r="C2579" t="b">
        <v>1</v>
      </c>
      <c r="D2579" t="s">
        <v>105</v>
      </c>
      <c r="E2579">
        <v>29501</v>
      </c>
      <c r="F2579">
        <v>2020</v>
      </c>
    </row>
    <row r="2580" spans="1:6" x14ac:dyDescent="0.25">
      <c r="A2580" t="s">
        <v>2332</v>
      </c>
      <c r="B2580" t="s">
        <v>2350</v>
      </c>
      <c r="C2580" t="b">
        <v>0</v>
      </c>
      <c r="D2580" t="s">
        <v>105</v>
      </c>
      <c r="E2580">
        <v>0</v>
      </c>
      <c r="F2580">
        <v>2020</v>
      </c>
    </row>
    <row r="2581" spans="1:6" x14ac:dyDescent="0.25">
      <c r="A2581" t="s">
        <v>2332</v>
      </c>
      <c r="B2581" t="s">
        <v>2347</v>
      </c>
      <c r="C2581" t="b">
        <v>0</v>
      </c>
      <c r="D2581" t="s">
        <v>105</v>
      </c>
      <c r="E2581">
        <v>0</v>
      </c>
      <c r="F2581">
        <v>2020</v>
      </c>
    </row>
    <row r="2582" spans="1:6" x14ac:dyDescent="0.25">
      <c r="A2582" t="s">
        <v>2404</v>
      </c>
      <c r="B2582" t="s">
        <v>2341</v>
      </c>
      <c r="C2582" t="b">
        <v>1</v>
      </c>
      <c r="D2582" t="s">
        <v>105</v>
      </c>
      <c r="E2582">
        <v>195060</v>
      </c>
      <c r="F2582">
        <v>2020</v>
      </c>
    </row>
    <row r="2583" spans="1:6" x14ac:dyDescent="0.25">
      <c r="A2583" t="s">
        <v>2458</v>
      </c>
      <c r="B2583" t="s">
        <v>2341</v>
      </c>
      <c r="C2583" t="b">
        <v>1</v>
      </c>
      <c r="D2583" t="s">
        <v>105</v>
      </c>
      <c r="E2583">
        <v>167286</v>
      </c>
      <c r="F2583">
        <v>2020</v>
      </c>
    </row>
    <row r="2584" spans="1:6" x14ac:dyDescent="0.25">
      <c r="A2584" t="s">
        <v>2422</v>
      </c>
      <c r="B2584" t="s">
        <v>2341</v>
      </c>
      <c r="C2584" t="b">
        <v>1</v>
      </c>
      <c r="D2584" t="s">
        <v>105</v>
      </c>
      <c r="E2584">
        <v>236761</v>
      </c>
      <c r="F2584">
        <v>2020</v>
      </c>
    </row>
    <row r="2585" spans="1:6" x14ac:dyDescent="0.25">
      <c r="A2585" t="s">
        <v>2403</v>
      </c>
      <c r="B2585" t="s">
        <v>2341</v>
      </c>
      <c r="C2585" t="b">
        <v>1</v>
      </c>
      <c r="D2585" t="s">
        <v>105</v>
      </c>
      <c r="E2585">
        <v>30701</v>
      </c>
      <c r="F2585">
        <v>2020</v>
      </c>
    </row>
    <row r="2586" spans="1:6" x14ac:dyDescent="0.25">
      <c r="A2586" t="s">
        <v>2332</v>
      </c>
      <c r="B2586" t="s">
        <v>2341</v>
      </c>
      <c r="C2586" t="b">
        <v>0</v>
      </c>
      <c r="D2586" t="s">
        <v>105</v>
      </c>
      <c r="E2586">
        <v>-71</v>
      </c>
      <c r="F2586">
        <v>2020</v>
      </c>
    </row>
    <row r="2587" spans="1:6" x14ac:dyDescent="0.25">
      <c r="A2587" t="s">
        <v>2354</v>
      </c>
      <c r="B2587" t="s">
        <v>2341</v>
      </c>
      <c r="C2587" t="b">
        <v>1</v>
      </c>
      <c r="D2587" t="s">
        <v>105</v>
      </c>
      <c r="E2587">
        <v>13544</v>
      </c>
      <c r="F2587">
        <v>2020</v>
      </c>
    </row>
    <row r="2588" spans="1:6" x14ac:dyDescent="0.25">
      <c r="A2588" t="s">
        <v>2332</v>
      </c>
      <c r="B2588" t="s">
        <v>2372</v>
      </c>
      <c r="C2588" t="b">
        <v>0</v>
      </c>
      <c r="D2588" t="s">
        <v>105</v>
      </c>
      <c r="E2588">
        <v>-104503</v>
      </c>
      <c r="F2588">
        <v>2020</v>
      </c>
    </row>
    <row r="2589" spans="1:6" x14ac:dyDescent="0.25">
      <c r="A2589" t="s">
        <v>2454</v>
      </c>
      <c r="B2589" t="s">
        <v>2343</v>
      </c>
      <c r="C2589" t="b">
        <v>1</v>
      </c>
      <c r="D2589" t="s">
        <v>105</v>
      </c>
      <c r="E2589">
        <v>2443026</v>
      </c>
      <c r="F2589">
        <v>2020</v>
      </c>
    </row>
    <row r="2590" spans="1:6" x14ac:dyDescent="0.25">
      <c r="A2590" t="s">
        <v>2454</v>
      </c>
      <c r="B2590" t="s">
        <v>2343</v>
      </c>
      <c r="C2590" t="b">
        <v>1</v>
      </c>
      <c r="D2590" t="s">
        <v>105</v>
      </c>
      <c r="E2590">
        <v>3592708</v>
      </c>
      <c r="F2590">
        <v>2020</v>
      </c>
    </row>
    <row r="2591" spans="1:6" x14ac:dyDescent="0.25">
      <c r="A2591" t="s">
        <v>2353</v>
      </c>
      <c r="B2591" t="s">
        <v>2350</v>
      </c>
      <c r="C2591" t="b">
        <v>0</v>
      </c>
      <c r="D2591" t="s">
        <v>105</v>
      </c>
      <c r="E2591">
        <v>600.96699999999998</v>
      </c>
      <c r="F2591">
        <v>2020</v>
      </c>
    </row>
    <row r="2592" spans="1:6" x14ac:dyDescent="0.25">
      <c r="A2592" t="s">
        <v>2382</v>
      </c>
      <c r="B2592" t="s">
        <v>2352</v>
      </c>
      <c r="C2592" t="b">
        <v>1</v>
      </c>
      <c r="D2592" t="s">
        <v>105</v>
      </c>
      <c r="E2592">
        <v>1110.0329999999999</v>
      </c>
      <c r="F2592">
        <v>2020</v>
      </c>
    </row>
    <row r="2593" spans="1:6" x14ac:dyDescent="0.25">
      <c r="A2593" t="s">
        <v>2332</v>
      </c>
      <c r="B2593" t="s">
        <v>2350</v>
      </c>
      <c r="C2593" t="b">
        <v>0</v>
      </c>
      <c r="D2593" t="s">
        <v>105</v>
      </c>
      <c r="E2593">
        <v>-644</v>
      </c>
      <c r="F2593">
        <v>2020</v>
      </c>
    </row>
    <row r="2594" spans="1:6" x14ac:dyDescent="0.25">
      <c r="A2594" t="s">
        <v>2416</v>
      </c>
      <c r="B2594" t="s">
        <v>2347</v>
      </c>
      <c r="C2594" t="b">
        <v>0</v>
      </c>
      <c r="D2594" t="s">
        <v>105</v>
      </c>
      <c r="E2594">
        <v>-3437</v>
      </c>
      <c r="F2594">
        <v>2020</v>
      </c>
    </row>
    <row r="2595" spans="1:6" x14ac:dyDescent="0.25">
      <c r="A2595" t="s">
        <v>2332</v>
      </c>
      <c r="B2595" t="s">
        <v>2386</v>
      </c>
      <c r="C2595" t="b">
        <v>0</v>
      </c>
      <c r="D2595" t="s">
        <v>105</v>
      </c>
      <c r="E2595">
        <v>-644</v>
      </c>
      <c r="F2595">
        <v>2020</v>
      </c>
    </row>
    <row r="2596" spans="1:6" x14ac:dyDescent="0.25">
      <c r="A2596" t="s">
        <v>2365</v>
      </c>
      <c r="B2596" t="s">
        <v>2368</v>
      </c>
      <c r="C2596" t="b">
        <v>1</v>
      </c>
      <c r="D2596" t="s">
        <v>105</v>
      </c>
      <c r="E2596">
        <v>7012136</v>
      </c>
      <c r="F2596">
        <v>2020</v>
      </c>
    </row>
    <row r="2597" spans="1:6" x14ac:dyDescent="0.25">
      <c r="A2597" t="s">
        <v>2365</v>
      </c>
      <c r="B2597" t="s">
        <v>2368</v>
      </c>
      <c r="C2597" t="b">
        <v>1</v>
      </c>
      <c r="D2597" t="s">
        <v>105</v>
      </c>
      <c r="E2597">
        <v>7670158</v>
      </c>
      <c r="F2597">
        <v>2020</v>
      </c>
    </row>
    <row r="2598" spans="1:6" x14ac:dyDescent="0.25">
      <c r="A2598" t="s">
        <v>2365</v>
      </c>
      <c r="B2598" t="s">
        <v>2368</v>
      </c>
      <c r="C2598" t="b">
        <v>1</v>
      </c>
      <c r="D2598" t="s">
        <v>105</v>
      </c>
      <c r="E2598">
        <v>6859973</v>
      </c>
      <c r="F2598">
        <v>2020</v>
      </c>
    </row>
    <row r="2599" spans="1:6" x14ac:dyDescent="0.25">
      <c r="A2599" t="s">
        <v>2354</v>
      </c>
      <c r="B2599" t="s">
        <v>2341</v>
      </c>
      <c r="C2599" t="b">
        <v>1</v>
      </c>
      <c r="D2599" t="s">
        <v>105</v>
      </c>
      <c r="E2599">
        <v>12698</v>
      </c>
      <c r="F2599">
        <v>2020</v>
      </c>
    </row>
    <row r="2600" spans="1:6" x14ac:dyDescent="0.25">
      <c r="A2600" t="s">
        <v>2466</v>
      </c>
      <c r="B2600" t="s">
        <v>2341</v>
      </c>
      <c r="C2600" t="b">
        <v>1</v>
      </c>
      <c r="D2600" t="s">
        <v>105</v>
      </c>
      <c r="E2600">
        <v>401240</v>
      </c>
      <c r="F2600">
        <v>2020</v>
      </c>
    </row>
    <row r="2601" spans="1:6" x14ac:dyDescent="0.25">
      <c r="A2601" t="s">
        <v>2410</v>
      </c>
      <c r="B2601" t="s">
        <v>2341</v>
      </c>
      <c r="C2601" t="b">
        <v>1</v>
      </c>
      <c r="D2601" t="s">
        <v>105</v>
      </c>
      <c r="E2601">
        <v>214998</v>
      </c>
      <c r="F2601">
        <v>2020</v>
      </c>
    </row>
    <row r="2602" spans="1:6" x14ac:dyDescent="0.25">
      <c r="A2602" t="s">
        <v>2430</v>
      </c>
      <c r="B2602" t="s">
        <v>2341</v>
      </c>
      <c r="C2602" t="b">
        <v>1</v>
      </c>
      <c r="D2602" t="s">
        <v>105</v>
      </c>
      <c r="E2602">
        <v>80306</v>
      </c>
      <c r="F2602">
        <v>2020</v>
      </c>
    </row>
    <row r="2603" spans="1:6" x14ac:dyDescent="0.25">
      <c r="A2603" t="s">
        <v>2423</v>
      </c>
      <c r="B2603" t="s">
        <v>2341</v>
      </c>
      <c r="C2603" t="b">
        <v>1</v>
      </c>
      <c r="D2603" t="s">
        <v>105</v>
      </c>
      <c r="E2603">
        <v>112549</v>
      </c>
      <c r="F2603">
        <v>2020</v>
      </c>
    </row>
    <row r="2604" spans="1:6" x14ac:dyDescent="0.25">
      <c r="A2604" t="s">
        <v>2353</v>
      </c>
      <c r="B2604" t="s">
        <v>2350</v>
      </c>
      <c r="C2604" t="b">
        <v>0</v>
      </c>
      <c r="D2604" t="s">
        <v>105</v>
      </c>
      <c r="E2604">
        <v>20.282</v>
      </c>
      <c r="F2604">
        <v>2020</v>
      </c>
    </row>
    <row r="2605" spans="1:6" x14ac:dyDescent="0.25">
      <c r="A2605" t="s">
        <v>2412</v>
      </c>
      <c r="B2605" t="s">
        <v>2352</v>
      </c>
      <c r="C2605" t="b">
        <v>1</v>
      </c>
      <c r="D2605" t="s">
        <v>105</v>
      </c>
      <c r="E2605">
        <v>119.718</v>
      </c>
      <c r="F2605">
        <v>2020</v>
      </c>
    </row>
    <row r="2606" spans="1:6" x14ac:dyDescent="0.25">
      <c r="A2606" t="s">
        <v>2353</v>
      </c>
      <c r="B2606" t="s">
        <v>2350</v>
      </c>
      <c r="C2606" t="b">
        <v>0</v>
      </c>
      <c r="D2606" t="s">
        <v>105</v>
      </c>
      <c r="E2606">
        <v>2687.645</v>
      </c>
      <c r="F2606">
        <v>2020</v>
      </c>
    </row>
    <row r="2607" spans="1:6" x14ac:dyDescent="0.25">
      <c r="A2607" t="s">
        <v>2373</v>
      </c>
      <c r="B2607" t="s">
        <v>2352</v>
      </c>
      <c r="C2607" t="b">
        <v>1</v>
      </c>
      <c r="D2607" t="s">
        <v>105</v>
      </c>
      <c r="E2607">
        <v>22930.355</v>
      </c>
      <c r="F2607">
        <v>2020</v>
      </c>
    </row>
    <row r="2608" spans="1:6" x14ac:dyDescent="0.25">
      <c r="A2608" t="s">
        <v>2332</v>
      </c>
      <c r="B2608" t="s">
        <v>2350</v>
      </c>
      <c r="C2608" t="b">
        <v>0</v>
      </c>
      <c r="D2608" t="s">
        <v>105</v>
      </c>
      <c r="E2608">
        <v>0</v>
      </c>
      <c r="F2608">
        <v>2020</v>
      </c>
    </row>
    <row r="2609" spans="1:6" x14ac:dyDescent="0.25">
      <c r="A2609" t="s">
        <v>2332</v>
      </c>
      <c r="B2609" t="s">
        <v>2345</v>
      </c>
      <c r="C2609" t="b">
        <v>0</v>
      </c>
      <c r="D2609" t="s">
        <v>105</v>
      </c>
      <c r="E2609">
        <v>0</v>
      </c>
      <c r="F2609">
        <v>2020</v>
      </c>
    </row>
    <row r="2610" spans="1:6" x14ac:dyDescent="0.25">
      <c r="A2610" t="s">
        <v>2332</v>
      </c>
      <c r="B2610" t="s">
        <v>2350</v>
      </c>
      <c r="C2610" t="b">
        <v>0</v>
      </c>
      <c r="D2610" t="s">
        <v>105</v>
      </c>
      <c r="E2610">
        <v>0</v>
      </c>
      <c r="F2610">
        <v>2020</v>
      </c>
    </row>
    <row r="2611" spans="1:6" x14ac:dyDescent="0.25">
      <c r="A2611" t="s">
        <v>2416</v>
      </c>
      <c r="B2611" t="s">
        <v>2347</v>
      </c>
      <c r="C2611" t="b">
        <v>1</v>
      </c>
      <c r="D2611" t="s">
        <v>105</v>
      </c>
      <c r="E2611">
        <v>1020802</v>
      </c>
      <c r="F2611">
        <v>2020</v>
      </c>
    </row>
    <row r="2612" spans="1:6" x14ac:dyDescent="0.25">
      <c r="A2612" t="s">
        <v>2469</v>
      </c>
      <c r="B2612" t="s">
        <v>2341</v>
      </c>
      <c r="C2612" t="b">
        <v>1</v>
      </c>
      <c r="D2612" t="s">
        <v>105</v>
      </c>
      <c r="E2612">
        <v>26902</v>
      </c>
      <c r="F2612">
        <v>2020</v>
      </c>
    </row>
    <row r="2613" spans="1:6" x14ac:dyDescent="0.25">
      <c r="A2613" t="s">
        <v>2423</v>
      </c>
      <c r="B2613" t="s">
        <v>2341</v>
      </c>
      <c r="C2613" t="b">
        <v>1</v>
      </c>
      <c r="D2613" t="s">
        <v>105</v>
      </c>
      <c r="E2613">
        <v>34851</v>
      </c>
      <c r="F2613">
        <v>2020</v>
      </c>
    </row>
    <row r="2614" spans="1:6" x14ac:dyDescent="0.25">
      <c r="A2614" t="s">
        <v>2353</v>
      </c>
      <c r="B2614" t="s">
        <v>2350</v>
      </c>
      <c r="C2614" t="b">
        <v>0</v>
      </c>
      <c r="D2614" t="s">
        <v>105</v>
      </c>
      <c r="E2614">
        <v>936.71199999999999</v>
      </c>
      <c r="F2614">
        <v>2020</v>
      </c>
    </row>
    <row r="2615" spans="1:6" x14ac:dyDescent="0.25">
      <c r="A2615" t="s">
        <v>2344</v>
      </c>
      <c r="B2615" t="s">
        <v>2352</v>
      </c>
      <c r="C2615" t="b">
        <v>1</v>
      </c>
      <c r="D2615" t="s">
        <v>105</v>
      </c>
      <c r="E2615">
        <v>4319.2879999999996</v>
      </c>
      <c r="F2615">
        <v>2020</v>
      </c>
    </row>
    <row r="2616" spans="1:6" x14ac:dyDescent="0.25">
      <c r="A2616" t="s">
        <v>2344</v>
      </c>
      <c r="B2616" t="s">
        <v>2341</v>
      </c>
      <c r="C2616" t="b">
        <v>1</v>
      </c>
      <c r="D2616" t="s">
        <v>105</v>
      </c>
      <c r="E2616">
        <v>281501</v>
      </c>
      <c r="F2616">
        <v>2020</v>
      </c>
    </row>
    <row r="2617" spans="1:6" x14ac:dyDescent="0.25">
      <c r="A2617" t="s">
        <v>2332</v>
      </c>
      <c r="B2617" t="s">
        <v>2350</v>
      </c>
      <c r="C2617" t="b">
        <v>0</v>
      </c>
      <c r="D2617" t="s">
        <v>105</v>
      </c>
      <c r="E2617">
        <v>247.09399999999999</v>
      </c>
      <c r="F2617">
        <v>2020</v>
      </c>
    </row>
    <row r="2618" spans="1:6" x14ac:dyDescent="0.25">
      <c r="A2618" t="s">
        <v>2332</v>
      </c>
      <c r="B2618" t="s">
        <v>2343</v>
      </c>
      <c r="C2618" t="b">
        <v>0</v>
      </c>
      <c r="D2618" t="s">
        <v>105</v>
      </c>
      <c r="E2618">
        <v>597247.91</v>
      </c>
      <c r="F2618">
        <v>2020</v>
      </c>
    </row>
    <row r="2619" spans="1:6" x14ac:dyDescent="0.25">
      <c r="A2619" t="s">
        <v>2353</v>
      </c>
      <c r="B2619" t="s">
        <v>2350</v>
      </c>
      <c r="C2619" t="b">
        <v>0</v>
      </c>
      <c r="D2619" t="s">
        <v>105</v>
      </c>
      <c r="E2619">
        <v>522.08199999999999</v>
      </c>
      <c r="F2619">
        <v>2020</v>
      </c>
    </row>
    <row r="2620" spans="1:6" x14ac:dyDescent="0.25">
      <c r="A2620" t="s">
        <v>2391</v>
      </c>
      <c r="B2620" t="s">
        <v>2343</v>
      </c>
      <c r="C2620" t="b">
        <v>1</v>
      </c>
      <c r="D2620" t="s">
        <v>105</v>
      </c>
      <c r="E2620">
        <v>1269135.8999999999</v>
      </c>
      <c r="F2620">
        <v>2020</v>
      </c>
    </row>
    <row r="2621" spans="1:6" x14ac:dyDescent="0.25">
      <c r="A2621" t="s">
        <v>2353</v>
      </c>
      <c r="B2621" t="s">
        <v>2350</v>
      </c>
      <c r="C2621" t="b">
        <v>0</v>
      </c>
      <c r="D2621" t="s">
        <v>105</v>
      </c>
      <c r="E2621">
        <v>397.33199999999999</v>
      </c>
      <c r="F2621">
        <v>2020</v>
      </c>
    </row>
    <row r="2622" spans="1:6" x14ac:dyDescent="0.25">
      <c r="A2622" t="s">
        <v>2440</v>
      </c>
      <c r="B2622" t="s">
        <v>2352</v>
      </c>
      <c r="C2622" t="b">
        <v>1</v>
      </c>
      <c r="D2622" t="s">
        <v>105</v>
      </c>
      <c r="E2622">
        <v>21816.668000000001</v>
      </c>
      <c r="F2622">
        <v>2020</v>
      </c>
    </row>
    <row r="2623" spans="1:6" x14ac:dyDescent="0.25">
      <c r="A2623" t="s">
        <v>2384</v>
      </c>
      <c r="B2623" t="s">
        <v>2347</v>
      </c>
      <c r="C2623" t="b">
        <v>1</v>
      </c>
      <c r="D2623" t="s">
        <v>105</v>
      </c>
      <c r="E2623">
        <v>47024</v>
      </c>
      <c r="F2623">
        <v>2020</v>
      </c>
    </row>
    <row r="2624" spans="1:6" x14ac:dyDescent="0.25">
      <c r="A2624" t="s">
        <v>2344</v>
      </c>
      <c r="B2624" t="s">
        <v>2345</v>
      </c>
      <c r="C2624" t="b">
        <v>1</v>
      </c>
      <c r="D2624" t="s">
        <v>105</v>
      </c>
      <c r="E2624">
        <v>828307.56</v>
      </c>
      <c r="F2624">
        <v>2020</v>
      </c>
    </row>
    <row r="2625" spans="1:6" x14ac:dyDescent="0.25">
      <c r="A2625" t="s">
        <v>2353</v>
      </c>
      <c r="B2625" t="s">
        <v>2350</v>
      </c>
      <c r="C2625" t="b">
        <v>0</v>
      </c>
      <c r="D2625" t="s">
        <v>105</v>
      </c>
      <c r="E2625">
        <v>8618.4419999999991</v>
      </c>
      <c r="F2625">
        <v>2020</v>
      </c>
    </row>
    <row r="2626" spans="1:6" x14ac:dyDescent="0.25">
      <c r="A2626" t="s">
        <v>2353</v>
      </c>
      <c r="B2626" t="s">
        <v>2350</v>
      </c>
      <c r="C2626" t="b">
        <v>0</v>
      </c>
      <c r="D2626" t="s">
        <v>105</v>
      </c>
      <c r="E2626">
        <v>24.815999999999999</v>
      </c>
      <c r="F2626">
        <v>2020</v>
      </c>
    </row>
    <row r="2627" spans="1:6" x14ac:dyDescent="0.25">
      <c r="A2627" t="s">
        <v>2369</v>
      </c>
      <c r="B2627" t="s">
        <v>2352</v>
      </c>
      <c r="C2627" t="b">
        <v>1</v>
      </c>
      <c r="D2627" t="s">
        <v>105</v>
      </c>
      <c r="E2627">
        <v>112.184</v>
      </c>
      <c r="F2627">
        <v>2020</v>
      </c>
    </row>
    <row r="2628" spans="1:6" x14ac:dyDescent="0.25">
      <c r="A2628" t="s">
        <v>2397</v>
      </c>
      <c r="B2628" t="s">
        <v>2345</v>
      </c>
      <c r="C2628" t="b">
        <v>1</v>
      </c>
      <c r="D2628" t="s">
        <v>105</v>
      </c>
      <c r="E2628">
        <v>2672056</v>
      </c>
      <c r="F2628">
        <v>2020</v>
      </c>
    </row>
    <row r="2629" spans="1:6" x14ac:dyDescent="0.25">
      <c r="A2629" t="s">
        <v>2353</v>
      </c>
      <c r="B2629" t="s">
        <v>2350</v>
      </c>
      <c r="C2629" t="b">
        <v>0</v>
      </c>
      <c r="D2629" t="s">
        <v>105</v>
      </c>
      <c r="E2629">
        <v>6160.5640000000003</v>
      </c>
      <c r="F2629">
        <v>2020</v>
      </c>
    </row>
    <row r="2630" spans="1:6" x14ac:dyDescent="0.25">
      <c r="A2630" t="s">
        <v>2353</v>
      </c>
      <c r="B2630" t="s">
        <v>2347</v>
      </c>
      <c r="C2630" t="b">
        <v>0</v>
      </c>
      <c r="D2630" t="s">
        <v>105</v>
      </c>
      <c r="E2630">
        <v>3183.3939999999998</v>
      </c>
      <c r="F2630">
        <v>2020</v>
      </c>
    </row>
    <row r="2631" spans="1:6" x14ac:dyDescent="0.25">
      <c r="A2631" t="s">
        <v>2332</v>
      </c>
      <c r="B2631" t="s">
        <v>2345</v>
      </c>
      <c r="C2631" t="b">
        <v>0</v>
      </c>
      <c r="D2631" t="s">
        <v>105</v>
      </c>
      <c r="E2631">
        <v>0</v>
      </c>
      <c r="F2631">
        <v>2020</v>
      </c>
    </row>
    <row r="2632" spans="1:6" x14ac:dyDescent="0.25">
      <c r="A2632" t="s">
        <v>2463</v>
      </c>
      <c r="B2632" t="s">
        <v>2341</v>
      </c>
      <c r="C2632" t="b">
        <v>1</v>
      </c>
      <c r="D2632" t="s">
        <v>105</v>
      </c>
      <c r="E2632">
        <v>6</v>
      </c>
      <c r="F2632">
        <v>2020</v>
      </c>
    </row>
    <row r="2633" spans="1:6" x14ac:dyDescent="0.25">
      <c r="A2633" t="s">
        <v>2389</v>
      </c>
      <c r="B2633" t="s">
        <v>2350</v>
      </c>
      <c r="C2633" t="b">
        <v>1</v>
      </c>
      <c r="D2633" t="s">
        <v>105</v>
      </c>
      <c r="E2633">
        <v>6</v>
      </c>
      <c r="F2633">
        <v>2020</v>
      </c>
    </row>
    <row r="2634" spans="1:6" x14ac:dyDescent="0.25">
      <c r="A2634" t="s">
        <v>2407</v>
      </c>
      <c r="B2634" t="s">
        <v>2350</v>
      </c>
      <c r="C2634" t="b">
        <v>1</v>
      </c>
      <c r="D2634" t="s">
        <v>105</v>
      </c>
      <c r="E2634">
        <v>74</v>
      </c>
      <c r="F2634">
        <v>2020</v>
      </c>
    </row>
    <row r="2635" spans="1:6" x14ac:dyDescent="0.25">
      <c r="A2635" t="s">
        <v>2424</v>
      </c>
      <c r="B2635" t="s">
        <v>2341</v>
      </c>
      <c r="C2635" t="b">
        <v>1</v>
      </c>
      <c r="D2635" t="s">
        <v>105</v>
      </c>
      <c r="E2635">
        <v>258271</v>
      </c>
      <c r="F2635">
        <v>2020</v>
      </c>
    </row>
    <row r="2636" spans="1:6" x14ac:dyDescent="0.25">
      <c r="A2636" t="s">
        <v>2332</v>
      </c>
      <c r="B2636" t="s">
        <v>2345</v>
      </c>
      <c r="C2636" t="b">
        <v>0</v>
      </c>
      <c r="D2636" t="s">
        <v>105</v>
      </c>
      <c r="E2636">
        <v>0</v>
      </c>
      <c r="F2636">
        <v>2020</v>
      </c>
    </row>
    <row r="2637" spans="1:6" x14ac:dyDescent="0.25">
      <c r="A2637" t="s">
        <v>2332</v>
      </c>
      <c r="B2637" t="s">
        <v>2350</v>
      </c>
      <c r="C2637" t="b">
        <v>0</v>
      </c>
      <c r="D2637" t="s">
        <v>105</v>
      </c>
      <c r="E2637">
        <v>0</v>
      </c>
      <c r="F2637">
        <v>2020</v>
      </c>
    </row>
    <row r="2638" spans="1:6" x14ac:dyDescent="0.25">
      <c r="A2638" t="s">
        <v>2332</v>
      </c>
      <c r="B2638" t="s">
        <v>2350</v>
      </c>
      <c r="C2638" t="b">
        <v>0</v>
      </c>
      <c r="D2638" t="s">
        <v>105</v>
      </c>
      <c r="E2638">
        <v>0</v>
      </c>
      <c r="F2638">
        <v>2020</v>
      </c>
    </row>
    <row r="2639" spans="1:6" x14ac:dyDescent="0.25">
      <c r="A2639" t="s">
        <v>2332</v>
      </c>
      <c r="B2639" t="s">
        <v>2350</v>
      </c>
      <c r="C2639" t="b">
        <v>0</v>
      </c>
      <c r="D2639" t="s">
        <v>105</v>
      </c>
      <c r="E2639">
        <v>0</v>
      </c>
      <c r="F2639">
        <v>2020</v>
      </c>
    </row>
    <row r="2640" spans="1:6" x14ac:dyDescent="0.25">
      <c r="A2640" t="s">
        <v>2395</v>
      </c>
      <c r="B2640" t="s">
        <v>2350</v>
      </c>
      <c r="C2640" t="b">
        <v>0</v>
      </c>
      <c r="D2640" t="s">
        <v>105</v>
      </c>
      <c r="E2640">
        <v>-574</v>
      </c>
      <c r="F2640">
        <v>2020</v>
      </c>
    </row>
    <row r="2641" spans="1:6" x14ac:dyDescent="0.25">
      <c r="A2641" t="s">
        <v>2413</v>
      </c>
      <c r="B2641" t="s">
        <v>2341</v>
      </c>
      <c r="C2641" t="b">
        <v>1</v>
      </c>
      <c r="D2641" t="s">
        <v>105</v>
      </c>
      <c r="E2641">
        <v>7287</v>
      </c>
      <c r="F2641">
        <v>2020</v>
      </c>
    </row>
    <row r="2642" spans="1:6" x14ac:dyDescent="0.25">
      <c r="A2642" t="s">
        <v>2346</v>
      </c>
      <c r="B2642" t="s">
        <v>2341</v>
      </c>
      <c r="C2642" t="b">
        <v>1</v>
      </c>
      <c r="D2642" t="s">
        <v>105</v>
      </c>
      <c r="E2642">
        <v>1105964</v>
      </c>
      <c r="F2642">
        <v>2020</v>
      </c>
    </row>
    <row r="2643" spans="1:6" x14ac:dyDescent="0.25">
      <c r="A2643" t="s">
        <v>2332</v>
      </c>
      <c r="B2643" t="s">
        <v>2350</v>
      </c>
      <c r="C2643" t="b">
        <v>0</v>
      </c>
      <c r="D2643" t="s">
        <v>108</v>
      </c>
      <c r="E2643">
        <v>-0.43099999999999999</v>
      </c>
      <c r="F2643">
        <v>2020</v>
      </c>
    </row>
    <row r="2644" spans="1:6" x14ac:dyDescent="0.25">
      <c r="A2644" t="s">
        <v>2407</v>
      </c>
      <c r="B2644" t="s">
        <v>2352</v>
      </c>
      <c r="C2644" t="b">
        <v>1</v>
      </c>
      <c r="D2644" t="s">
        <v>108</v>
      </c>
      <c r="E2644">
        <v>12260.431</v>
      </c>
      <c r="F2644">
        <v>2020</v>
      </c>
    </row>
    <row r="2645" spans="1:6" x14ac:dyDescent="0.25">
      <c r="A2645" t="s">
        <v>2332</v>
      </c>
      <c r="B2645" t="s">
        <v>2345</v>
      </c>
      <c r="C2645" t="b">
        <v>0</v>
      </c>
      <c r="D2645" t="s">
        <v>108</v>
      </c>
      <c r="E2645">
        <v>0</v>
      </c>
      <c r="F2645">
        <v>2020</v>
      </c>
    </row>
    <row r="2646" spans="1:6" x14ac:dyDescent="0.25">
      <c r="A2646" t="s">
        <v>2411</v>
      </c>
      <c r="B2646" t="s">
        <v>2350</v>
      </c>
      <c r="C2646" t="b">
        <v>0</v>
      </c>
      <c r="D2646" t="s">
        <v>108</v>
      </c>
      <c r="E2646">
        <v>-410</v>
      </c>
      <c r="F2646">
        <v>2020</v>
      </c>
    </row>
    <row r="2647" spans="1:6" x14ac:dyDescent="0.25">
      <c r="A2647" t="s">
        <v>2332</v>
      </c>
      <c r="B2647" t="s">
        <v>2345</v>
      </c>
      <c r="C2647" t="b">
        <v>0</v>
      </c>
      <c r="D2647" t="s">
        <v>108</v>
      </c>
      <c r="E2647">
        <v>0</v>
      </c>
      <c r="F2647">
        <v>2020</v>
      </c>
    </row>
    <row r="2648" spans="1:6" x14ac:dyDescent="0.25">
      <c r="A2648" t="s">
        <v>2392</v>
      </c>
      <c r="B2648" t="s">
        <v>2350</v>
      </c>
      <c r="C2648" t="b">
        <v>1</v>
      </c>
      <c r="D2648" t="s">
        <v>108</v>
      </c>
      <c r="E2648">
        <v>2622.5259999999998</v>
      </c>
      <c r="F2648">
        <v>2020</v>
      </c>
    </row>
    <row r="2649" spans="1:6" x14ac:dyDescent="0.25">
      <c r="A2649" t="s">
        <v>2389</v>
      </c>
      <c r="B2649" t="s">
        <v>2352</v>
      </c>
      <c r="C2649" t="b">
        <v>1</v>
      </c>
      <c r="D2649" t="s">
        <v>108</v>
      </c>
      <c r="E2649">
        <v>29066.473999999998</v>
      </c>
      <c r="F2649">
        <v>2020</v>
      </c>
    </row>
    <row r="2650" spans="1:6" x14ac:dyDescent="0.25">
      <c r="A2650" t="s">
        <v>2332</v>
      </c>
      <c r="B2650" t="s">
        <v>2350</v>
      </c>
      <c r="C2650" t="b">
        <v>0</v>
      </c>
      <c r="D2650" t="s">
        <v>108</v>
      </c>
      <c r="E2650">
        <v>-121</v>
      </c>
      <c r="F2650">
        <v>2020</v>
      </c>
    </row>
    <row r="2651" spans="1:6" x14ac:dyDescent="0.25">
      <c r="A2651" t="s">
        <v>2412</v>
      </c>
      <c r="B2651" t="s">
        <v>2350</v>
      </c>
      <c r="C2651" t="b">
        <v>0</v>
      </c>
      <c r="D2651" t="s">
        <v>108</v>
      </c>
      <c r="E2651">
        <v>-112</v>
      </c>
      <c r="F2651">
        <v>2020</v>
      </c>
    </row>
    <row r="2652" spans="1:6" x14ac:dyDescent="0.25">
      <c r="A2652" t="s">
        <v>2332</v>
      </c>
      <c r="B2652" t="s">
        <v>2350</v>
      </c>
      <c r="C2652" t="b">
        <v>0</v>
      </c>
      <c r="D2652" t="s">
        <v>108</v>
      </c>
      <c r="E2652">
        <v>0</v>
      </c>
      <c r="F2652">
        <v>2020</v>
      </c>
    </row>
    <row r="2653" spans="1:6" x14ac:dyDescent="0.25">
      <c r="A2653" t="s">
        <v>2402</v>
      </c>
      <c r="B2653" t="s">
        <v>2352</v>
      </c>
      <c r="C2653" t="b">
        <v>1</v>
      </c>
      <c r="D2653" t="s">
        <v>108</v>
      </c>
      <c r="E2653">
        <v>1504</v>
      </c>
      <c r="F2653">
        <v>2020</v>
      </c>
    </row>
    <row r="2654" spans="1:6" x14ac:dyDescent="0.25">
      <c r="A2654" t="s">
        <v>2392</v>
      </c>
      <c r="B2654" t="s">
        <v>2350</v>
      </c>
      <c r="C2654" t="b">
        <v>1</v>
      </c>
      <c r="D2654" t="s">
        <v>108</v>
      </c>
      <c r="E2654">
        <v>108</v>
      </c>
      <c r="F2654">
        <v>2020</v>
      </c>
    </row>
    <row r="2655" spans="1:6" x14ac:dyDescent="0.25">
      <c r="A2655" t="s">
        <v>2340</v>
      </c>
      <c r="B2655" t="s">
        <v>2341</v>
      </c>
      <c r="C2655" t="b">
        <v>1</v>
      </c>
      <c r="D2655" t="s">
        <v>108</v>
      </c>
      <c r="E2655">
        <v>2798038</v>
      </c>
      <c r="F2655">
        <v>2020</v>
      </c>
    </row>
    <row r="2656" spans="1:6" x14ac:dyDescent="0.25">
      <c r="A2656" t="s">
        <v>2438</v>
      </c>
      <c r="B2656" t="s">
        <v>2341</v>
      </c>
      <c r="C2656" t="b">
        <v>1</v>
      </c>
      <c r="D2656" t="s">
        <v>108</v>
      </c>
      <c r="E2656">
        <v>2007328</v>
      </c>
      <c r="F2656">
        <v>2020</v>
      </c>
    </row>
    <row r="2657" spans="1:6" x14ac:dyDescent="0.25">
      <c r="A2657" t="s">
        <v>2355</v>
      </c>
      <c r="B2657" t="s">
        <v>2341</v>
      </c>
      <c r="C2657" t="b">
        <v>1</v>
      </c>
      <c r="D2657" t="s">
        <v>108</v>
      </c>
      <c r="E2657">
        <v>1022097</v>
      </c>
      <c r="F2657">
        <v>2020</v>
      </c>
    </row>
    <row r="2658" spans="1:6" x14ac:dyDescent="0.25">
      <c r="A2658" t="s">
        <v>2454</v>
      </c>
      <c r="B2658" t="s">
        <v>2343</v>
      </c>
      <c r="C2658" t="b">
        <v>1</v>
      </c>
      <c r="D2658" t="s">
        <v>111</v>
      </c>
      <c r="E2658">
        <v>1037416</v>
      </c>
      <c r="F2658">
        <v>2020</v>
      </c>
    </row>
    <row r="2659" spans="1:6" x14ac:dyDescent="0.25">
      <c r="A2659" t="s">
        <v>2454</v>
      </c>
      <c r="B2659" t="s">
        <v>2343</v>
      </c>
      <c r="C2659" t="b">
        <v>1</v>
      </c>
      <c r="D2659" t="s">
        <v>111</v>
      </c>
      <c r="E2659">
        <v>2671770</v>
      </c>
      <c r="F2659">
        <v>2020</v>
      </c>
    </row>
    <row r="2660" spans="1:6" x14ac:dyDescent="0.25">
      <c r="A2660" t="s">
        <v>2353</v>
      </c>
      <c r="B2660" t="s">
        <v>2350</v>
      </c>
      <c r="C2660" t="b">
        <v>0</v>
      </c>
      <c r="D2660" t="s">
        <v>111</v>
      </c>
      <c r="E2660">
        <v>-1118.5239999999999</v>
      </c>
      <c r="F2660">
        <v>2020</v>
      </c>
    </row>
    <row r="2661" spans="1:6" x14ac:dyDescent="0.25">
      <c r="A2661" t="s">
        <v>2369</v>
      </c>
      <c r="B2661" t="s">
        <v>2352</v>
      </c>
      <c r="C2661" t="b">
        <v>0</v>
      </c>
      <c r="D2661" t="s">
        <v>111</v>
      </c>
      <c r="E2661">
        <v>-483.476</v>
      </c>
      <c r="F2661">
        <v>2020</v>
      </c>
    </row>
    <row r="2662" spans="1:6" x14ac:dyDescent="0.25">
      <c r="A2662" t="s">
        <v>2420</v>
      </c>
      <c r="B2662" t="s">
        <v>2341</v>
      </c>
      <c r="C2662" t="b">
        <v>1</v>
      </c>
      <c r="D2662" t="s">
        <v>111</v>
      </c>
      <c r="E2662">
        <v>715344</v>
      </c>
      <c r="F2662">
        <v>2020</v>
      </c>
    </row>
    <row r="2663" spans="1:6" x14ac:dyDescent="0.25">
      <c r="A2663" t="s">
        <v>2428</v>
      </c>
      <c r="B2663" t="s">
        <v>2341</v>
      </c>
      <c r="C2663" t="b">
        <v>1</v>
      </c>
      <c r="D2663" t="s">
        <v>111</v>
      </c>
      <c r="E2663">
        <v>282259</v>
      </c>
      <c r="F2663">
        <v>2020</v>
      </c>
    </row>
    <row r="2664" spans="1:6" x14ac:dyDescent="0.25">
      <c r="A2664" t="s">
        <v>2348</v>
      </c>
      <c r="B2664" t="s">
        <v>2345</v>
      </c>
      <c r="C2664" t="b">
        <v>1</v>
      </c>
      <c r="D2664" t="s">
        <v>111</v>
      </c>
      <c r="E2664">
        <v>626612.16</v>
      </c>
      <c r="F2664">
        <v>2020</v>
      </c>
    </row>
    <row r="2665" spans="1:6" x14ac:dyDescent="0.25">
      <c r="A2665" t="s">
        <v>2353</v>
      </c>
      <c r="B2665" t="s">
        <v>2350</v>
      </c>
      <c r="C2665" t="b">
        <v>0</v>
      </c>
      <c r="D2665" t="s">
        <v>111</v>
      </c>
      <c r="E2665">
        <v>14512.841</v>
      </c>
      <c r="F2665">
        <v>2020</v>
      </c>
    </row>
    <row r="2666" spans="1:6" x14ac:dyDescent="0.25">
      <c r="A2666" t="s">
        <v>2428</v>
      </c>
      <c r="B2666" t="s">
        <v>2341</v>
      </c>
      <c r="C2666" t="b">
        <v>1</v>
      </c>
      <c r="D2666" t="s">
        <v>111</v>
      </c>
      <c r="E2666">
        <v>623854</v>
      </c>
      <c r="F2666">
        <v>2020</v>
      </c>
    </row>
    <row r="2667" spans="1:6" x14ac:dyDescent="0.25">
      <c r="A2667" t="s">
        <v>2359</v>
      </c>
      <c r="B2667" t="s">
        <v>2341</v>
      </c>
      <c r="C2667" t="b">
        <v>1</v>
      </c>
      <c r="D2667" t="s">
        <v>111</v>
      </c>
      <c r="E2667">
        <v>933826</v>
      </c>
      <c r="F2667">
        <v>2020</v>
      </c>
    </row>
    <row r="2668" spans="1:6" x14ac:dyDescent="0.25">
      <c r="A2668" t="s">
        <v>2397</v>
      </c>
      <c r="B2668" t="s">
        <v>2345</v>
      </c>
      <c r="C2668" t="b">
        <v>1</v>
      </c>
      <c r="D2668" t="s">
        <v>111</v>
      </c>
      <c r="E2668">
        <v>9454308.3000000007</v>
      </c>
      <c r="F2668">
        <v>2020</v>
      </c>
    </row>
    <row r="2669" spans="1:6" x14ac:dyDescent="0.25">
      <c r="A2669" t="s">
        <v>2353</v>
      </c>
      <c r="B2669" t="s">
        <v>2350</v>
      </c>
      <c r="C2669" t="b">
        <v>0</v>
      </c>
      <c r="D2669" t="s">
        <v>111</v>
      </c>
      <c r="E2669">
        <v>73110.675000000003</v>
      </c>
      <c r="F2669">
        <v>2020</v>
      </c>
    </row>
    <row r="2670" spans="1:6" x14ac:dyDescent="0.25">
      <c r="A2670" t="s">
        <v>2332</v>
      </c>
      <c r="B2670" t="s">
        <v>2345</v>
      </c>
      <c r="C2670" t="b">
        <v>0</v>
      </c>
      <c r="D2670" t="s">
        <v>111</v>
      </c>
      <c r="E2670">
        <v>0</v>
      </c>
      <c r="F2670">
        <v>2020</v>
      </c>
    </row>
    <row r="2671" spans="1:6" x14ac:dyDescent="0.25">
      <c r="A2671" t="s">
        <v>2346</v>
      </c>
      <c r="B2671" t="s">
        <v>2341</v>
      </c>
      <c r="C2671" t="b">
        <v>1</v>
      </c>
      <c r="D2671" t="s">
        <v>111</v>
      </c>
      <c r="E2671">
        <v>765466</v>
      </c>
      <c r="F2671">
        <v>2020</v>
      </c>
    </row>
    <row r="2672" spans="1:6" x14ac:dyDescent="0.25">
      <c r="A2672" t="s">
        <v>2346</v>
      </c>
      <c r="B2672" t="s">
        <v>2341</v>
      </c>
      <c r="C2672" t="b">
        <v>1</v>
      </c>
      <c r="D2672" t="s">
        <v>111</v>
      </c>
      <c r="E2672">
        <v>210076</v>
      </c>
      <c r="F2672">
        <v>2020</v>
      </c>
    </row>
    <row r="2673" spans="1:6" x14ac:dyDescent="0.25">
      <c r="A2673" t="s">
        <v>2349</v>
      </c>
      <c r="B2673" t="s">
        <v>2341</v>
      </c>
      <c r="C2673" t="b">
        <v>1</v>
      </c>
      <c r="D2673" t="s">
        <v>111</v>
      </c>
      <c r="E2673">
        <v>1264510</v>
      </c>
      <c r="F2673">
        <v>2020</v>
      </c>
    </row>
    <row r="2674" spans="1:6" x14ac:dyDescent="0.25">
      <c r="A2674" t="s">
        <v>2353</v>
      </c>
      <c r="B2674" t="s">
        <v>2350</v>
      </c>
      <c r="C2674" t="b">
        <v>0</v>
      </c>
      <c r="D2674" t="s">
        <v>111</v>
      </c>
      <c r="E2674">
        <v>276.11</v>
      </c>
      <c r="F2674">
        <v>2020</v>
      </c>
    </row>
    <row r="2675" spans="1:6" x14ac:dyDescent="0.25">
      <c r="A2675" t="s">
        <v>2342</v>
      </c>
      <c r="B2675" t="s">
        <v>2352</v>
      </c>
      <c r="C2675" t="b">
        <v>1</v>
      </c>
      <c r="D2675" t="s">
        <v>111</v>
      </c>
      <c r="E2675">
        <v>138519.89000000001</v>
      </c>
      <c r="F2675">
        <v>2020</v>
      </c>
    </row>
    <row r="2676" spans="1:6" x14ac:dyDescent="0.25">
      <c r="A2676" t="s">
        <v>2399</v>
      </c>
      <c r="B2676" t="s">
        <v>2345</v>
      </c>
      <c r="C2676" t="b">
        <v>1</v>
      </c>
      <c r="D2676" t="s">
        <v>111</v>
      </c>
      <c r="E2676">
        <v>724155.69</v>
      </c>
      <c r="F2676">
        <v>2020</v>
      </c>
    </row>
    <row r="2677" spans="1:6" x14ac:dyDescent="0.25">
      <c r="A2677" t="s">
        <v>2353</v>
      </c>
      <c r="B2677" t="s">
        <v>2350</v>
      </c>
      <c r="C2677" t="b">
        <v>0</v>
      </c>
      <c r="D2677" t="s">
        <v>111</v>
      </c>
      <c r="E2677">
        <v>9882.2119999999995</v>
      </c>
      <c r="F2677">
        <v>2020</v>
      </c>
    </row>
    <row r="2678" spans="1:6" x14ac:dyDescent="0.25">
      <c r="A2678" t="s">
        <v>2399</v>
      </c>
      <c r="B2678" t="s">
        <v>2345</v>
      </c>
      <c r="C2678" t="b">
        <v>1</v>
      </c>
      <c r="D2678" t="s">
        <v>111</v>
      </c>
      <c r="E2678">
        <v>1556443.1</v>
      </c>
      <c r="F2678">
        <v>2020</v>
      </c>
    </row>
    <row r="2679" spans="1:6" x14ac:dyDescent="0.25">
      <c r="A2679" t="s">
        <v>2417</v>
      </c>
      <c r="B2679" t="s">
        <v>2341</v>
      </c>
      <c r="C2679" t="b">
        <v>1</v>
      </c>
      <c r="D2679" t="s">
        <v>111</v>
      </c>
      <c r="E2679">
        <v>185477</v>
      </c>
      <c r="F2679">
        <v>2020</v>
      </c>
    </row>
    <row r="2680" spans="1:6" x14ac:dyDescent="0.25">
      <c r="A2680" t="s">
        <v>2383</v>
      </c>
      <c r="B2680" t="s">
        <v>2343</v>
      </c>
      <c r="C2680" t="b">
        <v>1</v>
      </c>
      <c r="D2680" t="s">
        <v>111</v>
      </c>
      <c r="E2680">
        <v>1815676</v>
      </c>
      <c r="F2680">
        <v>2020</v>
      </c>
    </row>
    <row r="2681" spans="1:6" x14ac:dyDescent="0.25">
      <c r="A2681" t="s">
        <v>2332</v>
      </c>
      <c r="B2681" t="s">
        <v>2350</v>
      </c>
      <c r="C2681" t="b">
        <v>0</v>
      </c>
      <c r="D2681" t="s">
        <v>111</v>
      </c>
      <c r="E2681">
        <v>0</v>
      </c>
      <c r="F2681">
        <v>2020</v>
      </c>
    </row>
    <row r="2682" spans="1:6" x14ac:dyDescent="0.25">
      <c r="A2682" t="s">
        <v>2383</v>
      </c>
      <c r="B2682" t="s">
        <v>2343</v>
      </c>
      <c r="C2682" t="b">
        <v>1</v>
      </c>
      <c r="D2682" t="s">
        <v>111</v>
      </c>
      <c r="E2682">
        <v>3200757</v>
      </c>
      <c r="F2682">
        <v>2020</v>
      </c>
    </row>
    <row r="2683" spans="1:6" x14ac:dyDescent="0.25">
      <c r="A2683" t="s">
        <v>2353</v>
      </c>
      <c r="B2683" t="s">
        <v>2350</v>
      </c>
      <c r="C2683" t="b">
        <v>0</v>
      </c>
      <c r="D2683" t="s">
        <v>111</v>
      </c>
      <c r="E2683">
        <v>2913.6309999999999</v>
      </c>
      <c r="F2683">
        <v>2020</v>
      </c>
    </row>
    <row r="2684" spans="1:6" x14ac:dyDescent="0.25">
      <c r="A2684" t="s">
        <v>2342</v>
      </c>
      <c r="B2684" t="s">
        <v>2352</v>
      </c>
      <c r="C2684" t="b">
        <v>1</v>
      </c>
      <c r="D2684" t="s">
        <v>111</v>
      </c>
      <c r="E2684">
        <v>568876.37</v>
      </c>
      <c r="F2684">
        <v>2020</v>
      </c>
    </row>
    <row r="2685" spans="1:6" x14ac:dyDescent="0.25">
      <c r="A2685" t="s">
        <v>2384</v>
      </c>
      <c r="B2685" t="s">
        <v>2345</v>
      </c>
      <c r="C2685" t="b">
        <v>1</v>
      </c>
      <c r="D2685" t="s">
        <v>111</v>
      </c>
      <c r="E2685">
        <v>849083.62</v>
      </c>
      <c r="F2685">
        <v>2020</v>
      </c>
    </row>
    <row r="2686" spans="1:6" x14ac:dyDescent="0.25">
      <c r="A2686" t="s">
        <v>2353</v>
      </c>
      <c r="B2686" t="s">
        <v>2350</v>
      </c>
      <c r="C2686" t="b">
        <v>0</v>
      </c>
      <c r="D2686" t="s">
        <v>111</v>
      </c>
      <c r="E2686">
        <v>5006.1689999999999</v>
      </c>
      <c r="F2686">
        <v>2020</v>
      </c>
    </row>
    <row r="2687" spans="1:6" x14ac:dyDescent="0.25">
      <c r="A2687" t="s">
        <v>2384</v>
      </c>
      <c r="B2687" t="s">
        <v>2345</v>
      </c>
      <c r="C2687" t="b">
        <v>1</v>
      </c>
      <c r="D2687" t="s">
        <v>111</v>
      </c>
      <c r="E2687">
        <v>628559.21</v>
      </c>
      <c r="F2687">
        <v>2020</v>
      </c>
    </row>
    <row r="2688" spans="1:6" x14ac:dyDescent="0.25">
      <c r="A2688" t="s">
        <v>2358</v>
      </c>
      <c r="B2688" t="s">
        <v>2341</v>
      </c>
      <c r="C2688" t="b">
        <v>1</v>
      </c>
      <c r="D2688" t="s">
        <v>111</v>
      </c>
      <c r="E2688">
        <v>257319</v>
      </c>
      <c r="F2688">
        <v>2020</v>
      </c>
    </row>
    <row r="2689" spans="1:6" x14ac:dyDescent="0.25">
      <c r="A2689" t="s">
        <v>2356</v>
      </c>
      <c r="B2689" t="s">
        <v>2341</v>
      </c>
      <c r="C2689" t="b">
        <v>1</v>
      </c>
      <c r="D2689" t="s">
        <v>111</v>
      </c>
      <c r="E2689">
        <v>718937</v>
      </c>
      <c r="F2689">
        <v>2020</v>
      </c>
    </row>
    <row r="2690" spans="1:6" x14ac:dyDescent="0.25">
      <c r="A2690" t="s">
        <v>2451</v>
      </c>
      <c r="B2690" t="s">
        <v>2341</v>
      </c>
      <c r="C2690" t="b">
        <v>1</v>
      </c>
      <c r="D2690" t="s">
        <v>111</v>
      </c>
      <c r="E2690">
        <v>765790</v>
      </c>
      <c r="F2690">
        <v>2020</v>
      </c>
    </row>
    <row r="2691" spans="1:6" x14ac:dyDescent="0.25">
      <c r="A2691" t="s">
        <v>2452</v>
      </c>
      <c r="B2691" t="s">
        <v>2341</v>
      </c>
      <c r="C2691" t="b">
        <v>1</v>
      </c>
      <c r="D2691" t="s">
        <v>111</v>
      </c>
      <c r="E2691">
        <v>136852</v>
      </c>
      <c r="F2691">
        <v>2020</v>
      </c>
    </row>
    <row r="2692" spans="1:6" x14ac:dyDescent="0.25">
      <c r="A2692" t="s">
        <v>2433</v>
      </c>
      <c r="B2692" t="s">
        <v>2341</v>
      </c>
      <c r="C2692" t="b">
        <v>1</v>
      </c>
      <c r="D2692" t="s">
        <v>111</v>
      </c>
      <c r="E2692">
        <v>163707</v>
      </c>
      <c r="F2692">
        <v>2020</v>
      </c>
    </row>
    <row r="2693" spans="1:6" x14ac:dyDescent="0.25">
      <c r="A2693" t="s">
        <v>2420</v>
      </c>
      <c r="B2693" t="s">
        <v>2341</v>
      </c>
      <c r="C2693" t="b">
        <v>1</v>
      </c>
      <c r="D2693" t="s">
        <v>111</v>
      </c>
      <c r="E2693">
        <v>235191</v>
      </c>
      <c r="F2693">
        <v>2020</v>
      </c>
    </row>
    <row r="2694" spans="1:6" x14ac:dyDescent="0.25">
      <c r="A2694" t="s">
        <v>2359</v>
      </c>
      <c r="B2694" t="s">
        <v>2341</v>
      </c>
      <c r="C2694" t="b">
        <v>1</v>
      </c>
      <c r="D2694" t="s">
        <v>111</v>
      </c>
      <c r="E2694">
        <v>1067259</v>
      </c>
      <c r="F2694">
        <v>2020</v>
      </c>
    </row>
    <row r="2695" spans="1:6" x14ac:dyDescent="0.25">
      <c r="A2695" t="s">
        <v>2406</v>
      </c>
      <c r="B2695" t="s">
        <v>2341</v>
      </c>
      <c r="C2695" t="b">
        <v>1</v>
      </c>
      <c r="D2695" t="s">
        <v>111</v>
      </c>
      <c r="E2695">
        <v>268519</v>
      </c>
      <c r="F2695">
        <v>2020</v>
      </c>
    </row>
    <row r="2696" spans="1:6" x14ac:dyDescent="0.25">
      <c r="A2696" t="s">
        <v>2378</v>
      </c>
      <c r="B2696" t="s">
        <v>2341</v>
      </c>
      <c r="C2696" t="b">
        <v>1</v>
      </c>
      <c r="D2696" t="s">
        <v>111</v>
      </c>
      <c r="E2696">
        <v>116431</v>
      </c>
      <c r="F2696">
        <v>2020</v>
      </c>
    </row>
    <row r="2697" spans="1:6" x14ac:dyDescent="0.25">
      <c r="A2697" t="s">
        <v>2349</v>
      </c>
      <c r="B2697" t="s">
        <v>2341</v>
      </c>
      <c r="C2697" t="b">
        <v>1</v>
      </c>
      <c r="D2697" t="s">
        <v>111</v>
      </c>
      <c r="E2697">
        <v>241245</v>
      </c>
      <c r="F2697">
        <v>2020</v>
      </c>
    </row>
    <row r="2698" spans="1:6" x14ac:dyDescent="0.25">
      <c r="A2698" t="s">
        <v>2426</v>
      </c>
      <c r="B2698" t="s">
        <v>2341</v>
      </c>
      <c r="C2698" t="b">
        <v>1</v>
      </c>
      <c r="D2698" t="s">
        <v>111</v>
      </c>
      <c r="E2698">
        <v>1527600</v>
      </c>
      <c r="F2698">
        <v>2020</v>
      </c>
    </row>
    <row r="2699" spans="1:6" x14ac:dyDescent="0.25">
      <c r="A2699" t="s">
        <v>2413</v>
      </c>
      <c r="B2699" t="s">
        <v>2341</v>
      </c>
      <c r="C2699" t="b">
        <v>1</v>
      </c>
      <c r="D2699" t="s">
        <v>111</v>
      </c>
      <c r="E2699">
        <v>28555</v>
      </c>
      <c r="F2699">
        <v>2020</v>
      </c>
    </row>
    <row r="2700" spans="1:6" x14ac:dyDescent="0.25">
      <c r="A2700" t="s">
        <v>2365</v>
      </c>
      <c r="B2700" t="s">
        <v>2341</v>
      </c>
      <c r="C2700" t="b">
        <v>1</v>
      </c>
      <c r="D2700" t="s">
        <v>111</v>
      </c>
      <c r="E2700">
        <v>527272</v>
      </c>
      <c r="F2700">
        <v>2020</v>
      </c>
    </row>
    <row r="2701" spans="1:6" x14ac:dyDescent="0.25">
      <c r="A2701" t="s">
        <v>2428</v>
      </c>
      <c r="B2701" t="s">
        <v>2341</v>
      </c>
      <c r="C2701" t="b">
        <v>1</v>
      </c>
      <c r="D2701" t="s">
        <v>111</v>
      </c>
      <c r="E2701">
        <v>181548</v>
      </c>
      <c r="F2701">
        <v>2020</v>
      </c>
    </row>
    <row r="2702" spans="1:6" x14ac:dyDescent="0.25">
      <c r="A2702" t="s">
        <v>2443</v>
      </c>
      <c r="B2702" t="s">
        <v>2341</v>
      </c>
      <c r="C2702" t="b">
        <v>1</v>
      </c>
      <c r="D2702" t="s">
        <v>111</v>
      </c>
      <c r="E2702">
        <v>512090</v>
      </c>
      <c r="F2702">
        <v>2020</v>
      </c>
    </row>
    <row r="2703" spans="1:6" x14ac:dyDescent="0.25">
      <c r="A2703" t="s">
        <v>2364</v>
      </c>
      <c r="B2703" t="s">
        <v>2341</v>
      </c>
      <c r="C2703" t="b">
        <v>1</v>
      </c>
      <c r="D2703" t="s">
        <v>111</v>
      </c>
      <c r="E2703">
        <v>76831</v>
      </c>
      <c r="F2703">
        <v>2020</v>
      </c>
    </row>
    <row r="2704" spans="1:6" x14ac:dyDescent="0.25">
      <c r="A2704" t="s">
        <v>2409</v>
      </c>
      <c r="B2704" t="s">
        <v>2341</v>
      </c>
      <c r="C2704" t="b">
        <v>1</v>
      </c>
      <c r="D2704" t="s">
        <v>114</v>
      </c>
      <c r="E2704">
        <v>31317</v>
      </c>
      <c r="F2704">
        <v>2020</v>
      </c>
    </row>
    <row r="2705" spans="1:6" x14ac:dyDescent="0.25">
      <c r="A2705" t="s">
        <v>2398</v>
      </c>
      <c r="B2705" t="s">
        <v>2352</v>
      </c>
      <c r="C2705" t="b">
        <v>1</v>
      </c>
      <c r="D2705" t="s">
        <v>114</v>
      </c>
      <c r="E2705">
        <v>76070</v>
      </c>
      <c r="F2705">
        <v>2020</v>
      </c>
    </row>
    <row r="2706" spans="1:6" x14ac:dyDescent="0.25">
      <c r="A2706" t="s">
        <v>2369</v>
      </c>
      <c r="B2706" t="s">
        <v>2343</v>
      </c>
      <c r="C2706" t="b">
        <v>1</v>
      </c>
      <c r="D2706" t="s">
        <v>114</v>
      </c>
      <c r="E2706">
        <v>53197</v>
      </c>
      <c r="F2706">
        <v>2020</v>
      </c>
    </row>
    <row r="2707" spans="1:6" x14ac:dyDescent="0.25">
      <c r="A2707" t="s">
        <v>2373</v>
      </c>
      <c r="B2707" t="s">
        <v>2343</v>
      </c>
      <c r="C2707" t="b">
        <v>1</v>
      </c>
      <c r="D2707" t="s">
        <v>114</v>
      </c>
      <c r="E2707">
        <v>1133665</v>
      </c>
      <c r="F2707">
        <v>2020</v>
      </c>
    </row>
    <row r="2708" spans="1:6" x14ac:dyDescent="0.25">
      <c r="A2708" t="s">
        <v>2340</v>
      </c>
      <c r="B2708" t="s">
        <v>2343</v>
      </c>
      <c r="C2708" t="b">
        <v>1</v>
      </c>
      <c r="D2708" t="s">
        <v>114</v>
      </c>
      <c r="E2708">
        <v>347641</v>
      </c>
      <c r="F2708">
        <v>2020</v>
      </c>
    </row>
    <row r="2709" spans="1:6" x14ac:dyDescent="0.25">
      <c r="A2709" t="s">
        <v>2379</v>
      </c>
      <c r="B2709" t="s">
        <v>2343</v>
      </c>
      <c r="C2709" t="b">
        <v>1</v>
      </c>
      <c r="D2709" t="s">
        <v>114</v>
      </c>
      <c r="E2709">
        <v>593549</v>
      </c>
      <c r="F2709">
        <v>2020</v>
      </c>
    </row>
    <row r="2710" spans="1:6" x14ac:dyDescent="0.25">
      <c r="A2710" t="s">
        <v>2332</v>
      </c>
      <c r="B2710" t="s">
        <v>2350</v>
      </c>
      <c r="C2710" t="b">
        <v>0</v>
      </c>
      <c r="D2710" t="s">
        <v>114</v>
      </c>
      <c r="E2710">
        <v>0</v>
      </c>
      <c r="F2710">
        <v>2020</v>
      </c>
    </row>
    <row r="2711" spans="1:6" x14ac:dyDescent="0.25">
      <c r="A2711" t="s">
        <v>2397</v>
      </c>
      <c r="B2711" t="s">
        <v>2347</v>
      </c>
      <c r="C2711" t="b">
        <v>1</v>
      </c>
      <c r="D2711" t="s">
        <v>114</v>
      </c>
      <c r="E2711">
        <v>447436</v>
      </c>
      <c r="F2711">
        <v>2020</v>
      </c>
    </row>
    <row r="2712" spans="1:6" x14ac:dyDescent="0.25">
      <c r="A2712" t="s">
        <v>2348</v>
      </c>
      <c r="B2712" t="s">
        <v>2347</v>
      </c>
      <c r="C2712" t="b">
        <v>1</v>
      </c>
      <c r="D2712" t="s">
        <v>114</v>
      </c>
      <c r="E2712">
        <v>395716</v>
      </c>
      <c r="F2712">
        <v>2020</v>
      </c>
    </row>
    <row r="2713" spans="1:6" x14ac:dyDescent="0.25">
      <c r="A2713" t="s">
        <v>2332</v>
      </c>
      <c r="B2713" t="s">
        <v>2350</v>
      </c>
      <c r="C2713" t="b">
        <v>0</v>
      </c>
      <c r="D2713" t="s">
        <v>114</v>
      </c>
      <c r="E2713">
        <v>0</v>
      </c>
      <c r="F2713">
        <v>2020</v>
      </c>
    </row>
    <row r="2714" spans="1:6" x14ac:dyDescent="0.25">
      <c r="A2714" t="s">
        <v>2332</v>
      </c>
      <c r="B2714" t="s">
        <v>2343</v>
      </c>
      <c r="C2714" t="b">
        <v>0</v>
      </c>
      <c r="D2714" t="s">
        <v>114</v>
      </c>
      <c r="E2714">
        <v>841262</v>
      </c>
      <c r="F2714">
        <v>2020</v>
      </c>
    </row>
    <row r="2715" spans="1:6" x14ac:dyDescent="0.25">
      <c r="A2715" t="s">
        <v>2379</v>
      </c>
      <c r="B2715" t="s">
        <v>2343</v>
      </c>
      <c r="C2715" t="b">
        <v>1</v>
      </c>
      <c r="D2715" t="s">
        <v>114</v>
      </c>
      <c r="E2715">
        <v>1323248</v>
      </c>
      <c r="F2715">
        <v>2020</v>
      </c>
    </row>
    <row r="2716" spans="1:6" x14ac:dyDescent="0.25">
      <c r="A2716" t="s">
        <v>2332</v>
      </c>
      <c r="B2716" t="s">
        <v>2350</v>
      </c>
      <c r="C2716" t="b">
        <v>0</v>
      </c>
      <c r="D2716" t="s">
        <v>114</v>
      </c>
      <c r="E2716">
        <v>0</v>
      </c>
      <c r="F2716">
        <v>2020</v>
      </c>
    </row>
    <row r="2717" spans="1:6" x14ac:dyDescent="0.25">
      <c r="A2717" t="s">
        <v>2355</v>
      </c>
      <c r="B2717" t="s">
        <v>2347</v>
      </c>
      <c r="C2717" t="b">
        <v>1</v>
      </c>
      <c r="D2717" t="s">
        <v>114</v>
      </c>
      <c r="E2717">
        <v>847271</v>
      </c>
      <c r="F2717">
        <v>2020</v>
      </c>
    </row>
    <row r="2718" spans="1:6" x14ac:dyDescent="0.25">
      <c r="A2718" t="s">
        <v>2344</v>
      </c>
      <c r="B2718" t="s">
        <v>2347</v>
      </c>
      <c r="C2718" t="b">
        <v>1</v>
      </c>
      <c r="D2718" t="s">
        <v>114</v>
      </c>
      <c r="E2718">
        <v>2297947</v>
      </c>
      <c r="F2718">
        <v>2020</v>
      </c>
    </row>
    <row r="2719" spans="1:6" x14ac:dyDescent="0.25">
      <c r="A2719" t="s">
        <v>2353</v>
      </c>
      <c r="B2719" t="s">
        <v>2350</v>
      </c>
      <c r="C2719" t="b">
        <v>0</v>
      </c>
      <c r="D2719" t="s">
        <v>114</v>
      </c>
      <c r="E2719">
        <v>18.611000000000001</v>
      </c>
      <c r="F2719">
        <v>2020</v>
      </c>
    </row>
    <row r="2720" spans="1:6" x14ac:dyDescent="0.25">
      <c r="A2720" t="s">
        <v>2407</v>
      </c>
      <c r="B2720" t="s">
        <v>2347</v>
      </c>
      <c r="C2720" t="b">
        <v>1</v>
      </c>
      <c r="D2720" t="s">
        <v>114</v>
      </c>
      <c r="E2720">
        <v>4749439.4000000004</v>
      </c>
      <c r="F2720">
        <v>2020</v>
      </c>
    </row>
    <row r="2721" spans="1:6" x14ac:dyDescent="0.25">
      <c r="A2721" t="s">
        <v>2369</v>
      </c>
      <c r="B2721" t="s">
        <v>2347</v>
      </c>
      <c r="C2721" t="b">
        <v>1</v>
      </c>
      <c r="D2721" t="s">
        <v>114</v>
      </c>
      <c r="E2721">
        <v>1908370</v>
      </c>
      <c r="F2721">
        <v>2020</v>
      </c>
    </row>
    <row r="2722" spans="1:6" x14ac:dyDescent="0.25">
      <c r="A2722" t="s">
        <v>2395</v>
      </c>
      <c r="B2722" t="s">
        <v>2352</v>
      </c>
      <c r="C2722" t="b">
        <v>1</v>
      </c>
      <c r="D2722" t="s">
        <v>114</v>
      </c>
      <c r="E2722">
        <v>110857</v>
      </c>
      <c r="F2722">
        <v>2020</v>
      </c>
    </row>
    <row r="2723" spans="1:6" x14ac:dyDescent="0.25">
      <c r="A2723" t="s">
        <v>2332</v>
      </c>
      <c r="B2723" t="s">
        <v>2343</v>
      </c>
      <c r="C2723" t="b">
        <v>0</v>
      </c>
      <c r="D2723" t="s">
        <v>114</v>
      </c>
      <c r="E2723">
        <v>192556</v>
      </c>
      <c r="F2723">
        <v>2020</v>
      </c>
    </row>
    <row r="2724" spans="1:6" x14ac:dyDescent="0.25">
      <c r="A2724" t="s">
        <v>2365</v>
      </c>
      <c r="B2724" t="s">
        <v>2343</v>
      </c>
      <c r="C2724" t="b">
        <v>1</v>
      </c>
      <c r="D2724" t="s">
        <v>114</v>
      </c>
      <c r="E2724">
        <v>508274</v>
      </c>
      <c r="F2724">
        <v>2020</v>
      </c>
    </row>
    <row r="2725" spans="1:6" x14ac:dyDescent="0.25">
      <c r="A2725" t="s">
        <v>2387</v>
      </c>
      <c r="B2725" t="s">
        <v>2352</v>
      </c>
      <c r="C2725" t="b">
        <v>1</v>
      </c>
      <c r="D2725" t="s">
        <v>114</v>
      </c>
      <c r="E2725">
        <v>132350</v>
      </c>
      <c r="F2725">
        <v>2020</v>
      </c>
    </row>
    <row r="2726" spans="1:6" x14ac:dyDescent="0.25">
      <c r="A2726" t="s">
        <v>2348</v>
      </c>
      <c r="B2726" t="s">
        <v>2352</v>
      </c>
      <c r="C2726" t="b">
        <v>1</v>
      </c>
      <c r="D2726" t="s">
        <v>114</v>
      </c>
      <c r="E2726">
        <v>324</v>
      </c>
      <c r="F2726">
        <v>2020</v>
      </c>
    </row>
    <row r="2727" spans="1:6" x14ac:dyDescent="0.25">
      <c r="A2727" t="s">
        <v>2356</v>
      </c>
      <c r="B2727" t="s">
        <v>2347</v>
      </c>
      <c r="C2727" t="b">
        <v>1</v>
      </c>
      <c r="D2727" t="s">
        <v>114</v>
      </c>
      <c r="E2727">
        <v>1003568.7</v>
      </c>
      <c r="F2727">
        <v>2020</v>
      </c>
    </row>
    <row r="2728" spans="1:6" x14ac:dyDescent="0.25">
      <c r="A2728" t="s">
        <v>2374</v>
      </c>
      <c r="B2728" t="s">
        <v>2345</v>
      </c>
      <c r="C2728" t="b">
        <v>1</v>
      </c>
      <c r="D2728" t="s">
        <v>114</v>
      </c>
      <c r="E2728">
        <v>9806297.3000000007</v>
      </c>
      <c r="F2728">
        <v>2020</v>
      </c>
    </row>
    <row r="2729" spans="1:6" x14ac:dyDescent="0.25">
      <c r="A2729" t="s">
        <v>2332</v>
      </c>
      <c r="B2729" t="s">
        <v>2350</v>
      </c>
      <c r="C2729" t="b">
        <v>0</v>
      </c>
      <c r="D2729" t="s">
        <v>114</v>
      </c>
      <c r="E2729">
        <v>0</v>
      </c>
      <c r="F2729">
        <v>2020</v>
      </c>
    </row>
    <row r="2730" spans="1:6" x14ac:dyDescent="0.25">
      <c r="A2730" t="s">
        <v>2365</v>
      </c>
      <c r="B2730" t="s">
        <v>2347</v>
      </c>
      <c r="C2730" t="b">
        <v>1</v>
      </c>
      <c r="D2730" t="s">
        <v>114</v>
      </c>
      <c r="E2730">
        <v>132398</v>
      </c>
      <c r="F2730">
        <v>2020</v>
      </c>
    </row>
    <row r="2731" spans="1:6" x14ac:dyDescent="0.25">
      <c r="A2731" t="s">
        <v>2332</v>
      </c>
      <c r="B2731" t="s">
        <v>2350</v>
      </c>
      <c r="C2731" t="b">
        <v>0</v>
      </c>
      <c r="D2731" t="s">
        <v>114</v>
      </c>
      <c r="E2731">
        <v>0</v>
      </c>
      <c r="F2731">
        <v>2020</v>
      </c>
    </row>
    <row r="2732" spans="1:6" x14ac:dyDescent="0.25">
      <c r="A2732" t="s">
        <v>2332</v>
      </c>
      <c r="B2732" t="s">
        <v>2347</v>
      </c>
      <c r="C2732" t="b">
        <v>0</v>
      </c>
      <c r="D2732" t="s">
        <v>114</v>
      </c>
      <c r="E2732">
        <v>0</v>
      </c>
      <c r="F2732">
        <v>2020</v>
      </c>
    </row>
    <row r="2733" spans="1:6" x14ac:dyDescent="0.25">
      <c r="A2733" t="s">
        <v>2332</v>
      </c>
      <c r="B2733" t="s">
        <v>2350</v>
      </c>
      <c r="C2733" t="b">
        <v>0</v>
      </c>
      <c r="D2733" t="s">
        <v>114</v>
      </c>
      <c r="E2733">
        <v>0</v>
      </c>
      <c r="F2733">
        <v>2020</v>
      </c>
    </row>
    <row r="2734" spans="1:6" x14ac:dyDescent="0.25">
      <c r="A2734" t="s">
        <v>2344</v>
      </c>
      <c r="B2734" t="s">
        <v>2347</v>
      </c>
      <c r="C2734" t="b">
        <v>1</v>
      </c>
      <c r="D2734" t="s">
        <v>114</v>
      </c>
      <c r="E2734">
        <v>700852</v>
      </c>
      <c r="F2734">
        <v>2020</v>
      </c>
    </row>
    <row r="2735" spans="1:6" x14ac:dyDescent="0.25">
      <c r="A2735" t="s">
        <v>2332</v>
      </c>
      <c r="B2735" t="s">
        <v>2350</v>
      </c>
      <c r="C2735" t="b">
        <v>0</v>
      </c>
      <c r="D2735" t="s">
        <v>114</v>
      </c>
      <c r="E2735">
        <v>0</v>
      </c>
      <c r="F2735">
        <v>2020</v>
      </c>
    </row>
    <row r="2736" spans="1:6" x14ac:dyDescent="0.25">
      <c r="A2736" t="s">
        <v>2389</v>
      </c>
      <c r="B2736" t="s">
        <v>2352</v>
      </c>
      <c r="C2736" t="b">
        <v>1</v>
      </c>
      <c r="D2736" t="s">
        <v>114</v>
      </c>
      <c r="E2736">
        <v>675159</v>
      </c>
      <c r="F2736">
        <v>2020</v>
      </c>
    </row>
    <row r="2737" spans="1:6" x14ac:dyDescent="0.25">
      <c r="A2737" t="s">
        <v>2332</v>
      </c>
      <c r="B2737" t="s">
        <v>2350</v>
      </c>
      <c r="C2737" t="b">
        <v>0</v>
      </c>
      <c r="D2737" t="s">
        <v>114</v>
      </c>
      <c r="E2737">
        <v>0</v>
      </c>
      <c r="F2737">
        <v>2020</v>
      </c>
    </row>
    <row r="2738" spans="1:6" x14ac:dyDescent="0.25">
      <c r="A2738" t="s">
        <v>2365</v>
      </c>
      <c r="B2738" t="s">
        <v>2347</v>
      </c>
      <c r="C2738" t="b">
        <v>1</v>
      </c>
      <c r="D2738" t="s">
        <v>114</v>
      </c>
      <c r="E2738">
        <v>2019289</v>
      </c>
      <c r="F2738">
        <v>2020</v>
      </c>
    </row>
    <row r="2739" spans="1:6" x14ac:dyDescent="0.25">
      <c r="A2739" t="s">
        <v>2356</v>
      </c>
      <c r="B2739" t="s">
        <v>2347</v>
      </c>
      <c r="C2739" t="b">
        <v>1</v>
      </c>
      <c r="D2739" t="s">
        <v>114</v>
      </c>
      <c r="E2739">
        <v>1252043</v>
      </c>
      <c r="F2739">
        <v>2020</v>
      </c>
    </row>
    <row r="2740" spans="1:6" x14ac:dyDescent="0.25">
      <c r="A2740" t="s">
        <v>2353</v>
      </c>
      <c r="B2740" t="s">
        <v>2350</v>
      </c>
      <c r="C2740" t="b">
        <v>0</v>
      </c>
      <c r="D2740" t="s">
        <v>114</v>
      </c>
      <c r="E2740">
        <v>30.189</v>
      </c>
      <c r="F2740">
        <v>2020</v>
      </c>
    </row>
    <row r="2741" spans="1:6" x14ac:dyDescent="0.25">
      <c r="A2741" t="s">
        <v>2358</v>
      </c>
      <c r="B2741" t="s">
        <v>2347</v>
      </c>
      <c r="C2741" t="b">
        <v>1</v>
      </c>
      <c r="D2741" t="s">
        <v>114</v>
      </c>
      <c r="E2741">
        <v>916995.81</v>
      </c>
      <c r="F2741">
        <v>2020</v>
      </c>
    </row>
    <row r="2742" spans="1:6" x14ac:dyDescent="0.25">
      <c r="A2742" t="s">
        <v>2412</v>
      </c>
      <c r="B2742" t="s">
        <v>2347</v>
      </c>
      <c r="C2742" t="b">
        <v>1</v>
      </c>
      <c r="D2742" t="s">
        <v>114</v>
      </c>
      <c r="E2742">
        <v>207083</v>
      </c>
      <c r="F2742">
        <v>2020</v>
      </c>
    </row>
    <row r="2743" spans="1:6" x14ac:dyDescent="0.25">
      <c r="A2743" t="s">
        <v>2332</v>
      </c>
      <c r="B2743" t="s">
        <v>2350</v>
      </c>
      <c r="C2743" t="b">
        <v>0</v>
      </c>
      <c r="D2743" t="s">
        <v>114</v>
      </c>
      <c r="E2743">
        <v>0</v>
      </c>
      <c r="F2743">
        <v>2020</v>
      </c>
    </row>
    <row r="2744" spans="1:6" x14ac:dyDescent="0.25">
      <c r="A2744" t="s">
        <v>2367</v>
      </c>
      <c r="B2744" t="s">
        <v>2347</v>
      </c>
      <c r="C2744" t="b">
        <v>1</v>
      </c>
      <c r="D2744" t="s">
        <v>114</v>
      </c>
      <c r="E2744">
        <v>566912</v>
      </c>
      <c r="F2744">
        <v>2020</v>
      </c>
    </row>
    <row r="2745" spans="1:6" x14ac:dyDescent="0.25">
      <c r="A2745" t="s">
        <v>2353</v>
      </c>
      <c r="B2745" t="s">
        <v>2350</v>
      </c>
      <c r="C2745" t="b">
        <v>0</v>
      </c>
      <c r="D2745" t="s">
        <v>114</v>
      </c>
      <c r="E2745">
        <v>199.92</v>
      </c>
      <c r="F2745">
        <v>2020</v>
      </c>
    </row>
    <row r="2746" spans="1:6" x14ac:dyDescent="0.25">
      <c r="A2746" t="s">
        <v>2457</v>
      </c>
      <c r="B2746" t="s">
        <v>2352</v>
      </c>
      <c r="C2746" t="b">
        <v>1</v>
      </c>
      <c r="D2746" t="s">
        <v>114</v>
      </c>
      <c r="E2746">
        <v>9237.08</v>
      </c>
      <c r="F2746">
        <v>2020</v>
      </c>
    </row>
    <row r="2747" spans="1:6" x14ac:dyDescent="0.25">
      <c r="A2747" t="s">
        <v>2353</v>
      </c>
      <c r="B2747" t="s">
        <v>2350</v>
      </c>
      <c r="C2747" t="b">
        <v>0</v>
      </c>
      <c r="D2747" t="s">
        <v>114</v>
      </c>
      <c r="E2747">
        <v>465.49</v>
      </c>
      <c r="F2747">
        <v>2020</v>
      </c>
    </row>
    <row r="2748" spans="1:6" x14ac:dyDescent="0.25">
      <c r="A2748" t="s">
        <v>2385</v>
      </c>
      <c r="B2748" t="s">
        <v>2352</v>
      </c>
      <c r="C2748" t="b">
        <v>1</v>
      </c>
      <c r="D2748" t="s">
        <v>114</v>
      </c>
      <c r="E2748">
        <v>345997.51</v>
      </c>
      <c r="F2748">
        <v>2020</v>
      </c>
    </row>
    <row r="2749" spans="1:6" x14ac:dyDescent="0.25">
      <c r="A2749" t="s">
        <v>2332</v>
      </c>
      <c r="B2749" t="s">
        <v>2350</v>
      </c>
      <c r="C2749" t="b">
        <v>0</v>
      </c>
      <c r="D2749" t="s">
        <v>114</v>
      </c>
      <c r="E2749">
        <v>0</v>
      </c>
      <c r="F2749">
        <v>2020</v>
      </c>
    </row>
    <row r="2750" spans="1:6" x14ac:dyDescent="0.25">
      <c r="A2750" t="s">
        <v>2411</v>
      </c>
      <c r="B2750" t="s">
        <v>2347</v>
      </c>
      <c r="C2750" t="b">
        <v>1</v>
      </c>
      <c r="D2750" t="s">
        <v>114</v>
      </c>
      <c r="E2750">
        <v>212639</v>
      </c>
      <c r="F2750">
        <v>2020</v>
      </c>
    </row>
    <row r="2751" spans="1:6" x14ac:dyDescent="0.25">
      <c r="A2751" t="s">
        <v>2332</v>
      </c>
      <c r="B2751" t="s">
        <v>2350</v>
      </c>
      <c r="C2751" t="b">
        <v>0</v>
      </c>
      <c r="D2751" t="s">
        <v>114</v>
      </c>
      <c r="E2751">
        <v>0</v>
      </c>
      <c r="F2751">
        <v>2020</v>
      </c>
    </row>
    <row r="2752" spans="1:6" x14ac:dyDescent="0.25">
      <c r="A2752" t="s">
        <v>2332</v>
      </c>
      <c r="B2752" t="s">
        <v>2350</v>
      </c>
      <c r="C2752" t="b">
        <v>0</v>
      </c>
      <c r="D2752" t="s">
        <v>114</v>
      </c>
      <c r="E2752">
        <v>0</v>
      </c>
      <c r="F2752">
        <v>2020</v>
      </c>
    </row>
    <row r="2753" spans="1:6" x14ac:dyDescent="0.25">
      <c r="A2753" t="s">
        <v>2411</v>
      </c>
      <c r="B2753" t="s">
        <v>2347</v>
      </c>
      <c r="C2753" t="b">
        <v>1</v>
      </c>
      <c r="D2753" t="s">
        <v>114</v>
      </c>
      <c r="E2753">
        <v>45224</v>
      </c>
      <c r="F2753">
        <v>2020</v>
      </c>
    </row>
    <row r="2754" spans="1:6" x14ac:dyDescent="0.25">
      <c r="A2754" t="s">
        <v>2332</v>
      </c>
      <c r="B2754" t="s">
        <v>2350</v>
      </c>
      <c r="C2754" t="b">
        <v>0</v>
      </c>
      <c r="D2754" t="s">
        <v>114</v>
      </c>
      <c r="E2754">
        <v>0</v>
      </c>
      <c r="F2754">
        <v>2020</v>
      </c>
    </row>
    <row r="2755" spans="1:6" x14ac:dyDescent="0.25">
      <c r="A2755" t="s">
        <v>2457</v>
      </c>
      <c r="B2755" t="s">
        <v>2352</v>
      </c>
      <c r="C2755" t="b">
        <v>1</v>
      </c>
      <c r="D2755" t="s">
        <v>114</v>
      </c>
      <c r="E2755">
        <v>25680</v>
      </c>
      <c r="F2755">
        <v>2020</v>
      </c>
    </row>
    <row r="2756" spans="1:6" x14ac:dyDescent="0.25">
      <c r="A2756" t="s">
        <v>2332</v>
      </c>
      <c r="B2756" t="s">
        <v>2350</v>
      </c>
      <c r="C2756" t="b">
        <v>0</v>
      </c>
      <c r="D2756" t="s">
        <v>114</v>
      </c>
      <c r="E2756">
        <v>0</v>
      </c>
      <c r="F2756">
        <v>2020</v>
      </c>
    </row>
    <row r="2757" spans="1:6" x14ac:dyDescent="0.25">
      <c r="A2757" t="s">
        <v>2332</v>
      </c>
      <c r="B2757" t="s">
        <v>2350</v>
      </c>
      <c r="C2757" t="b">
        <v>0</v>
      </c>
      <c r="D2757" t="s">
        <v>114</v>
      </c>
      <c r="E2757">
        <v>0</v>
      </c>
      <c r="F2757">
        <v>2020</v>
      </c>
    </row>
    <row r="2758" spans="1:6" x14ac:dyDescent="0.25">
      <c r="A2758" t="s">
        <v>2392</v>
      </c>
      <c r="B2758" t="s">
        <v>2347</v>
      </c>
      <c r="C2758" t="b">
        <v>1</v>
      </c>
      <c r="D2758" t="s">
        <v>114</v>
      </c>
      <c r="E2758">
        <v>657173</v>
      </c>
      <c r="F2758">
        <v>2020</v>
      </c>
    </row>
    <row r="2759" spans="1:6" x14ac:dyDescent="0.25">
      <c r="A2759" t="s">
        <v>2332</v>
      </c>
      <c r="B2759" t="s">
        <v>2350</v>
      </c>
      <c r="C2759" t="b">
        <v>0</v>
      </c>
      <c r="D2759" t="s">
        <v>114</v>
      </c>
      <c r="E2759">
        <v>0</v>
      </c>
      <c r="F2759">
        <v>2020</v>
      </c>
    </row>
    <row r="2760" spans="1:6" x14ac:dyDescent="0.25">
      <c r="A2760" t="s">
        <v>2332</v>
      </c>
      <c r="B2760" t="s">
        <v>2343</v>
      </c>
      <c r="C2760" t="b">
        <v>0</v>
      </c>
      <c r="D2760" t="s">
        <v>114</v>
      </c>
      <c r="E2760">
        <v>20171</v>
      </c>
      <c r="F2760">
        <v>2020</v>
      </c>
    </row>
    <row r="2761" spans="1:6" x14ac:dyDescent="0.25">
      <c r="A2761" t="s">
        <v>2332</v>
      </c>
      <c r="B2761" t="s">
        <v>2350</v>
      </c>
      <c r="C2761" t="b">
        <v>0</v>
      </c>
      <c r="D2761" t="s">
        <v>114</v>
      </c>
      <c r="E2761">
        <v>0</v>
      </c>
      <c r="F2761">
        <v>2020</v>
      </c>
    </row>
    <row r="2762" spans="1:6" x14ac:dyDescent="0.25">
      <c r="A2762" t="s">
        <v>2354</v>
      </c>
      <c r="B2762" t="s">
        <v>2343</v>
      </c>
      <c r="C2762" t="b">
        <v>1</v>
      </c>
      <c r="D2762" t="s">
        <v>114</v>
      </c>
      <c r="E2762">
        <v>64975</v>
      </c>
      <c r="F2762">
        <v>2020</v>
      </c>
    </row>
    <row r="2763" spans="1:6" x14ac:dyDescent="0.25">
      <c r="A2763" t="s">
        <v>2441</v>
      </c>
      <c r="B2763" t="s">
        <v>2352</v>
      </c>
      <c r="C2763" t="b">
        <v>1</v>
      </c>
      <c r="D2763" t="s">
        <v>114</v>
      </c>
      <c r="E2763">
        <v>46758</v>
      </c>
      <c r="F2763">
        <v>2020</v>
      </c>
    </row>
    <row r="2764" spans="1:6" x14ac:dyDescent="0.25">
      <c r="A2764" t="s">
        <v>2332</v>
      </c>
      <c r="B2764" t="s">
        <v>2350</v>
      </c>
      <c r="C2764" t="b">
        <v>0</v>
      </c>
      <c r="D2764" t="s">
        <v>114</v>
      </c>
      <c r="E2764">
        <v>0</v>
      </c>
      <c r="F2764">
        <v>2020</v>
      </c>
    </row>
    <row r="2765" spans="1:6" x14ac:dyDescent="0.25">
      <c r="A2765" t="s">
        <v>2332</v>
      </c>
      <c r="B2765" t="s">
        <v>2350</v>
      </c>
      <c r="C2765" t="b">
        <v>0</v>
      </c>
      <c r="D2765" t="s">
        <v>114</v>
      </c>
      <c r="E2765">
        <v>0</v>
      </c>
      <c r="F2765">
        <v>2020</v>
      </c>
    </row>
    <row r="2766" spans="1:6" x14ac:dyDescent="0.25">
      <c r="A2766" t="s">
        <v>2387</v>
      </c>
      <c r="B2766" t="s">
        <v>2352</v>
      </c>
      <c r="C2766" t="b">
        <v>1</v>
      </c>
      <c r="D2766" t="s">
        <v>114</v>
      </c>
      <c r="E2766">
        <v>570</v>
      </c>
      <c r="F2766">
        <v>2020</v>
      </c>
    </row>
    <row r="2767" spans="1:6" x14ac:dyDescent="0.25">
      <c r="A2767" t="s">
        <v>2366</v>
      </c>
      <c r="B2767" t="s">
        <v>2352</v>
      </c>
      <c r="C2767" t="b">
        <v>1</v>
      </c>
      <c r="D2767" t="s">
        <v>114</v>
      </c>
      <c r="E2767">
        <v>3675</v>
      </c>
      <c r="F2767">
        <v>2020</v>
      </c>
    </row>
    <row r="2768" spans="1:6" x14ac:dyDescent="0.25">
      <c r="A2768" t="s">
        <v>2395</v>
      </c>
      <c r="B2768" t="s">
        <v>2347</v>
      </c>
      <c r="C2768" t="b">
        <v>1</v>
      </c>
      <c r="D2768" t="s">
        <v>114</v>
      </c>
      <c r="E2768">
        <v>14902</v>
      </c>
      <c r="F2768">
        <v>2020</v>
      </c>
    </row>
    <row r="2769" spans="1:6" x14ac:dyDescent="0.25">
      <c r="A2769" t="s">
        <v>2403</v>
      </c>
      <c r="B2769" t="s">
        <v>2341</v>
      </c>
      <c r="C2769" t="b">
        <v>1</v>
      </c>
      <c r="D2769" t="s">
        <v>114</v>
      </c>
      <c r="E2769">
        <v>6210.27</v>
      </c>
      <c r="F2769">
        <v>2020</v>
      </c>
    </row>
    <row r="2770" spans="1:6" x14ac:dyDescent="0.25">
      <c r="A2770" t="s">
        <v>2403</v>
      </c>
      <c r="B2770" t="s">
        <v>2341</v>
      </c>
      <c r="C2770" t="b">
        <v>1</v>
      </c>
      <c r="D2770" t="s">
        <v>114</v>
      </c>
      <c r="E2770">
        <v>0.99</v>
      </c>
      <c r="F2770">
        <v>2020</v>
      </c>
    </row>
    <row r="2771" spans="1:6" x14ac:dyDescent="0.25">
      <c r="A2771" t="s">
        <v>2362</v>
      </c>
      <c r="B2771" t="s">
        <v>2341</v>
      </c>
      <c r="C2771" t="b">
        <v>1</v>
      </c>
      <c r="D2771" t="s">
        <v>114</v>
      </c>
      <c r="E2771">
        <v>4588.6499999999996</v>
      </c>
      <c r="F2771">
        <v>2020</v>
      </c>
    </row>
    <row r="2772" spans="1:6" x14ac:dyDescent="0.25">
      <c r="A2772" t="s">
        <v>2332</v>
      </c>
      <c r="B2772" t="s">
        <v>2341</v>
      </c>
      <c r="C2772" t="b">
        <v>0</v>
      </c>
      <c r="D2772" t="s">
        <v>114</v>
      </c>
      <c r="E2772">
        <v>0</v>
      </c>
      <c r="F2772">
        <v>2020</v>
      </c>
    </row>
    <row r="2773" spans="1:6" x14ac:dyDescent="0.25">
      <c r="A2773" t="s">
        <v>2403</v>
      </c>
      <c r="B2773" t="s">
        <v>2341</v>
      </c>
      <c r="C2773" t="b">
        <v>1</v>
      </c>
      <c r="D2773" t="s">
        <v>114</v>
      </c>
      <c r="E2773">
        <v>4243.1400000000003</v>
      </c>
      <c r="F2773">
        <v>2020</v>
      </c>
    </row>
    <row r="2774" spans="1:6" x14ac:dyDescent="0.25">
      <c r="A2774" t="s">
        <v>2409</v>
      </c>
      <c r="B2774" t="s">
        <v>2341</v>
      </c>
      <c r="C2774" t="b">
        <v>1</v>
      </c>
      <c r="D2774" t="s">
        <v>114</v>
      </c>
      <c r="E2774">
        <v>5273</v>
      </c>
      <c r="F2774">
        <v>2020</v>
      </c>
    </row>
    <row r="2775" spans="1:6" x14ac:dyDescent="0.25">
      <c r="A2775" t="s">
        <v>2415</v>
      </c>
      <c r="B2775" t="s">
        <v>2341</v>
      </c>
      <c r="C2775" t="b">
        <v>1</v>
      </c>
      <c r="D2775" t="s">
        <v>114</v>
      </c>
      <c r="E2775">
        <v>15237</v>
      </c>
      <c r="F2775">
        <v>2020</v>
      </c>
    </row>
    <row r="2776" spans="1:6" x14ac:dyDescent="0.25">
      <c r="A2776" t="s">
        <v>2413</v>
      </c>
      <c r="B2776" t="s">
        <v>2341</v>
      </c>
      <c r="C2776" t="b">
        <v>1</v>
      </c>
      <c r="D2776" t="s">
        <v>114</v>
      </c>
      <c r="E2776">
        <v>17218</v>
      </c>
      <c r="F2776">
        <v>2020</v>
      </c>
    </row>
    <row r="2777" spans="1:6" x14ac:dyDescent="0.25">
      <c r="A2777" t="s">
        <v>2406</v>
      </c>
      <c r="B2777" t="s">
        <v>2341</v>
      </c>
      <c r="C2777" t="b">
        <v>1</v>
      </c>
      <c r="D2777" t="s">
        <v>114</v>
      </c>
      <c r="E2777">
        <v>20739</v>
      </c>
      <c r="F2777">
        <v>2020</v>
      </c>
    </row>
    <row r="2778" spans="1:6" x14ac:dyDescent="0.25">
      <c r="A2778" t="s">
        <v>2461</v>
      </c>
      <c r="B2778" t="s">
        <v>2341</v>
      </c>
      <c r="C2778" t="b">
        <v>1</v>
      </c>
      <c r="D2778" t="s">
        <v>114</v>
      </c>
      <c r="E2778">
        <v>8429</v>
      </c>
      <c r="F2778">
        <v>2020</v>
      </c>
    </row>
    <row r="2779" spans="1:6" x14ac:dyDescent="0.25">
      <c r="A2779" t="s">
        <v>2406</v>
      </c>
      <c r="B2779" t="s">
        <v>2341</v>
      </c>
      <c r="C2779" t="b">
        <v>1</v>
      </c>
      <c r="D2779" t="s">
        <v>114</v>
      </c>
      <c r="E2779">
        <v>13663</v>
      </c>
      <c r="F2779">
        <v>2020</v>
      </c>
    </row>
    <row r="2780" spans="1:6" x14ac:dyDescent="0.25">
      <c r="A2780" t="s">
        <v>2463</v>
      </c>
      <c r="B2780" t="s">
        <v>2341</v>
      </c>
      <c r="C2780" t="b">
        <v>1</v>
      </c>
      <c r="D2780" t="s">
        <v>114</v>
      </c>
      <c r="E2780">
        <v>59220</v>
      </c>
      <c r="F2780">
        <v>2020</v>
      </c>
    </row>
    <row r="2781" spans="1:6" x14ac:dyDescent="0.25">
      <c r="A2781" t="s">
        <v>2369</v>
      </c>
      <c r="B2781" t="s">
        <v>2347</v>
      </c>
      <c r="C2781" t="b">
        <v>1</v>
      </c>
      <c r="D2781" t="s">
        <v>114</v>
      </c>
      <c r="E2781">
        <v>647109</v>
      </c>
      <c r="F2781">
        <v>2020</v>
      </c>
    </row>
    <row r="2782" spans="1:6" x14ac:dyDescent="0.25">
      <c r="A2782" t="s">
        <v>2332</v>
      </c>
      <c r="B2782" t="s">
        <v>2350</v>
      </c>
      <c r="C2782" t="b">
        <v>0</v>
      </c>
      <c r="D2782" t="s">
        <v>114</v>
      </c>
      <c r="E2782">
        <v>0</v>
      </c>
      <c r="F2782">
        <v>2020</v>
      </c>
    </row>
    <row r="2783" spans="1:6" x14ac:dyDescent="0.25">
      <c r="A2783" t="s">
        <v>2365</v>
      </c>
      <c r="B2783" t="s">
        <v>2352</v>
      </c>
      <c r="C2783" t="b">
        <v>1</v>
      </c>
      <c r="D2783" t="s">
        <v>114</v>
      </c>
      <c r="E2783">
        <v>557</v>
      </c>
      <c r="F2783">
        <v>2020</v>
      </c>
    </row>
    <row r="2784" spans="1:6" x14ac:dyDescent="0.25">
      <c r="A2784" t="s">
        <v>2332</v>
      </c>
      <c r="B2784" t="s">
        <v>2347</v>
      </c>
      <c r="C2784" t="b">
        <v>0</v>
      </c>
      <c r="D2784" t="s">
        <v>114</v>
      </c>
      <c r="E2784">
        <v>0</v>
      </c>
      <c r="F2784">
        <v>2020</v>
      </c>
    </row>
    <row r="2785" spans="1:6" x14ac:dyDescent="0.25">
      <c r="A2785" t="s">
        <v>2332</v>
      </c>
      <c r="B2785" t="s">
        <v>2343</v>
      </c>
      <c r="C2785" t="b">
        <v>0</v>
      </c>
      <c r="D2785" t="s">
        <v>114</v>
      </c>
      <c r="E2785">
        <v>7853</v>
      </c>
      <c r="F2785">
        <v>2020</v>
      </c>
    </row>
    <row r="2786" spans="1:6" x14ac:dyDescent="0.25">
      <c r="A2786" t="s">
        <v>2342</v>
      </c>
      <c r="B2786" t="s">
        <v>2343</v>
      </c>
      <c r="C2786" t="b">
        <v>1</v>
      </c>
      <c r="D2786" t="s">
        <v>114</v>
      </c>
      <c r="E2786">
        <v>43370</v>
      </c>
      <c r="F2786">
        <v>2020</v>
      </c>
    </row>
    <row r="2787" spans="1:6" x14ac:dyDescent="0.25">
      <c r="A2787" t="s">
        <v>2441</v>
      </c>
      <c r="B2787" t="s">
        <v>2352</v>
      </c>
      <c r="C2787" t="b">
        <v>1</v>
      </c>
      <c r="D2787" t="s">
        <v>114</v>
      </c>
      <c r="E2787">
        <v>121224</v>
      </c>
      <c r="F2787">
        <v>2020</v>
      </c>
    </row>
    <row r="2788" spans="1:6" x14ac:dyDescent="0.25">
      <c r="A2788" t="s">
        <v>2332</v>
      </c>
      <c r="B2788" t="s">
        <v>2350</v>
      </c>
      <c r="C2788" t="b">
        <v>0</v>
      </c>
      <c r="D2788" t="s">
        <v>114</v>
      </c>
      <c r="E2788">
        <v>0</v>
      </c>
      <c r="F2788">
        <v>2020</v>
      </c>
    </row>
    <row r="2789" spans="1:6" x14ac:dyDescent="0.25">
      <c r="A2789" t="s">
        <v>2365</v>
      </c>
      <c r="B2789" t="s">
        <v>2347</v>
      </c>
      <c r="C2789" t="b">
        <v>1</v>
      </c>
      <c r="D2789" t="s">
        <v>114</v>
      </c>
      <c r="E2789">
        <v>914438</v>
      </c>
      <c r="F2789">
        <v>2020</v>
      </c>
    </row>
    <row r="2790" spans="1:6" x14ac:dyDescent="0.25">
      <c r="A2790" t="s">
        <v>2353</v>
      </c>
      <c r="B2790" t="s">
        <v>2350</v>
      </c>
      <c r="C2790" t="b">
        <v>0</v>
      </c>
      <c r="D2790" t="s">
        <v>114</v>
      </c>
      <c r="E2790">
        <v>165.37299999999999</v>
      </c>
      <c r="F2790">
        <v>2020</v>
      </c>
    </row>
    <row r="2791" spans="1:6" x14ac:dyDescent="0.25">
      <c r="A2791" t="s">
        <v>2373</v>
      </c>
      <c r="B2791" t="s">
        <v>2352</v>
      </c>
      <c r="C2791" t="b">
        <v>1</v>
      </c>
      <c r="D2791" t="s">
        <v>114</v>
      </c>
      <c r="E2791">
        <v>134843.63</v>
      </c>
      <c r="F2791">
        <v>2020</v>
      </c>
    </row>
    <row r="2792" spans="1:6" x14ac:dyDescent="0.25">
      <c r="A2792" t="s">
        <v>2332</v>
      </c>
      <c r="B2792" t="s">
        <v>2350</v>
      </c>
      <c r="C2792" t="b">
        <v>0</v>
      </c>
      <c r="D2792" t="s">
        <v>114</v>
      </c>
      <c r="E2792">
        <v>0</v>
      </c>
      <c r="F2792">
        <v>2020</v>
      </c>
    </row>
    <row r="2793" spans="1:6" x14ac:dyDescent="0.25">
      <c r="A2793" t="s">
        <v>2364</v>
      </c>
      <c r="B2793" t="s">
        <v>2347</v>
      </c>
      <c r="C2793" t="b">
        <v>1</v>
      </c>
      <c r="D2793" t="s">
        <v>114</v>
      </c>
      <c r="E2793">
        <v>722414</v>
      </c>
      <c r="F2793">
        <v>2020</v>
      </c>
    </row>
    <row r="2794" spans="1:6" x14ac:dyDescent="0.25">
      <c r="A2794" t="s">
        <v>2353</v>
      </c>
      <c r="B2794" t="s">
        <v>2350</v>
      </c>
      <c r="C2794" t="b">
        <v>0</v>
      </c>
      <c r="D2794" t="s">
        <v>114</v>
      </c>
      <c r="E2794">
        <v>101.815</v>
      </c>
      <c r="F2794">
        <v>2020</v>
      </c>
    </row>
    <row r="2795" spans="1:6" x14ac:dyDescent="0.25">
      <c r="A2795" t="s">
        <v>2447</v>
      </c>
      <c r="B2795" t="s">
        <v>2352</v>
      </c>
      <c r="C2795" t="b">
        <v>1</v>
      </c>
      <c r="D2795" t="s">
        <v>114</v>
      </c>
      <c r="E2795">
        <v>36793.184999999998</v>
      </c>
      <c r="F2795">
        <v>2020</v>
      </c>
    </row>
    <row r="2796" spans="1:6" x14ac:dyDescent="0.25">
      <c r="A2796" t="s">
        <v>2353</v>
      </c>
      <c r="B2796" t="s">
        <v>2350</v>
      </c>
      <c r="C2796" t="b">
        <v>0</v>
      </c>
      <c r="D2796" t="s">
        <v>114</v>
      </c>
      <c r="E2796">
        <v>625.548</v>
      </c>
      <c r="F2796">
        <v>2020</v>
      </c>
    </row>
    <row r="2797" spans="1:6" x14ac:dyDescent="0.25">
      <c r="A2797" t="s">
        <v>2387</v>
      </c>
      <c r="B2797" t="s">
        <v>2347</v>
      </c>
      <c r="C2797" t="b">
        <v>1</v>
      </c>
      <c r="D2797" t="s">
        <v>114</v>
      </c>
      <c r="E2797">
        <v>142305.45000000001</v>
      </c>
      <c r="F2797">
        <v>2020</v>
      </c>
    </row>
    <row r="2798" spans="1:6" x14ac:dyDescent="0.25">
      <c r="A2798" t="s">
        <v>2373</v>
      </c>
      <c r="B2798" t="s">
        <v>2352</v>
      </c>
      <c r="C2798" t="b">
        <v>1</v>
      </c>
      <c r="D2798" t="s">
        <v>114</v>
      </c>
      <c r="E2798">
        <v>210205</v>
      </c>
      <c r="F2798">
        <v>2020</v>
      </c>
    </row>
    <row r="2799" spans="1:6" x14ac:dyDescent="0.25">
      <c r="A2799" t="s">
        <v>2332</v>
      </c>
      <c r="B2799" t="s">
        <v>2350</v>
      </c>
      <c r="C2799" t="b">
        <v>0</v>
      </c>
      <c r="D2799" t="s">
        <v>114</v>
      </c>
      <c r="E2799">
        <v>0</v>
      </c>
      <c r="F2799">
        <v>2020</v>
      </c>
    </row>
    <row r="2800" spans="1:6" x14ac:dyDescent="0.25">
      <c r="A2800" t="s">
        <v>2332</v>
      </c>
      <c r="B2800" t="s">
        <v>2343</v>
      </c>
      <c r="C2800" t="b">
        <v>0</v>
      </c>
      <c r="D2800" t="s">
        <v>114</v>
      </c>
      <c r="E2800">
        <v>21864</v>
      </c>
      <c r="F2800">
        <v>2020</v>
      </c>
    </row>
    <row r="2801" spans="1:6" x14ac:dyDescent="0.25">
      <c r="A2801" t="s">
        <v>2332</v>
      </c>
      <c r="B2801" t="s">
        <v>2350</v>
      </c>
      <c r="C2801" t="b">
        <v>0</v>
      </c>
      <c r="D2801" t="s">
        <v>114</v>
      </c>
      <c r="E2801">
        <v>0</v>
      </c>
      <c r="F2801">
        <v>2020</v>
      </c>
    </row>
    <row r="2802" spans="1:6" x14ac:dyDescent="0.25">
      <c r="A2802" t="s">
        <v>2396</v>
      </c>
      <c r="B2802" t="s">
        <v>2343</v>
      </c>
      <c r="C2802" t="b">
        <v>1</v>
      </c>
      <c r="D2802" t="s">
        <v>114</v>
      </c>
      <c r="E2802">
        <v>76686</v>
      </c>
      <c r="F2802">
        <v>2020</v>
      </c>
    </row>
    <row r="2803" spans="1:6" x14ac:dyDescent="0.25">
      <c r="A2803" t="s">
        <v>2332</v>
      </c>
      <c r="B2803" t="s">
        <v>2350</v>
      </c>
      <c r="C2803" t="b">
        <v>0</v>
      </c>
      <c r="D2803" t="s">
        <v>114</v>
      </c>
      <c r="E2803">
        <v>0</v>
      </c>
      <c r="F2803">
        <v>2020</v>
      </c>
    </row>
    <row r="2804" spans="1:6" x14ac:dyDescent="0.25">
      <c r="A2804" t="s">
        <v>2340</v>
      </c>
      <c r="B2804" t="s">
        <v>2352</v>
      </c>
      <c r="C2804" t="b">
        <v>0</v>
      </c>
      <c r="D2804" t="s">
        <v>114</v>
      </c>
      <c r="E2804">
        <v>-76</v>
      </c>
      <c r="F2804">
        <v>2020</v>
      </c>
    </row>
    <row r="2805" spans="1:6" x14ac:dyDescent="0.25">
      <c r="A2805" t="s">
        <v>2453</v>
      </c>
      <c r="B2805" t="s">
        <v>2350</v>
      </c>
      <c r="C2805" t="b">
        <v>1</v>
      </c>
      <c r="D2805" t="s">
        <v>114</v>
      </c>
      <c r="E2805">
        <v>169</v>
      </c>
      <c r="F2805">
        <v>2020</v>
      </c>
    </row>
    <row r="2806" spans="1:6" x14ac:dyDescent="0.25">
      <c r="A2806" t="s">
        <v>2418</v>
      </c>
      <c r="B2806" t="s">
        <v>2341</v>
      </c>
      <c r="C2806" t="b">
        <v>1</v>
      </c>
      <c r="D2806" t="s">
        <v>116</v>
      </c>
      <c r="E2806">
        <v>9278</v>
      </c>
      <c r="F2806">
        <v>2020</v>
      </c>
    </row>
    <row r="2807" spans="1:6" x14ac:dyDescent="0.25">
      <c r="A2807" t="s">
        <v>2403</v>
      </c>
      <c r="B2807" t="s">
        <v>2341</v>
      </c>
      <c r="C2807" t="b">
        <v>1</v>
      </c>
      <c r="D2807" t="s">
        <v>116</v>
      </c>
      <c r="E2807">
        <v>63793</v>
      </c>
      <c r="F2807">
        <v>2020</v>
      </c>
    </row>
    <row r="2808" spans="1:6" x14ac:dyDescent="0.25">
      <c r="A2808" t="s">
        <v>2391</v>
      </c>
      <c r="B2808" t="s">
        <v>2352</v>
      </c>
      <c r="C2808" t="b">
        <v>1</v>
      </c>
      <c r="D2808" t="s">
        <v>116</v>
      </c>
      <c r="E2808">
        <v>43077</v>
      </c>
      <c r="F2808">
        <v>2020</v>
      </c>
    </row>
    <row r="2809" spans="1:6" x14ac:dyDescent="0.25">
      <c r="A2809" t="s">
        <v>2384</v>
      </c>
      <c r="B2809" t="s">
        <v>2347</v>
      </c>
      <c r="C2809" t="b">
        <v>1</v>
      </c>
      <c r="D2809" t="s">
        <v>116</v>
      </c>
      <c r="E2809">
        <v>90333</v>
      </c>
      <c r="F2809">
        <v>2020</v>
      </c>
    </row>
    <row r="2810" spans="1:6" x14ac:dyDescent="0.25">
      <c r="A2810" t="s">
        <v>2470</v>
      </c>
      <c r="B2810" t="s">
        <v>2341</v>
      </c>
      <c r="C2810" t="b">
        <v>1</v>
      </c>
      <c r="D2810" t="s">
        <v>116</v>
      </c>
      <c r="E2810">
        <v>5965</v>
      </c>
      <c r="F2810">
        <v>2020</v>
      </c>
    </row>
    <row r="2811" spans="1:6" x14ac:dyDescent="0.25">
      <c r="A2811" t="s">
        <v>2430</v>
      </c>
      <c r="B2811" t="s">
        <v>2341</v>
      </c>
      <c r="C2811" t="b">
        <v>1</v>
      </c>
      <c r="D2811" t="s">
        <v>116</v>
      </c>
      <c r="E2811">
        <v>17302</v>
      </c>
      <c r="F2811">
        <v>2020</v>
      </c>
    </row>
    <row r="2812" spans="1:6" x14ac:dyDescent="0.25">
      <c r="A2812" t="s">
        <v>2430</v>
      </c>
      <c r="B2812" t="s">
        <v>2341</v>
      </c>
      <c r="C2812" t="b">
        <v>1</v>
      </c>
      <c r="D2812" t="s">
        <v>116</v>
      </c>
      <c r="E2812">
        <v>1372.14</v>
      </c>
      <c r="F2812">
        <v>2020</v>
      </c>
    </row>
    <row r="2813" spans="1:6" x14ac:dyDescent="0.25">
      <c r="A2813" t="s">
        <v>2436</v>
      </c>
      <c r="B2813" t="s">
        <v>2341</v>
      </c>
      <c r="C2813" t="b">
        <v>1</v>
      </c>
      <c r="D2813" t="s">
        <v>116</v>
      </c>
      <c r="E2813">
        <v>4591</v>
      </c>
      <c r="F2813">
        <v>2020</v>
      </c>
    </row>
    <row r="2814" spans="1:6" x14ac:dyDescent="0.25">
      <c r="A2814" t="s">
        <v>2432</v>
      </c>
      <c r="B2814" t="s">
        <v>2341</v>
      </c>
      <c r="C2814" t="b">
        <v>1</v>
      </c>
      <c r="D2814" t="s">
        <v>116</v>
      </c>
      <c r="E2814">
        <v>12750</v>
      </c>
      <c r="F2814">
        <v>2020</v>
      </c>
    </row>
    <row r="2815" spans="1:6" x14ac:dyDescent="0.25">
      <c r="A2815" t="s">
        <v>2332</v>
      </c>
      <c r="B2815" t="s">
        <v>2350</v>
      </c>
      <c r="C2815" t="b">
        <v>0</v>
      </c>
      <c r="D2815" t="s">
        <v>116</v>
      </c>
      <c r="E2815">
        <v>0</v>
      </c>
      <c r="F2815">
        <v>2020</v>
      </c>
    </row>
    <row r="2816" spans="1:6" x14ac:dyDescent="0.25">
      <c r="A2816" t="s">
        <v>2383</v>
      </c>
      <c r="B2816" t="s">
        <v>2352</v>
      </c>
      <c r="C2816" t="b">
        <v>1</v>
      </c>
      <c r="D2816" t="s">
        <v>116</v>
      </c>
      <c r="E2816">
        <v>18012</v>
      </c>
      <c r="F2816">
        <v>2020</v>
      </c>
    </row>
    <row r="2817" spans="1:6" x14ac:dyDescent="0.25">
      <c r="A2817" t="s">
        <v>2358</v>
      </c>
      <c r="B2817" t="s">
        <v>2341</v>
      </c>
      <c r="C2817" t="b">
        <v>1</v>
      </c>
      <c r="D2817" t="s">
        <v>116</v>
      </c>
      <c r="E2817">
        <v>6199</v>
      </c>
      <c r="F2817">
        <v>2020</v>
      </c>
    </row>
    <row r="2818" spans="1:6" x14ac:dyDescent="0.25">
      <c r="A2818" t="s">
        <v>2410</v>
      </c>
      <c r="B2818" t="s">
        <v>2341</v>
      </c>
      <c r="C2818" t="b">
        <v>1</v>
      </c>
      <c r="D2818" t="s">
        <v>116</v>
      </c>
      <c r="E2818">
        <v>295</v>
      </c>
      <c r="F2818">
        <v>2020</v>
      </c>
    </row>
    <row r="2819" spans="1:6" x14ac:dyDescent="0.25">
      <c r="A2819" t="s">
        <v>2457</v>
      </c>
      <c r="B2819" t="s">
        <v>2341</v>
      </c>
      <c r="C2819" t="b">
        <v>1</v>
      </c>
      <c r="D2819" t="s">
        <v>116</v>
      </c>
      <c r="E2819">
        <v>2003</v>
      </c>
      <c r="F2819">
        <v>2020</v>
      </c>
    </row>
    <row r="2820" spans="1:6" x14ac:dyDescent="0.25">
      <c r="A2820" t="s">
        <v>2332</v>
      </c>
      <c r="B2820" t="s">
        <v>2341</v>
      </c>
      <c r="C2820" t="b">
        <v>0</v>
      </c>
      <c r="D2820" t="s">
        <v>116</v>
      </c>
      <c r="E2820">
        <v>0</v>
      </c>
      <c r="F2820">
        <v>2020</v>
      </c>
    </row>
    <row r="2821" spans="1:6" x14ac:dyDescent="0.25">
      <c r="A2821" t="s">
        <v>2376</v>
      </c>
      <c r="B2821" t="s">
        <v>2341</v>
      </c>
      <c r="C2821" t="b">
        <v>1</v>
      </c>
      <c r="D2821" t="s">
        <v>116</v>
      </c>
      <c r="E2821">
        <v>8675</v>
      </c>
      <c r="F2821">
        <v>2020</v>
      </c>
    </row>
    <row r="2822" spans="1:6" x14ac:dyDescent="0.25">
      <c r="A2822" t="s">
        <v>2416</v>
      </c>
      <c r="B2822" t="s">
        <v>2341</v>
      </c>
      <c r="C2822" t="b">
        <v>1</v>
      </c>
      <c r="D2822" t="s">
        <v>116</v>
      </c>
      <c r="E2822">
        <v>10473</v>
      </c>
      <c r="F2822">
        <v>2020</v>
      </c>
    </row>
    <row r="2823" spans="1:6" x14ac:dyDescent="0.25">
      <c r="A2823" t="s">
        <v>2416</v>
      </c>
      <c r="B2823" t="s">
        <v>2341</v>
      </c>
      <c r="C2823" t="b">
        <v>1</v>
      </c>
      <c r="D2823" t="s">
        <v>116</v>
      </c>
      <c r="E2823">
        <v>6595</v>
      </c>
      <c r="F2823">
        <v>2020</v>
      </c>
    </row>
    <row r="2824" spans="1:6" x14ac:dyDescent="0.25">
      <c r="A2824" t="s">
        <v>2402</v>
      </c>
      <c r="B2824" t="s">
        <v>2341</v>
      </c>
      <c r="C2824" t="b">
        <v>1</v>
      </c>
      <c r="D2824" t="s">
        <v>116</v>
      </c>
      <c r="E2824">
        <v>22024</v>
      </c>
      <c r="F2824">
        <v>2020</v>
      </c>
    </row>
    <row r="2825" spans="1:6" x14ac:dyDescent="0.25">
      <c r="A2825" t="s">
        <v>2415</v>
      </c>
      <c r="B2825" t="s">
        <v>2341</v>
      </c>
      <c r="C2825" t="b">
        <v>1</v>
      </c>
      <c r="D2825" t="s">
        <v>116</v>
      </c>
      <c r="E2825">
        <v>5897</v>
      </c>
      <c r="F2825">
        <v>2020</v>
      </c>
    </row>
    <row r="2826" spans="1:6" x14ac:dyDescent="0.25">
      <c r="A2826" t="s">
        <v>2402</v>
      </c>
      <c r="B2826" t="s">
        <v>2350</v>
      </c>
      <c r="C2826" t="b">
        <v>1</v>
      </c>
      <c r="D2826" t="s">
        <v>119</v>
      </c>
      <c r="E2826">
        <v>175</v>
      </c>
      <c r="F2826">
        <v>2020</v>
      </c>
    </row>
    <row r="2827" spans="1:6" x14ac:dyDescent="0.25">
      <c r="A2827" t="s">
        <v>2374</v>
      </c>
      <c r="B2827" t="s">
        <v>2341</v>
      </c>
      <c r="C2827" t="b">
        <v>1</v>
      </c>
      <c r="D2827" t="s">
        <v>119</v>
      </c>
      <c r="E2827">
        <v>3172</v>
      </c>
      <c r="F2827">
        <v>2020</v>
      </c>
    </row>
    <row r="2828" spans="1:6" x14ac:dyDescent="0.25">
      <c r="A2828" t="s">
        <v>2418</v>
      </c>
      <c r="B2828" t="s">
        <v>2341</v>
      </c>
      <c r="C2828" t="b">
        <v>1</v>
      </c>
      <c r="D2828" t="s">
        <v>119</v>
      </c>
      <c r="E2828">
        <v>5335</v>
      </c>
      <c r="F2828">
        <v>2020</v>
      </c>
    </row>
    <row r="2829" spans="1:6" x14ac:dyDescent="0.25">
      <c r="A2829" t="s">
        <v>2450</v>
      </c>
      <c r="B2829" t="s">
        <v>2341</v>
      </c>
      <c r="C2829" t="b">
        <v>1</v>
      </c>
      <c r="D2829" t="s">
        <v>119</v>
      </c>
      <c r="E2829">
        <v>14699</v>
      </c>
      <c r="F2829">
        <v>2020</v>
      </c>
    </row>
    <row r="2830" spans="1:6" x14ac:dyDescent="0.25">
      <c r="A2830" t="s">
        <v>2466</v>
      </c>
      <c r="B2830" t="s">
        <v>2341</v>
      </c>
      <c r="C2830" t="b">
        <v>1</v>
      </c>
      <c r="D2830" t="s">
        <v>119</v>
      </c>
      <c r="E2830">
        <v>18628</v>
      </c>
      <c r="F2830">
        <v>2020</v>
      </c>
    </row>
    <row r="2831" spans="1:6" x14ac:dyDescent="0.25">
      <c r="A2831" t="s">
        <v>2442</v>
      </c>
      <c r="B2831" t="s">
        <v>2341</v>
      </c>
      <c r="C2831" t="b">
        <v>1</v>
      </c>
      <c r="D2831" t="s">
        <v>119</v>
      </c>
      <c r="E2831">
        <v>5486</v>
      </c>
      <c r="F2831">
        <v>2020</v>
      </c>
    </row>
    <row r="2832" spans="1:6" x14ac:dyDescent="0.25">
      <c r="A2832" t="s">
        <v>2435</v>
      </c>
      <c r="B2832" t="s">
        <v>2341</v>
      </c>
      <c r="C2832" t="b">
        <v>1</v>
      </c>
      <c r="D2832" t="s">
        <v>119</v>
      </c>
      <c r="E2832">
        <v>2059</v>
      </c>
      <c r="F2832">
        <v>2020</v>
      </c>
    </row>
    <row r="2833" spans="1:6" x14ac:dyDescent="0.25">
      <c r="A2833" t="s">
        <v>2357</v>
      </c>
      <c r="B2833" t="s">
        <v>2341</v>
      </c>
      <c r="C2833" t="b">
        <v>1</v>
      </c>
      <c r="D2833" t="s">
        <v>119</v>
      </c>
      <c r="E2833">
        <v>36317</v>
      </c>
      <c r="F2833">
        <v>2020</v>
      </c>
    </row>
    <row r="2834" spans="1:6" x14ac:dyDescent="0.25">
      <c r="A2834" t="s">
        <v>2421</v>
      </c>
      <c r="B2834" t="s">
        <v>2341</v>
      </c>
      <c r="C2834" t="b">
        <v>1</v>
      </c>
      <c r="D2834" t="s">
        <v>119</v>
      </c>
      <c r="E2834">
        <v>5278</v>
      </c>
      <c r="F2834">
        <v>2020</v>
      </c>
    </row>
    <row r="2835" spans="1:6" x14ac:dyDescent="0.25">
      <c r="A2835" t="s">
        <v>2452</v>
      </c>
      <c r="B2835" t="s">
        <v>2341</v>
      </c>
      <c r="C2835" t="b">
        <v>1</v>
      </c>
      <c r="D2835" t="s">
        <v>119</v>
      </c>
      <c r="E2835">
        <v>7196</v>
      </c>
      <c r="F2835">
        <v>2020</v>
      </c>
    </row>
    <row r="2836" spans="1:6" x14ac:dyDescent="0.25">
      <c r="A2836" t="s">
        <v>2361</v>
      </c>
      <c r="B2836" t="s">
        <v>2350</v>
      </c>
      <c r="C2836" t="b">
        <v>1</v>
      </c>
      <c r="D2836" t="s">
        <v>119</v>
      </c>
      <c r="E2836">
        <v>150</v>
      </c>
      <c r="F2836">
        <v>2020</v>
      </c>
    </row>
    <row r="2837" spans="1:6" x14ac:dyDescent="0.25">
      <c r="A2837" t="s">
        <v>2435</v>
      </c>
      <c r="B2837" t="s">
        <v>2341</v>
      </c>
      <c r="C2837" t="b">
        <v>1</v>
      </c>
      <c r="D2837" t="s">
        <v>119</v>
      </c>
      <c r="E2837">
        <v>2368</v>
      </c>
      <c r="F2837">
        <v>2020</v>
      </c>
    </row>
    <row r="2838" spans="1:6" x14ac:dyDescent="0.25">
      <c r="A2838" t="s">
        <v>2435</v>
      </c>
      <c r="B2838" t="s">
        <v>2341</v>
      </c>
      <c r="C2838" t="b">
        <v>1</v>
      </c>
      <c r="D2838" t="s">
        <v>119</v>
      </c>
      <c r="E2838">
        <v>4174</v>
      </c>
      <c r="F2838">
        <v>2020</v>
      </c>
    </row>
    <row r="2839" spans="1:6" x14ac:dyDescent="0.25">
      <c r="A2839" t="s">
        <v>2406</v>
      </c>
      <c r="B2839" t="s">
        <v>2341</v>
      </c>
      <c r="C2839" t="b">
        <v>1</v>
      </c>
      <c r="D2839" t="s">
        <v>119</v>
      </c>
      <c r="E2839">
        <v>10042</v>
      </c>
      <c r="F2839">
        <v>2020</v>
      </c>
    </row>
    <row r="2840" spans="1:6" x14ac:dyDescent="0.25">
      <c r="A2840" t="s">
        <v>2426</v>
      </c>
      <c r="B2840" t="s">
        <v>2341</v>
      </c>
      <c r="C2840" t="b">
        <v>1</v>
      </c>
      <c r="D2840" t="s">
        <v>119</v>
      </c>
      <c r="E2840">
        <v>15413</v>
      </c>
      <c r="F2840">
        <v>2020</v>
      </c>
    </row>
    <row r="2841" spans="1:6" x14ac:dyDescent="0.25">
      <c r="A2841" t="s">
        <v>2332</v>
      </c>
      <c r="B2841" t="s">
        <v>2350</v>
      </c>
      <c r="C2841" t="b">
        <v>0</v>
      </c>
      <c r="D2841" t="s">
        <v>119</v>
      </c>
      <c r="E2841">
        <v>0</v>
      </c>
      <c r="F2841">
        <v>2020</v>
      </c>
    </row>
    <row r="2842" spans="1:6" x14ac:dyDescent="0.25">
      <c r="A2842" t="s">
        <v>2332</v>
      </c>
      <c r="B2842" t="s">
        <v>2350</v>
      </c>
      <c r="C2842" t="b">
        <v>0</v>
      </c>
      <c r="D2842" t="s">
        <v>119</v>
      </c>
      <c r="E2842">
        <v>0</v>
      </c>
      <c r="F2842">
        <v>2020</v>
      </c>
    </row>
    <row r="2843" spans="1:6" x14ac:dyDescent="0.25">
      <c r="A2843" t="s">
        <v>2369</v>
      </c>
      <c r="B2843" t="s">
        <v>2372</v>
      </c>
      <c r="C2843" t="b">
        <v>1</v>
      </c>
      <c r="D2843" t="s">
        <v>119</v>
      </c>
      <c r="E2843">
        <v>219</v>
      </c>
      <c r="F2843">
        <v>2020</v>
      </c>
    </row>
    <row r="2844" spans="1:6" x14ac:dyDescent="0.25">
      <c r="A2844" t="s">
        <v>2411</v>
      </c>
      <c r="B2844" t="s">
        <v>2350</v>
      </c>
      <c r="C2844" t="b">
        <v>1</v>
      </c>
      <c r="D2844" t="s">
        <v>119</v>
      </c>
      <c r="E2844">
        <v>60</v>
      </c>
      <c r="F2844">
        <v>2020</v>
      </c>
    </row>
    <row r="2845" spans="1:6" x14ac:dyDescent="0.25">
      <c r="A2845" t="s">
        <v>2398</v>
      </c>
      <c r="B2845" t="s">
        <v>2341</v>
      </c>
      <c r="C2845" t="b">
        <v>1</v>
      </c>
      <c r="D2845" t="s">
        <v>119</v>
      </c>
      <c r="E2845">
        <v>35573</v>
      </c>
      <c r="F2845">
        <v>2020</v>
      </c>
    </row>
    <row r="2846" spans="1:6" x14ac:dyDescent="0.25">
      <c r="A2846" t="s">
        <v>2382</v>
      </c>
      <c r="B2846" t="s">
        <v>2350</v>
      </c>
      <c r="C2846" t="b">
        <v>1</v>
      </c>
      <c r="D2846" t="s">
        <v>119</v>
      </c>
      <c r="E2846">
        <v>82</v>
      </c>
      <c r="F2846">
        <v>2020</v>
      </c>
    </row>
    <row r="2847" spans="1:6" x14ac:dyDescent="0.25">
      <c r="A2847" t="s">
        <v>2403</v>
      </c>
      <c r="B2847" t="s">
        <v>2341</v>
      </c>
      <c r="C2847" t="b">
        <v>1</v>
      </c>
      <c r="D2847" t="s">
        <v>119</v>
      </c>
      <c r="E2847">
        <v>7694</v>
      </c>
      <c r="F2847">
        <v>2020</v>
      </c>
    </row>
    <row r="2848" spans="1:6" x14ac:dyDescent="0.25">
      <c r="A2848" t="s">
        <v>2363</v>
      </c>
      <c r="B2848" t="s">
        <v>2341</v>
      </c>
      <c r="C2848" t="b">
        <v>1</v>
      </c>
      <c r="D2848" t="s">
        <v>119</v>
      </c>
      <c r="E2848">
        <v>8551</v>
      </c>
      <c r="F2848">
        <v>2020</v>
      </c>
    </row>
    <row r="2849" spans="1:6" x14ac:dyDescent="0.25">
      <c r="A2849" t="s">
        <v>2435</v>
      </c>
      <c r="B2849" t="s">
        <v>2341</v>
      </c>
      <c r="C2849" t="b">
        <v>1</v>
      </c>
      <c r="D2849" t="s">
        <v>119</v>
      </c>
      <c r="E2849">
        <v>3340</v>
      </c>
      <c r="F2849">
        <v>2020</v>
      </c>
    </row>
    <row r="2850" spans="1:6" x14ac:dyDescent="0.25">
      <c r="A2850" t="s">
        <v>2363</v>
      </c>
      <c r="B2850" t="s">
        <v>2341</v>
      </c>
      <c r="C2850" t="b">
        <v>1</v>
      </c>
      <c r="D2850" t="s">
        <v>119</v>
      </c>
      <c r="E2850">
        <v>222624</v>
      </c>
      <c r="F2850">
        <v>2020</v>
      </c>
    </row>
    <row r="2851" spans="1:6" x14ac:dyDescent="0.25">
      <c r="A2851" t="s">
        <v>2417</v>
      </c>
      <c r="B2851" t="s">
        <v>2341</v>
      </c>
      <c r="C2851" t="b">
        <v>1</v>
      </c>
      <c r="D2851" t="s">
        <v>119</v>
      </c>
      <c r="E2851">
        <v>88856</v>
      </c>
      <c r="F2851">
        <v>2020</v>
      </c>
    </row>
    <row r="2852" spans="1:6" x14ac:dyDescent="0.25">
      <c r="A2852" t="s">
        <v>2403</v>
      </c>
      <c r="B2852" t="s">
        <v>2341</v>
      </c>
      <c r="C2852" t="b">
        <v>1</v>
      </c>
      <c r="D2852" t="s">
        <v>119</v>
      </c>
      <c r="E2852">
        <v>5788</v>
      </c>
      <c r="F2852">
        <v>2020</v>
      </c>
    </row>
    <row r="2853" spans="1:6" x14ac:dyDescent="0.25">
      <c r="A2853" t="s">
        <v>2421</v>
      </c>
      <c r="B2853" t="s">
        <v>2341</v>
      </c>
      <c r="C2853" t="b">
        <v>1</v>
      </c>
      <c r="D2853" t="s">
        <v>119</v>
      </c>
      <c r="E2853">
        <v>5135</v>
      </c>
      <c r="F2853">
        <v>2020</v>
      </c>
    </row>
    <row r="2854" spans="1:6" x14ac:dyDescent="0.25">
      <c r="A2854" t="s">
        <v>2332</v>
      </c>
      <c r="B2854" t="s">
        <v>2350</v>
      </c>
      <c r="C2854" t="b">
        <v>0</v>
      </c>
      <c r="D2854" t="s">
        <v>119</v>
      </c>
      <c r="E2854">
        <v>0</v>
      </c>
      <c r="F2854">
        <v>2020</v>
      </c>
    </row>
    <row r="2855" spans="1:6" x14ac:dyDescent="0.25">
      <c r="A2855" t="s">
        <v>2344</v>
      </c>
      <c r="B2855" t="s">
        <v>2350</v>
      </c>
      <c r="C2855" t="b">
        <v>1</v>
      </c>
      <c r="D2855" t="s">
        <v>119</v>
      </c>
      <c r="E2855">
        <v>526</v>
      </c>
      <c r="F2855">
        <v>2020</v>
      </c>
    </row>
    <row r="2856" spans="1:6" x14ac:dyDescent="0.25">
      <c r="A2856" t="s">
        <v>2332</v>
      </c>
      <c r="B2856" t="s">
        <v>2350</v>
      </c>
      <c r="C2856" t="b">
        <v>0</v>
      </c>
      <c r="D2856" t="s">
        <v>119</v>
      </c>
      <c r="E2856">
        <v>0</v>
      </c>
      <c r="F2856">
        <v>2020</v>
      </c>
    </row>
    <row r="2857" spans="1:6" x14ac:dyDescent="0.25">
      <c r="A2857" t="s">
        <v>2407</v>
      </c>
      <c r="B2857" t="s">
        <v>2341</v>
      </c>
      <c r="C2857" t="b">
        <v>1</v>
      </c>
      <c r="D2857" t="s">
        <v>119</v>
      </c>
      <c r="E2857">
        <v>2596</v>
      </c>
      <c r="F2857">
        <v>2020</v>
      </c>
    </row>
    <row r="2858" spans="1:6" x14ac:dyDescent="0.25">
      <c r="A2858" t="s">
        <v>2417</v>
      </c>
      <c r="B2858" t="s">
        <v>2341</v>
      </c>
      <c r="C2858" t="b">
        <v>1</v>
      </c>
      <c r="D2858" t="s">
        <v>119</v>
      </c>
      <c r="E2858">
        <v>3339</v>
      </c>
      <c r="F2858">
        <v>2020</v>
      </c>
    </row>
    <row r="2859" spans="1:6" x14ac:dyDescent="0.25">
      <c r="A2859" t="s">
        <v>2468</v>
      </c>
      <c r="B2859" t="s">
        <v>2341</v>
      </c>
      <c r="C2859" t="b">
        <v>1</v>
      </c>
      <c r="D2859" t="s">
        <v>119</v>
      </c>
      <c r="E2859">
        <v>1806</v>
      </c>
      <c r="F2859">
        <v>2020</v>
      </c>
    </row>
    <row r="2860" spans="1:6" x14ac:dyDescent="0.25">
      <c r="A2860" t="s">
        <v>2436</v>
      </c>
      <c r="B2860" t="s">
        <v>2341</v>
      </c>
      <c r="C2860" t="b">
        <v>1</v>
      </c>
      <c r="D2860" t="s">
        <v>122</v>
      </c>
      <c r="E2860">
        <v>54429</v>
      </c>
      <c r="F2860">
        <v>2020</v>
      </c>
    </row>
    <row r="2861" spans="1:6" x14ac:dyDescent="0.25">
      <c r="A2861" t="s">
        <v>2436</v>
      </c>
      <c r="B2861" t="s">
        <v>2341</v>
      </c>
      <c r="C2861" t="b">
        <v>1</v>
      </c>
      <c r="D2861" t="s">
        <v>122</v>
      </c>
      <c r="E2861">
        <v>56394</v>
      </c>
      <c r="F2861">
        <v>2020</v>
      </c>
    </row>
    <row r="2862" spans="1:6" x14ac:dyDescent="0.25">
      <c r="A2862" t="s">
        <v>2427</v>
      </c>
      <c r="B2862" t="s">
        <v>2341</v>
      </c>
      <c r="C2862" t="b">
        <v>1</v>
      </c>
      <c r="D2862" t="s">
        <v>122</v>
      </c>
      <c r="E2862">
        <v>361318</v>
      </c>
      <c r="F2862">
        <v>2020</v>
      </c>
    </row>
    <row r="2863" spans="1:6" x14ac:dyDescent="0.25">
      <c r="A2863" t="s">
        <v>2332</v>
      </c>
      <c r="B2863" t="s">
        <v>2345</v>
      </c>
      <c r="C2863" t="b">
        <v>0</v>
      </c>
      <c r="D2863" t="s">
        <v>122</v>
      </c>
      <c r="E2863">
        <v>0</v>
      </c>
      <c r="F2863">
        <v>2020</v>
      </c>
    </row>
    <row r="2864" spans="1:6" x14ac:dyDescent="0.25">
      <c r="A2864" t="s">
        <v>2332</v>
      </c>
      <c r="B2864" t="s">
        <v>2350</v>
      </c>
      <c r="C2864" t="b">
        <v>0</v>
      </c>
      <c r="D2864" t="s">
        <v>122</v>
      </c>
      <c r="E2864">
        <v>0</v>
      </c>
      <c r="F2864">
        <v>2020</v>
      </c>
    </row>
    <row r="2865" spans="1:6" x14ac:dyDescent="0.25">
      <c r="A2865" t="s">
        <v>2416</v>
      </c>
      <c r="B2865" t="s">
        <v>2347</v>
      </c>
      <c r="C2865" t="b">
        <v>1</v>
      </c>
      <c r="D2865" t="s">
        <v>122</v>
      </c>
      <c r="E2865">
        <v>271022</v>
      </c>
      <c r="F2865">
        <v>2020</v>
      </c>
    </row>
    <row r="2866" spans="1:6" x14ac:dyDescent="0.25">
      <c r="A2866" t="s">
        <v>2358</v>
      </c>
      <c r="B2866" t="s">
        <v>2341</v>
      </c>
      <c r="C2866" t="b">
        <v>1</v>
      </c>
      <c r="D2866" t="s">
        <v>122</v>
      </c>
      <c r="E2866">
        <v>106928</v>
      </c>
      <c r="F2866">
        <v>2020</v>
      </c>
    </row>
    <row r="2867" spans="1:6" x14ac:dyDescent="0.25">
      <c r="A2867" t="s">
        <v>2346</v>
      </c>
      <c r="B2867" t="s">
        <v>2341</v>
      </c>
      <c r="C2867" t="b">
        <v>1</v>
      </c>
      <c r="D2867" t="s">
        <v>122</v>
      </c>
      <c r="E2867">
        <v>8050</v>
      </c>
      <c r="F2867">
        <v>2020</v>
      </c>
    </row>
    <row r="2868" spans="1:6" x14ac:dyDescent="0.25">
      <c r="A2868" t="s">
        <v>2449</v>
      </c>
      <c r="B2868" t="s">
        <v>2341</v>
      </c>
      <c r="C2868" t="b">
        <v>1</v>
      </c>
      <c r="D2868" t="s">
        <v>122</v>
      </c>
      <c r="E2868">
        <v>22098</v>
      </c>
      <c r="F2868">
        <v>2020</v>
      </c>
    </row>
    <row r="2869" spans="1:6" x14ac:dyDescent="0.25">
      <c r="A2869" t="s">
        <v>2355</v>
      </c>
      <c r="B2869" t="s">
        <v>2341</v>
      </c>
      <c r="C2869" t="b">
        <v>1</v>
      </c>
      <c r="D2869" t="s">
        <v>122</v>
      </c>
      <c r="E2869">
        <v>385978</v>
      </c>
      <c r="F2869">
        <v>2020</v>
      </c>
    </row>
    <row r="2870" spans="1:6" x14ac:dyDescent="0.25">
      <c r="A2870" t="s">
        <v>2332</v>
      </c>
      <c r="B2870" t="s">
        <v>2372</v>
      </c>
      <c r="C2870" t="b">
        <v>0</v>
      </c>
      <c r="D2870" t="s">
        <v>122</v>
      </c>
      <c r="E2870">
        <v>-314194</v>
      </c>
      <c r="F2870">
        <v>2020</v>
      </c>
    </row>
    <row r="2871" spans="1:6" x14ac:dyDescent="0.25">
      <c r="A2871" t="s">
        <v>2340</v>
      </c>
      <c r="B2871" t="s">
        <v>2350</v>
      </c>
      <c r="C2871" t="b">
        <v>1</v>
      </c>
      <c r="D2871" t="s">
        <v>122</v>
      </c>
      <c r="E2871">
        <v>1585</v>
      </c>
      <c r="F2871">
        <v>2020</v>
      </c>
    </row>
    <row r="2872" spans="1:6" x14ac:dyDescent="0.25">
      <c r="A2872" t="s">
        <v>2369</v>
      </c>
      <c r="B2872" t="s">
        <v>2350</v>
      </c>
      <c r="C2872" t="b">
        <v>1</v>
      </c>
      <c r="D2872" t="s">
        <v>122</v>
      </c>
      <c r="E2872">
        <v>476</v>
      </c>
      <c r="F2872">
        <v>2020</v>
      </c>
    </row>
    <row r="2873" spans="1:6" x14ac:dyDescent="0.25">
      <c r="A2873" t="s">
        <v>2403</v>
      </c>
      <c r="B2873" t="s">
        <v>2341</v>
      </c>
      <c r="C2873" t="b">
        <v>1</v>
      </c>
      <c r="D2873" t="s">
        <v>122</v>
      </c>
      <c r="E2873">
        <v>5714</v>
      </c>
      <c r="F2873">
        <v>2020</v>
      </c>
    </row>
    <row r="2874" spans="1:6" x14ac:dyDescent="0.25">
      <c r="A2874" t="s">
        <v>2458</v>
      </c>
      <c r="B2874" t="s">
        <v>2341</v>
      </c>
      <c r="C2874" t="b">
        <v>1</v>
      </c>
      <c r="D2874" t="s">
        <v>122</v>
      </c>
      <c r="E2874">
        <v>4873</v>
      </c>
      <c r="F2874">
        <v>2020</v>
      </c>
    </row>
    <row r="2875" spans="1:6" x14ac:dyDescent="0.25">
      <c r="A2875" t="s">
        <v>2332</v>
      </c>
      <c r="B2875" t="s">
        <v>2350</v>
      </c>
      <c r="C2875" t="b">
        <v>0</v>
      </c>
      <c r="D2875" t="s">
        <v>122</v>
      </c>
      <c r="E2875">
        <v>0</v>
      </c>
      <c r="F2875">
        <v>2020</v>
      </c>
    </row>
    <row r="2876" spans="1:6" x14ac:dyDescent="0.25">
      <c r="A2876" t="s">
        <v>2332</v>
      </c>
      <c r="B2876" t="s">
        <v>2343</v>
      </c>
      <c r="C2876" t="b">
        <v>0</v>
      </c>
      <c r="D2876" t="s">
        <v>122</v>
      </c>
      <c r="E2876">
        <v>0</v>
      </c>
      <c r="F2876">
        <v>2020</v>
      </c>
    </row>
    <row r="2877" spans="1:6" x14ac:dyDescent="0.25">
      <c r="A2877" t="s">
        <v>2353</v>
      </c>
      <c r="B2877" t="s">
        <v>2350</v>
      </c>
      <c r="C2877" t="b">
        <v>0</v>
      </c>
      <c r="D2877" t="s">
        <v>122</v>
      </c>
      <c r="E2877">
        <v>298.84800000000001</v>
      </c>
      <c r="F2877">
        <v>2020</v>
      </c>
    </row>
    <row r="2878" spans="1:6" x14ac:dyDescent="0.25">
      <c r="A2878" t="s">
        <v>2455</v>
      </c>
      <c r="B2878" t="s">
        <v>2343</v>
      </c>
      <c r="C2878" t="b">
        <v>1</v>
      </c>
      <c r="D2878" t="s">
        <v>122</v>
      </c>
      <c r="E2878">
        <v>1831634.2</v>
      </c>
      <c r="F2878">
        <v>2020</v>
      </c>
    </row>
    <row r="2879" spans="1:6" x14ac:dyDescent="0.25">
      <c r="A2879" t="s">
        <v>2412</v>
      </c>
      <c r="B2879" t="s">
        <v>2345</v>
      </c>
      <c r="C2879" t="b">
        <v>1</v>
      </c>
      <c r="D2879" t="s">
        <v>122</v>
      </c>
      <c r="E2879">
        <v>1623749.7</v>
      </c>
      <c r="F2879">
        <v>2020</v>
      </c>
    </row>
    <row r="2880" spans="1:6" x14ac:dyDescent="0.25">
      <c r="A2880" t="s">
        <v>2353</v>
      </c>
      <c r="B2880" t="s">
        <v>2350</v>
      </c>
      <c r="C2880" t="b">
        <v>0</v>
      </c>
      <c r="D2880" t="s">
        <v>122</v>
      </c>
      <c r="E2880">
        <v>30591.304</v>
      </c>
      <c r="F2880">
        <v>2020</v>
      </c>
    </row>
    <row r="2881" spans="1:6" x14ac:dyDescent="0.25">
      <c r="A2881" t="s">
        <v>2405</v>
      </c>
      <c r="B2881" t="s">
        <v>2341</v>
      </c>
      <c r="C2881" t="b">
        <v>1</v>
      </c>
      <c r="D2881" t="s">
        <v>122</v>
      </c>
      <c r="E2881">
        <v>28904</v>
      </c>
      <c r="F2881">
        <v>2020</v>
      </c>
    </row>
    <row r="2882" spans="1:6" x14ac:dyDescent="0.25">
      <c r="A2882" t="s">
        <v>2344</v>
      </c>
      <c r="B2882" t="s">
        <v>2350</v>
      </c>
      <c r="C2882" t="b">
        <v>1</v>
      </c>
      <c r="D2882" t="s">
        <v>122</v>
      </c>
      <c r="E2882">
        <v>118</v>
      </c>
      <c r="F2882">
        <v>2020</v>
      </c>
    </row>
    <row r="2883" spans="1:6" x14ac:dyDescent="0.25">
      <c r="A2883" t="s">
        <v>2344</v>
      </c>
      <c r="B2883" t="s">
        <v>2350</v>
      </c>
      <c r="C2883" t="b">
        <v>1</v>
      </c>
      <c r="D2883" t="s">
        <v>122</v>
      </c>
      <c r="E2883">
        <v>7350</v>
      </c>
      <c r="F2883">
        <v>2020</v>
      </c>
    </row>
    <row r="2884" spans="1:6" x14ac:dyDescent="0.25">
      <c r="A2884" t="s">
        <v>2332</v>
      </c>
      <c r="B2884" t="s">
        <v>2345</v>
      </c>
      <c r="C2884" t="b">
        <v>0</v>
      </c>
      <c r="D2884" t="s">
        <v>122</v>
      </c>
      <c r="E2884">
        <v>0</v>
      </c>
      <c r="F2884">
        <v>2020</v>
      </c>
    </row>
    <row r="2885" spans="1:6" x14ac:dyDescent="0.25">
      <c r="A2885" t="s">
        <v>2412</v>
      </c>
      <c r="B2885" t="s">
        <v>2350</v>
      </c>
      <c r="C2885" t="b">
        <v>1</v>
      </c>
      <c r="D2885" t="s">
        <v>122</v>
      </c>
      <c r="E2885">
        <v>119</v>
      </c>
      <c r="F2885">
        <v>2020</v>
      </c>
    </row>
    <row r="2886" spans="1:6" x14ac:dyDescent="0.25">
      <c r="A2886" t="s">
        <v>2332</v>
      </c>
      <c r="B2886" t="s">
        <v>2350</v>
      </c>
      <c r="C2886" t="b">
        <v>0</v>
      </c>
      <c r="D2886" t="s">
        <v>122</v>
      </c>
      <c r="E2886">
        <v>0</v>
      </c>
      <c r="F2886">
        <v>2020</v>
      </c>
    </row>
    <row r="2887" spans="1:6" x14ac:dyDescent="0.25">
      <c r="A2887" t="s">
        <v>2332</v>
      </c>
      <c r="B2887" t="s">
        <v>2343</v>
      </c>
      <c r="C2887" t="b">
        <v>0</v>
      </c>
      <c r="D2887" t="s">
        <v>122</v>
      </c>
      <c r="E2887">
        <v>0</v>
      </c>
      <c r="F2887">
        <v>2020</v>
      </c>
    </row>
    <row r="2888" spans="1:6" x14ac:dyDescent="0.25">
      <c r="A2888" t="s">
        <v>2353</v>
      </c>
      <c r="B2888" t="s">
        <v>2350</v>
      </c>
      <c r="C2888" t="b">
        <v>0</v>
      </c>
      <c r="D2888" t="s">
        <v>122</v>
      </c>
      <c r="E2888">
        <v>613.61599999999999</v>
      </c>
      <c r="F2888">
        <v>2020</v>
      </c>
    </row>
    <row r="2889" spans="1:6" x14ac:dyDescent="0.25">
      <c r="A2889" t="s">
        <v>2396</v>
      </c>
      <c r="B2889" t="s">
        <v>2343</v>
      </c>
      <c r="C2889" t="b">
        <v>1</v>
      </c>
      <c r="D2889" t="s">
        <v>122</v>
      </c>
      <c r="E2889">
        <v>3405841.4</v>
      </c>
      <c r="F2889">
        <v>2020</v>
      </c>
    </row>
    <row r="2890" spans="1:6" x14ac:dyDescent="0.25">
      <c r="A2890" t="s">
        <v>2356</v>
      </c>
      <c r="B2890" t="s">
        <v>2350</v>
      </c>
      <c r="C2890" t="b">
        <v>1</v>
      </c>
      <c r="D2890" t="s">
        <v>122</v>
      </c>
      <c r="E2890">
        <v>403</v>
      </c>
      <c r="F2890">
        <v>2020</v>
      </c>
    </row>
    <row r="2891" spans="1:6" x14ac:dyDescent="0.25">
      <c r="A2891" t="s">
        <v>2353</v>
      </c>
      <c r="B2891" t="s">
        <v>2350</v>
      </c>
      <c r="C2891" t="b">
        <v>0</v>
      </c>
      <c r="D2891" t="s">
        <v>122</v>
      </c>
      <c r="E2891">
        <v>1705.027</v>
      </c>
      <c r="F2891">
        <v>2020</v>
      </c>
    </row>
    <row r="2892" spans="1:6" x14ac:dyDescent="0.25">
      <c r="A2892" t="s">
        <v>2332</v>
      </c>
      <c r="B2892" t="s">
        <v>2347</v>
      </c>
      <c r="C2892" t="b">
        <v>0</v>
      </c>
      <c r="D2892" t="s">
        <v>122</v>
      </c>
      <c r="E2892">
        <v>0</v>
      </c>
      <c r="F2892">
        <v>2020</v>
      </c>
    </row>
    <row r="2893" spans="1:6" x14ac:dyDescent="0.25">
      <c r="A2893" t="s">
        <v>2353</v>
      </c>
      <c r="B2893" t="s">
        <v>2350</v>
      </c>
      <c r="C2893" t="b">
        <v>0</v>
      </c>
      <c r="D2893" t="s">
        <v>122</v>
      </c>
      <c r="E2893">
        <v>15850.973</v>
      </c>
      <c r="F2893">
        <v>2020</v>
      </c>
    </row>
    <row r="2894" spans="1:6" x14ac:dyDescent="0.25">
      <c r="A2894" t="s">
        <v>2397</v>
      </c>
      <c r="B2894" t="s">
        <v>2368</v>
      </c>
      <c r="C2894" t="b">
        <v>1</v>
      </c>
      <c r="D2894" t="s">
        <v>122</v>
      </c>
      <c r="E2894">
        <v>6789081</v>
      </c>
      <c r="F2894">
        <v>2020</v>
      </c>
    </row>
    <row r="2895" spans="1:6" x14ac:dyDescent="0.25">
      <c r="A2895" t="s">
        <v>2397</v>
      </c>
      <c r="B2895" t="s">
        <v>2368</v>
      </c>
      <c r="C2895" t="b">
        <v>1</v>
      </c>
      <c r="D2895" t="s">
        <v>122</v>
      </c>
      <c r="E2895">
        <v>7551070</v>
      </c>
      <c r="F2895">
        <v>2020</v>
      </c>
    </row>
    <row r="2896" spans="1:6" x14ac:dyDescent="0.25">
      <c r="A2896" t="s">
        <v>2332</v>
      </c>
      <c r="B2896" t="s">
        <v>2345</v>
      </c>
      <c r="C2896" t="b">
        <v>0</v>
      </c>
      <c r="D2896" t="s">
        <v>122</v>
      </c>
      <c r="E2896">
        <v>0</v>
      </c>
      <c r="F2896">
        <v>2020</v>
      </c>
    </row>
    <row r="2897" spans="1:6" x14ac:dyDescent="0.25">
      <c r="A2897" t="s">
        <v>2353</v>
      </c>
      <c r="B2897" t="s">
        <v>2350</v>
      </c>
      <c r="C2897" t="b">
        <v>0</v>
      </c>
      <c r="D2897" t="s">
        <v>122</v>
      </c>
      <c r="E2897">
        <v>96.218000000000004</v>
      </c>
      <c r="F2897">
        <v>2020</v>
      </c>
    </row>
    <row r="2898" spans="1:6" x14ac:dyDescent="0.25">
      <c r="A2898" t="s">
        <v>2365</v>
      </c>
      <c r="B2898" t="s">
        <v>2347</v>
      </c>
      <c r="C2898" t="b">
        <v>1</v>
      </c>
      <c r="D2898" t="s">
        <v>122</v>
      </c>
      <c r="E2898">
        <v>28792.98</v>
      </c>
      <c r="F2898">
        <v>2020</v>
      </c>
    </row>
    <row r="2899" spans="1:6" x14ac:dyDescent="0.25">
      <c r="A2899" t="s">
        <v>2353</v>
      </c>
      <c r="B2899" t="s">
        <v>2350</v>
      </c>
      <c r="C2899" t="b">
        <v>0</v>
      </c>
      <c r="D2899" t="s">
        <v>122</v>
      </c>
      <c r="E2899">
        <v>31099.802</v>
      </c>
      <c r="F2899">
        <v>2020</v>
      </c>
    </row>
    <row r="2900" spans="1:6" x14ac:dyDescent="0.25">
      <c r="A2900" t="s">
        <v>2378</v>
      </c>
      <c r="B2900" t="s">
        <v>2341</v>
      </c>
      <c r="C2900" t="b">
        <v>1</v>
      </c>
      <c r="D2900" t="s">
        <v>122</v>
      </c>
      <c r="E2900">
        <v>10912</v>
      </c>
      <c r="F2900">
        <v>2020</v>
      </c>
    </row>
    <row r="2901" spans="1:6" x14ac:dyDescent="0.25">
      <c r="A2901" t="s">
        <v>2461</v>
      </c>
      <c r="B2901" t="s">
        <v>2341</v>
      </c>
      <c r="C2901" t="b">
        <v>1</v>
      </c>
      <c r="D2901" t="s">
        <v>122</v>
      </c>
      <c r="E2901">
        <v>38379</v>
      </c>
      <c r="F2901">
        <v>2020</v>
      </c>
    </row>
    <row r="2902" spans="1:6" x14ac:dyDescent="0.25">
      <c r="A2902" t="s">
        <v>2409</v>
      </c>
      <c r="B2902" t="s">
        <v>2341</v>
      </c>
      <c r="C2902" t="b">
        <v>1</v>
      </c>
      <c r="D2902" t="s">
        <v>122</v>
      </c>
      <c r="E2902">
        <v>428</v>
      </c>
      <c r="F2902">
        <v>2020</v>
      </c>
    </row>
    <row r="2903" spans="1:6" x14ac:dyDescent="0.25">
      <c r="A2903" t="s">
        <v>2464</v>
      </c>
      <c r="B2903" t="s">
        <v>2341</v>
      </c>
      <c r="C2903" t="b">
        <v>1</v>
      </c>
      <c r="D2903" t="s">
        <v>122</v>
      </c>
      <c r="E2903">
        <v>3924.36</v>
      </c>
      <c r="F2903">
        <v>2020</v>
      </c>
    </row>
    <row r="2904" spans="1:6" x14ac:dyDescent="0.25">
      <c r="A2904" t="s">
        <v>2398</v>
      </c>
      <c r="B2904" t="s">
        <v>2341</v>
      </c>
      <c r="C2904" t="b">
        <v>1</v>
      </c>
      <c r="D2904" t="s">
        <v>122</v>
      </c>
      <c r="E2904">
        <v>870833</v>
      </c>
      <c r="F2904">
        <v>2020</v>
      </c>
    </row>
    <row r="2905" spans="1:6" x14ac:dyDescent="0.25">
      <c r="A2905" t="s">
        <v>2428</v>
      </c>
      <c r="B2905" t="s">
        <v>2341</v>
      </c>
      <c r="C2905" t="b">
        <v>1</v>
      </c>
      <c r="D2905" t="s">
        <v>122</v>
      </c>
      <c r="E2905">
        <v>14399</v>
      </c>
      <c r="F2905">
        <v>2020</v>
      </c>
    </row>
    <row r="2906" spans="1:6" x14ac:dyDescent="0.25">
      <c r="A2906" t="s">
        <v>2353</v>
      </c>
      <c r="B2906" t="s">
        <v>2350</v>
      </c>
      <c r="C2906" t="b">
        <v>0</v>
      </c>
      <c r="D2906" t="s">
        <v>125</v>
      </c>
      <c r="E2906">
        <v>5819.1719999999996</v>
      </c>
      <c r="F2906">
        <v>2020</v>
      </c>
    </row>
    <row r="2907" spans="1:6" x14ac:dyDescent="0.25">
      <c r="A2907" t="s">
        <v>2397</v>
      </c>
      <c r="B2907" t="s">
        <v>2345</v>
      </c>
      <c r="C2907" t="b">
        <v>1</v>
      </c>
      <c r="D2907" t="s">
        <v>125</v>
      </c>
      <c r="E2907">
        <v>5142066.0999999996</v>
      </c>
      <c r="F2907">
        <v>2020</v>
      </c>
    </row>
    <row r="2908" spans="1:6" x14ac:dyDescent="0.25">
      <c r="A2908" t="s">
        <v>2332</v>
      </c>
      <c r="B2908" t="s">
        <v>2345</v>
      </c>
      <c r="C2908" t="b">
        <v>0</v>
      </c>
      <c r="D2908" t="s">
        <v>125</v>
      </c>
      <c r="E2908">
        <v>0</v>
      </c>
      <c r="F2908">
        <v>2020</v>
      </c>
    </row>
    <row r="2909" spans="1:6" x14ac:dyDescent="0.25">
      <c r="A2909" t="s">
        <v>2397</v>
      </c>
      <c r="B2909" t="s">
        <v>2345</v>
      </c>
      <c r="C2909" t="b">
        <v>1</v>
      </c>
      <c r="D2909" t="s">
        <v>125</v>
      </c>
      <c r="E2909">
        <v>1151.681</v>
      </c>
      <c r="F2909">
        <v>2020</v>
      </c>
    </row>
    <row r="2910" spans="1:6" x14ac:dyDescent="0.25">
      <c r="A2910" t="s">
        <v>2416</v>
      </c>
      <c r="B2910" t="s">
        <v>2341</v>
      </c>
      <c r="C2910" t="b">
        <v>1</v>
      </c>
      <c r="D2910" t="s">
        <v>125</v>
      </c>
      <c r="E2910">
        <v>471718</v>
      </c>
      <c r="F2910">
        <v>2020</v>
      </c>
    </row>
    <row r="2911" spans="1:6" x14ac:dyDescent="0.25">
      <c r="A2911" t="s">
        <v>2416</v>
      </c>
      <c r="B2911" t="s">
        <v>2341</v>
      </c>
      <c r="C2911" t="b">
        <v>1</v>
      </c>
      <c r="D2911" t="s">
        <v>125</v>
      </c>
      <c r="E2911">
        <v>569679</v>
      </c>
      <c r="F2911">
        <v>2020</v>
      </c>
    </row>
    <row r="2912" spans="1:6" x14ac:dyDescent="0.25">
      <c r="A2912" t="s">
        <v>2428</v>
      </c>
      <c r="B2912" t="s">
        <v>2341</v>
      </c>
      <c r="C2912" t="b">
        <v>1</v>
      </c>
      <c r="D2912" t="s">
        <v>125</v>
      </c>
      <c r="E2912">
        <v>503194</v>
      </c>
      <c r="F2912">
        <v>2020</v>
      </c>
    </row>
    <row r="2913" spans="1:6" x14ac:dyDescent="0.25">
      <c r="A2913" t="s">
        <v>2412</v>
      </c>
      <c r="B2913" t="s">
        <v>2350</v>
      </c>
      <c r="C2913" t="b">
        <v>1</v>
      </c>
      <c r="D2913" t="s">
        <v>125</v>
      </c>
      <c r="E2913">
        <v>535</v>
      </c>
      <c r="F2913">
        <v>2020</v>
      </c>
    </row>
    <row r="2914" spans="1:6" x14ac:dyDescent="0.25">
      <c r="A2914" t="s">
        <v>2357</v>
      </c>
      <c r="B2914" t="s">
        <v>2341</v>
      </c>
      <c r="C2914" t="b">
        <v>1</v>
      </c>
      <c r="D2914" t="s">
        <v>125</v>
      </c>
      <c r="E2914">
        <v>50957</v>
      </c>
      <c r="F2914">
        <v>2020</v>
      </c>
    </row>
    <row r="2915" spans="1:6" x14ac:dyDescent="0.25">
      <c r="A2915" t="s">
        <v>2389</v>
      </c>
      <c r="B2915" t="s">
        <v>2341</v>
      </c>
      <c r="C2915" t="b">
        <v>1</v>
      </c>
      <c r="D2915" t="s">
        <v>125</v>
      </c>
      <c r="E2915">
        <v>383706</v>
      </c>
      <c r="F2915">
        <v>2020</v>
      </c>
    </row>
    <row r="2916" spans="1:6" x14ac:dyDescent="0.25">
      <c r="A2916" t="s">
        <v>2389</v>
      </c>
      <c r="B2916" t="s">
        <v>2341</v>
      </c>
      <c r="C2916" t="b">
        <v>1</v>
      </c>
      <c r="D2916" t="s">
        <v>125</v>
      </c>
      <c r="E2916">
        <v>52935</v>
      </c>
      <c r="F2916">
        <v>2020</v>
      </c>
    </row>
    <row r="2917" spans="1:6" x14ac:dyDescent="0.25">
      <c r="A2917" t="s">
        <v>2399</v>
      </c>
      <c r="B2917" t="s">
        <v>2341</v>
      </c>
      <c r="C2917" t="b">
        <v>1</v>
      </c>
      <c r="D2917" t="s">
        <v>125</v>
      </c>
      <c r="E2917">
        <v>362094</v>
      </c>
      <c r="F2917">
        <v>2020</v>
      </c>
    </row>
    <row r="2918" spans="1:6" x14ac:dyDescent="0.25">
      <c r="A2918" t="s">
        <v>2432</v>
      </c>
      <c r="B2918" t="s">
        <v>2341</v>
      </c>
      <c r="C2918" t="b">
        <v>1</v>
      </c>
      <c r="D2918" t="s">
        <v>125</v>
      </c>
      <c r="E2918">
        <v>212533</v>
      </c>
      <c r="F2918">
        <v>2020</v>
      </c>
    </row>
    <row r="2919" spans="1:6" x14ac:dyDescent="0.25">
      <c r="A2919" t="s">
        <v>2417</v>
      </c>
      <c r="B2919" t="s">
        <v>2341</v>
      </c>
      <c r="C2919" t="b">
        <v>1</v>
      </c>
      <c r="D2919" t="s">
        <v>125</v>
      </c>
      <c r="E2919">
        <v>502673</v>
      </c>
      <c r="F2919">
        <v>2020</v>
      </c>
    </row>
    <row r="2920" spans="1:6" x14ac:dyDescent="0.25">
      <c r="A2920" t="s">
        <v>2380</v>
      </c>
      <c r="B2920" t="s">
        <v>2341</v>
      </c>
      <c r="C2920" t="b">
        <v>1</v>
      </c>
      <c r="D2920" t="s">
        <v>125</v>
      </c>
      <c r="E2920">
        <v>11444</v>
      </c>
      <c r="F2920">
        <v>2020</v>
      </c>
    </row>
    <row r="2921" spans="1:6" x14ac:dyDescent="0.25">
      <c r="A2921" t="s">
        <v>2447</v>
      </c>
      <c r="B2921" t="s">
        <v>2341</v>
      </c>
      <c r="C2921" t="b">
        <v>1</v>
      </c>
      <c r="D2921" t="s">
        <v>125</v>
      </c>
      <c r="E2921">
        <v>117927</v>
      </c>
      <c r="F2921">
        <v>2020</v>
      </c>
    </row>
    <row r="2922" spans="1:6" x14ac:dyDescent="0.25">
      <c r="A2922" t="s">
        <v>2384</v>
      </c>
      <c r="B2922" t="s">
        <v>2341</v>
      </c>
      <c r="C2922" t="b">
        <v>1</v>
      </c>
      <c r="D2922" t="s">
        <v>125</v>
      </c>
      <c r="E2922">
        <v>39986</v>
      </c>
      <c r="F2922">
        <v>2020</v>
      </c>
    </row>
    <row r="2923" spans="1:6" x14ac:dyDescent="0.25">
      <c r="A2923" t="s">
        <v>2365</v>
      </c>
      <c r="B2923" t="s">
        <v>2341</v>
      </c>
      <c r="C2923" t="b">
        <v>1</v>
      </c>
      <c r="D2923" t="s">
        <v>125</v>
      </c>
      <c r="E2923">
        <v>5896167</v>
      </c>
      <c r="F2923">
        <v>2020</v>
      </c>
    </row>
    <row r="2924" spans="1:6" x14ac:dyDescent="0.25">
      <c r="A2924" t="s">
        <v>2412</v>
      </c>
      <c r="B2924" t="s">
        <v>2341</v>
      </c>
      <c r="C2924" t="b">
        <v>1</v>
      </c>
      <c r="D2924" t="s">
        <v>125</v>
      </c>
      <c r="E2924">
        <v>4377027</v>
      </c>
      <c r="F2924">
        <v>2020</v>
      </c>
    </row>
    <row r="2925" spans="1:6" x14ac:dyDescent="0.25">
      <c r="A2925" t="s">
        <v>2402</v>
      </c>
      <c r="B2925" t="s">
        <v>2341</v>
      </c>
      <c r="C2925" t="b">
        <v>1</v>
      </c>
      <c r="D2925" t="s">
        <v>125</v>
      </c>
      <c r="E2925">
        <v>4781803</v>
      </c>
      <c r="F2925">
        <v>2020</v>
      </c>
    </row>
    <row r="2926" spans="1:6" x14ac:dyDescent="0.25">
      <c r="A2926" t="s">
        <v>2400</v>
      </c>
      <c r="B2926" t="s">
        <v>2341</v>
      </c>
      <c r="C2926" t="b">
        <v>1</v>
      </c>
      <c r="D2926" t="s">
        <v>125</v>
      </c>
      <c r="E2926">
        <v>5131315</v>
      </c>
      <c r="F2926">
        <v>2020</v>
      </c>
    </row>
    <row r="2927" spans="1:6" x14ac:dyDescent="0.25">
      <c r="A2927" t="s">
        <v>2384</v>
      </c>
      <c r="B2927" t="s">
        <v>2341</v>
      </c>
      <c r="C2927" t="b">
        <v>1</v>
      </c>
      <c r="D2927" t="s">
        <v>125</v>
      </c>
      <c r="E2927">
        <v>448668</v>
      </c>
      <c r="F2927">
        <v>2020</v>
      </c>
    </row>
    <row r="2928" spans="1:6" x14ac:dyDescent="0.25">
      <c r="A2928" t="s">
        <v>2397</v>
      </c>
      <c r="B2928" t="s">
        <v>2341</v>
      </c>
      <c r="C2928" t="b">
        <v>1</v>
      </c>
      <c r="D2928" t="s">
        <v>97</v>
      </c>
      <c r="E2928">
        <v>6705212</v>
      </c>
      <c r="F2928">
        <v>2020</v>
      </c>
    </row>
    <row r="2929" spans="1:6" x14ac:dyDescent="0.25">
      <c r="A2929" t="s">
        <v>2468</v>
      </c>
      <c r="B2929" t="s">
        <v>2341</v>
      </c>
      <c r="C2929" t="b">
        <v>1</v>
      </c>
      <c r="D2929" t="s">
        <v>125</v>
      </c>
      <c r="E2929">
        <v>211748</v>
      </c>
      <c r="F2929">
        <v>2020</v>
      </c>
    </row>
    <row r="2930" spans="1:6" x14ac:dyDescent="0.25">
      <c r="A2930" t="s">
        <v>2404</v>
      </c>
      <c r="B2930" t="s">
        <v>2341</v>
      </c>
      <c r="C2930" t="b">
        <v>1</v>
      </c>
      <c r="D2930" t="s">
        <v>125</v>
      </c>
      <c r="E2930">
        <v>104891</v>
      </c>
      <c r="F2930">
        <v>2020</v>
      </c>
    </row>
    <row r="2931" spans="1:6" x14ac:dyDescent="0.25">
      <c r="A2931" t="s">
        <v>2389</v>
      </c>
      <c r="B2931" t="s">
        <v>2341</v>
      </c>
      <c r="C2931" t="b">
        <v>1</v>
      </c>
      <c r="D2931" t="s">
        <v>125</v>
      </c>
      <c r="E2931">
        <v>152035</v>
      </c>
      <c r="F2931">
        <v>2020</v>
      </c>
    </row>
    <row r="2932" spans="1:6" x14ac:dyDescent="0.25">
      <c r="A2932" t="s">
        <v>2465</v>
      </c>
      <c r="B2932" t="s">
        <v>2341</v>
      </c>
      <c r="C2932" t="b">
        <v>1</v>
      </c>
      <c r="D2932" t="s">
        <v>125</v>
      </c>
      <c r="E2932">
        <v>347009</v>
      </c>
      <c r="F2932">
        <v>2020</v>
      </c>
    </row>
    <row r="2933" spans="1:6" x14ac:dyDescent="0.25">
      <c r="A2933" t="s">
        <v>2376</v>
      </c>
      <c r="B2933" t="s">
        <v>2341</v>
      </c>
      <c r="C2933" t="b">
        <v>1</v>
      </c>
      <c r="D2933" t="s">
        <v>125</v>
      </c>
      <c r="E2933">
        <v>725576</v>
      </c>
      <c r="F2933">
        <v>2020</v>
      </c>
    </row>
    <row r="2934" spans="1:6" x14ac:dyDescent="0.25">
      <c r="A2934" t="s">
        <v>2356</v>
      </c>
      <c r="B2934" t="s">
        <v>2341</v>
      </c>
      <c r="C2934" t="b">
        <v>1</v>
      </c>
      <c r="D2934" t="s">
        <v>125</v>
      </c>
      <c r="E2934">
        <v>1110279</v>
      </c>
      <c r="F2934">
        <v>2020</v>
      </c>
    </row>
    <row r="2935" spans="1:6" x14ac:dyDescent="0.25">
      <c r="A2935" t="s">
        <v>2407</v>
      </c>
      <c r="B2935" t="s">
        <v>2341</v>
      </c>
      <c r="C2935" t="b">
        <v>1</v>
      </c>
      <c r="D2935" t="s">
        <v>125</v>
      </c>
      <c r="E2935">
        <v>11863203</v>
      </c>
      <c r="F2935">
        <v>2020</v>
      </c>
    </row>
    <row r="2936" spans="1:6" x14ac:dyDescent="0.25">
      <c r="A2936" t="s">
        <v>2395</v>
      </c>
      <c r="B2936" t="s">
        <v>2341</v>
      </c>
      <c r="C2936" t="b">
        <v>1</v>
      </c>
      <c r="D2936" t="s">
        <v>125</v>
      </c>
      <c r="E2936">
        <v>1573842</v>
      </c>
      <c r="F2936">
        <v>2020</v>
      </c>
    </row>
    <row r="2937" spans="1:6" x14ac:dyDescent="0.25">
      <c r="A2937" t="s">
        <v>2392</v>
      </c>
      <c r="B2937" t="s">
        <v>2341</v>
      </c>
      <c r="C2937" t="b">
        <v>1</v>
      </c>
      <c r="D2937" t="s">
        <v>125</v>
      </c>
      <c r="E2937">
        <v>1685544</v>
      </c>
      <c r="F2937">
        <v>2020</v>
      </c>
    </row>
    <row r="2938" spans="1:6" x14ac:dyDescent="0.25">
      <c r="A2938" t="s">
        <v>2407</v>
      </c>
      <c r="B2938" t="s">
        <v>2341</v>
      </c>
      <c r="C2938" t="b">
        <v>1</v>
      </c>
      <c r="D2938" t="s">
        <v>125</v>
      </c>
      <c r="E2938">
        <v>1637311</v>
      </c>
      <c r="F2938">
        <v>2020</v>
      </c>
    </row>
    <row r="2939" spans="1:6" x14ac:dyDescent="0.25">
      <c r="A2939" t="s">
        <v>2358</v>
      </c>
      <c r="B2939" t="s">
        <v>2341</v>
      </c>
      <c r="C2939" t="b">
        <v>1</v>
      </c>
      <c r="D2939" t="s">
        <v>125</v>
      </c>
      <c r="E2939">
        <v>95746</v>
      </c>
      <c r="F2939">
        <v>2020</v>
      </c>
    </row>
    <row r="2940" spans="1:6" x14ac:dyDescent="0.25">
      <c r="A2940" t="s">
        <v>2397</v>
      </c>
      <c r="B2940" t="s">
        <v>2345</v>
      </c>
      <c r="C2940" t="b">
        <v>1</v>
      </c>
      <c r="D2940" t="s">
        <v>128</v>
      </c>
      <c r="E2940">
        <v>10398008</v>
      </c>
      <c r="F2940">
        <v>2020</v>
      </c>
    </row>
    <row r="2941" spans="1:6" x14ac:dyDescent="0.25">
      <c r="A2941" t="s">
        <v>2353</v>
      </c>
      <c r="B2941" t="s">
        <v>2350</v>
      </c>
      <c r="C2941" t="b">
        <v>0</v>
      </c>
      <c r="D2941" t="s">
        <v>128</v>
      </c>
      <c r="E2941">
        <v>52830.987999999998</v>
      </c>
      <c r="F2941">
        <v>2020</v>
      </c>
    </row>
    <row r="2942" spans="1:6" x14ac:dyDescent="0.25">
      <c r="A2942" t="s">
        <v>2332</v>
      </c>
      <c r="B2942" t="s">
        <v>2345</v>
      </c>
      <c r="C2942" t="b">
        <v>0</v>
      </c>
      <c r="D2942" t="s">
        <v>128</v>
      </c>
      <c r="E2942">
        <v>0</v>
      </c>
      <c r="F2942">
        <v>2020</v>
      </c>
    </row>
    <row r="2943" spans="1:6" x14ac:dyDescent="0.25">
      <c r="A2943" t="s">
        <v>2356</v>
      </c>
      <c r="B2943" t="s">
        <v>2345</v>
      </c>
      <c r="C2943" t="b">
        <v>1</v>
      </c>
      <c r="D2943" t="s">
        <v>128</v>
      </c>
      <c r="E2943">
        <v>5059110</v>
      </c>
      <c r="F2943">
        <v>2020</v>
      </c>
    </row>
    <row r="2944" spans="1:6" x14ac:dyDescent="0.25">
      <c r="A2944" t="s">
        <v>2353</v>
      </c>
      <c r="B2944" t="s">
        <v>2350</v>
      </c>
      <c r="C2944" t="b">
        <v>0</v>
      </c>
      <c r="D2944" t="s">
        <v>128</v>
      </c>
      <c r="E2944">
        <v>14822.029</v>
      </c>
      <c r="F2944">
        <v>2020</v>
      </c>
    </row>
    <row r="2945" spans="1:6" x14ac:dyDescent="0.25">
      <c r="A2945" t="s">
        <v>2332</v>
      </c>
      <c r="B2945" t="s">
        <v>2345</v>
      </c>
      <c r="C2945" t="b">
        <v>0</v>
      </c>
      <c r="D2945" t="s">
        <v>128</v>
      </c>
      <c r="E2945">
        <v>0</v>
      </c>
      <c r="F2945">
        <v>2020</v>
      </c>
    </row>
    <row r="2946" spans="1:6" x14ac:dyDescent="0.25">
      <c r="A2946" t="s">
        <v>2332</v>
      </c>
      <c r="B2946" t="s">
        <v>2345</v>
      </c>
      <c r="C2946" t="b">
        <v>0</v>
      </c>
      <c r="D2946" t="s">
        <v>128</v>
      </c>
      <c r="E2946">
        <v>0</v>
      </c>
      <c r="F2946">
        <v>2020</v>
      </c>
    </row>
    <row r="2947" spans="1:6" x14ac:dyDescent="0.25">
      <c r="A2947" t="s">
        <v>2353</v>
      </c>
      <c r="B2947" t="s">
        <v>2347</v>
      </c>
      <c r="C2947" t="b">
        <v>0</v>
      </c>
      <c r="D2947" t="s">
        <v>128</v>
      </c>
      <c r="E2947">
        <v>14178.795</v>
      </c>
      <c r="F2947">
        <v>2020</v>
      </c>
    </row>
    <row r="2948" spans="1:6" x14ac:dyDescent="0.25">
      <c r="A2948" t="s">
        <v>2365</v>
      </c>
      <c r="B2948" t="s">
        <v>2345</v>
      </c>
      <c r="C2948" t="b">
        <v>1</v>
      </c>
      <c r="D2948" t="s">
        <v>128</v>
      </c>
      <c r="E2948">
        <v>10865536</v>
      </c>
      <c r="F2948">
        <v>2020</v>
      </c>
    </row>
    <row r="2949" spans="1:6" x14ac:dyDescent="0.25">
      <c r="A2949" t="s">
        <v>2344</v>
      </c>
      <c r="B2949" t="s">
        <v>2345</v>
      </c>
      <c r="C2949" t="b">
        <v>1</v>
      </c>
      <c r="D2949" t="s">
        <v>128</v>
      </c>
      <c r="E2949">
        <v>3590942.3</v>
      </c>
      <c r="F2949">
        <v>2020</v>
      </c>
    </row>
    <row r="2950" spans="1:6" x14ac:dyDescent="0.25">
      <c r="A2950" t="s">
        <v>2353</v>
      </c>
      <c r="B2950" t="s">
        <v>2350</v>
      </c>
      <c r="C2950" t="b">
        <v>0</v>
      </c>
      <c r="D2950" t="s">
        <v>128</v>
      </c>
      <c r="E2950">
        <v>20777.672999999999</v>
      </c>
      <c r="F2950">
        <v>2020</v>
      </c>
    </row>
    <row r="2951" spans="1:6" x14ac:dyDescent="0.25">
      <c r="A2951" t="s">
        <v>2348</v>
      </c>
      <c r="B2951" t="s">
        <v>2350</v>
      </c>
      <c r="C2951" t="b">
        <v>1</v>
      </c>
      <c r="D2951" t="s">
        <v>128</v>
      </c>
      <c r="E2951">
        <v>62</v>
      </c>
      <c r="F2951">
        <v>2020</v>
      </c>
    </row>
    <row r="2952" spans="1:6" x14ac:dyDescent="0.25">
      <c r="A2952" t="s">
        <v>2397</v>
      </c>
      <c r="B2952" t="s">
        <v>2345</v>
      </c>
      <c r="C2952" t="b">
        <v>1</v>
      </c>
      <c r="D2952" t="s">
        <v>128</v>
      </c>
      <c r="E2952">
        <v>4686299.8</v>
      </c>
      <c r="F2952">
        <v>2020</v>
      </c>
    </row>
    <row r="2953" spans="1:6" x14ac:dyDescent="0.25">
      <c r="A2953" t="s">
        <v>2353</v>
      </c>
      <c r="B2953" t="s">
        <v>2350</v>
      </c>
      <c r="C2953" t="b">
        <v>0</v>
      </c>
      <c r="D2953" t="s">
        <v>128</v>
      </c>
      <c r="E2953">
        <v>27810.915000000001</v>
      </c>
      <c r="F2953">
        <v>2020</v>
      </c>
    </row>
    <row r="2954" spans="1:6" x14ac:dyDescent="0.25">
      <c r="A2954" t="s">
        <v>2353</v>
      </c>
      <c r="B2954" t="s">
        <v>2350</v>
      </c>
      <c r="C2954" t="b">
        <v>0</v>
      </c>
      <c r="D2954" t="s">
        <v>128</v>
      </c>
      <c r="E2954">
        <v>55.322000000000003</v>
      </c>
      <c r="F2954">
        <v>2020</v>
      </c>
    </row>
    <row r="2955" spans="1:6" x14ac:dyDescent="0.25">
      <c r="A2955" t="s">
        <v>2423</v>
      </c>
      <c r="B2955" t="s">
        <v>2341</v>
      </c>
      <c r="C2955" t="b">
        <v>1</v>
      </c>
      <c r="D2955" t="s">
        <v>131</v>
      </c>
      <c r="E2955">
        <v>34674.75</v>
      </c>
      <c r="F2955">
        <v>2020</v>
      </c>
    </row>
    <row r="2956" spans="1:6" x14ac:dyDescent="0.25">
      <c r="A2956" t="s">
        <v>2424</v>
      </c>
      <c r="B2956" t="s">
        <v>2341</v>
      </c>
      <c r="C2956" t="b">
        <v>1</v>
      </c>
      <c r="D2956" t="s">
        <v>131</v>
      </c>
      <c r="E2956">
        <v>50722.65</v>
      </c>
      <c r="F2956">
        <v>2020</v>
      </c>
    </row>
    <row r="2957" spans="1:6" x14ac:dyDescent="0.25">
      <c r="A2957" t="s">
        <v>2431</v>
      </c>
      <c r="B2957" t="s">
        <v>2341</v>
      </c>
      <c r="C2957" t="b">
        <v>1</v>
      </c>
      <c r="D2957" t="s">
        <v>131</v>
      </c>
      <c r="E2957">
        <v>31750.29</v>
      </c>
      <c r="F2957">
        <v>2020</v>
      </c>
    </row>
    <row r="2958" spans="1:6" x14ac:dyDescent="0.25">
      <c r="A2958" t="s">
        <v>2442</v>
      </c>
      <c r="B2958" t="s">
        <v>2341</v>
      </c>
      <c r="C2958" t="b">
        <v>1</v>
      </c>
      <c r="D2958" t="s">
        <v>131</v>
      </c>
      <c r="E2958">
        <v>57661.56</v>
      </c>
      <c r="F2958">
        <v>2020</v>
      </c>
    </row>
    <row r="2959" spans="1:6" x14ac:dyDescent="0.25">
      <c r="A2959" t="s">
        <v>2340</v>
      </c>
      <c r="B2959" t="s">
        <v>2341</v>
      </c>
      <c r="C2959" t="b">
        <v>1</v>
      </c>
      <c r="D2959" t="s">
        <v>131</v>
      </c>
      <c r="E2959">
        <v>28500.12</v>
      </c>
      <c r="F2959">
        <v>2020</v>
      </c>
    </row>
    <row r="2960" spans="1:6" x14ac:dyDescent="0.25">
      <c r="A2960" t="s">
        <v>2332</v>
      </c>
      <c r="B2960" t="s">
        <v>2350</v>
      </c>
      <c r="C2960" t="b">
        <v>0</v>
      </c>
      <c r="D2960" t="s">
        <v>131</v>
      </c>
      <c r="E2960">
        <v>0</v>
      </c>
      <c r="F2960">
        <v>2020</v>
      </c>
    </row>
    <row r="2961" spans="1:6" x14ac:dyDescent="0.25">
      <c r="A2961" t="s">
        <v>2332</v>
      </c>
      <c r="B2961" t="s">
        <v>2345</v>
      </c>
      <c r="C2961" t="b">
        <v>0</v>
      </c>
      <c r="D2961" t="s">
        <v>131</v>
      </c>
      <c r="E2961">
        <v>0</v>
      </c>
      <c r="F2961">
        <v>2020</v>
      </c>
    </row>
    <row r="2962" spans="1:6" x14ac:dyDescent="0.25">
      <c r="A2962" t="s">
        <v>2332</v>
      </c>
      <c r="B2962" t="s">
        <v>2350</v>
      </c>
      <c r="C2962" t="b">
        <v>0</v>
      </c>
      <c r="D2962" t="s">
        <v>131</v>
      </c>
      <c r="E2962">
        <v>0</v>
      </c>
      <c r="F2962">
        <v>2020</v>
      </c>
    </row>
    <row r="2963" spans="1:6" x14ac:dyDescent="0.25">
      <c r="A2963" t="s">
        <v>2443</v>
      </c>
      <c r="B2963" t="s">
        <v>2347</v>
      </c>
      <c r="C2963" t="b">
        <v>1</v>
      </c>
      <c r="D2963" t="s">
        <v>131</v>
      </c>
      <c r="E2963">
        <v>1841.53</v>
      </c>
      <c r="F2963">
        <v>2020</v>
      </c>
    </row>
    <row r="2964" spans="1:6" x14ac:dyDescent="0.25">
      <c r="A2964" t="s">
        <v>2332</v>
      </c>
      <c r="B2964" t="s">
        <v>2350</v>
      </c>
      <c r="C2964" t="b">
        <v>0</v>
      </c>
      <c r="D2964" t="s">
        <v>131</v>
      </c>
      <c r="E2964">
        <v>0</v>
      </c>
      <c r="F2964">
        <v>2020</v>
      </c>
    </row>
    <row r="2965" spans="1:6" x14ac:dyDescent="0.25">
      <c r="A2965" t="s">
        <v>2353</v>
      </c>
      <c r="B2965" t="s">
        <v>2345</v>
      </c>
      <c r="C2965" t="b">
        <v>0</v>
      </c>
      <c r="D2965" t="s">
        <v>131</v>
      </c>
      <c r="E2965">
        <v>4848.0739999999996</v>
      </c>
      <c r="F2965">
        <v>2020</v>
      </c>
    </row>
    <row r="2966" spans="1:6" x14ac:dyDescent="0.25">
      <c r="A2966" t="s">
        <v>2353</v>
      </c>
      <c r="B2966" t="s">
        <v>2372</v>
      </c>
      <c r="C2966" t="b">
        <v>0</v>
      </c>
      <c r="D2966" t="s">
        <v>131</v>
      </c>
      <c r="E2966">
        <v>6544.61</v>
      </c>
      <c r="F2966">
        <v>2020</v>
      </c>
    </row>
    <row r="2967" spans="1:6" x14ac:dyDescent="0.25">
      <c r="A2967" t="s">
        <v>2359</v>
      </c>
      <c r="B2967" t="s">
        <v>2386</v>
      </c>
      <c r="C2967" t="b">
        <v>1</v>
      </c>
      <c r="D2967" t="s">
        <v>131</v>
      </c>
      <c r="E2967">
        <v>161787.79</v>
      </c>
      <c r="F2967">
        <v>2020</v>
      </c>
    </row>
    <row r="2968" spans="1:6" x14ac:dyDescent="0.25">
      <c r="A2968" t="s">
        <v>2456</v>
      </c>
      <c r="B2968" t="s">
        <v>2341</v>
      </c>
      <c r="C2968" t="b">
        <v>1</v>
      </c>
      <c r="D2968" t="s">
        <v>131</v>
      </c>
      <c r="E2968">
        <v>43337</v>
      </c>
      <c r="F2968">
        <v>2020</v>
      </c>
    </row>
    <row r="2969" spans="1:6" x14ac:dyDescent="0.25">
      <c r="A2969" t="s">
        <v>2376</v>
      </c>
      <c r="B2969" t="s">
        <v>2341</v>
      </c>
      <c r="C2969" t="b">
        <v>1</v>
      </c>
      <c r="D2969" t="s">
        <v>131</v>
      </c>
      <c r="E2969">
        <v>15770</v>
      </c>
      <c r="F2969">
        <v>2020</v>
      </c>
    </row>
    <row r="2970" spans="1:6" x14ac:dyDescent="0.25">
      <c r="A2970" t="s">
        <v>2357</v>
      </c>
      <c r="B2970" t="s">
        <v>2341</v>
      </c>
      <c r="C2970" t="b">
        <v>1</v>
      </c>
      <c r="D2970" t="s">
        <v>131</v>
      </c>
      <c r="E2970">
        <v>10131</v>
      </c>
      <c r="F2970">
        <v>2020</v>
      </c>
    </row>
    <row r="2971" spans="1:6" x14ac:dyDescent="0.25">
      <c r="A2971" t="s">
        <v>2418</v>
      </c>
      <c r="B2971" t="s">
        <v>2341</v>
      </c>
      <c r="C2971" t="b">
        <v>1</v>
      </c>
      <c r="D2971" t="s">
        <v>131</v>
      </c>
      <c r="E2971">
        <v>6173</v>
      </c>
      <c r="F2971">
        <v>2020</v>
      </c>
    </row>
    <row r="2972" spans="1:6" x14ac:dyDescent="0.25">
      <c r="A2972" t="s">
        <v>2332</v>
      </c>
      <c r="B2972" t="s">
        <v>2350</v>
      </c>
      <c r="C2972" t="b">
        <v>0</v>
      </c>
      <c r="D2972" t="s">
        <v>131</v>
      </c>
      <c r="E2972">
        <v>0</v>
      </c>
      <c r="F2972">
        <v>2020</v>
      </c>
    </row>
    <row r="2973" spans="1:6" x14ac:dyDescent="0.25">
      <c r="A2973" t="s">
        <v>2397</v>
      </c>
      <c r="B2973" t="s">
        <v>2352</v>
      </c>
      <c r="C2973" t="b">
        <v>0</v>
      </c>
      <c r="D2973" t="s">
        <v>131</v>
      </c>
      <c r="E2973">
        <v>-198</v>
      </c>
      <c r="F2973">
        <v>2020</v>
      </c>
    </row>
    <row r="2974" spans="1:6" x14ac:dyDescent="0.25">
      <c r="A2974" t="s">
        <v>2332</v>
      </c>
      <c r="B2974" t="s">
        <v>2345</v>
      </c>
      <c r="C2974" t="b">
        <v>0</v>
      </c>
      <c r="D2974" t="s">
        <v>131</v>
      </c>
      <c r="E2974">
        <v>0</v>
      </c>
      <c r="F2974">
        <v>2020</v>
      </c>
    </row>
    <row r="2975" spans="1:6" x14ac:dyDescent="0.25">
      <c r="A2975" t="s">
        <v>2332</v>
      </c>
      <c r="B2975" t="s">
        <v>2350</v>
      </c>
      <c r="C2975" t="b">
        <v>0</v>
      </c>
      <c r="D2975" t="s">
        <v>131</v>
      </c>
      <c r="E2975">
        <v>0</v>
      </c>
      <c r="F2975">
        <v>2020</v>
      </c>
    </row>
    <row r="2976" spans="1:6" x14ac:dyDescent="0.25">
      <c r="A2976" t="s">
        <v>2402</v>
      </c>
      <c r="B2976" t="s">
        <v>2347</v>
      </c>
      <c r="C2976" t="b">
        <v>1</v>
      </c>
      <c r="D2976" t="s">
        <v>131</v>
      </c>
      <c r="E2976">
        <v>27081</v>
      </c>
      <c r="F2976">
        <v>2020</v>
      </c>
    </row>
    <row r="2977" spans="1:6" x14ac:dyDescent="0.25">
      <c r="A2977" t="s">
        <v>2332</v>
      </c>
      <c r="B2977" t="s">
        <v>2350</v>
      </c>
      <c r="C2977" t="b">
        <v>0</v>
      </c>
      <c r="D2977" t="s">
        <v>131</v>
      </c>
      <c r="E2977">
        <v>0</v>
      </c>
      <c r="F2977">
        <v>2020</v>
      </c>
    </row>
    <row r="2978" spans="1:6" x14ac:dyDescent="0.25">
      <c r="A2978" t="s">
        <v>2344</v>
      </c>
      <c r="B2978" t="s">
        <v>2352</v>
      </c>
      <c r="C2978" t="b">
        <v>0</v>
      </c>
      <c r="D2978" t="s">
        <v>131</v>
      </c>
      <c r="E2978">
        <v>-223</v>
      </c>
      <c r="F2978">
        <v>2020</v>
      </c>
    </row>
    <row r="2979" spans="1:6" x14ac:dyDescent="0.25">
      <c r="A2979" t="s">
        <v>2397</v>
      </c>
      <c r="B2979" t="s">
        <v>2341</v>
      </c>
      <c r="C2979" t="b">
        <v>1</v>
      </c>
      <c r="D2979" t="s">
        <v>131</v>
      </c>
      <c r="E2979">
        <v>10061</v>
      </c>
      <c r="F2979">
        <v>2020</v>
      </c>
    </row>
    <row r="2980" spans="1:6" x14ac:dyDescent="0.25">
      <c r="A2980" t="s">
        <v>2375</v>
      </c>
      <c r="B2980" t="s">
        <v>2341</v>
      </c>
      <c r="C2980" t="b">
        <v>1</v>
      </c>
      <c r="D2980" t="s">
        <v>131</v>
      </c>
      <c r="E2980">
        <v>44176</v>
      </c>
      <c r="F2980">
        <v>2020</v>
      </c>
    </row>
    <row r="2981" spans="1:6" x14ac:dyDescent="0.25">
      <c r="A2981" t="s">
        <v>2363</v>
      </c>
      <c r="B2981" t="s">
        <v>2341</v>
      </c>
      <c r="C2981" t="b">
        <v>1</v>
      </c>
      <c r="D2981" t="s">
        <v>131</v>
      </c>
      <c r="E2981">
        <v>88817</v>
      </c>
      <c r="F2981">
        <v>2020</v>
      </c>
    </row>
    <row r="2982" spans="1:6" x14ac:dyDescent="0.25">
      <c r="A2982" t="s">
        <v>2417</v>
      </c>
      <c r="B2982" t="s">
        <v>2341</v>
      </c>
      <c r="C2982" t="b">
        <v>1</v>
      </c>
      <c r="D2982" t="s">
        <v>131</v>
      </c>
      <c r="E2982">
        <v>61511</v>
      </c>
      <c r="F2982">
        <v>2020</v>
      </c>
    </row>
    <row r="2983" spans="1:6" x14ac:dyDescent="0.25">
      <c r="A2983" t="s">
        <v>2365</v>
      </c>
      <c r="B2983" t="s">
        <v>2350</v>
      </c>
      <c r="C2983" t="b">
        <v>0</v>
      </c>
      <c r="D2983" t="s">
        <v>131</v>
      </c>
      <c r="E2983">
        <v>-380</v>
      </c>
      <c r="F2983">
        <v>2020</v>
      </c>
    </row>
    <row r="2984" spans="1:6" x14ac:dyDescent="0.25">
      <c r="A2984" t="s">
        <v>2353</v>
      </c>
      <c r="B2984" t="s">
        <v>2467</v>
      </c>
      <c r="C2984" t="b">
        <v>0</v>
      </c>
      <c r="D2984" t="s">
        <v>131</v>
      </c>
      <c r="E2984">
        <v>11001.825999999999</v>
      </c>
      <c r="F2984">
        <v>2020</v>
      </c>
    </row>
    <row r="2985" spans="1:6" x14ac:dyDescent="0.25">
      <c r="A2985" t="s">
        <v>2353</v>
      </c>
      <c r="B2985" t="s">
        <v>2467</v>
      </c>
      <c r="C2985" t="b">
        <v>0</v>
      </c>
      <c r="D2985" t="s">
        <v>131</v>
      </c>
      <c r="E2985">
        <v>13446.558999999999</v>
      </c>
      <c r="F2985">
        <v>2020</v>
      </c>
    </row>
    <row r="2986" spans="1:6" x14ac:dyDescent="0.25">
      <c r="A2986" t="s">
        <v>2353</v>
      </c>
      <c r="B2986" t="s">
        <v>2347</v>
      </c>
      <c r="C2986" t="b">
        <v>0</v>
      </c>
      <c r="D2986" t="s">
        <v>131</v>
      </c>
      <c r="E2986">
        <v>214.35</v>
      </c>
      <c r="F2986">
        <v>2020</v>
      </c>
    </row>
    <row r="2987" spans="1:6" x14ac:dyDescent="0.25">
      <c r="A2987" t="s">
        <v>2421</v>
      </c>
      <c r="B2987" t="s">
        <v>2386</v>
      </c>
      <c r="C2987" t="b">
        <v>1</v>
      </c>
      <c r="D2987" t="s">
        <v>131</v>
      </c>
      <c r="E2987">
        <v>32377.264999999999</v>
      </c>
      <c r="F2987">
        <v>2020</v>
      </c>
    </row>
    <row r="2988" spans="1:6" x14ac:dyDescent="0.25">
      <c r="A2988" t="s">
        <v>2413</v>
      </c>
      <c r="B2988" t="s">
        <v>2341</v>
      </c>
      <c r="C2988" t="b">
        <v>1</v>
      </c>
      <c r="D2988" t="s">
        <v>131</v>
      </c>
      <c r="E2988">
        <v>139222</v>
      </c>
      <c r="F2988">
        <v>2020</v>
      </c>
    </row>
    <row r="2989" spans="1:6" x14ac:dyDescent="0.25">
      <c r="A2989" t="s">
        <v>2457</v>
      </c>
      <c r="B2989" t="s">
        <v>2341</v>
      </c>
      <c r="C2989" t="b">
        <v>1</v>
      </c>
      <c r="D2989" t="s">
        <v>131</v>
      </c>
      <c r="E2989">
        <v>192359</v>
      </c>
      <c r="F2989">
        <v>2020</v>
      </c>
    </row>
    <row r="2990" spans="1:6" x14ac:dyDescent="0.25">
      <c r="A2990" t="s">
        <v>2416</v>
      </c>
      <c r="B2990" t="s">
        <v>2341</v>
      </c>
      <c r="C2990" t="b">
        <v>1</v>
      </c>
      <c r="D2990" t="s">
        <v>131</v>
      </c>
      <c r="E2990">
        <v>30737</v>
      </c>
      <c r="F2990">
        <v>2020</v>
      </c>
    </row>
    <row r="2991" spans="1:6" x14ac:dyDescent="0.25">
      <c r="A2991" t="s">
        <v>2458</v>
      </c>
      <c r="B2991" t="s">
        <v>2341</v>
      </c>
      <c r="C2991" t="b">
        <v>1</v>
      </c>
      <c r="D2991" t="s">
        <v>131</v>
      </c>
      <c r="E2991">
        <v>130622</v>
      </c>
      <c r="F2991">
        <v>2020</v>
      </c>
    </row>
    <row r="2992" spans="1:6" x14ac:dyDescent="0.25">
      <c r="A2992" t="s">
        <v>2403</v>
      </c>
      <c r="B2992" t="s">
        <v>2341</v>
      </c>
      <c r="C2992" t="b">
        <v>1</v>
      </c>
      <c r="D2992" t="s">
        <v>131</v>
      </c>
      <c r="E2992">
        <v>9275</v>
      </c>
      <c r="F2992">
        <v>2020</v>
      </c>
    </row>
    <row r="2993" spans="1:6" x14ac:dyDescent="0.25">
      <c r="A2993" t="s">
        <v>2397</v>
      </c>
      <c r="B2993" t="s">
        <v>2350</v>
      </c>
      <c r="C2993" t="b">
        <v>1</v>
      </c>
      <c r="D2993" t="s">
        <v>131</v>
      </c>
      <c r="E2993">
        <v>499.57400000000001</v>
      </c>
      <c r="F2993">
        <v>2020</v>
      </c>
    </row>
    <row r="2994" spans="1:6" x14ac:dyDescent="0.25">
      <c r="A2994" t="s">
        <v>2397</v>
      </c>
      <c r="B2994" t="s">
        <v>2352</v>
      </c>
      <c r="C2994" t="b">
        <v>1</v>
      </c>
      <c r="D2994" t="s">
        <v>131</v>
      </c>
      <c r="E2994">
        <v>33473.425999999999</v>
      </c>
      <c r="F2994">
        <v>2020</v>
      </c>
    </row>
    <row r="2995" spans="1:6" x14ac:dyDescent="0.25">
      <c r="A2995" t="s">
        <v>2435</v>
      </c>
      <c r="B2995" t="s">
        <v>2341</v>
      </c>
      <c r="C2995" t="b">
        <v>1</v>
      </c>
      <c r="D2995" t="s">
        <v>131</v>
      </c>
      <c r="E2995">
        <v>198999</v>
      </c>
      <c r="F2995">
        <v>2020</v>
      </c>
    </row>
    <row r="2996" spans="1:6" x14ac:dyDescent="0.25">
      <c r="A2996" t="s">
        <v>2348</v>
      </c>
      <c r="B2996" t="s">
        <v>2341</v>
      </c>
      <c r="C2996" t="b">
        <v>1</v>
      </c>
      <c r="D2996" t="s">
        <v>131</v>
      </c>
      <c r="E2996">
        <v>5767</v>
      </c>
      <c r="F2996">
        <v>2020</v>
      </c>
    </row>
    <row r="2997" spans="1:6" x14ac:dyDescent="0.25">
      <c r="A2997" t="s">
        <v>2413</v>
      </c>
      <c r="B2997" t="s">
        <v>2341</v>
      </c>
      <c r="C2997" t="b">
        <v>1</v>
      </c>
      <c r="D2997" t="s">
        <v>131</v>
      </c>
      <c r="E2997">
        <v>2985</v>
      </c>
      <c r="F2997">
        <v>2020</v>
      </c>
    </row>
    <row r="2998" spans="1:6" x14ac:dyDescent="0.25">
      <c r="A2998" t="s">
        <v>2342</v>
      </c>
      <c r="B2998" t="s">
        <v>2350</v>
      </c>
      <c r="C2998" t="b">
        <v>0</v>
      </c>
      <c r="D2998" t="s">
        <v>131</v>
      </c>
      <c r="E2998">
        <v>-112</v>
      </c>
      <c r="F2998">
        <v>2020</v>
      </c>
    </row>
    <row r="2999" spans="1:6" x14ac:dyDescent="0.25">
      <c r="A2999" t="s">
        <v>2382</v>
      </c>
      <c r="B2999" t="s">
        <v>2350</v>
      </c>
      <c r="C2999" t="b">
        <v>0</v>
      </c>
      <c r="D2999" t="s">
        <v>131</v>
      </c>
      <c r="E2999">
        <v>-306</v>
      </c>
      <c r="F2999">
        <v>2020</v>
      </c>
    </row>
    <row r="3000" spans="1:6" x14ac:dyDescent="0.25">
      <c r="A3000" t="s">
        <v>2398</v>
      </c>
      <c r="B3000" t="s">
        <v>2343</v>
      </c>
      <c r="C3000" t="b">
        <v>1</v>
      </c>
      <c r="D3000" t="s">
        <v>131</v>
      </c>
      <c r="E3000">
        <v>3017203</v>
      </c>
      <c r="F3000">
        <v>2020</v>
      </c>
    </row>
    <row r="3001" spans="1:6" x14ac:dyDescent="0.25">
      <c r="A3001" t="s">
        <v>2398</v>
      </c>
      <c r="B3001" t="s">
        <v>2343</v>
      </c>
      <c r="C3001" t="b">
        <v>1</v>
      </c>
      <c r="D3001" t="s">
        <v>131</v>
      </c>
      <c r="E3001">
        <v>5317230</v>
      </c>
      <c r="F3001">
        <v>2020</v>
      </c>
    </row>
    <row r="3002" spans="1:6" x14ac:dyDescent="0.25">
      <c r="A3002" t="s">
        <v>2353</v>
      </c>
      <c r="B3002" t="s">
        <v>2347</v>
      </c>
      <c r="C3002" t="b">
        <v>0</v>
      </c>
      <c r="D3002" t="s">
        <v>131</v>
      </c>
      <c r="E3002">
        <v>15159.3</v>
      </c>
      <c r="F3002">
        <v>2020</v>
      </c>
    </row>
    <row r="3003" spans="1:6" x14ac:dyDescent="0.25">
      <c r="A3003" t="s">
        <v>2348</v>
      </c>
      <c r="B3003" t="s">
        <v>2345</v>
      </c>
      <c r="C3003" t="b">
        <v>1</v>
      </c>
      <c r="D3003" t="s">
        <v>131</v>
      </c>
      <c r="E3003">
        <v>3020365.7</v>
      </c>
      <c r="F3003">
        <v>2020</v>
      </c>
    </row>
    <row r="3004" spans="1:6" x14ac:dyDescent="0.25">
      <c r="A3004" t="s">
        <v>2332</v>
      </c>
      <c r="B3004" t="s">
        <v>2345</v>
      </c>
      <c r="C3004" t="b">
        <v>0</v>
      </c>
      <c r="D3004" t="s">
        <v>131</v>
      </c>
      <c r="E3004">
        <v>0</v>
      </c>
      <c r="F3004">
        <v>2020</v>
      </c>
    </row>
    <row r="3005" spans="1:6" x14ac:dyDescent="0.25">
      <c r="A3005" t="s">
        <v>2332</v>
      </c>
      <c r="B3005" t="s">
        <v>2350</v>
      </c>
      <c r="C3005" t="b">
        <v>0</v>
      </c>
      <c r="D3005" t="s">
        <v>131</v>
      </c>
      <c r="E3005">
        <v>0</v>
      </c>
      <c r="F3005">
        <v>2020</v>
      </c>
    </row>
    <row r="3006" spans="1:6" x14ac:dyDescent="0.25">
      <c r="A3006" t="s">
        <v>2332</v>
      </c>
      <c r="B3006" t="s">
        <v>2345</v>
      </c>
      <c r="C3006" t="b">
        <v>0</v>
      </c>
      <c r="D3006" t="s">
        <v>131</v>
      </c>
      <c r="E3006">
        <v>0</v>
      </c>
      <c r="F3006">
        <v>2020</v>
      </c>
    </row>
    <row r="3007" spans="1:6" x14ac:dyDescent="0.25">
      <c r="A3007" t="s">
        <v>2412</v>
      </c>
      <c r="B3007" t="s">
        <v>2347</v>
      </c>
      <c r="C3007" t="b">
        <v>1</v>
      </c>
      <c r="D3007" t="s">
        <v>131</v>
      </c>
      <c r="E3007">
        <v>443145</v>
      </c>
      <c r="F3007">
        <v>2020</v>
      </c>
    </row>
    <row r="3008" spans="1:6" x14ac:dyDescent="0.25">
      <c r="A3008" t="s">
        <v>2351</v>
      </c>
      <c r="B3008" t="s">
        <v>2341</v>
      </c>
      <c r="C3008" t="b">
        <v>1</v>
      </c>
      <c r="D3008" t="s">
        <v>131</v>
      </c>
      <c r="E3008">
        <v>10748</v>
      </c>
      <c r="F3008">
        <v>2020</v>
      </c>
    </row>
    <row r="3009" spans="1:6" x14ac:dyDescent="0.25">
      <c r="A3009" t="s">
        <v>2417</v>
      </c>
      <c r="B3009" t="s">
        <v>2341</v>
      </c>
      <c r="C3009" t="b">
        <v>1</v>
      </c>
      <c r="D3009" t="s">
        <v>131</v>
      </c>
      <c r="E3009">
        <v>9737</v>
      </c>
      <c r="F3009">
        <v>2020</v>
      </c>
    </row>
    <row r="3010" spans="1:6" x14ac:dyDescent="0.25">
      <c r="A3010" t="s">
        <v>2425</v>
      </c>
      <c r="B3010" t="s">
        <v>2341</v>
      </c>
      <c r="C3010" t="b">
        <v>1</v>
      </c>
      <c r="D3010" t="s">
        <v>131</v>
      </c>
      <c r="E3010">
        <v>23518</v>
      </c>
      <c r="F3010">
        <v>2020</v>
      </c>
    </row>
    <row r="3011" spans="1:6" x14ac:dyDescent="0.25">
      <c r="A3011" t="s">
        <v>2412</v>
      </c>
      <c r="B3011" t="s">
        <v>2350</v>
      </c>
      <c r="C3011" t="b">
        <v>0</v>
      </c>
      <c r="D3011" t="s">
        <v>131</v>
      </c>
      <c r="E3011">
        <v>-335</v>
      </c>
      <c r="F3011">
        <v>2020</v>
      </c>
    </row>
    <row r="3012" spans="1:6" x14ac:dyDescent="0.25">
      <c r="A3012" t="s">
        <v>2369</v>
      </c>
      <c r="B3012" t="s">
        <v>2368</v>
      </c>
      <c r="C3012" t="b">
        <v>1</v>
      </c>
      <c r="D3012" t="s">
        <v>131</v>
      </c>
      <c r="E3012">
        <v>4942568</v>
      </c>
      <c r="F3012">
        <v>2020</v>
      </c>
    </row>
    <row r="3013" spans="1:6" x14ac:dyDescent="0.25">
      <c r="A3013" t="s">
        <v>2369</v>
      </c>
      <c r="B3013" t="s">
        <v>2368</v>
      </c>
      <c r="C3013" t="b">
        <v>1</v>
      </c>
      <c r="D3013" t="s">
        <v>131</v>
      </c>
      <c r="E3013">
        <v>4828765</v>
      </c>
      <c r="F3013">
        <v>2020</v>
      </c>
    </row>
    <row r="3014" spans="1:6" x14ac:dyDescent="0.25">
      <c r="A3014" t="s">
        <v>2353</v>
      </c>
      <c r="B3014" t="s">
        <v>2350</v>
      </c>
      <c r="C3014" t="b">
        <v>0</v>
      </c>
      <c r="D3014" t="s">
        <v>131</v>
      </c>
      <c r="E3014">
        <v>1205.7429999999999</v>
      </c>
      <c r="F3014">
        <v>2020</v>
      </c>
    </row>
    <row r="3015" spans="1:6" x14ac:dyDescent="0.25">
      <c r="A3015" t="s">
        <v>2360</v>
      </c>
      <c r="B3015" t="s">
        <v>2345</v>
      </c>
      <c r="C3015" t="b">
        <v>1</v>
      </c>
      <c r="D3015" t="s">
        <v>131</v>
      </c>
      <c r="E3015">
        <v>1097219.3</v>
      </c>
      <c r="F3015">
        <v>2020</v>
      </c>
    </row>
    <row r="3016" spans="1:6" x14ac:dyDescent="0.25">
      <c r="A3016" t="s">
        <v>2427</v>
      </c>
      <c r="B3016" t="s">
        <v>2341</v>
      </c>
      <c r="C3016" t="b">
        <v>1</v>
      </c>
      <c r="D3016" t="s">
        <v>131</v>
      </c>
      <c r="E3016">
        <v>63382</v>
      </c>
      <c r="F3016">
        <v>2020</v>
      </c>
    </row>
    <row r="3017" spans="1:6" x14ac:dyDescent="0.25">
      <c r="A3017" t="s">
        <v>2415</v>
      </c>
      <c r="B3017" t="s">
        <v>2341</v>
      </c>
      <c r="C3017" t="b">
        <v>1</v>
      </c>
      <c r="D3017" t="s">
        <v>131</v>
      </c>
      <c r="E3017">
        <v>178749</v>
      </c>
      <c r="F3017">
        <v>2020</v>
      </c>
    </row>
    <row r="3018" spans="1:6" x14ac:dyDescent="0.25">
      <c r="A3018" t="s">
        <v>2332</v>
      </c>
      <c r="B3018" t="s">
        <v>2350</v>
      </c>
      <c r="C3018" t="b">
        <v>0</v>
      </c>
      <c r="D3018" t="s">
        <v>131</v>
      </c>
      <c r="E3018">
        <v>0</v>
      </c>
      <c r="F3018">
        <v>2020</v>
      </c>
    </row>
    <row r="3019" spans="1:6" x14ac:dyDescent="0.25">
      <c r="A3019" t="s">
        <v>2353</v>
      </c>
      <c r="B3019" t="s">
        <v>2352</v>
      </c>
      <c r="C3019" t="b">
        <v>0</v>
      </c>
      <c r="D3019" t="s">
        <v>131</v>
      </c>
      <c r="E3019">
        <v>-313</v>
      </c>
      <c r="F3019">
        <v>2020</v>
      </c>
    </row>
    <row r="3020" spans="1:6" x14ac:dyDescent="0.25">
      <c r="A3020" t="s">
        <v>2353</v>
      </c>
      <c r="B3020" t="s">
        <v>2352</v>
      </c>
      <c r="C3020" t="b">
        <v>0</v>
      </c>
      <c r="D3020" t="s">
        <v>131</v>
      </c>
      <c r="E3020">
        <v>-31</v>
      </c>
      <c r="F3020">
        <v>2020</v>
      </c>
    </row>
    <row r="3021" spans="1:6" x14ac:dyDescent="0.25">
      <c r="A3021" t="s">
        <v>2410</v>
      </c>
      <c r="B3021" t="s">
        <v>2341</v>
      </c>
      <c r="C3021" t="b">
        <v>1</v>
      </c>
      <c r="D3021" t="s">
        <v>131</v>
      </c>
      <c r="E3021">
        <v>30296</v>
      </c>
      <c r="F3021">
        <v>2020</v>
      </c>
    </row>
    <row r="3022" spans="1:6" x14ac:dyDescent="0.25">
      <c r="A3022" t="s">
        <v>2417</v>
      </c>
      <c r="B3022" t="s">
        <v>2341</v>
      </c>
      <c r="C3022" t="b">
        <v>1</v>
      </c>
      <c r="D3022" t="s">
        <v>131</v>
      </c>
      <c r="E3022">
        <v>28830</v>
      </c>
      <c r="F3022">
        <v>2020</v>
      </c>
    </row>
    <row r="3023" spans="1:6" x14ac:dyDescent="0.25">
      <c r="A3023" t="s">
        <v>2461</v>
      </c>
      <c r="B3023" t="s">
        <v>2341</v>
      </c>
      <c r="C3023" t="b">
        <v>1</v>
      </c>
      <c r="D3023" t="s">
        <v>131</v>
      </c>
      <c r="E3023">
        <v>104278</v>
      </c>
      <c r="F3023">
        <v>2020</v>
      </c>
    </row>
    <row r="3024" spans="1:6" x14ac:dyDescent="0.25">
      <c r="A3024" t="s">
        <v>2377</v>
      </c>
      <c r="B3024" t="s">
        <v>2341</v>
      </c>
      <c r="C3024" t="b">
        <v>1</v>
      </c>
      <c r="D3024" t="s">
        <v>131</v>
      </c>
      <c r="E3024">
        <v>11947</v>
      </c>
      <c r="F3024">
        <v>2020</v>
      </c>
    </row>
    <row r="3025" spans="1:6" x14ac:dyDescent="0.25">
      <c r="A3025" t="s">
        <v>2430</v>
      </c>
      <c r="B3025" t="s">
        <v>2341</v>
      </c>
      <c r="C3025" t="b">
        <v>1</v>
      </c>
      <c r="D3025" t="s">
        <v>131</v>
      </c>
      <c r="E3025">
        <v>22530</v>
      </c>
      <c r="F3025">
        <v>2020</v>
      </c>
    </row>
    <row r="3026" spans="1:6" x14ac:dyDescent="0.25">
      <c r="A3026" t="s">
        <v>2458</v>
      </c>
      <c r="B3026" t="s">
        <v>2341</v>
      </c>
      <c r="C3026" t="b">
        <v>1</v>
      </c>
      <c r="D3026" t="s">
        <v>131</v>
      </c>
      <c r="E3026">
        <v>16496</v>
      </c>
      <c r="F3026">
        <v>2020</v>
      </c>
    </row>
    <row r="3027" spans="1:6" x14ac:dyDescent="0.25">
      <c r="A3027" t="s">
        <v>2377</v>
      </c>
      <c r="B3027" t="s">
        <v>2341</v>
      </c>
      <c r="C3027" t="b">
        <v>1</v>
      </c>
      <c r="D3027" t="s">
        <v>131</v>
      </c>
      <c r="E3027">
        <v>10335</v>
      </c>
      <c r="F3027">
        <v>2020</v>
      </c>
    </row>
    <row r="3028" spans="1:6" x14ac:dyDescent="0.25">
      <c r="A3028" t="s">
        <v>2404</v>
      </c>
      <c r="B3028" t="s">
        <v>2341</v>
      </c>
      <c r="C3028" t="b">
        <v>1</v>
      </c>
      <c r="D3028" t="s">
        <v>131</v>
      </c>
      <c r="E3028">
        <v>7436</v>
      </c>
      <c r="F3028">
        <v>2020</v>
      </c>
    </row>
    <row r="3029" spans="1:6" x14ac:dyDescent="0.25">
      <c r="A3029" t="s">
        <v>2332</v>
      </c>
      <c r="B3029" t="s">
        <v>2350</v>
      </c>
      <c r="C3029" t="b">
        <v>0</v>
      </c>
      <c r="D3029" t="s">
        <v>131</v>
      </c>
      <c r="E3029">
        <v>0</v>
      </c>
      <c r="F3029">
        <v>2020</v>
      </c>
    </row>
    <row r="3030" spans="1:6" x14ac:dyDescent="0.25">
      <c r="A3030" t="s">
        <v>2396</v>
      </c>
      <c r="B3030" t="s">
        <v>2352</v>
      </c>
      <c r="C3030" t="b">
        <v>1</v>
      </c>
      <c r="D3030" t="s">
        <v>131</v>
      </c>
      <c r="E3030">
        <v>43578</v>
      </c>
      <c r="F3030">
        <v>2020</v>
      </c>
    </row>
    <row r="3031" spans="1:6" x14ac:dyDescent="0.25">
      <c r="A3031" t="s">
        <v>2410</v>
      </c>
      <c r="B3031" t="s">
        <v>2341</v>
      </c>
      <c r="C3031" t="b">
        <v>1</v>
      </c>
      <c r="D3031" t="s">
        <v>131</v>
      </c>
      <c r="E3031">
        <v>18004</v>
      </c>
      <c r="F3031">
        <v>2020</v>
      </c>
    </row>
    <row r="3032" spans="1:6" x14ac:dyDescent="0.25">
      <c r="A3032" t="s">
        <v>2461</v>
      </c>
      <c r="B3032" t="s">
        <v>2341</v>
      </c>
      <c r="C3032" t="b">
        <v>1</v>
      </c>
      <c r="D3032" t="s">
        <v>131</v>
      </c>
      <c r="E3032">
        <v>15090</v>
      </c>
      <c r="F3032">
        <v>2020</v>
      </c>
    </row>
    <row r="3033" spans="1:6" x14ac:dyDescent="0.25">
      <c r="A3033" t="s">
        <v>2332</v>
      </c>
      <c r="B3033" t="s">
        <v>2350</v>
      </c>
      <c r="C3033" t="b">
        <v>0</v>
      </c>
      <c r="D3033" t="s">
        <v>131</v>
      </c>
      <c r="E3033">
        <v>0</v>
      </c>
      <c r="F3033">
        <v>2020</v>
      </c>
    </row>
    <row r="3034" spans="1:6" x14ac:dyDescent="0.25">
      <c r="A3034" t="s">
        <v>2456</v>
      </c>
      <c r="B3034" t="s">
        <v>2352</v>
      </c>
      <c r="C3034" t="b">
        <v>1</v>
      </c>
      <c r="D3034" t="s">
        <v>131</v>
      </c>
      <c r="E3034">
        <v>18401</v>
      </c>
      <c r="F3034">
        <v>2020</v>
      </c>
    </row>
    <row r="3035" spans="1:6" x14ac:dyDescent="0.25">
      <c r="A3035" t="s">
        <v>2417</v>
      </c>
      <c r="B3035" t="s">
        <v>2341</v>
      </c>
      <c r="C3035" t="b">
        <v>1</v>
      </c>
      <c r="D3035" t="s">
        <v>131</v>
      </c>
      <c r="E3035">
        <v>41354</v>
      </c>
      <c r="F3035">
        <v>2020</v>
      </c>
    </row>
    <row r="3036" spans="1:6" x14ac:dyDescent="0.25">
      <c r="A3036" t="s">
        <v>2332</v>
      </c>
      <c r="B3036" t="s">
        <v>2350</v>
      </c>
      <c r="C3036" t="b">
        <v>0</v>
      </c>
      <c r="D3036" t="s">
        <v>131</v>
      </c>
      <c r="E3036">
        <v>0</v>
      </c>
      <c r="F3036">
        <v>2020</v>
      </c>
    </row>
    <row r="3037" spans="1:6" x14ac:dyDescent="0.25">
      <c r="A3037" t="s">
        <v>2397</v>
      </c>
      <c r="B3037" t="s">
        <v>2352</v>
      </c>
      <c r="C3037" t="b">
        <v>1</v>
      </c>
      <c r="D3037" t="s">
        <v>131</v>
      </c>
      <c r="E3037">
        <v>448</v>
      </c>
      <c r="F3037">
        <v>2020</v>
      </c>
    </row>
    <row r="3038" spans="1:6" x14ac:dyDescent="0.25">
      <c r="A3038" t="s">
        <v>2332</v>
      </c>
      <c r="B3038" t="s">
        <v>2350</v>
      </c>
      <c r="C3038" t="b">
        <v>0</v>
      </c>
      <c r="D3038" t="s">
        <v>131</v>
      </c>
      <c r="E3038">
        <v>0</v>
      </c>
      <c r="F3038">
        <v>2020</v>
      </c>
    </row>
    <row r="3039" spans="1:6" x14ac:dyDescent="0.25">
      <c r="A3039" t="s">
        <v>2437</v>
      </c>
      <c r="B3039" t="s">
        <v>2347</v>
      </c>
      <c r="C3039" t="b">
        <v>1</v>
      </c>
      <c r="D3039" t="s">
        <v>131</v>
      </c>
      <c r="E3039">
        <v>19328.397000000001</v>
      </c>
      <c r="F3039">
        <v>2020</v>
      </c>
    </row>
    <row r="3040" spans="1:6" x14ac:dyDescent="0.25">
      <c r="A3040" t="s">
        <v>2398</v>
      </c>
      <c r="B3040" t="s">
        <v>2345</v>
      </c>
      <c r="C3040" t="b">
        <v>1</v>
      </c>
      <c r="D3040" t="s">
        <v>131</v>
      </c>
      <c r="E3040">
        <v>4077503.6</v>
      </c>
      <c r="F3040">
        <v>2020</v>
      </c>
    </row>
    <row r="3041" spans="1:6" x14ac:dyDescent="0.25">
      <c r="A3041" t="s">
        <v>2332</v>
      </c>
      <c r="B3041" t="s">
        <v>2345</v>
      </c>
      <c r="C3041" t="b">
        <v>0</v>
      </c>
      <c r="D3041" t="s">
        <v>131</v>
      </c>
      <c r="E3041">
        <v>0</v>
      </c>
      <c r="F3041">
        <v>2020</v>
      </c>
    </row>
    <row r="3042" spans="1:6" x14ac:dyDescent="0.25">
      <c r="A3042" t="s">
        <v>2406</v>
      </c>
      <c r="B3042" t="s">
        <v>2341</v>
      </c>
      <c r="C3042" t="b">
        <v>1</v>
      </c>
      <c r="D3042" t="s">
        <v>131</v>
      </c>
      <c r="E3042">
        <v>95152</v>
      </c>
      <c r="F3042">
        <v>2020</v>
      </c>
    </row>
    <row r="3043" spans="1:6" x14ac:dyDescent="0.25">
      <c r="A3043" t="s">
        <v>2413</v>
      </c>
      <c r="B3043" t="s">
        <v>2341</v>
      </c>
      <c r="C3043" t="b">
        <v>1</v>
      </c>
      <c r="D3043" t="s">
        <v>131</v>
      </c>
      <c r="E3043">
        <v>128068</v>
      </c>
      <c r="F3043">
        <v>2020</v>
      </c>
    </row>
    <row r="3044" spans="1:6" x14ac:dyDescent="0.25">
      <c r="A3044" t="s">
        <v>2382</v>
      </c>
      <c r="B3044" t="s">
        <v>2350</v>
      </c>
      <c r="C3044" t="b">
        <v>1</v>
      </c>
      <c r="D3044" t="s">
        <v>131</v>
      </c>
      <c r="E3044">
        <v>205.37299999999999</v>
      </c>
      <c r="F3044">
        <v>2020</v>
      </c>
    </row>
    <row r="3045" spans="1:6" x14ac:dyDescent="0.25">
      <c r="A3045" t="s">
        <v>2378</v>
      </c>
      <c r="B3045" t="s">
        <v>2352</v>
      </c>
      <c r="C3045" t="b">
        <v>1</v>
      </c>
      <c r="D3045" t="s">
        <v>131</v>
      </c>
      <c r="E3045">
        <v>50.627000000000002</v>
      </c>
      <c r="F3045">
        <v>2020</v>
      </c>
    </row>
    <row r="3046" spans="1:6" x14ac:dyDescent="0.25">
      <c r="A3046" t="s">
        <v>2458</v>
      </c>
      <c r="B3046" t="s">
        <v>2341</v>
      </c>
      <c r="C3046" t="b">
        <v>1</v>
      </c>
      <c r="D3046" t="s">
        <v>131</v>
      </c>
      <c r="E3046">
        <v>422</v>
      </c>
      <c r="F3046">
        <v>2020</v>
      </c>
    </row>
    <row r="3047" spans="1:6" x14ac:dyDescent="0.25">
      <c r="A3047" t="s">
        <v>2388</v>
      </c>
      <c r="B3047" t="s">
        <v>2350</v>
      </c>
      <c r="C3047" t="b">
        <v>1</v>
      </c>
      <c r="D3047" t="s">
        <v>131</v>
      </c>
      <c r="E3047">
        <v>2</v>
      </c>
      <c r="F3047">
        <v>2020</v>
      </c>
    </row>
    <row r="3048" spans="1:6" x14ac:dyDescent="0.25">
      <c r="A3048" t="s">
        <v>2332</v>
      </c>
      <c r="B3048" t="s">
        <v>2350</v>
      </c>
      <c r="C3048" t="b">
        <v>0</v>
      </c>
      <c r="D3048" t="s">
        <v>131</v>
      </c>
      <c r="E3048">
        <v>0</v>
      </c>
      <c r="F3048">
        <v>2020</v>
      </c>
    </row>
    <row r="3049" spans="1:6" x14ac:dyDescent="0.25">
      <c r="A3049" t="s">
        <v>2332</v>
      </c>
      <c r="B3049" t="s">
        <v>2352</v>
      </c>
      <c r="C3049" t="b">
        <v>0</v>
      </c>
      <c r="D3049" t="s">
        <v>131</v>
      </c>
      <c r="E3049">
        <v>0</v>
      </c>
      <c r="F3049">
        <v>2020</v>
      </c>
    </row>
    <row r="3050" spans="1:6" x14ac:dyDescent="0.25">
      <c r="A3050" t="s">
        <v>2407</v>
      </c>
      <c r="B3050" t="s">
        <v>2350</v>
      </c>
      <c r="C3050" t="b">
        <v>1</v>
      </c>
      <c r="D3050" t="s">
        <v>131</v>
      </c>
      <c r="E3050">
        <v>119.907</v>
      </c>
      <c r="F3050">
        <v>2020</v>
      </c>
    </row>
    <row r="3051" spans="1:6" x14ac:dyDescent="0.25">
      <c r="A3051" t="s">
        <v>2366</v>
      </c>
      <c r="B3051" t="s">
        <v>2352</v>
      </c>
      <c r="C3051" t="b">
        <v>1</v>
      </c>
      <c r="D3051" t="s">
        <v>131</v>
      </c>
      <c r="E3051">
        <v>79.093000000000004</v>
      </c>
      <c r="F3051">
        <v>2020</v>
      </c>
    </row>
    <row r="3052" spans="1:6" x14ac:dyDescent="0.25">
      <c r="A3052" t="s">
        <v>2445</v>
      </c>
      <c r="B3052" t="s">
        <v>2350</v>
      </c>
      <c r="C3052" t="b">
        <v>1</v>
      </c>
      <c r="D3052" t="s">
        <v>131</v>
      </c>
      <c r="E3052">
        <v>33</v>
      </c>
      <c r="F3052">
        <v>2020</v>
      </c>
    </row>
    <row r="3053" spans="1:6" x14ac:dyDescent="0.25">
      <c r="A3053" t="s">
        <v>2332</v>
      </c>
      <c r="B3053" t="s">
        <v>2352</v>
      </c>
      <c r="C3053" t="b">
        <v>0</v>
      </c>
      <c r="D3053" t="s">
        <v>131</v>
      </c>
      <c r="E3053">
        <v>0</v>
      </c>
      <c r="F3053">
        <v>2020</v>
      </c>
    </row>
    <row r="3054" spans="1:6" x14ac:dyDescent="0.25">
      <c r="A3054" t="s">
        <v>2440</v>
      </c>
      <c r="B3054" t="s">
        <v>2350</v>
      </c>
      <c r="C3054" t="b">
        <v>1</v>
      </c>
      <c r="D3054" t="s">
        <v>131</v>
      </c>
      <c r="E3054">
        <v>57</v>
      </c>
      <c r="F3054">
        <v>2020</v>
      </c>
    </row>
    <row r="3055" spans="1:6" x14ac:dyDescent="0.25">
      <c r="A3055" t="s">
        <v>2412</v>
      </c>
      <c r="B3055" t="s">
        <v>2352</v>
      </c>
      <c r="C3055" t="b">
        <v>1</v>
      </c>
      <c r="D3055" t="s">
        <v>131</v>
      </c>
      <c r="E3055">
        <v>758</v>
      </c>
      <c r="F3055">
        <v>2020</v>
      </c>
    </row>
    <row r="3056" spans="1:6" x14ac:dyDescent="0.25">
      <c r="A3056" t="s">
        <v>2421</v>
      </c>
      <c r="B3056" t="s">
        <v>2341</v>
      </c>
      <c r="C3056" t="b">
        <v>1</v>
      </c>
      <c r="D3056" t="s">
        <v>131</v>
      </c>
      <c r="E3056">
        <v>26567</v>
      </c>
      <c r="F3056">
        <v>2020</v>
      </c>
    </row>
    <row r="3057" spans="1:6" x14ac:dyDescent="0.25">
      <c r="A3057" t="s">
        <v>2381</v>
      </c>
      <c r="B3057" t="s">
        <v>2341</v>
      </c>
      <c r="C3057" t="b">
        <v>1</v>
      </c>
      <c r="D3057" t="s">
        <v>131</v>
      </c>
      <c r="E3057">
        <v>56933</v>
      </c>
      <c r="F3057">
        <v>2020</v>
      </c>
    </row>
    <row r="3058" spans="1:6" x14ac:dyDescent="0.25">
      <c r="A3058" t="s">
        <v>2404</v>
      </c>
      <c r="B3058" t="s">
        <v>2341</v>
      </c>
      <c r="C3058" t="b">
        <v>1</v>
      </c>
      <c r="D3058" t="s">
        <v>131</v>
      </c>
      <c r="E3058">
        <v>18265</v>
      </c>
      <c r="F3058">
        <v>2020</v>
      </c>
    </row>
    <row r="3059" spans="1:6" x14ac:dyDescent="0.25">
      <c r="A3059" t="s">
        <v>2385</v>
      </c>
      <c r="B3059" t="s">
        <v>2350</v>
      </c>
      <c r="C3059" t="b">
        <v>1</v>
      </c>
      <c r="D3059" t="s">
        <v>131</v>
      </c>
      <c r="E3059">
        <v>17</v>
      </c>
      <c r="F3059">
        <v>2020</v>
      </c>
    </row>
    <row r="3060" spans="1:6" x14ac:dyDescent="0.25">
      <c r="A3060" t="s">
        <v>2332</v>
      </c>
      <c r="B3060" t="s">
        <v>2352</v>
      </c>
      <c r="C3060" t="b">
        <v>0</v>
      </c>
      <c r="D3060" t="s">
        <v>131</v>
      </c>
      <c r="E3060">
        <v>0</v>
      </c>
      <c r="F3060">
        <v>2020</v>
      </c>
    </row>
    <row r="3061" spans="1:6" x14ac:dyDescent="0.25">
      <c r="A3061" t="s">
        <v>2353</v>
      </c>
      <c r="B3061" t="s">
        <v>2345</v>
      </c>
      <c r="C3061" t="b">
        <v>0</v>
      </c>
      <c r="D3061" t="s">
        <v>131</v>
      </c>
      <c r="E3061">
        <v>15298.087</v>
      </c>
      <c r="F3061">
        <v>2020</v>
      </c>
    </row>
    <row r="3062" spans="1:6" x14ac:dyDescent="0.25">
      <c r="A3062" t="s">
        <v>2353</v>
      </c>
      <c r="B3062" t="s">
        <v>2347</v>
      </c>
      <c r="C3062" t="b">
        <v>0</v>
      </c>
      <c r="D3062" t="s">
        <v>131</v>
      </c>
      <c r="E3062">
        <v>369.65300000000002</v>
      </c>
      <c r="F3062">
        <v>2020</v>
      </c>
    </row>
    <row r="3063" spans="1:6" x14ac:dyDescent="0.25">
      <c r="A3063" t="s">
        <v>2382</v>
      </c>
      <c r="B3063" t="s">
        <v>2350</v>
      </c>
      <c r="C3063" t="b">
        <v>1</v>
      </c>
      <c r="D3063" t="s">
        <v>131</v>
      </c>
      <c r="E3063">
        <v>85809.898000000001</v>
      </c>
      <c r="F3063">
        <v>2020</v>
      </c>
    </row>
    <row r="3064" spans="1:6" x14ac:dyDescent="0.25">
      <c r="A3064" t="s">
        <v>2332</v>
      </c>
      <c r="B3064" t="s">
        <v>2345</v>
      </c>
      <c r="C3064" t="b">
        <v>0</v>
      </c>
      <c r="D3064" t="s">
        <v>131</v>
      </c>
      <c r="E3064">
        <v>0</v>
      </c>
      <c r="F3064">
        <v>2020</v>
      </c>
    </row>
    <row r="3065" spans="1:6" x14ac:dyDescent="0.25">
      <c r="A3065" t="s">
        <v>2361</v>
      </c>
      <c r="B3065" t="s">
        <v>2386</v>
      </c>
      <c r="C3065" t="b">
        <v>1</v>
      </c>
      <c r="D3065" t="s">
        <v>131</v>
      </c>
      <c r="E3065">
        <v>39242.362000000001</v>
      </c>
      <c r="F3065">
        <v>2020</v>
      </c>
    </row>
    <row r="3066" spans="1:6" x14ac:dyDescent="0.25">
      <c r="A3066" t="s">
        <v>2445</v>
      </c>
      <c r="B3066" t="s">
        <v>2350</v>
      </c>
      <c r="C3066" t="b">
        <v>1</v>
      </c>
      <c r="D3066" t="s">
        <v>131</v>
      </c>
      <c r="E3066">
        <v>73</v>
      </c>
      <c r="F3066">
        <v>2020</v>
      </c>
    </row>
    <row r="3067" spans="1:6" x14ac:dyDescent="0.25">
      <c r="A3067" t="s">
        <v>2332</v>
      </c>
      <c r="B3067" t="s">
        <v>2352</v>
      </c>
      <c r="C3067" t="b">
        <v>0</v>
      </c>
      <c r="D3067" t="s">
        <v>131</v>
      </c>
      <c r="E3067">
        <v>0</v>
      </c>
      <c r="F3067">
        <v>2020</v>
      </c>
    </row>
    <row r="3068" spans="1:6" x14ac:dyDescent="0.25">
      <c r="A3068" t="s">
        <v>2391</v>
      </c>
      <c r="B3068" t="s">
        <v>2350</v>
      </c>
      <c r="C3068" t="b">
        <v>1</v>
      </c>
      <c r="D3068" t="s">
        <v>131</v>
      </c>
      <c r="E3068">
        <v>20</v>
      </c>
      <c r="F3068">
        <v>2020</v>
      </c>
    </row>
    <row r="3069" spans="1:6" x14ac:dyDescent="0.25">
      <c r="A3069" t="s">
        <v>2406</v>
      </c>
      <c r="B3069" t="s">
        <v>2341</v>
      </c>
      <c r="C3069" t="b">
        <v>1</v>
      </c>
      <c r="D3069" t="s">
        <v>131</v>
      </c>
      <c r="E3069">
        <v>93727</v>
      </c>
      <c r="F3069">
        <v>2020</v>
      </c>
    </row>
    <row r="3070" spans="1:6" x14ac:dyDescent="0.25">
      <c r="A3070" t="s">
        <v>2332</v>
      </c>
      <c r="B3070" t="s">
        <v>2345</v>
      </c>
      <c r="C3070" t="b">
        <v>0</v>
      </c>
      <c r="D3070" t="s">
        <v>131</v>
      </c>
      <c r="E3070">
        <v>0</v>
      </c>
      <c r="F3070">
        <v>2020</v>
      </c>
    </row>
    <row r="3071" spans="1:6" x14ac:dyDescent="0.25">
      <c r="A3071" t="s">
        <v>2353</v>
      </c>
      <c r="B3071" t="s">
        <v>2350</v>
      </c>
      <c r="C3071" t="b">
        <v>0</v>
      </c>
      <c r="D3071" t="s">
        <v>131</v>
      </c>
      <c r="E3071">
        <v>217.91900000000001</v>
      </c>
      <c r="F3071">
        <v>2020</v>
      </c>
    </row>
    <row r="3072" spans="1:6" x14ac:dyDescent="0.25">
      <c r="A3072" t="s">
        <v>2412</v>
      </c>
      <c r="B3072" t="s">
        <v>2345</v>
      </c>
      <c r="C3072" t="b">
        <v>1</v>
      </c>
      <c r="D3072" t="s">
        <v>131</v>
      </c>
      <c r="E3072">
        <v>935389.08</v>
      </c>
      <c r="F3072">
        <v>2020</v>
      </c>
    </row>
    <row r="3073" spans="1:6" x14ac:dyDescent="0.25">
      <c r="A3073" t="s">
        <v>2349</v>
      </c>
      <c r="B3073" t="s">
        <v>2341</v>
      </c>
      <c r="C3073" t="b">
        <v>1</v>
      </c>
      <c r="D3073" t="s">
        <v>131</v>
      </c>
      <c r="E3073">
        <v>8296</v>
      </c>
      <c r="F3073">
        <v>2020</v>
      </c>
    </row>
    <row r="3074" spans="1:6" x14ac:dyDescent="0.25">
      <c r="A3074" t="s">
        <v>2459</v>
      </c>
      <c r="B3074" t="s">
        <v>2350</v>
      </c>
      <c r="C3074" t="b">
        <v>1</v>
      </c>
      <c r="D3074" t="s">
        <v>131</v>
      </c>
      <c r="E3074">
        <v>9</v>
      </c>
      <c r="F3074">
        <v>2020</v>
      </c>
    </row>
    <row r="3075" spans="1:6" x14ac:dyDescent="0.25">
      <c r="A3075" t="s">
        <v>2353</v>
      </c>
      <c r="B3075" t="s">
        <v>2350</v>
      </c>
      <c r="C3075" t="b">
        <v>0</v>
      </c>
      <c r="D3075" t="s">
        <v>134</v>
      </c>
      <c r="E3075">
        <v>9383.9770000000008</v>
      </c>
      <c r="F3075">
        <v>2020</v>
      </c>
    </row>
    <row r="3076" spans="1:6" x14ac:dyDescent="0.25">
      <c r="A3076" t="s">
        <v>2369</v>
      </c>
      <c r="B3076" t="s">
        <v>2345</v>
      </c>
      <c r="C3076" t="b">
        <v>1</v>
      </c>
      <c r="D3076" t="s">
        <v>134</v>
      </c>
      <c r="E3076">
        <v>4316220</v>
      </c>
      <c r="F3076">
        <v>2020</v>
      </c>
    </row>
    <row r="3077" spans="1:6" x14ac:dyDescent="0.25">
      <c r="A3077" t="s">
        <v>2332</v>
      </c>
      <c r="B3077" t="s">
        <v>2345</v>
      </c>
      <c r="C3077" t="b">
        <v>0</v>
      </c>
      <c r="D3077" t="s">
        <v>134</v>
      </c>
      <c r="E3077">
        <v>0</v>
      </c>
      <c r="F3077">
        <v>2020</v>
      </c>
    </row>
    <row r="3078" spans="1:6" x14ac:dyDescent="0.25">
      <c r="A3078" t="s">
        <v>2344</v>
      </c>
      <c r="B3078" t="s">
        <v>2347</v>
      </c>
      <c r="C3078" t="b">
        <v>1</v>
      </c>
      <c r="D3078" t="s">
        <v>134</v>
      </c>
      <c r="E3078">
        <v>197606.33</v>
      </c>
      <c r="F3078">
        <v>2020</v>
      </c>
    </row>
    <row r="3079" spans="1:6" x14ac:dyDescent="0.25">
      <c r="A3079" t="s">
        <v>2356</v>
      </c>
      <c r="B3079" t="s">
        <v>2345</v>
      </c>
      <c r="C3079" t="b">
        <v>1</v>
      </c>
      <c r="D3079" t="s">
        <v>134</v>
      </c>
      <c r="E3079">
        <v>2461426.7000000002</v>
      </c>
      <c r="F3079">
        <v>2020</v>
      </c>
    </row>
    <row r="3080" spans="1:6" x14ac:dyDescent="0.25">
      <c r="A3080" t="s">
        <v>2402</v>
      </c>
      <c r="B3080" t="s">
        <v>2341</v>
      </c>
      <c r="C3080" t="b">
        <v>1</v>
      </c>
      <c r="D3080" t="s">
        <v>134</v>
      </c>
      <c r="E3080">
        <v>236244</v>
      </c>
      <c r="F3080">
        <v>2020</v>
      </c>
    </row>
    <row r="3081" spans="1:6" x14ac:dyDescent="0.25">
      <c r="A3081" t="s">
        <v>2399</v>
      </c>
      <c r="B3081" t="s">
        <v>2341</v>
      </c>
      <c r="C3081" t="b">
        <v>1</v>
      </c>
      <c r="D3081" t="s">
        <v>134</v>
      </c>
      <c r="E3081">
        <v>106628</v>
      </c>
      <c r="F3081">
        <v>2020</v>
      </c>
    </row>
    <row r="3082" spans="1:6" x14ac:dyDescent="0.25">
      <c r="A3082" t="s">
        <v>2363</v>
      </c>
      <c r="B3082" t="s">
        <v>2341</v>
      </c>
      <c r="C3082" t="b">
        <v>1</v>
      </c>
      <c r="D3082" t="s">
        <v>134</v>
      </c>
      <c r="E3082">
        <v>20572</v>
      </c>
      <c r="F3082">
        <v>2020</v>
      </c>
    </row>
    <row r="3083" spans="1:6" x14ac:dyDescent="0.25">
      <c r="A3083" t="s">
        <v>2406</v>
      </c>
      <c r="B3083" t="s">
        <v>2341</v>
      </c>
      <c r="C3083" t="b">
        <v>1</v>
      </c>
      <c r="D3083" t="s">
        <v>134</v>
      </c>
      <c r="E3083">
        <v>157454</v>
      </c>
      <c r="F3083">
        <v>2020</v>
      </c>
    </row>
    <row r="3084" spans="1:6" x14ac:dyDescent="0.25">
      <c r="A3084" t="s">
        <v>2427</v>
      </c>
      <c r="B3084" t="s">
        <v>2341</v>
      </c>
      <c r="C3084" t="b">
        <v>1</v>
      </c>
      <c r="D3084" t="s">
        <v>134</v>
      </c>
      <c r="E3084">
        <v>135653</v>
      </c>
      <c r="F3084">
        <v>2020</v>
      </c>
    </row>
    <row r="3085" spans="1:6" x14ac:dyDescent="0.25">
      <c r="A3085" t="s">
        <v>2425</v>
      </c>
      <c r="B3085" t="s">
        <v>2341</v>
      </c>
      <c r="C3085" t="b">
        <v>1</v>
      </c>
      <c r="D3085" t="s">
        <v>134</v>
      </c>
      <c r="E3085">
        <v>18885</v>
      </c>
      <c r="F3085">
        <v>2020</v>
      </c>
    </row>
    <row r="3086" spans="1:6" x14ac:dyDescent="0.25">
      <c r="A3086" t="s">
        <v>2356</v>
      </c>
      <c r="B3086" t="s">
        <v>2341</v>
      </c>
      <c r="C3086" t="b">
        <v>1</v>
      </c>
      <c r="D3086" t="s">
        <v>134</v>
      </c>
      <c r="E3086">
        <v>64801</v>
      </c>
      <c r="F3086">
        <v>2020</v>
      </c>
    </row>
    <row r="3087" spans="1:6" x14ac:dyDescent="0.25">
      <c r="A3087" t="s">
        <v>2373</v>
      </c>
      <c r="B3087" t="s">
        <v>2352</v>
      </c>
      <c r="C3087" t="b">
        <v>1</v>
      </c>
      <c r="D3087" t="s">
        <v>114</v>
      </c>
      <c r="E3087">
        <v>25306</v>
      </c>
      <c r="F3087">
        <v>2020</v>
      </c>
    </row>
    <row r="3088" spans="1:6" x14ac:dyDescent="0.25">
      <c r="A3088" t="s">
        <v>2332</v>
      </c>
      <c r="B3088" t="s">
        <v>2350</v>
      </c>
      <c r="C3088" t="b">
        <v>0</v>
      </c>
      <c r="D3088" t="s">
        <v>114</v>
      </c>
      <c r="E3088">
        <v>0</v>
      </c>
      <c r="F3088">
        <v>2020</v>
      </c>
    </row>
    <row r="3089" spans="1:6" x14ac:dyDescent="0.25">
      <c r="A3089" t="s">
        <v>2392</v>
      </c>
      <c r="B3089" t="s">
        <v>2347</v>
      </c>
      <c r="C3089" t="b">
        <v>1</v>
      </c>
      <c r="D3089" t="s">
        <v>114</v>
      </c>
      <c r="E3089">
        <v>7186</v>
      </c>
      <c r="F3089">
        <v>2020</v>
      </c>
    </row>
    <row r="3090" spans="1:6" x14ac:dyDescent="0.25">
      <c r="A3090" t="s">
        <v>2457</v>
      </c>
      <c r="B3090" t="s">
        <v>2341</v>
      </c>
      <c r="C3090" t="b">
        <v>1</v>
      </c>
      <c r="D3090" t="s">
        <v>131</v>
      </c>
      <c r="E3090">
        <v>48082</v>
      </c>
      <c r="F3090">
        <v>2020</v>
      </c>
    </row>
    <row r="3091" spans="1:6" x14ac:dyDescent="0.25">
      <c r="A3091" t="s">
        <v>2447</v>
      </c>
      <c r="B3091" t="s">
        <v>2341</v>
      </c>
      <c r="C3091" t="b">
        <v>1</v>
      </c>
      <c r="D3091" t="s">
        <v>32</v>
      </c>
      <c r="E3091">
        <v>18859</v>
      </c>
      <c r="F3091">
        <v>2020</v>
      </c>
    </row>
    <row r="3092" spans="1:6" x14ac:dyDescent="0.25">
      <c r="A3092" t="s">
        <v>2374</v>
      </c>
      <c r="B3092" t="s">
        <v>2341</v>
      </c>
      <c r="C3092" t="b">
        <v>1</v>
      </c>
      <c r="D3092" t="s">
        <v>97</v>
      </c>
      <c r="E3092">
        <v>53072</v>
      </c>
      <c r="F3092">
        <v>2020</v>
      </c>
    </row>
    <row r="3093" spans="1:6" x14ac:dyDescent="0.25">
      <c r="A3093" t="s">
        <v>2374</v>
      </c>
      <c r="B3093" t="s">
        <v>2341</v>
      </c>
      <c r="C3093" t="b">
        <v>1</v>
      </c>
      <c r="D3093" t="s">
        <v>97</v>
      </c>
      <c r="E3093">
        <v>35165</v>
      </c>
      <c r="F3093">
        <v>2020</v>
      </c>
    </row>
    <row r="3094" spans="1:6" x14ac:dyDescent="0.25">
      <c r="A3094" t="s">
        <v>2391</v>
      </c>
      <c r="B3094" t="s">
        <v>2352</v>
      </c>
      <c r="C3094" t="b">
        <v>1</v>
      </c>
      <c r="D3094" t="s">
        <v>116</v>
      </c>
      <c r="E3094">
        <v>1179</v>
      </c>
      <c r="F3094">
        <v>2020</v>
      </c>
    </row>
    <row r="3095" spans="1:6" x14ac:dyDescent="0.25">
      <c r="A3095" t="s">
        <v>2353</v>
      </c>
      <c r="B3095" t="s">
        <v>2350</v>
      </c>
      <c r="C3095" t="b">
        <v>0</v>
      </c>
      <c r="D3095" t="s">
        <v>15</v>
      </c>
      <c r="E3095">
        <v>-3.4169999999999998</v>
      </c>
      <c r="F3095">
        <v>2020</v>
      </c>
    </row>
    <row r="3096" spans="1:6" x14ac:dyDescent="0.25">
      <c r="A3096" t="s">
        <v>2370</v>
      </c>
      <c r="B3096" t="s">
        <v>2352</v>
      </c>
      <c r="C3096" t="b">
        <v>0</v>
      </c>
      <c r="D3096" t="s">
        <v>15</v>
      </c>
      <c r="E3096">
        <v>-17.582999999999998</v>
      </c>
      <c r="F3096">
        <v>2020</v>
      </c>
    </row>
    <row r="3097" spans="1:6" x14ac:dyDescent="0.25">
      <c r="A3097" t="s">
        <v>2441</v>
      </c>
      <c r="B3097" t="s">
        <v>2350</v>
      </c>
      <c r="C3097" t="b">
        <v>1</v>
      </c>
      <c r="D3097" t="s">
        <v>52</v>
      </c>
      <c r="E3097">
        <v>143</v>
      </c>
      <c r="F3097">
        <v>2020</v>
      </c>
    </row>
    <row r="3098" spans="1:6" x14ac:dyDescent="0.25">
      <c r="A3098" t="s">
        <v>2332</v>
      </c>
      <c r="B3098" t="s">
        <v>2352</v>
      </c>
      <c r="C3098" t="b">
        <v>0</v>
      </c>
      <c r="D3098" t="s">
        <v>52</v>
      </c>
      <c r="E3098">
        <v>0</v>
      </c>
      <c r="F3098">
        <v>2020</v>
      </c>
    </row>
    <row r="3099" spans="1:6" x14ac:dyDescent="0.25">
      <c r="A3099" t="s">
        <v>2444</v>
      </c>
      <c r="B3099" t="s">
        <v>2350</v>
      </c>
      <c r="C3099" t="b">
        <v>0</v>
      </c>
      <c r="D3099" t="s">
        <v>52</v>
      </c>
      <c r="E3099">
        <v>-651</v>
      </c>
      <c r="F3099">
        <v>2020</v>
      </c>
    </row>
    <row r="3100" spans="1:6" x14ac:dyDescent="0.25">
      <c r="A3100" t="s">
        <v>2332</v>
      </c>
      <c r="B3100" t="s">
        <v>2350</v>
      </c>
      <c r="C3100" t="b">
        <v>0</v>
      </c>
      <c r="D3100" t="s">
        <v>52</v>
      </c>
      <c r="E3100">
        <v>0</v>
      </c>
      <c r="F3100">
        <v>2020</v>
      </c>
    </row>
    <row r="3101" spans="1:6" x14ac:dyDescent="0.25">
      <c r="A3101" t="s">
        <v>2374</v>
      </c>
      <c r="B3101" t="s">
        <v>2341</v>
      </c>
      <c r="C3101" t="b">
        <v>1</v>
      </c>
      <c r="D3101" t="s">
        <v>93</v>
      </c>
      <c r="E3101">
        <v>232635</v>
      </c>
      <c r="F3101">
        <v>2020</v>
      </c>
    </row>
    <row r="3102" spans="1:6" x14ac:dyDescent="0.25">
      <c r="A3102" t="s">
        <v>2378</v>
      </c>
      <c r="B3102" t="s">
        <v>2341</v>
      </c>
      <c r="C3102" t="b">
        <v>1</v>
      </c>
      <c r="D3102" t="s">
        <v>116</v>
      </c>
      <c r="E3102">
        <v>6710</v>
      </c>
      <c r="F3102">
        <v>2020</v>
      </c>
    </row>
    <row r="3103" spans="1:6" x14ac:dyDescent="0.25">
      <c r="A3103" t="s">
        <v>2332</v>
      </c>
      <c r="B3103" t="s">
        <v>2350</v>
      </c>
      <c r="C3103" t="b">
        <v>0</v>
      </c>
      <c r="D3103" t="s">
        <v>114</v>
      </c>
      <c r="E3103">
        <v>0</v>
      </c>
      <c r="F3103">
        <v>2020</v>
      </c>
    </row>
    <row r="3104" spans="1:6" x14ac:dyDescent="0.25">
      <c r="A3104" t="s">
        <v>2397</v>
      </c>
      <c r="B3104" t="s">
        <v>2347</v>
      </c>
      <c r="C3104" t="b">
        <v>1</v>
      </c>
      <c r="D3104" t="s">
        <v>114</v>
      </c>
      <c r="E3104">
        <v>2455</v>
      </c>
      <c r="F3104">
        <v>2020</v>
      </c>
    </row>
    <row r="3105" spans="1:6" x14ac:dyDescent="0.25">
      <c r="A3105" t="s">
        <v>2360</v>
      </c>
      <c r="B3105" t="s">
        <v>2368</v>
      </c>
      <c r="C3105" t="b">
        <v>1</v>
      </c>
      <c r="D3105" t="s">
        <v>48</v>
      </c>
      <c r="E3105">
        <v>8961217</v>
      </c>
      <c r="F3105">
        <v>2020</v>
      </c>
    </row>
    <row r="3106" spans="1:6" x14ac:dyDescent="0.25">
      <c r="A3106" t="s">
        <v>2353</v>
      </c>
      <c r="B3106" t="s">
        <v>2350</v>
      </c>
      <c r="C3106" t="b">
        <v>0</v>
      </c>
      <c r="D3106" t="s">
        <v>131</v>
      </c>
      <c r="E3106">
        <v>3256.3470000000002</v>
      </c>
      <c r="F3106">
        <v>2020</v>
      </c>
    </row>
    <row r="3107" spans="1:6" x14ac:dyDescent="0.25">
      <c r="A3107" t="s">
        <v>2407</v>
      </c>
      <c r="B3107" t="s">
        <v>2345</v>
      </c>
      <c r="C3107" t="b">
        <v>1</v>
      </c>
      <c r="D3107" t="s">
        <v>131</v>
      </c>
      <c r="E3107">
        <v>1423544.7</v>
      </c>
      <c r="F3107">
        <v>2020</v>
      </c>
    </row>
    <row r="3108" spans="1:6" x14ac:dyDescent="0.25">
      <c r="A3108" t="s">
        <v>2332</v>
      </c>
      <c r="B3108" t="s">
        <v>2343</v>
      </c>
      <c r="C3108" t="b">
        <v>0</v>
      </c>
      <c r="D3108" t="s">
        <v>114</v>
      </c>
      <c r="E3108">
        <v>1332921</v>
      </c>
      <c r="F3108">
        <v>2020</v>
      </c>
    </row>
    <row r="3109" spans="1:6" x14ac:dyDescent="0.25">
      <c r="A3109" t="s">
        <v>2381</v>
      </c>
      <c r="B3109" t="s">
        <v>2343</v>
      </c>
      <c r="C3109" t="b">
        <v>1</v>
      </c>
      <c r="D3109" t="s">
        <v>114</v>
      </c>
      <c r="E3109">
        <v>2251276</v>
      </c>
      <c r="F3109">
        <v>2020</v>
      </c>
    </row>
    <row r="3110" spans="1:6" x14ac:dyDescent="0.25">
      <c r="A3110" t="s">
        <v>2395</v>
      </c>
      <c r="B3110" t="s">
        <v>2343</v>
      </c>
      <c r="C3110" t="b">
        <v>1</v>
      </c>
      <c r="D3110" t="s">
        <v>114</v>
      </c>
      <c r="E3110">
        <v>111610</v>
      </c>
      <c r="F3110">
        <v>2020</v>
      </c>
    </row>
    <row r="3111" spans="1:6" x14ac:dyDescent="0.25">
      <c r="A3111" t="s">
        <v>2373</v>
      </c>
      <c r="B3111" t="s">
        <v>2343</v>
      </c>
      <c r="C3111" t="b">
        <v>1</v>
      </c>
      <c r="D3111" t="s">
        <v>114</v>
      </c>
      <c r="E3111">
        <v>1024458</v>
      </c>
      <c r="F3111">
        <v>2020</v>
      </c>
    </row>
    <row r="3112" spans="1:6" x14ac:dyDescent="0.25">
      <c r="A3112" t="s">
        <v>2365</v>
      </c>
      <c r="B3112" t="s">
        <v>2347</v>
      </c>
      <c r="C3112" t="b">
        <v>1</v>
      </c>
      <c r="D3112" t="s">
        <v>114</v>
      </c>
      <c r="E3112">
        <v>91959</v>
      </c>
      <c r="F3112">
        <v>2020</v>
      </c>
    </row>
    <row r="3113" spans="1:6" x14ac:dyDescent="0.25">
      <c r="A3113" t="s">
        <v>2398</v>
      </c>
      <c r="B3113" t="s">
        <v>2352</v>
      </c>
      <c r="C3113" t="b">
        <v>1</v>
      </c>
      <c r="D3113" t="s">
        <v>95</v>
      </c>
      <c r="E3113">
        <v>33208</v>
      </c>
      <c r="F3113">
        <v>2020</v>
      </c>
    </row>
    <row r="3114" spans="1:6" x14ac:dyDescent="0.25">
      <c r="A3114" t="s">
        <v>2332</v>
      </c>
      <c r="B3114" t="s">
        <v>2350</v>
      </c>
      <c r="C3114" t="b">
        <v>0</v>
      </c>
      <c r="D3114" t="s">
        <v>95</v>
      </c>
      <c r="E3114">
        <v>0</v>
      </c>
      <c r="F3114">
        <v>2020</v>
      </c>
    </row>
    <row r="3115" spans="1:6" x14ac:dyDescent="0.25">
      <c r="A3115" t="s">
        <v>2332</v>
      </c>
      <c r="B3115" t="s">
        <v>2350</v>
      </c>
      <c r="C3115" t="b">
        <v>0</v>
      </c>
      <c r="D3115" t="s">
        <v>95</v>
      </c>
      <c r="E3115">
        <v>0</v>
      </c>
      <c r="F3115">
        <v>2020</v>
      </c>
    </row>
    <row r="3116" spans="1:6" x14ac:dyDescent="0.25">
      <c r="A3116" t="s">
        <v>2395</v>
      </c>
      <c r="B3116" t="s">
        <v>2347</v>
      </c>
      <c r="C3116" t="b">
        <v>1</v>
      </c>
      <c r="D3116" t="s">
        <v>95</v>
      </c>
      <c r="E3116">
        <v>303662</v>
      </c>
      <c r="F3116">
        <v>2020</v>
      </c>
    </row>
    <row r="3117" spans="1:6" x14ac:dyDescent="0.25">
      <c r="A3117" t="s">
        <v>2353</v>
      </c>
      <c r="B3117" t="s">
        <v>2372</v>
      </c>
      <c r="C3117" t="b">
        <v>0</v>
      </c>
      <c r="D3117" t="s">
        <v>79</v>
      </c>
      <c r="E3117">
        <v>2833.761</v>
      </c>
      <c r="F3117">
        <v>2020</v>
      </c>
    </row>
    <row r="3118" spans="1:6" x14ac:dyDescent="0.25">
      <c r="A3118" t="s">
        <v>2379</v>
      </c>
      <c r="B3118" t="s">
        <v>2352</v>
      </c>
      <c r="C3118" t="b">
        <v>1</v>
      </c>
      <c r="D3118" t="s">
        <v>79</v>
      </c>
      <c r="E3118">
        <v>64979.239000000001</v>
      </c>
      <c r="F3118">
        <v>2020</v>
      </c>
    </row>
    <row r="3119" spans="1:6" x14ac:dyDescent="0.25">
      <c r="A3119" t="s">
        <v>2392</v>
      </c>
      <c r="B3119" t="s">
        <v>2368</v>
      </c>
      <c r="C3119" t="b">
        <v>1</v>
      </c>
      <c r="D3119" t="s">
        <v>58</v>
      </c>
      <c r="E3119">
        <v>9962985</v>
      </c>
      <c r="F3119">
        <v>2020</v>
      </c>
    </row>
    <row r="3120" spans="1:6" x14ac:dyDescent="0.25">
      <c r="A3120" t="s">
        <v>2392</v>
      </c>
      <c r="B3120" t="s">
        <v>2368</v>
      </c>
      <c r="C3120" t="b">
        <v>1</v>
      </c>
      <c r="D3120" t="s">
        <v>58</v>
      </c>
      <c r="E3120">
        <v>8303660</v>
      </c>
      <c r="F3120">
        <v>2020</v>
      </c>
    </row>
    <row r="3121" spans="1:6" x14ac:dyDescent="0.25">
      <c r="A3121" t="s">
        <v>2393</v>
      </c>
      <c r="B3121" t="s">
        <v>2368</v>
      </c>
      <c r="C3121" t="b">
        <v>1</v>
      </c>
      <c r="D3121" t="s">
        <v>3</v>
      </c>
      <c r="E3121">
        <v>6973382</v>
      </c>
      <c r="F3121">
        <v>2020</v>
      </c>
    </row>
    <row r="3122" spans="1:6" x14ac:dyDescent="0.25">
      <c r="A3122" t="s">
        <v>2393</v>
      </c>
      <c r="B3122" t="s">
        <v>2368</v>
      </c>
      <c r="C3122" t="b">
        <v>1</v>
      </c>
      <c r="D3122" t="s">
        <v>3</v>
      </c>
      <c r="E3122">
        <v>7802415</v>
      </c>
      <c r="F3122">
        <v>2020</v>
      </c>
    </row>
    <row r="3123" spans="1:6" x14ac:dyDescent="0.25">
      <c r="A3123" t="s">
        <v>2332</v>
      </c>
      <c r="B3123" t="s">
        <v>2350</v>
      </c>
      <c r="C3123" t="b">
        <v>0</v>
      </c>
      <c r="D3123" t="s">
        <v>3</v>
      </c>
      <c r="E3123">
        <v>0</v>
      </c>
      <c r="F3123">
        <v>2020</v>
      </c>
    </row>
    <row r="3124" spans="1:6" x14ac:dyDescent="0.25">
      <c r="A3124" t="s">
        <v>2353</v>
      </c>
      <c r="B3124" t="s">
        <v>2347</v>
      </c>
      <c r="C3124" t="b">
        <v>0</v>
      </c>
      <c r="D3124" t="s">
        <v>3</v>
      </c>
      <c r="E3124">
        <v>216774.49</v>
      </c>
      <c r="F3124">
        <v>2020</v>
      </c>
    </row>
    <row r="3125" spans="1:6" x14ac:dyDescent="0.25">
      <c r="A3125" t="s">
        <v>2453</v>
      </c>
      <c r="B3125" t="s">
        <v>2345</v>
      </c>
      <c r="C3125" t="b">
        <v>1</v>
      </c>
      <c r="D3125" t="s">
        <v>3</v>
      </c>
      <c r="E3125">
        <v>16228030</v>
      </c>
      <c r="F3125">
        <v>2020</v>
      </c>
    </row>
    <row r="3126" spans="1:6" x14ac:dyDescent="0.25">
      <c r="A3126" t="s">
        <v>2351</v>
      </c>
      <c r="B3126" t="s">
        <v>2345</v>
      </c>
      <c r="C3126" t="b">
        <v>1</v>
      </c>
      <c r="D3126" t="s">
        <v>128</v>
      </c>
      <c r="E3126">
        <v>13083.439</v>
      </c>
      <c r="F3126">
        <v>2020</v>
      </c>
    </row>
    <row r="3127" spans="1:6" x14ac:dyDescent="0.25">
      <c r="A3127" t="s">
        <v>2353</v>
      </c>
      <c r="B3127" t="s">
        <v>2347</v>
      </c>
      <c r="C3127" t="b">
        <v>0</v>
      </c>
      <c r="D3127" t="s">
        <v>128</v>
      </c>
      <c r="E3127">
        <v>9658.0470000000005</v>
      </c>
      <c r="F3127">
        <v>2020</v>
      </c>
    </row>
    <row r="3128" spans="1:6" x14ac:dyDescent="0.25">
      <c r="A3128" t="s">
        <v>2332</v>
      </c>
      <c r="B3128" t="s">
        <v>2350</v>
      </c>
      <c r="C3128" t="b">
        <v>0</v>
      </c>
      <c r="D3128" t="s">
        <v>128</v>
      </c>
      <c r="E3128">
        <v>0</v>
      </c>
      <c r="F3128">
        <v>2020</v>
      </c>
    </row>
    <row r="3129" spans="1:6" x14ac:dyDescent="0.25">
      <c r="A3129" t="s">
        <v>2351</v>
      </c>
      <c r="B3129" t="s">
        <v>2345</v>
      </c>
      <c r="C3129" t="b">
        <v>1</v>
      </c>
      <c r="D3129" t="s">
        <v>128</v>
      </c>
      <c r="E3129">
        <v>4859472.5</v>
      </c>
      <c r="F3129">
        <v>2020</v>
      </c>
    </row>
    <row r="3130" spans="1:6" x14ac:dyDescent="0.25">
      <c r="A3130" t="s">
        <v>2376</v>
      </c>
      <c r="B3130" t="s">
        <v>2341</v>
      </c>
      <c r="C3130" t="b">
        <v>1</v>
      </c>
      <c r="D3130" t="s">
        <v>93</v>
      </c>
      <c r="E3130">
        <v>124599</v>
      </c>
      <c r="F3130">
        <v>2020</v>
      </c>
    </row>
    <row r="3131" spans="1:6" x14ac:dyDescent="0.25">
      <c r="A3131" t="s">
        <v>2457</v>
      </c>
      <c r="B3131" t="s">
        <v>2368</v>
      </c>
      <c r="C3131" t="b">
        <v>1</v>
      </c>
      <c r="D3131" t="s">
        <v>8</v>
      </c>
      <c r="E3131">
        <v>11267583</v>
      </c>
      <c r="F3131">
        <v>2020</v>
      </c>
    </row>
    <row r="3132" spans="1:6" x14ac:dyDescent="0.25">
      <c r="A3132" t="s">
        <v>2457</v>
      </c>
      <c r="B3132" t="s">
        <v>2368</v>
      </c>
      <c r="C3132" t="b">
        <v>1</v>
      </c>
      <c r="D3132" t="s">
        <v>8</v>
      </c>
      <c r="E3132">
        <v>10466373</v>
      </c>
      <c r="F3132">
        <v>2020</v>
      </c>
    </row>
    <row r="3133" spans="1:6" x14ac:dyDescent="0.25">
      <c r="A3133" t="s">
        <v>2457</v>
      </c>
      <c r="B3133" t="s">
        <v>2368</v>
      </c>
      <c r="C3133" t="b">
        <v>1</v>
      </c>
      <c r="D3133" t="s">
        <v>8</v>
      </c>
      <c r="E3133">
        <v>9818477</v>
      </c>
      <c r="F3133">
        <v>2020</v>
      </c>
    </row>
    <row r="3134" spans="1:6" x14ac:dyDescent="0.25">
      <c r="A3134" t="s">
        <v>2353</v>
      </c>
      <c r="B3134" t="s">
        <v>2350</v>
      </c>
      <c r="C3134" t="b">
        <v>0</v>
      </c>
      <c r="D3134" t="s">
        <v>12</v>
      </c>
      <c r="E3134">
        <v>12745.105</v>
      </c>
      <c r="F3134">
        <v>2020</v>
      </c>
    </row>
    <row r="3135" spans="1:6" x14ac:dyDescent="0.25">
      <c r="A3135" t="s">
        <v>2393</v>
      </c>
      <c r="B3135" t="s">
        <v>2345</v>
      </c>
      <c r="C3135" t="b">
        <v>1</v>
      </c>
      <c r="D3135" t="s">
        <v>12</v>
      </c>
      <c r="E3135">
        <v>3942162.9</v>
      </c>
      <c r="F3135">
        <v>2020</v>
      </c>
    </row>
    <row r="3136" spans="1:6" x14ac:dyDescent="0.25">
      <c r="A3136" t="s">
        <v>2367</v>
      </c>
      <c r="B3136" t="s">
        <v>2368</v>
      </c>
      <c r="C3136" t="b">
        <v>1</v>
      </c>
      <c r="D3136" t="s">
        <v>52</v>
      </c>
      <c r="E3136">
        <v>7709209</v>
      </c>
      <c r="F3136">
        <v>2020</v>
      </c>
    </row>
    <row r="3137" spans="1:6" x14ac:dyDescent="0.25">
      <c r="A3137" t="s">
        <v>2367</v>
      </c>
      <c r="B3137" t="s">
        <v>2368</v>
      </c>
      <c r="C3137" t="b">
        <v>1</v>
      </c>
      <c r="D3137" t="s">
        <v>52</v>
      </c>
      <c r="E3137">
        <v>7371348</v>
      </c>
      <c r="F3137">
        <v>2020</v>
      </c>
    </row>
    <row r="3138" spans="1:6" x14ac:dyDescent="0.25">
      <c r="A3138" t="s">
        <v>2404</v>
      </c>
      <c r="B3138" t="s">
        <v>2341</v>
      </c>
      <c r="C3138" t="b">
        <v>1</v>
      </c>
      <c r="D3138" t="s">
        <v>55</v>
      </c>
      <c r="E3138">
        <v>27652</v>
      </c>
      <c r="F3138">
        <v>2020</v>
      </c>
    </row>
    <row r="3139" spans="1:6" x14ac:dyDescent="0.25">
      <c r="A3139" t="s">
        <v>2332</v>
      </c>
      <c r="B3139" t="s">
        <v>2347</v>
      </c>
      <c r="C3139" t="b">
        <v>0</v>
      </c>
      <c r="D3139" t="s">
        <v>15</v>
      </c>
      <c r="E3139">
        <v>0</v>
      </c>
      <c r="F3139">
        <v>2020</v>
      </c>
    </row>
    <row r="3140" spans="1:6" x14ac:dyDescent="0.25">
      <c r="A3140" t="s">
        <v>2367</v>
      </c>
      <c r="B3140" t="s">
        <v>2368</v>
      </c>
      <c r="C3140" t="b">
        <v>1</v>
      </c>
      <c r="D3140" t="s">
        <v>88</v>
      </c>
      <c r="E3140">
        <v>8088450</v>
      </c>
      <c r="F3140">
        <v>2020</v>
      </c>
    </row>
    <row r="3141" spans="1:6" x14ac:dyDescent="0.25">
      <c r="A3141" t="s">
        <v>2367</v>
      </c>
      <c r="B3141" t="s">
        <v>2368</v>
      </c>
      <c r="C3141" t="b">
        <v>1</v>
      </c>
      <c r="D3141" t="s">
        <v>88</v>
      </c>
      <c r="E3141">
        <v>6917770</v>
      </c>
      <c r="F3141">
        <v>2020</v>
      </c>
    </row>
    <row r="3142" spans="1:6" x14ac:dyDescent="0.25">
      <c r="A3142" t="s">
        <v>2378</v>
      </c>
      <c r="B3142" t="s">
        <v>2368</v>
      </c>
      <c r="C3142" t="b">
        <v>1</v>
      </c>
      <c r="D3142" t="s">
        <v>88</v>
      </c>
      <c r="E3142">
        <v>8275593</v>
      </c>
      <c r="F3142">
        <v>2020</v>
      </c>
    </row>
    <row r="3143" spans="1:6" x14ac:dyDescent="0.25">
      <c r="A3143" t="s">
        <v>2332</v>
      </c>
      <c r="B3143" t="s">
        <v>2345</v>
      </c>
      <c r="C3143" t="b">
        <v>0</v>
      </c>
      <c r="D3143" t="s">
        <v>35</v>
      </c>
      <c r="E3143">
        <v>0</v>
      </c>
      <c r="F3143">
        <v>2020</v>
      </c>
    </row>
    <row r="3144" spans="1:6" x14ac:dyDescent="0.25">
      <c r="A3144" t="s">
        <v>2332</v>
      </c>
      <c r="B3144" t="s">
        <v>2350</v>
      </c>
      <c r="C3144" t="b">
        <v>0</v>
      </c>
      <c r="D3144" t="s">
        <v>35</v>
      </c>
      <c r="E3144">
        <v>0</v>
      </c>
      <c r="F3144">
        <v>2020</v>
      </c>
    </row>
    <row r="3145" spans="1:6" x14ac:dyDescent="0.25">
      <c r="A3145" t="s">
        <v>2332</v>
      </c>
      <c r="B3145" t="s">
        <v>2345</v>
      </c>
      <c r="C3145" t="b">
        <v>0</v>
      </c>
      <c r="D3145" t="s">
        <v>35</v>
      </c>
      <c r="E3145">
        <v>0</v>
      </c>
      <c r="F3145">
        <v>2020</v>
      </c>
    </row>
    <row r="3146" spans="1:6" x14ac:dyDescent="0.25">
      <c r="A3146" t="s">
        <v>2332</v>
      </c>
      <c r="B3146" t="s">
        <v>2345</v>
      </c>
      <c r="C3146" t="b">
        <v>0</v>
      </c>
      <c r="D3146" t="s">
        <v>35</v>
      </c>
      <c r="E3146">
        <v>0</v>
      </c>
      <c r="F3146">
        <v>2020</v>
      </c>
    </row>
    <row r="3147" spans="1:6" x14ac:dyDescent="0.25">
      <c r="A3147" t="s">
        <v>2332</v>
      </c>
      <c r="B3147" t="s">
        <v>2345</v>
      </c>
      <c r="C3147" t="b">
        <v>0</v>
      </c>
      <c r="D3147" t="s">
        <v>35</v>
      </c>
      <c r="E3147">
        <v>0</v>
      </c>
      <c r="F3147">
        <v>2020</v>
      </c>
    </row>
    <row r="3148" spans="1:6" x14ac:dyDescent="0.25">
      <c r="A3148" t="s">
        <v>2353</v>
      </c>
      <c r="B3148" t="s">
        <v>2350</v>
      </c>
      <c r="C3148" t="b">
        <v>0</v>
      </c>
      <c r="D3148" t="s">
        <v>35</v>
      </c>
      <c r="E3148">
        <v>-1253.3779999999999</v>
      </c>
      <c r="F3148">
        <v>2020</v>
      </c>
    </row>
    <row r="3149" spans="1:6" x14ac:dyDescent="0.25">
      <c r="A3149" t="s">
        <v>2367</v>
      </c>
      <c r="B3149" t="s">
        <v>2345</v>
      </c>
      <c r="C3149" t="b">
        <v>1</v>
      </c>
      <c r="D3149" t="s">
        <v>35</v>
      </c>
      <c r="E3149">
        <v>2593333.2999999998</v>
      </c>
      <c r="F3149">
        <v>2020</v>
      </c>
    </row>
    <row r="3150" spans="1:6" x14ac:dyDescent="0.25">
      <c r="A3150" t="s">
        <v>2367</v>
      </c>
      <c r="B3150" t="s">
        <v>2345</v>
      </c>
      <c r="C3150" t="b">
        <v>1</v>
      </c>
      <c r="D3150" t="s">
        <v>35</v>
      </c>
      <c r="E3150">
        <v>39841.091</v>
      </c>
      <c r="F3150">
        <v>2020</v>
      </c>
    </row>
    <row r="3151" spans="1:6" x14ac:dyDescent="0.25">
      <c r="A3151" t="s">
        <v>2393</v>
      </c>
      <c r="B3151" t="s">
        <v>2345</v>
      </c>
      <c r="C3151" t="b">
        <v>1</v>
      </c>
      <c r="D3151" t="s">
        <v>45</v>
      </c>
      <c r="E3151">
        <v>2272710.6</v>
      </c>
      <c r="F3151">
        <v>2020</v>
      </c>
    </row>
    <row r="3152" spans="1:6" x14ac:dyDescent="0.25">
      <c r="A3152" t="s">
        <v>2353</v>
      </c>
      <c r="B3152" t="s">
        <v>2350</v>
      </c>
      <c r="C3152" t="b">
        <v>0</v>
      </c>
      <c r="D3152" t="s">
        <v>45</v>
      </c>
      <c r="E3152">
        <v>1329.3689999999999</v>
      </c>
      <c r="F3152">
        <v>2020</v>
      </c>
    </row>
    <row r="3153" spans="1:6" x14ac:dyDescent="0.25">
      <c r="A3153" t="s">
        <v>2332</v>
      </c>
      <c r="B3153" t="s">
        <v>2345</v>
      </c>
      <c r="C3153" t="b">
        <v>0</v>
      </c>
      <c r="D3153" t="s">
        <v>93</v>
      </c>
      <c r="E3153">
        <v>0</v>
      </c>
      <c r="F3153">
        <v>2020</v>
      </c>
    </row>
    <row r="3154" spans="1:6" x14ac:dyDescent="0.25">
      <c r="A3154" t="s">
        <v>2332</v>
      </c>
      <c r="B3154" t="s">
        <v>2350</v>
      </c>
      <c r="C3154" t="b">
        <v>0</v>
      </c>
      <c r="D3154" t="s">
        <v>93</v>
      </c>
      <c r="E3154">
        <v>0</v>
      </c>
      <c r="F3154">
        <v>2020</v>
      </c>
    </row>
    <row r="3155" spans="1:6" x14ac:dyDescent="0.25">
      <c r="A3155" t="s">
        <v>2353</v>
      </c>
      <c r="B3155" t="s">
        <v>2347</v>
      </c>
      <c r="C3155" t="b">
        <v>0</v>
      </c>
      <c r="D3155" t="s">
        <v>93</v>
      </c>
      <c r="E3155">
        <v>137476.32</v>
      </c>
      <c r="F3155">
        <v>2020</v>
      </c>
    </row>
    <row r="3156" spans="1:6" x14ac:dyDescent="0.25">
      <c r="A3156" t="s">
        <v>2453</v>
      </c>
      <c r="B3156" t="s">
        <v>2345</v>
      </c>
      <c r="C3156" t="b">
        <v>1</v>
      </c>
      <c r="D3156" t="s">
        <v>93</v>
      </c>
      <c r="E3156">
        <v>5435412.7000000002</v>
      </c>
      <c r="F3156">
        <v>2020</v>
      </c>
    </row>
    <row r="3157" spans="1:6" x14ac:dyDescent="0.25">
      <c r="A3157" t="s">
        <v>2378</v>
      </c>
      <c r="B3157" t="s">
        <v>2368</v>
      </c>
      <c r="C3157" t="b">
        <v>1</v>
      </c>
      <c r="D3157" t="s">
        <v>93</v>
      </c>
      <c r="E3157">
        <v>10990962</v>
      </c>
      <c r="F3157">
        <v>2020</v>
      </c>
    </row>
    <row r="3158" spans="1:6" x14ac:dyDescent="0.25">
      <c r="A3158" t="s">
        <v>2353</v>
      </c>
      <c r="B3158" t="s">
        <v>2350</v>
      </c>
      <c r="C3158" t="b">
        <v>0</v>
      </c>
      <c r="D3158" t="s">
        <v>16</v>
      </c>
      <c r="E3158">
        <v>576.37800000000004</v>
      </c>
      <c r="F3158">
        <v>2020</v>
      </c>
    </row>
    <row r="3159" spans="1:6" x14ac:dyDescent="0.25">
      <c r="A3159" t="s">
        <v>2353</v>
      </c>
      <c r="B3159" t="s">
        <v>2347</v>
      </c>
      <c r="C3159" t="b">
        <v>0</v>
      </c>
      <c r="D3159" t="s">
        <v>16</v>
      </c>
      <c r="E3159">
        <v>27024.887999999999</v>
      </c>
      <c r="F3159">
        <v>2020</v>
      </c>
    </row>
    <row r="3160" spans="1:6" x14ac:dyDescent="0.25">
      <c r="A3160" t="s">
        <v>2377</v>
      </c>
      <c r="B3160" t="s">
        <v>2345</v>
      </c>
      <c r="C3160" t="b">
        <v>1</v>
      </c>
      <c r="D3160" t="s">
        <v>16</v>
      </c>
      <c r="E3160">
        <v>6951719.7000000002</v>
      </c>
      <c r="F3160">
        <v>2020</v>
      </c>
    </row>
    <row r="3161" spans="1:6" x14ac:dyDescent="0.25">
      <c r="A3161" t="s">
        <v>2457</v>
      </c>
      <c r="B3161" t="s">
        <v>2368</v>
      </c>
      <c r="C3161" t="b">
        <v>1</v>
      </c>
      <c r="D3161" t="s">
        <v>35</v>
      </c>
      <c r="E3161">
        <v>9767222</v>
      </c>
      <c r="F3161">
        <v>2020</v>
      </c>
    </row>
    <row r="3162" spans="1:6" x14ac:dyDescent="0.25">
      <c r="A3162" t="s">
        <v>2457</v>
      </c>
      <c r="B3162" t="s">
        <v>2368</v>
      </c>
      <c r="C3162" t="b">
        <v>1</v>
      </c>
      <c r="D3162" t="s">
        <v>35</v>
      </c>
      <c r="E3162">
        <v>10604454</v>
      </c>
      <c r="F3162">
        <v>2020</v>
      </c>
    </row>
    <row r="3163" spans="1:6" x14ac:dyDescent="0.25">
      <c r="A3163" t="s">
        <v>2378</v>
      </c>
      <c r="B3163" t="s">
        <v>2368</v>
      </c>
      <c r="C3163" t="b">
        <v>1</v>
      </c>
      <c r="D3163" t="s">
        <v>35</v>
      </c>
      <c r="E3163">
        <v>9671159</v>
      </c>
      <c r="F3163">
        <v>2020</v>
      </c>
    </row>
    <row r="3164" spans="1:6" x14ac:dyDescent="0.25">
      <c r="A3164" t="s">
        <v>2378</v>
      </c>
      <c r="B3164" t="s">
        <v>2368</v>
      </c>
      <c r="C3164" t="b">
        <v>1</v>
      </c>
      <c r="D3164" t="s">
        <v>35</v>
      </c>
      <c r="E3164">
        <v>9853735</v>
      </c>
      <c r="F3164">
        <v>2020</v>
      </c>
    </row>
    <row r="3165" spans="1:6" x14ac:dyDescent="0.25">
      <c r="A3165" t="s">
        <v>2377</v>
      </c>
      <c r="B3165" t="s">
        <v>2368</v>
      </c>
      <c r="C3165" t="b">
        <v>1</v>
      </c>
      <c r="D3165" t="s">
        <v>35</v>
      </c>
      <c r="E3165">
        <v>10159798</v>
      </c>
      <c r="F3165">
        <v>2020</v>
      </c>
    </row>
    <row r="3166" spans="1:6" x14ac:dyDescent="0.25">
      <c r="A3166" t="s">
        <v>2377</v>
      </c>
      <c r="B3166" t="s">
        <v>2368</v>
      </c>
      <c r="C3166" t="b">
        <v>1</v>
      </c>
      <c r="D3166" t="s">
        <v>35</v>
      </c>
      <c r="E3166">
        <v>9535886</v>
      </c>
      <c r="F3166">
        <v>2020</v>
      </c>
    </row>
    <row r="3167" spans="1:6" x14ac:dyDescent="0.25">
      <c r="A3167" t="s">
        <v>2332</v>
      </c>
      <c r="B3167" t="s">
        <v>2350</v>
      </c>
      <c r="C3167" t="b">
        <v>0</v>
      </c>
      <c r="D3167" t="s">
        <v>90</v>
      </c>
      <c r="E3167">
        <v>0</v>
      </c>
      <c r="F3167">
        <v>2020</v>
      </c>
    </row>
    <row r="3168" spans="1:6" x14ac:dyDescent="0.25">
      <c r="A3168" t="s">
        <v>2353</v>
      </c>
      <c r="B3168" t="s">
        <v>2350</v>
      </c>
      <c r="C3168" t="b">
        <v>0</v>
      </c>
      <c r="D3168" t="s">
        <v>90</v>
      </c>
      <c r="E3168">
        <v>4640.7309999999998</v>
      </c>
      <c r="F3168">
        <v>2020</v>
      </c>
    </row>
    <row r="3169" spans="1:6" x14ac:dyDescent="0.25">
      <c r="A3169" t="s">
        <v>2332</v>
      </c>
      <c r="B3169" t="s">
        <v>2371</v>
      </c>
      <c r="C3169" t="b">
        <v>0</v>
      </c>
      <c r="D3169" t="s">
        <v>90</v>
      </c>
      <c r="E3169">
        <v>0</v>
      </c>
      <c r="F3169">
        <v>2020</v>
      </c>
    </row>
    <row r="3170" spans="1:6" x14ac:dyDescent="0.25">
      <c r="A3170" t="s">
        <v>2351</v>
      </c>
      <c r="B3170" t="s">
        <v>2345</v>
      </c>
      <c r="C3170" t="b">
        <v>1</v>
      </c>
      <c r="D3170" t="s">
        <v>90</v>
      </c>
      <c r="E3170">
        <v>8213150.2999999998</v>
      </c>
      <c r="F3170">
        <v>2020</v>
      </c>
    </row>
    <row r="3171" spans="1:6" x14ac:dyDescent="0.25">
      <c r="A3171" t="s">
        <v>2440</v>
      </c>
      <c r="B3171" t="s">
        <v>2352</v>
      </c>
      <c r="C3171" t="b">
        <v>1</v>
      </c>
      <c r="D3171" t="s">
        <v>58</v>
      </c>
      <c r="E3171">
        <v>367223</v>
      </c>
      <c r="F3171">
        <v>2020</v>
      </c>
    </row>
    <row r="3172" spans="1:6" x14ac:dyDescent="0.25">
      <c r="A3172" t="s">
        <v>2393</v>
      </c>
      <c r="B3172" t="s">
        <v>2350</v>
      </c>
      <c r="C3172" t="b">
        <v>1</v>
      </c>
      <c r="D3172" t="s">
        <v>58</v>
      </c>
      <c r="E3172">
        <v>42</v>
      </c>
      <c r="F3172">
        <v>2020</v>
      </c>
    </row>
    <row r="3173" spans="1:6" x14ac:dyDescent="0.25">
      <c r="A3173" t="s">
        <v>2353</v>
      </c>
      <c r="B3173" t="s">
        <v>2350</v>
      </c>
      <c r="C3173" t="b">
        <v>0</v>
      </c>
      <c r="D3173" t="s">
        <v>58</v>
      </c>
      <c r="E3173">
        <v>16657.357</v>
      </c>
      <c r="F3173">
        <v>2020</v>
      </c>
    </row>
    <row r="3174" spans="1:6" x14ac:dyDescent="0.25">
      <c r="A3174" t="s">
        <v>2360</v>
      </c>
      <c r="B3174" t="s">
        <v>2345</v>
      </c>
      <c r="C3174" t="b">
        <v>1</v>
      </c>
      <c r="D3174" t="s">
        <v>58</v>
      </c>
      <c r="E3174">
        <v>4211527.5999999996</v>
      </c>
      <c r="F3174">
        <v>2020</v>
      </c>
    </row>
    <row r="3175" spans="1:6" x14ac:dyDescent="0.25">
      <c r="A3175" t="s">
        <v>2332</v>
      </c>
      <c r="B3175" t="s">
        <v>2345</v>
      </c>
      <c r="C3175" t="b">
        <v>0</v>
      </c>
      <c r="D3175" t="s">
        <v>58</v>
      </c>
      <c r="E3175">
        <v>0</v>
      </c>
      <c r="F3175">
        <v>2020</v>
      </c>
    </row>
    <row r="3176" spans="1:6" x14ac:dyDescent="0.25">
      <c r="A3176" t="s">
        <v>2440</v>
      </c>
      <c r="B3176" t="s">
        <v>2352</v>
      </c>
      <c r="C3176" t="b">
        <v>1</v>
      </c>
      <c r="D3176" t="s">
        <v>58</v>
      </c>
      <c r="E3176">
        <v>107127.08</v>
      </c>
      <c r="F3176">
        <v>2020</v>
      </c>
    </row>
    <row r="3177" spans="1:6" x14ac:dyDescent="0.25">
      <c r="A3177" t="s">
        <v>2353</v>
      </c>
      <c r="B3177" t="s">
        <v>2350</v>
      </c>
      <c r="C3177" t="b">
        <v>0</v>
      </c>
      <c r="D3177" t="s">
        <v>58</v>
      </c>
      <c r="E3177">
        <v>219.68</v>
      </c>
      <c r="F3177">
        <v>2020</v>
      </c>
    </row>
    <row r="3178" spans="1:6" x14ac:dyDescent="0.25">
      <c r="A3178" t="s">
        <v>2407</v>
      </c>
      <c r="B3178" t="s">
        <v>2347</v>
      </c>
      <c r="C3178" t="b">
        <v>1</v>
      </c>
      <c r="D3178" t="s">
        <v>58</v>
      </c>
      <c r="E3178">
        <v>846787.17</v>
      </c>
      <c r="F3178">
        <v>2020</v>
      </c>
    </row>
    <row r="3179" spans="1:6" x14ac:dyDescent="0.25">
      <c r="A3179" t="s">
        <v>2353</v>
      </c>
      <c r="B3179" t="s">
        <v>2350</v>
      </c>
      <c r="C3179" t="b">
        <v>0</v>
      </c>
      <c r="D3179" t="s">
        <v>58</v>
      </c>
      <c r="E3179">
        <v>47.148000000000003</v>
      </c>
      <c r="F3179">
        <v>2020</v>
      </c>
    </row>
    <row r="3180" spans="1:6" x14ac:dyDescent="0.25">
      <c r="A3180" t="s">
        <v>2332</v>
      </c>
      <c r="B3180" t="s">
        <v>2350</v>
      </c>
      <c r="C3180" t="b">
        <v>0</v>
      </c>
      <c r="D3180" t="s">
        <v>58</v>
      </c>
      <c r="E3180">
        <v>0</v>
      </c>
      <c r="F3180">
        <v>2020</v>
      </c>
    </row>
    <row r="3181" spans="1:6" x14ac:dyDescent="0.25">
      <c r="A3181" t="s">
        <v>2370</v>
      </c>
      <c r="B3181" t="s">
        <v>2368</v>
      </c>
      <c r="C3181" t="b">
        <v>1</v>
      </c>
      <c r="D3181" t="s">
        <v>105</v>
      </c>
      <c r="E3181">
        <v>10121151</v>
      </c>
      <c r="F3181">
        <v>2020</v>
      </c>
    </row>
    <row r="3182" spans="1:6" x14ac:dyDescent="0.25">
      <c r="A3182" t="s">
        <v>2370</v>
      </c>
      <c r="B3182" t="s">
        <v>2368</v>
      </c>
      <c r="C3182" t="b">
        <v>1</v>
      </c>
      <c r="D3182" t="s">
        <v>105</v>
      </c>
      <c r="E3182">
        <v>9235519</v>
      </c>
      <c r="F3182">
        <v>2020</v>
      </c>
    </row>
    <row r="3183" spans="1:6" x14ac:dyDescent="0.25">
      <c r="A3183" t="s">
        <v>2377</v>
      </c>
      <c r="B3183" t="s">
        <v>2368</v>
      </c>
      <c r="C3183" t="b">
        <v>1</v>
      </c>
      <c r="D3183" t="s">
        <v>88</v>
      </c>
      <c r="E3183">
        <v>9612831</v>
      </c>
      <c r="F3183">
        <v>2020</v>
      </c>
    </row>
    <row r="3184" spans="1:6" x14ac:dyDescent="0.25">
      <c r="A3184" t="s">
        <v>2377</v>
      </c>
      <c r="B3184" t="s">
        <v>2368</v>
      </c>
      <c r="C3184" t="b">
        <v>1</v>
      </c>
      <c r="D3184" t="s">
        <v>88</v>
      </c>
      <c r="E3184">
        <v>9434118</v>
      </c>
      <c r="F3184">
        <v>2020</v>
      </c>
    </row>
    <row r="3185" spans="1:6" x14ac:dyDescent="0.25">
      <c r="A3185" t="s">
        <v>2378</v>
      </c>
      <c r="B3185" t="s">
        <v>2368</v>
      </c>
      <c r="C3185" t="b">
        <v>1</v>
      </c>
      <c r="D3185" t="s">
        <v>100</v>
      </c>
      <c r="E3185">
        <v>7345662</v>
      </c>
      <c r="F3185">
        <v>2020</v>
      </c>
    </row>
    <row r="3186" spans="1:6" x14ac:dyDescent="0.25">
      <c r="A3186" t="s">
        <v>2378</v>
      </c>
      <c r="B3186" t="s">
        <v>2368</v>
      </c>
      <c r="C3186" t="b">
        <v>1</v>
      </c>
      <c r="D3186" t="s">
        <v>100</v>
      </c>
      <c r="E3186">
        <v>8047731</v>
      </c>
      <c r="F3186">
        <v>2020</v>
      </c>
    </row>
    <row r="3187" spans="1:6" x14ac:dyDescent="0.25">
      <c r="A3187" t="s">
        <v>2379</v>
      </c>
      <c r="B3187" t="s">
        <v>2345</v>
      </c>
      <c r="C3187" t="b">
        <v>1</v>
      </c>
      <c r="D3187" t="s">
        <v>45</v>
      </c>
      <c r="E3187">
        <v>7219247.2000000002</v>
      </c>
      <c r="F3187">
        <v>2020</v>
      </c>
    </row>
    <row r="3188" spans="1:6" x14ac:dyDescent="0.25">
      <c r="A3188" t="s">
        <v>2353</v>
      </c>
      <c r="B3188" t="s">
        <v>2350</v>
      </c>
      <c r="C3188" t="b">
        <v>0</v>
      </c>
      <c r="D3188" t="s">
        <v>45</v>
      </c>
      <c r="E3188">
        <v>10871.844999999999</v>
      </c>
      <c r="F3188">
        <v>2020</v>
      </c>
    </row>
    <row r="3189" spans="1:6" x14ac:dyDescent="0.25">
      <c r="A3189" t="s">
        <v>2353</v>
      </c>
      <c r="B3189" t="s">
        <v>2372</v>
      </c>
      <c r="C3189" t="b">
        <v>0</v>
      </c>
      <c r="D3189" t="s">
        <v>45</v>
      </c>
      <c r="E3189">
        <v>64166.972999999998</v>
      </c>
      <c r="F3189">
        <v>2020</v>
      </c>
    </row>
    <row r="3190" spans="1:6" x14ac:dyDescent="0.25">
      <c r="A3190" t="s">
        <v>2332</v>
      </c>
      <c r="B3190" t="s">
        <v>2345</v>
      </c>
      <c r="C3190" t="b">
        <v>0</v>
      </c>
      <c r="D3190" t="s">
        <v>45</v>
      </c>
      <c r="E3190">
        <v>0</v>
      </c>
      <c r="F3190">
        <v>2020</v>
      </c>
    </row>
    <row r="3191" spans="1:6" x14ac:dyDescent="0.25">
      <c r="A3191" t="s">
        <v>2332</v>
      </c>
      <c r="B3191" t="s">
        <v>2386</v>
      </c>
      <c r="C3191" t="b">
        <v>0</v>
      </c>
      <c r="D3191" t="s">
        <v>45</v>
      </c>
      <c r="E3191">
        <v>0</v>
      </c>
      <c r="F3191">
        <v>2020</v>
      </c>
    </row>
    <row r="3192" spans="1:6" x14ac:dyDescent="0.25">
      <c r="A3192" t="s">
        <v>2332</v>
      </c>
      <c r="B3192" t="s">
        <v>2350</v>
      </c>
      <c r="C3192" t="b">
        <v>0</v>
      </c>
      <c r="D3192" t="s">
        <v>24</v>
      </c>
      <c r="E3192">
        <v>0</v>
      </c>
      <c r="F3192">
        <v>2020</v>
      </c>
    </row>
    <row r="3193" spans="1:6" x14ac:dyDescent="0.25">
      <c r="A3193" t="s">
        <v>2332</v>
      </c>
      <c r="B3193" t="s">
        <v>2343</v>
      </c>
      <c r="C3193" t="b">
        <v>0</v>
      </c>
      <c r="D3193" t="s">
        <v>24</v>
      </c>
      <c r="E3193">
        <v>2190344</v>
      </c>
      <c r="F3193">
        <v>2020</v>
      </c>
    </row>
    <row r="3194" spans="1:6" x14ac:dyDescent="0.25">
      <c r="A3194" t="s">
        <v>2332</v>
      </c>
      <c r="B3194" t="s">
        <v>2350</v>
      </c>
      <c r="C3194" t="b">
        <v>0</v>
      </c>
      <c r="D3194" t="s">
        <v>24</v>
      </c>
      <c r="E3194">
        <v>0</v>
      </c>
      <c r="F3194">
        <v>2020</v>
      </c>
    </row>
    <row r="3195" spans="1:6" x14ac:dyDescent="0.25">
      <c r="A3195" t="s">
        <v>2445</v>
      </c>
      <c r="B3195" t="s">
        <v>2343</v>
      </c>
      <c r="C3195" t="b">
        <v>1</v>
      </c>
      <c r="D3195" t="s">
        <v>24</v>
      </c>
      <c r="E3195">
        <v>4994412</v>
      </c>
      <c r="F3195">
        <v>2020</v>
      </c>
    </row>
    <row r="3196" spans="1:6" x14ac:dyDescent="0.25">
      <c r="A3196" t="s">
        <v>2367</v>
      </c>
      <c r="B3196" t="s">
        <v>2347</v>
      </c>
      <c r="C3196" t="b">
        <v>1</v>
      </c>
      <c r="D3196" t="s">
        <v>24</v>
      </c>
      <c r="E3196">
        <v>2359384.2000000002</v>
      </c>
      <c r="F3196">
        <v>2020</v>
      </c>
    </row>
    <row r="3197" spans="1:6" x14ac:dyDescent="0.25">
      <c r="A3197" t="s">
        <v>2353</v>
      </c>
      <c r="B3197" t="s">
        <v>2350</v>
      </c>
      <c r="C3197" t="b">
        <v>0</v>
      </c>
      <c r="D3197" t="s">
        <v>24</v>
      </c>
      <c r="E3197">
        <v>50955.767999999996</v>
      </c>
      <c r="F3197">
        <v>2020</v>
      </c>
    </row>
    <row r="3198" spans="1:6" x14ac:dyDescent="0.25">
      <c r="A3198" t="s">
        <v>2332</v>
      </c>
      <c r="B3198" t="s">
        <v>2350</v>
      </c>
      <c r="C3198" t="b">
        <v>0</v>
      </c>
      <c r="D3198" t="s">
        <v>24</v>
      </c>
      <c r="E3198">
        <v>1841.047</v>
      </c>
      <c r="F3198">
        <v>2020</v>
      </c>
    </row>
    <row r="3199" spans="1:6" x14ac:dyDescent="0.25">
      <c r="A3199" t="s">
        <v>2332</v>
      </c>
      <c r="B3199" t="s">
        <v>2343</v>
      </c>
      <c r="C3199" t="b">
        <v>0</v>
      </c>
      <c r="D3199" t="s">
        <v>24</v>
      </c>
      <c r="E3199">
        <v>3986518</v>
      </c>
      <c r="F3199">
        <v>2020</v>
      </c>
    </row>
    <row r="3200" spans="1:6" x14ac:dyDescent="0.25">
      <c r="A3200" t="s">
        <v>2353</v>
      </c>
      <c r="B3200" t="s">
        <v>2471</v>
      </c>
      <c r="C3200" t="b">
        <v>0</v>
      </c>
      <c r="D3200" t="s">
        <v>24</v>
      </c>
      <c r="E3200">
        <v>29714</v>
      </c>
      <c r="F3200">
        <v>2020</v>
      </c>
    </row>
    <row r="3201" spans="1:6" x14ac:dyDescent="0.25">
      <c r="A3201" t="s">
        <v>2332</v>
      </c>
      <c r="B3201" t="s">
        <v>2345</v>
      </c>
      <c r="C3201" t="b">
        <v>0</v>
      </c>
      <c r="D3201" t="s">
        <v>24</v>
      </c>
      <c r="E3201">
        <v>0</v>
      </c>
      <c r="F3201">
        <v>2020</v>
      </c>
    </row>
    <row r="3202" spans="1:6" x14ac:dyDescent="0.25">
      <c r="A3202" t="s">
        <v>2353</v>
      </c>
      <c r="B3202" t="s">
        <v>2350</v>
      </c>
      <c r="C3202" t="b">
        <v>0</v>
      </c>
      <c r="D3202" t="s">
        <v>24</v>
      </c>
      <c r="E3202">
        <v>3266.9690000000001</v>
      </c>
      <c r="F3202">
        <v>2020</v>
      </c>
    </row>
    <row r="3203" spans="1:6" x14ac:dyDescent="0.25">
      <c r="A3203" t="s">
        <v>2445</v>
      </c>
      <c r="B3203" t="s">
        <v>2343</v>
      </c>
      <c r="C3203" t="b">
        <v>1</v>
      </c>
      <c r="D3203" t="s">
        <v>24</v>
      </c>
      <c r="E3203">
        <v>7071376</v>
      </c>
      <c r="F3203">
        <v>2020</v>
      </c>
    </row>
    <row r="3204" spans="1:6" x14ac:dyDescent="0.25">
      <c r="A3204" t="s">
        <v>2332</v>
      </c>
      <c r="B3204" t="s">
        <v>2350</v>
      </c>
      <c r="C3204" t="b">
        <v>0</v>
      </c>
      <c r="D3204" t="s">
        <v>24</v>
      </c>
      <c r="E3204">
        <v>0</v>
      </c>
      <c r="F3204">
        <v>2020</v>
      </c>
    </row>
    <row r="3205" spans="1:6" x14ac:dyDescent="0.25">
      <c r="A3205" t="s">
        <v>2376</v>
      </c>
      <c r="B3205" t="s">
        <v>2368</v>
      </c>
      <c r="C3205" t="b">
        <v>1</v>
      </c>
      <c r="D3205" t="s">
        <v>24</v>
      </c>
      <c r="E3205">
        <v>8073527</v>
      </c>
      <c r="F3205">
        <v>2020</v>
      </c>
    </row>
    <row r="3206" spans="1:6" x14ac:dyDescent="0.25">
      <c r="A3206" t="s">
        <v>2376</v>
      </c>
      <c r="B3206" t="s">
        <v>2368</v>
      </c>
      <c r="C3206" t="b">
        <v>1</v>
      </c>
      <c r="D3206" t="s">
        <v>24</v>
      </c>
      <c r="E3206">
        <v>8726843</v>
      </c>
      <c r="F3206">
        <v>2020</v>
      </c>
    </row>
    <row r="3207" spans="1:6" x14ac:dyDescent="0.25">
      <c r="A3207" t="s">
        <v>2455</v>
      </c>
      <c r="B3207" t="s">
        <v>2350</v>
      </c>
      <c r="C3207" t="b">
        <v>1</v>
      </c>
      <c r="D3207" t="s">
        <v>24</v>
      </c>
      <c r="E3207">
        <v>9161.1460000000006</v>
      </c>
      <c r="F3207">
        <v>2020</v>
      </c>
    </row>
    <row r="3208" spans="1:6" x14ac:dyDescent="0.25">
      <c r="A3208" t="s">
        <v>2455</v>
      </c>
      <c r="B3208" t="s">
        <v>2352</v>
      </c>
      <c r="C3208" t="b">
        <v>1</v>
      </c>
      <c r="D3208" t="s">
        <v>24</v>
      </c>
      <c r="E3208">
        <v>128965.85</v>
      </c>
      <c r="F3208">
        <v>2020</v>
      </c>
    </row>
    <row r="3209" spans="1:6" x14ac:dyDescent="0.25">
      <c r="A3209" t="s">
        <v>2433</v>
      </c>
      <c r="B3209" t="s">
        <v>2341</v>
      </c>
      <c r="C3209" t="b">
        <v>1</v>
      </c>
      <c r="D3209" t="s">
        <v>55</v>
      </c>
      <c r="E3209">
        <v>31301</v>
      </c>
      <c r="F3209">
        <v>2020</v>
      </c>
    </row>
    <row r="3210" spans="1:6" x14ac:dyDescent="0.25">
      <c r="A3210" t="s">
        <v>2387</v>
      </c>
      <c r="B3210" t="s">
        <v>2350</v>
      </c>
      <c r="C3210" t="b">
        <v>1</v>
      </c>
      <c r="D3210" t="s">
        <v>55</v>
      </c>
      <c r="E3210">
        <v>1049</v>
      </c>
      <c r="F3210">
        <v>2020</v>
      </c>
    </row>
    <row r="3211" spans="1:6" x14ac:dyDescent="0.25">
      <c r="A3211" t="s">
        <v>2407</v>
      </c>
      <c r="B3211" t="s">
        <v>2368</v>
      </c>
      <c r="C3211" t="b">
        <v>1</v>
      </c>
      <c r="D3211" t="s">
        <v>27</v>
      </c>
      <c r="E3211">
        <v>7557670</v>
      </c>
      <c r="F3211">
        <v>2020</v>
      </c>
    </row>
    <row r="3212" spans="1:6" x14ac:dyDescent="0.25">
      <c r="A3212" t="s">
        <v>2407</v>
      </c>
      <c r="B3212" t="s">
        <v>2368</v>
      </c>
      <c r="C3212" t="b">
        <v>1</v>
      </c>
      <c r="D3212" t="s">
        <v>27</v>
      </c>
      <c r="E3212">
        <v>6410209</v>
      </c>
      <c r="F3212">
        <v>2020</v>
      </c>
    </row>
    <row r="3213" spans="1:6" x14ac:dyDescent="0.25">
      <c r="A3213" t="s">
        <v>2351</v>
      </c>
      <c r="B3213" t="s">
        <v>2350</v>
      </c>
      <c r="C3213" t="b">
        <v>0</v>
      </c>
      <c r="D3213" t="s">
        <v>27</v>
      </c>
      <c r="E3213">
        <v>-317</v>
      </c>
      <c r="F3213">
        <v>2020</v>
      </c>
    </row>
    <row r="3214" spans="1:6" x14ac:dyDescent="0.25">
      <c r="A3214" t="s">
        <v>2392</v>
      </c>
      <c r="B3214" t="s">
        <v>2345</v>
      </c>
      <c r="C3214" t="b">
        <v>1</v>
      </c>
      <c r="D3214" t="s">
        <v>27</v>
      </c>
      <c r="E3214">
        <v>179997.59</v>
      </c>
      <c r="F3214">
        <v>2020</v>
      </c>
    </row>
    <row r="3215" spans="1:6" x14ac:dyDescent="0.25">
      <c r="A3215" t="s">
        <v>2353</v>
      </c>
      <c r="B3215" t="s">
        <v>2350</v>
      </c>
      <c r="C3215" t="b">
        <v>0</v>
      </c>
      <c r="D3215" t="s">
        <v>27</v>
      </c>
      <c r="E3215">
        <v>-35313.589999999997</v>
      </c>
      <c r="F3215">
        <v>2020</v>
      </c>
    </row>
    <row r="3216" spans="1:6" x14ac:dyDescent="0.25">
      <c r="A3216" t="s">
        <v>2332</v>
      </c>
      <c r="B3216" t="s">
        <v>2350</v>
      </c>
      <c r="C3216" t="b">
        <v>0</v>
      </c>
      <c r="D3216" t="s">
        <v>48</v>
      </c>
      <c r="E3216">
        <v>0</v>
      </c>
      <c r="F3216">
        <v>2020</v>
      </c>
    </row>
    <row r="3217" spans="1:6" x14ac:dyDescent="0.25">
      <c r="A3217" t="s">
        <v>2374</v>
      </c>
      <c r="B3217" t="s">
        <v>2347</v>
      </c>
      <c r="C3217" t="b">
        <v>1</v>
      </c>
      <c r="D3217" t="s">
        <v>48</v>
      </c>
      <c r="E3217">
        <v>990307.01</v>
      </c>
      <c r="F3217">
        <v>2020</v>
      </c>
    </row>
    <row r="3218" spans="1:6" x14ac:dyDescent="0.25">
      <c r="A3218" t="s">
        <v>2376</v>
      </c>
      <c r="B3218" t="s">
        <v>2345</v>
      </c>
      <c r="C3218" t="b">
        <v>1</v>
      </c>
      <c r="D3218" t="s">
        <v>48</v>
      </c>
      <c r="E3218">
        <v>292007.99</v>
      </c>
      <c r="F3218">
        <v>2020</v>
      </c>
    </row>
    <row r="3219" spans="1:6" x14ac:dyDescent="0.25">
      <c r="A3219" t="s">
        <v>2332</v>
      </c>
      <c r="B3219" t="s">
        <v>2345</v>
      </c>
      <c r="C3219" t="b">
        <v>0</v>
      </c>
      <c r="D3219" t="s">
        <v>48</v>
      </c>
      <c r="E3219">
        <v>0</v>
      </c>
      <c r="F3219">
        <v>2020</v>
      </c>
    </row>
    <row r="3220" spans="1:6" x14ac:dyDescent="0.25">
      <c r="A3220" t="s">
        <v>2332</v>
      </c>
      <c r="B3220" t="s">
        <v>2350</v>
      </c>
      <c r="C3220" t="b">
        <v>0</v>
      </c>
      <c r="D3220" t="s">
        <v>29</v>
      </c>
      <c r="E3220">
        <v>0</v>
      </c>
      <c r="F3220">
        <v>2020</v>
      </c>
    </row>
    <row r="3221" spans="1:6" x14ac:dyDescent="0.25">
      <c r="A3221" t="s">
        <v>2332</v>
      </c>
      <c r="B3221" t="s">
        <v>2372</v>
      </c>
      <c r="C3221" t="b">
        <v>0</v>
      </c>
      <c r="D3221" t="s">
        <v>29</v>
      </c>
      <c r="E3221">
        <v>0</v>
      </c>
      <c r="F3221">
        <v>2020</v>
      </c>
    </row>
    <row r="3222" spans="1:6" x14ac:dyDescent="0.25">
      <c r="A3222" t="s">
        <v>2355</v>
      </c>
      <c r="B3222" t="s">
        <v>2350</v>
      </c>
      <c r="C3222" t="b">
        <v>1</v>
      </c>
      <c r="D3222" t="s">
        <v>29</v>
      </c>
      <c r="E3222">
        <v>131121</v>
      </c>
      <c r="F3222">
        <v>2020</v>
      </c>
    </row>
    <row r="3223" spans="1:6" x14ac:dyDescent="0.25">
      <c r="A3223" t="s">
        <v>2353</v>
      </c>
      <c r="B3223" t="s">
        <v>2350</v>
      </c>
      <c r="C3223" t="b">
        <v>0</v>
      </c>
      <c r="D3223" t="s">
        <v>60</v>
      </c>
      <c r="E3223">
        <v>38.713999999999999</v>
      </c>
      <c r="F3223">
        <v>2020</v>
      </c>
    </row>
    <row r="3224" spans="1:6" x14ac:dyDescent="0.25">
      <c r="A3224" t="s">
        <v>2391</v>
      </c>
      <c r="B3224" t="s">
        <v>2352</v>
      </c>
      <c r="C3224" t="b">
        <v>1</v>
      </c>
      <c r="D3224" t="s">
        <v>60</v>
      </c>
      <c r="E3224">
        <v>14580.286</v>
      </c>
      <c r="F3224">
        <v>2020</v>
      </c>
    </row>
    <row r="3225" spans="1:6" x14ac:dyDescent="0.25">
      <c r="A3225" t="s">
        <v>2353</v>
      </c>
      <c r="B3225" t="s">
        <v>2350</v>
      </c>
      <c r="C3225" t="b">
        <v>0</v>
      </c>
      <c r="D3225" t="s">
        <v>15</v>
      </c>
      <c r="E3225">
        <v>64.677999999999997</v>
      </c>
      <c r="F3225">
        <v>2020</v>
      </c>
    </row>
    <row r="3226" spans="1:6" x14ac:dyDescent="0.25">
      <c r="A3226" t="s">
        <v>2395</v>
      </c>
      <c r="B3226" t="s">
        <v>2352</v>
      </c>
      <c r="C3226" t="b">
        <v>1</v>
      </c>
      <c r="D3226" t="s">
        <v>15</v>
      </c>
      <c r="E3226">
        <v>5995.3220000000001</v>
      </c>
      <c r="F3226">
        <v>2020</v>
      </c>
    </row>
    <row r="3227" spans="1:6" x14ac:dyDescent="0.25">
      <c r="A3227" t="s">
        <v>2332</v>
      </c>
      <c r="B3227" t="s">
        <v>2350</v>
      </c>
      <c r="C3227" t="b">
        <v>0</v>
      </c>
      <c r="D3227" t="s">
        <v>40</v>
      </c>
      <c r="E3227">
        <v>0</v>
      </c>
      <c r="F3227">
        <v>2020</v>
      </c>
    </row>
    <row r="3228" spans="1:6" x14ac:dyDescent="0.25">
      <c r="A3228" t="s">
        <v>2392</v>
      </c>
      <c r="B3228" t="s">
        <v>2352</v>
      </c>
      <c r="C3228" t="b">
        <v>1</v>
      </c>
      <c r="D3228" t="s">
        <v>40</v>
      </c>
      <c r="E3228">
        <v>1298</v>
      </c>
      <c r="F3228">
        <v>2020</v>
      </c>
    </row>
    <row r="3229" spans="1:6" x14ac:dyDescent="0.25">
      <c r="A3229" t="s">
        <v>2353</v>
      </c>
      <c r="B3229" t="s">
        <v>2350</v>
      </c>
      <c r="C3229" t="b">
        <v>0</v>
      </c>
      <c r="D3229" t="s">
        <v>42</v>
      </c>
      <c r="E3229">
        <v>281.69200000000001</v>
      </c>
      <c r="F3229">
        <v>2020</v>
      </c>
    </row>
    <row r="3230" spans="1:6" x14ac:dyDescent="0.25">
      <c r="A3230" t="s">
        <v>2380</v>
      </c>
      <c r="B3230" t="s">
        <v>2352</v>
      </c>
      <c r="C3230" t="b">
        <v>1</v>
      </c>
      <c r="D3230" t="s">
        <v>42</v>
      </c>
      <c r="E3230">
        <v>5265.308</v>
      </c>
      <c r="F3230">
        <v>2020</v>
      </c>
    </row>
    <row r="3231" spans="1:6" x14ac:dyDescent="0.25">
      <c r="A3231" t="s">
        <v>2353</v>
      </c>
      <c r="B3231" t="s">
        <v>2350</v>
      </c>
      <c r="C3231" t="b">
        <v>0</v>
      </c>
      <c r="D3231" t="s">
        <v>42</v>
      </c>
      <c r="E3231">
        <v>3884.7779999999998</v>
      </c>
      <c r="F3231">
        <v>2020</v>
      </c>
    </row>
    <row r="3232" spans="1:6" x14ac:dyDescent="0.25">
      <c r="A3232" t="s">
        <v>2393</v>
      </c>
      <c r="B3232" t="s">
        <v>2345</v>
      </c>
      <c r="C3232" t="b">
        <v>1</v>
      </c>
      <c r="D3232" t="s">
        <v>42</v>
      </c>
      <c r="E3232">
        <v>1066366.2</v>
      </c>
      <c r="F3232">
        <v>2020</v>
      </c>
    </row>
    <row r="3233" spans="1:6" x14ac:dyDescent="0.25">
      <c r="A3233" t="s">
        <v>2353</v>
      </c>
      <c r="B3233" t="s">
        <v>2350</v>
      </c>
      <c r="C3233" t="b">
        <v>0</v>
      </c>
      <c r="D3233" t="s">
        <v>66</v>
      </c>
      <c r="E3233">
        <v>41483.178999999996</v>
      </c>
      <c r="F3233">
        <v>2020</v>
      </c>
    </row>
    <row r="3234" spans="1:6" x14ac:dyDescent="0.25">
      <c r="A3234" t="s">
        <v>2373</v>
      </c>
      <c r="B3234" t="s">
        <v>2345</v>
      </c>
      <c r="C3234" t="b">
        <v>1</v>
      </c>
      <c r="D3234" t="s">
        <v>66</v>
      </c>
      <c r="E3234">
        <v>6993094.7999999998</v>
      </c>
      <c r="F3234">
        <v>2020</v>
      </c>
    </row>
    <row r="3235" spans="1:6" x14ac:dyDescent="0.25">
      <c r="A3235" t="s">
        <v>2353</v>
      </c>
      <c r="B3235" t="s">
        <v>2350</v>
      </c>
      <c r="C3235" t="b">
        <v>0</v>
      </c>
      <c r="D3235" t="s">
        <v>42</v>
      </c>
      <c r="E3235">
        <v>34180.07</v>
      </c>
      <c r="F3235">
        <v>2020</v>
      </c>
    </row>
    <row r="3236" spans="1:6" x14ac:dyDescent="0.25">
      <c r="A3236" t="s">
        <v>2376</v>
      </c>
      <c r="B3236" t="s">
        <v>2345</v>
      </c>
      <c r="C3236" t="b">
        <v>1</v>
      </c>
      <c r="D3236" t="s">
        <v>42</v>
      </c>
      <c r="E3236">
        <v>6637980.9000000004</v>
      </c>
      <c r="F3236">
        <v>2020</v>
      </c>
    </row>
    <row r="3237" spans="1:6" x14ac:dyDescent="0.25">
      <c r="A3237" t="s">
        <v>2441</v>
      </c>
      <c r="B3237" t="s">
        <v>2352</v>
      </c>
      <c r="C3237" t="b">
        <v>1</v>
      </c>
      <c r="D3237" t="s">
        <v>45</v>
      </c>
      <c r="E3237">
        <v>552620</v>
      </c>
      <c r="F3237">
        <v>2020</v>
      </c>
    </row>
    <row r="3238" spans="1:6" x14ac:dyDescent="0.25">
      <c r="A3238" t="s">
        <v>2338</v>
      </c>
      <c r="B3238" t="s">
        <v>2345</v>
      </c>
      <c r="C3238" t="b">
        <v>1</v>
      </c>
      <c r="D3238" t="s">
        <v>45</v>
      </c>
      <c r="E3238">
        <v>116311.15</v>
      </c>
      <c r="F3238">
        <v>2020</v>
      </c>
    </row>
    <row r="3239" spans="1:6" x14ac:dyDescent="0.25">
      <c r="A3239" t="s">
        <v>2332</v>
      </c>
      <c r="B3239" t="s">
        <v>2350</v>
      </c>
      <c r="C3239" t="b">
        <v>0</v>
      </c>
      <c r="D3239" t="s">
        <v>45</v>
      </c>
      <c r="E3239">
        <v>0</v>
      </c>
      <c r="F3239">
        <v>2020</v>
      </c>
    </row>
    <row r="3240" spans="1:6" x14ac:dyDescent="0.25">
      <c r="A3240" t="s">
        <v>2353</v>
      </c>
      <c r="B3240" t="s">
        <v>2347</v>
      </c>
      <c r="C3240" t="b">
        <v>0</v>
      </c>
      <c r="D3240" t="s">
        <v>45</v>
      </c>
      <c r="E3240">
        <v>20664.650000000001</v>
      </c>
      <c r="F3240">
        <v>2020</v>
      </c>
    </row>
    <row r="3241" spans="1:6" x14ac:dyDescent="0.25">
      <c r="A3241" t="s">
        <v>2332</v>
      </c>
      <c r="B3241" t="s">
        <v>2350</v>
      </c>
      <c r="C3241" t="b">
        <v>0</v>
      </c>
      <c r="D3241" t="s">
        <v>45</v>
      </c>
      <c r="E3241">
        <v>0</v>
      </c>
      <c r="F3241">
        <v>2020</v>
      </c>
    </row>
    <row r="3242" spans="1:6" x14ac:dyDescent="0.25">
      <c r="A3242" t="s">
        <v>2338</v>
      </c>
      <c r="B3242" t="s">
        <v>2345</v>
      </c>
      <c r="C3242" t="b">
        <v>1</v>
      </c>
      <c r="D3242" t="s">
        <v>45</v>
      </c>
      <c r="E3242">
        <v>8305791.9000000004</v>
      </c>
      <c r="F3242">
        <v>2020</v>
      </c>
    </row>
    <row r="3243" spans="1:6" x14ac:dyDescent="0.25">
      <c r="A3243" t="s">
        <v>2338</v>
      </c>
      <c r="B3243" t="s">
        <v>2345</v>
      </c>
      <c r="C3243" t="b">
        <v>1</v>
      </c>
      <c r="D3243" t="s">
        <v>45</v>
      </c>
      <c r="E3243">
        <v>17204.258000000002</v>
      </c>
      <c r="F3243">
        <v>2020</v>
      </c>
    </row>
    <row r="3244" spans="1:6" x14ac:dyDescent="0.25">
      <c r="A3244" t="s">
        <v>2332</v>
      </c>
      <c r="B3244" t="s">
        <v>2345</v>
      </c>
      <c r="C3244" t="b">
        <v>0</v>
      </c>
      <c r="D3244" t="s">
        <v>45</v>
      </c>
      <c r="E3244">
        <v>0</v>
      </c>
      <c r="F3244">
        <v>2020</v>
      </c>
    </row>
    <row r="3245" spans="1:6" x14ac:dyDescent="0.25">
      <c r="A3245" t="s">
        <v>2332</v>
      </c>
      <c r="B3245" t="s">
        <v>2350</v>
      </c>
      <c r="C3245" t="b">
        <v>0</v>
      </c>
      <c r="D3245" t="s">
        <v>45</v>
      </c>
      <c r="E3245">
        <v>0</v>
      </c>
      <c r="F3245">
        <v>2020</v>
      </c>
    </row>
    <row r="3246" spans="1:6" x14ac:dyDescent="0.25">
      <c r="A3246" t="s">
        <v>2360</v>
      </c>
      <c r="B3246" t="s">
        <v>2368</v>
      </c>
      <c r="C3246" t="b">
        <v>1</v>
      </c>
      <c r="D3246" t="s">
        <v>63</v>
      </c>
      <c r="E3246">
        <v>6470934</v>
      </c>
      <c r="F3246">
        <v>2020</v>
      </c>
    </row>
    <row r="3247" spans="1:6" x14ac:dyDescent="0.25">
      <c r="A3247" t="s">
        <v>2366</v>
      </c>
      <c r="B3247" t="s">
        <v>2343</v>
      </c>
      <c r="C3247" t="b">
        <v>1</v>
      </c>
      <c r="D3247" t="s">
        <v>63</v>
      </c>
      <c r="E3247">
        <v>3034114</v>
      </c>
      <c r="F3247">
        <v>2020</v>
      </c>
    </row>
    <row r="3248" spans="1:6" x14ac:dyDescent="0.25">
      <c r="A3248" t="s">
        <v>2366</v>
      </c>
      <c r="B3248" t="s">
        <v>2343</v>
      </c>
      <c r="C3248" t="b">
        <v>1</v>
      </c>
      <c r="D3248" t="s">
        <v>63</v>
      </c>
      <c r="E3248">
        <v>5468720</v>
      </c>
      <c r="F3248">
        <v>2020</v>
      </c>
    </row>
    <row r="3249" spans="1:6" x14ac:dyDescent="0.25">
      <c r="A3249" t="s">
        <v>2393</v>
      </c>
      <c r="B3249" t="s">
        <v>2345</v>
      </c>
      <c r="C3249" t="b">
        <v>1</v>
      </c>
      <c r="D3249" t="s">
        <v>63</v>
      </c>
      <c r="E3249">
        <v>208553.17</v>
      </c>
      <c r="F3249">
        <v>2020</v>
      </c>
    </row>
    <row r="3250" spans="1:6" x14ac:dyDescent="0.25">
      <c r="A3250" t="s">
        <v>2353</v>
      </c>
      <c r="B3250" t="s">
        <v>2350</v>
      </c>
      <c r="C3250" t="b">
        <v>0</v>
      </c>
      <c r="D3250" t="s">
        <v>63</v>
      </c>
      <c r="E3250">
        <v>3546.7739999999999</v>
      </c>
      <c r="F3250">
        <v>2020</v>
      </c>
    </row>
    <row r="3251" spans="1:6" x14ac:dyDescent="0.25">
      <c r="A3251" t="s">
        <v>2393</v>
      </c>
      <c r="B3251" t="s">
        <v>2345</v>
      </c>
      <c r="C3251" t="b">
        <v>1</v>
      </c>
      <c r="D3251" t="s">
        <v>63</v>
      </c>
      <c r="E3251">
        <v>2064337.1</v>
      </c>
      <c r="F3251">
        <v>2020</v>
      </c>
    </row>
    <row r="3252" spans="1:6" x14ac:dyDescent="0.25">
      <c r="A3252" t="s">
        <v>2353</v>
      </c>
      <c r="B3252" t="s">
        <v>2350</v>
      </c>
      <c r="C3252" t="b">
        <v>0</v>
      </c>
      <c r="D3252" t="s">
        <v>66</v>
      </c>
      <c r="E3252">
        <v>219.68299999999999</v>
      </c>
      <c r="F3252">
        <v>2020</v>
      </c>
    </row>
    <row r="3253" spans="1:6" x14ac:dyDescent="0.25">
      <c r="A3253" t="s">
        <v>2407</v>
      </c>
      <c r="B3253" t="s">
        <v>2352</v>
      </c>
      <c r="C3253" t="b">
        <v>1</v>
      </c>
      <c r="D3253" t="s">
        <v>66</v>
      </c>
      <c r="E3253">
        <v>15997.316999999999</v>
      </c>
      <c r="F3253">
        <v>2020</v>
      </c>
    </row>
    <row r="3254" spans="1:6" x14ac:dyDescent="0.25">
      <c r="A3254" t="s">
        <v>2446</v>
      </c>
      <c r="B3254" t="s">
        <v>2401</v>
      </c>
      <c r="C3254" t="b">
        <v>1</v>
      </c>
      <c r="D3254" t="s">
        <v>66</v>
      </c>
      <c r="E3254">
        <v>4651</v>
      </c>
      <c r="F3254">
        <v>2020</v>
      </c>
    </row>
    <row r="3255" spans="1:6" x14ac:dyDescent="0.25">
      <c r="A3255" t="s">
        <v>2353</v>
      </c>
      <c r="B3255" t="s">
        <v>2350</v>
      </c>
      <c r="C3255" t="b">
        <v>0</v>
      </c>
      <c r="D3255" t="s">
        <v>69</v>
      </c>
      <c r="E3255">
        <v>8616.3119999999999</v>
      </c>
      <c r="F3255">
        <v>2020</v>
      </c>
    </row>
    <row r="3256" spans="1:6" x14ac:dyDescent="0.25">
      <c r="A3256" t="s">
        <v>2332</v>
      </c>
      <c r="B3256" t="s">
        <v>2372</v>
      </c>
      <c r="C3256" t="b">
        <v>0</v>
      </c>
      <c r="D3256" t="s">
        <v>69</v>
      </c>
      <c r="E3256">
        <v>0</v>
      </c>
      <c r="F3256">
        <v>2020</v>
      </c>
    </row>
    <row r="3257" spans="1:6" x14ac:dyDescent="0.25">
      <c r="A3257" t="s">
        <v>2370</v>
      </c>
      <c r="B3257" t="s">
        <v>2345</v>
      </c>
      <c r="C3257" t="b">
        <v>1</v>
      </c>
      <c r="D3257" t="s">
        <v>69</v>
      </c>
      <c r="E3257">
        <v>7926040</v>
      </c>
      <c r="F3257">
        <v>2020</v>
      </c>
    </row>
    <row r="3258" spans="1:6" x14ac:dyDescent="0.25">
      <c r="A3258" t="s">
        <v>2353</v>
      </c>
      <c r="B3258" t="s">
        <v>2350</v>
      </c>
      <c r="C3258" t="b">
        <v>0</v>
      </c>
      <c r="D3258" t="s">
        <v>69</v>
      </c>
      <c r="E3258">
        <v>513.72299999999996</v>
      </c>
      <c r="F3258">
        <v>2020</v>
      </c>
    </row>
    <row r="3259" spans="1:6" x14ac:dyDescent="0.25">
      <c r="A3259" t="s">
        <v>2353</v>
      </c>
      <c r="B3259" t="s">
        <v>2347</v>
      </c>
      <c r="C3259" t="b">
        <v>0</v>
      </c>
      <c r="D3259" t="s">
        <v>71</v>
      </c>
      <c r="E3259">
        <v>31979.705000000002</v>
      </c>
      <c r="F3259">
        <v>2020</v>
      </c>
    </row>
    <row r="3260" spans="1:6" x14ac:dyDescent="0.25">
      <c r="A3260" t="s">
        <v>2374</v>
      </c>
      <c r="B3260" t="s">
        <v>2345</v>
      </c>
      <c r="C3260" t="b">
        <v>1</v>
      </c>
      <c r="D3260" t="s">
        <v>71</v>
      </c>
      <c r="E3260">
        <v>6935333.2999999998</v>
      </c>
      <c r="F3260">
        <v>2020</v>
      </c>
    </row>
    <row r="3261" spans="1:6" x14ac:dyDescent="0.25">
      <c r="A3261" t="s">
        <v>2332</v>
      </c>
      <c r="B3261" t="s">
        <v>2350</v>
      </c>
      <c r="C3261" t="b">
        <v>0</v>
      </c>
      <c r="D3261" t="s">
        <v>55</v>
      </c>
      <c r="E3261">
        <v>261.52100000000002</v>
      </c>
      <c r="F3261">
        <v>2020</v>
      </c>
    </row>
    <row r="3262" spans="1:6" x14ac:dyDescent="0.25">
      <c r="A3262" t="s">
        <v>2332</v>
      </c>
      <c r="B3262" t="s">
        <v>2343</v>
      </c>
      <c r="C3262" t="b">
        <v>0</v>
      </c>
      <c r="D3262" t="s">
        <v>55</v>
      </c>
      <c r="E3262">
        <v>26859.478999999999</v>
      </c>
      <c r="F3262">
        <v>2020</v>
      </c>
    </row>
    <row r="3263" spans="1:6" x14ac:dyDescent="0.25">
      <c r="A3263" t="s">
        <v>2353</v>
      </c>
      <c r="B3263" t="s">
        <v>2350</v>
      </c>
      <c r="C3263" t="b">
        <v>0</v>
      </c>
      <c r="D3263" t="s">
        <v>55</v>
      </c>
      <c r="E3263">
        <v>546.47</v>
      </c>
      <c r="F3263">
        <v>2020</v>
      </c>
    </row>
    <row r="3264" spans="1:6" x14ac:dyDescent="0.25">
      <c r="A3264" t="s">
        <v>2393</v>
      </c>
      <c r="B3264" t="s">
        <v>2343</v>
      </c>
      <c r="C3264" t="b">
        <v>1</v>
      </c>
      <c r="D3264" t="s">
        <v>55</v>
      </c>
      <c r="E3264">
        <v>67379.53</v>
      </c>
      <c r="F3264">
        <v>2020</v>
      </c>
    </row>
    <row r="3265" spans="1:6" x14ac:dyDescent="0.25">
      <c r="A3265" t="s">
        <v>2374</v>
      </c>
      <c r="B3265" t="s">
        <v>2350</v>
      </c>
      <c r="C3265" t="b">
        <v>1</v>
      </c>
      <c r="D3265" t="s">
        <v>55</v>
      </c>
      <c r="E3265">
        <v>1515</v>
      </c>
      <c r="F3265">
        <v>2020</v>
      </c>
    </row>
    <row r="3266" spans="1:6" x14ac:dyDescent="0.25">
      <c r="A3266" t="s">
        <v>2332</v>
      </c>
      <c r="B3266" t="s">
        <v>2350</v>
      </c>
      <c r="C3266" t="b">
        <v>0</v>
      </c>
      <c r="D3266" t="s">
        <v>55</v>
      </c>
      <c r="E3266">
        <v>0</v>
      </c>
      <c r="F3266">
        <v>2020</v>
      </c>
    </row>
    <row r="3267" spans="1:6" x14ac:dyDescent="0.25">
      <c r="A3267" t="s">
        <v>2353</v>
      </c>
      <c r="B3267" t="s">
        <v>2345</v>
      </c>
      <c r="C3267" t="b">
        <v>0</v>
      </c>
      <c r="D3267" t="s">
        <v>85</v>
      </c>
      <c r="E3267">
        <v>143691.53</v>
      </c>
      <c r="F3267">
        <v>2020</v>
      </c>
    </row>
    <row r="3268" spans="1:6" x14ac:dyDescent="0.25">
      <c r="A3268" t="s">
        <v>2353</v>
      </c>
      <c r="B3268" t="s">
        <v>2350</v>
      </c>
      <c r="C3268" t="b">
        <v>0</v>
      </c>
      <c r="D3268" t="s">
        <v>85</v>
      </c>
      <c r="E3268">
        <v>1894.4670000000001</v>
      </c>
      <c r="F3268">
        <v>2020</v>
      </c>
    </row>
    <row r="3269" spans="1:6" x14ac:dyDescent="0.25">
      <c r="A3269" t="s">
        <v>2332</v>
      </c>
      <c r="B3269" t="s">
        <v>2372</v>
      </c>
      <c r="C3269" t="b">
        <v>0</v>
      </c>
      <c r="D3269" t="s">
        <v>85</v>
      </c>
      <c r="E3269">
        <v>0</v>
      </c>
      <c r="F3269">
        <v>2020</v>
      </c>
    </row>
    <row r="3270" spans="1:6" x14ac:dyDescent="0.25">
      <c r="A3270" t="s">
        <v>2332</v>
      </c>
      <c r="B3270" t="s">
        <v>2350</v>
      </c>
      <c r="C3270" t="b">
        <v>0</v>
      </c>
      <c r="D3270" t="s">
        <v>85</v>
      </c>
      <c r="E3270">
        <v>0</v>
      </c>
      <c r="F3270">
        <v>2020</v>
      </c>
    </row>
    <row r="3271" spans="1:6" x14ac:dyDescent="0.25">
      <c r="A3271" t="s">
        <v>2332</v>
      </c>
      <c r="B3271" t="s">
        <v>2345</v>
      </c>
      <c r="C3271" t="b">
        <v>0</v>
      </c>
      <c r="D3271" t="s">
        <v>85</v>
      </c>
      <c r="E3271">
        <v>0</v>
      </c>
      <c r="F3271">
        <v>2020</v>
      </c>
    </row>
    <row r="3272" spans="1:6" x14ac:dyDescent="0.25">
      <c r="A3272" t="s">
        <v>2436</v>
      </c>
      <c r="B3272" t="s">
        <v>2341</v>
      </c>
      <c r="C3272" t="b">
        <v>1</v>
      </c>
      <c r="D3272" t="s">
        <v>55</v>
      </c>
      <c r="E3272">
        <v>27095</v>
      </c>
      <c r="F3272">
        <v>2020</v>
      </c>
    </row>
    <row r="3273" spans="1:6" x14ac:dyDescent="0.25">
      <c r="A3273" t="s">
        <v>2407</v>
      </c>
      <c r="B3273" t="s">
        <v>2352</v>
      </c>
      <c r="C3273" t="b">
        <v>1</v>
      </c>
      <c r="D3273" t="s">
        <v>37</v>
      </c>
      <c r="E3273">
        <v>801</v>
      </c>
      <c r="F3273">
        <v>2020</v>
      </c>
    </row>
    <row r="3274" spans="1:6" x14ac:dyDescent="0.25">
      <c r="A3274" t="s">
        <v>2370</v>
      </c>
      <c r="B3274" t="s">
        <v>2345</v>
      </c>
      <c r="C3274" t="b">
        <v>1</v>
      </c>
      <c r="D3274" t="s">
        <v>37</v>
      </c>
      <c r="E3274">
        <v>1756986.4</v>
      </c>
      <c r="F3274">
        <v>2020</v>
      </c>
    </row>
    <row r="3275" spans="1:6" x14ac:dyDescent="0.25">
      <c r="A3275" t="s">
        <v>2353</v>
      </c>
      <c r="B3275" t="s">
        <v>2347</v>
      </c>
      <c r="C3275" t="b">
        <v>0</v>
      </c>
      <c r="D3275" t="s">
        <v>37</v>
      </c>
      <c r="E3275">
        <v>15465.683999999999</v>
      </c>
      <c r="F3275">
        <v>2020</v>
      </c>
    </row>
    <row r="3276" spans="1:6" x14ac:dyDescent="0.25">
      <c r="A3276" t="s">
        <v>2370</v>
      </c>
      <c r="B3276" t="s">
        <v>2345</v>
      </c>
      <c r="C3276" t="b">
        <v>1</v>
      </c>
      <c r="D3276" t="s">
        <v>37</v>
      </c>
      <c r="E3276">
        <v>922326.91</v>
      </c>
      <c r="F3276">
        <v>2020</v>
      </c>
    </row>
    <row r="3277" spans="1:6" x14ac:dyDescent="0.25">
      <c r="A3277" t="s">
        <v>2367</v>
      </c>
      <c r="B3277" t="s">
        <v>2341</v>
      </c>
      <c r="C3277" t="b">
        <v>1</v>
      </c>
      <c r="D3277" t="s">
        <v>131</v>
      </c>
      <c r="E3277">
        <v>124235</v>
      </c>
      <c r="F3277">
        <v>2020</v>
      </c>
    </row>
    <row r="3278" spans="1:6" x14ac:dyDescent="0.25">
      <c r="A3278" t="s">
        <v>2351</v>
      </c>
      <c r="B3278" t="s">
        <v>2341</v>
      </c>
      <c r="C3278" t="b">
        <v>1</v>
      </c>
      <c r="D3278" t="s">
        <v>27</v>
      </c>
      <c r="E3278">
        <v>140943</v>
      </c>
      <c r="F3278">
        <v>2020</v>
      </c>
    </row>
    <row r="3279" spans="1:6" x14ac:dyDescent="0.25">
      <c r="A3279" t="s">
        <v>2332</v>
      </c>
      <c r="B3279" t="s">
        <v>2372</v>
      </c>
      <c r="C3279" t="b">
        <v>0</v>
      </c>
      <c r="D3279" t="s">
        <v>27</v>
      </c>
      <c r="E3279">
        <v>-33078</v>
      </c>
      <c r="F3279">
        <v>2020</v>
      </c>
    </row>
    <row r="3280" spans="1:6" x14ac:dyDescent="0.25">
      <c r="A3280" t="s">
        <v>2332</v>
      </c>
      <c r="B3280" t="s">
        <v>2350</v>
      </c>
      <c r="C3280" t="b">
        <v>0</v>
      </c>
      <c r="D3280" t="s">
        <v>8</v>
      </c>
      <c r="E3280">
        <v>0</v>
      </c>
      <c r="F3280">
        <v>2020</v>
      </c>
    </row>
    <row r="3281" spans="1:6" x14ac:dyDescent="0.25">
      <c r="A3281" t="s">
        <v>2366</v>
      </c>
      <c r="B3281" t="s">
        <v>2352</v>
      </c>
      <c r="C3281" t="b">
        <v>1</v>
      </c>
      <c r="D3281" t="s">
        <v>8</v>
      </c>
      <c r="E3281">
        <v>874</v>
      </c>
      <c r="F3281">
        <v>2020</v>
      </c>
    </row>
    <row r="3282" spans="1:6" x14ac:dyDescent="0.25">
      <c r="A3282" t="s">
        <v>2446</v>
      </c>
      <c r="B3282" t="s">
        <v>2352</v>
      </c>
      <c r="C3282" t="b">
        <v>0</v>
      </c>
      <c r="D3282" t="s">
        <v>69</v>
      </c>
      <c r="E3282">
        <v>-148</v>
      </c>
      <c r="F3282">
        <v>2020</v>
      </c>
    </row>
    <row r="3283" spans="1:6" x14ac:dyDescent="0.25">
      <c r="A3283" t="s">
        <v>2416</v>
      </c>
      <c r="B3283" t="s">
        <v>2371</v>
      </c>
      <c r="C3283" t="b">
        <v>1</v>
      </c>
      <c r="D3283" t="s">
        <v>69</v>
      </c>
      <c r="E3283">
        <v>225564.53</v>
      </c>
      <c r="F3283">
        <v>2020</v>
      </c>
    </row>
    <row r="3284" spans="1:6" x14ac:dyDescent="0.25">
      <c r="A3284" t="s">
        <v>2353</v>
      </c>
      <c r="B3284" t="s">
        <v>2347</v>
      </c>
      <c r="C3284" t="b">
        <v>0</v>
      </c>
      <c r="D3284" t="s">
        <v>69</v>
      </c>
      <c r="E3284">
        <v>452.40800000000002</v>
      </c>
      <c r="F3284">
        <v>2020</v>
      </c>
    </row>
    <row r="3285" spans="1:6" x14ac:dyDescent="0.25">
      <c r="A3285" t="s">
        <v>2353</v>
      </c>
      <c r="B3285" t="s">
        <v>2345</v>
      </c>
      <c r="C3285" t="b">
        <v>0</v>
      </c>
      <c r="D3285" t="s">
        <v>69</v>
      </c>
      <c r="E3285">
        <v>6416.0590000000002</v>
      </c>
      <c r="F3285">
        <v>2020</v>
      </c>
    </row>
    <row r="3286" spans="1:6" x14ac:dyDescent="0.25">
      <c r="A3286" t="s">
        <v>2353</v>
      </c>
      <c r="B3286" t="s">
        <v>2350</v>
      </c>
      <c r="C3286" t="b">
        <v>0</v>
      </c>
      <c r="D3286" t="s">
        <v>60</v>
      </c>
      <c r="E3286">
        <v>15537.365</v>
      </c>
      <c r="F3286">
        <v>2020</v>
      </c>
    </row>
    <row r="3287" spans="1:6" x14ac:dyDescent="0.25">
      <c r="A3287" t="s">
        <v>2378</v>
      </c>
      <c r="B3287" t="s">
        <v>2345</v>
      </c>
      <c r="C3287" t="b">
        <v>1</v>
      </c>
      <c r="D3287" t="s">
        <v>60</v>
      </c>
      <c r="E3287">
        <v>8737451.5999999996</v>
      </c>
      <c r="F3287">
        <v>2020</v>
      </c>
    </row>
    <row r="3288" spans="1:6" x14ac:dyDescent="0.25">
      <c r="A3288" t="s">
        <v>2392</v>
      </c>
      <c r="B3288" t="s">
        <v>2350</v>
      </c>
      <c r="C3288" t="b">
        <v>1</v>
      </c>
      <c r="D3288" t="s">
        <v>108</v>
      </c>
      <c r="E3288">
        <v>2025</v>
      </c>
      <c r="F3288">
        <v>2020</v>
      </c>
    </row>
    <row r="3289" spans="1:6" x14ac:dyDescent="0.25">
      <c r="A3289" t="s">
        <v>2332</v>
      </c>
      <c r="B3289" t="s">
        <v>2345</v>
      </c>
      <c r="C3289" t="b">
        <v>0</v>
      </c>
      <c r="D3289" t="s">
        <v>100</v>
      </c>
      <c r="E3289">
        <v>0</v>
      </c>
      <c r="F3289">
        <v>2020</v>
      </c>
    </row>
    <row r="3290" spans="1:6" x14ac:dyDescent="0.25">
      <c r="A3290" t="s">
        <v>2332</v>
      </c>
      <c r="B3290" t="s">
        <v>2350</v>
      </c>
      <c r="C3290" t="b">
        <v>0</v>
      </c>
      <c r="D3290" t="s">
        <v>100</v>
      </c>
      <c r="E3290">
        <v>0</v>
      </c>
      <c r="F3290">
        <v>2020</v>
      </c>
    </row>
    <row r="3291" spans="1:6" x14ac:dyDescent="0.25">
      <c r="A3291" t="s">
        <v>2332</v>
      </c>
      <c r="B3291" t="s">
        <v>2345</v>
      </c>
      <c r="C3291" t="b">
        <v>0</v>
      </c>
      <c r="D3291" t="s">
        <v>100</v>
      </c>
      <c r="E3291">
        <v>0</v>
      </c>
      <c r="F3291">
        <v>2020</v>
      </c>
    </row>
    <row r="3292" spans="1:6" x14ac:dyDescent="0.25">
      <c r="A3292" t="s">
        <v>2332</v>
      </c>
      <c r="B3292" t="s">
        <v>2345</v>
      </c>
      <c r="C3292" t="b">
        <v>0</v>
      </c>
      <c r="D3292" t="s">
        <v>100</v>
      </c>
      <c r="E3292">
        <v>0</v>
      </c>
      <c r="F3292">
        <v>2020</v>
      </c>
    </row>
    <row r="3293" spans="1:6" x14ac:dyDescent="0.25">
      <c r="A3293" t="s">
        <v>2353</v>
      </c>
      <c r="B3293" t="s">
        <v>2350</v>
      </c>
      <c r="C3293" t="b">
        <v>0</v>
      </c>
      <c r="D3293" t="s">
        <v>95</v>
      </c>
      <c r="E3293">
        <v>22228.566999999999</v>
      </c>
      <c r="F3293">
        <v>2020</v>
      </c>
    </row>
    <row r="3294" spans="1:6" x14ac:dyDescent="0.25">
      <c r="A3294" t="s">
        <v>2351</v>
      </c>
      <c r="B3294" t="s">
        <v>2345</v>
      </c>
      <c r="C3294" t="b">
        <v>1</v>
      </c>
      <c r="D3294" t="s">
        <v>95</v>
      </c>
      <c r="E3294">
        <v>2365421.4</v>
      </c>
      <c r="F3294">
        <v>2020</v>
      </c>
    </row>
    <row r="3295" spans="1:6" x14ac:dyDescent="0.25">
      <c r="A3295" t="s">
        <v>2353</v>
      </c>
      <c r="B3295" t="s">
        <v>2350</v>
      </c>
      <c r="C3295" t="b">
        <v>0</v>
      </c>
      <c r="D3295" t="s">
        <v>71</v>
      </c>
      <c r="E3295">
        <v>379.16699999999997</v>
      </c>
      <c r="F3295">
        <v>2020</v>
      </c>
    </row>
    <row r="3296" spans="1:6" x14ac:dyDescent="0.25">
      <c r="A3296" t="s">
        <v>2353</v>
      </c>
      <c r="B3296" t="s">
        <v>2347</v>
      </c>
      <c r="C3296" t="b">
        <v>0</v>
      </c>
      <c r="D3296" t="s">
        <v>71</v>
      </c>
      <c r="E3296">
        <v>26973.545999999998</v>
      </c>
      <c r="F3296">
        <v>2020</v>
      </c>
    </row>
    <row r="3297" spans="1:6" x14ac:dyDescent="0.25">
      <c r="A3297" t="s">
        <v>2379</v>
      </c>
      <c r="B3297" t="s">
        <v>2345</v>
      </c>
      <c r="C3297" t="b">
        <v>1</v>
      </c>
      <c r="D3297" t="s">
        <v>71</v>
      </c>
      <c r="E3297">
        <v>7636894.2999999998</v>
      </c>
      <c r="F3297">
        <v>2020</v>
      </c>
    </row>
    <row r="3298" spans="1:6" x14ac:dyDescent="0.25">
      <c r="A3298" t="s">
        <v>2332</v>
      </c>
      <c r="B3298" t="s">
        <v>2350</v>
      </c>
      <c r="C3298" t="b">
        <v>0</v>
      </c>
      <c r="D3298" t="s">
        <v>108</v>
      </c>
      <c r="E3298">
        <v>0</v>
      </c>
      <c r="F3298">
        <v>2020</v>
      </c>
    </row>
    <row r="3299" spans="1:6" x14ac:dyDescent="0.25">
      <c r="A3299" t="s">
        <v>2332</v>
      </c>
      <c r="B3299" t="s">
        <v>2386</v>
      </c>
      <c r="C3299" t="b">
        <v>0</v>
      </c>
      <c r="D3299" t="s">
        <v>108</v>
      </c>
      <c r="E3299">
        <v>0</v>
      </c>
      <c r="F3299">
        <v>2020</v>
      </c>
    </row>
    <row r="3300" spans="1:6" x14ac:dyDescent="0.25">
      <c r="A3300" t="s">
        <v>2353</v>
      </c>
      <c r="B3300" t="s">
        <v>2350</v>
      </c>
      <c r="C3300" t="b">
        <v>0</v>
      </c>
      <c r="D3300" t="s">
        <v>108</v>
      </c>
      <c r="E3300">
        <v>1912.903</v>
      </c>
      <c r="F3300">
        <v>2020</v>
      </c>
    </row>
    <row r="3301" spans="1:6" x14ac:dyDescent="0.25">
      <c r="A3301" t="s">
        <v>2387</v>
      </c>
      <c r="B3301" t="s">
        <v>2345</v>
      </c>
      <c r="C3301" t="b">
        <v>1</v>
      </c>
      <c r="D3301" t="s">
        <v>108</v>
      </c>
      <c r="E3301">
        <v>1648222.1</v>
      </c>
      <c r="F3301">
        <v>2020</v>
      </c>
    </row>
    <row r="3302" spans="1:6" x14ac:dyDescent="0.25">
      <c r="A3302" t="s">
        <v>2370</v>
      </c>
      <c r="B3302" t="s">
        <v>2368</v>
      </c>
      <c r="C3302" t="b">
        <v>1</v>
      </c>
      <c r="D3302" t="s">
        <v>15</v>
      </c>
      <c r="E3302">
        <v>7348123</v>
      </c>
      <c r="F3302">
        <v>2020</v>
      </c>
    </row>
    <row r="3303" spans="1:6" x14ac:dyDescent="0.25">
      <c r="A3303" t="s">
        <v>2370</v>
      </c>
      <c r="B3303" t="s">
        <v>2368</v>
      </c>
      <c r="C3303" t="b">
        <v>1</v>
      </c>
      <c r="D3303" t="s">
        <v>15</v>
      </c>
      <c r="E3303">
        <v>8910575</v>
      </c>
      <c r="F3303">
        <v>2020</v>
      </c>
    </row>
    <row r="3304" spans="1:6" x14ac:dyDescent="0.25">
      <c r="A3304" t="s">
        <v>2332</v>
      </c>
      <c r="B3304" t="s">
        <v>2372</v>
      </c>
      <c r="C3304" t="b">
        <v>0</v>
      </c>
      <c r="D3304" t="s">
        <v>15</v>
      </c>
      <c r="E3304">
        <v>-354509</v>
      </c>
      <c r="F3304">
        <v>2020</v>
      </c>
    </row>
    <row r="3305" spans="1:6" x14ac:dyDescent="0.25">
      <c r="A3305" t="s">
        <v>2353</v>
      </c>
      <c r="B3305" t="s">
        <v>2350</v>
      </c>
      <c r="C3305" t="b">
        <v>0</v>
      </c>
      <c r="D3305" t="s">
        <v>134</v>
      </c>
      <c r="E3305">
        <v>1816.7550000000001</v>
      </c>
      <c r="F3305">
        <v>2020</v>
      </c>
    </row>
    <row r="3306" spans="1:6" x14ac:dyDescent="0.25">
      <c r="A3306" t="s">
        <v>2392</v>
      </c>
      <c r="B3306" t="s">
        <v>2345</v>
      </c>
      <c r="C3306" t="b">
        <v>1</v>
      </c>
      <c r="D3306" t="s">
        <v>134</v>
      </c>
      <c r="E3306">
        <v>1728655.2</v>
      </c>
      <c r="F3306">
        <v>2020</v>
      </c>
    </row>
    <row r="3307" spans="1:6" x14ac:dyDescent="0.25">
      <c r="A3307" t="s">
        <v>2360</v>
      </c>
      <c r="B3307" t="s">
        <v>2368</v>
      </c>
      <c r="C3307" t="b">
        <v>1</v>
      </c>
      <c r="D3307" t="s">
        <v>100</v>
      </c>
      <c r="E3307">
        <v>10658665</v>
      </c>
      <c r="F3307">
        <v>2020</v>
      </c>
    </row>
    <row r="3308" spans="1:6" x14ac:dyDescent="0.25">
      <c r="A3308" t="s">
        <v>2360</v>
      </c>
      <c r="B3308" t="s">
        <v>2368</v>
      </c>
      <c r="C3308" t="b">
        <v>1</v>
      </c>
      <c r="D3308" t="s">
        <v>100</v>
      </c>
      <c r="E3308">
        <v>9332238</v>
      </c>
      <c r="F3308">
        <v>2020</v>
      </c>
    </row>
    <row r="3309" spans="1:6" x14ac:dyDescent="0.25">
      <c r="A3309" t="s">
        <v>2385</v>
      </c>
      <c r="B3309" t="s">
        <v>2368</v>
      </c>
      <c r="C3309" t="b">
        <v>1</v>
      </c>
      <c r="D3309" t="s">
        <v>100</v>
      </c>
      <c r="E3309">
        <v>10211569</v>
      </c>
      <c r="F3309">
        <v>2020</v>
      </c>
    </row>
    <row r="3310" spans="1:6" x14ac:dyDescent="0.25">
      <c r="A3310" t="s">
        <v>2385</v>
      </c>
      <c r="B3310" t="s">
        <v>2368</v>
      </c>
      <c r="C3310" t="b">
        <v>1</v>
      </c>
      <c r="D3310" t="s">
        <v>100</v>
      </c>
      <c r="E3310">
        <v>9133195</v>
      </c>
      <c r="F3310">
        <v>2020</v>
      </c>
    </row>
    <row r="3311" spans="1:6" x14ac:dyDescent="0.25">
      <c r="A3311" t="s">
        <v>2353</v>
      </c>
      <c r="B3311" t="s">
        <v>2350</v>
      </c>
      <c r="C3311" t="b">
        <v>0</v>
      </c>
      <c r="D3311" t="s">
        <v>97</v>
      </c>
      <c r="E3311">
        <v>2173.232</v>
      </c>
      <c r="F3311">
        <v>2020</v>
      </c>
    </row>
    <row r="3312" spans="1:6" x14ac:dyDescent="0.25">
      <c r="A3312" t="s">
        <v>2353</v>
      </c>
      <c r="B3312" t="s">
        <v>2345</v>
      </c>
      <c r="C3312" t="b">
        <v>0</v>
      </c>
      <c r="D3312" t="s">
        <v>97</v>
      </c>
      <c r="E3312">
        <v>1630144.8</v>
      </c>
      <c r="F3312">
        <v>2020</v>
      </c>
    </row>
    <row r="3313" spans="1:6" x14ac:dyDescent="0.25">
      <c r="A3313" t="s">
        <v>2395</v>
      </c>
      <c r="B3313" t="s">
        <v>2368</v>
      </c>
      <c r="C3313" t="b">
        <v>1</v>
      </c>
      <c r="D3313" t="s">
        <v>85</v>
      </c>
      <c r="E3313">
        <v>6588676</v>
      </c>
      <c r="F3313">
        <v>2020</v>
      </c>
    </row>
    <row r="3314" spans="1:6" x14ac:dyDescent="0.25">
      <c r="A3314" t="s">
        <v>2388</v>
      </c>
      <c r="B3314" t="s">
        <v>2343</v>
      </c>
      <c r="C3314" t="b">
        <v>1</v>
      </c>
      <c r="D3314" t="s">
        <v>16</v>
      </c>
      <c r="E3314">
        <v>1124868</v>
      </c>
      <c r="F3314">
        <v>2020</v>
      </c>
    </row>
    <row r="3315" spans="1:6" x14ac:dyDescent="0.25">
      <c r="A3315" t="s">
        <v>2366</v>
      </c>
      <c r="B3315" t="s">
        <v>2343</v>
      </c>
      <c r="C3315" t="b">
        <v>1</v>
      </c>
      <c r="D3315" t="s">
        <v>16</v>
      </c>
      <c r="E3315">
        <v>2135459</v>
      </c>
      <c r="F3315">
        <v>2020</v>
      </c>
    </row>
    <row r="3316" spans="1:6" x14ac:dyDescent="0.25">
      <c r="A3316" t="s">
        <v>2379</v>
      </c>
      <c r="B3316" t="s">
        <v>2352</v>
      </c>
      <c r="C3316" t="b">
        <v>1</v>
      </c>
      <c r="D3316" t="s">
        <v>16</v>
      </c>
      <c r="E3316">
        <v>114923</v>
      </c>
      <c r="F3316">
        <v>2020</v>
      </c>
    </row>
    <row r="3317" spans="1:6" x14ac:dyDescent="0.25">
      <c r="A3317" t="s">
        <v>2374</v>
      </c>
      <c r="B3317" t="s">
        <v>2345</v>
      </c>
      <c r="C3317" t="b">
        <v>1</v>
      </c>
      <c r="D3317" t="s">
        <v>37</v>
      </c>
      <c r="E3317">
        <v>11746800</v>
      </c>
      <c r="F3317">
        <v>2020</v>
      </c>
    </row>
    <row r="3318" spans="1:6" x14ac:dyDescent="0.25">
      <c r="A3318" t="s">
        <v>2353</v>
      </c>
      <c r="B3318" t="s">
        <v>2350</v>
      </c>
      <c r="C3318" t="b">
        <v>0</v>
      </c>
      <c r="D3318" t="s">
        <v>37</v>
      </c>
      <c r="E3318">
        <v>37393.186000000002</v>
      </c>
      <c r="F3318">
        <v>2020</v>
      </c>
    </row>
    <row r="3319" spans="1:6" x14ac:dyDescent="0.25">
      <c r="A3319" t="s">
        <v>2385</v>
      </c>
      <c r="B3319" t="s">
        <v>2368</v>
      </c>
      <c r="C3319" t="b">
        <v>1</v>
      </c>
      <c r="D3319" t="s">
        <v>77</v>
      </c>
      <c r="E3319">
        <v>9865196</v>
      </c>
      <c r="F3319">
        <v>2020</v>
      </c>
    </row>
    <row r="3320" spans="1:6" x14ac:dyDescent="0.25">
      <c r="A3320" t="s">
        <v>2370</v>
      </c>
      <c r="B3320" t="s">
        <v>2368</v>
      </c>
      <c r="C3320" t="b">
        <v>1</v>
      </c>
      <c r="D3320" t="s">
        <v>79</v>
      </c>
      <c r="E3320">
        <v>10592697</v>
      </c>
      <c r="F3320">
        <v>2020</v>
      </c>
    </row>
    <row r="3321" spans="1:6" x14ac:dyDescent="0.25">
      <c r="A3321" t="s">
        <v>2436</v>
      </c>
      <c r="B3321" t="s">
        <v>2341</v>
      </c>
      <c r="C3321" t="b">
        <v>1</v>
      </c>
      <c r="D3321" t="s">
        <v>55</v>
      </c>
      <c r="E3321">
        <v>22808</v>
      </c>
      <c r="F3321">
        <v>2020</v>
      </c>
    </row>
    <row r="3322" spans="1:6" x14ac:dyDescent="0.25">
      <c r="A3322" t="s">
        <v>2353</v>
      </c>
      <c r="B3322" t="s">
        <v>2350</v>
      </c>
      <c r="C3322" t="b">
        <v>0</v>
      </c>
      <c r="D3322" t="s">
        <v>125</v>
      </c>
      <c r="E3322">
        <v>205.892</v>
      </c>
      <c r="F3322">
        <v>2020</v>
      </c>
    </row>
    <row r="3323" spans="1:6" x14ac:dyDescent="0.25">
      <c r="A3323" t="s">
        <v>2393</v>
      </c>
      <c r="B3323" t="s">
        <v>2352</v>
      </c>
      <c r="C3323" t="b">
        <v>1</v>
      </c>
      <c r="D3323" t="s">
        <v>125</v>
      </c>
      <c r="E3323">
        <v>4451.1080000000002</v>
      </c>
      <c r="F3323">
        <v>2020</v>
      </c>
    </row>
    <row r="3324" spans="1:6" x14ac:dyDescent="0.25">
      <c r="A3324" t="s">
        <v>2364</v>
      </c>
      <c r="B3324" t="s">
        <v>2368</v>
      </c>
      <c r="C3324" t="b">
        <v>1</v>
      </c>
      <c r="D3324" t="s">
        <v>85</v>
      </c>
      <c r="E3324">
        <v>4332888</v>
      </c>
      <c r="F3324">
        <v>2020</v>
      </c>
    </row>
    <row r="3325" spans="1:6" x14ac:dyDescent="0.25">
      <c r="A3325" t="s">
        <v>2332</v>
      </c>
      <c r="B3325" t="s">
        <v>2345</v>
      </c>
      <c r="C3325" t="b">
        <v>0</v>
      </c>
      <c r="D3325" t="s">
        <v>27</v>
      </c>
      <c r="E3325">
        <v>0</v>
      </c>
      <c r="F3325">
        <v>2020</v>
      </c>
    </row>
    <row r="3326" spans="1:6" x14ac:dyDescent="0.25">
      <c r="A3326" t="s">
        <v>2353</v>
      </c>
      <c r="B3326" t="s">
        <v>2350</v>
      </c>
      <c r="C3326" t="b">
        <v>0</v>
      </c>
      <c r="D3326" t="s">
        <v>27</v>
      </c>
      <c r="E3326">
        <v>494.83800000000002</v>
      </c>
      <c r="F3326">
        <v>2020</v>
      </c>
    </row>
    <row r="3327" spans="1:6" x14ac:dyDescent="0.25">
      <c r="A3327" t="s">
        <v>2444</v>
      </c>
      <c r="B3327" t="s">
        <v>2352</v>
      </c>
      <c r="C3327" t="b">
        <v>1</v>
      </c>
      <c r="D3327" t="s">
        <v>27</v>
      </c>
      <c r="E3327">
        <v>48707.161999999997</v>
      </c>
      <c r="F3327">
        <v>2020</v>
      </c>
    </row>
    <row r="3328" spans="1:6" x14ac:dyDescent="0.25">
      <c r="A3328" t="s">
        <v>2332</v>
      </c>
      <c r="B3328" t="s">
        <v>2345</v>
      </c>
      <c r="C3328" t="b">
        <v>0</v>
      </c>
      <c r="D3328" t="s">
        <v>27</v>
      </c>
      <c r="E3328">
        <v>0</v>
      </c>
      <c r="F3328">
        <v>2020</v>
      </c>
    </row>
    <row r="3329" spans="1:6" x14ac:dyDescent="0.25">
      <c r="A3329" t="s">
        <v>2392</v>
      </c>
      <c r="B3329" t="s">
        <v>2350</v>
      </c>
      <c r="C3329" t="b">
        <v>0</v>
      </c>
      <c r="D3329" t="s">
        <v>55</v>
      </c>
      <c r="E3329">
        <v>-26.795000000000002</v>
      </c>
      <c r="F3329">
        <v>2020</v>
      </c>
    </row>
    <row r="3330" spans="1:6" x14ac:dyDescent="0.25">
      <c r="A3330" t="s">
        <v>2394</v>
      </c>
      <c r="B3330" t="s">
        <v>2352</v>
      </c>
      <c r="C3330" t="b">
        <v>0</v>
      </c>
      <c r="D3330" t="s">
        <v>55</v>
      </c>
      <c r="E3330">
        <v>-243.20500000000001</v>
      </c>
      <c r="F3330">
        <v>2020</v>
      </c>
    </row>
    <row r="3331" spans="1:6" x14ac:dyDescent="0.25">
      <c r="A3331" t="s">
        <v>2454</v>
      </c>
      <c r="B3331" t="s">
        <v>2401</v>
      </c>
      <c r="C3331" t="b">
        <v>1</v>
      </c>
      <c r="D3331" t="s">
        <v>55</v>
      </c>
      <c r="E3331">
        <v>5136</v>
      </c>
      <c r="F3331">
        <v>2020</v>
      </c>
    </row>
    <row r="3332" spans="1:6" x14ac:dyDescent="0.25">
      <c r="A3332" t="s">
        <v>2332</v>
      </c>
      <c r="B3332" t="s">
        <v>2372</v>
      </c>
      <c r="C3332" t="b">
        <v>0</v>
      </c>
      <c r="D3332" t="s">
        <v>105</v>
      </c>
      <c r="E3332">
        <v>-169277</v>
      </c>
      <c r="F3332">
        <v>2020</v>
      </c>
    </row>
    <row r="3333" spans="1:6" x14ac:dyDescent="0.25">
      <c r="A3333" t="s">
        <v>2377</v>
      </c>
      <c r="B3333" t="s">
        <v>2368</v>
      </c>
      <c r="C3333" t="b">
        <v>1</v>
      </c>
      <c r="D3333" t="s">
        <v>105</v>
      </c>
      <c r="E3333">
        <v>7727525</v>
      </c>
      <c r="F3333">
        <v>2020</v>
      </c>
    </row>
    <row r="3334" spans="1:6" x14ac:dyDescent="0.25">
      <c r="A3334" t="s">
        <v>2376</v>
      </c>
      <c r="B3334" t="s">
        <v>2341</v>
      </c>
      <c r="C3334" t="b">
        <v>1</v>
      </c>
      <c r="D3334" t="s">
        <v>114</v>
      </c>
      <c r="E3334">
        <v>105245</v>
      </c>
      <c r="F3334">
        <v>2020</v>
      </c>
    </row>
    <row r="3335" spans="1:6" x14ac:dyDescent="0.25">
      <c r="A3335" t="s">
        <v>2387</v>
      </c>
      <c r="B3335" t="s">
        <v>2341</v>
      </c>
      <c r="C3335" t="b">
        <v>1</v>
      </c>
      <c r="D3335" t="s">
        <v>27</v>
      </c>
      <c r="E3335">
        <v>243909</v>
      </c>
      <c r="F3335">
        <v>2020</v>
      </c>
    </row>
    <row r="3336" spans="1:6" x14ac:dyDescent="0.25">
      <c r="A3336" t="s">
        <v>2332</v>
      </c>
      <c r="B3336" t="s">
        <v>2372</v>
      </c>
      <c r="C3336" t="b">
        <v>0</v>
      </c>
      <c r="D3336" t="s">
        <v>27</v>
      </c>
      <c r="E3336">
        <v>-28946</v>
      </c>
      <c r="F3336">
        <v>2020</v>
      </c>
    </row>
    <row r="3337" spans="1:6" x14ac:dyDescent="0.25">
      <c r="A3337" t="s">
        <v>2387</v>
      </c>
      <c r="B3337" t="s">
        <v>2341</v>
      </c>
      <c r="C3337" t="b">
        <v>1</v>
      </c>
      <c r="D3337" t="s">
        <v>3</v>
      </c>
      <c r="E3337">
        <v>285357</v>
      </c>
      <c r="F3337">
        <v>2020</v>
      </c>
    </row>
    <row r="3338" spans="1:6" x14ac:dyDescent="0.25">
      <c r="A3338" t="s">
        <v>2370</v>
      </c>
      <c r="B3338" t="s">
        <v>2341</v>
      </c>
      <c r="C3338" t="b">
        <v>1</v>
      </c>
      <c r="D3338" t="s">
        <v>27</v>
      </c>
      <c r="E3338">
        <v>477951</v>
      </c>
      <c r="F3338">
        <v>2020</v>
      </c>
    </row>
    <row r="3339" spans="1:6" x14ac:dyDescent="0.25">
      <c r="A3339" t="s">
        <v>2332</v>
      </c>
      <c r="B3339" t="s">
        <v>2372</v>
      </c>
      <c r="C3339" t="b">
        <v>0</v>
      </c>
      <c r="D3339" t="s">
        <v>27</v>
      </c>
      <c r="E3339">
        <v>185878</v>
      </c>
      <c r="F3339">
        <v>2020</v>
      </c>
    </row>
    <row r="3340" spans="1:6" x14ac:dyDescent="0.25">
      <c r="A3340" t="s">
        <v>2387</v>
      </c>
      <c r="B3340" t="s">
        <v>2341</v>
      </c>
      <c r="C3340" t="b">
        <v>1</v>
      </c>
      <c r="D3340" t="s">
        <v>27</v>
      </c>
      <c r="E3340">
        <v>321088</v>
      </c>
      <c r="F3340">
        <v>2020</v>
      </c>
    </row>
    <row r="3341" spans="1:6" x14ac:dyDescent="0.25">
      <c r="A3341" t="s">
        <v>2353</v>
      </c>
      <c r="B3341" t="s">
        <v>2350</v>
      </c>
      <c r="C3341" t="b">
        <v>0</v>
      </c>
      <c r="D3341" t="s">
        <v>37</v>
      </c>
      <c r="E3341">
        <v>24.460999999999999</v>
      </c>
      <c r="F3341">
        <v>2020</v>
      </c>
    </row>
    <row r="3342" spans="1:6" x14ac:dyDescent="0.25">
      <c r="A3342" t="s">
        <v>2391</v>
      </c>
      <c r="B3342" t="s">
        <v>2352</v>
      </c>
      <c r="C3342" t="b">
        <v>1</v>
      </c>
      <c r="D3342" t="s">
        <v>37</v>
      </c>
      <c r="E3342">
        <v>24407.539000000001</v>
      </c>
      <c r="F3342">
        <v>2020</v>
      </c>
    </row>
    <row r="3343" spans="1:6" x14ac:dyDescent="0.25">
      <c r="A3343" t="s">
        <v>2370</v>
      </c>
      <c r="B3343" t="s">
        <v>2345</v>
      </c>
      <c r="C3343" t="b">
        <v>1</v>
      </c>
      <c r="D3343" t="s">
        <v>37</v>
      </c>
      <c r="E3343">
        <v>2033049.8</v>
      </c>
      <c r="F3343">
        <v>2020</v>
      </c>
    </row>
    <row r="3344" spans="1:6" x14ac:dyDescent="0.25">
      <c r="A3344" t="s">
        <v>2353</v>
      </c>
      <c r="B3344" t="s">
        <v>2347</v>
      </c>
      <c r="C3344" t="b">
        <v>0</v>
      </c>
      <c r="D3344" t="s">
        <v>37</v>
      </c>
      <c r="E3344">
        <v>18124.246999999999</v>
      </c>
      <c r="F3344">
        <v>2020</v>
      </c>
    </row>
    <row r="3345" spans="1:6" x14ac:dyDescent="0.25">
      <c r="A3345" t="s">
        <v>2353</v>
      </c>
      <c r="B3345" t="s">
        <v>2350</v>
      </c>
      <c r="C3345" t="b">
        <v>0</v>
      </c>
      <c r="D3345" t="s">
        <v>12</v>
      </c>
      <c r="E3345">
        <v>5936.1350000000002</v>
      </c>
      <c r="F3345">
        <v>2020</v>
      </c>
    </row>
    <row r="3346" spans="1:6" x14ac:dyDescent="0.25">
      <c r="A3346" t="s">
        <v>2392</v>
      </c>
      <c r="B3346" t="s">
        <v>2345</v>
      </c>
      <c r="C3346" t="b">
        <v>1</v>
      </c>
      <c r="D3346" t="s">
        <v>12</v>
      </c>
      <c r="E3346">
        <v>1810829.9</v>
      </c>
      <c r="F3346">
        <v>2020</v>
      </c>
    </row>
    <row r="3347" spans="1:6" x14ac:dyDescent="0.25">
      <c r="A3347" t="s">
        <v>2332</v>
      </c>
      <c r="B3347" t="s">
        <v>2345</v>
      </c>
      <c r="C3347" t="b">
        <v>0</v>
      </c>
      <c r="D3347" t="s">
        <v>114</v>
      </c>
      <c r="E3347">
        <v>0</v>
      </c>
      <c r="F3347">
        <v>2020</v>
      </c>
    </row>
    <row r="3348" spans="1:6" x14ac:dyDescent="0.25">
      <c r="A3348" t="s">
        <v>2353</v>
      </c>
      <c r="B3348" t="s">
        <v>2350</v>
      </c>
      <c r="C3348" t="b">
        <v>0</v>
      </c>
      <c r="D3348" t="s">
        <v>114</v>
      </c>
      <c r="E3348">
        <v>8766.93</v>
      </c>
      <c r="F3348">
        <v>2020</v>
      </c>
    </row>
    <row r="3349" spans="1:6" x14ac:dyDescent="0.25">
      <c r="A3349" t="s">
        <v>2374</v>
      </c>
      <c r="B3349" t="s">
        <v>2345</v>
      </c>
      <c r="C3349" t="b">
        <v>1</v>
      </c>
      <c r="D3349" t="s">
        <v>114</v>
      </c>
      <c r="E3349">
        <v>3311614.1</v>
      </c>
      <c r="F3349">
        <v>2020</v>
      </c>
    </row>
    <row r="3350" spans="1:6" x14ac:dyDescent="0.25">
      <c r="A3350" t="s">
        <v>2377</v>
      </c>
      <c r="B3350" t="s">
        <v>2341</v>
      </c>
      <c r="C3350" t="b">
        <v>1</v>
      </c>
      <c r="D3350" t="s">
        <v>66</v>
      </c>
      <c r="E3350">
        <v>30636</v>
      </c>
      <c r="F3350">
        <v>2020</v>
      </c>
    </row>
    <row r="3351" spans="1:6" x14ac:dyDescent="0.25">
      <c r="A3351" t="s">
        <v>2332</v>
      </c>
      <c r="B3351" t="s">
        <v>2372</v>
      </c>
      <c r="C3351" t="b">
        <v>0</v>
      </c>
      <c r="D3351" t="s">
        <v>66</v>
      </c>
      <c r="E3351">
        <v>74913</v>
      </c>
      <c r="F3351">
        <v>2020</v>
      </c>
    </row>
    <row r="3352" spans="1:6" x14ac:dyDescent="0.25">
      <c r="A3352" t="s">
        <v>2332</v>
      </c>
      <c r="B3352" t="s">
        <v>2372</v>
      </c>
      <c r="C3352" t="b">
        <v>0</v>
      </c>
      <c r="D3352" t="s">
        <v>66</v>
      </c>
      <c r="E3352">
        <v>-3364</v>
      </c>
      <c r="F3352">
        <v>2020</v>
      </c>
    </row>
    <row r="3353" spans="1:6" x14ac:dyDescent="0.25">
      <c r="A3353" t="s">
        <v>2365</v>
      </c>
      <c r="B3353" t="s">
        <v>2341</v>
      </c>
      <c r="C3353" t="b">
        <v>1</v>
      </c>
      <c r="D3353" t="s">
        <v>12</v>
      </c>
      <c r="E3353">
        <v>181831</v>
      </c>
      <c r="F3353">
        <v>2020</v>
      </c>
    </row>
    <row r="3354" spans="1:6" x14ac:dyDescent="0.25">
      <c r="A3354" t="s">
        <v>2456</v>
      </c>
      <c r="B3354" t="s">
        <v>2368</v>
      </c>
      <c r="C3354" t="b">
        <v>1</v>
      </c>
      <c r="D3354" t="s">
        <v>114</v>
      </c>
      <c r="E3354">
        <v>9698102</v>
      </c>
      <c r="F3354">
        <v>2020</v>
      </c>
    </row>
    <row r="3355" spans="1:6" x14ac:dyDescent="0.25">
      <c r="A3355" t="s">
        <v>2456</v>
      </c>
      <c r="B3355" t="s">
        <v>2368</v>
      </c>
      <c r="C3355" t="b">
        <v>1</v>
      </c>
      <c r="D3355" t="s">
        <v>114</v>
      </c>
      <c r="E3355">
        <v>9781846</v>
      </c>
      <c r="F3355">
        <v>2020</v>
      </c>
    </row>
    <row r="3356" spans="1:6" x14ac:dyDescent="0.25">
      <c r="A3356" t="s">
        <v>2353</v>
      </c>
      <c r="B3356" t="s">
        <v>2350</v>
      </c>
      <c r="C3356" t="b">
        <v>0</v>
      </c>
      <c r="D3356" t="s">
        <v>114</v>
      </c>
      <c r="E3356">
        <v>10444.246999999999</v>
      </c>
      <c r="F3356">
        <v>2020</v>
      </c>
    </row>
    <row r="3357" spans="1:6" x14ac:dyDescent="0.25">
      <c r="A3357" t="s">
        <v>2353</v>
      </c>
      <c r="B3357" t="s">
        <v>2371</v>
      </c>
      <c r="C3357" t="b">
        <v>0</v>
      </c>
      <c r="D3357" t="s">
        <v>114</v>
      </c>
      <c r="E3357">
        <v>3120463.7</v>
      </c>
      <c r="F3357">
        <v>2020</v>
      </c>
    </row>
    <row r="3358" spans="1:6" x14ac:dyDescent="0.25">
      <c r="A3358" t="s">
        <v>2407</v>
      </c>
      <c r="B3358" t="s">
        <v>2345</v>
      </c>
      <c r="C3358" t="b">
        <v>1</v>
      </c>
      <c r="D3358" t="s">
        <v>114</v>
      </c>
      <c r="E3358">
        <v>9750603.0999999996</v>
      </c>
      <c r="F3358">
        <v>2020</v>
      </c>
    </row>
    <row r="3359" spans="1:6" x14ac:dyDescent="0.25">
      <c r="A3359" t="s">
        <v>2367</v>
      </c>
      <c r="B3359" t="s">
        <v>2368</v>
      </c>
      <c r="C3359" t="b">
        <v>1</v>
      </c>
      <c r="D3359" t="s">
        <v>93</v>
      </c>
      <c r="E3359">
        <v>7228063</v>
      </c>
      <c r="F3359">
        <v>2020</v>
      </c>
    </row>
    <row r="3360" spans="1:6" x14ac:dyDescent="0.25">
      <c r="A3360" t="s">
        <v>2332</v>
      </c>
      <c r="B3360" t="s">
        <v>2372</v>
      </c>
      <c r="C3360" t="b">
        <v>0</v>
      </c>
      <c r="D3360" t="s">
        <v>111</v>
      </c>
      <c r="E3360">
        <v>-720973</v>
      </c>
      <c r="F3360">
        <v>2020</v>
      </c>
    </row>
    <row r="3361" spans="1:6" x14ac:dyDescent="0.25">
      <c r="A3361" t="s">
        <v>2374</v>
      </c>
      <c r="B3361" t="s">
        <v>2368</v>
      </c>
      <c r="C3361" t="b">
        <v>1</v>
      </c>
      <c r="D3361" t="s">
        <v>111</v>
      </c>
      <c r="E3361">
        <v>9252420</v>
      </c>
      <c r="F3361">
        <v>2020</v>
      </c>
    </row>
    <row r="3362" spans="1:6" x14ac:dyDescent="0.25">
      <c r="A3362" t="s">
        <v>2374</v>
      </c>
      <c r="B3362" t="s">
        <v>2368</v>
      </c>
      <c r="C3362" t="b">
        <v>1</v>
      </c>
      <c r="D3362" t="s">
        <v>111</v>
      </c>
      <c r="E3362">
        <v>9846769</v>
      </c>
      <c r="F3362">
        <v>2020</v>
      </c>
    </row>
    <row r="3363" spans="1:6" x14ac:dyDescent="0.25">
      <c r="A3363" t="s">
        <v>2377</v>
      </c>
      <c r="B3363" t="s">
        <v>2368</v>
      </c>
      <c r="C3363" t="b">
        <v>1</v>
      </c>
      <c r="D3363" t="s">
        <v>66</v>
      </c>
      <c r="E3363">
        <v>7742120</v>
      </c>
      <c r="F3363">
        <v>2020</v>
      </c>
    </row>
    <row r="3364" spans="1:6" x14ac:dyDescent="0.25">
      <c r="A3364" t="s">
        <v>2353</v>
      </c>
      <c r="B3364" t="s">
        <v>2350</v>
      </c>
      <c r="C3364" t="b">
        <v>0</v>
      </c>
      <c r="D3364" t="s">
        <v>66</v>
      </c>
      <c r="E3364">
        <v>4426.7479999999996</v>
      </c>
      <c r="F3364">
        <v>2020</v>
      </c>
    </row>
    <row r="3365" spans="1:6" x14ac:dyDescent="0.25">
      <c r="A3365" t="s">
        <v>2367</v>
      </c>
      <c r="B3365" t="s">
        <v>2345</v>
      </c>
      <c r="C3365" t="b">
        <v>1</v>
      </c>
      <c r="D3365" t="s">
        <v>66</v>
      </c>
      <c r="E3365">
        <v>6672378.2999999998</v>
      </c>
      <c r="F3365">
        <v>2020</v>
      </c>
    </row>
    <row r="3366" spans="1:6" x14ac:dyDescent="0.25">
      <c r="A3366" t="s">
        <v>2332</v>
      </c>
      <c r="B3366" t="s">
        <v>2345</v>
      </c>
      <c r="C3366" t="b">
        <v>0</v>
      </c>
      <c r="D3366" t="s">
        <v>66</v>
      </c>
      <c r="E3366">
        <v>0</v>
      </c>
      <c r="F3366">
        <v>2020</v>
      </c>
    </row>
    <row r="3367" spans="1:6" x14ac:dyDescent="0.25">
      <c r="A3367" t="s">
        <v>2383</v>
      </c>
      <c r="B3367" t="s">
        <v>2372</v>
      </c>
      <c r="C3367" t="b">
        <v>0</v>
      </c>
      <c r="D3367" t="s">
        <v>19</v>
      </c>
      <c r="E3367">
        <v>-373.88</v>
      </c>
      <c r="F3367">
        <v>2020</v>
      </c>
    </row>
    <row r="3368" spans="1:6" x14ac:dyDescent="0.25">
      <c r="A3368" t="s">
        <v>2353</v>
      </c>
      <c r="B3368" t="s">
        <v>2352</v>
      </c>
      <c r="C3368" t="b">
        <v>0</v>
      </c>
      <c r="D3368" t="s">
        <v>19</v>
      </c>
      <c r="E3368">
        <v>91.88</v>
      </c>
      <c r="F3368">
        <v>2020</v>
      </c>
    </row>
    <row r="3369" spans="1:6" x14ac:dyDescent="0.25">
      <c r="A3369" t="s">
        <v>2353</v>
      </c>
      <c r="B3369" t="s">
        <v>2350</v>
      </c>
      <c r="C3369" t="b">
        <v>0</v>
      </c>
      <c r="D3369" t="s">
        <v>19</v>
      </c>
      <c r="E3369">
        <v>-11611.88</v>
      </c>
      <c r="F3369">
        <v>2020</v>
      </c>
    </row>
    <row r="3370" spans="1:6" x14ac:dyDescent="0.25">
      <c r="A3370" t="s">
        <v>2387</v>
      </c>
      <c r="B3370" t="s">
        <v>2347</v>
      </c>
      <c r="C3370" t="b">
        <v>1</v>
      </c>
      <c r="D3370" t="s">
        <v>19</v>
      </c>
      <c r="E3370">
        <v>4772.0860000000002</v>
      </c>
      <c r="F3370">
        <v>2020</v>
      </c>
    </row>
    <row r="3371" spans="1:6" x14ac:dyDescent="0.25">
      <c r="A3371" t="s">
        <v>2353</v>
      </c>
      <c r="B3371" t="s">
        <v>2350</v>
      </c>
      <c r="C3371" t="b">
        <v>0</v>
      </c>
      <c r="D3371" t="s">
        <v>19</v>
      </c>
      <c r="E3371">
        <v>693.79300000000001</v>
      </c>
      <c r="F3371">
        <v>2020</v>
      </c>
    </row>
    <row r="3372" spans="1:6" x14ac:dyDescent="0.25">
      <c r="A3372" t="s">
        <v>2407</v>
      </c>
      <c r="B3372" t="s">
        <v>2341</v>
      </c>
      <c r="C3372" t="b">
        <v>1</v>
      </c>
      <c r="D3372" t="s">
        <v>15</v>
      </c>
      <c r="E3372">
        <v>433376</v>
      </c>
      <c r="F3372">
        <v>2020</v>
      </c>
    </row>
    <row r="3373" spans="1:6" x14ac:dyDescent="0.25">
      <c r="A3373" t="s">
        <v>2392</v>
      </c>
      <c r="B3373" t="s">
        <v>2341</v>
      </c>
      <c r="C3373" t="b">
        <v>1</v>
      </c>
      <c r="D3373" t="s">
        <v>16</v>
      </c>
      <c r="E3373">
        <v>171905</v>
      </c>
      <c r="F3373">
        <v>2020</v>
      </c>
    </row>
    <row r="3374" spans="1:6" x14ac:dyDescent="0.25">
      <c r="A3374" t="s">
        <v>2351</v>
      </c>
      <c r="B3374" t="s">
        <v>2341</v>
      </c>
      <c r="C3374" t="b">
        <v>1</v>
      </c>
      <c r="D3374" t="s">
        <v>125</v>
      </c>
      <c r="E3374">
        <v>20276505</v>
      </c>
      <c r="F3374">
        <v>2020</v>
      </c>
    </row>
    <row r="3375" spans="1:6" x14ac:dyDescent="0.25">
      <c r="A3375" t="s">
        <v>2332</v>
      </c>
      <c r="B3375" t="s">
        <v>2372</v>
      </c>
      <c r="C3375" t="b">
        <v>0</v>
      </c>
      <c r="D3375" t="s">
        <v>125</v>
      </c>
      <c r="E3375">
        <v>13667</v>
      </c>
      <c r="F3375">
        <v>2020</v>
      </c>
    </row>
    <row r="3376" spans="1:6" x14ac:dyDescent="0.25">
      <c r="A3376" t="s">
        <v>2332</v>
      </c>
      <c r="B3376" t="s">
        <v>2345</v>
      </c>
      <c r="C3376" t="b">
        <v>0</v>
      </c>
      <c r="D3376" t="s">
        <v>116</v>
      </c>
      <c r="E3376">
        <v>0</v>
      </c>
      <c r="F3376">
        <v>2020</v>
      </c>
    </row>
    <row r="3377" spans="1:6" x14ac:dyDescent="0.25">
      <c r="A3377" t="s">
        <v>2353</v>
      </c>
      <c r="B3377" t="s">
        <v>2350</v>
      </c>
      <c r="C3377" t="b">
        <v>0</v>
      </c>
      <c r="D3377" t="s">
        <v>116</v>
      </c>
      <c r="E3377">
        <v>11838.558999999999</v>
      </c>
      <c r="F3377">
        <v>2020</v>
      </c>
    </row>
    <row r="3378" spans="1:6" x14ac:dyDescent="0.25">
      <c r="A3378" t="s">
        <v>2376</v>
      </c>
      <c r="B3378" t="s">
        <v>2345</v>
      </c>
      <c r="C3378" t="b">
        <v>1</v>
      </c>
      <c r="D3378" t="s">
        <v>116</v>
      </c>
      <c r="E3378">
        <v>7976364.4000000004</v>
      </c>
      <c r="F3378">
        <v>2020</v>
      </c>
    </row>
    <row r="3379" spans="1:6" x14ac:dyDescent="0.25">
      <c r="A3379" t="s">
        <v>2448</v>
      </c>
      <c r="B3379" t="s">
        <v>2345</v>
      </c>
      <c r="C3379" t="b">
        <v>1</v>
      </c>
      <c r="D3379" t="s">
        <v>37</v>
      </c>
      <c r="E3379">
        <v>599308.75</v>
      </c>
      <c r="F3379">
        <v>2020</v>
      </c>
    </row>
    <row r="3380" spans="1:6" x14ac:dyDescent="0.25">
      <c r="A3380" t="s">
        <v>2353</v>
      </c>
      <c r="B3380" t="s">
        <v>2350</v>
      </c>
      <c r="C3380" t="b">
        <v>0</v>
      </c>
      <c r="D3380" t="s">
        <v>37</v>
      </c>
      <c r="E3380">
        <v>36160.245000000003</v>
      </c>
      <c r="F3380">
        <v>2020</v>
      </c>
    </row>
    <row r="3381" spans="1:6" x14ac:dyDescent="0.25">
      <c r="A3381" t="s">
        <v>2448</v>
      </c>
      <c r="B3381" t="s">
        <v>2345</v>
      </c>
      <c r="C3381" t="b">
        <v>1</v>
      </c>
      <c r="D3381" t="s">
        <v>37</v>
      </c>
      <c r="E3381">
        <v>3403316</v>
      </c>
      <c r="F3381">
        <v>2020</v>
      </c>
    </row>
    <row r="3382" spans="1:6" x14ac:dyDescent="0.25">
      <c r="A3382" t="s">
        <v>2332</v>
      </c>
      <c r="B3382" t="s">
        <v>2372</v>
      </c>
      <c r="C3382" t="b">
        <v>0</v>
      </c>
      <c r="D3382" t="s">
        <v>122</v>
      </c>
      <c r="E3382">
        <v>-765342</v>
      </c>
      <c r="F3382">
        <v>2020</v>
      </c>
    </row>
    <row r="3383" spans="1:6" x14ac:dyDescent="0.25">
      <c r="A3383" t="s">
        <v>2378</v>
      </c>
      <c r="B3383" t="s">
        <v>2341</v>
      </c>
      <c r="C3383" t="b">
        <v>1</v>
      </c>
      <c r="D3383" t="s">
        <v>122</v>
      </c>
      <c r="E3383">
        <v>140</v>
      </c>
      <c r="F3383">
        <v>2020</v>
      </c>
    </row>
    <row r="3384" spans="1:6" x14ac:dyDescent="0.25">
      <c r="A3384" t="s">
        <v>2351</v>
      </c>
      <c r="B3384" t="s">
        <v>2368</v>
      </c>
      <c r="C3384" t="b">
        <v>1</v>
      </c>
      <c r="D3384" t="s">
        <v>122</v>
      </c>
      <c r="E3384">
        <v>7331070</v>
      </c>
      <c r="F3384">
        <v>2020</v>
      </c>
    </row>
    <row r="3385" spans="1:6" x14ac:dyDescent="0.25">
      <c r="A3385" t="s">
        <v>2351</v>
      </c>
      <c r="B3385" t="s">
        <v>2368</v>
      </c>
      <c r="C3385" t="b">
        <v>1</v>
      </c>
      <c r="D3385" t="s">
        <v>122</v>
      </c>
      <c r="E3385">
        <v>8468833</v>
      </c>
      <c r="F3385">
        <v>2020</v>
      </c>
    </row>
    <row r="3386" spans="1:6" x14ac:dyDescent="0.25">
      <c r="A3386" t="s">
        <v>2367</v>
      </c>
      <c r="B3386" t="s">
        <v>2341</v>
      </c>
      <c r="C3386" t="b">
        <v>1</v>
      </c>
      <c r="D3386" t="s">
        <v>45</v>
      </c>
      <c r="E3386">
        <v>126936</v>
      </c>
      <c r="F3386">
        <v>2020</v>
      </c>
    </row>
    <row r="3387" spans="1:6" x14ac:dyDescent="0.25">
      <c r="A3387" t="s">
        <v>2377</v>
      </c>
      <c r="B3387" t="s">
        <v>2341</v>
      </c>
      <c r="C3387" t="b">
        <v>1</v>
      </c>
      <c r="D3387" t="s">
        <v>69</v>
      </c>
      <c r="E3387">
        <v>2310881</v>
      </c>
      <c r="F3387">
        <v>2020</v>
      </c>
    </row>
    <row r="3388" spans="1:6" x14ac:dyDescent="0.25">
      <c r="A3388" t="s">
        <v>2367</v>
      </c>
      <c r="B3388" t="s">
        <v>2341</v>
      </c>
      <c r="C3388" t="b">
        <v>1</v>
      </c>
      <c r="D3388" t="s">
        <v>97</v>
      </c>
      <c r="E3388">
        <v>220479</v>
      </c>
      <c r="F3388">
        <v>2020</v>
      </c>
    </row>
    <row r="3389" spans="1:6" x14ac:dyDescent="0.25">
      <c r="A3389" t="s">
        <v>2392</v>
      </c>
      <c r="B3389" t="s">
        <v>2341</v>
      </c>
      <c r="C3389" t="b">
        <v>1</v>
      </c>
      <c r="D3389" t="s">
        <v>125</v>
      </c>
      <c r="E3389">
        <v>1710199</v>
      </c>
      <c r="F3389">
        <v>2020</v>
      </c>
    </row>
    <row r="3390" spans="1:6" x14ac:dyDescent="0.25">
      <c r="A3390" t="s">
        <v>2353</v>
      </c>
      <c r="B3390" t="s">
        <v>2350</v>
      </c>
      <c r="C3390" t="b">
        <v>0</v>
      </c>
      <c r="D3390" t="s">
        <v>8</v>
      </c>
      <c r="E3390">
        <v>13731.214</v>
      </c>
      <c r="F3390">
        <v>2020</v>
      </c>
    </row>
    <row r="3391" spans="1:6" x14ac:dyDescent="0.25">
      <c r="A3391" t="s">
        <v>2351</v>
      </c>
      <c r="B3391" t="s">
        <v>2345</v>
      </c>
      <c r="C3391" t="b">
        <v>1</v>
      </c>
      <c r="D3391" t="s">
        <v>8</v>
      </c>
      <c r="E3391">
        <v>2582192.7999999998</v>
      </c>
      <c r="F3391">
        <v>2020</v>
      </c>
    </row>
    <row r="3392" spans="1:6" x14ac:dyDescent="0.25">
      <c r="A3392" t="s">
        <v>2332</v>
      </c>
      <c r="B3392" t="s">
        <v>2345</v>
      </c>
      <c r="C3392" t="b">
        <v>0</v>
      </c>
      <c r="D3392" t="s">
        <v>8</v>
      </c>
      <c r="E3392">
        <v>0</v>
      </c>
      <c r="F3392">
        <v>2020</v>
      </c>
    </row>
    <row r="3393" spans="1:6" x14ac:dyDescent="0.25">
      <c r="A3393" t="s">
        <v>2353</v>
      </c>
      <c r="B3393" t="s">
        <v>2350</v>
      </c>
      <c r="C3393" t="b">
        <v>0</v>
      </c>
      <c r="D3393" t="s">
        <v>114</v>
      </c>
      <c r="E3393">
        <v>2540.38</v>
      </c>
      <c r="F3393">
        <v>2020</v>
      </c>
    </row>
    <row r="3394" spans="1:6" x14ac:dyDescent="0.25">
      <c r="A3394" t="s">
        <v>2351</v>
      </c>
      <c r="B3394" t="s">
        <v>2345</v>
      </c>
      <c r="C3394" t="b">
        <v>1</v>
      </c>
      <c r="D3394" t="s">
        <v>114</v>
      </c>
      <c r="E3394">
        <v>2527561.6</v>
      </c>
      <c r="F3394">
        <v>2020</v>
      </c>
    </row>
    <row r="3395" spans="1:6" x14ac:dyDescent="0.25">
      <c r="A3395" t="s">
        <v>2332</v>
      </c>
      <c r="B3395" t="s">
        <v>2345</v>
      </c>
      <c r="C3395" t="b">
        <v>0</v>
      </c>
      <c r="D3395" t="s">
        <v>114</v>
      </c>
      <c r="E3395">
        <v>0</v>
      </c>
      <c r="F3395">
        <v>2020</v>
      </c>
    </row>
    <row r="3396" spans="1:6" x14ac:dyDescent="0.25">
      <c r="A3396" t="s">
        <v>2353</v>
      </c>
      <c r="B3396" t="s">
        <v>2350</v>
      </c>
      <c r="C3396" t="b">
        <v>0</v>
      </c>
      <c r="D3396" t="s">
        <v>114</v>
      </c>
      <c r="E3396">
        <v>16963.25</v>
      </c>
      <c r="F3396">
        <v>2020</v>
      </c>
    </row>
    <row r="3397" spans="1:6" x14ac:dyDescent="0.25">
      <c r="A3397" t="s">
        <v>2457</v>
      </c>
      <c r="B3397" t="s">
        <v>2345</v>
      </c>
      <c r="C3397" t="b">
        <v>1</v>
      </c>
      <c r="D3397" t="s">
        <v>114</v>
      </c>
      <c r="E3397">
        <v>8683236.6999999993</v>
      </c>
      <c r="F3397">
        <v>2020</v>
      </c>
    </row>
    <row r="3398" spans="1:6" x14ac:dyDescent="0.25">
      <c r="A3398" t="s">
        <v>2457</v>
      </c>
      <c r="B3398" t="s">
        <v>2345</v>
      </c>
      <c r="C3398" t="b">
        <v>1</v>
      </c>
      <c r="D3398" t="s">
        <v>114</v>
      </c>
      <c r="E3398">
        <v>60083.012999999999</v>
      </c>
      <c r="F3398">
        <v>2020</v>
      </c>
    </row>
    <row r="3399" spans="1:6" x14ac:dyDescent="0.25">
      <c r="A3399" t="s">
        <v>2353</v>
      </c>
      <c r="B3399" t="s">
        <v>2371</v>
      </c>
      <c r="C3399" t="b">
        <v>0</v>
      </c>
      <c r="D3399" t="s">
        <v>114</v>
      </c>
      <c r="E3399">
        <v>21705.541000000001</v>
      </c>
      <c r="F3399">
        <v>2020</v>
      </c>
    </row>
    <row r="3400" spans="1:6" x14ac:dyDescent="0.25">
      <c r="A3400" t="s">
        <v>2353</v>
      </c>
      <c r="B3400" t="s">
        <v>2347</v>
      </c>
      <c r="C3400" t="b">
        <v>0</v>
      </c>
      <c r="D3400" t="s">
        <v>114</v>
      </c>
      <c r="E3400">
        <v>97676.213000000003</v>
      </c>
      <c r="F3400">
        <v>2020</v>
      </c>
    </row>
    <row r="3401" spans="1:6" x14ac:dyDescent="0.25">
      <c r="A3401" t="s">
        <v>2338</v>
      </c>
      <c r="B3401" t="s">
        <v>2345</v>
      </c>
      <c r="C3401" t="b">
        <v>1</v>
      </c>
      <c r="D3401" t="s">
        <v>114</v>
      </c>
      <c r="E3401">
        <v>12986424</v>
      </c>
      <c r="F3401">
        <v>2020</v>
      </c>
    </row>
    <row r="3402" spans="1:6" x14ac:dyDescent="0.25">
      <c r="A3402" t="s">
        <v>2332</v>
      </c>
      <c r="B3402" t="s">
        <v>2347</v>
      </c>
      <c r="C3402" t="b">
        <v>0</v>
      </c>
      <c r="D3402" t="s">
        <v>114</v>
      </c>
      <c r="E3402">
        <v>-3277</v>
      </c>
      <c r="F3402">
        <v>2020</v>
      </c>
    </row>
    <row r="3403" spans="1:6" x14ac:dyDescent="0.25">
      <c r="A3403" t="s">
        <v>2332</v>
      </c>
      <c r="B3403" t="s">
        <v>2345</v>
      </c>
      <c r="C3403" t="b">
        <v>0</v>
      </c>
      <c r="D3403" t="s">
        <v>114</v>
      </c>
      <c r="E3403">
        <v>-3277</v>
      </c>
      <c r="F3403">
        <v>2020</v>
      </c>
    </row>
    <row r="3404" spans="1:6" x14ac:dyDescent="0.25">
      <c r="A3404" t="s">
        <v>2353</v>
      </c>
      <c r="B3404" t="s">
        <v>2350</v>
      </c>
      <c r="C3404" t="b">
        <v>0</v>
      </c>
      <c r="D3404" t="s">
        <v>114</v>
      </c>
      <c r="E3404">
        <v>2580.3000000000002</v>
      </c>
      <c r="F3404">
        <v>2020</v>
      </c>
    </row>
    <row r="3405" spans="1:6" x14ac:dyDescent="0.25">
      <c r="A3405" t="s">
        <v>2374</v>
      </c>
      <c r="B3405" t="s">
        <v>2371</v>
      </c>
      <c r="C3405" t="b">
        <v>1</v>
      </c>
      <c r="D3405" t="s">
        <v>114</v>
      </c>
      <c r="E3405">
        <v>2315563.7000000002</v>
      </c>
      <c r="F3405">
        <v>2020</v>
      </c>
    </row>
    <row r="3406" spans="1:6" x14ac:dyDescent="0.25">
      <c r="A3406" t="s">
        <v>2376</v>
      </c>
      <c r="B3406" t="s">
        <v>2341</v>
      </c>
      <c r="C3406" t="b">
        <v>1</v>
      </c>
      <c r="D3406" t="s">
        <v>3</v>
      </c>
      <c r="E3406">
        <v>243328</v>
      </c>
      <c r="F3406">
        <v>2020</v>
      </c>
    </row>
    <row r="3407" spans="1:6" x14ac:dyDescent="0.25">
      <c r="A3407" t="s">
        <v>2332</v>
      </c>
      <c r="B3407" t="s">
        <v>2372</v>
      </c>
      <c r="C3407" t="b">
        <v>0</v>
      </c>
      <c r="D3407" t="s">
        <v>27</v>
      </c>
      <c r="E3407">
        <v>-500222</v>
      </c>
      <c r="F3407">
        <v>2020</v>
      </c>
    </row>
    <row r="3408" spans="1:6" x14ac:dyDescent="0.25">
      <c r="A3408" t="s">
        <v>2374</v>
      </c>
      <c r="B3408" t="s">
        <v>2345</v>
      </c>
      <c r="C3408" t="b">
        <v>1</v>
      </c>
      <c r="D3408" t="s">
        <v>48</v>
      </c>
      <c r="E3408">
        <v>703482.22</v>
      </c>
      <c r="F3408">
        <v>2020</v>
      </c>
    </row>
    <row r="3409" spans="1:6" x14ac:dyDescent="0.25">
      <c r="A3409" t="s">
        <v>2332</v>
      </c>
      <c r="B3409" t="s">
        <v>2350</v>
      </c>
      <c r="C3409" t="b">
        <v>0</v>
      </c>
      <c r="D3409" t="s">
        <v>48</v>
      </c>
      <c r="E3409">
        <v>0</v>
      </c>
      <c r="F3409">
        <v>2020</v>
      </c>
    </row>
    <row r="3410" spans="1:6" x14ac:dyDescent="0.25">
      <c r="A3410" t="s">
        <v>2332</v>
      </c>
      <c r="B3410" t="s">
        <v>2371</v>
      </c>
      <c r="C3410" t="b">
        <v>0</v>
      </c>
      <c r="D3410" t="s">
        <v>48</v>
      </c>
      <c r="E3410">
        <v>0</v>
      </c>
      <c r="F3410">
        <v>2020</v>
      </c>
    </row>
    <row r="3411" spans="1:6" x14ac:dyDescent="0.25">
      <c r="A3411" t="s">
        <v>2387</v>
      </c>
      <c r="B3411" t="s">
        <v>2347</v>
      </c>
      <c r="C3411" t="b">
        <v>1</v>
      </c>
      <c r="D3411" t="s">
        <v>48</v>
      </c>
      <c r="E3411">
        <v>693218.32</v>
      </c>
      <c r="F3411">
        <v>2020</v>
      </c>
    </row>
    <row r="3412" spans="1:6" x14ac:dyDescent="0.25">
      <c r="A3412" t="s">
        <v>2373</v>
      </c>
      <c r="B3412" t="s">
        <v>2350</v>
      </c>
      <c r="C3412" t="b">
        <v>1</v>
      </c>
      <c r="D3412" t="s">
        <v>48</v>
      </c>
      <c r="E3412">
        <v>2265828.7999999998</v>
      </c>
      <c r="F3412">
        <v>2020</v>
      </c>
    </row>
    <row r="3413" spans="1:6" x14ac:dyDescent="0.25">
      <c r="A3413" t="s">
        <v>2332</v>
      </c>
      <c r="B3413" t="s">
        <v>2350</v>
      </c>
      <c r="C3413" t="b">
        <v>0</v>
      </c>
      <c r="D3413" t="s">
        <v>48</v>
      </c>
      <c r="E3413">
        <v>0</v>
      </c>
      <c r="F3413">
        <v>2020</v>
      </c>
    </row>
    <row r="3414" spans="1:6" x14ac:dyDescent="0.25">
      <c r="A3414" t="s">
        <v>2374</v>
      </c>
      <c r="B3414" t="s">
        <v>2345</v>
      </c>
      <c r="C3414" t="b">
        <v>1</v>
      </c>
      <c r="D3414" t="s">
        <v>48</v>
      </c>
      <c r="E3414">
        <v>1193451.7</v>
      </c>
      <c r="F3414">
        <v>2020</v>
      </c>
    </row>
    <row r="3415" spans="1:6" x14ac:dyDescent="0.25">
      <c r="A3415" t="s">
        <v>2353</v>
      </c>
      <c r="B3415" t="s">
        <v>2347</v>
      </c>
      <c r="C3415" t="b">
        <v>0</v>
      </c>
      <c r="D3415" t="s">
        <v>114</v>
      </c>
      <c r="E3415">
        <v>51500.627</v>
      </c>
      <c r="F3415">
        <v>2020</v>
      </c>
    </row>
    <row r="3416" spans="1:6" x14ac:dyDescent="0.25">
      <c r="A3416" t="s">
        <v>2351</v>
      </c>
      <c r="B3416" t="s">
        <v>2345</v>
      </c>
      <c r="C3416" t="b">
        <v>1</v>
      </c>
      <c r="D3416" t="s">
        <v>114</v>
      </c>
      <c r="E3416">
        <v>3293687.4</v>
      </c>
      <c r="F3416">
        <v>2020</v>
      </c>
    </row>
    <row r="3417" spans="1:6" x14ac:dyDescent="0.25">
      <c r="A3417" t="s">
        <v>2353</v>
      </c>
      <c r="B3417" t="s">
        <v>2347</v>
      </c>
      <c r="C3417" t="b">
        <v>0</v>
      </c>
      <c r="D3417" t="s">
        <v>114</v>
      </c>
      <c r="E3417">
        <v>79424.278999999995</v>
      </c>
      <c r="F3417">
        <v>2020</v>
      </c>
    </row>
    <row r="3418" spans="1:6" x14ac:dyDescent="0.25">
      <c r="A3418" t="s">
        <v>2360</v>
      </c>
      <c r="B3418" t="s">
        <v>2345</v>
      </c>
      <c r="C3418" t="b">
        <v>1</v>
      </c>
      <c r="D3418" t="s">
        <v>114</v>
      </c>
      <c r="E3418">
        <v>1779944.7</v>
      </c>
      <c r="F3418">
        <v>2020</v>
      </c>
    </row>
    <row r="3419" spans="1:6" x14ac:dyDescent="0.25">
      <c r="A3419" t="s">
        <v>2332</v>
      </c>
      <c r="B3419" t="s">
        <v>2350</v>
      </c>
      <c r="C3419" t="b">
        <v>0</v>
      </c>
      <c r="D3419" t="s">
        <v>66</v>
      </c>
      <c r="E3419">
        <v>0</v>
      </c>
      <c r="F3419">
        <v>2020</v>
      </c>
    </row>
    <row r="3420" spans="1:6" x14ac:dyDescent="0.25">
      <c r="A3420" t="s">
        <v>2376</v>
      </c>
      <c r="B3420" t="s">
        <v>2352</v>
      </c>
      <c r="C3420" t="b">
        <v>1</v>
      </c>
      <c r="D3420" t="s">
        <v>66</v>
      </c>
      <c r="E3420">
        <v>63427</v>
      </c>
      <c r="F3420">
        <v>2020</v>
      </c>
    </row>
    <row r="3421" spans="1:6" x14ac:dyDescent="0.25">
      <c r="A3421" t="s">
        <v>2332</v>
      </c>
      <c r="B3421" t="s">
        <v>2345</v>
      </c>
      <c r="C3421" t="b">
        <v>0</v>
      </c>
      <c r="D3421" t="s">
        <v>66</v>
      </c>
      <c r="E3421">
        <v>0</v>
      </c>
      <c r="F3421">
        <v>2020</v>
      </c>
    </row>
    <row r="3422" spans="1:6" x14ac:dyDescent="0.25">
      <c r="A3422" t="s">
        <v>2332</v>
      </c>
      <c r="B3422" t="s">
        <v>2350</v>
      </c>
      <c r="C3422" t="b">
        <v>0</v>
      </c>
      <c r="D3422" t="s">
        <v>66</v>
      </c>
      <c r="E3422">
        <v>0</v>
      </c>
      <c r="F3422">
        <v>2020</v>
      </c>
    </row>
    <row r="3423" spans="1:6" x14ac:dyDescent="0.25">
      <c r="A3423" t="s">
        <v>2353</v>
      </c>
      <c r="B3423" t="s">
        <v>2347</v>
      </c>
      <c r="C3423" t="b">
        <v>0</v>
      </c>
      <c r="D3423" t="s">
        <v>66</v>
      </c>
      <c r="E3423">
        <v>31366.714</v>
      </c>
      <c r="F3423">
        <v>2020</v>
      </c>
    </row>
    <row r="3424" spans="1:6" x14ac:dyDescent="0.25">
      <c r="A3424" t="s">
        <v>2338</v>
      </c>
      <c r="B3424" t="s">
        <v>2345</v>
      </c>
      <c r="C3424" t="b">
        <v>1</v>
      </c>
      <c r="D3424" t="s">
        <v>66</v>
      </c>
      <c r="E3424">
        <v>1541002.3</v>
      </c>
      <c r="F3424">
        <v>2020</v>
      </c>
    </row>
    <row r="3425" spans="1:6" x14ac:dyDescent="0.25">
      <c r="A3425" t="s">
        <v>2376</v>
      </c>
      <c r="B3425" t="s">
        <v>2341</v>
      </c>
      <c r="C3425" t="b">
        <v>1</v>
      </c>
      <c r="D3425" t="s">
        <v>15</v>
      </c>
      <c r="E3425">
        <v>242054</v>
      </c>
      <c r="F3425">
        <v>2020</v>
      </c>
    </row>
    <row r="3426" spans="1:6" x14ac:dyDescent="0.25">
      <c r="A3426" t="s">
        <v>2407</v>
      </c>
      <c r="B3426" t="s">
        <v>2341</v>
      </c>
      <c r="C3426" t="b">
        <v>1</v>
      </c>
      <c r="D3426" t="s">
        <v>125</v>
      </c>
      <c r="E3426">
        <v>2500454</v>
      </c>
      <c r="F3426">
        <v>2020</v>
      </c>
    </row>
    <row r="3427" spans="1:6" x14ac:dyDescent="0.25">
      <c r="A3427" t="s">
        <v>2438</v>
      </c>
      <c r="B3427" t="s">
        <v>2341</v>
      </c>
      <c r="C3427" t="b">
        <v>1</v>
      </c>
      <c r="D3427" t="s">
        <v>125</v>
      </c>
      <c r="E3427">
        <v>653932</v>
      </c>
      <c r="F3427">
        <v>2020</v>
      </c>
    </row>
    <row r="3428" spans="1:6" x14ac:dyDescent="0.25">
      <c r="A3428" t="s">
        <v>2353</v>
      </c>
      <c r="B3428" t="s">
        <v>2350</v>
      </c>
      <c r="C3428" t="b">
        <v>0</v>
      </c>
      <c r="D3428" t="s">
        <v>134</v>
      </c>
      <c r="E3428">
        <v>25634.202000000001</v>
      </c>
      <c r="F3428">
        <v>2020</v>
      </c>
    </row>
    <row r="3429" spans="1:6" x14ac:dyDescent="0.25">
      <c r="A3429" t="s">
        <v>2374</v>
      </c>
      <c r="B3429" t="s">
        <v>2345</v>
      </c>
      <c r="C3429" t="b">
        <v>1</v>
      </c>
      <c r="D3429" t="s">
        <v>134</v>
      </c>
      <c r="E3429">
        <v>7668185.5999999996</v>
      </c>
      <c r="F3429">
        <v>2020</v>
      </c>
    </row>
    <row r="3430" spans="1:6" x14ac:dyDescent="0.25">
      <c r="A3430" t="s">
        <v>2374</v>
      </c>
      <c r="B3430" t="s">
        <v>2345</v>
      </c>
      <c r="C3430" t="b">
        <v>1</v>
      </c>
      <c r="D3430" t="s">
        <v>134</v>
      </c>
      <c r="E3430">
        <v>323522.24</v>
      </c>
      <c r="F3430">
        <v>2020</v>
      </c>
    </row>
    <row r="3431" spans="1:6" x14ac:dyDescent="0.25">
      <c r="A3431" t="s">
        <v>2472</v>
      </c>
      <c r="B3431" t="s">
        <v>2341</v>
      </c>
      <c r="C3431" t="b">
        <v>1</v>
      </c>
      <c r="D3431" t="s">
        <v>16</v>
      </c>
      <c r="E3431">
        <v>2366</v>
      </c>
      <c r="F3431">
        <v>2020</v>
      </c>
    </row>
    <row r="3432" spans="1:6" x14ac:dyDescent="0.25">
      <c r="A3432" t="s">
        <v>2472</v>
      </c>
      <c r="B3432" t="s">
        <v>2341</v>
      </c>
      <c r="C3432" t="b">
        <v>1</v>
      </c>
      <c r="D3432" t="s">
        <v>16</v>
      </c>
      <c r="E3432">
        <v>4664</v>
      </c>
      <c r="F3432">
        <v>2020</v>
      </c>
    </row>
    <row r="3433" spans="1:6" x14ac:dyDescent="0.25">
      <c r="A3433" t="s">
        <v>2332</v>
      </c>
      <c r="B3433" t="s">
        <v>2372</v>
      </c>
      <c r="C3433" t="b">
        <v>0</v>
      </c>
      <c r="D3433" t="s">
        <v>16</v>
      </c>
      <c r="E3433">
        <v>-47646</v>
      </c>
      <c r="F3433">
        <v>2020</v>
      </c>
    </row>
    <row r="3434" spans="1:6" x14ac:dyDescent="0.25">
      <c r="A3434" t="s">
        <v>2392</v>
      </c>
      <c r="B3434" t="s">
        <v>2352</v>
      </c>
      <c r="C3434" t="b">
        <v>1</v>
      </c>
      <c r="D3434" t="s">
        <v>125</v>
      </c>
      <c r="E3434">
        <v>666</v>
      </c>
      <c r="F3434">
        <v>2020</v>
      </c>
    </row>
    <row r="3435" spans="1:6" x14ac:dyDescent="0.25">
      <c r="A3435" t="s">
        <v>2332</v>
      </c>
      <c r="B3435" t="s">
        <v>2350</v>
      </c>
      <c r="C3435" t="b">
        <v>0</v>
      </c>
      <c r="D3435" t="s">
        <v>15</v>
      </c>
      <c r="E3435">
        <v>0</v>
      </c>
      <c r="F3435">
        <v>2020</v>
      </c>
    </row>
    <row r="3436" spans="1:6" x14ac:dyDescent="0.25">
      <c r="A3436" t="s">
        <v>2392</v>
      </c>
      <c r="B3436" t="s">
        <v>2350</v>
      </c>
      <c r="C3436" t="b">
        <v>1</v>
      </c>
      <c r="D3436" t="s">
        <v>15</v>
      </c>
      <c r="E3436">
        <v>4861</v>
      </c>
      <c r="F3436">
        <v>2020</v>
      </c>
    </row>
    <row r="3437" spans="1:6" x14ac:dyDescent="0.25">
      <c r="A3437" t="s">
        <v>2376</v>
      </c>
      <c r="B3437" t="s">
        <v>2345</v>
      </c>
      <c r="C3437" t="b">
        <v>1</v>
      </c>
      <c r="D3437" t="s">
        <v>37</v>
      </c>
      <c r="E3437">
        <v>2580328.7000000002</v>
      </c>
      <c r="F3437">
        <v>2020</v>
      </c>
    </row>
    <row r="3438" spans="1:6" x14ac:dyDescent="0.25">
      <c r="A3438" t="s">
        <v>2353</v>
      </c>
      <c r="B3438" t="s">
        <v>2350</v>
      </c>
      <c r="C3438" t="b">
        <v>0</v>
      </c>
      <c r="D3438" t="s">
        <v>37</v>
      </c>
      <c r="E3438">
        <v>4806.2730000000001</v>
      </c>
      <c r="F3438">
        <v>2020</v>
      </c>
    </row>
    <row r="3439" spans="1:6" x14ac:dyDescent="0.25">
      <c r="A3439" t="s">
        <v>2338</v>
      </c>
      <c r="B3439" t="s">
        <v>2350</v>
      </c>
      <c r="C3439" t="b">
        <v>1</v>
      </c>
      <c r="D3439" t="s">
        <v>40</v>
      </c>
      <c r="E3439">
        <v>19.600000000000001</v>
      </c>
      <c r="F3439">
        <v>2020</v>
      </c>
    </row>
    <row r="3440" spans="1:6" x14ac:dyDescent="0.25">
      <c r="A3440" t="s">
        <v>2332</v>
      </c>
      <c r="B3440" t="s">
        <v>2352</v>
      </c>
      <c r="C3440" t="b">
        <v>0</v>
      </c>
      <c r="D3440" t="s">
        <v>40</v>
      </c>
      <c r="E3440">
        <v>0</v>
      </c>
      <c r="F3440">
        <v>2020</v>
      </c>
    </row>
    <row r="3441" spans="1:6" x14ac:dyDescent="0.25">
      <c r="A3441" t="s">
        <v>2332</v>
      </c>
      <c r="B3441" t="s">
        <v>2350</v>
      </c>
      <c r="C3441" t="b">
        <v>0</v>
      </c>
      <c r="D3441" t="s">
        <v>66</v>
      </c>
      <c r="E3441">
        <v>0</v>
      </c>
      <c r="F3441">
        <v>2020</v>
      </c>
    </row>
    <row r="3442" spans="1:6" x14ac:dyDescent="0.25">
      <c r="A3442" t="s">
        <v>2353</v>
      </c>
      <c r="B3442" t="s">
        <v>2350</v>
      </c>
      <c r="C3442" t="b">
        <v>0</v>
      </c>
      <c r="D3442" t="s">
        <v>66</v>
      </c>
      <c r="E3442">
        <v>2628.6840000000002</v>
      </c>
      <c r="F3442">
        <v>2020</v>
      </c>
    </row>
    <row r="3443" spans="1:6" x14ac:dyDescent="0.25">
      <c r="A3443" t="s">
        <v>2396</v>
      </c>
      <c r="B3443" t="s">
        <v>2352</v>
      </c>
      <c r="C3443" t="b">
        <v>1</v>
      </c>
      <c r="D3443" t="s">
        <v>66</v>
      </c>
      <c r="E3443">
        <v>233404.32</v>
      </c>
      <c r="F3443">
        <v>2020</v>
      </c>
    </row>
    <row r="3444" spans="1:6" x14ac:dyDescent="0.25">
      <c r="A3444" t="s">
        <v>2354</v>
      </c>
      <c r="B3444" t="s">
        <v>2350</v>
      </c>
      <c r="C3444" t="b">
        <v>1</v>
      </c>
      <c r="D3444" t="s">
        <v>71</v>
      </c>
      <c r="E3444">
        <v>12</v>
      </c>
      <c r="F3444">
        <v>2020</v>
      </c>
    </row>
    <row r="3445" spans="1:6" x14ac:dyDescent="0.25">
      <c r="A3445" t="s">
        <v>2473</v>
      </c>
      <c r="B3445" t="s">
        <v>2341</v>
      </c>
      <c r="C3445" t="b">
        <v>1</v>
      </c>
      <c r="D3445" t="s">
        <v>131</v>
      </c>
      <c r="E3445">
        <v>14326</v>
      </c>
      <c r="F3445">
        <v>2020</v>
      </c>
    </row>
    <row r="3446" spans="1:6" x14ac:dyDescent="0.25">
      <c r="A3446" t="s">
        <v>2332</v>
      </c>
      <c r="B3446" t="s">
        <v>2345</v>
      </c>
      <c r="C3446" t="b">
        <v>0</v>
      </c>
      <c r="D3446" t="s">
        <v>35</v>
      </c>
      <c r="E3446">
        <v>0</v>
      </c>
      <c r="F3446">
        <v>2020</v>
      </c>
    </row>
    <row r="3447" spans="1:6" x14ac:dyDescent="0.25">
      <c r="A3447" t="s">
        <v>2397</v>
      </c>
      <c r="B3447" t="s">
        <v>2350</v>
      </c>
      <c r="C3447" t="b">
        <v>1</v>
      </c>
      <c r="D3447" t="s">
        <v>35</v>
      </c>
      <c r="E3447">
        <v>188</v>
      </c>
      <c r="F3447">
        <v>2020</v>
      </c>
    </row>
    <row r="3448" spans="1:6" x14ac:dyDescent="0.25">
      <c r="A3448" t="s">
        <v>2373</v>
      </c>
      <c r="B3448" t="s">
        <v>2352</v>
      </c>
      <c r="C3448" t="b">
        <v>1</v>
      </c>
      <c r="D3448" t="s">
        <v>114</v>
      </c>
      <c r="E3448">
        <v>37384</v>
      </c>
      <c r="F3448">
        <v>2020</v>
      </c>
    </row>
    <row r="3449" spans="1:6" x14ac:dyDescent="0.25">
      <c r="A3449" t="s">
        <v>2392</v>
      </c>
      <c r="B3449" t="s">
        <v>2347</v>
      </c>
      <c r="C3449" t="b">
        <v>1</v>
      </c>
      <c r="D3449" t="s">
        <v>114</v>
      </c>
      <c r="E3449">
        <v>109475</v>
      </c>
      <c r="F3449">
        <v>2020</v>
      </c>
    </row>
    <row r="3450" spans="1:6" x14ac:dyDescent="0.25">
      <c r="A3450" t="s">
        <v>2353</v>
      </c>
      <c r="B3450" t="s">
        <v>2347</v>
      </c>
      <c r="C3450" t="b">
        <v>0</v>
      </c>
      <c r="D3450" t="s">
        <v>16</v>
      </c>
      <c r="E3450">
        <v>8290.1569999999992</v>
      </c>
      <c r="F3450">
        <v>2020</v>
      </c>
    </row>
    <row r="3451" spans="1:6" x14ac:dyDescent="0.25">
      <c r="A3451" t="s">
        <v>2393</v>
      </c>
      <c r="B3451" t="s">
        <v>2345</v>
      </c>
      <c r="C3451" t="b">
        <v>1</v>
      </c>
      <c r="D3451" t="s">
        <v>16</v>
      </c>
      <c r="E3451">
        <v>3059662.8</v>
      </c>
      <c r="F3451">
        <v>2020</v>
      </c>
    </row>
    <row r="3452" spans="1:6" x14ac:dyDescent="0.25">
      <c r="A3452" t="s">
        <v>2332</v>
      </c>
      <c r="B3452" t="s">
        <v>2345</v>
      </c>
      <c r="C3452" t="b">
        <v>0</v>
      </c>
      <c r="D3452" t="s">
        <v>105</v>
      </c>
      <c r="E3452">
        <v>0</v>
      </c>
      <c r="F3452">
        <v>2020</v>
      </c>
    </row>
    <row r="3453" spans="1:6" x14ac:dyDescent="0.25">
      <c r="A3453" t="s">
        <v>2353</v>
      </c>
      <c r="B3453" t="s">
        <v>2350</v>
      </c>
      <c r="C3453" t="b">
        <v>0</v>
      </c>
      <c r="D3453" t="s">
        <v>105</v>
      </c>
      <c r="E3453">
        <v>12353.45</v>
      </c>
      <c r="F3453">
        <v>2020</v>
      </c>
    </row>
    <row r="3454" spans="1:6" x14ac:dyDescent="0.25">
      <c r="A3454" t="s">
        <v>2393</v>
      </c>
      <c r="B3454" t="s">
        <v>2345</v>
      </c>
      <c r="C3454" t="b">
        <v>1</v>
      </c>
      <c r="D3454" t="s">
        <v>105</v>
      </c>
      <c r="E3454">
        <v>2267803</v>
      </c>
      <c r="F3454">
        <v>2020</v>
      </c>
    </row>
    <row r="3455" spans="1:6" x14ac:dyDescent="0.25">
      <c r="A3455" t="s">
        <v>2353</v>
      </c>
      <c r="B3455" t="s">
        <v>2350</v>
      </c>
      <c r="C3455" t="b">
        <v>0</v>
      </c>
      <c r="D3455" t="s">
        <v>105</v>
      </c>
      <c r="E3455">
        <v>1316.518</v>
      </c>
      <c r="F3455">
        <v>2020</v>
      </c>
    </row>
    <row r="3456" spans="1:6" x14ac:dyDescent="0.25">
      <c r="A3456" t="s">
        <v>2376</v>
      </c>
      <c r="B3456" t="s">
        <v>2345</v>
      </c>
      <c r="C3456" t="b">
        <v>1</v>
      </c>
      <c r="D3456" t="s">
        <v>88</v>
      </c>
      <c r="E3456">
        <v>628214.38</v>
      </c>
      <c r="F3456">
        <v>2020</v>
      </c>
    </row>
    <row r="3457" spans="1:6" x14ac:dyDescent="0.25">
      <c r="A3457" t="s">
        <v>2353</v>
      </c>
      <c r="B3457" t="s">
        <v>2350</v>
      </c>
      <c r="C3457" t="b">
        <v>0</v>
      </c>
      <c r="D3457" t="s">
        <v>88</v>
      </c>
      <c r="E3457">
        <v>-3023.3789999999999</v>
      </c>
      <c r="F3457">
        <v>2020</v>
      </c>
    </row>
    <row r="3458" spans="1:6" x14ac:dyDescent="0.25">
      <c r="A3458" t="s">
        <v>2448</v>
      </c>
      <c r="B3458" t="s">
        <v>2368</v>
      </c>
      <c r="C3458" t="b">
        <v>1</v>
      </c>
      <c r="D3458" t="s">
        <v>114</v>
      </c>
      <c r="E3458">
        <v>11548938</v>
      </c>
      <c r="F3458">
        <v>2020</v>
      </c>
    </row>
    <row r="3459" spans="1:6" x14ac:dyDescent="0.25">
      <c r="A3459" t="s">
        <v>2448</v>
      </c>
      <c r="B3459" t="s">
        <v>2368</v>
      </c>
      <c r="C3459" t="b">
        <v>1</v>
      </c>
      <c r="D3459" t="s">
        <v>114</v>
      </c>
      <c r="E3459">
        <v>10409819</v>
      </c>
      <c r="F3459">
        <v>2020</v>
      </c>
    </row>
    <row r="3460" spans="1:6" x14ac:dyDescent="0.25">
      <c r="A3460" t="s">
        <v>2392</v>
      </c>
      <c r="B3460" t="s">
        <v>2350</v>
      </c>
      <c r="C3460" t="b">
        <v>1</v>
      </c>
      <c r="D3460" t="s">
        <v>131</v>
      </c>
      <c r="E3460">
        <v>1873.6030000000001</v>
      </c>
      <c r="F3460">
        <v>2020</v>
      </c>
    </row>
    <row r="3461" spans="1:6" x14ac:dyDescent="0.25">
      <c r="A3461" t="s">
        <v>2342</v>
      </c>
      <c r="B3461" t="s">
        <v>2352</v>
      </c>
      <c r="C3461" t="b">
        <v>1</v>
      </c>
      <c r="D3461" t="s">
        <v>131</v>
      </c>
      <c r="E3461">
        <v>7221.3969999999999</v>
      </c>
      <c r="F3461">
        <v>2020</v>
      </c>
    </row>
    <row r="3462" spans="1:6" x14ac:dyDescent="0.25">
      <c r="A3462" t="s">
        <v>2353</v>
      </c>
      <c r="B3462" t="s">
        <v>2350</v>
      </c>
      <c r="C3462" t="b">
        <v>0</v>
      </c>
      <c r="D3462" t="s">
        <v>40</v>
      </c>
      <c r="E3462">
        <v>2140.9749999999999</v>
      </c>
      <c r="F3462">
        <v>2020</v>
      </c>
    </row>
    <row r="3463" spans="1:6" x14ac:dyDescent="0.25">
      <c r="A3463" t="s">
        <v>2393</v>
      </c>
      <c r="B3463" t="s">
        <v>2345</v>
      </c>
      <c r="C3463" t="b">
        <v>1</v>
      </c>
      <c r="D3463" t="s">
        <v>40</v>
      </c>
      <c r="E3463">
        <v>2518469</v>
      </c>
      <c r="F3463">
        <v>2020</v>
      </c>
    </row>
    <row r="3464" spans="1:6" x14ac:dyDescent="0.25">
      <c r="A3464" t="s">
        <v>2353</v>
      </c>
      <c r="B3464" t="s">
        <v>2350</v>
      </c>
      <c r="C3464" t="b">
        <v>0</v>
      </c>
      <c r="D3464" t="s">
        <v>27</v>
      </c>
      <c r="E3464">
        <v>8429.4609999999993</v>
      </c>
      <c r="F3464">
        <v>2020</v>
      </c>
    </row>
    <row r="3465" spans="1:6" x14ac:dyDescent="0.25">
      <c r="A3465" t="s">
        <v>2448</v>
      </c>
      <c r="B3465" t="s">
        <v>2345</v>
      </c>
      <c r="C3465" t="b">
        <v>1</v>
      </c>
      <c r="D3465" t="s">
        <v>27</v>
      </c>
      <c r="E3465">
        <v>5625204.5</v>
      </c>
      <c r="F3465">
        <v>2020</v>
      </c>
    </row>
    <row r="3466" spans="1:6" x14ac:dyDescent="0.25">
      <c r="A3466" t="s">
        <v>2397</v>
      </c>
      <c r="B3466" t="s">
        <v>2350</v>
      </c>
      <c r="C3466" t="b">
        <v>0</v>
      </c>
      <c r="D3466" t="s">
        <v>27</v>
      </c>
      <c r="E3466">
        <v>-138</v>
      </c>
      <c r="F3466">
        <v>2020</v>
      </c>
    </row>
    <row r="3467" spans="1:6" x14ac:dyDescent="0.25">
      <c r="A3467" t="s">
        <v>2369</v>
      </c>
      <c r="B3467" t="s">
        <v>2350</v>
      </c>
      <c r="C3467" t="b">
        <v>0</v>
      </c>
      <c r="D3467" t="s">
        <v>27</v>
      </c>
      <c r="E3467">
        <v>-47</v>
      </c>
      <c r="F3467">
        <v>2020</v>
      </c>
    </row>
    <row r="3468" spans="1:6" x14ac:dyDescent="0.25">
      <c r="A3468" t="s">
        <v>2351</v>
      </c>
      <c r="B3468" t="s">
        <v>2345</v>
      </c>
      <c r="C3468" t="b">
        <v>1</v>
      </c>
      <c r="D3468" t="s">
        <v>128</v>
      </c>
      <c r="E3468">
        <v>5249106.4000000004</v>
      </c>
      <c r="F3468">
        <v>2020</v>
      </c>
    </row>
    <row r="3469" spans="1:6" x14ac:dyDescent="0.25">
      <c r="A3469" t="s">
        <v>2353</v>
      </c>
      <c r="B3469" t="s">
        <v>2350</v>
      </c>
      <c r="C3469" t="b">
        <v>0</v>
      </c>
      <c r="D3469" t="s">
        <v>128</v>
      </c>
      <c r="E3469">
        <v>25906.58</v>
      </c>
      <c r="F3469">
        <v>2020</v>
      </c>
    </row>
    <row r="3470" spans="1:6" x14ac:dyDescent="0.25">
      <c r="A3470" t="s">
        <v>2332</v>
      </c>
      <c r="B3470" t="s">
        <v>2345</v>
      </c>
      <c r="C3470" t="b">
        <v>0</v>
      </c>
      <c r="D3470" t="s">
        <v>128</v>
      </c>
      <c r="E3470">
        <v>0</v>
      </c>
      <c r="F3470">
        <v>2020</v>
      </c>
    </row>
    <row r="3471" spans="1:6" x14ac:dyDescent="0.25">
      <c r="A3471" t="s">
        <v>2362</v>
      </c>
      <c r="B3471" t="s">
        <v>2341</v>
      </c>
      <c r="C3471" t="b">
        <v>1</v>
      </c>
      <c r="D3471" t="s">
        <v>66</v>
      </c>
      <c r="E3471">
        <v>29359</v>
      </c>
      <c r="F3471">
        <v>2020</v>
      </c>
    </row>
    <row r="3472" spans="1:6" x14ac:dyDescent="0.25">
      <c r="A3472" t="s">
        <v>2332</v>
      </c>
      <c r="B3472" t="s">
        <v>2350</v>
      </c>
      <c r="C3472" t="b">
        <v>0</v>
      </c>
      <c r="D3472" t="s">
        <v>6</v>
      </c>
      <c r="E3472">
        <v>0</v>
      </c>
      <c r="F3472">
        <v>2020</v>
      </c>
    </row>
    <row r="3473" spans="1:6" x14ac:dyDescent="0.25">
      <c r="A3473" t="s">
        <v>2408</v>
      </c>
      <c r="B3473" t="s">
        <v>2350</v>
      </c>
      <c r="C3473" t="b">
        <v>1</v>
      </c>
      <c r="D3473" t="s">
        <v>6</v>
      </c>
      <c r="E3473">
        <v>120</v>
      </c>
      <c r="F3473">
        <v>2020</v>
      </c>
    </row>
    <row r="3474" spans="1:6" x14ac:dyDescent="0.25">
      <c r="A3474" t="s">
        <v>2332</v>
      </c>
      <c r="B3474" t="s">
        <v>2350</v>
      </c>
      <c r="C3474" t="b">
        <v>0</v>
      </c>
      <c r="D3474" t="s">
        <v>6</v>
      </c>
      <c r="E3474">
        <v>377.39100000000002</v>
      </c>
      <c r="F3474">
        <v>2020</v>
      </c>
    </row>
    <row r="3475" spans="1:6" x14ac:dyDescent="0.25">
      <c r="A3475" t="s">
        <v>2332</v>
      </c>
      <c r="B3475" t="s">
        <v>2350</v>
      </c>
      <c r="C3475" t="b">
        <v>0</v>
      </c>
      <c r="D3475" t="s">
        <v>6</v>
      </c>
      <c r="E3475">
        <v>66942.608999999997</v>
      </c>
      <c r="F3475">
        <v>2020</v>
      </c>
    </row>
    <row r="3476" spans="1:6" x14ac:dyDescent="0.25">
      <c r="A3476" t="s">
        <v>2382</v>
      </c>
      <c r="B3476" t="s">
        <v>2350</v>
      </c>
      <c r="C3476" t="b">
        <v>1</v>
      </c>
      <c r="D3476" t="s">
        <v>6</v>
      </c>
      <c r="E3476">
        <v>1689.31</v>
      </c>
      <c r="F3476">
        <v>2020</v>
      </c>
    </row>
    <row r="3477" spans="1:6" x14ac:dyDescent="0.25">
      <c r="A3477" t="s">
        <v>2332</v>
      </c>
      <c r="B3477" t="s">
        <v>2350</v>
      </c>
      <c r="C3477" t="b">
        <v>0</v>
      </c>
      <c r="D3477" t="s">
        <v>6</v>
      </c>
      <c r="E3477">
        <v>0</v>
      </c>
      <c r="F3477">
        <v>2020</v>
      </c>
    </row>
    <row r="3478" spans="1:6" x14ac:dyDescent="0.25">
      <c r="A3478" t="s">
        <v>2382</v>
      </c>
      <c r="B3478" t="s">
        <v>2350</v>
      </c>
      <c r="C3478" t="b">
        <v>1</v>
      </c>
      <c r="D3478" t="s">
        <v>6</v>
      </c>
      <c r="E3478">
        <v>317699.69</v>
      </c>
      <c r="F3478">
        <v>2020</v>
      </c>
    </row>
    <row r="3479" spans="1:6" x14ac:dyDescent="0.25">
      <c r="A3479" t="s">
        <v>2367</v>
      </c>
      <c r="B3479" t="s">
        <v>2350</v>
      </c>
      <c r="C3479" t="b">
        <v>1</v>
      </c>
      <c r="D3479" t="s">
        <v>6</v>
      </c>
      <c r="E3479">
        <v>159359</v>
      </c>
      <c r="F3479">
        <v>2020</v>
      </c>
    </row>
    <row r="3480" spans="1:6" x14ac:dyDescent="0.25">
      <c r="A3480" t="s">
        <v>2332</v>
      </c>
      <c r="B3480" t="s">
        <v>2350</v>
      </c>
      <c r="C3480" t="b">
        <v>0</v>
      </c>
      <c r="D3480" t="s">
        <v>6</v>
      </c>
      <c r="E3480">
        <v>0</v>
      </c>
      <c r="F3480">
        <v>2020</v>
      </c>
    </row>
    <row r="3481" spans="1:6" x14ac:dyDescent="0.25">
      <c r="A3481" t="s">
        <v>2369</v>
      </c>
      <c r="B3481" t="s">
        <v>2350</v>
      </c>
      <c r="C3481" t="b">
        <v>1</v>
      </c>
      <c r="D3481" t="s">
        <v>6</v>
      </c>
      <c r="E3481">
        <v>14643</v>
      </c>
      <c r="F3481">
        <v>2020</v>
      </c>
    </row>
    <row r="3482" spans="1:6" x14ac:dyDescent="0.25">
      <c r="A3482" t="s">
        <v>2332</v>
      </c>
      <c r="B3482" t="s">
        <v>2350</v>
      </c>
      <c r="C3482" t="b">
        <v>0</v>
      </c>
      <c r="D3482" t="s">
        <v>6</v>
      </c>
      <c r="E3482">
        <v>0</v>
      </c>
      <c r="F3482">
        <v>2020</v>
      </c>
    </row>
    <row r="3483" spans="1:6" x14ac:dyDescent="0.25">
      <c r="A3483" t="s">
        <v>2364</v>
      </c>
      <c r="B3483" t="s">
        <v>2350</v>
      </c>
      <c r="C3483" t="b">
        <v>0</v>
      </c>
      <c r="D3483" t="s">
        <v>6</v>
      </c>
      <c r="E3483">
        <v>-125</v>
      </c>
      <c r="F3483">
        <v>2020</v>
      </c>
    </row>
    <row r="3484" spans="1:6" x14ac:dyDescent="0.25">
      <c r="A3484" t="s">
        <v>2332</v>
      </c>
      <c r="B3484" t="s">
        <v>2350</v>
      </c>
      <c r="C3484" t="b">
        <v>0</v>
      </c>
      <c r="D3484" t="s">
        <v>6</v>
      </c>
      <c r="E3484">
        <v>0</v>
      </c>
      <c r="F3484">
        <v>2020</v>
      </c>
    </row>
    <row r="3485" spans="1:6" x14ac:dyDescent="0.25">
      <c r="A3485" t="s">
        <v>2353</v>
      </c>
      <c r="B3485" t="s">
        <v>2350</v>
      </c>
      <c r="C3485" t="b">
        <v>0</v>
      </c>
      <c r="D3485" t="s">
        <v>6</v>
      </c>
      <c r="E3485">
        <v>9715.2279999999992</v>
      </c>
      <c r="F3485">
        <v>2020</v>
      </c>
    </row>
    <row r="3486" spans="1:6" x14ac:dyDescent="0.25">
      <c r="A3486" t="s">
        <v>2388</v>
      </c>
      <c r="B3486" t="s">
        <v>2371</v>
      </c>
      <c r="C3486" t="b">
        <v>1</v>
      </c>
      <c r="D3486" t="s">
        <v>6</v>
      </c>
      <c r="E3486">
        <v>229178.37</v>
      </c>
      <c r="F3486">
        <v>2020</v>
      </c>
    </row>
    <row r="3487" spans="1:6" x14ac:dyDescent="0.25">
      <c r="A3487" t="s">
        <v>2353</v>
      </c>
      <c r="B3487" t="s">
        <v>2345</v>
      </c>
      <c r="C3487" t="b">
        <v>0</v>
      </c>
      <c r="D3487" t="s">
        <v>6</v>
      </c>
      <c r="E3487">
        <v>119240.4</v>
      </c>
      <c r="F3487">
        <v>2020</v>
      </c>
    </row>
    <row r="3488" spans="1:6" x14ac:dyDescent="0.25">
      <c r="A3488" t="s">
        <v>2402</v>
      </c>
      <c r="B3488" t="s">
        <v>2341</v>
      </c>
      <c r="C3488" t="b">
        <v>1</v>
      </c>
      <c r="D3488" t="s">
        <v>6</v>
      </c>
      <c r="E3488">
        <v>60854</v>
      </c>
      <c r="F3488">
        <v>2020</v>
      </c>
    </row>
    <row r="3489" spans="1:6" x14ac:dyDescent="0.25">
      <c r="A3489" t="s">
        <v>2393</v>
      </c>
      <c r="B3489" t="s">
        <v>2352</v>
      </c>
      <c r="C3489" t="b">
        <v>1</v>
      </c>
      <c r="D3489" t="s">
        <v>6</v>
      </c>
      <c r="E3489">
        <v>3468</v>
      </c>
      <c r="F3489">
        <v>2020</v>
      </c>
    </row>
    <row r="3490" spans="1:6" x14ac:dyDescent="0.25">
      <c r="A3490" t="s">
        <v>2358</v>
      </c>
      <c r="B3490" t="s">
        <v>2352</v>
      </c>
      <c r="C3490" t="b">
        <v>0</v>
      </c>
      <c r="D3490" t="s">
        <v>6</v>
      </c>
      <c r="E3490">
        <v>-502</v>
      </c>
      <c r="F3490">
        <v>2020</v>
      </c>
    </row>
    <row r="3491" spans="1:6" x14ac:dyDescent="0.25">
      <c r="A3491" t="s">
        <v>2373</v>
      </c>
      <c r="B3491" t="s">
        <v>2350</v>
      </c>
      <c r="C3491" t="b">
        <v>1</v>
      </c>
      <c r="D3491" t="s">
        <v>6</v>
      </c>
      <c r="E3491">
        <v>3367</v>
      </c>
      <c r="F3491">
        <v>2020</v>
      </c>
    </row>
    <row r="3492" spans="1:6" x14ac:dyDescent="0.25">
      <c r="A3492" t="s">
        <v>2394</v>
      </c>
      <c r="B3492" t="s">
        <v>2350</v>
      </c>
      <c r="C3492" t="b">
        <v>1</v>
      </c>
      <c r="D3492" t="s">
        <v>6</v>
      </c>
      <c r="E3492">
        <v>21431.62</v>
      </c>
      <c r="F3492">
        <v>2020</v>
      </c>
    </row>
    <row r="3493" spans="1:6" x14ac:dyDescent="0.25">
      <c r="A3493" t="s">
        <v>2361</v>
      </c>
      <c r="B3493" t="s">
        <v>2341</v>
      </c>
      <c r="C3493" t="b">
        <v>1</v>
      </c>
      <c r="D3493" t="s">
        <v>6</v>
      </c>
      <c r="E3493">
        <v>11178</v>
      </c>
      <c r="F3493">
        <v>2020</v>
      </c>
    </row>
    <row r="3494" spans="1:6" x14ac:dyDescent="0.25">
      <c r="A3494" t="s">
        <v>2332</v>
      </c>
      <c r="B3494" t="s">
        <v>2372</v>
      </c>
      <c r="C3494" t="b">
        <v>0</v>
      </c>
      <c r="D3494" t="s">
        <v>6</v>
      </c>
      <c r="E3494">
        <v>-57</v>
      </c>
      <c r="F3494">
        <v>2020</v>
      </c>
    </row>
    <row r="3495" spans="1:6" x14ac:dyDescent="0.25">
      <c r="A3495" t="s">
        <v>2446</v>
      </c>
      <c r="B3495" t="s">
        <v>2350</v>
      </c>
      <c r="C3495" t="b">
        <v>1</v>
      </c>
      <c r="D3495" t="s">
        <v>6</v>
      </c>
      <c r="E3495">
        <v>16962</v>
      </c>
      <c r="F3495">
        <v>2020</v>
      </c>
    </row>
    <row r="3496" spans="1:6" x14ac:dyDescent="0.25">
      <c r="A3496" t="s">
        <v>2383</v>
      </c>
      <c r="B3496" t="s">
        <v>2339</v>
      </c>
      <c r="C3496" t="b">
        <v>1</v>
      </c>
      <c r="D3496" t="s">
        <v>6</v>
      </c>
      <c r="E3496">
        <v>3983</v>
      </c>
      <c r="F3496">
        <v>2020</v>
      </c>
    </row>
    <row r="3497" spans="1:6" x14ac:dyDescent="0.25">
      <c r="A3497" t="s">
        <v>2373</v>
      </c>
      <c r="B3497" t="s">
        <v>2350</v>
      </c>
      <c r="C3497" t="b">
        <v>1</v>
      </c>
      <c r="D3497" t="s">
        <v>6</v>
      </c>
      <c r="E3497">
        <v>5665</v>
      </c>
      <c r="F3497">
        <v>2020</v>
      </c>
    </row>
    <row r="3498" spans="1:6" x14ac:dyDescent="0.25">
      <c r="A3498" t="s">
        <v>2408</v>
      </c>
      <c r="B3498" t="s">
        <v>2350</v>
      </c>
      <c r="C3498" t="b">
        <v>1</v>
      </c>
      <c r="D3498" t="s">
        <v>6</v>
      </c>
      <c r="E3498">
        <v>4821</v>
      </c>
      <c r="F3498">
        <v>2020</v>
      </c>
    </row>
    <row r="3499" spans="1:6" x14ac:dyDescent="0.25">
      <c r="A3499" t="s">
        <v>2379</v>
      </c>
      <c r="B3499" t="s">
        <v>2350</v>
      </c>
      <c r="C3499" t="b">
        <v>1</v>
      </c>
      <c r="D3499" t="s">
        <v>6</v>
      </c>
      <c r="E3499">
        <v>2479</v>
      </c>
      <c r="F3499">
        <v>2020</v>
      </c>
    </row>
    <row r="3500" spans="1:6" x14ac:dyDescent="0.25">
      <c r="A3500" t="s">
        <v>2446</v>
      </c>
      <c r="B3500" t="s">
        <v>2350</v>
      </c>
      <c r="C3500" t="b">
        <v>1</v>
      </c>
      <c r="D3500" t="s">
        <v>6</v>
      </c>
      <c r="E3500">
        <v>5480</v>
      </c>
      <c r="F3500">
        <v>2020</v>
      </c>
    </row>
    <row r="3501" spans="1:6" x14ac:dyDescent="0.25">
      <c r="A3501" t="s">
        <v>2332</v>
      </c>
      <c r="B3501" t="s">
        <v>2350</v>
      </c>
      <c r="C3501" t="b">
        <v>0</v>
      </c>
      <c r="D3501" t="s">
        <v>6</v>
      </c>
      <c r="E3501">
        <v>0</v>
      </c>
      <c r="F3501">
        <v>2020</v>
      </c>
    </row>
    <row r="3502" spans="1:6" x14ac:dyDescent="0.25">
      <c r="A3502" t="s">
        <v>2454</v>
      </c>
      <c r="B3502" t="s">
        <v>2350</v>
      </c>
      <c r="C3502" t="b">
        <v>1</v>
      </c>
      <c r="D3502" t="s">
        <v>6</v>
      </c>
      <c r="E3502">
        <v>3474</v>
      </c>
      <c r="F3502">
        <v>2020</v>
      </c>
    </row>
    <row r="3503" spans="1:6" x14ac:dyDescent="0.25">
      <c r="A3503" t="s">
        <v>2332</v>
      </c>
      <c r="B3503" t="s">
        <v>2350</v>
      </c>
      <c r="C3503" t="b">
        <v>0</v>
      </c>
      <c r="D3503" t="s">
        <v>6</v>
      </c>
      <c r="E3503">
        <v>0</v>
      </c>
      <c r="F3503">
        <v>2020</v>
      </c>
    </row>
    <row r="3504" spans="1:6" x14ac:dyDescent="0.25">
      <c r="A3504" t="s">
        <v>2394</v>
      </c>
      <c r="B3504" t="s">
        <v>2350</v>
      </c>
      <c r="C3504" t="b">
        <v>1</v>
      </c>
      <c r="D3504" t="s">
        <v>6</v>
      </c>
      <c r="E3504">
        <v>1630</v>
      </c>
      <c r="F3504">
        <v>2020</v>
      </c>
    </row>
    <row r="3505" spans="1:6" x14ac:dyDescent="0.25">
      <c r="A3505" t="s">
        <v>2332</v>
      </c>
      <c r="B3505" t="s">
        <v>2350</v>
      </c>
      <c r="C3505" t="b">
        <v>0</v>
      </c>
      <c r="D3505" t="s">
        <v>6</v>
      </c>
      <c r="E3505">
        <v>0</v>
      </c>
      <c r="F3505">
        <v>2020</v>
      </c>
    </row>
    <row r="3506" spans="1:6" x14ac:dyDescent="0.25">
      <c r="A3506" t="s">
        <v>2390</v>
      </c>
      <c r="B3506" t="s">
        <v>2350</v>
      </c>
      <c r="C3506" t="b">
        <v>1</v>
      </c>
      <c r="D3506" t="s">
        <v>6</v>
      </c>
      <c r="E3506">
        <v>2613</v>
      </c>
      <c r="F3506">
        <v>2020</v>
      </c>
    </row>
    <row r="3507" spans="1:6" x14ac:dyDescent="0.25">
      <c r="A3507" t="s">
        <v>2332</v>
      </c>
      <c r="B3507" t="s">
        <v>2350</v>
      </c>
      <c r="C3507" t="b">
        <v>0</v>
      </c>
      <c r="D3507" t="s">
        <v>6</v>
      </c>
      <c r="E3507">
        <v>0</v>
      </c>
      <c r="F3507">
        <v>2020</v>
      </c>
    </row>
    <row r="3508" spans="1:6" x14ac:dyDescent="0.25">
      <c r="A3508" t="s">
        <v>2408</v>
      </c>
      <c r="B3508" t="s">
        <v>2350</v>
      </c>
      <c r="C3508" t="b">
        <v>1</v>
      </c>
      <c r="D3508" t="s">
        <v>6</v>
      </c>
      <c r="E3508">
        <v>1932</v>
      </c>
      <c r="F3508">
        <v>2020</v>
      </c>
    </row>
    <row r="3509" spans="1:6" x14ac:dyDescent="0.25">
      <c r="A3509" t="s">
        <v>2332</v>
      </c>
      <c r="B3509" t="s">
        <v>2350</v>
      </c>
      <c r="C3509" t="b">
        <v>0</v>
      </c>
      <c r="D3509" t="s">
        <v>6</v>
      </c>
      <c r="E3509">
        <v>0</v>
      </c>
      <c r="F3509">
        <v>2020</v>
      </c>
    </row>
    <row r="3510" spans="1:6" x14ac:dyDescent="0.25">
      <c r="A3510" t="s">
        <v>2380</v>
      </c>
      <c r="B3510" t="s">
        <v>2350</v>
      </c>
      <c r="C3510" t="b">
        <v>1</v>
      </c>
      <c r="D3510" t="s">
        <v>6</v>
      </c>
      <c r="E3510">
        <v>3674</v>
      </c>
      <c r="F3510">
        <v>2020</v>
      </c>
    </row>
    <row r="3511" spans="1:6" x14ac:dyDescent="0.25">
      <c r="A3511" t="s">
        <v>2332</v>
      </c>
      <c r="B3511" t="s">
        <v>2350</v>
      </c>
      <c r="C3511" t="b">
        <v>0</v>
      </c>
      <c r="D3511" t="s">
        <v>6</v>
      </c>
      <c r="E3511">
        <v>0</v>
      </c>
      <c r="F3511">
        <v>2020</v>
      </c>
    </row>
    <row r="3512" spans="1:6" x14ac:dyDescent="0.25">
      <c r="A3512" t="s">
        <v>2400</v>
      </c>
      <c r="B3512" t="s">
        <v>2350</v>
      </c>
      <c r="C3512" t="b">
        <v>1</v>
      </c>
      <c r="D3512" t="s">
        <v>6</v>
      </c>
      <c r="E3512">
        <v>2884</v>
      </c>
      <c r="F3512">
        <v>2020</v>
      </c>
    </row>
    <row r="3513" spans="1:6" x14ac:dyDescent="0.25">
      <c r="A3513" t="s">
        <v>2332</v>
      </c>
      <c r="B3513" t="s">
        <v>2350</v>
      </c>
      <c r="C3513" t="b">
        <v>0</v>
      </c>
      <c r="D3513" t="s">
        <v>6</v>
      </c>
      <c r="E3513">
        <v>0</v>
      </c>
      <c r="F3513">
        <v>2020</v>
      </c>
    </row>
    <row r="3514" spans="1:6" x14ac:dyDescent="0.25">
      <c r="A3514" t="s">
        <v>2380</v>
      </c>
      <c r="B3514" t="s">
        <v>2350</v>
      </c>
      <c r="C3514" t="b">
        <v>1</v>
      </c>
      <c r="D3514" t="s">
        <v>6</v>
      </c>
      <c r="E3514">
        <v>1745</v>
      </c>
      <c r="F3514">
        <v>2020</v>
      </c>
    </row>
    <row r="3515" spans="1:6" x14ac:dyDescent="0.25">
      <c r="A3515" t="s">
        <v>2332</v>
      </c>
      <c r="B3515" t="s">
        <v>2350</v>
      </c>
      <c r="C3515" t="b">
        <v>0</v>
      </c>
      <c r="D3515" t="s">
        <v>6</v>
      </c>
      <c r="E3515">
        <v>0</v>
      </c>
      <c r="F3515">
        <v>2020</v>
      </c>
    </row>
    <row r="3516" spans="1:6" x14ac:dyDescent="0.25">
      <c r="A3516" t="s">
        <v>2394</v>
      </c>
      <c r="B3516" t="s">
        <v>2350</v>
      </c>
      <c r="C3516" t="b">
        <v>1</v>
      </c>
      <c r="D3516" t="s">
        <v>6</v>
      </c>
      <c r="E3516">
        <v>2883</v>
      </c>
      <c r="F3516">
        <v>2020</v>
      </c>
    </row>
    <row r="3517" spans="1:6" x14ac:dyDescent="0.25">
      <c r="A3517" t="s">
        <v>2332</v>
      </c>
      <c r="B3517" t="s">
        <v>2350</v>
      </c>
      <c r="C3517" t="b">
        <v>0</v>
      </c>
      <c r="D3517" t="s">
        <v>6</v>
      </c>
      <c r="E3517">
        <v>0</v>
      </c>
      <c r="F3517">
        <v>2020</v>
      </c>
    </row>
    <row r="3518" spans="1:6" x14ac:dyDescent="0.25">
      <c r="A3518" t="s">
        <v>2365</v>
      </c>
      <c r="B3518" t="s">
        <v>2350</v>
      </c>
      <c r="C3518" t="b">
        <v>0</v>
      </c>
      <c r="D3518" t="s">
        <v>58</v>
      </c>
      <c r="E3518">
        <v>-99</v>
      </c>
      <c r="F3518">
        <v>2020</v>
      </c>
    </row>
    <row r="3519" spans="1:6" x14ac:dyDescent="0.25">
      <c r="A3519" t="s">
        <v>2332</v>
      </c>
      <c r="B3519" t="s">
        <v>2343</v>
      </c>
      <c r="C3519" t="b">
        <v>0</v>
      </c>
      <c r="D3519" t="s">
        <v>60</v>
      </c>
      <c r="E3519">
        <v>996</v>
      </c>
      <c r="F3519">
        <v>2020</v>
      </c>
    </row>
    <row r="3520" spans="1:6" x14ac:dyDescent="0.25">
      <c r="A3520" t="s">
        <v>2447</v>
      </c>
      <c r="B3520" t="s">
        <v>2343</v>
      </c>
      <c r="C3520" t="b">
        <v>1</v>
      </c>
      <c r="D3520" t="s">
        <v>60</v>
      </c>
      <c r="E3520">
        <v>8830</v>
      </c>
      <c r="F3520">
        <v>2020</v>
      </c>
    </row>
    <row r="3521" spans="1:6" x14ac:dyDescent="0.25">
      <c r="A3521" t="s">
        <v>2366</v>
      </c>
      <c r="B3521" t="s">
        <v>2352</v>
      </c>
      <c r="C3521" t="b">
        <v>1</v>
      </c>
      <c r="D3521" t="s">
        <v>60</v>
      </c>
      <c r="E3521">
        <v>50</v>
      </c>
      <c r="F3521">
        <v>2020</v>
      </c>
    </row>
    <row r="3522" spans="1:6" x14ac:dyDescent="0.25">
      <c r="A3522" t="s">
        <v>2370</v>
      </c>
      <c r="B3522" t="s">
        <v>2341</v>
      </c>
      <c r="C3522" t="b">
        <v>1</v>
      </c>
      <c r="D3522" t="s">
        <v>32</v>
      </c>
      <c r="E3522">
        <v>27165</v>
      </c>
      <c r="F3522">
        <v>2020</v>
      </c>
    </row>
    <row r="3523" spans="1:6" x14ac:dyDescent="0.25">
      <c r="A3523" t="s">
        <v>2395</v>
      </c>
      <c r="B3523" t="s">
        <v>2350</v>
      </c>
      <c r="C3523" t="b">
        <v>1</v>
      </c>
      <c r="D3523" t="s">
        <v>58</v>
      </c>
      <c r="E3523">
        <v>190</v>
      </c>
      <c r="F3523">
        <v>2020</v>
      </c>
    </row>
    <row r="3524" spans="1:6" x14ac:dyDescent="0.25">
      <c r="A3524" t="s">
        <v>2353</v>
      </c>
      <c r="B3524" t="s">
        <v>2350</v>
      </c>
      <c r="C3524" t="b">
        <v>0</v>
      </c>
      <c r="D3524" t="s">
        <v>71</v>
      </c>
      <c r="E3524">
        <v>1113.7349999999999</v>
      </c>
      <c r="F3524">
        <v>2020</v>
      </c>
    </row>
    <row r="3525" spans="1:6" x14ac:dyDescent="0.25">
      <c r="A3525" t="s">
        <v>2366</v>
      </c>
      <c r="B3525" t="s">
        <v>2352</v>
      </c>
      <c r="C3525" t="b">
        <v>1</v>
      </c>
      <c r="D3525" t="s">
        <v>71</v>
      </c>
      <c r="E3525">
        <v>17456.264999999999</v>
      </c>
      <c r="F3525">
        <v>2020</v>
      </c>
    </row>
    <row r="3526" spans="1:6" x14ac:dyDescent="0.25">
      <c r="A3526" t="s">
        <v>2459</v>
      </c>
      <c r="B3526" t="s">
        <v>2350</v>
      </c>
      <c r="C3526" t="b">
        <v>1</v>
      </c>
      <c r="D3526" t="s">
        <v>71</v>
      </c>
      <c r="E3526">
        <v>8</v>
      </c>
      <c r="F3526">
        <v>2020</v>
      </c>
    </row>
    <row r="3527" spans="1:6" x14ac:dyDescent="0.25">
      <c r="A3527" t="s">
        <v>2332</v>
      </c>
      <c r="B3527" t="s">
        <v>2372</v>
      </c>
      <c r="C3527" t="b">
        <v>0</v>
      </c>
      <c r="D3527" t="s">
        <v>88</v>
      </c>
      <c r="E3527">
        <v>7</v>
      </c>
      <c r="F3527">
        <v>2020</v>
      </c>
    </row>
    <row r="3528" spans="1:6" x14ac:dyDescent="0.25">
      <c r="A3528" t="s">
        <v>2453</v>
      </c>
      <c r="B3528" t="s">
        <v>2350</v>
      </c>
      <c r="C3528" t="b">
        <v>0</v>
      </c>
      <c r="D3528" t="s">
        <v>88</v>
      </c>
      <c r="E3528">
        <v>-38</v>
      </c>
      <c r="F3528">
        <v>2020</v>
      </c>
    </row>
    <row r="3529" spans="1:6" x14ac:dyDescent="0.25">
      <c r="A3529" t="s">
        <v>2442</v>
      </c>
      <c r="B3529" t="s">
        <v>2341</v>
      </c>
      <c r="C3529" t="b">
        <v>1</v>
      </c>
      <c r="D3529" t="s">
        <v>55</v>
      </c>
      <c r="E3529">
        <v>4270</v>
      </c>
      <c r="F3529">
        <v>2020</v>
      </c>
    </row>
    <row r="3530" spans="1:6" x14ac:dyDescent="0.25">
      <c r="A3530" t="s">
        <v>2363</v>
      </c>
      <c r="B3530" t="s">
        <v>2341</v>
      </c>
      <c r="C3530" t="b">
        <v>1</v>
      </c>
      <c r="D3530" t="s">
        <v>55</v>
      </c>
      <c r="E3530">
        <v>6938</v>
      </c>
      <c r="F3530">
        <v>2020</v>
      </c>
    </row>
    <row r="3531" spans="1:6" x14ac:dyDescent="0.25">
      <c r="A3531" t="s">
        <v>2433</v>
      </c>
      <c r="B3531" t="s">
        <v>2341</v>
      </c>
      <c r="C3531" t="b">
        <v>1</v>
      </c>
      <c r="D3531" t="s">
        <v>55</v>
      </c>
      <c r="E3531">
        <v>23782</v>
      </c>
      <c r="F3531">
        <v>2020</v>
      </c>
    </row>
    <row r="3532" spans="1:6" x14ac:dyDescent="0.25">
      <c r="A3532" t="s">
        <v>2456</v>
      </c>
      <c r="B3532" t="s">
        <v>2350</v>
      </c>
      <c r="C3532" t="b">
        <v>1</v>
      </c>
      <c r="D3532" t="s">
        <v>122</v>
      </c>
      <c r="E3532">
        <v>338</v>
      </c>
      <c r="F3532">
        <v>2020</v>
      </c>
    </row>
    <row r="3533" spans="1:6" x14ac:dyDescent="0.25">
      <c r="A3533" t="s">
        <v>2447</v>
      </c>
      <c r="B3533" t="s">
        <v>2350</v>
      </c>
      <c r="C3533" t="b">
        <v>1</v>
      </c>
      <c r="D3533" t="s">
        <v>52</v>
      </c>
      <c r="E3533">
        <v>85</v>
      </c>
      <c r="F3533">
        <v>2020</v>
      </c>
    </row>
    <row r="3534" spans="1:6" x14ac:dyDescent="0.25">
      <c r="A3534" t="s">
        <v>2406</v>
      </c>
      <c r="B3534" t="s">
        <v>2341</v>
      </c>
      <c r="C3534" t="b">
        <v>1</v>
      </c>
      <c r="D3534" t="s">
        <v>134</v>
      </c>
      <c r="E3534">
        <v>10129</v>
      </c>
      <c r="F3534">
        <v>2020</v>
      </c>
    </row>
    <row r="3535" spans="1:6" x14ac:dyDescent="0.25">
      <c r="A3535" t="s">
        <v>2373</v>
      </c>
      <c r="B3535" t="s">
        <v>2341</v>
      </c>
      <c r="C3535" t="b">
        <v>1</v>
      </c>
      <c r="D3535" t="s">
        <v>134</v>
      </c>
      <c r="E3535">
        <v>7488</v>
      </c>
      <c r="F3535">
        <v>2020</v>
      </c>
    </row>
    <row r="3536" spans="1:6" x14ac:dyDescent="0.25">
      <c r="A3536" t="s">
        <v>2406</v>
      </c>
      <c r="B3536" t="s">
        <v>2341</v>
      </c>
      <c r="C3536" t="b">
        <v>1</v>
      </c>
      <c r="D3536" t="s">
        <v>32</v>
      </c>
      <c r="E3536">
        <v>95120</v>
      </c>
      <c r="F3536">
        <v>2020</v>
      </c>
    </row>
    <row r="3537" spans="1:6" x14ac:dyDescent="0.25">
      <c r="A3537" t="s">
        <v>2410</v>
      </c>
      <c r="B3537" t="s">
        <v>2341</v>
      </c>
      <c r="C3537" t="b">
        <v>1</v>
      </c>
      <c r="D3537" t="s">
        <v>32</v>
      </c>
      <c r="E3537">
        <v>60487</v>
      </c>
      <c r="F3537">
        <v>2020</v>
      </c>
    </row>
    <row r="3538" spans="1:6" x14ac:dyDescent="0.25">
      <c r="A3538" t="s">
        <v>2441</v>
      </c>
      <c r="B3538" t="s">
        <v>2341</v>
      </c>
      <c r="C3538" t="b">
        <v>1</v>
      </c>
      <c r="D3538" t="s">
        <v>32</v>
      </c>
      <c r="E3538">
        <v>5725</v>
      </c>
      <c r="F3538">
        <v>2020</v>
      </c>
    </row>
    <row r="3539" spans="1:6" x14ac:dyDescent="0.25">
      <c r="A3539" t="s">
        <v>2459</v>
      </c>
      <c r="B3539" t="s">
        <v>2341</v>
      </c>
      <c r="C3539" t="b">
        <v>1</v>
      </c>
      <c r="D3539" t="s">
        <v>32</v>
      </c>
      <c r="E3539">
        <v>49889</v>
      </c>
      <c r="F3539">
        <v>2020</v>
      </c>
    </row>
    <row r="3540" spans="1:6" x14ac:dyDescent="0.25">
      <c r="A3540" t="s">
        <v>2346</v>
      </c>
      <c r="B3540" t="s">
        <v>2341</v>
      </c>
      <c r="C3540" t="b">
        <v>1</v>
      </c>
      <c r="D3540" t="s">
        <v>69</v>
      </c>
      <c r="E3540">
        <v>342849</v>
      </c>
      <c r="F3540">
        <v>2020</v>
      </c>
    </row>
    <row r="3541" spans="1:6" x14ac:dyDescent="0.25">
      <c r="A3541" t="s">
        <v>2415</v>
      </c>
      <c r="B3541" t="s">
        <v>2341</v>
      </c>
      <c r="C3541" t="b">
        <v>1</v>
      </c>
      <c r="D3541" t="s">
        <v>82</v>
      </c>
      <c r="E3541">
        <v>53695</v>
      </c>
      <c r="F3541">
        <v>2020</v>
      </c>
    </row>
    <row r="3542" spans="1:6" x14ac:dyDescent="0.25">
      <c r="A3542" t="s">
        <v>2437</v>
      </c>
      <c r="B3542" t="s">
        <v>2341</v>
      </c>
      <c r="C3542" t="b">
        <v>1</v>
      </c>
      <c r="D3542" t="s">
        <v>97</v>
      </c>
      <c r="E3542">
        <v>54204</v>
      </c>
      <c r="F3542">
        <v>2020</v>
      </c>
    </row>
    <row r="3543" spans="1:6" x14ac:dyDescent="0.25">
      <c r="A3543" t="s">
        <v>2416</v>
      </c>
      <c r="B3543" t="s">
        <v>2341</v>
      </c>
      <c r="C3543" t="b">
        <v>1</v>
      </c>
      <c r="D3543" t="s">
        <v>116</v>
      </c>
      <c r="E3543">
        <v>27508</v>
      </c>
      <c r="F3543">
        <v>2020</v>
      </c>
    </row>
    <row r="3544" spans="1:6" x14ac:dyDescent="0.25">
      <c r="A3544" t="s">
        <v>2358</v>
      </c>
      <c r="B3544" t="s">
        <v>2341</v>
      </c>
      <c r="C3544" t="b">
        <v>1</v>
      </c>
      <c r="D3544" t="s">
        <v>116</v>
      </c>
      <c r="E3544">
        <v>509072</v>
      </c>
      <c r="F3544">
        <v>2020</v>
      </c>
    </row>
    <row r="3545" spans="1:6" x14ac:dyDescent="0.25">
      <c r="A3545" t="s">
        <v>2438</v>
      </c>
      <c r="B3545" t="s">
        <v>2341</v>
      </c>
      <c r="C3545" t="b">
        <v>1</v>
      </c>
      <c r="D3545" t="s">
        <v>125</v>
      </c>
      <c r="E3545">
        <v>45226</v>
      </c>
      <c r="F3545">
        <v>2020</v>
      </c>
    </row>
    <row r="3546" spans="1:6" x14ac:dyDescent="0.25">
      <c r="A3546" t="s">
        <v>2416</v>
      </c>
      <c r="B3546" t="s">
        <v>2341</v>
      </c>
      <c r="C3546" t="b">
        <v>1</v>
      </c>
      <c r="D3546" t="s">
        <v>125</v>
      </c>
      <c r="E3546">
        <v>54200</v>
      </c>
      <c r="F3546">
        <v>2020</v>
      </c>
    </row>
    <row r="3547" spans="1:6" x14ac:dyDescent="0.25">
      <c r="A3547" t="s">
        <v>2421</v>
      </c>
      <c r="B3547" t="s">
        <v>2341</v>
      </c>
      <c r="C3547" t="b">
        <v>1</v>
      </c>
      <c r="D3547" t="s">
        <v>134</v>
      </c>
      <c r="E3547">
        <v>21146</v>
      </c>
      <c r="F3547">
        <v>2020</v>
      </c>
    </row>
    <row r="3548" spans="1:6" x14ac:dyDescent="0.25">
      <c r="A3548" t="s">
        <v>2384</v>
      </c>
      <c r="B3548" t="s">
        <v>2341</v>
      </c>
      <c r="C3548" t="b">
        <v>1</v>
      </c>
      <c r="D3548" t="s">
        <v>134</v>
      </c>
      <c r="E3548">
        <v>139103</v>
      </c>
      <c r="F3548">
        <v>2020</v>
      </c>
    </row>
    <row r="3549" spans="1:6" x14ac:dyDescent="0.25">
      <c r="A3549" t="s">
        <v>2346</v>
      </c>
      <c r="B3549" t="s">
        <v>2341</v>
      </c>
      <c r="C3549" t="b">
        <v>1</v>
      </c>
      <c r="D3549" t="s">
        <v>114</v>
      </c>
      <c r="E3549">
        <v>42881</v>
      </c>
      <c r="F3549">
        <v>2020</v>
      </c>
    </row>
    <row r="3550" spans="1:6" x14ac:dyDescent="0.25">
      <c r="A3550" t="s">
        <v>2411</v>
      </c>
      <c r="B3550" t="s">
        <v>2341</v>
      </c>
      <c r="C3550" t="b">
        <v>1</v>
      </c>
      <c r="D3550" t="s">
        <v>114</v>
      </c>
      <c r="E3550">
        <v>133231</v>
      </c>
      <c r="F3550">
        <v>2020</v>
      </c>
    </row>
    <row r="3551" spans="1:6" x14ac:dyDescent="0.25">
      <c r="A3551" t="s">
        <v>2428</v>
      </c>
      <c r="B3551" t="s">
        <v>2341</v>
      </c>
      <c r="C3551" t="b">
        <v>1</v>
      </c>
      <c r="D3551" t="s">
        <v>114</v>
      </c>
      <c r="E3551">
        <v>51797</v>
      </c>
      <c r="F3551">
        <v>2020</v>
      </c>
    </row>
    <row r="3552" spans="1:6" x14ac:dyDescent="0.25">
      <c r="A3552" t="s">
        <v>2364</v>
      </c>
      <c r="B3552" t="s">
        <v>2341</v>
      </c>
      <c r="C3552" t="b">
        <v>1</v>
      </c>
      <c r="D3552" t="s">
        <v>95</v>
      </c>
      <c r="E3552">
        <v>263219</v>
      </c>
      <c r="F3552">
        <v>2020</v>
      </c>
    </row>
    <row r="3553" spans="1:6" x14ac:dyDescent="0.25">
      <c r="A3553" t="s">
        <v>2349</v>
      </c>
      <c r="B3553" t="s">
        <v>2341</v>
      </c>
      <c r="C3553" t="b">
        <v>1</v>
      </c>
      <c r="D3553" t="s">
        <v>114</v>
      </c>
      <c r="E3553">
        <v>231008</v>
      </c>
      <c r="F3553">
        <v>2020</v>
      </c>
    </row>
    <row r="3554" spans="1:6" x14ac:dyDescent="0.25">
      <c r="A3554" t="s">
        <v>2406</v>
      </c>
      <c r="B3554" t="s">
        <v>2341</v>
      </c>
      <c r="C3554" t="b">
        <v>1</v>
      </c>
      <c r="D3554" t="s">
        <v>111</v>
      </c>
      <c r="E3554">
        <v>334715</v>
      </c>
      <c r="F3554">
        <v>2020</v>
      </c>
    </row>
    <row r="3555" spans="1:6" x14ac:dyDescent="0.25">
      <c r="A3555" t="s">
        <v>2416</v>
      </c>
      <c r="B3555" t="s">
        <v>2341</v>
      </c>
      <c r="C3555" t="b">
        <v>1</v>
      </c>
      <c r="D3555" t="s">
        <v>111</v>
      </c>
      <c r="E3555">
        <v>170982</v>
      </c>
      <c r="F3555">
        <v>2020</v>
      </c>
    </row>
    <row r="3556" spans="1:6" x14ac:dyDescent="0.25">
      <c r="A3556" t="s">
        <v>2358</v>
      </c>
      <c r="B3556" t="s">
        <v>2341</v>
      </c>
      <c r="C3556" t="b">
        <v>1</v>
      </c>
      <c r="D3556" t="s">
        <v>95</v>
      </c>
      <c r="E3556">
        <v>355985</v>
      </c>
      <c r="F3556">
        <v>2020</v>
      </c>
    </row>
    <row r="3557" spans="1:6" x14ac:dyDescent="0.25">
      <c r="A3557" t="s">
        <v>2438</v>
      </c>
      <c r="B3557" t="s">
        <v>2341</v>
      </c>
      <c r="C3557" t="b">
        <v>1</v>
      </c>
      <c r="D3557" t="s">
        <v>97</v>
      </c>
      <c r="E3557">
        <v>95400</v>
      </c>
      <c r="F3557">
        <v>2020</v>
      </c>
    </row>
    <row r="3558" spans="1:6" x14ac:dyDescent="0.25">
      <c r="A3558" t="s">
        <v>2332</v>
      </c>
      <c r="B3558" t="s">
        <v>2341</v>
      </c>
      <c r="C3558" t="b">
        <v>0</v>
      </c>
      <c r="D3558" t="s">
        <v>69</v>
      </c>
      <c r="E3558">
        <v>0</v>
      </c>
      <c r="F3558">
        <v>2020</v>
      </c>
    </row>
    <row r="3559" spans="1:6" x14ac:dyDescent="0.25">
      <c r="A3559" t="s">
        <v>2363</v>
      </c>
      <c r="B3559" t="s">
        <v>2341</v>
      </c>
      <c r="C3559" t="b">
        <v>1</v>
      </c>
      <c r="D3559" t="s">
        <v>125</v>
      </c>
      <c r="E3559">
        <v>377509</v>
      </c>
      <c r="F3559">
        <v>2020</v>
      </c>
    </row>
    <row r="3560" spans="1:6" x14ac:dyDescent="0.25">
      <c r="A3560" t="s">
        <v>2357</v>
      </c>
      <c r="B3560" t="s">
        <v>2341</v>
      </c>
      <c r="C3560" t="b">
        <v>1</v>
      </c>
      <c r="D3560" t="s">
        <v>125</v>
      </c>
      <c r="E3560">
        <v>80623</v>
      </c>
      <c r="F3560">
        <v>2020</v>
      </c>
    </row>
    <row r="3561" spans="1:6" x14ac:dyDescent="0.25">
      <c r="A3561" t="s">
        <v>2406</v>
      </c>
      <c r="B3561" t="s">
        <v>2341</v>
      </c>
      <c r="C3561" t="b">
        <v>1</v>
      </c>
      <c r="D3561" t="s">
        <v>125</v>
      </c>
      <c r="E3561">
        <v>957221</v>
      </c>
      <c r="F3561">
        <v>2020</v>
      </c>
    </row>
    <row r="3562" spans="1:6" x14ac:dyDescent="0.25">
      <c r="A3562" t="s">
        <v>2450</v>
      </c>
      <c r="B3562" t="s">
        <v>2341</v>
      </c>
      <c r="C3562" t="b">
        <v>1</v>
      </c>
      <c r="D3562" t="s">
        <v>125</v>
      </c>
      <c r="E3562">
        <v>702510</v>
      </c>
      <c r="F3562">
        <v>2020</v>
      </c>
    </row>
    <row r="3563" spans="1:6" x14ac:dyDescent="0.25">
      <c r="A3563" t="s">
        <v>2370</v>
      </c>
      <c r="B3563" t="s">
        <v>2341</v>
      </c>
      <c r="C3563" t="b">
        <v>1</v>
      </c>
      <c r="D3563" t="s">
        <v>125</v>
      </c>
      <c r="E3563">
        <v>3570026</v>
      </c>
      <c r="F3563">
        <v>2020</v>
      </c>
    </row>
    <row r="3564" spans="1:6" x14ac:dyDescent="0.25">
      <c r="A3564" t="s">
        <v>2349</v>
      </c>
      <c r="B3564" t="s">
        <v>2341</v>
      </c>
      <c r="C3564" t="b">
        <v>1</v>
      </c>
      <c r="D3564" t="s">
        <v>88</v>
      </c>
      <c r="E3564">
        <v>6292</v>
      </c>
      <c r="F3564">
        <v>2020</v>
      </c>
    </row>
    <row r="3565" spans="1:6" x14ac:dyDescent="0.25">
      <c r="A3565" t="s">
        <v>2361</v>
      </c>
      <c r="B3565" t="s">
        <v>2341</v>
      </c>
      <c r="C3565" t="b">
        <v>1</v>
      </c>
      <c r="D3565" t="s">
        <v>3</v>
      </c>
      <c r="E3565">
        <v>3116844</v>
      </c>
      <c r="F3565">
        <v>2020</v>
      </c>
    </row>
    <row r="3566" spans="1:6" x14ac:dyDescent="0.25">
      <c r="A3566" t="s">
        <v>2332</v>
      </c>
      <c r="B3566" t="s">
        <v>2341</v>
      </c>
      <c r="C3566" t="b">
        <v>0</v>
      </c>
      <c r="D3566" t="s">
        <v>15</v>
      </c>
      <c r="E3566">
        <v>0</v>
      </c>
      <c r="F3566">
        <v>2020</v>
      </c>
    </row>
    <row r="3567" spans="1:6" x14ac:dyDescent="0.25">
      <c r="A3567" t="s">
        <v>2377</v>
      </c>
      <c r="B3567" t="s">
        <v>2341</v>
      </c>
      <c r="C3567" t="b">
        <v>1</v>
      </c>
      <c r="D3567" t="s">
        <v>119</v>
      </c>
      <c r="E3567">
        <v>27169</v>
      </c>
      <c r="F3567">
        <v>2020</v>
      </c>
    </row>
    <row r="3568" spans="1:6" x14ac:dyDescent="0.25">
      <c r="A3568" t="s">
        <v>2457</v>
      </c>
      <c r="B3568" t="s">
        <v>2341</v>
      </c>
      <c r="C3568" t="b">
        <v>1</v>
      </c>
      <c r="D3568" t="s">
        <v>119</v>
      </c>
      <c r="E3568">
        <v>12069</v>
      </c>
      <c r="F3568">
        <v>2020</v>
      </c>
    </row>
    <row r="3569" spans="1:6" x14ac:dyDescent="0.25">
      <c r="A3569" t="s">
        <v>2425</v>
      </c>
      <c r="B3569" t="s">
        <v>2341</v>
      </c>
      <c r="C3569" t="b">
        <v>1</v>
      </c>
      <c r="D3569" t="s">
        <v>85</v>
      </c>
      <c r="E3569">
        <v>7194</v>
      </c>
      <c r="F3569">
        <v>2020</v>
      </c>
    </row>
    <row r="3570" spans="1:6" x14ac:dyDescent="0.25">
      <c r="A3570" t="s">
        <v>2363</v>
      </c>
      <c r="B3570" t="s">
        <v>2341</v>
      </c>
      <c r="C3570" t="b">
        <v>1</v>
      </c>
      <c r="D3570" t="s">
        <v>69</v>
      </c>
      <c r="E3570">
        <v>27032</v>
      </c>
      <c r="F3570">
        <v>2020</v>
      </c>
    </row>
    <row r="3571" spans="1:6" x14ac:dyDescent="0.25">
      <c r="A3571" t="s">
        <v>2370</v>
      </c>
      <c r="B3571" t="s">
        <v>2368</v>
      </c>
      <c r="C3571" t="b">
        <v>1</v>
      </c>
      <c r="D3571" t="s">
        <v>48</v>
      </c>
      <c r="E3571">
        <v>7988370</v>
      </c>
      <c r="F3571">
        <v>2020</v>
      </c>
    </row>
    <row r="3572" spans="1:6" x14ac:dyDescent="0.25">
      <c r="A3572" t="s">
        <v>2445</v>
      </c>
      <c r="B3572" t="s">
        <v>2350</v>
      </c>
      <c r="C3572" t="b">
        <v>1</v>
      </c>
      <c r="D3572" t="s">
        <v>40</v>
      </c>
      <c r="E3572">
        <v>177</v>
      </c>
      <c r="F3572">
        <v>2020</v>
      </c>
    </row>
    <row r="3573" spans="1:6" x14ac:dyDescent="0.25">
      <c r="A3573" t="s">
        <v>2353</v>
      </c>
      <c r="B3573" t="s">
        <v>2371</v>
      </c>
      <c r="C3573" t="b">
        <v>0</v>
      </c>
      <c r="D3573" t="s">
        <v>90</v>
      </c>
      <c r="E3573">
        <v>27071.441999999999</v>
      </c>
      <c r="F3573">
        <v>2020</v>
      </c>
    </row>
    <row r="3574" spans="1:6" x14ac:dyDescent="0.25">
      <c r="A3574" t="s">
        <v>2353</v>
      </c>
      <c r="B3574" t="s">
        <v>2347</v>
      </c>
      <c r="C3574" t="b">
        <v>0</v>
      </c>
      <c r="D3574" t="s">
        <v>90</v>
      </c>
      <c r="E3574">
        <v>39388.646000000001</v>
      </c>
      <c r="F3574">
        <v>2020</v>
      </c>
    </row>
    <row r="3575" spans="1:6" x14ac:dyDescent="0.25">
      <c r="A3575" t="s">
        <v>2370</v>
      </c>
      <c r="B3575" t="s">
        <v>2345</v>
      </c>
      <c r="C3575" t="b">
        <v>1</v>
      </c>
      <c r="D3575" t="s">
        <v>90</v>
      </c>
      <c r="E3575">
        <v>5628452.9000000004</v>
      </c>
      <c r="F3575">
        <v>2020</v>
      </c>
    </row>
    <row r="3576" spans="1:6" x14ac:dyDescent="0.25">
      <c r="A3576" t="s">
        <v>2367</v>
      </c>
      <c r="B3576" t="s">
        <v>2350</v>
      </c>
      <c r="C3576" t="b">
        <v>1</v>
      </c>
      <c r="D3576" t="s">
        <v>29</v>
      </c>
      <c r="E3576">
        <v>4388</v>
      </c>
      <c r="F3576">
        <v>2020</v>
      </c>
    </row>
    <row r="3577" spans="1:6" x14ac:dyDescent="0.25">
      <c r="A3577" t="s">
        <v>2453</v>
      </c>
      <c r="B3577" t="s">
        <v>2350</v>
      </c>
      <c r="C3577" t="b">
        <v>1</v>
      </c>
      <c r="D3577" t="s">
        <v>29</v>
      </c>
      <c r="E3577">
        <v>35435</v>
      </c>
      <c r="F3577">
        <v>2020</v>
      </c>
    </row>
    <row r="3578" spans="1:6" x14ac:dyDescent="0.25">
      <c r="A3578" t="s">
        <v>2332</v>
      </c>
      <c r="B3578" t="s">
        <v>2350</v>
      </c>
      <c r="C3578" t="b">
        <v>0</v>
      </c>
      <c r="D3578" t="s">
        <v>29</v>
      </c>
      <c r="E3578">
        <v>0</v>
      </c>
      <c r="F3578">
        <v>2020</v>
      </c>
    </row>
    <row r="3579" spans="1:6" x14ac:dyDescent="0.25">
      <c r="A3579" t="s">
        <v>2332</v>
      </c>
      <c r="B3579" t="s">
        <v>2350</v>
      </c>
      <c r="C3579" t="b">
        <v>0</v>
      </c>
      <c r="D3579" t="s">
        <v>29</v>
      </c>
      <c r="E3579">
        <v>0</v>
      </c>
      <c r="F3579">
        <v>2020</v>
      </c>
    </row>
    <row r="3580" spans="1:6" x14ac:dyDescent="0.25">
      <c r="A3580" t="s">
        <v>2363</v>
      </c>
      <c r="B3580" t="s">
        <v>2341</v>
      </c>
      <c r="C3580" t="b">
        <v>1</v>
      </c>
      <c r="D3580" t="s">
        <v>119</v>
      </c>
      <c r="E3580">
        <v>5054</v>
      </c>
      <c r="F3580">
        <v>2020</v>
      </c>
    </row>
    <row r="3581" spans="1:6" x14ac:dyDescent="0.25">
      <c r="A3581" t="s">
        <v>2378</v>
      </c>
      <c r="B3581" t="s">
        <v>2341</v>
      </c>
      <c r="C3581" t="b">
        <v>1</v>
      </c>
      <c r="D3581" t="s">
        <v>15</v>
      </c>
      <c r="E3581">
        <v>145681</v>
      </c>
      <c r="F3581">
        <v>2020</v>
      </c>
    </row>
    <row r="3582" spans="1:6" x14ac:dyDescent="0.25">
      <c r="A3582" t="s">
        <v>2409</v>
      </c>
      <c r="B3582" t="s">
        <v>2341</v>
      </c>
      <c r="C3582" t="b">
        <v>1</v>
      </c>
      <c r="D3582" t="s">
        <v>15</v>
      </c>
      <c r="E3582">
        <v>4849</v>
      </c>
      <c r="F3582">
        <v>2020</v>
      </c>
    </row>
    <row r="3583" spans="1:6" x14ac:dyDescent="0.25">
      <c r="A3583" t="s">
        <v>2378</v>
      </c>
      <c r="B3583" t="s">
        <v>2345</v>
      </c>
      <c r="C3583" t="b">
        <v>1</v>
      </c>
      <c r="D3583" t="s">
        <v>116</v>
      </c>
      <c r="E3583">
        <v>5599055.2999999998</v>
      </c>
      <c r="F3583">
        <v>2020</v>
      </c>
    </row>
    <row r="3584" spans="1:6" x14ac:dyDescent="0.25">
      <c r="A3584" t="s">
        <v>2353</v>
      </c>
      <c r="B3584" t="s">
        <v>2350</v>
      </c>
      <c r="C3584" t="b">
        <v>0</v>
      </c>
      <c r="D3584" t="s">
        <v>116</v>
      </c>
      <c r="E3584">
        <v>19158.946</v>
      </c>
      <c r="F3584">
        <v>2020</v>
      </c>
    </row>
    <row r="3585" spans="1:6" x14ac:dyDescent="0.25">
      <c r="A3585" t="s">
        <v>2378</v>
      </c>
      <c r="B3585" t="s">
        <v>2345</v>
      </c>
      <c r="C3585" t="b">
        <v>1</v>
      </c>
      <c r="D3585" t="s">
        <v>116</v>
      </c>
      <c r="E3585">
        <v>1143724.8</v>
      </c>
      <c r="F3585">
        <v>2020</v>
      </c>
    </row>
    <row r="3586" spans="1:6" x14ac:dyDescent="0.25">
      <c r="A3586" t="s">
        <v>2362</v>
      </c>
      <c r="B3586" t="s">
        <v>2341</v>
      </c>
      <c r="C3586" t="b">
        <v>1</v>
      </c>
      <c r="D3586" t="s">
        <v>119</v>
      </c>
      <c r="E3586">
        <v>44367</v>
      </c>
      <c r="F3586">
        <v>2020</v>
      </c>
    </row>
    <row r="3587" spans="1:6" x14ac:dyDescent="0.25">
      <c r="A3587" t="s">
        <v>2435</v>
      </c>
      <c r="B3587" t="s">
        <v>2341</v>
      </c>
      <c r="C3587" t="b">
        <v>1</v>
      </c>
      <c r="D3587" t="s">
        <v>97</v>
      </c>
      <c r="E3587">
        <v>315</v>
      </c>
      <c r="F3587">
        <v>2020</v>
      </c>
    </row>
    <row r="3588" spans="1:6" x14ac:dyDescent="0.25">
      <c r="A3588" t="s">
        <v>2377</v>
      </c>
      <c r="B3588" t="s">
        <v>2341</v>
      </c>
      <c r="C3588" t="b">
        <v>1</v>
      </c>
      <c r="D3588" t="s">
        <v>85</v>
      </c>
      <c r="E3588">
        <v>17654</v>
      </c>
      <c r="F3588">
        <v>2020</v>
      </c>
    </row>
    <row r="3589" spans="1:6" x14ac:dyDescent="0.25">
      <c r="A3589" t="s">
        <v>2332</v>
      </c>
      <c r="B3589" t="s">
        <v>2350</v>
      </c>
      <c r="C3589" t="b">
        <v>0</v>
      </c>
      <c r="D3589" t="s">
        <v>29</v>
      </c>
      <c r="E3589">
        <v>94852</v>
      </c>
      <c r="F3589">
        <v>2020</v>
      </c>
    </row>
    <row r="3590" spans="1:6" x14ac:dyDescent="0.25">
      <c r="A3590" t="s">
        <v>2342</v>
      </c>
      <c r="B3590" t="s">
        <v>2350</v>
      </c>
      <c r="C3590" t="b">
        <v>1</v>
      </c>
      <c r="D3590" t="s">
        <v>29</v>
      </c>
      <c r="E3590">
        <v>287728</v>
      </c>
      <c r="F3590">
        <v>2020</v>
      </c>
    </row>
    <row r="3591" spans="1:6" x14ac:dyDescent="0.25">
      <c r="A3591" t="s">
        <v>2448</v>
      </c>
      <c r="B3591" t="s">
        <v>2350</v>
      </c>
      <c r="C3591" t="b">
        <v>1</v>
      </c>
      <c r="D3591" t="s">
        <v>29</v>
      </c>
      <c r="E3591">
        <v>167140</v>
      </c>
      <c r="F3591">
        <v>2020</v>
      </c>
    </row>
    <row r="3592" spans="1:6" x14ac:dyDescent="0.25">
      <c r="A3592" t="s">
        <v>2362</v>
      </c>
      <c r="B3592" t="s">
        <v>2341</v>
      </c>
      <c r="C3592" t="b">
        <v>1</v>
      </c>
      <c r="D3592" t="s">
        <v>97</v>
      </c>
      <c r="E3592">
        <v>107300</v>
      </c>
      <c r="F3592">
        <v>2020</v>
      </c>
    </row>
    <row r="3593" spans="1:6" x14ac:dyDescent="0.25">
      <c r="A3593" t="s">
        <v>2374</v>
      </c>
      <c r="B3593" t="s">
        <v>2341</v>
      </c>
      <c r="C3593" t="b">
        <v>1</v>
      </c>
      <c r="D3593" t="s">
        <v>32</v>
      </c>
      <c r="E3593">
        <v>26027.1</v>
      </c>
      <c r="F3593">
        <v>2020</v>
      </c>
    </row>
    <row r="3594" spans="1:6" x14ac:dyDescent="0.25">
      <c r="A3594" t="s">
        <v>2332</v>
      </c>
      <c r="B3594" t="s">
        <v>2341</v>
      </c>
      <c r="C3594" t="b">
        <v>0</v>
      </c>
      <c r="D3594" t="s">
        <v>125</v>
      </c>
      <c r="E3594">
        <v>0</v>
      </c>
      <c r="F3594">
        <v>2020</v>
      </c>
    </row>
    <row r="3595" spans="1:6" x14ac:dyDescent="0.25">
      <c r="A3595" t="s">
        <v>2452</v>
      </c>
      <c r="B3595" t="s">
        <v>2341</v>
      </c>
      <c r="C3595" t="b">
        <v>1</v>
      </c>
      <c r="D3595" t="s">
        <v>74</v>
      </c>
      <c r="E3595">
        <v>18475</v>
      </c>
      <c r="F3595">
        <v>2020</v>
      </c>
    </row>
    <row r="3596" spans="1:6" x14ac:dyDescent="0.25">
      <c r="A3596" t="s">
        <v>2332</v>
      </c>
      <c r="B3596" t="s">
        <v>2350</v>
      </c>
      <c r="C3596" t="b">
        <v>0</v>
      </c>
      <c r="D3596" t="s">
        <v>8</v>
      </c>
      <c r="E3596">
        <v>0</v>
      </c>
      <c r="F3596">
        <v>2020</v>
      </c>
    </row>
    <row r="3597" spans="1:6" x14ac:dyDescent="0.25">
      <c r="A3597" t="s">
        <v>2380</v>
      </c>
      <c r="B3597" t="s">
        <v>2352</v>
      </c>
      <c r="C3597" t="b">
        <v>1</v>
      </c>
      <c r="D3597" t="s">
        <v>8</v>
      </c>
      <c r="E3597">
        <v>8212</v>
      </c>
      <c r="F3597">
        <v>2020</v>
      </c>
    </row>
    <row r="3598" spans="1:6" x14ac:dyDescent="0.25">
      <c r="A3598" t="s">
        <v>2358</v>
      </c>
      <c r="B3598" t="s">
        <v>2350</v>
      </c>
      <c r="C3598" t="b">
        <v>0</v>
      </c>
      <c r="D3598" t="s">
        <v>16</v>
      </c>
      <c r="E3598">
        <v>-285</v>
      </c>
      <c r="F3598">
        <v>2020</v>
      </c>
    </row>
    <row r="3599" spans="1:6" x14ac:dyDescent="0.25">
      <c r="A3599" t="s">
        <v>2344</v>
      </c>
      <c r="B3599" t="s">
        <v>2341</v>
      </c>
      <c r="C3599" t="b">
        <v>1</v>
      </c>
      <c r="D3599" t="s">
        <v>105</v>
      </c>
      <c r="E3599">
        <v>111262</v>
      </c>
      <c r="F3599">
        <v>2020</v>
      </c>
    </row>
    <row r="3600" spans="1:6" x14ac:dyDescent="0.25">
      <c r="A3600" t="s">
        <v>2398</v>
      </c>
      <c r="B3600" t="s">
        <v>2350</v>
      </c>
      <c r="C3600" t="b">
        <v>1</v>
      </c>
      <c r="D3600" t="s">
        <v>15</v>
      </c>
      <c r="E3600">
        <v>10</v>
      </c>
      <c r="F3600">
        <v>2020</v>
      </c>
    </row>
    <row r="3601" spans="1:6" x14ac:dyDescent="0.25">
      <c r="A3601" t="s">
        <v>2420</v>
      </c>
      <c r="B3601" t="s">
        <v>2341</v>
      </c>
      <c r="C3601" t="b">
        <v>1</v>
      </c>
      <c r="D3601" t="s">
        <v>119</v>
      </c>
      <c r="E3601">
        <v>4436</v>
      </c>
      <c r="F3601">
        <v>2020</v>
      </c>
    </row>
    <row r="3602" spans="1:6" x14ac:dyDescent="0.25">
      <c r="A3602" t="s">
        <v>2358</v>
      </c>
      <c r="B3602" t="s">
        <v>2350</v>
      </c>
      <c r="C3602" t="b">
        <v>1</v>
      </c>
      <c r="D3602" t="s">
        <v>119</v>
      </c>
      <c r="E3602">
        <v>95</v>
      </c>
      <c r="F3602">
        <v>2020</v>
      </c>
    </row>
    <row r="3603" spans="1:6" x14ac:dyDescent="0.25">
      <c r="A3603" t="s">
        <v>2428</v>
      </c>
      <c r="B3603" t="s">
        <v>2341</v>
      </c>
      <c r="C3603" t="b">
        <v>1</v>
      </c>
      <c r="D3603" t="s">
        <v>119</v>
      </c>
      <c r="E3603">
        <v>14008</v>
      </c>
      <c r="F3603">
        <v>2020</v>
      </c>
    </row>
    <row r="3604" spans="1:6" x14ac:dyDescent="0.25">
      <c r="A3604" t="s">
        <v>2432</v>
      </c>
      <c r="B3604" t="s">
        <v>2341</v>
      </c>
      <c r="C3604" t="b">
        <v>1</v>
      </c>
      <c r="D3604" t="s">
        <v>74</v>
      </c>
      <c r="E3604">
        <v>4871</v>
      </c>
      <c r="F3604">
        <v>2020</v>
      </c>
    </row>
    <row r="3605" spans="1:6" x14ac:dyDescent="0.25">
      <c r="A3605" t="s">
        <v>2332</v>
      </c>
      <c r="B3605" t="s">
        <v>2372</v>
      </c>
      <c r="C3605" t="b">
        <v>0</v>
      </c>
      <c r="D3605" t="s">
        <v>79</v>
      </c>
      <c r="E3605">
        <v>-109905</v>
      </c>
      <c r="F3605">
        <v>2020</v>
      </c>
    </row>
    <row r="3606" spans="1:6" x14ac:dyDescent="0.25">
      <c r="A3606" t="s">
        <v>2403</v>
      </c>
      <c r="B3606" t="s">
        <v>2341</v>
      </c>
      <c r="C3606" t="b">
        <v>1</v>
      </c>
      <c r="D3606" t="s">
        <v>85</v>
      </c>
      <c r="E3606">
        <v>1618</v>
      </c>
      <c r="F3606">
        <v>2020</v>
      </c>
    </row>
    <row r="3607" spans="1:6" x14ac:dyDescent="0.25">
      <c r="A3607" t="s">
        <v>2405</v>
      </c>
      <c r="B3607" t="s">
        <v>2341</v>
      </c>
      <c r="C3607" t="b">
        <v>1</v>
      </c>
      <c r="D3607" t="s">
        <v>85</v>
      </c>
      <c r="E3607">
        <v>62453</v>
      </c>
      <c r="F3607">
        <v>2020</v>
      </c>
    </row>
    <row r="3608" spans="1:6" x14ac:dyDescent="0.25">
      <c r="A3608" t="s">
        <v>2425</v>
      </c>
      <c r="B3608" t="s">
        <v>2341</v>
      </c>
      <c r="C3608" t="b">
        <v>1</v>
      </c>
      <c r="D3608" t="s">
        <v>119</v>
      </c>
      <c r="E3608">
        <v>17968</v>
      </c>
      <c r="F3608">
        <v>2020</v>
      </c>
    </row>
    <row r="3609" spans="1:6" x14ac:dyDescent="0.25">
      <c r="A3609" t="s">
        <v>2432</v>
      </c>
      <c r="B3609" t="s">
        <v>2341</v>
      </c>
      <c r="C3609" t="b">
        <v>1</v>
      </c>
      <c r="D3609" t="s">
        <v>74</v>
      </c>
      <c r="E3609">
        <v>15768</v>
      </c>
      <c r="F3609">
        <v>2020</v>
      </c>
    </row>
    <row r="3610" spans="1:6" x14ac:dyDescent="0.25">
      <c r="A3610" t="s">
        <v>2474</v>
      </c>
      <c r="B3610" t="s">
        <v>2341</v>
      </c>
      <c r="C3610" t="b">
        <v>1</v>
      </c>
      <c r="D3610" t="s">
        <v>74</v>
      </c>
      <c r="E3610">
        <v>3233</v>
      </c>
      <c r="F3610">
        <v>2020</v>
      </c>
    </row>
    <row r="3611" spans="1:6" x14ac:dyDescent="0.25">
      <c r="A3611" t="s">
        <v>2376</v>
      </c>
      <c r="B3611" t="s">
        <v>2341</v>
      </c>
      <c r="C3611" t="b">
        <v>1</v>
      </c>
      <c r="D3611" t="s">
        <v>116</v>
      </c>
      <c r="E3611">
        <v>3879</v>
      </c>
      <c r="F3611">
        <v>2020</v>
      </c>
    </row>
    <row r="3612" spans="1:6" x14ac:dyDescent="0.25">
      <c r="A3612" t="s">
        <v>2453</v>
      </c>
      <c r="B3612" t="s">
        <v>2341</v>
      </c>
      <c r="C3612" t="b">
        <v>1</v>
      </c>
      <c r="D3612" t="s">
        <v>128</v>
      </c>
      <c r="E3612">
        <v>9305</v>
      </c>
      <c r="F3612">
        <v>2020</v>
      </c>
    </row>
    <row r="3613" spans="1:6" x14ac:dyDescent="0.25">
      <c r="A3613" t="s">
        <v>2466</v>
      </c>
      <c r="B3613" t="s">
        <v>2341</v>
      </c>
      <c r="C3613" t="b">
        <v>1</v>
      </c>
      <c r="D3613" t="s">
        <v>128</v>
      </c>
      <c r="E3613">
        <v>5864</v>
      </c>
      <c r="F3613">
        <v>2020</v>
      </c>
    </row>
    <row r="3614" spans="1:6" x14ac:dyDescent="0.25">
      <c r="A3614" t="s">
        <v>2427</v>
      </c>
      <c r="B3614" t="s">
        <v>2341</v>
      </c>
      <c r="C3614" t="b">
        <v>1</v>
      </c>
      <c r="D3614" t="s">
        <v>128</v>
      </c>
      <c r="E3614">
        <v>11006</v>
      </c>
      <c r="F3614">
        <v>2020</v>
      </c>
    </row>
    <row r="3615" spans="1:6" x14ac:dyDescent="0.25">
      <c r="A3615" t="s">
        <v>2356</v>
      </c>
      <c r="B3615" t="s">
        <v>2341</v>
      </c>
      <c r="C3615" t="b">
        <v>1</v>
      </c>
      <c r="D3615" t="s">
        <v>97</v>
      </c>
      <c r="E3615">
        <v>71579</v>
      </c>
      <c r="F3615">
        <v>2020</v>
      </c>
    </row>
    <row r="3616" spans="1:6" x14ac:dyDescent="0.25">
      <c r="A3616" t="s">
        <v>2390</v>
      </c>
      <c r="B3616" t="s">
        <v>2350</v>
      </c>
      <c r="C3616" t="b">
        <v>1</v>
      </c>
      <c r="D3616" t="s">
        <v>40</v>
      </c>
      <c r="E3616">
        <v>129.298</v>
      </c>
      <c r="F3616">
        <v>2020</v>
      </c>
    </row>
    <row r="3617" spans="1:6" x14ac:dyDescent="0.25">
      <c r="A3617" t="s">
        <v>2348</v>
      </c>
      <c r="B3617" t="s">
        <v>2352</v>
      </c>
      <c r="C3617" t="b">
        <v>1</v>
      </c>
      <c r="D3617" t="s">
        <v>40</v>
      </c>
      <c r="E3617">
        <v>74.701999999999998</v>
      </c>
      <c r="F3617">
        <v>2020</v>
      </c>
    </row>
    <row r="3618" spans="1:6" x14ac:dyDescent="0.25">
      <c r="A3618" t="s">
        <v>2338</v>
      </c>
      <c r="B3618" t="s">
        <v>2350</v>
      </c>
      <c r="C3618" t="b">
        <v>1</v>
      </c>
      <c r="D3618" t="s">
        <v>6</v>
      </c>
      <c r="E3618">
        <v>2135</v>
      </c>
      <c r="F3618">
        <v>2020</v>
      </c>
    </row>
    <row r="3619" spans="1:6" x14ac:dyDescent="0.25">
      <c r="A3619" t="s">
        <v>2332</v>
      </c>
      <c r="B3619" t="s">
        <v>2350</v>
      </c>
      <c r="C3619" t="b">
        <v>0</v>
      </c>
      <c r="D3619" t="s">
        <v>48</v>
      </c>
      <c r="E3619">
        <v>0</v>
      </c>
      <c r="F3619">
        <v>2020</v>
      </c>
    </row>
    <row r="3620" spans="1:6" x14ac:dyDescent="0.25">
      <c r="A3620" t="s">
        <v>2446</v>
      </c>
      <c r="B3620" t="s">
        <v>2352</v>
      </c>
      <c r="C3620" t="b">
        <v>1</v>
      </c>
      <c r="D3620" t="s">
        <v>48</v>
      </c>
      <c r="E3620">
        <v>61935.02</v>
      </c>
      <c r="F3620">
        <v>2020</v>
      </c>
    </row>
    <row r="3621" spans="1:6" x14ac:dyDescent="0.25">
      <c r="A3621" t="s">
        <v>2332</v>
      </c>
      <c r="B3621" t="s">
        <v>2350</v>
      </c>
      <c r="C3621" t="b">
        <v>0</v>
      </c>
      <c r="D3621" t="s">
        <v>6</v>
      </c>
      <c r="E3621">
        <v>0</v>
      </c>
      <c r="F3621">
        <v>2020</v>
      </c>
    </row>
    <row r="3622" spans="1:6" x14ac:dyDescent="0.25">
      <c r="A3622" t="s">
        <v>2332</v>
      </c>
      <c r="B3622" t="s">
        <v>2343</v>
      </c>
      <c r="C3622" t="b">
        <v>0</v>
      </c>
      <c r="D3622" t="s">
        <v>6</v>
      </c>
      <c r="E3622">
        <v>91076</v>
      </c>
      <c r="F3622">
        <v>2020</v>
      </c>
    </row>
    <row r="3623" spans="1:6" x14ac:dyDescent="0.25">
      <c r="A3623" t="s">
        <v>2332</v>
      </c>
      <c r="B3623" t="s">
        <v>2350</v>
      </c>
      <c r="C3623" t="b">
        <v>0</v>
      </c>
      <c r="D3623" t="s">
        <v>6</v>
      </c>
      <c r="E3623">
        <v>0</v>
      </c>
      <c r="F3623">
        <v>2020</v>
      </c>
    </row>
    <row r="3624" spans="1:6" x14ac:dyDescent="0.25">
      <c r="A3624" t="s">
        <v>2408</v>
      </c>
      <c r="B3624" t="s">
        <v>2343</v>
      </c>
      <c r="C3624" t="b">
        <v>1</v>
      </c>
      <c r="D3624" t="s">
        <v>6</v>
      </c>
      <c r="E3624">
        <v>356937</v>
      </c>
      <c r="F3624">
        <v>2020</v>
      </c>
    </row>
    <row r="3625" spans="1:6" x14ac:dyDescent="0.25">
      <c r="A3625" t="s">
        <v>2377</v>
      </c>
      <c r="B3625" t="s">
        <v>2352</v>
      </c>
      <c r="C3625" t="b">
        <v>0</v>
      </c>
      <c r="D3625" t="s">
        <v>6</v>
      </c>
      <c r="E3625">
        <v>-520</v>
      </c>
      <c r="F3625">
        <v>2020</v>
      </c>
    </row>
    <row r="3626" spans="1:6" x14ac:dyDescent="0.25">
      <c r="A3626" t="s">
        <v>2462</v>
      </c>
      <c r="B3626" t="s">
        <v>2341</v>
      </c>
      <c r="C3626" t="b">
        <v>1</v>
      </c>
      <c r="D3626" t="s">
        <v>128</v>
      </c>
      <c r="E3626">
        <v>68010</v>
      </c>
      <c r="F3626">
        <v>2020</v>
      </c>
    </row>
    <row r="3627" spans="1:6" x14ac:dyDescent="0.25">
      <c r="A3627" t="s">
        <v>2462</v>
      </c>
      <c r="B3627" t="s">
        <v>2341</v>
      </c>
      <c r="C3627" t="b">
        <v>1</v>
      </c>
      <c r="D3627" t="s">
        <v>128</v>
      </c>
      <c r="E3627">
        <v>75407</v>
      </c>
      <c r="F3627">
        <v>2020</v>
      </c>
    </row>
    <row r="3628" spans="1:6" x14ac:dyDescent="0.25">
      <c r="A3628" t="s">
        <v>2461</v>
      </c>
      <c r="B3628" t="s">
        <v>2341</v>
      </c>
      <c r="C3628" t="b">
        <v>1</v>
      </c>
      <c r="D3628" t="s">
        <v>128</v>
      </c>
      <c r="E3628">
        <v>101754</v>
      </c>
      <c r="F3628">
        <v>2020</v>
      </c>
    </row>
    <row r="3629" spans="1:6" x14ac:dyDescent="0.25">
      <c r="A3629" t="s">
        <v>2448</v>
      </c>
      <c r="B3629" t="s">
        <v>2350</v>
      </c>
      <c r="C3629" t="b">
        <v>1</v>
      </c>
      <c r="D3629" t="s">
        <v>52</v>
      </c>
      <c r="E3629">
        <v>111.36799999999999</v>
      </c>
      <c r="F3629">
        <v>2020</v>
      </c>
    </row>
    <row r="3630" spans="1:6" x14ac:dyDescent="0.25">
      <c r="A3630" t="s">
        <v>2400</v>
      </c>
      <c r="B3630" t="s">
        <v>2352</v>
      </c>
      <c r="C3630" t="b">
        <v>1</v>
      </c>
      <c r="D3630" t="s">
        <v>52</v>
      </c>
      <c r="E3630">
        <v>34.631999999999998</v>
      </c>
      <c r="F3630">
        <v>2020</v>
      </c>
    </row>
    <row r="3631" spans="1:6" x14ac:dyDescent="0.25">
      <c r="A3631" t="s">
        <v>2455</v>
      </c>
      <c r="B3631" t="s">
        <v>2350</v>
      </c>
      <c r="C3631" t="b">
        <v>1</v>
      </c>
      <c r="D3631" t="s">
        <v>6</v>
      </c>
      <c r="E3631">
        <v>43039</v>
      </c>
      <c r="F3631">
        <v>2020</v>
      </c>
    </row>
    <row r="3632" spans="1:6" x14ac:dyDescent="0.25">
      <c r="A3632" t="s">
        <v>2454</v>
      </c>
      <c r="B3632" t="s">
        <v>2350</v>
      </c>
      <c r="C3632" t="b">
        <v>1</v>
      </c>
      <c r="D3632" t="s">
        <v>103</v>
      </c>
      <c r="E3632">
        <v>4</v>
      </c>
      <c r="F3632">
        <v>2020</v>
      </c>
    </row>
    <row r="3633" spans="1:6" x14ac:dyDescent="0.25">
      <c r="A3633" t="s">
        <v>2408</v>
      </c>
      <c r="B3633" t="s">
        <v>2350</v>
      </c>
      <c r="C3633" t="b">
        <v>1</v>
      </c>
      <c r="D3633" t="s">
        <v>42</v>
      </c>
      <c r="E3633">
        <v>32</v>
      </c>
      <c r="F3633">
        <v>2020</v>
      </c>
    </row>
    <row r="3634" spans="1:6" x14ac:dyDescent="0.25">
      <c r="A3634" t="s">
        <v>2332</v>
      </c>
      <c r="B3634" t="s">
        <v>2352</v>
      </c>
      <c r="C3634" t="b">
        <v>0</v>
      </c>
      <c r="D3634" t="s">
        <v>42</v>
      </c>
      <c r="E3634">
        <v>0</v>
      </c>
      <c r="F3634">
        <v>2020</v>
      </c>
    </row>
    <row r="3635" spans="1:6" x14ac:dyDescent="0.25">
      <c r="A3635" t="s">
        <v>2346</v>
      </c>
      <c r="B3635" t="s">
        <v>2341</v>
      </c>
      <c r="C3635" t="b">
        <v>1</v>
      </c>
      <c r="D3635" t="s">
        <v>6</v>
      </c>
      <c r="E3635">
        <v>45436</v>
      </c>
      <c r="F3635">
        <v>2020</v>
      </c>
    </row>
    <row r="3636" spans="1:6" x14ac:dyDescent="0.25">
      <c r="A3636" t="s">
        <v>2356</v>
      </c>
      <c r="B3636" t="s">
        <v>2341</v>
      </c>
      <c r="C3636" t="b">
        <v>1</v>
      </c>
      <c r="D3636" t="s">
        <v>6</v>
      </c>
      <c r="E3636">
        <v>13614</v>
      </c>
      <c r="F3636">
        <v>2020</v>
      </c>
    </row>
    <row r="3637" spans="1:6" x14ac:dyDescent="0.25">
      <c r="A3637" t="s">
        <v>2380</v>
      </c>
      <c r="B3637" t="s">
        <v>2350</v>
      </c>
      <c r="C3637" t="b">
        <v>1</v>
      </c>
      <c r="D3637" t="s">
        <v>24</v>
      </c>
      <c r="E3637">
        <v>3068</v>
      </c>
      <c r="F3637">
        <v>2020</v>
      </c>
    </row>
    <row r="3638" spans="1:6" x14ac:dyDescent="0.25">
      <c r="A3638" t="s">
        <v>2383</v>
      </c>
      <c r="B3638" t="s">
        <v>2350</v>
      </c>
      <c r="C3638" t="b">
        <v>1</v>
      </c>
      <c r="D3638" t="s">
        <v>24</v>
      </c>
      <c r="E3638">
        <v>162</v>
      </c>
      <c r="F3638">
        <v>2020</v>
      </c>
    </row>
    <row r="3639" spans="1:6" x14ac:dyDescent="0.25">
      <c r="A3639" t="s">
        <v>2387</v>
      </c>
      <c r="B3639" t="s">
        <v>2350</v>
      </c>
      <c r="C3639" t="b">
        <v>1</v>
      </c>
      <c r="D3639" t="s">
        <v>55</v>
      </c>
      <c r="E3639">
        <v>28</v>
      </c>
      <c r="F3639">
        <v>2020</v>
      </c>
    </row>
    <row r="3640" spans="1:6" x14ac:dyDescent="0.25">
      <c r="A3640" t="s">
        <v>2412</v>
      </c>
      <c r="B3640" t="s">
        <v>2341</v>
      </c>
      <c r="C3640" t="b">
        <v>1</v>
      </c>
      <c r="D3640" t="s">
        <v>114</v>
      </c>
      <c r="E3640">
        <v>266472</v>
      </c>
      <c r="F3640">
        <v>2020</v>
      </c>
    </row>
    <row r="3641" spans="1:6" x14ac:dyDescent="0.25">
      <c r="A3641" t="s">
        <v>2340</v>
      </c>
      <c r="B3641" t="s">
        <v>2341</v>
      </c>
      <c r="C3641" t="b">
        <v>1</v>
      </c>
      <c r="D3641" t="s">
        <v>15</v>
      </c>
      <c r="E3641">
        <v>49791</v>
      </c>
      <c r="F3641">
        <v>2020</v>
      </c>
    </row>
    <row r="3642" spans="1:6" x14ac:dyDescent="0.25">
      <c r="A3642" t="s">
        <v>2383</v>
      </c>
      <c r="B3642" t="s">
        <v>2341</v>
      </c>
      <c r="C3642" t="b">
        <v>1</v>
      </c>
      <c r="D3642" t="s">
        <v>119</v>
      </c>
      <c r="E3642">
        <v>40775</v>
      </c>
      <c r="F3642">
        <v>2020</v>
      </c>
    </row>
    <row r="3643" spans="1:6" x14ac:dyDescent="0.25">
      <c r="A3643" t="s">
        <v>2367</v>
      </c>
      <c r="B3643" t="s">
        <v>2350</v>
      </c>
      <c r="C3643" t="b">
        <v>1</v>
      </c>
      <c r="D3643" t="s">
        <v>16</v>
      </c>
      <c r="E3643">
        <v>3464</v>
      </c>
      <c r="F3643">
        <v>2020</v>
      </c>
    </row>
    <row r="3644" spans="1:6" x14ac:dyDescent="0.25">
      <c r="A3644" t="s">
        <v>2402</v>
      </c>
      <c r="B3644" t="s">
        <v>2341</v>
      </c>
      <c r="C3644" t="b">
        <v>1</v>
      </c>
      <c r="D3644" t="s">
        <v>69</v>
      </c>
      <c r="E3644">
        <v>1105657</v>
      </c>
      <c r="F3644">
        <v>2020</v>
      </c>
    </row>
    <row r="3645" spans="1:6" x14ac:dyDescent="0.25">
      <c r="A3645" t="s">
        <v>2443</v>
      </c>
      <c r="B3645" t="s">
        <v>2341</v>
      </c>
      <c r="C3645" t="b">
        <v>1</v>
      </c>
      <c r="D3645" t="s">
        <v>71</v>
      </c>
      <c r="E3645">
        <v>692042</v>
      </c>
      <c r="F3645">
        <v>2020</v>
      </c>
    </row>
    <row r="3646" spans="1:6" x14ac:dyDescent="0.25">
      <c r="A3646" t="s">
        <v>2353</v>
      </c>
      <c r="B3646" t="s">
        <v>2350</v>
      </c>
      <c r="C3646" t="b">
        <v>0</v>
      </c>
      <c r="D3646" t="s">
        <v>19</v>
      </c>
      <c r="E3646">
        <v>135.614</v>
      </c>
      <c r="F3646">
        <v>2020</v>
      </c>
    </row>
    <row r="3647" spans="1:6" x14ac:dyDescent="0.25">
      <c r="A3647" t="s">
        <v>2332</v>
      </c>
      <c r="B3647" t="s">
        <v>2386</v>
      </c>
      <c r="C3647" t="b">
        <v>0</v>
      </c>
      <c r="D3647" t="s">
        <v>19</v>
      </c>
      <c r="E3647">
        <v>0</v>
      </c>
      <c r="F3647">
        <v>2020</v>
      </c>
    </row>
    <row r="3648" spans="1:6" x14ac:dyDescent="0.25">
      <c r="A3648" t="s">
        <v>2382</v>
      </c>
      <c r="B3648" t="s">
        <v>2352</v>
      </c>
      <c r="C3648" t="b">
        <v>1</v>
      </c>
      <c r="D3648" t="s">
        <v>19</v>
      </c>
      <c r="E3648">
        <v>1652.386</v>
      </c>
      <c r="F3648">
        <v>2020</v>
      </c>
    </row>
    <row r="3649" spans="1:6" x14ac:dyDescent="0.25">
      <c r="A3649" t="s">
        <v>2357</v>
      </c>
      <c r="B3649" t="s">
        <v>2341</v>
      </c>
      <c r="C3649" t="b">
        <v>1</v>
      </c>
      <c r="D3649" t="s">
        <v>100</v>
      </c>
      <c r="E3649">
        <v>112892</v>
      </c>
      <c r="F3649">
        <v>2020</v>
      </c>
    </row>
    <row r="3650" spans="1:6" x14ac:dyDescent="0.25">
      <c r="A3650" t="s">
        <v>2383</v>
      </c>
      <c r="B3650" t="s">
        <v>2350</v>
      </c>
      <c r="C3650" t="b">
        <v>1</v>
      </c>
      <c r="D3650" t="s">
        <v>6</v>
      </c>
      <c r="E3650">
        <v>5941</v>
      </c>
      <c r="F3650">
        <v>2020</v>
      </c>
    </row>
    <row r="3651" spans="1:6" x14ac:dyDescent="0.25">
      <c r="A3651" t="s">
        <v>2393</v>
      </c>
      <c r="B3651" t="s">
        <v>2345</v>
      </c>
      <c r="C3651" t="b">
        <v>1</v>
      </c>
      <c r="D3651" t="s">
        <v>45</v>
      </c>
      <c r="E3651">
        <v>1105331.8</v>
      </c>
      <c r="F3651">
        <v>2020</v>
      </c>
    </row>
    <row r="3652" spans="1:6" x14ac:dyDescent="0.25">
      <c r="A3652" t="s">
        <v>2353</v>
      </c>
      <c r="B3652" t="s">
        <v>2350</v>
      </c>
      <c r="C3652" t="b">
        <v>0</v>
      </c>
      <c r="D3652" t="s">
        <v>45</v>
      </c>
      <c r="E3652">
        <v>8415.16</v>
      </c>
      <c r="F3652">
        <v>2020</v>
      </c>
    </row>
    <row r="3653" spans="1:6" x14ac:dyDescent="0.25">
      <c r="A3653" t="s">
        <v>2332</v>
      </c>
      <c r="B3653" t="s">
        <v>2350</v>
      </c>
      <c r="C3653" t="b">
        <v>0</v>
      </c>
      <c r="D3653" t="s">
        <v>45</v>
      </c>
      <c r="E3653">
        <v>0</v>
      </c>
      <c r="F3653">
        <v>2020</v>
      </c>
    </row>
    <row r="3654" spans="1:6" x14ac:dyDescent="0.25">
      <c r="A3654" t="s">
        <v>2353</v>
      </c>
      <c r="B3654" t="s">
        <v>2350</v>
      </c>
      <c r="C3654" t="b">
        <v>0</v>
      </c>
      <c r="D3654" t="s">
        <v>12</v>
      </c>
      <c r="E3654">
        <v>12813.83</v>
      </c>
      <c r="F3654">
        <v>2020</v>
      </c>
    </row>
    <row r="3655" spans="1:6" x14ac:dyDescent="0.25">
      <c r="A3655" t="s">
        <v>2377</v>
      </c>
      <c r="B3655" t="s">
        <v>2345</v>
      </c>
      <c r="C3655" t="b">
        <v>1</v>
      </c>
      <c r="D3655" t="s">
        <v>12</v>
      </c>
      <c r="E3655">
        <v>2894158.2</v>
      </c>
      <c r="F3655">
        <v>2020</v>
      </c>
    </row>
    <row r="3656" spans="1:6" x14ac:dyDescent="0.25">
      <c r="A3656" t="s">
        <v>2351</v>
      </c>
      <c r="B3656" t="s">
        <v>2341</v>
      </c>
      <c r="C3656" t="b">
        <v>1</v>
      </c>
      <c r="D3656" t="s">
        <v>15</v>
      </c>
      <c r="E3656">
        <v>20834</v>
      </c>
      <c r="F3656">
        <v>2020</v>
      </c>
    </row>
    <row r="3657" spans="1:6" x14ac:dyDescent="0.25">
      <c r="A3657" t="s">
        <v>2393</v>
      </c>
      <c r="B3657" t="s">
        <v>2341</v>
      </c>
      <c r="C3657" t="b">
        <v>1</v>
      </c>
      <c r="D3657" t="s">
        <v>15</v>
      </c>
      <c r="E3657">
        <v>50987</v>
      </c>
      <c r="F3657">
        <v>2020</v>
      </c>
    </row>
    <row r="3658" spans="1:6" x14ac:dyDescent="0.25">
      <c r="A3658" t="s">
        <v>2393</v>
      </c>
      <c r="B3658" t="s">
        <v>2341</v>
      </c>
      <c r="C3658" t="b">
        <v>1</v>
      </c>
      <c r="D3658" t="s">
        <v>15</v>
      </c>
      <c r="E3658">
        <v>5074</v>
      </c>
      <c r="F3658">
        <v>2020</v>
      </c>
    </row>
    <row r="3659" spans="1:6" x14ac:dyDescent="0.25">
      <c r="A3659" t="s">
        <v>2393</v>
      </c>
      <c r="B3659" t="s">
        <v>2341</v>
      </c>
      <c r="C3659" t="b">
        <v>1</v>
      </c>
      <c r="D3659" t="s">
        <v>15</v>
      </c>
      <c r="E3659">
        <v>16399</v>
      </c>
      <c r="F3659">
        <v>2020</v>
      </c>
    </row>
    <row r="3660" spans="1:6" x14ac:dyDescent="0.25">
      <c r="A3660" t="s">
        <v>2392</v>
      </c>
      <c r="B3660" t="s">
        <v>2350</v>
      </c>
      <c r="C3660" t="b">
        <v>1</v>
      </c>
      <c r="D3660" t="s">
        <v>66</v>
      </c>
      <c r="E3660">
        <v>56</v>
      </c>
      <c r="F3660">
        <v>2020</v>
      </c>
    </row>
    <row r="3661" spans="1:6" x14ac:dyDescent="0.25">
      <c r="A3661" t="s">
        <v>2392</v>
      </c>
      <c r="B3661" t="s">
        <v>2350</v>
      </c>
      <c r="C3661" t="b">
        <v>1</v>
      </c>
      <c r="D3661" t="s">
        <v>66</v>
      </c>
      <c r="E3661">
        <v>349</v>
      </c>
      <c r="F3661">
        <v>2020</v>
      </c>
    </row>
    <row r="3662" spans="1:6" x14ac:dyDescent="0.25">
      <c r="A3662" t="s">
        <v>2392</v>
      </c>
      <c r="B3662" t="s">
        <v>2350</v>
      </c>
      <c r="C3662" t="b">
        <v>1</v>
      </c>
      <c r="D3662" t="s">
        <v>66</v>
      </c>
      <c r="E3662">
        <v>294</v>
      </c>
      <c r="F3662">
        <v>2020</v>
      </c>
    </row>
    <row r="3663" spans="1:6" x14ac:dyDescent="0.25">
      <c r="A3663" t="s">
        <v>2353</v>
      </c>
      <c r="B3663" t="s">
        <v>2350</v>
      </c>
      <c r="C3663" t="b">
        <v>0</v>
      </c>
      <c r="D3663" t="s">
        <v>40</v>
      </c>
      <c r="E3663">
        <v>8.42</v>
      </c>
      <c r="F3663">
        <v>2020</v>
      </c>
    </row>
    <row r="3664" spans="1:6" x14ac:dyDescent="0.25">
      <c r="A3664" t="s">
        <v>2353</v>
      </c>
      <c r="B3664" t="s">
        <v>2347</v>
      </c>
      <c r="C3664" t="b">
        <v>0</v>
      </c>
      <c r="D3664" t="s">
        <v>40</v>
      </c>
      <c r="E3664">
        <v>32716.348000000002</v>
      </c>
      <c r="F3664">
        <v>2020</v>
      </c>
    </row>
    <row r="3665" spans="1:6" x14ac:dyDescent="0.25">
      <c r="A3665" t="s">
        <v>2376</v>
      </c>
      <c r="B3665" t="s">
        <v>2345</v>
      </c>
      <c r="C3665" t="b">
        <v>1</v>
      </c>
      <c r="D3665" t="s">
        <v>40</v>
      </c>
      <c r="E3665">
        <v>1784542.7</v>
      </c>
      <c r="F3665">
        <v>2020</v>
      </c>
    </row>
    <row r="3666" spans="1:6" x14ac:dyDescent="0.25">
      <c r="A3666" t="s">
        <v>2376</v>
      </c>
      <c r="B3666" t="s">
        <v>2345</v>
      </c>
      <c r="C3666" t="b">
        <v>1</v>
      </c>
      <c r="D3666" t="s">
        <v>40</v>
      </c>
      <c r="E3666">
        <v>34870.534</v>
      </c>
      <c r="F3666">
        <v>2020</v>
      </c>
    </row>
    <row r="3667" spans="1:6" x14ac:dyDescent="0.25">
      <c r="A3667" t="s">
        <v>2377</v>
      </c>
      <c r="B3667" t="s">
        <v>2341</v>
      </c>
      <c r="C3667" t="b">
        <v>1</v>
      </c>
      <c r="D3667" t="s">
        <v>6</v>
      </c>
      <c r="E3667">
        <v>262</v>
      </c>
      <c r="F3667">
        <v>2020</v>
      </c>
    </row>
    <row r="3668" spans="1:6" x14ac:dyDescent="0.25">
      <c r="A3668" t="s">
        <v>2398</v>
      </c>
      <c r="B3668" t="s">
        <v>2350</v>
      </c>
      <c r="C3668" t="b">
        <v>1</v>
      </c>
      <c r="D3668" t="s">
        <v>6</v>
      </c>
      <c r="E3668">
        <v>843</v>
      </c>
      <c r="F3668">
        <v>2020</v>
      </c>
    </row>
    <row r="3669" spans="1:6" x14ac:dyDescent="0.25">
      <c r="A3669" t="s">
        <v>2332</v>
      </c>
      <c r="B3669" t="s">
        <v>2372</v>
      </c>
      <c r="C3669" t="b">
        <v>0</v>
      </c>
      <c r="D3669" t="s">
        <v>15</v>
      </c>
      <c r="E3669">
        <v>0</v>
      </c>
      <c r="F3669">
        <v>2020</v>
      </c>
    </row>
    <row r="3670" spans="1:6" x14ac:dyDescent="0.25">
      <c r="A3670" t="s">
        <v>2338</v>
      </c>
      <c r="B3670" t="s">
        <v>2372</v>
      </c>
      <c r="C3670" t="b">
        <v>1</v>
      </c>
      <c r="D3670" t="s">
        <v>15</v>
      </c>
      <c r="E3670">
        <v>927</v>
      </c>
      <c r="F3670">
        <v>2020</v>
      </c>
    </row>
    <row r="3671" spans="1:6" x14ac:dyDescent="0.25">
      <c r="A3671" t="s">
        <v>2444</v>
      </c>
      <c r="B3671" t="s">
        <v>2350</v>
      </c>
      <c r="C3671" t="b">
        <v>1</v>
      </c>
      <c r="D3671" t="s">
        <v>15</v>
      </c>
      <c r="E3671">
        <v>26490</v>
      </c>
      <c r="F3671">
        <v>2020</v>
      </c>
    </row>
    <row r="3672" spans="1:6" x14ac:dyDescent="0.25">
      <c r="A3672" t="s">
        <v>2364</v>
      </c>
      <c r="B3672" t="s">
        <v>2345</v>
      </c>
      <c r="C3672" t="b">
        <v>1</v>
      </c>
      <c r="D3672" t="s">
        <v>37</v>
      </c>
      <c r="E3672">
        <v>4703090.3</v>
      </c>
      <c r="F3672">
        <v>2020</v>
      </c>
    </row>
    <row r="3673" spans="1:6" x14ac:dyDescent="0.25">
      <c r="A3673" t="s">
        <v>2353</v>
      </c>
      <c r="B3673" t="s">
        <v>2347</v>
      </c>
      <c r="C3673" t="b">
        <v>0</v>
      </c>
      <c r="D3673" t="s">
        <v>37</v>
      </c>
      <c r="E3673">
        <v>14943.715</v>
      </c>
      <c r="F3673">
        <v>2020</v>
      </c>
    </row>
    <row r="3674" spans="1:6" x14ac:dyDescent="0.25">
      <c r="A3674" t="s">
        <v>2392</v>
      </c>
      <c r="B3674" t="s">
        <v>2350</v>
      </c>
      <c r="C3674" t="b">
        <v>1</v>
      </c>
      <c r="D3674" t="s">
        <v>60</v>
      </c>
      <c r="E3674">
        <v>351</v>
      </c>
      <c r="F3674">
        <v>2020</v>
      </c>
    </row>
    <row r="3675" spans="1:6" x14ac:dyDescent="0.25">
      <c r="A3675" t="s">
        <v>2398</v>
      </c>
      <c r="B3675" t="s">
        <v>2352</v>
      </c>
      <c r="C3675" t="b">
        <v>1</v>
      </c>
      <c r="D3675" t="s">
        <v>16</v>
      </c>
      <c r="E3675">
        <v>145585</v>
      </c>
      <c r="F3675">
        <v>2020</v>
      </c>
    </row>
    <row r="3676" spans="1:6" x14ac:dyDescent="0.25">
      <c r="A3676" t="s">
        <v>2353</v>
      </c>
      <c r="B3676" t="s">
        <v>2350</v>
      </c>
      <c r="C3676" t="b">
        <v>0</v>
      </c>
      <c r="D3676" t="s">
        <v>16</v>
      </c>
      <c r="E3676">
        <v>619.96100000000001</v>
      </c>
      <c r="F3676">
        <v>2020</v>
      </c>
    </row>
    <row r="3677" spans="1:6" x14ac:dyDescent="0.25">
      <c r="A3677" t="s">
        <v>2377</v>
      </c>
      <c r="B3677" t="s">
        <v>2345</v>
      </c>
      <c r="C3677" t="b">
        <v>1</v>
      </c>
      <c r="D3677" t="s">
        <v>16</v>
      </c>
      <c r="E3677">
        <v>1886115</v>
      </c>
      <c r="F3677">
        <v>2020</v>
      </c>
    </row>
    <row r="3678" spans="1:6" x14ac:dyDescent="0.25">
      <c r="A3678" t="s">
        <v>2353</v>
      </c>
      <c r="B3678" t="s">
        <v>2350</v>
      </c>
      <c r="C3678" t="b">
        <v>0</v>
      </c>
      <c r="D3678" t="s">
        <v>66</v>
      </c>
      <c r="E3678">
        <v>1233.373</v>
      </c>
      <c r="F3678">
        <v>2020</v>
      </c>
    </row>
    <row r="3679" spans="1:6" x14ac:dyDescent="0.25">
      <c r="A3679" t="s">
        <v>2393</v>
      </c>
      <c r="B3679" t="s">
        <v>2345</v>
      </c>
      <c r="C3679" t="b">
        <v>1</v>
      </c>
      <c r="D3679" t="s">
        <v>66</v>
      </c>
      <c r="E3679">
        <v>1638212.6</v>
      </c>
      <c r="F3679">
        <v>2020</v>
      </c>
    </row>
    <row r="3680" spans="1:6" x14ac:dyDescent="0.25">
      <c r="A3680" t="s">
        <v>2353</v>
      </c>
      <c r="B3680" t="s">
        <v>2350</v>
      </c>
      <c r="C3680" t="b">
        <v>0</v>
      </c>
      <c r="D3680" t="s">
        <v>95</v>
      </c>
      <c r="E3680">
        <v>3009.4839999999999</v>
      </c>
      <c r="F3680">
        <v>2020</v>
      </c>
    </row>
    <row r="3681" spans="1:6" x14ac:dyDescent="0.25">
      <c r="A3681" t="s">
        <v>2374</v>
      </c>
      <c r="B3681" t="s">
        <v>2345</v>
      </c>
      <c r="C3681" t="b">
        <v>1</v>
      </c>
      <c r="D3681" t="s">
        <v>95</v>
      </c>
      <c r="E3681">
        <v>204664.52</v>
      </c>
      <c r="F3681">
        <v>2020</v>
      </c>
    </row>
    <row r="3682" spans="1:6" x14ac:dyDescent="0.25">
      <c r="A3682" t="s">
        <v>2369</v>
      </c>
      <c r="B3682" t="s">
        <v>2350</v>
      </c>
      <c r="C3682" t="b">
        <v>1</v>
      </c>
      <c r="D3682" t="s">
        <v>79</v>
      </c>
      <c r="E3682">
        <v>102</v>
      </c>
      <c r="F3682">
        <v>2020</v>
      </c>
    </row>
    <row r="3683" spans="1:6" x14ac:dyDescent="0.25">
      <c r="A3683" t="s">
        <v>2360</v>
      </c>
      <c r="B3683" t="s">
        <v>2341</v>
      </c>
      <c r="C3683" t="b">
        <v>1</v>
      </c>
      <c r="D3683" t="s">
        <v>105</v>
      </c>
      <c r="E3683">
        <v>489597</v>
      </c>
      <c r="F3683">
        <v>2020</v>
      </c>
    </row>
    <row r="3684" spans="1:6" x14ac:dyDescent="0.25">
      <c r="A3684" t="s">
        <v>2353</v>
      </c>
      <c r="B3684" t="s">
        <v>2350</v>
      </c>
      <c r="C3684" t="b">
        <v>0</v>
      </c>
      <c r="D3684" t="s">
        <v>42</v>
      </c>
      <c r="E3684">
        <v>29.876000000000001</v>
      </c>
      <c r="F3684">
        <v>2020</v>
      </c>
    </row>
    <row r="3685" spans="1:6" x14ac:dyDescent="0.25">
      <c r="A3685" t="s">
        <v>2445</v>
      </c>
      <c r="B3685" t="s">
        <v>2352</v>
      </c>
      <c r="C3685" t="b">
        <v>1</v>
      </c>
      <c r="D3685" t="s">
        <v>42</v>
      </c>
      <c r="E3685">
        <v>337.12400000000002</v>
      </c>
      <c r="F3685">
        <v>2020</v>
      </c>
    </row>
    <row r="3686" spans="1:6" x14ac:dyDescent="0.25">
      <c r="A3686" t="s">
        <v>2377</v>
      </c>
      <c r="B3686" t="s">
        <v>2345</v>
      </c>
      <c r="C3686" t="b">
        <v>1</v>
      </c>
      <c r="D3686" t="s">
        <v>45</v>
      </c>
      <c r="E3686">
        <v>2307368.2000000002</v>
      </c>
      <c r="F3686">
        <v>2020</v>
      </c>
    </row>
    <row r="3687" spans="1:6" x14ac:dyDescent="0.25">
      <c r="A3687" t="s">
        <v>2353</v>
      </c>
      <c r="B3687" t="s">
        <v>2350</v>
      </c>
      <c r="C3687" t="b">
        <v>0</v>
      </c>
      <c r="D3687" t="s">
        <v>45</v>
      </c>
      <c r="E3687">
        <v>9243.8340000000007</v>
      </c>
      <c r="F3687">
        <v>2020</v>
      </c>
    </row>
    <row r="3688" spans="1:6" x14ac:dyDescent="0.25">
      <c r="A3688" t="s">
        <v>2332</v>
      </c>
      <c r="B3688" t="s">
        <v>2350</v>
      </c>
      <c r="C3688" t="b">
        <v>0</v>
      </c>
      <c r="D3688" t="s">
        <v>45</v>
      </c>
      <c r="E3688">
        <v>0</v>
      </c>
      <c r="F3688">
        <v>2020</v>
      </c>
    </row>
    <row r="3689" spans="1:6" x14ac:dyDescent="0.25">
      <c r="A3689" t="s">
        <v>2392</v>
      </c>
      <c r="B3689" t="s">
        <v>2350</v>
      </c>
      <c r="C3689" t="b">
        <v>1</v>
      </c>
      <c r="D3689" t="s">
        <v>60</v>
      </c>
      <c r="E3689">
        <v>516</v>
      </c>
      <c r="F3689">
        <v>2020</v>
      </c>
    </row>
    <row r="3690" spans="1:6" x14ac:dyDescent="0.25">
      <c r="A3690" t="s">
        <v>2459</v>
      </c>
      <c r="B3690" t="s">
        <v>2350</v>
      </c>
      <c r="C3690" t="b">
        <v>1</v>
      </c>
      <c r="D3690" t="s">
        <v>42</v>
      </c>
      <c r="E3690">
        <v>12.391999999999999</v>
      </c>
      <c r="F3690">
        <v>2020</v>
      </c>
    </row>
    <row r="3691" spans="1:6" x14ac:dyDescent="0.25">
      <c r="A3691" t="s">
        <v>2388</v>
      </c>
      <c r="B3691" t="s">
        <v>2352</v>
      </c>
      <c r="C3691" t="b">
        <v>1</v>
      </c>
      <c r="D3691" t="s">
        <v>42</v>
      </c>
      <c r="E3691">
        <v>49.347999999999999</v>
      </c>
      <c r="F3691">
        <v>2020</v>
      </c>
    </row>
    <row r="3692" spans="1:6" x14ac:dyDescent="0.25">
      <c r="A3692" t="s">
        <v>2374</v>
      </c>
      <c r="B3692" t="s">
        <v>2341</v>
      </c>
      <c r="C3692" t="b">
        <v>1</v>
      </c>
      <c r="D3692" t="s">
        <v>32</v>
      </c>
      <c r="E3692">
        <v>41188</v>
      </c>
      <c r="F3692">
        <v>2020</v>
      </c>
    </row>
    <row r="3693" spans="1:6" x14ac:dyDescent="0.25">
      <c r="A3693" t="s">
        <v>2391</v>
      </c>
      <c r="B3693" t="s">
        <v>2350</v>
      </c>
      <c r="C3693" t="b">
        <v>1</v>
      </c>
      <c r="D3693" t="s">
        <v>42</v>
      </c>
      <c r="E3693">
        <v>1</v>
      </c>
      <c r="F3693">
        <v>2020</v>
      </c>
    </row>
    <row r="3694" spans="1:6" x14ac:dyDescent="0.25">
      <c r="A3694" t="s">
        <v>2364</v>
      </c>
      <c r="B3694" t="s">
        <v>2347</v>
      </c>
      <c r="C3694" t="b">
        <v>1</v>
      </c>
      <c r="D3694" t="s">
        <v>42</v>
      </c>
      <c r="E3694">
        <v>7314</v>
      </c>
      <c r="F3694">
        <v>2020</v>
      </c>
    </row>
    <row r="3695" spans="1:6" x14ac:dyDescent="0.25">
      <c r="A3695" t="s">
        <v>2456</v>
      </c>
      <c r="B3695" t="s">
        <v>2341</v>
      </c>
      <c r="C3695" t="b">
        <v>1</v>
      </c>
      <c r="D3695" t="s">
        <v>116</v>
      </c>
      <c r="E3695">
        <v>3250</v>
      </c>
      <c r="F3695">
        <v>2020</v>
      </c>
    </row>
    <row r="3696" spans="1:6" x14ac:dyDescent="0.25">
      <c r="A3696" t="s">
        <v>2453</v>
      </c>
      <c r="B3696" t="s">
        <v>2350</v>
      </c>
      <c r="C3696" t="b">
        <v>1</v>
      </c>
      <c r="D3696" t="s">
        <v>42</v>
      </c>
      <c r="E3696">
        <v>425.37</v>
      </c>
      <c r="F3696">
        <v>2020</v>
      </c>
    </row>
    <row r="3697" spans="1:6" x14ac:dyDescent="0.25">
      <c r="A3697" t="s">
        <v>2370</v>
      </c>
      <c r="B3697" t="s">
        <v>2352</v>
      </c>
      <c r="C3697" t="b">
        <v>1</v>
      </c>
      <c r="D3697" t="s">
        <v>42</v>
      </c>
      <c r="E3697">
        <v>44.63</v>
      </c>
      <c r="F3697">
        <v>2020</v>
      </c>
    </row>
    <row r="3698" spans="1:6" x14ac:dyDescent="0.25">
      <c r="A3698" t="s">
        <v>2353</v>
      </c>
      <c r="B3698" t="s">
        <v>2350</v>
      </c>
      <c r="C3698" t="b">
        <v>0</v>
      </c>
      <c r="D3698" t="s">
        <v>116</v>
      </c>
      <c r="E3698">
        <v>9.1419999999999995</v>
      </c>
      <c r="F3698">
        <v>2020</v>
      </c>
    </row>
    <row r="3699" spans="1:6" x14ac:dyDescent="0.25">
      <c r="A3699" t="s">
        <v>2446</v>
      </c>
      <c r="B3699" t="s">
        <v>2352</v>
      </c>
      <c r="C3699" t="b">
        <v>1</v>
      </c>
      <c r="D3699" t="s">
        <v>116</v>
      </c>
      <c r="E3699">
        <v>10115.858</v>
      </c>
      <c r="F3699">
        <v>2020</v>
      </c>
    </row>
    <row r="3700" spans="1:6" x14ac:dyDescent="0.25">
      <c r="A3700" t="s">
        <v>2453</v>
      </c>
      <c r="B3700" t="s">
        <v>2371</v>
      </c>
      <c r="C3700" t="b">
        <v>1</v>
      </c>
      <c r="D3700" t="s">
        <v>114</v>
      </c>
      <c r="E3700">
        <v>2380212.6</v>
      </c>
      <c r="F3700">
        <v>2020</v>
      </c>
    </row>
    <row r="3701" spans="1:6" x14ac:dyDescent="0.25">
      <c r="A3701" t="s">
        <v>2353</v>
      </c>
      <c r="B3701" t="s">
        <v>2347</v>
      </c>
      <c r="C3701" t="b">
        <v>0</v>
      </c>
      <c r="D3701" t="s">
        <v>114</v>
      </c>
      <c r="E3701">
        <v>5302.4229999999998</v>
      </c>
      <c r="F3701">
        <v>2020</v>
      </c>
    </row>
    <row r="3702" spans="1:6" x14ac:dyDescent="0.25">
      <c r="A3702" t="s">
        <v>2332</v>
      </c>
      <c r="B3702" t="s">
        <v>2350</v>
      </c>
      <c r="C3702" t="b">
        <v>0</v>
      </c>
      <c r="D3702" t="s">
        <v>114</v>
      </c>
      <c r="E3702">
        <v>0</v>
      </c>
      <c r="F3702">
        <v>2020</v>
      </c>
    </row>
    <row r="3703" spans="1:6" x14ac:dyDescent="0.25">
      <c r="A3703" t="s">
        <v>2332</v>
      </c>
      <c r="B3703" t="s">
        <v>2345</v>
      </c>
      <c r="C3703" t="b">
        <v>0</v>
      </c>
      <c r="D3703" t="s">
        <v>114</v>
      </c>
      <c r="E3703">
        <v>0</v>
      </c>
      <c r="F3703">
        <v>2020</v>
      </c>
    </row>
    <row r="3704" spans="1:6" x14ac:dyDescent="0.25">
      <c r="A3704" t="s">
        <v>2364</v>
      </c>
      <c r="B3704" t="s">
        <v>2350</v>
      </c>
      <c r="C3704" t="b">
        <v>1</v>
      </c>
      <c r="D3704" t="s">
        <v>122</v>
      </c>
      <c r="E3704">
        <v>2016.9860000000001</v>
      </c>
      <c r="F3704">
        <v>2020</v>
      </c>
    </row>
    <row r="3705" spans="1:6" x14ac:dyDescent="0.25">
      <c r="A3705" t="s">
        <v>2448</v>
      </c>
      <c r="B3705" t="s">
        <v>2352</v>
      </c>
      <c r="C3705" t="b">
        <v>1</v>
      </c>
      <c r="D3705" t="s">
        <v>122</v>
      </c>
      <c r="E3705">
        <v>145474.01</v>
      </c>
      <c r="F3705">
        <v>2020</v>
      </c>
    </row>
    <row r="3706" spans="1:6" x14ac:dyDescent="0.25">
      <c r="A3706" t="s">
        <v>2370</v>
      </c>
      <c r="B3706" t="s">
        <v>2341</v>
      </c>
      <c r="C3706" t="b">
        <v>1</v>
      </c>
      <c r="D3706" t="s">
        <v>116</v>
      </c>
      <c r="E3706">
        <v>15029</v>
      </c>
      <c r="F3706">
        <v>2020</v>
      </c>
    </row>
    <row r="3707" spans="1:6" x14ac:dyDescent="0.25">
      <c r="A3707" t="s">
        <v>2348</v>
      </c>
      <c r="B3707" t="s">
        <v>2350</v>
      </c>
      <c r="C3707" t="b">
        <v>1</v>
      </c>
      <c r="D3707" t="s">
        <v>134</v>
      </c>
      <c r="E3707">
        <v>100</v>
      </c>
      <c r="F3707">
        <v>2020</v>
      </c>
    </row>
    <row r="3708" spans="1:6" x14ac:dyDescent="0.25">
      <c r="A3708" t="s">
        <v>2457</v>
      </c>
      <c r="B3708" t="s">
        <v>2341</v>
      </c>
      <c r="C3708" t="b">
        <v>1</v>
      </c>
      <c r="D3708" t="s">
        <v>12</v>
      </c>
      <c r="E3708">
        <v>116505</v>
      </c>
      <c r="F3708">
        <v>2020</v>
      </c>
    </row>
    <row r="3709" spans="1:6" x14ac:dyDescent="0.25">
      <c r="A3709" t="s">
        <v>2453</v>
      </c>
      <c r="B3709" t="s">
        <v>2341</v>
      </c>
      <c r="C3709" t="b">
        <v>1</v>
      </c>
      <c r="D3709" t="s">
        <v>6</v>
      </c>
      <c r="E3709">
        <v>2877</v>
      </c>
      <c r="F3709">
        <v>2020</v>
      </c>
    </row>
    <row r="3710" spans="1:6" x14ac:dyDescent="0.25">
      <c r="A3710" t="s">
        <v>2360</v>
      </c>
      <c r="B3710" t="s">
        <v>2341</v>
      </c>
      <c r="C3710" t="b">
        <v>1</v>
      </c>
      <c r="D3710" t="s">
        <v>119</v>
      </c>
      <c r="E3710">
        <v>2156</v>
      </c>
      <c r="F3710">
        <v>2020</v>
      </c>
    </row>
    <row r="3711" spans="1:6" x14ac:dyDescent="0.25">
      <c r="A3711" t="s">
        <v>2370</v>
      </c>
      <c r="B3711" t="s">
        <v>2341</v>
      </c>
      <c r="C3711" t="b">
        <v>1</v>
      </c>
      <c r="D3711" t="s">
        <v>119</v>
      </c>
      <c r="E3711">
        <v>22044</v>
      </c>
      <c r="F3711">
        <v>2020</v>
      </c>
    </row>
    <row r="3712" spans="1:6" x14ac:dyDescent="0.25">
      <c r="A3712" t="s">
        <v>2332</v>
      </c>
      <c r="B3712" t="s">
        <v>2350</v>
      </c>
      <c r="C3712" t="b">
        <v>0</v>
      </c>
      <c r="D3712" t="s">
        <v>131</v>
      </c>
      <c r="E3712">
        <v>0</v>
      </c>
      <c r="F3712">
        <v>2020</v>
      </c>
    </row>
    <row r="3713" spans="1:6" x14ac:dyDescent="0.25">
      <c r="A3713" t="s">
        <v>2378</v>
      </c>
      <c r="B3713" t="s">
        <v>2350</v>
      </c>
      <c r="C3713" t="b">
        <v>1</v>
      </c>
      <c r="D3713" t="s">
        <v>40</v>
      </c>
      <c r="E3713">
        <v>26.815999999999999</v>
      </c>
      <c r="F3713">
        <v>2020</v>
      </c>
    </row>
    <row r="3714" spans="1:6" x14ac:dyDescent="0.25">
      <c r="A3714" t="s">
        <v>2353</v>
      </c>
      <c r="B3714" t="s">
        <v>2352</v>
      </c>
      <c r="C3714" t="b">
        <v>0</v>
      </c>
      <c r="D3714" t="s">
        <v>40</v>
      </c>
      <c r="E3714">
        <v>9.1839999999999993</v>
      </c>
      <c r="F3714">
        <v>2020</v>
      </c>
    </row>
    <row r="3715" spans="1:6" x14ac:dyDescent="0.25">
      <c r="A3715" t="s">
        <v>2453</v>
      </c>
      <c r="B3715" t="s">
        <v>2372</v>
      </c>
      <c r="C3715" t="b">
        <v>0</v>
      </c>
      <c r="D3715" t="s">
        <v>3</v>
      </c>
      <c r="E3715">
        <v>-5376</v>
      </c>
      <c r="F3715">
        <v>2020</v>
      </c>
    </row>
    <row r="3716" spans="1:6" x14ac:dyDescent="0.25">
      <c r="A3716" t="s">
        <v>2353</v>
      </c>
      <c r="B3716" t="s">
        <v>2350</v>
      </c>
      <c r="C3716" t="b">
        <v>0</v>
      </c>
      <c r="D3716" t="s">
        <v>3</v>
      </c>
      <c r="E3716">
        <v>40.17</v>
      </c>
      <c r="F3716">
        <v>2020</v>
      </c>
    </row>
    <row r="3717" spans="1:6" x14ac:dyDescent="0.25">
      <c r="A3717" t="s">
        <v>2373</v>
      </c>
      <c r="B3717" t="s">
        <v>2352</v>
      </c>
      <c r="C3717" t="b">
        <v>1</v>
      </c>
      <c r="D3717" t="s">
        <v>3</v>
      </c>
      <c r="E3717">
        <v>375309.83</v>
      </c>
      <c r="F3717">
        <v>2020</v>
      </c>
    </row>
    <row r="3718" spans="1:6" x14ac:dyDescent="0.25">
      <c r="A3718" t="s">
        <v>2457</v>
      </c>
      <c r="B3718" t="s">
        <v>2341</v>
      </c>
      <c r="C3718" t="b">
        <v>1</v>
      </c>
      <c r="D3718" t="s">
        <v>15</v>
      </c>
      <c r="E3718">
        <v>15247</v>
      </c>
      <c r="F3718">
        <v>2020</v>
      </c>
    </row>
    <row r="3719" spans="1:6" x14ac:dyDescent="0.25">
      <c r="A3719" t="s">
        <v>2354</v>
      </c>
      <c r="B3719" t="s">
        <v>2341</v>
      </c>
      <c r="C3719" t="b">
        <v>1</v>
      </c>
      <c r="D3719" t="s">
        <v>15</v>
      </c>
      <c r="E3719">
        <v>22098</v>
      </c>
      <c r="F3719">
        <v>2020</v>
      </c>
    </row>
    <row r="3720" spans="1:6" x14ac:dyDescent="0.25">
      <c r="A3720" t="s">
        <v>2468</v>
      </c>
      <c r="B3720" t="s">
        <v>2341</v>
      </c>
      <c r="C3720" t="b">
        <v>1</v>
      </c>
      <c r="D3720" t="s">
        <v>32</v>
      </c>
      <c r="E3720">
        <v>68659</v>
      </c>
      <c r="F3720">
        <v>2020</v>
      </c>
    </row>
    <row r="3721" spans="1:6" x14ac:dyDescent="0.25">
      <c r="A3721" t="s">
        <v>2378</v>
      </c>
      <c r="B3721" t="s">
        <v>2350</v>
      </c>
      <c r="C3721" t="b">
        <v>1</v>
      </c>
      <c r="D3721" t="s">
        <v>116</v>
      </c>
      <c r="E3721">
        <v>258</v>
      </c>
      <c r="F3721">
        <v>2020</v>
      </c>
    </row>
    <row r="3722" spans="1:6" x14ac:dyDescent="0.25">
      <c r="A3722" t="s">
        <v>2332</v>
      </c>
      <c r="B3722" t="s">
        <v>2352</v>
      </c>
      <c r="C3722" t="b">
        <v>0</v>
      </c>
      <c r="D3722" t="s">
        <v>116</v>
      </c>
      <c r="E3722">
        <v>0</v>
      </c>
      <c r="F3722">
        <v>2020</v>
      </c>
    </row>
    <row r="3723" spans="1:6" x14ac:dyDescent="0.25">
      <c r="A3723" t="s">
        <v>2338</v>
      </c>
      <c r="B3723" t="s">
        <v>2343</v>
      </c>
      <c r="C3723" t="b">
        <v>1</v>
      </c>
      <c r="D3723" t="s">
        <v>74</v>
      </c>
      <c r="E3723">
        <v>1234072</v>
      </c>
      <c r="F3723">
        <v>2020</v>
      </c>
    </row>
    <row r="3724" spans="1:6" x14ac:dyDescent="0.25">
      <c r="A3724" t="s">
        <v>2338</v>
      </c>
      <c r="B3724" t="s">
        <v>2343</v>
      </c>
      <c r="C3724" t="b">
        <v>1</v>
      </c>
      <c r="D3724" t="s">
        <v>74</v>
      </c>
      <c r="E3724">
        <v>2052086</v>
      </c>
      <c r="F3724">
        <v>2020</v>
      </c>
    </row>
    <row r="3725" spans="1:6" x14ac:dyDescent="0.25">
      <c r="A3725" t="s">
        <v>2380</v>
      </c>
      <c r="B3725" t="s">
        <v>2352</v>
      </c>
      <c r="C3725" t="b">
        <v>1</v>
      </c>
      <c r="D3725" t="s">
        <v>74</v>
      </c>
      <c r="E3725">
        <v>157049</v>
      </c>
      <c r="F3725">
        <v>2020</v>
      </c>
    </row>
    <row r="3726" spans="1:6" x14ac:dyDescent="0.25">
      <c r="A3726" t="s">
        <v>2353</v>
      </c>
      <c r="B3726" t="s">
        <v>2347</v>
      </c>
      <c r="C3726" t="b">
        <v>0</v>
      </c>
      <c r="D3726" t="s">
        <v>114</v>
      </c>
      <c r="E3726">
        <v>52078.23</v>
      </c>
      <c r="F3726">
        <v>2020</v>
      </c>
    </row>
    <row r="3727" spans="1:6" x14ac:dyDescent="0.25">
      <c r="A3727" t="s">
        <v>2373</v>
      </c>
      <c r="B3727" t="s">
        <v>2345</v>
      </c>
      <c r="C3727" t="b">
        <v>1</v>
      </c>
      <c r="D3727" t="s">
        <v>114</v>
      </c>
      <c r="E3727">
        <v>5292379.8</v>
      </c>
      <c r="F3727">
        <v>2020</v>
      </c>
    </row>
    <row r="3728" spans="1:6" x14ac:dyDescent="0.25">
      <c r="A3728" t="s">
        <v>2332</v>
      </c>
      <c r="B3728" t="s">
        <v>2350</v>
      </c>
      <c r="C3728" t="b">
        <v>0</v>
      </c>
      <c r="D3728" t="s">
        <v>116</v>
      </c>
      <c r="E3728">
        <v>0</v>
      </c>
      <c r="F3728">
        <v>2020</v>
      </c>
    </row>
    <row r="3729" spans="1:6" x14ac:dyDescent="0.25">
      <c r="A3729" t="s">
        <v>2390</v>
      </c>
      <c r="B3729" t="s">
        <v>2352</v>
      </c>
      <c r="C3729" t="b">
        <v>1</v>
      </c>
      <c r="D3729" t="s">
        <v>116</v>
      </c>
      <c r="E3729">
        <v>15392.86</v>
      </c>
      <c r="F3729">
        <v>2020</v>
      </c>
    </row>
    <row r="3730" spans="1:6" x14ac:dyDescent="0.25">
      <c r="A3730" t="s">
        <v>2378</v>
      </c>
      <c r="B3730" t="s">
        <v>2350</v>
      </c>
      <c r="C3730" t="b">
        <v>1</v>
      </c>
      <c r="D3730" t="s">
        <v>6</v>
      </c>
      <c r="E3730">
        <v>1035</v>
      </c>
      <c r="F3730">
        <v>2020</v>
      </c>
    </row>
    <row r="3731" spans="1:6" x14ac:dyDescent="0.25">
      <c r="A3731" t="s">
        <v>2385</v>
      </c>
      <c r="B3731" t="s">
        <v>2341</v>
      </c>
      <c r="C3731" t="b">
        <v>1</v>
      </c>
      <c r="D3731" t="s">
        <v>125</v>
      </c>
      <c r="E3731">
        <v>19281</v>
      </c>
      <c r="F3731">
        <v>2020</v>
      </c>
    </row>
    <row r="3732" spans="1:6" x14ac:dyDescent="0.25">
      <c r="A3732" t="s">
        <v>2457</v>
      </c>
      <c r="B3732" t="s">
        <v>2341</v>
      </c>
      <c r="C3732" t="b">
        <v>1</v>
      </c>
      <c r="D3732" t="s">
        <v>58</v>
      </c>
      <c r="E3732">
        <v>19087</v>
      </c>
      <c r="F3732">
        <v>2020</v>
      </c>
    </row>
    <row r="3733" spans="1:6" x14ac:dyDescent="0.25">
      <c r="A3733" t="s">
        <v>2457</v>
      </c>
      <c r="B3733" t="s">
        <v>2341</v>
      </c>
      <c r="C3733" t="b">
        <v>1</v>
      </c>
      <c r="D3733" t="s">
        <v>58</v>
      </c>
      <c r="E3733">
        <v>53065</v>
      </c>
      <c r="F3733">
        <v>2020</v>
      </c>
    </row>
    <row r="3734" spans="1:6" x14ac:dyDescent="0.25">
      <c r="A3734" t="s">
        <v>2457</v>
      </c>
      <c r="B3734" t="s">
        <v>2341</v>
      </c>
      <c r="C3734" t="b">
        <v>1</v>
      </c>
      <c r="D3734" t="s">
        <v>58</v>
      </c>
      <c r="E3734">
        <v>8091</v>
      </c>
      <c r="F3734">
        <v>2020</v>
      </c>
    </row>
    <row r="3735" spans="1:6" x14ac:dyDescent="0.25">
      <c r="A3735" t="s">
        <v>2387</v>
      </c>
      <c r="B3735" t="s">
        <v>2350</v>
      </c>
      <c r="C3735" t="b">
        <v>0</v>
      </c>
      <c r="D3735" t="s">
        <v>58</v>
      </c>
      <c r="E3735">
        <v>-174</v>
      </c>
      <c r="F3735">
        <v>2020</v>
      </c>
    </row>
    <row r="3736" spans="1:6" x14ac:dyDescent="0.25">
      <c r="A3736" t="s">
        <v>2332</v>
      </c>
      <c r="B3736" t="s">
        <v>2372</v>
      </c>
      <c r="C3736" t="b">
        <v>0</v>
      </c>
      <c r="D3736" t="s">
        <v>105</v>
      </c>
      <c r="E3736">
        <v>-404820</v>
      </c>
      <c r="F3736">
        <v>2020</v>
      </c>
    </row>
    <row r="3737" spans="1:6" x14ac:dyDescent="0.25">
      <c r="A3737" t="s">
        <v>2447</v>
      </c>
      <c r="B3737" t="s">
        <v>2341</v>
      </c>
      <c r="C3737" t="b">
        <v>1</v>
      </c>
      <c r="D3737" t="s">
        <v>125</v>
      </c>
      <c r="E3737">
        <v>29756</v>
      </c>
      <c r="F3737">
        <v>2020</v>
      </c>
    </row>
    <row r="3738" spans="1:6" x14ac:dyDescent="0.25">
      <c r="A3738" t="s">
        <v>2457</v>
      </c>
      <c r="B3738" t="s">
        <v>2341</v>
      </c>
      <c r="C3738" t="b">
        <v>1</v>
      </c>
      <c r="D3738" t="s">
        <v>100</v>
      </c>
      <c r="E3738">
        <v>86064</v>
      </c>
      <c r="F3738">
        <v>2020</v>
      </c>
    </row>
    <row r="3739" spans="1:6" x14ac:dyDescent="0.25">
      <c r="A3739" t="s">
        <v>2378</v>
      </c>
      <c r="B3739" t="s">
        <v>2341</v>
      </c>
      <c r="C3739" t="b">
        <v>1</v>
      </c>
      <c r="D3739" t="s">
        <v>15</v>
      </c>
      <c r="E3739">
        <v>13246</v>
      </c>
      <c r="F3739">
        <v>2020</v>
      </c>
    </row>
    <row r="3740" spans="1:6" x14ac:dyDescent="0.25">
      <c r="A3740" t="s">
        <v>2455</v>
      </c>
      <c r="B3740" t="s">
        <v>2350</v>
      </c>
      <c r="C3740" t="b">
        <v>1</v>
      </c>
      <c r="D3740" t="s">
        <v>29</v>
      </c>
      <c r="E3740">
        <v>25412</v>
      </c>
      <c r="F3740">
        <v>2020</v>
      </c>
    </row>
    <row r="3741" spans="1:6" x14ac:dyDescent="0.25">
      <c r="A3741" t="s">
        <v>2332</v>
      </c>
      <c r="B3741" t="s">
        <v>2350</v>
      </c>
      <c r="C3741" t="b">
        <v>0</v>
      </c>
      <c r="D3741" t="s">
        <v>29</v>
      </c>
      <c r="E3741">
        <v>0</v>
      </c>
      <c r="F3741">
        <v>2020</v>
      </c>
    </row>
    <row r="3742" spans="1:6" x14ac:dyDescent="0.25">
      <c r="A3742" t="s">
        <v>2457</v>
      </c>
      <c r="B3742" t="s">
        <v>2350</v>
      </c>
      <c r="C3742" t="b">
        <v>1</v>
      </c>
      <c r="D3742" t="s">
        <v>29</v>
      </c>
      <c r="E3742">
        <v>28669</v>
      </c>
      <c r="F3742">
        <v>2020</v>
      </c>
    </row>
    <row r="3743" spans="1:6" x14ac:dyDescent="0.25">
      <c r="A3743" t="s">
        <v>2385</v>
      </c>
      <c r="B3743" t="s">
        <v>2352</v>
      </c>
      <c r="C3743" t="b">
        <v>1</v>
      </c>
      <c r="D3743" t="s">
        <v>114</v>
      </c>
      <c r="E3743">
        <v>15384</v>
      </c>
      <c r="F3743">
        <v>2020</v>
      </c>
    </row>
    <row r="3744" spans="1:6" x14ac:dyDescent="0.25">
      <c r="A3744" t="s">
        <v>2453</v>
      </c>
      <c r="B3744" t="s">
        <v>2341</v>
      </c>
      <c r="C3744" t="b">
        <v>1</v>
      </c>
      <c r="D3744" t="s">
        <v>116</v>
      </c>
      <c r="E3744">
        <v>4508</v>
      </c>
      <c r="F3744">
        <v>2020</v>
      </c>
    </row>
    <row r="3745" spans="1:6" x14ac:dyDescent="0.25">
      <c r="A3745" t="s">
        <v>2456</v>
      </c>
      <c r="B3745" t="s">
        <v>2341</v>
      </c>
      <c r="C3745" t="b">
        <v>1</v>
      </c>
      <c r="D3745" t="s">
        <v>12</v>
      </c>
      <c r="E3745">
        <v>131440</v>
      </c>
      <c r="F3745">
        <v>2020</v>
      </c>
    </row>
    <row r="3746" spans="1:6" x14ac:dyDescent="0.25">
      <c r="A3746" t="s">
        <v>2332</v>
      </c>
      <c r="B3746" t="s">
        <v>2350</v>
      </c>
      <c r="C3746" t="b">
        <v>0</v>
      </c>
      <c r="D3746" t="s">
        <v>79</v>
      </c>
      <c r="E3746">
        <v>0</v>
      </c>
      <c r="F3746">
        <v>2020</v>
      </c>
    </row>
    <row r="3747" spans="1:6" x14ac:dyDescent="0.25">
      <c r="A3747" t="s">
        <v>2448</v>
      </c>
      <c r="B3747" t="s">
        <v>2352</v>
      </c>
      <c r="C3747" t="b">
        <v>1</v>
      </c>
      <c r="D3747" t="s">
        <v>79</v>
      </c>
      <c r="E3747">
        <v>5205</v>
      </c>
      <c r="F3747">
        <v>2020</v>
      </c>
    </row>
    <row r="3748" spans="1:6" x14ac:dyDescent="0.25">
      <c r="A3748" t="s">
        <v>2332</v>
      </c>
      <c r="B3748" t="s">
        <v>2350</v>
      </c>
      <c r="C3748" t="b">
        <v>0</v>
      </c>
      <c r="D3748" t="s">
        <v>40</v>
      </c>
      <c r="E3748">
        <v>0</v>
      </c>
      <c r="F3748">
        <v>2020</v>
      </c>
    </row>
    <row r="3749" spans="1:6" x14ac:dyDescent="0.25">
      <c r="A3749" t="s">
        <v>2447</v>
      </c>
      <c r="B3749" t="s">
        <v>2352</v>
      </c>
      <c r="C3749" t="b">
        <v>1</v>
      </c>
      <c r="D3749" t="s">
        <v>40</v>
      </c>
      <c r="E3749">
        <v>3706</v>
      </c>
      <c r="F3749">
        <v>2020</v>
      </c>
    </row>
    <row r="3750" spans="1:6" x14ac:dyDescent="0.25">
      <c r="A3750" t="s">
        <v>2448</v>
      </c>
      <c r="B3750" t="s">
        <v>2350</v>
      </c>
      <c r="C3750" t="b">
        <v>1</v>
      </c>
      <c r="D3750" t="s">
        <v>85</v>
      </c>
      <c r="E3750">
        <v>36483</v>
      </c>
      <c r="F3750">
        <v>2020</v>
      </c>
    </row>
    <row r="3751" spans="1:6" x14ac:dyDescent="0.25">
      <c r="A3751" t="s">
        <v>2474</v>
      </c>
      <c r="B3751" t="s">
        <v>2341</v>
      </c>
      <c r="C3751" t="b">
        <v>1</v>
      </c>
      <c r="D3751" t="s">
        <v>15</v>
      </c>
      <c r="E3751">
        <v>4418</v>
      </c>
      <c r="F3751">
        <v>2020</v>
      </c>
    </row>
    <row r="3752" spans="1:6" x14ac:dyDescent="0.25">
      <c r="A3752" t="s">
        <v>2370</v>
      </c>
      <c r="B3752" t="s">
        <v>2341</v>
      </c>
      <c r="C3752" t="b">
        <v>1</v>
      </c>
      <c r="D3752" t="s">
        <v>15</v>
      </c>
      <c r="E3752">
        <v>5663</v>
      </c>
      <c r="F3752">
        <v>2020</v>
      </c>
    </row>
    <row r="3753" spans="1:6" x14ac:dyDescent="0.25">
      <c r="A3753" t="s">
        <v>2332</v>
      </c>
      <c r="B3753" t="s">
        <v>2350</v>
      </c>
      <c r="C3753" t="b">
        <v>0</v>
      </c>
      <c r="D3753" t="s">
        <v>22</v>
      </c>
      <c r="E3753">
        <v>33.555</v>
      </c>
      <c r="F3753">
        <v>2020</v>
      </c>
    </row>
    <row r="3754" spans="1:6" x14ac:dyDescent="0.25">
      <c r="A3754" t="s">
        <v>2332</v>
      </c>
      <c r="B3754" t="s">
        <v>2343</v>
      </c>
      <c r="C3754" t="b">
        <v>0</v>
      </c>
      <c r="D3754" t="s">
        <v>22</v>
      </c>
      <c r="E3754">
        <v>573292.44999999995</v>
      </c>
      <c r="F3754">
        <v>2020</v>
      </c>
    </row>
    <row r="3755" spans="1:6" x14ac:dyDescent="0.25">
      <c r="A3755" t="s">
        <v>2353</v>
      </c>
      <c r="B3755" t="s">
        <v>2350</v>
      </c>
      <c r="C3755" t="b">
        <v>0</v>
      </c>
      <c r="D3755" t="s">
        <v>22</v>
      </c>
      <c r="E3755">
        <v>71.816999999999993</v>
      </c>
      <c r="F3755">
        <v>2020</v>
      </c>
    </row>
    <row r="3756" spans="1:6" x14ac:dyDescent="0.25">
      <c r="A3756" t="s">
        <v>2366</v>
      </c>
      <c r="B3756" t="s">
        <v>2343</v>
      </c>
      <c r="C3756" t="b">
        <v>1</v>
      </c>
      <c r="D3756" t="s">
        <v>22</v>
      </c>
      <c r="E3756">
        <v>1125445.2</v>
      </c>
      <c r="F3756">
        <v>2020</v>
      </c>
    </row>
    <row r="3757" spans="1:6" x14ac:dyDescent="0.25">
      <c r="A3757" t="s">
        <v>2453</v>
      </c>
      <c r="B3757" t="s">
        <v>2350</v>
      </c>
      <c r="C3757" t="b">
        <v>0</v>
      </c>
      <c r="D3757" t="s">
        <v>40</v>
      </c>
      <c r="E3757">
        <v>-304</v>
      </c>
      <c r="F3757">
        <v>2020</v>
      </c>
    </row>
    <row r="3758" spans="1:6" x14ac:dyDescent="0.25">
      <c r="A3758" t="s">
        <v>2353</v>
      </c>
      <c r="B3758" t="s">
        <v>2350</v>
      </c>
      <c r="C3758" t="b">
        <v>0</v>
      </c>
      <c r="D3758" t="s">
        <v>93</v>
      </c>
      <c r="E3758">
        <v>381.58499999999998</v>
      </c>
      <c r="F3758">
        <v>2020</v>
      </c>
    </row>
    <row r="3759" spans="1:6" x14ac:dyDescent="0.25">
      <c r="A3759" t="s">
        <v>2456</v>
      </c>
      <c r="B3759" t="s">
        <v>2352</v>
      </c>
      <c r="C3759" t="b">
        <v>1</v>
      </c>
      <c r="D3759" t="s">
        <v>93</v>
      </c>
      <c r="E3759">
        <v>54565.415000000001</v>
      </c>
      <c r="F3759">
        <v>2020</v>
      </c>
    </row>
    <row r="3760" spans="1:6" x14ac:dyDescent="0.25">
      <c r="A3760" t="s">
        <v>2332</v>
      </c>
      <c r="B3760" t="s">
        <v>2372</v>
      </c>
      <c r="C3760" t="b">
        <v>0</v>
      </c>
      <c r="D3760" t="s">
        <v>93</v>
      </c>
      <c r="E3760">
        <v>0</v>
      </c>
      <c r="F3760">
        <v>2020</v>
      </c>
    </row>
    <row r="3761" spans="1:6" x14ac:dyDescent="0.25">
      <c r="A3761" t="s">
        <v>2332</v>
      </c>
      <c r="B3761" t="s">
        <v>2350</v>
      </c>
      <c r="C3761" t="b">
        <v>0</v>
      </c>
      <c r="D3761" t="s">
        <v>131</v>
      </c>
      <c r="E3761">
        <v>0</v>
      </c>
      <c r="F3761">
        <v>2020</v>
      </c>
    </row>
    <row r="3762" spans="1:6" x14ac:dyDescent="0.25">
      <c r="A3762" t="s">
        <v>2447</v>
      </c>
      <c r="B3762" t="s">
        <v>2352</v>
      </c>
      <c r="C3762" t="b">
        <v>1</v>
      </c>
      <c r="D3762" t="s">
        <v>131</v>
      </c>
      <c r="E3762">
        <v>85461</v>
      </c>
      <c r="F3762">
        <v>2020</v>
      </c>
    </row>
    <row r="3763" spans="1:6" x14ac:dyDescent="0.25">
      <c r="A3763" t="s">
        <v>2332</v>
      </c>
      <c r="B3763" t="s">
        <v>2372</v>
      </c>
      <c r="C3763" t="b">
        <v>0</v>
      </c>
      <c r="D3763" t="s">
        <v>8</v>
      </c>
      <c r="E3763">
        <v>-11352</v>
      </c>
      <c r="F3763">
        <v>2020</v>
      </c>
    </row>
    <row r="3764" spans="1:6" x14ac:dyDescent="0.25">
      <c r="A3764" t="s">
        <v>2457</v>
      </c>
      <c r="B3764" t="s">
        <v>2341</v>
      </c>
      <c r="C3764" t="b">
        <v>1</v>
      </c>
      <c r="D3764" t="s">
        <v>12</v>
      </c>
      <c r="E3764">
        <v>159295</v>
      </c>
      <c r="F3764">
        <v>2020</v>
      </c>
    </row>
    <row r="3765" spans="1:6" x14ac:dyDescent="0.25">
      <c r="A3765" t="s">
        <v>2457</v>
      </c>
      <c r="B3765" t="s">
        <v>2341</v>
      </c>
      <c r="C3765" t="b">
        <v>1</v>
      </c>
      <c r="D3765" t="s">
        <v>6</v>
      </c>
      <c r="E3765">
        <v>5415</v>
      </c>
      <c r="F3765">
        <v>2020</v>
      </c>
    </row>
    <row r="3766" spans="1:6" x14ac:dyDescent="0.25">
      <c r="A3766" t="s">
        <v>2382</v>
      </c>
      <c r="B3766" t="s">
        <v>2350</v>
      </c>
      <c r="C3766" t="b">
        <v>1</v>
      </c>
      <c r="D3766" t="s">
        <v>6</v>
      </c>
      <c r="E3766">
        <v>1089</v>
      </c>
      <c r="F3766">
        <v>2020</v>
      </c>
    </row>
    <row r="3767" spans="1:6" x14ac:dyDescent="0.25">
      <c r="A3767" t="s">
        <v>2353</v>
      </c>
      <c r="B3767" t="s">
        <v>2350</v>
      </c>
      <c r="C3767" t="b">
        <v>0</v>
      </c>
      <c r="D3767" t="s">
        <v>6</v>
      </c>
      <c r="E3767">
        <v>5.2930000000000001</v>
      </c>
      <c r="F3767">
        <v>2020</v>
      </c>
    </row>
    <row r="3768" spans="1:6" x14ac:dyDescent="0.25">
      <c r="A3768" t="s">
        <v>2366</v>
      </c>
      <c r="B3768" t="s">
        <v>2352</v>
      </c>
      <c r="C3768" t="b">
        <v>1</v>
      </c>
      <c r="D3768" t="s">
        <v>6</v>
      </c>
      <c r="E3768">
        <v>51132.707000000002</v>
      </c>
      <c r="F3768">
        <v>2020</v>
      </c>
    </row>
    <row r="3769" spans="1:6" x14ac:dyDescent="0.25">
      <c r="A3769" t="s">
        <v>2332</v>
      </c>
      <c r="B3769" t="s">
        <v>2352</v>
      </c>
      <c r="C3769" t="b">
        <v>0</v>
      </c>
      <c r="D3769" t="s">
        <v>6</v>
      </c>
      <c r="E3769">
        <v>0</v>
      </c>
      <c r="F3769">
        <v>2020</v>
      </c>
    </row>
    <row r="3770" spans="1:6" x14ac:dyDescent="0.25">
      <c r="A3770" t="s">
        <v>2446</v>
      </c>
      <c r="B3770" t="s">
        <v>2350</v>
      </c>
      <c r="C3770" t="b">
        <v>1</v>
      </c>
      <c r="D3770" t="s">
        <v>6</v>
      </c>
      <c r="E3770">
        <v>2334.36</v>
      </c>
      <c r="F3770">
        <v>2020</v>
      </c>
    </row>
    <row r="3771" spans="1:6" x14ac:dyDescent="0.25">
      <c r="A3771" t="s">
        <v>2456</v>
      </c>
      <c r="B3771" t="s">
        <v>2341</v>
      </c>
      <c r="C3771" t="b">
        <v>1</v>
      </c>
      <c r="D3771" t="s">
        <v>8</v>
      </c>
      <c r="E3771">
        <v>75555</v>
      </c>
      <c r="F3771">
        <v>2020</v>
      </c>
    </row>
    <row r="3772" spans="1:6" x14ac:dyDescent="0.25">
      <c r="A3772" t="s">
        <v>2446</v>
      </c>
      <c r="B3772" t="s">
        <v>2350</v>
      </c>
      <c r="C3772" t="b">
        <v>1</v>
      </c>
      <c r="D3772" t="s">
        <v>6</v>
      </c>
      <c r="E3772">
        <v>2183</v>
      </c>
      <c r="F3772">
        <v>2020</v>
      </c>
    </row>
    <row r="3773" spans="1:6" x14ac:dyDescent="0.25">
      <c r="A3773" t="s">
        <v>2388</v>
      </c>
      <c r="B3773" t="s">
        <v>2341</v>
      </c>
      <c r="C3773" t="b">
        <v>1</v>
      </c>
      <c r="D3773" t="s">
        <v>6</v>
      </c>
      <c r="E3773">
        <v>3422</v>
      </c>
      <c r="F3773">
        <v>2020</v>
      </c>
    </row>
    <row r="3774" spans="1:6" x14ac:dyDescent="0.25">
      <c r="A3774" t="s">
        <v>2383</v>
      </c>
      <c r="B3774" t="s">
        <v>2350</v>
      </c>
      <c r="C3774" t="b">
        <v>1</v>
      </c>
      <c r="D3774" t="s">
        <v>6</v>
      </c>
      <c r="E3774">
        <v>24</v>
      </c>
      <c r="F3774">
        <v>2020</v>
      </c>
    </row>
    <row r="3775" spans="1:6" x14ac:dyDescent="0.25">
      <c r="A3775" t="s">
        <v>2370</v>
      </c>
      <c r="B3775" t="s">
        <v>2341</v>
      </c>
      <c r="C3775" t="b">
        <v>1</v>
      </c>
      <c r="D3775" t="s">
        <v>15</v>
      </c>
      <c r="E3775">
        <v>26799</v>
      </c>
      <c r="F3775">
        <v>2020</v>
      </c>
    </row>
    <row r="3776" spans="1:6" x14ac:dyDescent="0.25">
      <c r="A3776" t="s">
        <v>2455</v>
      </c>
      <c r="B3776" t="s">
        <v>2341</v>
      </c>
      <c r="C3776" t="b">
        <v>1</v>
      </c>
      <c r="D3776" t="s">
        <v>32</v>
      </c>
      <c r="E3776">
        <v>127584</v>
      </c>
      <c r="F3776">
        <v>2020</v>
      </c>
    </row>
    <row r="3777" spans="1:6" x14ac:dyDescent="0.25">
      <c r="A3777" t="s">
        <v>2370</v>
      </c>
      <c r="B3777" t="s">
        <v>2341</v>
      </c>
      <c r="C3777" t="b">
        <v>1</v>
      </c>
      <c r="D3777" t="s">
        <v>27</v>
      </c>
      <c r="E3777">
        <v>9370</v>
      </c>
      <c r="F3777">
        <v>2020</v>
      </c>
    </row>
    <row r="3778" spans="1:6" x14ac:dyDescent="0.25">
      <c r="A3778" t="s">
        <v>2353</v>
      </c>
      <c r="B3778" t="s">
        <v>2350</v>
      </c>
      <c r="C3778" t="b">
        <v>0</v>
      </c>
      <c r="D3778" t="s">
        <v>131</v>
      </c>
      <c r="E3778">
        <v>82.38</v>
      </c>
      <c r="F3778">
        <v>2020</v>
      </c>
    </row>
    <row r="3779" spans="1:6" x14ac:dyDescent="0.25">
      <c r="A3779" t="s">
        <v>2354</v>
      </c>
      <c r="B3779" t="s">
        <v>2352</v>
      </c>
      <c r="C3779" t="b">
        <v>1</v>
      </c>
      <c r="D3779" t="s">
        <v>131</v>
      </c>
      <c r="E3779">
        <v>27418.62</v>
      </c>
      <c r="F3779">
        <v>2020</v>
      </c>
    </row>
    <row r="3780" spans="1:6" x14ac:dyDescent="0.25">
      <c r="A3780" t="s">
        <v>2353</v>
      </c>
      <c r="B3780" t="s">
        <v>2345</v>
      </c>
      <c r="C3780" t="b">
        <v>0</v>
      </c>
      <c r="D3780" t="s">
        <v>105</v>
      </c>
      <c r="E3780">
        <v>289186.26</v>
      </c>
      <c r="F3780">
        <v>2020</v>
      </c>
    </row>
    <row r="3781" spans="1:6" x14ac:dyDescent="0.25">
      <c r="A3781" t="s">
        <v>2353</v>
      </c>
      <c r="B3781" t="s">
        <v>2350</v>
      </c>
      <c r="C3781" t="b">
        <v>0</v>
      </c>
      <c r="D3781" t="s">
        <v>105</v>
      </c>
      <c r="E3781">
        <v>1547.3150000000001</v>
      </c>
      <c r="F3781">
        <v>2020</v>
      </c>
    </row>
    <row r="3782" spans="1:6" x14ac:dyDescent="0.25">
      <c r="A3782" t="s">
        <v>2354</v>
      </c>
      <c r="B3782" t="s">
        <v>2347</v>
      </c>
      <c r="C3782" t="b">
        <v>1</v>
      </c>
      <c r="D3782" t="s">
        <v>105</v>
      </c>
      <c r="E3782">
        <v>674676.43</v>
      </c>
      <c r="F3782">
        <v>2020</v>
      </c>
    </row>
    <row r="3783" spans="1:6" x14ac:dyDescent="0.25">
      <c r="A3783" t="s">
        <v>2332</v>
      </c>
      <c r="B3783" t="s">
        <v>2345</v>
      </c>
      <c r="C3783" t="b">
        <v>0</v>
      </c>
      <c r="D3783" t="s">
        <v>105</v>
      </c>
      <c r="E3783">
        <v>0</v>
      </c>
      <c r="F3783">
        <v>2020</v>
      </c>
    </row>
    <row r="3784" spans="1:6" x14ac:dyDescent="0.25">
      <c r="A3784" t="s">
        <v>2353</v>
      </c>
      <c r="B3784" t="s">
        <v>2350</v>
      </c>
      <c r="C3784" t="b">
        <v>0</v>
      </c>
      <c r="D3784" t="s">
        <v>122</v>
      </c>
      <c r="E3784">
        <v>3388.875</v>
      </c>
      <c r="F3784">
        <v>2020</v>
      </c>
    </row>
    <row r="3785" spans="1:6" x14ac:dyDescent="0.25">
      <c r="A3785" t="s">
        <v>2385</v>
      </c>
      <c r="B3785" t="s">
        <v>2352</v>
      </c>
      <c r="C3785" t="b">
        <v>1</v>
      </c>
      <c r="D3785" t="s">
        <v>122</v>
      </c>
      <c r="E3785">
        <v>102378.13</v>
      </c>
      <c r="F3785">
        <v>2020</v>
      </c>
    </row>
    <row r="3786" spans="1:6" x14ac:dyDescent="0.25">
      <c r="A3786" t="s">
        <v>2354</v>
      </c>
      <c r="B3786" t="s">
        <v>2345</v>
      </c>
      <c r="C3786" t="b">
        <v>1</v>
      </c>
      <c r="D3786" t="s">
        <v>122</v>
      </c>
      <c r="E3786">
        <v>1233396.2</v>
      </c>
      <c r="F3786">
        <v>2020</v>
      </c>
    </row>
    <row r="3787" spans="1:6" x14ac:dyDescent="0.25">
      <c r="A3787" t="s">
        <v>2353</v>
      </c>
      <c r="B3787" t="s">
        <v>2350</v>
      </c>
      <c r="C3787" t="b">
        <v>0</v>
      </c>
      <c r="D3787" t="s">
        <v>122</v>
      </c>
      <c r="E3787">
        <v>7228.82</v>
      </c>
      <c r="F3787">
        <v>2020</v>
      </c>
    </row>
    <row r="3788" spans="1:6" x14ac:dyDescent="0.25">
      <c r="A3788" t="s">
        <v>2457</v>
      </c>
      <c r="B3788" t="s">
        <v>2341</v>
      </c>
      <c r="C3788" t="b">
        <v>1</v>
      </c>
      <c r="D3788" t="s">
        <v>15</v>
      </c>
      <c r="E3788">
        <v>4479</v>
      </c>
      <c r="F3788">
        <v>2020</v>
      </c>
    </row>
    <row r="3789" spans="1:6" x14ac:dyDescent="0.25">
      <c r="A3789" t="s">
        <v>2332</v>
      </c>
      <c r="B3789" t="s">
        <v>2350</v>
      </c>
      <c r="C3789" t="b">
        <v>0</v>
      </c>
      <c r="D3789" t="s">
        <v>15</v>
      </c>
      <c r="E3789">
        <v>0</v>
      </c>
      <c r="F3789">
        <v>2020</v>
      </c>
    </row>
    <row r="3790" spans="1:6" x14ac:dyDescent="0.25">
      <c r="A3790" t="s">
        <v>2378</v>
      </c>
      <c r="B3790" t="s">
        <v>2352</v>
      </c>
      <c r="C3790" t="b">
        <v>1</v>
      </c>
      <c r="D3790" t="s">
        <v>15</v>
      </c>
      <c r="E3790">
        <v>6693</v>
      </c>
      <c r="F3790">
        <v>2020</v>
      </c>
    </row>
    <row r="3791" spans="1:6" x14ac:dyDescent="0.25">
      <c r="A3791" t="s">
        <v>2332</v>
      </c>
      <c r="B3791" t="s">
        <v>2350</v>
      </c>
      <c r="C3791" t="b">
        <v>0</v>
      </c>
      <c r="D3791" t="s">
        <v>15</v>
      </c>
      <c r="E3791">
        <v>0</v>
      </c>
      <c r="F3791">
        <v>2020</v>
      </c>
    </row>
    <row r="3792" spans="1:6" x14ac:dyDescent="0.25">
      <c r="A3792" t="s">
        <v>2374</v>
      </c>
      <c r="B3792" t="s">
        <v>2352</v>
      </c>
      <c r="C3792" t="b">
        <v>1</v>
      </c>
      <c r="D3792" t="s">
        <v>15</v>
      </c>
      <c r="E3792">
        <v>43184</v>
      </c>
      <c r="F3792">
        <v>2020</v>
      </c>
    </row>
    <row r="3793" spans="1:6" x14ac:dyDescent="0.25">
      <c r="A3793" t="s">
        <v>2459</v>
      </c>
      <c r="B3793" t="s">
        <v>2341</v>
      </c>
      <c r="C3793" t="b">
        <v>1</v>
      </c>
      <c r="D3793" t="s">
        <v>16</v>
      </c>
      <c r="E3793">
        <v>56100</v>
      </c>
      <c r="F3793">
        <v>2020</v>
      </c>
    </row>
    <row r="3794" spans="1:6" x14ac:dyDescent="0.25">
      <c r="A3794" t="s">
        <v>2353</v>
      </c>
      <c r="B3794" t="s">
        <v>2350</v>
      </c>
      <c r="C3794" t="b">
        <v>0</v>
      </c>
      <c r="D3794" t="s">
        <v>108</v>
      </c>
      <c r="E3794">
        <v>1036.645</v>
      </c>
      <c r="F3794">
        <v>2020</v>
      </c>
    </row>
    <row r="3795" spans="1:6" x14ac:dyDescent="0.25">
      <c r="A3795" t="s">
        <v>2445</v>
      </c>
      <c r="B3795" t="s">
        <v>2352</v>
      </c>
      <c r="C3795" t="b">
        <v>1</v>
      </c>
      <c r="D3795" t="s">
        <v>108</v>
      </c>
      <c r="E3795">
        <v>132366.35999999999</v>
      </c>
      <c r="F3795">
        <v>2020</v>
      </c>
    </row>
    <row r="3796" spans="1:6" x14ac:dyDescent="0.25">
      <c r="A3796" t="s">
        <v>2332</v>
      </c>
      <c r="B3796" t="s">
        <v>2350</v>
      </c>
      <c r="C3796" t="b">
        <v>0</v>
      </c>
      <c r="D3796" t="s">
        <v>24</v>
      </c>
      <c r="E3796">
        <v>0</v>
      </c>
      <c r="F3796">
        <v>2020</v>
      </c>
    </row>
    <row r="3797" spans="1:6" x14ac:dyDescent="0.25">
      <c r="A3797" t="s">
        <v>2338</v>
      </c>
      <c r="B3797" t="s">
        <v>2343</v>
      </c>
      <c r="C3797" t="b">
        <v>1</v>
      </c>
      <c r="D3797" t="s">
        <v>24</v>
      </c>
      <c r="E3797">
        <v>1594849</v>
      </c>
      <c r="F3797">
        <v>2020</v>
      </c>
    </row>
    <row r="3798" spans="1:6" x14ac:dyDescent="0.25">
      <c r="A3798" t="s">
        <v>2332</v>
      </c>
      <c r="B3798" t="s">
        <v>2350</v>
      </c>
      <c r="C3798" t="b">
        <v>0</v>
      </c>
      <c r="D3798" t="s">
        <v>24</v>
      </c>
      <c r="E3798">
        <v>0</v>
      </c>
      <c r="F3798">
        <v>2020</v>
      </c>
    </row>
    <row r="3799" spans="1:6" x14ac:dyDescent="0.25">
      <c r="A3799" t="s">
        <v>2338</v>
      </c>
      <c r="B3799" t="s">
        <v>2343</v>
      </c>
      <c r="C3799" t="b">
        <v>1</v>
      </c>
      <c r="D3799" t="s">
        <v>24</v>
      </c>
      <c r="E3799">
        <v>2336144</v>
      </c>
      <c r="F3799">
        <v>2020</v>
      </c>
    </row>
    <row r="3800" spans="1:6" x14ac:dyDescent="0.25">
      <c r="A3800" t="s">
        <v>2332</v>
      </c>
      <c r="B3800" t="s">
        <v>2350</v>
      </c>
      <c r="C3800" t="b">
        <v>0</v>
      </c>
      <c r="D3800" t="s">
        <v>24</v>
      </c>
      <c r="E3800">
        <v>0</v>
      </c>
      <c r="F3800">
        <v>2020</v>
      </c>
    </row>
    <row r="3801" spans="1:6" x14ac:dyDescent="0.25">
      <c r="A3801" t="s">
        <v>2447</v>
      </c>
      <c r="B3801" t="s">
        <v>2352</v>
      </c>
      <c r="C3801" t="b">
        <v>1</v>
      </c>
      <c r="D3801" t="s">
        <v>24</v>
      </c>
      <c r="E3801">
        <v>1106</v>
      </c>
      <c r="F3801">
        <v>2020</v>
      </c>
    </row>
    <row r="3802" spans="1:6" x14ac:dyDescent="0.25">
      <c r="A3802" t="s">
        <v>2332</v>
      </c>
      <c r="B3802" t="s">
        <v>2345</v>
      </c>
      <c r="C3802" t="b">
        <v>0</v>
      </c>
      <c r="D3802" t="s">
        <v>24</v>
      </c>
      <c r="E3802">
        <v>0</v>
      </c>
      <c r="F3802">
        <v>2020</v>
      </c>
    </row>
    <row r="3803" spans="1:6" x14ac:dyDescent="0.25">
      <c r="A3803" t="s">
        <v>2332</v>
      </c>
      <c r="B3803" t="s">
        <v>2350</v>
      </c>
      <c r="C3803" t="b">
        <v>0</v>
      </c>
      <c r="D3803" t="s">
        <v>24</v>
      </c>
      <c r="E3803">
        <v>1246.636</v>
      </c>
      <c r="F3803">
        <v>2020</v>
      </c>
    </row>
    <row r="3804" spans="1:6" x14ac:dyDescent="0.25">
      <c r="A3804" t="s">
        <v>2408</v>
      </c>
      <c r="B3804" t="s">
        <v>2343</v>
      </c>
      <c r="C3804" t="b">
        <v>1</v>
      </c>
      <c r="D3804" t="s">
        <v>24</v>
      </c>
      <c r="E3804">
        <v>2470914.4</v>
      </c>
      <c r="F3804">
        <v>2020</v>
      </c>
    </row>
    <row r="3805" spans="1:6" x14ac:dyDescent="0.25">
      <c r="A3805" t="s">
        <v>2332</v>
      </c>
      <c r="B3805" t="s">
        <v>2345</v>
      </c>
      <c r="C3805" t="b">
        <v>0</v>
      </c>
      <c r="D3805" t="s">
        <v>24</v>
      </c>
      <c r="E3805">
        <v>0</v>
      </c>
      <c r="F3805">
        <v>2020</v>
      </c>
    </row>
    <row r="3806" spans="1:6" x14ac:dyDescent="0.25">
      <c r="A3806" t="s">
        <v>2332</v>
      </c>
      <c r="B3806" t="s">
        <v>2345</v>
      </c>
      <c r="C3806" t="b">
        <v>0</v>
      </c>
      <c r="D3806" t="s">
        <v>24</v>
      </c>
      <c r="E3806">
        <v>0</v>
      </c>
      <c r="F3806">
        <v>2020</v>
      </c>
    </row>
    <row r="3807" spans="1:6" x14ac:dyDescent="0.25">
      <c r="A3807" t="s">
        <v>2353</v>
      </c>
      <c r="B3807" t="s">
        <v>2350</v>
      </c>
      <c r="C3807" t="b">
        <v>0</v>
      </c>
      <c r="D3807" t="s">
        <v>24</v>
      </c>
      <c r="E3807">
        <v>2254.038</v>
      </c>
      <c r="F3807">
        <v>2020</v>
      </c>
    </row>
    <row r="3808" spans="1:6" x14ac:dyDescent="0.25">
      <c r="A3808" t="s">
        <v>2382</v>
      </c>
      <c r="B3808" t="s">
        <v>2343</v>
      </c>
      <c r="C3808" t="b">
        <v>1</v>
      </c>
      <c r="D3808" t="s">
        <v>24</v>
      </c>
      <c r="E3808">
        <v>4299456</v>
      </c>
      <c r="F3808">
        <v>2020</v>
      </c>
    </row>
    <row r="3809" spans="1:6" x14ac:dyDescent="0.25">
      <c r="A3809" t="s">
        <v>2332</v>
      </c>
      <c r="B3809" t="s">
        <v>2350</v>
      </c>
      <c r="C3809" t="b">
        <v>0</v>
      </c>
      <c r="D3809" t="s">
        <v>24</v>
      </c>
      <c r="E3809">
        <v>0</v>
      </c>
      <c r="F3809">
        <v>2020</v>
      </c>
    </row>
    <row r="3810" spans="1:6" x14ac:dyDescent="0.25">
      <c r="A3810" t="s">
        <v>2332</v>
      </c>
      <c r="B3810" t="s">
        <v>2345</v>
      </c>
      <c r="C3810" t="b">
        <v>0</v>
      </c>
      <c r="D3810" t="s">
        <v>24</v>
      </c>
      <c r="E3810">
        <v>0</v>
      </c>
      <c r="F3810">
        <v>2020</v>
      </c>
    </row>
    <row r="3811" spans="1:6" x14ac:dyDescent="0.25">
      <c r="A3811" t="s">
        <v>2440</v>
      </c>
      <c r="B3811" t="s">
        <v>2341</v>
      </c>
      <c r="C3811" t="b">
        <v>1</v>
      </c>
      <c r="D3811" t="s">
        <v>12</v>
      </c>
      <c r="E3811">
        <v>353007</v>
      </c>
      <c r="F3811">
        <v>2020</v>
      </c>
    </row>
    <row r="3812" spans="1:6" x14ac:dyDescent="0.25">
      <c r="A3812" t="s">
        <v>2392</v>
      </c>
      <c r="B3812" t="s">
        <v>2350</v>
      </c>
      <c r="C3812" t="b">
        <v>1</v>
      </c>
      <c r="D3812" t="s">
        <v>108</v>
      </c>
      <c r="E3812">
        <v>596</v>
      </c>
      <c r="F3812">
        <v>2020</v>
      </c>
    </row>
    <row r="3813" spans="1:6" x14ac:dyDescent="0.25">
      <c r="A3813" t="s">
        <v>2447</v>
      </c>
      <c r="B3813" t="s">
        <v>2350</v>
      </c>
      <c r="C3813" t="b">
        <v>0</v>
      </c>
      <c r="D3813" t="s">
        <v>6</v>
      </c>
      <c r="E3813">
        <v>-135</v>
      </c>
      <c r="F3813">
        <v>2020</v>
      </c>
    </row>
    <row r="3814" spans="1:6" x14ac:dyDescent="0.25">
      <c r="A3814" t="s">
        <v>2351</v>
      </c>
      <c r="B3814" t="s">
        <v>2350</v>
      </c>
      <c r="C3814" t="b">
        <v>0</v>
      </c>
      <c r="D3814" t="s">
        <v>6</v>
      </c>
      <c r="E3814">
        <v>-8</v>
      </c>
      <c r="F3814">
        <v>2020</v>
      </c>
    </row>
    <row r="3815" spans="1:6" x14ac:dyDescent="0.25">
      <c r="A3815" t="s">
        <v>2385</v>
      </c>
      <c r="B3815" t="s">
        <v>2341</v>
      </c>
      <c r="C3815" t="b">
        <v>1</v>
      </c>
      <c r="D3815" t="s">
        <v>125</v>
      </c>
      <c r="E3815">
        <v>4476</v>
      </c>
      <c r="F3815">
        <v>2020</v>
      </c>
    </row>
    <row r="3816" spans="1:6" x14ac:dyDescent="0.25">
      <c r="A3816" t="s">
        <v>2354</v>
      </c>
      <c r="B3816" t="s">
        <v>2350</v>
      </c>
      <c r="C3816" t="b">
        <v>1</v>
      </c>
      <c r="D3816" t="s">
        <v>29</v>
      </c>
      <c r="E3816">
        <v>32034</v>
      </c>
      <c r="F3816">
        <v>2020</v>
      </c>
    </row>
    <row r="3817" spans="1:6" x14ac:dyDescent="0.25">
      <c r="A3817" t="s">
        <v>2332</v>
      </c>
      <c r="B3817" t="s">
        <v>2343</v>
      </c>
      <c r="C3817" t="b">
        <v>0</v>
      </c>
      <c r="D3817" t="s">
        <v>15</v>
      </c>
      <c r="E3817">
        <v>36758</v>
      </c>
      <c r="F3817">
        <v>2020</v>
      </c>
    </row>
    <row r="3818" spans="1:6" x14ac:dyDescent="0.25">
      <c r="A3818" t="s">
        <v>2332</v>
      </c>
      <c r="B3818" t="s">
        <v>2350</v>
      </c>
      <c r="C3818" t="b">
        <v>0</v>
      </c>
      <c r="D3818" t="s">
        <v>15</v>
      </c>
      <c r="E3818">
        <v>0</v>
      </c>
      <c r="F3818">
        <v>2020</v>
      </c>
    </row>
    <row r="3819" spans="1:6" x14ac:dyDescent="0.25">
      <c r="A3819" t="s">
        <v>2396</v>
      </c>
      <c r="B3819" t="s">
        <v>2343</v>
      </c>
      <c r="C3819" t="b">
        <v>1</v>
      </c>
      <c r="D3819" t="s">
        <v>15</v>
      </c>
      <c r="E3819">
        <v>334467</v>
      </c>
      <c r="F3819">
        <v>2020</v>
      </c>
    </row>
    <row r="3820" spans="1:6" x14ac:dyDescent="0.25">
      <c r="A3820" t="s">
        <v>2332</v>
      </c>
      <c r="B3820" t="s">
        <v>2350</v>
      </c>
      <c r="C3820" t="b">
        <v>0</v>
      </c>
      <c r="D3820" t="s">
        <v>15</v>
      </c>
      <c r="E3820">
        <v>0</v>
      </c>
      <c r="F3820">
        <v>2020</v>
      </c>
    </row>
    <row r="3821" spans="1:6" x14ac:dyDescent="0.25">
      <c r="A3821" t="s">
        <v>2456</v>
      </c>
      <c r="B3821" t="s">
        <v>2352</v>
      </c>
      <c r="C3821" t="b">
        <v>1</v>
      </c>
      <c r="D3821" t="s">
        <v>15</v>
      </c>
      <c r="E3821">
        <v>49281</v>
      </c>
      <c r="F3821">
        <v>2020</v>
      </c>
    </row>
    <row r="3822" spans="1:6" x14ac:dyDescent="0.25">
      <c r="A3822" t="s">
        <v>2338</v>
      </c>
      <c r="B3822" t="s">
        <v>2352</v>
      </c>
      <c r="C3822" t="b">
        <v>1</v>
      </c>
      <c r="D3822" t="s">
        <v>15</v>
      </c>
      <c r="E3822">
        <v>47056</v>
      </c>
      <c r="F3822">
        <v>2020</v>
      </c>
    </row>
    <row r="3823" spans="1:6" x14ac:dyDescent="0.25">
      <c r="A3823" t="s">
        <v>2332</v>
      </c>
      <c r="B3823" t="s">
        <v>2350</v>
      </c>
      <c r="C3823" t="b">
        <v>0</v>
      </c>
      <c r="D3823" t="s">
        <v>58</v>
      </c>
      <c r="E3823">
        <v>0</v>
      </c>
      <c r="F3823">
        <v>2020</v>
      </c>
    </row>
    <row r="3824" spans="1:6" x14ac:dyDescent="0.25">
      <c r="A3824" t="s">
        <v>2342</v>
      </c>
      <c r="B3824" t="s">
        <v>2352</v>
      </c>
      <c r="C3824" t="b">
        <v>1</v>
      </c>
      <c r="D3824" t="s">
        <v>58</v>
      </c>
      <c r="E3824">
        <v>59950</v>
      </c>
      <c r="F3824">
        <v>2020</v>
      </c>
    </row>
    <row r="3825" spans="1:6" x14ac:dyDescent="0.25">
      <c r="A3825" t="s">
        <v>2353</v>
      </c>
      <c r="B3825" t="s">
        <v>2350</v>
      </c>
      <c r="C3825" t="b">
        <v>0</v>
      </c>
      <c r="D3825" t="s">
        <v>131</v>
      </c>
      <c r="E3825">
        <v>216.81700000000001</v>
      </c>
      <c r="F3825">
        <v>2020</v>
      </c>
    </row>
    <row r="3826" spans="1:6" x14ac:dyDescent="0.25">
      <c r="A3826" t="s">
        <v>2444</v>
      </c>
      <c r="B3826" t="s">
        <v>2352</v>
      </c>
      <c r="C3826" t="b">
        <v>1</v>
      </c>
      <c r="D3826" t="s">
        <v>131</v>
      </c>
      <c r="E3826">
        <v>62694.182999999997</v>
      </c>
      <c r="F3826">
        <v>2020</v>
      </c>
    </row>
    <row r="3827" spans="1:6" x14ac:dyDescent="0.25">
      <c r="A3827" t="s">
        <v>2353</v>
      </c>
      <c r="B3827" t="s">
        <v>2350</v>
      </c>
      <c r="C3827" t="b">
        <v>0</v>
      </c>
      <c r="D3827" t="s">
        <v>88</v>
      </c>
      <c r="E3827">
        <v>145.04300000000001</v>
      </c>
      <c r="F3827">
        <v>2020</v>
      </c>
    </row>
    <row r="3828" spans="1:6" x14ac:dyDescent="0.25">
      <c r="A3828" t="s">
        <v>2354</v>
      </c>
      <c r="B3828" t="s">
        <v>2352</v>
      </c>
      <c r="C3828" t="b">
        <v>1</v>
      </c>
      <c r="D3828" t="s">
        <v>88</v>
      </c>
      <c r="E3828">
        <v>15621.957</v>
      </c>
      <c r="F3828">
        <v>2020</v>
      </c>
    </row>
    <row r="3829" spans="1:6" x14ac:dyDescent="0.25">
      <c r="A3829" t="s">
        <v>2332</v>
      </c>
      <c r="B3829" t="s">
        <v>2341</v>
      </c>
      <c r="C3829" t="b">
        <v>0</v>
      </c>
      <c r="D3829" t="s">
        <v>93</v>
      </c>
      <c r="E3829">
        <v>0</v>
      </c>
      <c r="F3829">
        <v>2020</v>
      </c>
    </row>
    <row r="3830" spans="1:6" x14ac:dyDescent="0.25">
      <c r="A3830" t="s">
        <v>2332</v>
      </c>
      <c r="B3830" t="s">
        <v>2350</v>
      </c>
      <c r="C3830" t="b">
        <v>0</v>
      </c>
      <c r="D3830" t="s">
        <v>42</v>
      </c>
      <c r="E3830">
        <v>0</v>
      </c>
      <c r="F3830">
        <v>2020</v>
      </c>
    </row>
    <row r="3831" spans="1:6" x14ac:dyDescent="0.25">
      <c r="A3831" t="s">
        <v>2385</v>
      </c>
      <c r="B3831" t="s">
        <v>2352</v>
      </c>
      <c r="C3831" t="b">
        <v>1</v>
      </c>
      <c r="D3831" t="s">
        <v>42</v>
      </c>
      <c r="E3831">
        <v>14</v>
      </c>
      <c r="F3831">
        <v>2020</v>
      </c>
    </row>
    <row r="3832" spans="1:6" x14ac:dyDescent="0.25">
      <c r="A3832" t="s">
        <v>2385</v>
      </c>
      <c r="B3832" t="s">
        <v>2352</v>
      </c>
      <c r="C3832" t="b">
        <v>1</v>
      </c>
      <c r="D3832" t="s">
        <v>12</v>
      </c>
      <c r="E3832">
        <v>12</v>
      </c>
      <c r="F3832">
        <v>2020</v>
      </c>
    </row>
    <row r="3833" spans="1:6" x14ac:dyDescent="0.25">
      <c r="A3833" t="s">
        <v>2332</v>
      </c>
      <c r="B3833" t="s">
        <v>2350</v>
      </c>
      <c r="C3833" t="b">
        <v>0</v>
      </c>
      <c r="D3833" t="s">
        <v>12</v>
      </c>
      <c r="E3833">
        <v>0</v>
      </c>
      <c r="F3833">
        <v>2020</v>
      </c>
    </row>
    <row r="3834" spans="1:6" x14ac:dyDescent="0.25">
      <c r="A3834" t="s">
        <v>2332</v>
      </c>
      <c r="B3834" t="s">
        <v>2350</v>
      </c>
      <c r="C3834" t="b">
        <v>0</v>
      </c>
      <c r="D3834" t="s">
        <v>79</v>
      </c>
      <c r="E3834">
        <v>0</v>
      </c>
      <c r="F3834">
        <v>2020</v>
      </c>
    </row>
    <row r="3835" spans="1:6" x14ac:dyDescent="0.25">
      <c r="A3835" t="s">
        <v>2332</v>
      </c>
      <c r="B3835" t="s">
        <v>2372</v>
      </c>
      <c r="C3835" t="b">
        <v>0</v>
      </c>
      <c r="D3835" t="s">
        <v>79</v>
      </c>
      <c r="E3835">
        <v>0</v>
      </c>
      <c r="F3835">
        <v>2020</v>
      </c>
    </row>
    <row r="3836" spans="1:6" x14ac:dyDescent="0.25">
      <c r="A3836" t="s">
        <v>2453</v>
      </c>
      <c r="B3836" t="s">
        <v>2352</v>
      </c>
      <c r="C3836" t="b">
        <v>1</v>
      </c>
      <c r="D3836" t="s">
        <v>79</v>
      </c>
      <c r="E3836">
        <v>16866</v>
      </c>
      <c r="F3836">
        <v>2020</v>
      </c>
    </row>
    <row r="3837" spans="1:6" x14ac:dyDescent="0.25">
      <c r="A3837" t="s">
        <v>2332</v>
      </c>
      <c r="B3837" t="s">
        <v>2350</v>
      </c>
      <c r="C3837" t="b">
        <v>0</v>
      </c>
      <c r="D3837" t="s">
        <v>24</v>
      </c>
      <c r="E3837">
        <v>0</v>
      </c>
      <c r="F3837">
        <v>2020</v>
      </c>
    </row>
    <row r="3838" spans="1:6" x14ac:dyDescent="0.25">
      <c r="A3838" t="s">
        <v>2332</v>
      </c>
      <c r="B3838" t="s">
        <v>2343</v>
      </c>
      <c r="C3838" t="b">
        <v>0</v>
      </c>
      <c r="D3838" t="s">
        <v>24</v>
      </c>
      <c r="E3838">
        <v>0</v>
      </c>
      <c r="F3838">
        <v>2020</v>
      </c>
    </row>
    <row r="3839" spans="1:6" x14ac:dyDescent="0.25">
      <c r="A3839" t="s">
        <v>2332</v>
      </c>
      <c r="B3839" t="s">
        <v>2350</v>
      </c>
      <c r="C3839" t="b">
        <v>0</v>
      </c>
      <c r="D3839" t="s">
        <v>24</v>
      </c>
      <c r="E3839">
        <v>0</v>
      </c>
      <c r="F3839">
        <v>2020</v>
      </c>
    </row>
    <row r="3840" spans="1:6" x14ac:dyDescent="0.25">
      <c r="A3840" t="s">
        <v>2332</v>
      </c>
      <c r="B3840" t="s">
        <v>2343</v>
      </c>
      <c r="C3840" t="b">
        <v>0</v>
      </c>
      <c r="D3840" t="s">
        <v>24</v>
      </c>
      <c r="E3840">
        <v>0</v>
      </c>
      <c r="F3840">
        <v>2020</v>
      </c>
    </row>
    <row r="3841" spans="1:6" x14ac:dyDescent="0.25">
      <c r="A3841" t="s">
        <v>2332</v>
      </c>
      <c r="B3841" t="s">
        <v>2343</v>
      </c>
      <c r="C3841" t="b">
        <v>0</v>
      </c>
      <c r="D3841" t="s">
        <v>66</v>
      </c>
      <c r="E3841">
        <v>933418</v>
      </c>
      <c r="F3841">
        <v>2020</v>
      </c>
    </row>
    <row r="3842" spans="1:6" x14ac:dyDescent="0.25">
      <c r="A3842" t="s">
        <v>2332</v>
      </c>
      <c r="B3842" t="s">
        <v>2350</v>
      </c>
      <c r="C3842" t="b">
        <v>0</v>
      </c>
      <c r="D3842" t="s">
        <v>66</v>
      </c>
      <c r="E3842">
        <v>0</v>
      </c>
      <c r="F3842">
        <v>2020</v>
      </c>
    </row>
    <row r="3843" spans="1:6" x14ac:dyDescent="0.25">
      <c r="A3843" t="s">
        <v>2366</v>
      </c>
      <c r="B3843" t="s">
        <v>2343</v>
      </c>
      <c r="C3843" t="b">
        <v>1</v>
      </c>
      <c r="D3843" t="s">
        <v>66</v>
      </c>
      <c r="E3843">
        <v>1611359</v>
      </c>
      <c r="F3843">
        <v>2020</v>
      </c>
    </row>
    <row r="3844" spans="1:6" x14ac:dyDescent="0.25">
      <c r="A3844" t="s">
        <v>2353</v>
      </c>
      <c r="B3844" t="s">
        <v>2350</v>
      </c>
      <c r="C3844" t="b">
        <v>0</v>
      </c>
      <c r="D3844" t="s">
        <v>66</v>
      </c>
      <c r="E3844">
        <v>202.523</v>
      </c>
      <c r="F3844">
        <v>2020</v>
      </c>
    </row>
    <row r="3845" spans="1:6" x14ac:dyDescent="0.25">
      <c r="A3845" t="s">
        <v>2444</v>
      </c>
      <c r="B3845" t="s">
        <v>2352</v>
      </c>
      <c r="C3845" t="b">
        <v>1</v>
      </c>
      <c r="D3845" t="s">
        <v>66</v>
      </c>
      <c r="E3845">
        <v>79056.476999999999</v>
      </c>
      <c r="F3845">
        <v>2020</v>
      </c>
    </row>
    <row r="3846" spans="1:6" x14ac:dyDescent="0.25">
      <c r="A3846" t="s">
        <v>2332</v>
      </c>
      <c r="B3846" t="s">
        <v>2350</v>
      </c>
      <c r="C3846" t="b">
        <v>0</v>
      </c>
      <c r="D3846" t="s">
        <v>24</v>
      </c>
      <c r="E3846">
        <v>905.10799999999995</v>
      </c>
      <c r="F3846">
        <v>2020</v>
      </c>
    </row>
    <row r="3847" spans="1:6" x14ac:dyDescent="0.25">
      <c r="A3847" t="s">
        <v>2332</v>
      </c>
      <c r="B3847" t="s">
        <v>2343</v>
      </c>
      <c r="C3847" t="b">
        <v>0</v>
      </c>
      <c r="D3847" t="s">
        <v>24</v>
      </c>
      <c r="E3847">
        <v>4225888.9000000004</v>
      </c>
      <c r="F3847">
        <v>2020</v>
      </c>
    </row>
    <row r="3848" spans="1:6" x14ac:dyDescent="0.25">
      <c r="A3848" t="s">
        <v>2353</v>
      </c>
      <c r="B3848" t="s">
        <v>2350</v>
      </c>
      <c r="C3848" t="b">
        <v>0</v>
      </c>
      <c r="D3848" t="s">
        <v>24</v>
      </c>
      <c r="E3848">
        <v>1573.047</v>
      </c>
      <c r="F3848">
        <v>2020</v>
      </c>
    </row>
    <row r="3849" spans="1:6" x14ac:dyDescent="0.25">
      <c r="A3849" t="s">
        <v>2382</v>
      </c>
      <c r="B3849" t="s">
        <v>2343</v>
      </c>
      <c r="C3849" t="b">
        <v>1</v>
      </c>
      <c r="D3849" t="s">
        <v>24</v>
      </c>
      <c r="E3849">
        <v>7358043</v>
      </c>
      <c r="F3849">
        <v>2020</v>
      </c>
    </row>
    <row r="3850" spans="1:6" x14ac:dyDescent="0.25">
      <c r="A3850" t="s">
        <v>2332</v>
      </c>
      <c r="B3850" t="s">
        <v>2343</v>
      </c>
      <c r="C3850" t="b">
        <v>0</v>
      </c>
      <c r="D3850" t="s">
        <v>15</v>
      </c>
      <c r="E3850">
        <v>94517</v>
      </c>
      <c r="F3850">
        <v>2020</v>
      </c>
    </row>
    <row r="3851" spans="1:6" x14ac:dyDescent="0.25">
      <c r="A3851" t="s">
        <v>2338</v>
      </c>
      <c r="B3851" t="s">
        <v>2343</v>
      </c>
      <c r="C3851" t="b">
        <v>1</v>
      </c>
      <c r="D3851" t="s">
        <v>15</v>
      </c>
      <c r="E3851">
        <v>237856</v>
      </c>
      <c r="F3851">
        <v>2020</v>
      </c>
    </row>
    <row r="3852" spans="1:6" x14ac:dyDescent="0.25">
      <c r="A3852" t="s">
        <v>2354</v>
      </c>
      <c r="B3852" t="s">
        <v>2352</v>
      </c>
      <c r="C3852" t="b">
        <v>1</v>
      </c>
      <c r="D3852" t="s">
        <v>15</v>
      </c>
      <c r="E3852">
        <v>4522</v>
      </c>
      <c r="F3852">
        <v>2020</v>
      </c>
    </row>
    <row r="3853" spans="1:6" x14ac:dyDescent="0.25">
      <c r="A3853" t="s">
        <v>2332</v>
      </c>
      <c r="B3853" t="s">
        <v>2350</v>
      </c>
      <c r="C3853" t="b">
        <v>0</v>
      </c>
      <c r="D3853" t="s">
        <v>85</v>
      </c>
      <c r="E3853">
        <v>0</v>
      </c>
      <c r="F3853">
        <v>2020</v>
      </c>
    </row>
    <row r="3854" spans="1:6" x14ac:dyDescent="0.25">
      <c r="A3854" t="s">
        <v>2332</v>
      </c>
      <c r="B3854" t="s">
        <v>2343</v>
      </c>
      <c r="C3854" t="b">
        <v>0</v>
      </c>
      <c r="D3854" t="s">
        <v>85</v>
      </c>
      <c r="E3854">
        <v>0</v>
      </c>
      <c r="F3854">
        <v>2020</v>
      </c>
    </row>
    <row r="3855" spans="1:6" x14ac:dyDescent="0.25">
      <c r="A3855" t="s">
        <v>2353</v>
      </c>
      <c r="B3855" t="s">
        <v>2350</v>
      </c>
      <c r="C3855" t="b">
        <v>0</v>
      </c>
      <c r="D3855" t="s">
        <v>85</v>
      </c>
      <c r="E3855">
        <v>986.53599999999994</v>
      </c>
      <c r="F3855">
        <v>2020</v>
      </c>
    </row>
    <row r="3856" spans="1:6" x14ac:dyDescent="0.25">
      <c r="A3856" t="s">
        <v>2447</v>
      </c>
      <c r="B3856" t="s">
        <v>2343</v>
      </c>
      <c r="C3856" t="b">
        <v>1</v>
      </c>
      <c r="D3856" t="s">
        <v>85</v>
      </c>
      <c r="E3856">
        <v>560497.46</v>
      </c>
      <c r="F3856">
        <v>2020</v>
      </c>
    </row>
    <row r="3857" spans="1:6" x14ac:dyDescent="0.25">
      <c r="A3857" t="s">
        <v>2383</v>
      </c>
      <c r="B3857" t="s">
        <v>2352</v>
      </c>
      <c r="C3857" t="b">
        <v>1</v>
      </c>
      <c r="D3857" t="s">
        <v>15</v>
      </c>
      <c r="E3857">
        <v>248457</v>
      </c>
      <c r="F3857">
        <v>2020</v>
      </c>
    </row>
    <row r="3858" spans="1:6" x14ac:dyDescent="0.25">
      <c r="A3858" t="s">
        <v>2455</v>
      </c>
      <c r="B3858" t="s">
        <v>2341</v>
      </c>
      <c r="C3858" t="b">
        <v>1</v>
      </c>
      <c r="D3858" t="s">
        <v>134</v>
      </c>
      <c r="E3858">
        <v>75318</v>
      </c>
      <c r="F3858">
        <v>2020</v>
      </c>
    </row>
    <row r="3859" spans="1:6" x14ac:dyDescent="0.25">
      <c r="A3859" t="s">
        <v>2353</v>
      </c>
      <c r="B3859" t="s">
        <v>2350</v>
      </c>
      <c r="C3859" t="b">
        <v>0</v>
      </c>
      <c r="D3859" t="s">
        <v>22</v>
      </c>
      <c r="E3859">
        <v>379.12</v>
      </c>
      <c r="F3859">
        <v>2020</v>
      </c>
    </row>
    <row r="3860" spans="1:6" x14ac:dyDescent="0.25">
      <c r="A3860" t="s">
        <v>2453</v>
      </c>
      <c r="B3860" t="s">
        <v>2352</v>
      </c>
      <c r="C3860" t="b">
        <v>1</v>
      </c>
      <c r="D3860" t="s">
        <v>22</v>
      </c>
      <c r="E3860">
        <v>6564.88</v>
      </c>
      <c r="F3860">
        <v>2020</v>
      </c>
    </row>
    <row r="3861" spans="1:6" x14ac:dyDescent="0.25">
      <c r="A3861" t="s">
        <v>2332</v>
      </c>
      <c r="B3861" t="s">
        <v>2350</v>
      </c>
      <c r="C3861" t="b">
        <v>0</v>
      </c>
      <c r="D3861" t="s">
        <v>22</v>
      </c>
      <c r="E3861">
        <v>0</v>
      </c>
      <c r="F3861">
        <v>2020</v>
      </c>
    </row>
    <row r="3862" spans="1:6" x14ac:dyDescent="0.25">
      <c r="A3862" t="s">
        <v>2444</v>
      </c>
      <c r="B3862" t="s">
        <v>2352</v>
      </c>
      <c r="C3862" t="b">
        <v>1</v>
      </c>
      <c r="D3862" t="s">
        <v>114</v>
      </c>
      <c r="E3862">
        <v>932558</v>
      </c>
      <c r="F3862">
        <v>2020</v>
      </c>
    </row>
    <row r="3863" spans="1:6" x14ac:dyDescent="0.25">
      <c r="A3863" t="s">
        <v>2353</v>
      </c>
      <c r="B3863" t="s">
        <v>2350</v>
      </c>
      <c r="C3863" t="b">
        <v>0</v>
      </c>
      <c r="D3863" t="s">
        <v>37</v>
      </c>
      <c r="E3863">
        <v>726.83100000000002</v>
      </c>
      <c r="F3863">
        <v>2020</v>
      </c>
    </row>
    <row r="3864" spans="1:6" x14ac:dyDescent="0.25">
      <c r="A3864" t="s">
        <v>2455</v>
      </c>
      <c r="B3864" t="s">
        <v>2352</v>
      </c>
      <c r="C3864" t="b">
        <v>1</v>
      </c>
      <c r="D3864" t="s">
        <v>37</v>
      </c>
      <c r="E3864">
        <v>4169.1689999999999</v>
      </c>
      <c r="F3864">
        <v>2020</v>
      </c>
    </row>
    <row r="3865" spans="1:6" x14ac:dyDescent="0.25">
      <c r="A3865" t="s">
        <v>2353</v>
      </c>
      <c r="B3865" t="s">
        <v>2350</v>
      </c>
      <c r="C3865" t="b">
        <v>0</v>
      </c>
      <c r="D3865" t="s">
        <v>37</v>
      </c>
      <c r="E3865">
        <v>97.025000000000006</v>
      </c>
      <c r="F3865">
        <v>2020</v>
      </c>
    </row>
    <row r="3866" spans="1:6" x14ac:dyDescent="0.25">
      <c r="A3866" t="s">
        <v>2441</v>
      </c>
      <c r="B3866" t="s">
        <v>2352</v>
      </c>
      <c r="C3866" t="b">
        <v>1</v>
      </c>
      <c r="D3866" t="s">
        <v>37</v>
      </c>
      <c r="E3866">
        <v>8471.9750000000004</v>
      </c>
      <c r="F3866">
        <v>2020</v>
      </c>
    </row>
    <row r="3867" spans="1:6" x14ac:dyDescent="0.25">
      <c r="A3867" t="s">
        <v>2332</v>
      </c>
      <c r="B3867" t="s">
        <v>2341</v>
      </c>
      <c r="C3867" t="b">
        <v>0</v>
      </c>
      <c r="D3867" t="s">
        <v>15</v>
      </c>
      <c r="E3867">
        <v>0</v>
      </c>
      <c r="F3867">
        <v>2020</v>
      </c>
    </row>
    <row r="3868" spans="1:6" x14ac:dyDescent="0.25">
      <c r="A3868" t="s">
        <v>2332</v>
      </c>
      <c r="B3868" t="s">
        <v>2350</v>
      </c>
      <c r="C3868" t="b">
        <v>0</v>
      </c>
      <c r="D3868" t="s">
        <v>42</v>
      </c>
      <c r="E3868">
        <v>0</v>
      </c>
      <c r="F3868">
        <v>2020</v>
      </c>
    </row>
    <row r="3869" spans="1:6" x14ac:dyDescent="0.25">
      <c r="A3869" t="s">
        <v>2448</v>
      </c>
      <c r="B3869" t="s">
        <v>2352</v>
      </c>
      <c r="C3869" t="b">
        <v>1</v>
      </c>
      <c r="D3869" t="s">
        <v>42</v>
      </c>
      <c r="E3869">
        <v>901</v>
      </c>
      <c r="F3869">
        <v>2020</v>
      </c>
    </row>
    <row r="3870" spans="1:6" x14ac:dyDescent="0.25">
      <c r="A3870" t="s">
        <v>2353</v>
      </c>
      <c r="B3870" t="s">
        <v>2350</v>
      </c>
      <c r="C3870" t="b">
        <v>0</v>
      </c>
      <c r="D3870" t="s">
        <v>40</v>
      </c>
      <c r="E3870">
        <v>-12695.11</v>
      </c>
      <c r="F3870">
        <v>2020</v>
      </c>
    </row>
    <row r="3871" spans="1:6" x14ac:dyDescent="0.25">
      <c r="A3871" t="s">
        <v>2407</v>
      </c>
      <c r="B3871" t="s">
        <v>2345</v>
      </c>
      <c r="C3871" t="b">
        <v>1</v>
      </c>
      <c r="D3871" t="s">
        <v>40</v>
      </c>
      <c r="E3871">
        <v>628673.68999999994</v>
      </c>
      <c r="F3871">
        <v>2020</v>
      </c>
    </row>
    <row r="3872" spans="1:6" x14ac:dyDescent="0.25">
      <c r="A3872" t="s">
        <v>2407</v>
      </c>
      <c r="B3872" t="s">
        <v>2345</v>
      </c>
      <c r="C3872" t="b">
        <v>1</v>
      </c>
      <c r="D3872" t="s">
        <v>40</v>
      </c>
      <c r="E3872">
        <v>45586.419000000002</v>
      </c>
      <c r="F3872">
        <v>2020</v>
      </c>
    </row>
    <row r="3873" spans="1:6" x14ac:dyDescent="0.25">
      <c r="A3873" t="s">
        <v>2332</v>
      </c>
      <c r="B3873" t="s">
        <v>2350</v>
      </c>
      <c r="C3873" t="b">
        <v>0</v>
      </c>
      <c r="D3873" t="s">
        <v>24</v>
      </c>
      <c r="E3873">
        <v>0</v>
      </c>
      <c r="F3873">
        <v>2020</v>
      </c>
    </row>
    <row r="3874" spans="1:6" x14ac:dyDescent="0.25">
      <c r="A3874" t="s">
        <v>2447</v>
      </c>
      <c r="B3874" t="s">
        <v>2352</v>
      </c>
      <c r="C3874" t="b">
        <v>1</v>
      </c>
      <c r="D3874" t="s">
        <v>24</v>
      </c>
      <c r="E3874">
        <v>318965</v>
      </c>
      <c r="F3874">
        <v>2020</v>
      </c>
    </row>
    <row r="3875" spans="1:6" x14ac:dyDescent="0.25">
      <c r="A3875" t="s">
        <v>2353</v>
      </c>
      <c r="B3875" t="s">
        <v>2350</v>
      </c>
      <c r="C3875" t="b">
        <v>0</v>
      </c>
      <c r="D3875" t="s">
        <v>27</v>
      </c>
      <c r="E3875">
        <v>102.462</v>
      </c>
      <c r="F3875">
        <v>2020</v>
      </c>
    </row>
    <row r="3876" spans="1:6" x14ac:dyDescent="0.25">
      <c r="A3876" t="s">
        <v>2444</v>
      </c>
      <c r="B3876" t="s">
        <v>2352</v>
      </c>
      <c r="C3876" t="b">
        <v>1</v>
      </c>
      <c r="D3876" t="s">
        <v>27</v>
      </c>
      <c r="E3876">
        <v>19023.538</v>
      </c>
      <c r="F3876">
        <v>2020</v>
      </c>
    </row>
    <row r="3877" spans="1:6" x14ac:dyDescent="0.25">
      <c r="A3877" t="s">
        <v>2332</v>
      </c>
      <c r="B3877" t="s">
        <v>2343</v>
      </c>
      <c r="C3877" t="b">
        <v>0</v>
      </c>
      <c r="D3877" t="s">
        <v>97</v>
      </c>
      <c r="E3877">
        <v>516936</v>
      </c>
      <c r="F3877">
        <v>2020</v>
      </c>
    </row>
    <row r="3878" spans="1:6" x14ac:dyDescent="0.25">
      <c r="A3878" t="s">
        <v>2444</v>
      </c>
      <c r="B3878" t="s">
        <v>2343</v>
      </c>
      <c r="C3878" t="b">
        <v>1</v>
      </c>
      <c r="D3878" t="s">
        <v>97</v>
      </c>
      <c r="E3878">
        <v>1084212</v>
      </c>
      <c r="F3878">
        <v>2020</v>
      </c>
    </row>
    <row r="3879" spans="1:6" x14ac:dyDescent="0.25">
      <c r="A3879" t="s">
        <v>2453</v>
      </c>
      <c r="B3879" t="s">
        <v>2341</v>
      </c>
      <c r="C3879" t="b">
        <v>1</v>
      </c>
      <c r="D3879" t="s">
        <v>6</v>
      </c>
      <c r="E3879">
        <v>466635</v>
      </c>
      <c r="F3879">
        <v>2020</v>
      </c>
    </row>
    <row r="3880" spans="1:6" x14ac:dyDescent="0.25">
      <c r="A3880" t="s">
        <v>2376</v>
      </c>
      <c r="B3880" t="s">
        <v>2429</v>
      </c>
      <c r="C3880" t="b">
        <v>1</v>
      </c>
      <c r="D3880" t="s">
        <v>15</v>
      </c>
      <c r="E3880">
        <v>454584</v>
      </c>
      <c r="F3880">
        <v>2020</v>
      </c>
    </row>
    <row r="3881" spans="1:6" x14ac:dyDescent="0.25">
      <c r="A3881" t="s">
        <v>2370</v>
      </c>
      <c r="B3881" t="s">
        <v>2429</v>
      </c>
      <c r="C3881" t="b">
        <v>1</v>
      </c>
      <c r="D3881" t="s">
        <v>15</v>
      </c>
      <c r="E3881">
        <v>284372</v>
      </c>
      <c r="F3881">
        <v>2020</v>
      </c>
    </row>
    <row r="3882" spans="1:6" x14ac:dyDescent="0.25">
      <c r="A3882" t="s">
        <v>2455</v>
      </c>
      <c r="B3882" t="s">
        <v>2341</v>
      </c>
      <c r="C3882" t="b">
        <v>1</v>
      </c>
      <c r="D3882" t="s">
        <v>16</v>
      </c>
      <c r="E3882">
        <v>4618</v>
      </c>
      <c r="F3882">
        <v>2020</v>
      </c>
    </row>
    <row r="3883" spans="1:6" x14ac:dyDescent="0.25">
      <c r="A3883" t="s">
        <v>2456</v>
      </c>
      <c r="B3883" t="s">
        <v>2341</v>
      </c>
      <c r="C3883" t="b">
        <v>1</v>
      </c>
      <c r="D3883" t="s">
        <v>16</v>
      </c>
      <c r="E3883">
        <v>17569</v>
      </c>
      <c r="F3883">
        <v>2020</v>
      </c>
    </row>
    <row r="3884" spans="1:6" x14ac:dyDescent="0.25">
      <c r="A3884" t="s">
        <v>2332</v>
      </c>
      <c r="B3884" t="s">
        <v>2350</v>
      </c>
      <c r="C3884" t="b">
        <v>0</v>
      </c>
      <c r="D3884" t="s">
        <v>24</v>
      </c>
      <c r="E3884">
        <v>0</v>
      </c>
      <c r="F3884">
        <v>2020</v>
      </c>
    </row>
    <row r="3885" spans="1:6" x14ac:dyDescent="0.25">
      <c r="A3885" t="s">
        <v>2332</v>
      </c>
      <c r="B3885" t="s">
        <v>2343</v>
      </c>
      <c r="C3885" t="b">
        <v>0</v>
      </c>
      <c r="D3885" t="s">
        <v>24</v>
      </c>
      <c r="E3885">
        <v>1507456</v>
      </c>
      <c r="F3885">
        <v>2020</v>
      </c>
    </row>
    <row r="3886" spans="1:6" x14ac:dyDescent="0.25">
      <c r="A3886" t="s">
        <v>2332</v>
      </c>
      <c r="B3886" t="s">
        <v>2350</v>
      </c>
      <c r="C3886" t="b">
        <v>0</v>
      </c>
      <c r="D3886" t="s">
        <v>24</v>
      </c>
      <c r="E3886">
        <v>0</v>
      </c>
      <c r="F3886">
        <v>2020</v>
      </c>
    </row>
    <row r="3887" spans="1:6" x14ac:dyDescent="0.25">
      <c r="A3887" t="s">
        <v>2391</v>
      </c>
      <c r="B3887" t="s">
        <v>2343</v>
      </c>
      <c r="C3887" t="b">
        <v>1</v>
      </c>
      <c r="D3887" t="s">
        <v>24</v>
      </c>
      <c r="E3887">
        <v>2786723</v>
      </c>
      <c r="F3887">
        <v>2020</v>
      </c>
    </row>
    <row r="3888" spans="1:6" x14ac:dyDescent="0.25">
      <c r="A3888" t="s">
        <v>2353</v>
      </c>
      <c r="B3888" t="s">
        <v>2350</v>
      </c>
      <c r="C3888" t="b">
        <v>0</v>
      </c>
      <c r="D3888" t="s">
        <v>24</v>
      </c>
      <c r="E3888">
        <v>30.338000000000001</v>
      </c>
      <c r="F3888">
        <v>2020</v>
      </c>
    </row>
    <row r="3889" spans="1:6" x14ac:dyDescent="0.25">
      <c r="A3889" t="s">
        <v>2380</v>
      </c>
      <c r="B3889" t="s">
        <v>2352</v>
      </c>
      <c r="C3889" t="b">
        <v>1</v>
      </c>
      <c r="D3889" t="s">
        <v>24</v>
      </c>
      <c r="E3889">
        <v>108504.66</v>
      </c>
      <c r="F3889">
        <v>2020</v>
      </c>
    </row>
    <row r="3890" spans="1:6" x14ac:dyDescent="0.25">
      <c r="A3890" t="s">
        <v>2459</v>
      </c>
      <c r="B3890" t="s">
        <v>2339</v>
      </c>
      <c r="C3890" t="b">
        <v>1</v>
      </c>
      <c r="D3890" t="s">
        <v>119</v>
      </c>
      <c r="E3890">
        <v>12250</v>
      </c>
      <c r="F3890">
        <v>2020</v>
      </c>
    </row>
    <row r="3891" spans="1:6" x14ac:dyDescent="0.25">
      <c r="A3891" t="s">
        <v>2391</v>
      </c>
      <c r="B3891" t="s">
        <v>2350</v>
      </c>
      <c r="C3891" t="b">
        <v>1</v>
      </c>
      <c r="D3891" t="s">
        <v>66</v>
      </c>
      <c r="E3891">
        <v>15.164</v>
      </c>
      <c r="F3891">
        <v>2020</v>
      </c>
    </row>
    <row r="3892" spans="1:6" x14ac:dyDescent="0.25">
      <c r="A3892" t="s">
        <v>2391</v>
      </c>
      <c r="B3892" t="s">
        <v>2352</v>
      </c>
      <c r="C3892" t="b">
        <v>1</v>
      </c>
      <c r="D3892" t="s">
        <v>66</v>
      </c>
      <c r="E3892">
        <v>608.83600000000001</v>
      </c>
      <c r="F3892">
        <v>2020</v>
      </c>
    </row>
    <row r="3893" spans="1:6" x14ac:dyDescent="0.25">
      <c r="A3893" t="s">
        <v>2392</v>
      </c>
      <c r="B3893" t="s">
        <v>2350</v>
      </c>
      <c r="C3893" t="b">
        <v>1</v>
      </c>
      <c r="D3893" t="s">
        <v>55</v>
      </c>
      <c r="E3893">
        <v>308</v>
      </c>
      <c r="F3893">
        <v>2020</v>
      </c>
    </row>
    <row r="3894" spans="1:6" x14ac:dyDescent="0.25">
      <c r="A3894" t="s">
        <v>2353</v>
      </c>
      <c r="B3894" t="s">
        <v>2350</v>
      </c>
      <c r="C3894" t="b">
        <v>0</v>
      </c>
      <c r="D3894" t="s">
        <v>100</v>
      </c>
      <c r="E3894">
        <v>103.858</v>
      </c>
      <c r="F3894">
        <v>2020</v>
      </c>
    </row>
    <row r="3895" spans="1:6" x14ac:dyDescent="0.25">
      <c r="A3895" t="s">
        <v>2366</v>
      </c>
      <c r="B3895" t="s">
        <v>2352</v>
      </c>
      <c r="C3895" t="b">
        <v>1</v>
      </c>
      <c r="D3895" t="s">
        <v>100</v>
      </c>
      <c r="E3895">
        <v>1142.0419999999999</v>
      </c>
      <c r="F3895">
        <v>2020</v>
      </c>
    </row>
    <row r="3896" spans="1:6" x14ac:dyDescent="0.25">
      <c r="A3896" t="s">
        <v>2353</v>
      </c>
      <c r="B3896" t="s">
        <v>2350</v>
      </c>
      <c r="C3896" t="b">
        <v>0</v>
      </c>
      <c r="D3896" t="s">
        <v>58</v>
      </c>
      <c r="E3896">
        <v>35.253999999999998</v>
      </c>
      <c r="F3896">
        <v>2020</v>
      </c>
    </row>
    <row r="3897" spans="1:6" x14ac:dyDescent="0.25">
      <c r="A3897" t="s">
        <v>2377</v>
      </c>
      <c r="B3897" t="s">
        <v>2352</v>
      </c>
      <c r="C3897" t="b">
        <v>1</v>
      </c>
      <c r="D3897" t="s">
        <v>58</v>
      </c>
      <c r="E3897">
        <v>316.74599999999998</v>
      </c>
      <c r="F3897">
        <v>2020</v>
      </c>
    </row>
    <row r="3898" spans="1:6" x14ac:dyDescent="0.25">
      <c r="A3898" t="s">
        <v>2353</v>
      </c>
      <c r="B3898" t="s">
        <v>2350</v>
      </c>
      <c r="C3898" t="b">
        <v>0</v>
      </c>
      <c r="D3898" t="s">
        <v>58</v>
      </c>
      <c r="E3898">
        <v>71.599000000000004</v>
      </c>
      <c r="F3898">
        <v>2020</v>
      </c>
    </row>
    <row r="3899" spans="1:6" x14ac:dyDescent="0.25">
      <c r="A3899" t="s">
        <v>2456</v>
      </c>
      <c r="B3899" t="s">
        <v>2352</v>
      </c>
      <c r="C3899" t="b">
        <v>1</v>
      </c>
      <c r="D3899" t="s">
        <v>58</v>
      </c>
      <c r="E3899">
        <v>745.40099999999995</v>
      </c>
      <c r="F3899">
        <v>2020</v>
      </c>
    </row>
    <row r="3900" spans="1:6" x14ac:dyDescent="0.25">
      <c r="A3900" t="s">
        <v>2332</v>
      </c>
      <c r="B3900" t="s">
        <v>2350</v>
      </c>
      <c r="C3900" t="b">
        <v>0</v>
      </c>
      <c r="D3900" t="s">
        <v>66</v>
      </c>
      <c r="E3900">
        <v>0</v>
      </c>
      <c r="F3900">
        <v>2020</v>
      </c>
    </row>
    <row r="3901" spans="1:6" x14ac:dyDescent="0.25">
      <c r="A3901" t="s">
        <v>2448</v>
      </c>
      <c r="B3901" t="s">
        <v>2350</v>
      </c>
      <c r="C3901" t="b">
        <v>1</v>
      </c>
      <c r="D3901" t="s">
        <v>66</v>
      </c>
      <c r="E3901">
        <v>12</v>
      </c>
      <c r="F3901">
        <v>2020</v>
      </c>
    </row>
    <row r="3902" spans="1:6" x14ac:dyDescent="0.25">
      <c r="A3902" t="s">
        <v>2440</v>
      </c>
      <c r="B3902" t="s">
        <v>2350</v>
      </c>
      <c r="C3902" t="b">
        <v>1</v>
      </c>
      <c r="D3902" t="s">
        <v>66</v>
      </c>
      <c r="E3902">
        <v>56</v>
      </c>
      <c r="F3902">
        <v>2020</v>
      </c>
    </row>
    <row r="3903" spans="1:6" x14ac:dyDescent="0.25">
      <c r="A3903" t="s">
        <v>2353</v>
      </c>
      <c r="B3903" t="s">
        <v>2350</v>
      </c>
      <c r="C3903" t="b">
        <v>0</v>
      </c>
      <c r="D3903" t="s">
        <v>116</v>
      </c>
      <c r="E3903">
        <v>0.35</v>
      </c>
      <c r="F3903">
        <v>2020</v>
      </c>
    </row>
    <row r="3904" spans="1:6" x14ac:dyDescent="0.25">
      <c r="A3904" t="s">
        <v>2444</v>
      </c>
      <c r="B3904" t="s">
        <v>2352</v>
      </c>
      <c r="C3904" t="b">
        <v>1</v>
      </c>
      <c r="D3904" t="s">
        <v>116</v>
      </c>
      <c r="E3904">
        <v>2.65</v>
      </c>
      <c r="F3904">
        <v>2020</v>
      </c>
    </row>
    <row r="3905" spans="1:6" x14ac:dyDescent="0.25">
      <c r="A3905" t="s">
        <v>2456</v>
      </c>
      <c r="B3905" t="s">
        <v>2386</v>
      </c>
      <c r="C3905" t="b">
        <v>1</v>
      </c>
      <c r="D3905" t="s">
        <v>97</v>
      </c>
      <c r="E3905">
        <v>19153</v>
      </c>
      <c r="F3905">
        <v>2020</v>
      </c>
    </row>
    <row r="3906" spans="1:6" x14ac:dyDescent="0.25">
      <c r="A3906" t="s">
        <v>2354</v>
      </c>
      <c r="B3906" t="s">
        <v>2350</v>
      </c>
      <c r="C3906" t="b">
        <v>1</v>
      </c>
      <c r="D3906" t="s">
        <v>6</v>
      </c>
      <c r="E3906">
        <v>8</v>
      </c>
      <c r="F3906">
        <v>2020</v>
      </c>
    </row>
    <row r="3907" spans="1:6" x14ac:dyDescent="0.25">
      <c r="A3907" t="s">
        <v>2396</v>
      </c>
      <c r="B3907" t="s">
        <v>2350</v>
      </c>
      <c r="C3907" t="b">
        <v>1</v>
      </c>
      <c r="D3907" t="s">
        <v>60</v>
      </c>
      <c r="E3907">
        <v>10</v>
      </c>
      <c r="F3907">
        <v>2020</v>
      </c>
    </row>
    <row r="3908" spans="1:6" x14ac:dyDescent="0.25">
      <c r="A3908" t="s">
        <v>2353</v>
      </c>
      <c r="B3908" t="s">
        <v>2350</v>
      </c>
      <c r="C3908" t="b">
        <v>0</v>
      </c>
      <c r="D3908" t="s">
        <v>35</v>
      </c>
      <c r="E3908">
        <v>1.55</v>
      </c>
      <c r="F3908">
        <v>2020</v>
      </c>
    </row>
    <row r="3909" spans="1:6" x14ac:dyDescent="0.25">
      <c r="A3909" t="s">
        <v>2459</v>
      </c>
      <c r="B3909" t="s">
        <v>2352</v>
      </c>
      <c r="C3909" t="b">
        <v>1</v>
      </c>
      <c r="D3909" t="s">
        <v>35</v>
      </c>
      <c r="E3909">
        <v>28997.45</v>
      </c>
      <c r="F3909">
        <v>2020</v>
      </c>
    </row>
    <row r="3910" spans="1:6" x14ac:dyDescent="0.25">
      <c r="A3910" t="s">
        <v>2447</v>
      </c>
      <c r="B3910" t="s">
        <v>2341</v>
      </c>
      <c r="C3910" t="b">
        <v>1</v>
      </c>
      <c r="D3910" t="s">
        <v>125</v>
      </c>
      <c r="E3910">
        <v>243633</v>
      </c>
      <c r="F3910">
        <v>2020</v>
      </c>
    </row>
    <row r="3911" spans="1:6" x14ac:dyDescent="0.25">
      <c r="A3911" t="s">
        <v>2381</v>
      </c>
      <c r="B3911" t="s">
        <v>2350</v>
      </c>
      <c r="C3911" t="b">
        <v>1</v>
      </c>
      <c r="D3911" t="s">
        <v>88</v>
      </c>
      <c r="E3911">
        <v>171</v>
      </c>
      <c r="F3911">
        <v>2020</v>
      </c>
    </row>
    <row r="3912" spans="1:6" x14ac:dyDescent="0.25">
      <c r="A3912" t="s">
        <v>2453</v>
      </c>
      <c r="B3912" t="s">
        <v>2341</v>
      </c>
      <c r="C3912" t="b">
        <v>1</v>
      </c>
      <c r="D3912" t="s">
        <v>97</v>
      </c>
      <c r="E3912">
        <v>39453</v>
      </c>
      <c r="F3912">
        <v>2020</v>
      </c>
    </row>
    <row r="3913" spans="1:6" x14ac:dyDescent="0.25">
      <c r="A3913" t="s">
        <v>2382</v>
      </c>
      <c r="B3913" t="s">
        <v>2350</v>
      </c>
      <c r="C3913" t="b">
        <v>1</v>
      </c>
      <c r="D3913" t="s">
        <v>42</v>
      </c>
      <c r="E3913">
        <v>4</v>
      </c>
      <c r="F3913">
        <v>2020</v>
      </c>
    </row>
    <row r="3914" spans="1:6" x14ac:dyDescent="0.25">
      <c r="A3914" t="s">
        <v>2390</v>
      </c>
      <c r="B3914" t="s">
        <v>2350</v>
      </c>
      <c r="C3914" t="b">
        <v>1</v>
      </c>
      <c r="D3914" t="s">
        <v>6</v>
      </c>
      <c r="E3914">
        <v>5363</v>
      </c>
      <c r="F3914">
        <v>2020</v>
      </c>
    </row>
    <row r="3915" spans="1:6" x14ac:dyDescent="0.25">
      <c r="A3915" t="s">
        <v>2354</v>
      </c>
      <c r="B3915" t="s">
        <v>2350</v>
      </c>
      <c r="C3915" t="b">
        <v>1</v>
      </c>
      <c r="D3915" t="s">
        <v>122</v>
      </c>
      <c r="E3915">
        <v>187</v>
      </c>
      <c r="F3915">
        <v>2020</v>
      </c>
    </row>
    <row r="3916" spans="1:6" x14ac:dyDescent="0.25">
      <c r="A3916" t="s">
        <v>2455</v>
      </c>
      <c r="B3916" t="s">
        <v>2350</v>
      </c>
      <c r="C3916" t="b">
        <v>1</v>
      </c>
      <c r="D3916" t="s">
        <v>122</v>
      </c>
      <c r="E3916">
        <v>503</v>
      </c>
      <c r="F3916">
        <v>2020</v>
      </c>
    </row>
    <row r="3917" spans="1:6" x14ac:dyDescent="0.25">
      <c r="A3917" t="s">
        <v>2379</v>
      </c>
      <c r="B3917" t="s">
        <v>2350</v>
      </c>
      <c r="C3917" t="b">
        <v>1</v>
      </c>
      <c r="D3917" t="s">
        <v>122</v>
      </c>
      <c r="E3917">
        <v>533</v>
      </c>
      <c r="F3917">
        <v>2020</v>
      </c>
    </row>
    <row r="3918" spans="1:6" x14ac:dyDescent="0.25">
      <c r="A3918" t="s">
        <v>2456</v>
      </c>
      <c r="B3918" t="s">
        <v>2350</v>
      </c>
      <c r="C3918" t="b">
        <v>1</v>
      </c>
      <c r="D3918" t="s">
        <v>122</v>
      </c>
      <c r="E3918">
        <v>286</v>
      </c>
      <c r="F3918">
        <v>2020</v>
      </c>
    </row>
    <row r="3919" spans="1:6" x14ac:dyDescent="0.25">
      <c r="A3919" t="s">
        <v>2353</v>
      </c>
      <c r="B3919" t="s">
        <v>2350</v>
      </c>
      <c r="C3919" t="b">
        <v>0</v>
      </c>
      <c r="D3919" t="s">
        <v>42</v>
      </c>
      <c r="E3919">
        <v>40.317</v>
      </c>
      <c r="F3919">
        <v>2020</v>
      </c>
    </row>
    <row r="3920" spans="1:6" x14ac:dyDescent="0.25">
      <c r="A3920" t="s">
        <v>2441</v>
      </c>
      <c r="B3920" t="s">
        <v>2352</v>
      </c>
      <c r="C3920" t="b">
        <v>1</v>
      </c>
      <c r="D3920" t="s">
        <v>42</v>
      </c>
      <c r="E3920">
        <v>166.68299999999999</v>
      </c>
      <c r="F3920">
        <v>2020</v>
      </c>
    </row>
    <row r="3921" spans="1:6" x14ac:dyDescent="0.25">
      <c r="A3921" t="s">
        <v>2332</v>
      </c>
      <c r="B3921" t="s">
        <v>2350</v>
      </c>
      <c r="C3921" t="b">
        <v>0</v>
      </c>
      <c r="D3921" t="s">
        <v>15</v>
      </c>
      <c r="E3921">
        <v>0</v>
      </c>
      <c r="F3921">
        <v>2020</v>
      </c>
    </row>
    <row r="3922" spans="1:6" x14ac:dyDescent="0.25">
      <c r="A3922" t="s">
        <v>2354</v>
      </c>
      <c r="B3922" t="s">
        <v>2352</v>
      </c>
      <c r="C3922" t="b">
        <v>1</v>
      </c>
      <c r="D3922" t="s">
        <v>15</v>
      </c>
      <c r="E3922">
        <v>32516</v>
      </c>
      <c r="F3922">
        <v>2020</v>
      </c>
    </row>
    <row r="3923" spans="1:6" x14ac:dyDescent="0.25">
      <c r="A3923" t="s">
        <v>2332</v>
      </c>
      <c r="B3923" t="s">
        <v>2350</v>
      </c>
      <c r="C3923" t="b">
        <v>0</v>
      </c>
      <c r="D3923" t="s">
        <v>15</v>
      </c>
      <c r="E3923">
        <v>0</v>
      </c>
      <c r="F3923">
        <v>2020</v>
      </c>
    </row>
    <row r="3924" spans="1:6" x14ac:dyDescent="0.25">
      <c r="A3924" t="s">
        <v>2370</v>
      </c>
      <c r="B3924" t="s">
        <v>2352</v>
      </c>
      <c r="C3924" t="b">
        <v>1</v>
      </c>
      <c r="D3924" t="s">
        <v>15</v>
      </c>
      <c r="E3924">
        <v>7632</v>
      </c>
      <c r="F3924">
        <v>2020</v>
      </c>
    </row>
    <row r="3925" spans="1:6" x14ac:dyDescent="0.25">
      <c r="A3925" t="s">
        <v>2332</v>
      </c>
      <c r="B3925" t="s">
        <v>2350</v>
      </c>
      <c r="C3925" t="b">
        <v>0</v>
      </c>
      <c r="D3925" t="s">
        <v>15</v>
      </c>
      <c r="E3925">
        <v>0</v>
      </c>
      <c r="F3925">
        <v>2020</v>
      </c>
    </row>
    <row r="3926" spans="1:6" x14ac:dyDescent="0.25">
      <c r="A3926" t="s">
        <v>2370</v>
      </c>
      <c r="B3926" t="s">
        <v>2352</v>
      </c>
      <c r="C3926" t="b">
        <v>1</v>
      </c>
      <c r="D3926" t="s">
        <v>15</v>
      </c>
      <c r="E3926">
        <v>2896</v>
      </c>
      <c r="F3926">
        <v>2020</v>
      </c>
    </row>
    <row r="3927" spans="1:6" x14ac:dyDescent="0.25">
      <c r="A3927" t="s">
        <v>2353</v>
      </c>
      <c r="B3927" t="s">
        <v>2350</v>
      </c>
      <c r="C3927" t="b">
        <v>0</v>
      </c>
      <c r="D3927" t="s">
        <v>15</v>
      </c>
      <c r="E3927">
        <v>1.7330000000000001</v>
      </c>
      <c r="F3927">
        <v>2020</v>
      </c>
    </row>
    <row r="3928" spans="1:6" x14ac:dyDescent="0.25">
      <c r="A3928" t="s">
        <v>2370</v>
      </c>
      <c r="B3928" t="s">
        <v>2352</v>
      </c>
      <c r="C3928" t="b">
        <v>1</v>
      </c>
      <c r="D3928" t="s">
        <v>15</v>
      </c>
      <c r="E3928">
        <v>2307.2669999999998</v>
      </c>
      <c r="F3928">
        <v>2020</v>
      </c>
    </row>
    <row r="3929" spans="1:6" x14ac:dyDescent="0.25">
      <c r="A3929" t="s">
        <v>2447</v>
      </c>
      <c r="B3929" t="s">
        <v>2352</v>
      </c>
      <c r="C3929" t="b">
        <v>1</v>
      </c>
      <c r="D3929" t="s">
        <v>32</v>
      </c>
      <c r="E3929">
        <v>171022</v>
      </c>
      <c r="F3929">
        <v>2020</v>
      </c>
    </row>
    <row r="3930" spans="1:6" x14ac:dyDescent="0.25">
      <c r="A3930" t="s">
        <v>2360</v>
      </c>
      <c r="B3930" t="s">
        <v>2341</v>
      </c>
      <c r="C3930" t="b">
        <v>1</v>
      </c>
      <c r="D3930" t="s">
        <v>16</v>
      </c>
      <c r="E3930">
        <v>16248</v>
      </c>
      <c r="F3930">
        <v>2020</v>
      </c>
    </row>
    <row r="3931" spans="1:6" x14ac:dyDescent="0.25">
      <c r="A3931" t="s">
        <v>2379</v>
      </c>
      <c r="B3931" t="s">
        <v>2350</v>
      </c>
      <c r="C3931" t="b">
        <v>1</v>
      </c>
      <c r="D3931" t="s">
        <v>6</v>
      </c>
      <c r="E3931">
        <v>1642</v>
      </c>
      <c r="F3931">
        <v>2020</v>
      </c>
    </row>
    <row r="3932" spans="1:6" x14ac:dyDescent="0.25">
      <c r="A3932" t="s">
        <v>2332</v>
      </c>
      <c r="B3932" t="s">
        <v>2350</v>
      </c>
      <c r="C3932" t="b">
        <v>0</v>
      </c>
      <c r="D3932" t="s">
        <v>6</v>
      </c>
      <c r="E3932">
        <v>0</v>
      </c>
      <c r="F3932">
        <v>2020</v>
      </c>
    </row>
    <row r="3933" spans="1:6" x14ac:dyDescent="0.25">
      <c r="A3933" t="s">
        <v>2383</v>
      </c>
      <c r="B3933" t="s">
        <v>2350</v>
      </c>
      <c r="C3933" t="b">
        <v>1</v>
      </c>
      <c r="D3933" t="s">
        <v>6</v>
      </c>
      <c r="E3933">
        <v>3011</v>
      </c>
      <c r="F3933">
        <v>2020</v>
      </c>
    </row>
    <row r="3934" spans="1:6" x14ac:dyDescent="0.25">
      <c r="A3934" t="s">
        <v>2332</v>
      </c>
      <c r="B3934" t="s">
        <v>2350</v>
      </c>
      <c r="C3934" t="b">
        <v>0</v>
      </c>
      <c r="D3934" t="s">
        <v>6</v>
      </c>
      <c r="E3934">
        <v>0</v>
      </c>
      <c r="F3934">
        <v>2020</v>
      </c>
    </row>
    <row r="3935" spans="1:6" x14ac:dyDescent="0.25">
      <c r="A3935" t="s">
        <v>2408</v>
      </c>
      <c r="B3935" t="s">
        <v>2350</v>
      </c>
      <c r="C3935" t="b">
        <v>1</v>
      </c>
      <c r="D3935" t="s">
        <v>6</v>
      </c>
      <c r="E3935">
        <v>2188</v>
      </c>
      <c r="F3935">
        <v>2020</v>
      </c>
    </row>
    <row r="3936" spans="1:6" x14ac:dyDescent="0.25">
      <c r="A3936" t="s">
        <v>2332</v>
      </c>
      <c r="B3936" t="s">
        <v>2350</v>
      </c>
      <c r="C3936" t="b">
        <v>0</v>
      </c>
      <c r="D3936" t="s">
        <v>6</v>
      </c>
      <c r="E3936">
        <v>0</v>
      </c>
      <c r="F3936">
        <v>2020</v>
      </c>
    </row>
    <row r="3937" spans="1:6" x14ac:dyDescent="0.25">
      <c r="A3937" t="s">
        <v>2380</v>
      </c>
      <c r="B3937" t="s">
        <v>2350</v>
      </c>
      <c r="C3937" t="b">
        <v>1</v>
      </c>
      <c r="D3937" t="s">
        <v>71</v>
      </c>
      <c r="E3937">
        <v>5.0209999999999999</v>
      </c>
      <c r="F3937">
        <v>2020</v>
      </c>
    </row>
    <row r="3938" spans="1:6" x14ac:dyDescent="0.25">
      <c r="A3938" t="s">
        <v>2353</v>
      </c>
      <c r="B3938" t="s">
        <v>2352</v>
      </c>
      <c r="C3938" t="b">
        <v>0</v>
      </c>
      <c r="D3938" t="s">
        <v>71</v>
      </c>
      <c r="E3938">
        <v>1.9790000000000001</v>
      </c>
      <c r="F3938">
        <v>2020</v>
      </c>
    </row>
    <row r="3939" spans="1:6" x14ac:dyDescent="0.25">
      <c r="A3939" t="s">
        <v>2441</v>
      </c>
      <c r="B3939" t="s">
        <v>2350</v>
      </c>
      <c r="C3939" t="b">
        <v>1</v>
      </c>
      <c r="D3939" t="s">
        <v>66</v>
      </c>
      <c r="E3939">
        <v>10</v>
      </c>
      <c r="F3939">
        <v>2020</v>
      </c>
    </row>
    <row r="3940" spans="1:6" x14ac:dyDescent="0.25">
      <c r="A3940" t="s">
        <v>2332</v>
      </c>
      <c r="B3940" t="s">
        <v>2352</v>
      </c>
      <c r="C3940" t="b">
        <v>0</v>
      </c>
      <c r="D3940" t="s">
        <v>66</v>
      </c>
      <c r="E3940">
        <v>0</v>
      </c>
      <c r="F3940">
        <v>2020</v>
      </c>
    </row>
    <row r="3941" spans="1:6" x14ac:dyDescent="0.25">
      <c r="A3941" t="s">
        <v>2457</v>
      </c>
      <c r="B3941" t="s">
        <v>2341</v>
      </c>
      <c r="C3941" t="b">
        <v>1</v>
      </c>
      <c r="D3941" t="s">
        <v>35</v>
      </c>
      <c r="E3941">
        <v>7476</v>
      </c>
      <c r="F3941">
        <v>2020</v>
      </c>
    </row>
    <row r="3942" spans="1:6" x14ac:dyDescent="0.25">
      <c r="A3942" t="s">
        <v>2378</v>
      </c>
      <c r="B3942" t="s">
        <v>2350</v>
      </c>
      <c r="C3942" t="b">
        <v>0</v>
      </c>
      <c r="D3942" t="s">
        <v>105</v>
      </c>
      <c r="E3942">
        <v>-860</v>
      </c>
      <c r="F3942">
        <v>2020</v>
      </c>
    </row>
    <row r="3943" spans="1:6" x14ac:dyDescent="0.25">
      <c r="A3943" t="s">
        <v>2447</v>
      </c>
      <c r="B3943" t="s">
        <v>2352</v>
      </c>
      <c r="C3943" t="b">
        <v>0</v>
      </c>
      <c r="D3943" t="s">
        <v>105</v>
      </c>
      <c r="E3943">
        <v>-53</v>
      </c>
      <c r="F3943">
        <v>2020</v>
      </c>
    </row>
    <row r="3944" spans="1:6" x14ac:dyDescent="0.25">
      <c r="A3944" t="s">
        <v>2378</v>
      </c>
      <c r="B3944" t="s">
        <v>2350</v>
      </c>
      <c r="C3944" t="b">
        <v>1</v>
      </c>
      <c r="D3944" t="s">
        <v>71</v>
      </c>
      <c r="E3944">
        <v>6</v>
      </c>
      <c r="F3944">
        <v>2020</v>
      </c>
    </row>
    <row r="3945" spans="1:6" x14ac:dyDescent="0.25">
      <c r="A3945" t="s">
        <v>2396</v>
      </c>
      <c r="B3945" t="s">
        <v>2350</v>
      </c>
      <c r="C3945" t="b">
        <v>1</v>
      </c>
      <c r="D3945" t="s">
        <v>6</v>
      </c>
      <c r="E3945">
        <v>2909</v>
      </c>
      <c r="F3945">
        <v>2020</v>
      </c>
    </row>
    <row r="3946" spans="1:6" x14ac:dyDescent="0.25">
      <c r="A3946" t="s">
        <v>2342</v>
      </c>
      <c r="B3946" t="s">
        <v>2350</v>
      </c>
      <c r="C3946" t="b">
        <v>1</v>
      </c>
      <c r="D3946" t="s">
        <v>6</v>
      </c>
      <c r="E3946">
        <v>3577</v>
      </c>
      <c r="F3946">
        <v>2020</v>
      </c>
    </row>
    <row r="3947" spans="1:6" x14ac:dyDescent="0.25">
      <c r="A3947" t="s">
        <v>2440</v>
      </c>
      <c r="B3947" t="s">
        <v>2350</v>
      </c>
      <c r="C3947" t="b">
        <v>1</v>
      </c>
      <c r="D3947" t="s">
        <v>6</v>
      </c>
      <c r="E3947">
        <v>1201.2919999999999</v>
      </c>
      <c r="F3947">
        <v>2020</v>
      </c>
    </row>
    <row r="3948" spans="1:6" x14ac:dyDescent="0.25">
      <c r="A3948" t="s">
        <v>2389</v>
      </c>
      <c r="B3948" t="s">
        <v>2352</v>
      </c>
      <c r="C3948" t="b">
        <v>1</v>
      </c>
      <c r="D3948" t="s">
        <v>6</v>
      </c>
      <c r="E3948">
        <v>3888.7080000000001</v>
      </c>
      <c r="F3948">
        <v>2020</v>
      </c>
    </row>
    <row r="3949" spans="1:6" x14ac:dyDescent="0.25">
      <c r="A3949" t="s">
        <v>2381</v>
      </c>
      <c r="B3949" t="s">
        <v>2350</v>
      </c>
      <c r="C3949" t="b">
        <v>1</v>
      </c>
      <c r="D3949" t="s">
        <v>6</v>
      </c>
      <c r="E3949">
        <v>6244</v>
      </c>
      <c r="F3949">
        <v>2020</v>
      </c>
    </row>
    <row r="3950" spans="1:6" x14ac:dyDescent="0.25">
      <c r="A3950" t="s">
        <v>2332</v>
      </c>
      <c r="B3950" t="s">
        <v>2352</v>
      </c>
      <c r="C3950" t="b">
        <v>0</v>
      </c>
      <c r="D3950" t="s">
        <v>6</v>
      </c>
      <c r="E3950">
        <v>0</v>
      </c>
      <c r="F3950">
        <v>2020</v>
      </c>
    </row>
    <row r="3951" spans="1:6" x14ac:dyDescent="0.25">
      <c r="A3951" t="s">
        <v>2389</v>
      </c>
      <c r="B3951" t="s">
        <v>2350</v>
      </c>
      <c r="C3951" t="b">
        <v>1</v>
      </c>
      <c r="D3951" t="s">
        <v>6</v>
      </c>
      <c r="E3951">
        <v>3666</v>
      </c>
      <c r="F3951">
        <v>2020</v>
      </c>
    </row>
    <row r="3952" spans="1:6" x14ac:dyDescent="0.25">
      <c r="A3952" t="s">
        <v>2396</v>
      </c>
      <c r="B3952" t="s">
        <v>2350</v>
      </c>
      <c r="C3952" t="b">
        <v>1</v>
      </c>
      <c r="D3952" t="s">
        <v>6</v>
      </c>
      <c r="E3952">
        <v>3882</v>
      </c>
      <c r="F3952">
        <v>2020</v>
      </c>
    </row>
    <row r="3953" spans="1:6" x14ac:dyDescent="0.25">
      <c r="A3953" t="s">
        <v>2366</v>
      </c>
      <c r="B3953" t="s">
        <v>2350</v>
      </c>
      <c r="C3953" t="b">
        <v>1</v>
      </c>
      <c r="D3953" t="s">
        <v>6</v>
      </c>
      <c r="E3953">
        <v>7099</v>
      </c>
      <c r="F3953">
        <v>2020</v>
      </c>
    </row>
    <row r="3954" spans="1:6" x14ac:dyDescent="0.25">
      <c r="A3954" t="s">
        <v>2378</v>
      </c>
      <c r="B3954" t="s">
        <v>2341</v>
      </c>
      <c r="C3954" t="b">
        <v>1</v>
      </c>
      <c r="D3954" t="s">
        <v>15</v>
      </c>
      <c r="E3954">
        <v>7098</v>
      </c>
      <c r="F3954">
        <v>2020</v>
      </c>
    </row>
    <row r="3955" spans="1:6" x14ac:dyDescent="0.25">
      <c r="A3955" t="s">
        <v>2444</v>
      </c>
      <c r="B3955" t="s">
        <v>2341</v>
      </c>
      <c r="C3955" t="b">
        <v>1</v>
      </c>
      <c r="D3955" t="s">
        <v>6</v>
      </c>
      <c r="E3955">
        <v>3617</v>
      </c>
      <c r="F3955">
        <v>2020</v>
      </c>
    </row>
    <row r="3956" spans="1:6" x14ac:dyDescent="0.25">
      <c r="A3956" t="s">
        <v>2455</v>
      </c>
      <c r="B3956" t="s">
        <v>2350</v>
      </c>
      <c r="C3956" t="b">
        <v>1</v>
      </c>
      <c r="D3956" t="s">
        <v>6</v>
      </c>
      <c r="E3956">
        <v>597</v>
      </c>
      <c r="F3956">
        <v>2020</v>
      </c>
    </row>
    <row r="3957" spans="1:6" x14ac:dyDescent="0.25">
      <c r="A3957" t="s">
        <v>2332</v>
      </c>
      <c r="B3957" t="s">
        <v>2350</v>
      </c>
      <c r="C3957" t="b">
        <v>0</v>
      </c>
      <c r="D3957" t="s">
        <v>58</v>
      </c>
      <c r="E3957">
        <v>0</v>
      </c>
      <c r="F3957">
        <v>2020</v>
      </c>
    </row>
    <row r="3958" spans="1:6" x14ac:dyDescent="0.25">
      <c r="A3958" t="s">
        <v>2332</v>
      </c>
      <c r="B3958" t="s">
        <v>2352</v>
      </c>
      <c r="C3958" t="b">
        <v>0</v>
      </c>
      <c r="D3958" t="s">
        <v>58</v>
      </c>
      <c r="E3958">
        <v>0</v>
      </c>
      <c r="F3958">
        <v>2020</v>
      </c>
    </row>
    <row r="3959" spans="1:6" x14ac:dyDescent="0.25">
      <c r="A3959" t="s">
        <v>2373</v>
      </c>
      <c r="B3959" t="s">
        <v>2339</v>
      </c>
      <c r="C3959" t="b">
        <v>1</v>
      </c>
      <c r="D3959" t="s">
        <v>55</v>
      </c>
      <c r="E3959">
        <v>4133</v>
      </c>
      <c r="F3959">
        <v>2020</v>
      </c>
    </row>
    <row r="3960" spans="1:6" x14ac:dyDescent="0.25">
      <c r="A3960" t="s">
        <v>2390</v>
      </c>
      <c r="B3960" t="s">
        <v>2350</v>
      </c>
      <c r="C3960" t="b">
        <v>1</v>
      </c>
      <c r="D3960" t="s">
        <v>6</v>
      </c>
      <c r="E3960">
        <v>42197</v>
      </c>
      <c r="F3960">
        <v>2020</v>
      </c>
    </row>
    <row r="3961" spans="1:6" x14ac:dyDescent="0.25">
      <c r="A3961" t="s">
        <v>2456</v>
      </c>
      <c r="B3961" t="s">
        <v>2350</v>
      </c>
      <c r="C3961" t="b">
        <v>1</v>
      </c>
      <c r="D3961" t="s">
        <v>6</v>
      </c>
      <c r="E3961">
        <v>2587.1999999999998</v>
      </c>
      <c r="F3961">
        <v>2020</v>
      </c>
    </row>
    <row r="3962" spans="1:6" x14ac:dyDescent="0.25">
      <c r="A3962" t="s">
        <v>2342</v>
      </c>
      <c r="B3962" t="s">
        <v>2352</v>
      </c>
      <c r="C3962" t="b">
        <v>1</v>
      </c>
      <c r="D3962" t="s">
        <v>134</v>
      </c>
      <c r="E3962">
        <v>73862</v>
      </c>
      <c r="F3962">
        <v>2020</v>
      </c>
    </row>
    <row r="3963" spans="1:6" x14ac:dyDescent="0.25">
      <c r="A3963" t="s">
        <v>2332</v>
      </c>
      <c r="B3963" t="s">
        <v>2350</v>
      </c>
      <c r="C3963" t="b">
        <v>0</v>
      </c>
      <c r="D3963" t="s">
        <v>134</v>
      </c>
      <c r="E3963">
        <v>0</v>
      </c>
      <c r="F3963">
        <v>2020</v>
      </c>
    </row>
    <row r="3964" spans="1:6" x14ac:dyDescent="0.25">
      <c r="A3964" t="s">
        <v>2353</v>
      </c>
      <c r="B3964" t="s">
        <v>2347</v>
      </c>
      <c r="C3964" t="b">
        <v>0</v>
      </c>
      <c r="D3964" t="s">
        <v>134</v>
      </c>
      <c r="E3964">
        <v>1013.3390000000001</v>
      </c>
      <c r="F3964">
        <v>2020</v>
      </c>
    </row>
    <row r="3965" spans="1:6" x14ac:dyDescent="0.25">
      <c r="A3965" t="s">
        <v>2444</v>
      </c>
      <c r="B3965" t="s">
        <v>2345</v>
      </c>
      <c r="C3965" t="b">
        <v>1</v>
      </c>
      <c r="D3965" t="s">
        <v>134</v>
      </c>
      <c r="E3965">
        <v>650300.66</v>
      </c>
      <c r="F3965">
        <v>2020</v>
      </c>
    </row>
    <row r="3966" spans="1:6" x14ac:dyDescent="0.25">
      <c r="A3966" t="s">
        <v>2332</v>
      </c>
      <c r="B3966" t="s">
        <v>2350</v>
      </c>
      <c r="C3966" t="b">
        <v>0</v>
      </c>
      <c r="D3966" t="s">
        <v>60</v>
      </c>
      <c r="E3966">
        <v>0</v>
      </c>
      <c r="F3966">
        <v>2020</v>
      </c>
    </row>
    <row r="3967" spans="1:6" x14ac:dyDescent="0.25">
      <c r="A3967" t="s">
        <v>2456</v>
      </c>
      <c r="B3967" t="s">
        <v>2341</v>
      </c>
      <c r="C3967" t="b">
        <v>1</v>
      </c>
      <c r="D3967" t="s">
        <v>15</v>
      </c>
      <c r="E3967">
        <v>610</v>
      </c>
      <c r="F3967">
        <v>2020</v>
      </c>
    </row>
    <row r="3968" spans="1:6" x14ac:dyDescent="0.25">
      <c r="A3968" t="s">
        <v>2447</v>
      </c>
      <c r="B3968" t="s">
        <v>2341</v>
      </c>
      <c r="C3968" t="b">
        <v>1</v>
      </c>
      <c r="D3968" t="s">
        <v>97</v>
      </c>
      <c r="E3968">
        <v>31265</v>
      </c>
      <c r="F3968">
        <v>2020</v>
      </c>
    </row>
    <row r="3969" spans="1:6" x14ac:dyDescent="0.25">
      <c r="A3969" t="s">
        <v>2459</v>
      </c>
      <c r="B3969" t="s">
        <v>2341</v>
      </c>
      <c r="C3969" t="b">
        <v>1</v>
      </c>
      <c r="D3969" t="s">
        <v>125</v>
      </c>
      <c r="E3969">
        <v>41282</v>
      </c>
      <c r="F3969">
        <v>2020</v>
      </c>
    </row>
    <row r="3970" spans="1:6" x14ac:dyDescent="0.25">
      <c r="A3970" t="s">
        <v>2332</v>
      </c>
      <c r="B3970" t="s">
        <v>2343</v>
      </c>
      <c r="C3970" t="b">
        <v>0</v>
      </c>
      <c r="D3970" t="s">
        <v>114</v>
      </c>
      <c r="E3970">
        <v>1171163</v>
      </c>
      <c r="F3970">
        <v>2020</v>
      </c>
    </row>
    <row r="3971" spans="1:6" x14ac:dyDescent="0.25">
      <c r="A3971" t="s">
        <v>2342</v>
      </c>
      <c r="B3971" t="s">
        <v>2343</v>
      </c>
      <c r="C3971" t="b">
        <v>1</v>
      </c>
      <c r="D3971" t="s">
        <v>114</v>
      </c>
      <c r="E3971">
        <v>2016802</v>
      </c>
      <c r="F3971">
        <v>2020</v>
      </c>
    </row>
    <row r="3972" spans="1:6" x14ac:dyDescent="0.25">
      <c r="A3972" t="s">
        <v>2353</v>
      </c>
      <c r="B3972" t="s">
        <v>2350</v>
      </c>
      <c r="C3972" t="b">
        <v>0</v>
      </c>
      <c r="D3972" t="s">
        <v>42</v>
      </c>
      <c r="E3972">
        <v>27.742000000000001</v>
      </c>
      <c r="F3972">
        <v>2020</v>
      </c>
    </row>
    <row r="3973" spans="1:6" x14ac:dyDescent="0.25">
      <c r="A3973" t="s">
        <v>2388</v>
      </c>
      <c r="B3973" t="s">
        <v>2352</v>
      </c>
      <c r="C3973" t="b">
        <v>1</v>
      </c>
      <c r="D3973" t="s">
        <v>42</v>
      </c>
      <c r="E3973">
        <v>505.25799999999998</v>
      </c>
      <c r="F3973">
        <v>2020</v>
      </c>
    </row>
    <row r="3974" spans="1:6" x14ac:dyDescent="0.25">
      <c r="A3974" t="s">
        <v>2383</v>
      </c>
      <c r="B3974" t="s">
        <v>2339</v>
      </c>
      <c r="C3974" t="b">
        <v>1</v>
      </c>
      <c r="D3974" t="s">
        <v>15</v>
      </c>
      <c r="E3974">
        <v>555775</v>
      </c>
      <c r="F3974">
        <v>2020</v>
      </c>
    </row>
    <row r="3975" spans="1:6" x14ac:dyDescent="0.25">
      <c r="A3975" t="s">
        <v>2332</v>
      </c>
      <c r="B3975" t="s">
        <v>2343</v>
      </c>
      <c r="C3975" t="b">
        <v>0</v>
      </c>
      <c r="D3975" t="s">
        <v>15</v>
      </c>
      <c r="E3975">
        <v>149382.46</v>
      </c>
      <c r="F3975">
        <v>2020</v>
      </c>
    </row>
    <row r="3976" spans="1:6" x14ac:dyDescent="0.25">
      <c r="A3976" t="s">
        <v>2332</v>
      </c>
      <c r="B3976" t="s">
        <v>2386</v>
      </c>
      <c r="C3976" t="b">
        <v>0</v>
      </c>
      <c r="D3976" t="s">
        <v>15</v>
      </c>
      <c r="E3976">
        <v>4567.5410000000002</v>
      </c>
      <c r="F3976">
        <v>2020</v>
      </c>
    </row>
    <row r="3977" spans="1:6" x14ac:dyDescent="0.25">
      <c r="A3977" t="s">
        <v>2444</v>
      </c>
      <c r="B3977" t="s">
        <v>2343</v>
      </c>
      <c r="C3977" t="b">
        <v>1</v>
      </c>
      <c r="D3977" t="s">
        <v>15</v>
      </c>
      <c r="E3977">
        <v>61769.048000000003</v>
      </c>
      <c r="F3977">
        <v>2020</v>
      </c>
    </row>
    <row r="3978" spans="1:6" x14ac:dyDescent="0.25">
      <c r="A3978" t="s">
        <v>2353</v>
      </c>
      <c r="B3978" t="s">
        <v>2386</v>
      </c>
      <c r="C3978" t="b">
        <v>0</v>
      </c>
      <c r="D3978" t="s">
        <v>15</v>
      </c>
      <c r="E3978">
        <v>4163.9520000000002</v>
      </c>
      <c r="F3978">
        <v>2020</v>
      </c>
    </row>
    <row r="3979" spans="1:6" x14ac:dyDescent="0.25">
      <c r="A3979" t="s">
        <v>2444</v>
      </c>
      <c r="B3979" t="s">
        <v>2352</v>
      </c>
      <c r="C3979" t="b">
        <v>1</v>
      </c>
      <c r="D3979" t="s">
        <v>15</v>
      </c>
      <c r="E3979">
        <v>6638</v>
      </c>
      <c r="F3979">
        <v>2020</v>
      </c>
    </row>
    <row r="3980" spans="1:6" x14ac:dyDescent="0.25">
      <c r="A3980" t="s">
        <v>2353</v>
      </c>
      <c r="B3980" t="s">
        <v>2350</v>
      </c>
      <c r="C3980" t="b">
        <v>0</v>
      </c>
      <c r="D3980" t="s">
        <v>88</v>
      </c>
      <c r="E3980">
        <v>5571.6660000000002</v>
      </c>
      <c r="F3980">
        <v>2020</v>
      </c>
    </row>
    <row r="3981" spans="1:6" x14ac:dyDescent="0.25">
      <c r="A3981" t="s">
        <v>2379</v>
      </c>
      <c r="B3981" t="s">
        <v>2352</v>
      </c>
      <c r="C3981" t="b">
        <v>1</v>
      </c>
      <c r="D3981" t="s">
        <v>88</v>
      </c>
      <c r="E3981">
        <v>169826.33</v>
      </c>
      <c r="F3981">
        <v>2020</v>
      </c>
    </row>
    <row r="3982" spans="1:6" x14ac:dyDescent="0.25">
      <c r="A3982" t="s">
        <v>2447</v>
      </c>
      <c r="B3982" t="s">
        <v>2341</v>
      </c>
      <c r="C3982" t="b">
        <v>1</v>
      </c>
      <c r="D3982" t="s">
        <v>134</v>
      </c>
      <c r="E3982">
        <v>16419</v>
      </c>
      <c r="F3982">
        <v>2020</v>
      </c>
    </row>
    <row r="3983" spans="1:6" x14ac:dyDescent="0.25">
      <c r="A3983" t="s">
        <v>2448</v>
      </c>
      <c r="B3983" t="s">
        <v>2341</v>
      </c>
      <c r="C3983" t="b">
        <v>1</v>
      </c>
      <c r="D3983" t="s">
        <v>95</v>
      </c>
      <c r="E3983">
        <v>82848</v>
      </c>
      <c r="F3983">
        <v>2020</v>
      </c>
    </row>
    <row r="3984" spans="1:6" x14ac:dyDescent="0.25">
      <c r="A3984" t="s">
        <v>2332</v>
      </c>
      <c r="B3984" t="s">
        <v>2350</v>
      </c>
      <c r="C3984" t="b">
        <v>0</v>
      </c>
      <c r="D3984" t="s">
        <v>95</v>
      </c>
      <c r="E3984">
        <v>0</v>
      </c>
      <c r="F3984">
        <v>2020</v>
      </c>
    </row>
    <row r="3985" spans="1:6" x14ac:dyDescent="0.25">
      <c r="A3985" t="s">
        <v>2332</v>
      </c>
      <c r="B3985" t="s">
        <v>2343</v>
      </c>
      <c r="C3985" t="b">
        <v>0</v>
      </c>
      <c r="D3985" t="s">
        <v>95</v>
      </c>
      <c r="E3985">
        <v>0</v>
      </c>
      <c r="F3985">
        <v>2020</v>
      </c>
    </row>
    <row r="3986" spans="1:6" x14ac:dyDescent="0.25">
      <c r="A3986" t="s">
        <v>2332</v>
      </c>
      <c r="B3986" t="s">
        <v>2350</v>
      </c>
      <c r="C3986" t="b">
        <v>0</v>
      </c>
      <c r="D3986" t="s">
        <v>95</v>
      </c>
      <c r="E3986">
        <v>0</v>
      </c>
      <c r="F3986">
        <v>2020</v>
      </c>
    </row>
    <row r="3987" spans="1:6" x14ac:dyDescent="0.25">
      <c r="A3987" t="s">
        <v>2444</v>
      </c>
      <c r="B3987" t="s">
        <v>2343</v>
      </c>
      <c r="C3987" t="b">
        <v>1</v>
      </c>
      <c r="D3987" t="s">
        <v>95</v>
      </c>
      <c r="E3987">
        <v>11733</v>
      </c>
      <c r="F3987">
        <v>2020</v>
      </c>
    </row>
    <row r="3988" spans="1:6" x14ac:dyDescent="0.25">
      <c r="A3988" t="s">
        <v>2396</v>
      </c>
      <c r="B3988" t="s">
        <v>2352</v>
      </c>
      <c r="C3988" t="b">
        <v>1</v>
      </c>
      <c r="D3988" t="s">
        <v>95</v>
      </c>
      <c r="E3988">
        <v>1399</v>
      </c>
      <c r="F3988">
        <v>2020</v>
      </c>
    </row>
    <row r="3989" spans="1:6" x14ac:dyDescent="0.25">
      <c r="A3989" t="s">
        <v>2388</v>
      </c>
      <c r="B3989" t="s">
        <v>2341</v>
      </c>
      <c r="C3989" t="b">
        <v>1</v>
      </c>
      <c r="D3989" t="s">
        <v>116</v>
      </c>
      <c r="E3989">
        <v>3598</v>
      </c>
      <c r="F3989">
        <v>2020</v>
      </c>
    </row>
    <row r="3990" spans="1:6" x14ac:dyDescent="0.25">
      <c r="A3990" t="s">
        <v>2459</v>
      </c>
      <c r="B3990" t="s">
        <v>2343</v>
      </c>
      <c r="C3990" t="b">
        <v>1</v>
      </c>
      <c r="D3990" t="s">
        <v>15</v>
      </c>
      <c r="E3990">
        <v>99980</v>
      </c>
      <c r="F3990">
        <v>2020</v>
      </c>
    </row>
    <row r="3991" spans="1:6" x14ac:dyDescent="0.25">
      <c r="A3991" t="s">
        <v>2459</v>
      </c>
      <c r="B3991" t="s">
        <v>2343</v>
      </c>
      <c r="C3991" t="b">
        <v>1</v>
      </c>
      <c r="D3991" t="s">
        <v>15</v>
      </c>
      <c r="E3991">
        <v>552652</v>
      </c>
      <c r="F3991">
        <v>2020</v>
      </c>
    </row>
    <row r="3992" spans="1:6" x14ac:dyDescent="0.25">
      <c r="A3992" t="s">
        <v>2366</v>
      </c>
      <c r="B3992" t="s">
        <v>2352</v>
      </c>
      <c r="C3992" t="b">
        <v>1</v>
      </c>
      <c r="D3992" t="s">
        <v>15</v>
      </c>
      <c r="E3992">
        <v>15078</v>
      </c>
      <c r="F3992">
        <v>2020</v>
      </c>
    </row>
    <row r="3993" spans="1:6" x14ac:dyDescent="0.25">
      <c r="A3993" t="s">
        <v>2459</v>
      </c>
      <c r="B3993" t="s">
        <v>2343</v>
      </c>
      <c r="C3993" t="b">
        <v>1</v>
      </c>
      <c r="D3993" t="s">
        <v>15</v>
      </c>
      <c r="E3993">
        <v>200562</v>
      </c>
      <c r="F3993">
        <v>2020</v>
      </c>
    </row>
    <row r="3994" spans="1:6" x14ac:dyDescent="0.25">
      <c r="A3994" t="s">
        <v>2459</v>
      </c>
      <c r="B3994" t="s">
        <v>2343</v>
      </c>
      <c r="C3994" t="b">
        <v>1</v>
      </c>
      <c r="D3994" t="s">
        <v>15</v>
      </c>
      <c r="E3994">
        <v>346241</v>
      </c>
      <c r="F3994">
        <v>2020</v>
      </c>
    </row>
    <row r="3995" spans="1:6" x14ac:dyDescent="0.25">
      <c r="A3995" t="s">
        <v>2388</v>
      </c>
      <c r="B3995" t="s">
        <v>2350</v>
      </c>
      <c r="C3995" t="b">
        <v>0</v>
      </c>
      <c r="D3995" t="s">
        <v>71</v>
      </c>
      <c r="E3995">
        <v>-258.029</v>
      </c>
      <c r="F3995">
        <v>2020</v>
      </c>
    </row>
    <row r="3996" spans="1:6" x14ac:dyDescent="0.25">
      <c r="A3996" t="s">
        <v>2388</v>
      </c>
      <c r="B3996" t="s">
        <v>2352</v>
      </c>
      <c r="C3996" t="b">
        <v>0</v>
      </c>
      <c r="D3996" t="s">
        <v>71</v>
      </c>
      <c r="E3996">
        <v>-562.971</v>
      </c>
      <c r="F3996">
        <v>2020</v>
      </c>
    </row>
    <row r="3997" spans="1:6" x14ac:dyDescent="0.25">
      <c r="A3997" t="s">
        <v>2354</v>
      </c>
      <c r="B3997" t="s">
        <v>2350</v>
      </c>
      <c r="C3997" t="b">
        <v>0</v>
      </c>
      <c r="D3997" t="s">
        <v>35</v>
      </c>
      <c r="E3997">
        <v>18</v>
      </c>
      <c r="F3997">
        <v>2020</v>
      </c>
    </row>
    <row r="3998" spans="1:6" x14ac:dyDescent="0.25">
      <c r="A3998" t="s">
        <v>2370</v>
      </c>
      <c r="B3998" t="s">
        <v>2341</v>
      </c>
      <c r="C3998" t="b">
        <v>1</v>
      </c>
      <c r="D3998" t="s">
        <v>85</v>
      </c>
      <c r="E3998">
        <v>3770</v>
      </c>
      <c r="F3998">
        <v>2020</v>
      </c>
    </row>
    <row r="3999" spans="1:6" x14ac:dyDescent="0.25">
      <c r="A3999" t="s">
        <v>2456</v>
      </c>
      <c r="B3999" t="s">
        <v>2350</v>
      </c>
      <c r="C3999" t="b">
        <v>1</v>
      </c>
      <c r="D3999" t="s">
        <v>40</v>
      </c>
      <c r="E3999">
        <v>29</v>
      </c>
      <c r="F3999">
        <v>2020</v>
      </c>
    </row>
    <row r="4000" spans="1:6" x14ac:dyDescent="0.25">
      <c r="A4000" t="s">
        <v>2377</v>
      </c>
      <c r="B4000" t="s">
        <v>2341</v>
      </c>
      <c r="C4000" t="b">
        <v>1</v>
      </c>
      <c r="D4000" t="s">
        <v>125</v>
      </c>
      <c r="E4000">
        <v>486416</v>
      </c>
      <c r="F4000">
        <v>2020</v>
      </c>
    </row>
    <row r="4001" spans="1:6" x14ac:dyDescent="0.25">
      <c r="A4001" t="s">
        <v>2457</v>
      </c>
      <c r="B4001" t="s">
        <v>2341</v>
      </c>
      <c r="C4001" t="b">
        <v>1</v>
      </c>
      <c r="D4001" t="s">
        <v>82</v>
      </c>
      <c r="E4001">
        <v>13947</v>
      </c>
      <c r="F4001">
        <v>2020</v>
      </c>
    </row>
    <row r="4002" spans="1:6" x14ac:dyDescent="0.25">
      <c r="A4002" t="s">
        <v>2440</v>
      </c>
      <c r="B4002" t="s">
        <v>2341</v>
      </c>
      <c r="C4002" t="b">
        <v>1</v>
      </c>
      <c r="D4002" t="s">
        <v>128</v>
      </c>
      <c r="E4002">
        <v>214982</v>
      </c>
      <c r="F4002">
        <v>2020</v>
      </c>
    </row>
    <row r="4003" spans="1:6" x14ac:dyDescent="0.25">
      <c r="A4003" t="s">
        <v>2388</v>
      </c>
      <c r="B4003" t="s">
        <v>2350</v>
      </c>
      <c r="C4003" t="b">
        <v>1</v>
      </c>
      <c r="D4003" t="s">
        <v>93</v>
      </c>
      <c r="E4003">
        <v>97</v>
      </c>
      <c r="F4003">
        <v>2020</v>
      </c>
    </row>
    <row r="4004" spans="1:6" x14ac:dyDescent="0.25">
      <c r="A4004" t="s">
        <v>2366</v>
      </c>
      <c r="B4004" t="s">
        <v>2343</v>
      </c>
      <c r="C4004" t="b">
        <v>1</v>
      </c>
      <c r="D4004" t="s">
        <v>66</v>
      </c>
      <c r="E4004">
        <v>957868</v>
      </c>
      <c r="F4004">
        <v>2020</v>
      </c>
    </row>
    <row r="4005" spans="1:6" x14ac:dyDescent="0.25">
      <c r="A4005" t="s">
        <v>2459</v>
      </c>
      <c r="B4005" t="s">
        <v>2343</v>
      </c>
      <c r="C4005" t="b">
        <v>1</v>
      </c>
      <c r="D4005" t="s">
        <v>125</v>
      </c>
      <c r="E4005">
        <v>1617133</v>
      </c>
      <c r="F4005">
        <v>2020</v>
      </c>
    </row>
    <row r="4006" spans="1:6" x14ac:dyDescent="0.25">
      <c r="A4006" t="s">
        <v>2376</v>
      </c>
      <c r="B4006" t="s">
        <v>2341</v>
      </c>
      <c r="C4006" t="b">
        <v>1</v>
      </c>
      <c r="D4006" t="s">
        <v>15</v>
      </c>
      <c r="E4006">
        <v>42147</v>
      </c>
      <c r="F4006">
        <v>2020</v>
      </c>
    </row>
    <row r="4007" spans="1:6" x14ac:dyDescent="0.25">
      <c r="A4007" t="s">
        <v>2441</v>
      </c>
      <c r="B4007" t="s">
        <v>2341</v>
      </c>
      <c r="C4007" t="b">
        <v>1</v>
      </c>
      <c r="D4007" t="s">
        <v>93</v>
      </c>
      <c r="E4007">
        <v>9744</v>
      </c>
      <c r="F4007">
        <v>2020</v>
      </c>
    </row>
    <row r="4008" spans="1:6" x14ac:dyDescent="0.25">
      <c r="A4008" t="s">
        <v>2332</v>
      </c>
      <c r="B4008" t="s">
        <v>2386</v>
      </c>
      <c r="C4008" t="b">
        <v>0</v>
      </c>
      <c r="D4008" t="s">
        <v>100</v>
      </c>
      <c r="E4008">
        <v>0</v>
      </c>
      <c r="F4008">
        <v>2020</v>
      </c>
    </row>
    <row r="4009" spans="1:6" x14ac:dyDescent="0.25">
      <c r="A4009" t="s">
        <v>2332</v>
      </c>
      <c r="B4009" t="s">
        <v>2372</v>
      </c>
      <c r="C4009" t="b">
        <v>0</v>
      </c>
      <c r="D4009" t="s">
        <v>100</v>
      </c>
      <c r="E4009">
        <v>0</v>
      </c>
      <c r="F4009">
        <v>2020</v>
      </c>
    </row>
    <row r="4010" spans="1:6" x14ac:dyDescent="0.25">
      <c r="A4010" t="s">
        <v>2440</v>
      </c>
      <c r="B4010" t="s">
        <v>2343</v>
      </c>
      <c r="C4010" t="b">
        <v>1</v>
      </c>
      <c r="D4010" t="s">
        <v>3</v>
      </c>
      <c r="E4010">
        <v>163804</v>
      </c>
      <c r="F4010">
        <v>2020</v>
      </c>
    </row>
    <row r="4011" spans="1:6" x14ac:dyDescent="0.25">
      <c r="A4011" t="s">
        <v>2440</v>
      </c>
      <c r="B4011" t="s">
        <v>2343</v>
      </c>
      <c r="C4011" t="b">
        <v>1</v>
      </c>
      <c r="D4011" t="s">
        <v>3</v>
      </c>
      <c r="E4011">
        <v>546569</v>
      </c>
      <c r="F4011">
        <v>2020</v>
      </c>
    </row>
    <row r="4012" spans="1:6" x14ac:dyDescent="0.25">
      <c r="A4012" t="s">
        <v>2332</v>
      </c>
      <c r="B4012" t="s">
        <v>2343</v>
      </c>
      <c r="C4012" t="b">
        <v>0</v>
      </c>
      <c r="D4012" t="s">
        <v>3</v>
      </c>
      <c r="E4012">
        <v>37206</v>
      </c>
      <c r="F4012">
        <v>2020</v>
      </c>
    </row>
    <row r="4013" spans="1:6" x14ac:dyDescent="0.25">
      <c r="A4013" t="s">
        <v>2440</v>
      </c>
      <c r="B4013" t="s">
        <v>2343</v>
      </c>
      <c r="C4013" t="b">
        <v>1</v>
      </c>
      <c r="D4013" t="s">
        <v>3</v>
      </c>
      <c r="E4013">
        <v>575719</v>
      </c>
      <c r="F4013">
        <v>2020</v>
      </c>
    </row>
    <row r="4014" spans="1:6" x14ac:dyDescent="0.25">
      <c r="A4014" t="s">
        <v>2332</v>
      </c>
      <c r="B4014" t="s">
        <v>2343</v>
      </c>
      <c r="C4014" t="b">
        <v>0</v>
      </c>
      <c r="D4014" t="s">
        <v>24</v>
      </c>
      <c r="E4014">
        <v>259660</v>
      </c>
      <c r="F4014">
        <v>2020</v>
      </c>
    </row>
    <row r="4015" spans="1:6" x14ac:dyDescent="0.25">
      <c r="A4015" t="s">
        <v>2459</v>
      </c>
      <c r="B4015" t="s">
        <v>2343</v>
      </c>
      <c r="C4015" t="b">
        <v>1</v>
      </c>
      <c r="D4015" t="s">
        <v>24</v>
      </c>
      <c r="E4015">
        <v>505776</v>
      </c>
      <c r="F4015">
        <v>2020</v>
      </c>
    </row>
    <row r="4016" spans="1:6" x14ac:dyDescent="0.25">
      <c r="A4016" t="s">
        <v>2332</v>
      </c>
      <c r="B4016" t="s">
        <v>2350</v>
      </c>
      <c r="C4016" t="b">
        <v>0</v>
      </c>
      <c r="D4016" t="s">
        <v>100</v>
      </c>
      <c r="E4016">
        <v>0</v>
      </c>
      <c r="F4016">
        <v>2020</v>
      </c>
    </row>
    <row r="4017" spans="1:6" x14ac:dyDescent="0.25">
      <c r="A4017" t="s">
        <v>2353</v>
      </c>
      <c r="B4017" t="s">
        <v>2386</v>
      </c>
      <c r="C4017" t="b">
        <v>0</v>
      </c>
      <c r="D4017" t="s">
        <v>100</v>
      </c>
      <c r="E4017">
        <v>76484.998000000007</v>
      </c>
      <c r="F4017">
        <v>2020</v>
      </c>
    </row>
    <row r="4018" spans="1:6" x14ac:dyDescent="0.25">
      <c r="A4018" t="s">
        <v>2353</v>
      </c>
      <c r="B4018" t="s">
        <v>2347</v>
      </c>
      <c r="C4018" t="b">
        <v>0</v>
      </c>
      <c r="D4018" t="s">
        <v>100</v>
      </c>
      <c r="E4018">
        <v>112.002</v>
      </c>
      <c r="F4018">
        <v>2020</v>
      </c>
    </row>
    <row r="4019" spans="1:6" x14ac:dyDescent="0.25">
      <c r="A4019" t="s">
        <v>2353</v>
      </c>
      <c r="B4019" t="s">
        <v>2350</v>
      </c>
      <c r="C4019" t="b">
        <v>0</v>
      </c>
      <c r="D4019" t="s">
        <v>27</v>
      </c>
      <c r="E4019">
        <v>265.42200000000003</v>
      </c>
      <c r="F4019">
        <v>2020</v>
      </c>
    </row>
    <row r="4020" spans="1:6" x14ac:dyDescent="0.25">
      <c r="A4020" t="s">
        <v>2366</v>
      </c>
      <c r="B4020" t="s">
        <v>2352</v>
      </c>
      <c r="C4020" t="b">
        <v>1</v>
      </c>
      <c r="D4020" t="s">
        <v>27</v>
      </c>
      <c r="E4020">
        <v>511780.58</v>
      </c>
      <c r="F4020">
        <v>2020</v>
      </c>
    </row>
    <row r="4021" spans="1:6" x14ac:dyDescent="0.25">
      <c r="A4021" t="s">
        <v>2398</v>
      </c>
      <c r="B4021" t="s">
        <v>2343</v>
      </c>
      <c r="C4021" t="b">
        <v>1</v>
      </c>
      <c r="D4021" t="s">
        <v>3</v>
      </c>
      <c r="E4021">
        <v>4819876</v>
      </c>
      <c r="F4021">
        <v>2020</v>
      </c>
    </row>
    <row r="4022" spans="1:6" x14ac:dyDescent="0.25">
      <c r="A4022" t="s">
        <v>2398</v>
      </c>
      <c r="B4022" t="s">
        <v>2343</v>
      </c>
      <c r="C4022" t="b">
        <v>1</v>
      </c>
      <c r="D4022" t="s">
        <v>3</v>
      </c>
      <c r="E4022">
        <v>7817291</v>
      </c>
      <c r="F4022">
        <v>2020</v>
      </c>
    </row>
    <row r="4023" spans="1:6" x14ac:dyDescent="0.25">
      <c r="A4023" t="s">
        <v>2388</v>
      </c>
      <c r="B4023" t="s">
        <v>2352</v>
      </c>
      <c r="C4023" t="b">
        <v>1</v>
      </c>
      <c r="D4023" t="s">
        <v>24</v>
      </c>
      <c r="E4023">
        <v>67889.5</v>
      </c>
      <c r="F4023">
        <v>2020</v>
      </c>
    </row>
    <row r="4024" spans="1:6" x14ac:dyDescent="0.25">
      <c r="A4024" t="s">
        <v>2388</v>
      </c>
      <c r="B4024" t="s">
        <v>2350</v>
      </c>
      <c r="C4024" t="b">
        <v>1</v>
      </c>
      <c r="D4024" t="s">
        <v>63</v>
      </c>
      <c r="E4024">
        <v>10</v>
      </c>
      <c r="F4024">
        <v>2020</v>
      </c>
    </row>
    <row r="4025" spans="1:6" x14ac:dyDescent="0.25">
      <c r="A4025" t="s">
        <v>2342</v>
      </c>
      <c r="B4025" t="s">
        <v>2343</v>
      </c>
      <c r="C4025" t="b">
        <v>1</v>
      </c>
      <c r="D4025" t="s">
        <v>3</v>
      </c>
      <c r="E4025">
        <v>356897</v>
      </c>
      <c r="F4025">
        <v>2020</v>
      </c>
    </row>
    <row r="4026" spans="1:6" x14ac:dyDescent="0.25">
      <c r="A4026" t="s">
        <v>2342</v>
      </c>
      <c r="B4026" t="s">
        <v>2343</v>
      </c>
      <c r="C4026" t="b">
        <v>1</v>
      </c>
      <c r="D4026" t="s">
        <v>3</v>
      </c>
      <c r="E4026">
        <v>1256753</v>
      </c>
      <c r="F4026">
        <v>2020</v>
      </c>
    </row>
    <row r="4027" spans="1:6" x14ac:dyDescent="0.25">
      <c r="A4027" t="s">
        <v>2446</v>
      </c>
      <c r="B4027" t="s">
        <v>2368</v>
      </c>
      <c r="C4027" t="b">
        <v>1</v>
      </c>
      <c r="D4027" t="s">
        <v>111</v>
      </c>
      <c r="E4027">
        <v>9075100</v>
      </c>
      <c r="F4027">
        <v>2020</v>
      </c>
    </row>
    <row r="4028" spans="1:6" x14ac:dyDescent="0.25">
      <c r="A4028" t="s">
        <v>2446</v>
      </c>
      <c r="B4028" t="s">
        <v>2368</v>
      </c>
      <c r="C4028" t="b">
        <v>1</v>
      </c>
      <c r="D4028" t="s">
        <v>111</v>
      </c>
      <c r="E4028">
        <v>8513906</v>
      </c>
      <c r="F4028">
        <v>2020</v>
      </c>
    </row>
    <row r="4029" spans="1:6" x14ac:dyDescent="0.25">
      <c r="A4029" t="s">
        <v>2332</v>
      </c>
      <c r="B4029" t="s">
        <v>2350</v>
      </c>
      <c r="C4029" t="b">
        <v>0</v>
      </c>
      <c r="D4029" t="s">
        <v>6</v>
      </c>
      <c r="E4029">
        <v>0</v>
      </c>
      <c r="F4029">
        <v>2020</v>
      </c>
    </row>
    <row r="4030" spans="1:6" x14ac:dyDescent="0.25">
      <c r="A4030" t="s">
        <v>2382</v>
      </c>
      <c r="B4030" t="s">
        <v>2386</v>
      </c>
      <c r="C4030" t="b">
        <v>1</v>
      </c>
      <c r="D4030" t="s">
        <v>97</v>
      </c>
      <c r="E4030">
        <v>42772</v>
      </c>
      <c r="F4030">
        <v>2020</v>
      </c>
    </row>
    <row r="4031" spans="1:6" x14ac:dyDescent="0.25">
      <c r="A4031" t="s">
        <v>2353</v>
      </c>
      <c r="B4031" t="s">
        <v>2345</v>
      </c>
      <c r="C4031" t="b">
        <v>0</v>
      </c>
      <c r="D4031" t="s">
        <v>105</v>
      </c>
      <c r="E4031">
        <v>174575.01</v>
      </c>
      <c r="F4031">
        <v>2020</v>
      </c>
    </row>
    <row r="4032" spans="1:6" x14ac:dyDescent="0.25">
      <c r="A4032" t="s">
        <v>2332</v>
      </c>
      <c r="B4032" t="s">
        <v>2386</v>
      </c>
      <c r="C4032" t="b">
        <v>0</v>
      </c>
      <c r="D4032" t="s">
        <v>105</v>
      </c>
      <c r="E4032">
        <v>0</v>
      </c>
      <c r="F4032">
        <v>2020</v>
      </c>
    </row>
    <row r="4033" spans="1:6" x14ac:dyDescent="0.25">
      <c r="A4033" t="s">
        <v>2353</v>
      </c>
      <c r="B4033" t="s">
        <v>2350</v>
      </c>
      <c r="C4033" t="b">
        <v>0</v>
      </c>
      <c r="D4033" t="s">
        <v>105</v>
      </c>
      <c r="E4033">
        <v>725.96699999999998</v>
      </c>
      <c r="F4033">
        <v>2020</v>
      </c>
    </row>
    <row r="4034" spans="1:6" x14ac:dyDescent="0.25">
      <c r="A4034" t="s">
        <v>2440</v>
      </c>
      <c r="B4034" t="s">
        <v>2386</v>
      </c>
      <c r="C4034" t="b">
        <v>1</v>
      </c>
      <c r="D4034" t="s">
        <v>105</v>
      </c>
      <c r="E4034">
        <v>248424.02</v>
      </c>
      <c r="F4034">
        <v>2020</v>
      </c>
    </row>
    <row r="4035" spans="1:6" x14ac:dyDescent="0.25">
      <c r="A4035" t="s">
        <v>2440</v>
      </c>
      <c r="B4035" t="s">
        <v>2352</v>
      </c>
      <c r="C4035" t="b">
        <v>1</v>
      </c>
      <c r="D4035" t="s">
        <v>66</v>
      </c>
      <c r="E4035">
        <v>90245</v>
      </c>
      <c r="F4035">
        <v>2020</v>
      </c>
    </row>
    <row r="4036" spans="1:6" x14ac:dyDescent="0.25">
      <c r="A4036" t="s">
        <v>2459</v>
      </c>
      <c r="B4036" t="s">
        <v>2341</v>
      </c>
      <c r="C4036" t="b">
        <v>1</v>
      </c>
      <c r="D4036" t="s">
        <v>6</v>
      </c>
      <c r="E4036">
        <v>15105</v>
      </c>
      <c r="F4036">
        <v>2020</v>
      </c>
    </row>
    <row r="4037" spans="1:6" x14ac:dyDescent="0.25">
      <c r="A4037" t="s">
        <v>2444</v>
      </c>
      <c r="B4037" t="s">
        <v>2341</v>
      </c>
      <c r="C4037" t="b">
        <v>1</v>
      </c>
      <c r="D4037" t="s">
        <v>6</v>
      </c>
      <c r="E4037">
        <v>21207</v>
      </c>
      <c r="F4037">
        <v>2020</v>
      </c>
    </row>
    <row r="4038" spans="1:6" x14ac:dyDescent="0.25">
      <c r="A4038" t="s">
        <v>2440</v>
      </c>
      <c r="B4038" t="s">
        <v>2352</v>
      </c>
      <c r="C4038" t="b">
        <v>1</v>
      </c>
      <c r="D4038" t="s">
        <v>66</v>
      </c>
      <c r="E4038">
        <v>8701</v>
      </c>
      <c r="F4038">
        <v>2020</v>
      </c>
    </row>
    <row r="4039" spans="1:6" x14ac:dyDescent="0.25">
      <c r="A4039" t="s">
        <v>2332</v>
      </c>
      <c r="B4039" t="s">
        <v>2343</v>
      </c>
      <c r="C4039" t="b">
        <v>0</v>
      </c>
      <c r="D4039" t="s">
        <v>95</v>
      </c>
      <c r="E4039">
        <v>2125379</v>
      </c>
      <c r="F4039">
        <v>2020</v>
      </c>
    </row>
    <row r="4040" spans="1:6" x14ac:dyDescent="0.25">
      <c r="A4040" t="s">
        <v>2338</v>
      </c>
      <c r="B4040" t="s">
        <v>2343</v>
      </c>
      <c r="C4040" t="b">
        <v>1</v>
      </c>
      <c r="D4040" t="s">
        <v>95</v>
      </c>
      <c r="E4040">
        <v>4071852</v>
      </c>
      <c r="F4040">
        <v>2020</v>
      </c>
    </row>
    <row r="4041" spans="1:6" x14ac:dyDescent="0.25">
      <c r="A4041" t="s">
        <v>2342</v>
      </c>
      <c r="B4041" t="s">
        <v>2350</v>
      </c>
      <c r="C4041" t="b">
        <v>1</v>
      </c>
      <c r="D4041" t="s">
        <v>40</v>
      </c>
      <c r="E4041">
        <v>44</v>
      </c>
      <c r="F4041">
        <v>2020</v>
      </c>
    </row>
    <row r="4042" spans="1:6" x14ac:dyDescent="0.25">
      <c r="A4042" t="s">
        <v>2366</v>
      </c>
      <c r="B4042" t="s">
        <v>2352</v>
      </c>
      <c r="C4042" t="b">
        <v>1</v>
      </c>
      <c r="D4042" t="s">
        <v>37</v>
      </c>
      <c r="E4042">
        <v>214590</v>
      </c>
      <c r="F4042">
        <v>2020</v>
      </c>
    </row>
    <row r="4043" spans="1:6" x14ac:dyDescent="0.25">
      <c r="A4043" t="s">
        <v>2440</v>
      </c>
      <c r="B4043" t="s">
        <v>2352</v>
      </c>
      <c r="C4043" t="b">
        <v>1</v>
      </c>
      <c r="D4043" t="s">
        <v>35</v>
      </c>
      <c r="E4043">
        <v>110392</v>
      </c>
      <c r="F4043">
        <v>2020</v>
      </c>
    </row>
    <row r="4044" spans="1:6" x14ac:dyDescent="0.25">
      <c r="A4044" t="s">
        <v>2366</v>
      </c>
      <c r="B4044" t="s">
        <v>2352</v>
      </c>
      <c r="C4044" t="b">
        <v>1</v>
      </c>
      <c r="D4044" t="s">
        <v>37</v>
      </c>
      <c r="E4044">
        <v>272485</v>
      </c>
      <c r="F4044">
        <v>2020</v>
      </c>
    </row>
    <row r="4045" spans="1:6" x14ac:dyDescent="0.25">
      <c r="A4045" t="s">
        <v>2353</v>
      </c>
      <c r="B4045" t="s">
        <v>2350</v>
      </c>
      <c r="C4045" t="b">
        <v>0</v>
      </c>
      <c r="D4045" t="s">
        <v>27</v>
      </c>
      <c r="E4045">
        <v>422.16199999999998</v>
      </c>
      <c r="F4045">
        <v>2020</v>
      </c>
    </row>
    <row r="4046" spans="1:6" x14ac:dyDescent="0.25">
      <c r="A4046" t="s">
        <v>2366</v>
      </c>
      <c r="B4046" t="s">
        <v>2352</v>
      </c>
      <c r="C4046" t="b">
        <v>1</v>
      </c>
      <c r="D4046" t="s">
        <v>27</v>
      </c>
      <c r="E4046">
        <v>5895.8379999999997</v>
      </c>
      <c r="F4046">
        <v>2020</v>
      </c>
    </row>
    <row r="4047" spans="1:6" x14ac:dyDescent="0.25">
      <c r="A4047" t="s">
        <v>2440</v>
      </c>
      <c r="B4047" t="s">
        <v>2350</v>
      </c>
      <c r="C4047" t="b">
        <v>1</v>
      </c>
      <c r="D4047" t="s">
        <v>42</v>
      </c>
      <c r="E4047">
        <v>1546</v>
      </c>
      <c r="F4047">
        <v>2020</v>
      </c>
    </row>
    <row r="4048" spans="1:6" x14ac:dyDescent="0.25">
      <c r="A4048" t="s">
        <v>2440</v>
      </c>
      <c r="B4048" t="s">
        <v>2350</v>
      </c>
      <c r="C4048" t="b">
        <v>1</v>
      </c>
      <c r="D4048" t="s">
        <v>116</v>
      </c>
      <c r="E4048">
        <v>20</v>
      </c>
      <c r="F4048">
        <v>2020</v>
      </c>
    </row>
    <row r="4049" spans="1:6" x14ac:dyDescent="0.25">
      <c r="A4049" t="s">
        <v>2332</v>
      </c>
      <c r="B4049" t="s">
        <v>2350</v>
      </c>
      <c r="C4049" t="b">
        <v>0</v>
      </c>
      <c r="D4049" t="s">
        <v>27</v>
      </c>
      <c r="E4049">
        <v>0</v>
      </c>
      <c r="F4049">
        <v>2020</v>
      </c>
    </row>
    <row r="4050" spans="1:6" x14ac:dyDescent="0.25">
      <c r="A4050" t="s">
        <v>2440</v>
      </c>
      <c r="B4050" t="s">
        <v>2352</v>
      </c>
      <c r="C4050" t="b">
        <v>1</v>
      </c>
      <c r="D4050" t="s">
        <v>27</v>
      </c>
      <c r="E4050">
        <v>72806</v>
      </c>
      <c r="F4050">
        <v>2020</v>
      </c>
    </row>
    <row r="4051" spans="1:6" x14ac:dyDescent="0.25">
      <c r="A4051" t="s">
        <v>2342</v>
      </c>
      <c r="B4051" t="s">
        <v>2352</v>
      </c>
      <c r="C4051" t="b">
        <v>1</v>
      </c>
      <c r="D4051" t="s">
        <v>35</v>
      </c>
      <c r="E4051">
        <v>153</v>
      </c>
      <c r="F4051">
        <v>2020</v>
      </c>
    </row>
    <row r="4052" spans="1:6" x14ac:dyDescent="0.25">
      <c r="A4052" t="s">
        <v>2338</v>
      </c>
      <c r="B4052" t="s">
        <v>2339</v>
      </c>
      <c r="C4052" t="b">
        <v>1</v>
      </c>
      <c r="D4052" t="s">
        <v>71</v>
      </c>
      <c r="E4052">
        <v>10066</v>
      </c>
      <c r="F4052">
        <v>2020</v>
      </c>
    </row>
    <row r="4053" spans="1:6" x14ac:dyDescent="0.25">
      <c r="A4053" t="s">
        <v>2342</v>
      </c>
      <c r="B4053" t="s">
        <v>2350</v>
      </c>
      <c r="C4053" t="b">
        <v>1</v>
      </c>
      <c r="D4053" t="s">
        <v>93</v>
      </c>
      <c r="E4053">
        <v>494</v>
      </c>
      <c r="F4053">
        <v>2020</v>
      </c>
    </row>
    <row r="4054" spans="1:6" x14ac:dyDescent="0.25">
      <c r="A4054" t="s">
        <v>2440</v>
      </c>
      <c r="B4054" t="s">
        <v>2350</v>
      </c>
      <c r="C4054" t="b">
        <v>1</v>
      </c>
      <c r="D4054" t="s">
        <v>93</v>
      </c>
      <c r="E4054">
        <v>246</v>
      </c>
      <c r="F4054">
        <v>2020</v>
      </c>
    </row>
    <row r="4055" spans="1:6" x14ac:dyDescent="0.25">
      <c r="A4055" t="s">
        <v>2440</v>
      </c>
      <c r="B4055" t="s">
        <v>2350</v>
      </c>
      <c r="C4055" t="b">
        <v>1</v>
      </c>
      <c r="D4055" t="s">
        <v>93</v>
      </c>
      <c r="E4055">
        <v>314</v>
      </c>
      <c r="F4055">
        <v>2020</v>
      </c>
    </row>
    <row r="4056" spans="1:6" x14ac:dyDescent="0.25">
      <c r="A4056" t="s">
        <v>2440</v>
      </c>
      <c r="B4056" t="s">
        <v>2350</v>
      </c>
      <c r="C4056" t="b">
        <v>1</v>
      </c>
      <c r="D4056" t="s">
        <v>93</v>
      </c>
      <c r="E4056">
        <v>540</v>
      </c>
      <c r="F4056">
        <v>2020</v>
      </c>
    </row>
    <row r="4057" spans="1:6" x14ac:dyDescent="0.25">
      <c r="A4057" t="s">
        <v>2440</v>
      </c>
      <c r="B4057" t="s">
        <v>2350</v>
      </c>
      <c r="C4057" t="b">
        <v>1</v>
      </c>
      <c r="D4057" t="s">
        <v>93</v>
      </c>
      <c r="E4057">
        <v>307</v>
      </c>
      <c r="F4057">
        <v>2020</v>
      </c>
    </row>
    <row r="4058" spans="1:6" x14ac:dyDescent="0.25">
      <c r="A4058" t="s">
        <v>2440</v>
      </c>
      <c r="B4058" t="s">
        <v>2350</v>
      </c>
      <c r="C4058" t="b">
        <v>1</v>
      </c>
      <c r="D4058" t="s">
        <v>93</v>
      </c>
      <c r="E4058">
        <v>595</v>
      </c>
      <c r="F4058">
        <v>2020</v>
      </c>
    </row>
    <row r="4059" spans="1:6" x14ac:dyDescent="0.25">
      <c r="A4059" t="s">
        <v>2440</v>
      </c>
      <c r="B4059" t="s">
        <v>2350</v>
      </c>
      <c r="C4059" t="b">
        <v>1</v>
      </c>
      <c r="D4059" t="s">
        <v>93</v>
      </c>
      <c r="E4059">
        <v>97</v>
      </c>
      <c r="F4059">
        <v>2020</v>
      </c>
    </row>
    <row r="4060" spans="1:6" x14ac:dyDescent="0.25">
      <c r="A4060" t="s">
        <v>2440</v>
      </c>
      <c r="B4060" t="s">
        <v>2350</v>
      </c>
      <c r="C4060" t="b">
        <v>1</v>
      </c>
      <c r="D4060" t="s">
        <v>93</v>
      </c>
      <c r="E4060">
        <v>100</v>
      </c>
      <c r="F4060">
        <v>2020</v>
      </c>
    </row>
    <row r="4061" spans="1:6" x14ac:dyDescent="0.25">
      <c r="A4061" t="s">
        <v>2342</v>
      </c>
      <c r="B4061" t="s">
        <v>2352</v>
      </c>
      <c r="C4061" t="b">
        <v>1</v>
      </c>
      <c r="D4061" t="s">
        <v>93</v>
      </c>
      <c r="E4061">
        <v>2760</v>
      </c>
      <c r="F4061">
        <v>2020</v>
      </c>
    </row>
    <row r="4062" spans="1:6" x14ac:dyDescent="0.25">
      <c r="A4062" t="s">
        <v>2332</v>
      </c>
      <c r="B4062" t="s">
        <v>2350</v>
      </c>
      <c r="C4062" t="b">
        <v>0</v>
      </c>
      <c r="D4062" t="s">
        <v>93</v>
      </c>
      <c r="E4062">
        <v>0</v>
      </c>
      <c r="F4062">
        <v>2020</v>
      </c>
    </row>
    <row r="4063" spans="1:6" x14ac:dyDescent="0.25">
      <c r="A4063" t="s">
        <v>2342</v>
      </c>
      <c r="B4063" t="s">
        <v>2352</v>
      </c>
      <c r="C4063" t="b">
        <v>1</v>
      </c>
      <c r="D4063" t="s">
        <v>93</v>
      </c>
      <c r="E4063">
        <v>2153</v>
      </c>
      <c r="F4063">
        <v>2020</v>
      </c>
    </row>
    <row r="4064" spans="1:6" x14ac:dyDescent="0.25">
      <c r="A4064" t="s">
        <v>2447</v>
      </c>
      <c r="B4064" t="s">
        <v>2343</v>
      </c>
      <c r="C4064" t="b">
        <v>1</v>
      </c>
      <c r="D4064" t="s">
        <v>85</v>
      </c>
      <c r="E4064">
        <v>4425</v>
      </c>
      <c r="F4064">
        <v>2020</v>
      </c>
    </row>
    <row r="4065" spans="1:6" x14ac:dyDescent="0.25">
      <c r="A4065" t="s">
        <v>2447</v>
      </c>
      <c r="B4065" t="s">
        <v>2343</v>
      </c>
      <c r="C4065" t="b">
        <v>1</v>
      </c>
      <c r="D4065" t="s">
        <v>85</v>
      </c>
      <c r="E4065">
        <v>13786</v>
      </c>
      <c r="F4065">
        <v>2020</v>
      </c>
    </row>
    <row r="4066" spans="1:6" x14ac:dyDescent="0.25">
      <c r="A4066" t="s">
        <v>2338</v>
      </c>
      <c r="B4066" t="s">
        <v>2341</v>
      </c>
      <c r="C4066" t="b">
        <v>1</v>
      </c>
      <c r="D4066" t="s">
        <v>82</v>
      </c>
      <c r="E4066">
        <v>21555</v>
      </c>
      <c r="F4066">
        <v>2020</v>
      </c>
    </row>
    <row r="4067" spans="1:6" x14ac:dyDescent="0.25">
      <c r="A4067" t="s">
        <v>2370</v>
      </c>
      <c r="B4067" t="s">
        <v>2345</v>
      </c>
      <c r="C4067" t="b">
        <v>1</v>
      </c>
      <c r="D4067" t="s">
        <v>116</v>
      </c>
      <c r="E4067">
        <v>3254162.7</v>
      </c>
      <c r="F4067">
        <v>2020</v>
      </c>
    </row>
    <row r="4068" spans="1:6" x14ac:dyDescent="0.25">
      <c r="A4068" t="s">
        <v>2353</v>
      </c>
      <c r="B4068" t="s">
        <v>2350</v>
      </c>
      <c r="C4068" t="b">
        <v>0</v>
      </c>
      <c r="D4068" t="s">
        <v>116</v>
      </c>
      <c r="E4068">
        <v>3418.288</v>
      </c>
      <c r="F4068">
        <v>2020</v>
      </c>
    </row>
    <row r="4069" spans="1:6" x14ac:dyDescent="0.25">
      <c r="A4069" t="s">
        <v>2342</v>
      </c>
      <c r="B4069" t="s">
        <v>2350</v>
      </c>
      <c r="C4069" t="b">
        <v>1</v>
      </c>
      <c r="D4069" t="s">
        <v>93</v>
      </c>
      <c r="E4069">
        <v>645</v>
      </c>
      <c r="F4069">
        <v>2020</v>
      </c>
    </row>
    <row r="4070" spans="1:6" x14ac:dyDescent="0.25">
      <c r="A4070" t="s">
        <v>2332</v>
      </c>
      <c r="B4070" t="s">
        <v>2350</v>
      </c>
      <c r="C4070" t="b">
        <v>0</v>
      </c>
      <c r="D4070" t="s">
        <v>131</v>
      </c>
      <c r="E4070">
        <v>0</v>
      </c>
      <c r="F4070">
        <v>2020</v>
      </c>
    </row>
    <row r="4071" spans="1:6" x14ac:dyDescent="0.25">
      <c r="A4071" t="s">
        <v>2440</v>
      </c>
      <c r="B4071" t="s">
        <v>2352</v>
      </c>
      <c r="C4071" t="b">
        <v>1</v>
      </c>
      <c r="D4071" t="s">
        <v>131</v>
      </c>
      <c r="E4071">
        <v>555</v>
      </c>
      <c r="F4071">
        <v>2020</v>
      </c>
    </row>
    <row r="4072" spans="1:6" x14ac:dyDescent="0.25">
      <c r="A4072" t="s">
        <v>2332</v>
      </c>
      <c r="B4072" t="s">
        <v>2350</v>
      </c>
      <c r="C4072" t="b">
        <v>0</v>
      </c>
      <c r="D4072" t="s">
        <v>122</v>
      </c>
      <c r="E4072">
        <v>0</v>
      </c>
      <c r="F4072">
        <v>2020</v>
      </c>
    </row>
    <row r="4073" spans="1:6" x14ac:dyDescent="0.25">
      <c r="A4073" t="s">
        <v>2459</v>
      </c>
      <c r="B4073" t="s">
        <v>2350</v>
      </c>
      <c r="C4073" t="b">
        <v>1</v>
      </c>
      <c r="D4073" t="s">
        <v>122</v>
      </c>
      <c r="E4073">
        <v>425</v>
      </c>
      <c r="F4073">
        <v>2020</v>
      </c>
    </row>
    <row r="4074" spans="1:6" x14ac:dyDescent="0.25">
      <c r="A4074" t="s">
        <v>2379</v>
      </c>
      <c r="B4074" t="s">
        <v>2350</v>
      </c>
      <c r="C4074" t="b">
        <v>1</v>
      </c>
      <c r="D4074" t="s">
        <v>122</v>
      </c>
      <c r="E4074">
        <v>187</v>
      </c>
      <c r="F4074">
        <v>2020</v>
      </c>
    </row>
    <row r="4075" spans="1:6" x14ac:dyDescent="0.25">
      <c r="A4075" t="s">
        <v>2332</v>
      </c>
      <c r="B4075" t="s">
        <v>2350</v>
      </c>
      <c r="C4075" t="b">
        <v>0</v>
      </c>
      <c r="D4075" t="s">
        <v>131</v>
      </c>
      <c r="E4075">
        <v>0</v>
      </c>
      <c r="F4075">
        <v>2020</v>
      </c>
    </row>
    <row r="4076" spans="1:6" x14ac:dyDescent="0.25">
      <c r="A4076" t="s">
        <v>2342</v>
      </c>
      <c r="B4076" t="s">
        <v>2352</v>
      </c>
      <c r="C4076" t="b">
        <v>1</v>
      </c>
      <c r="D4076" t="s">
        <v>131</v>
      </c>
      <c r="E4076">
        <v>92138</v>
      </c>
      <c r="F4076">
        <v>2020</v>
      </c>
    </row>
    <row r="4077" spans="1:6" x14ac:dyDescent="0.25">
      <c r="A4077" t="s">
        <v>2332</v>
      </c>
      <c r="B4077" t="s">
        <v>2350</v>
      </c>
      <c r="C4077" t="b">
        <v>0</v>
      </c>
      <c r="D4077" t="s">
        <v>88</v>
      </c>
      <c r="E4077">
        <v>0.64500000000000002</v>
      </c>
      <c r="F4077">
        <v>2020</v>
      </c>
    </row>
    <row r="4078" spans="1:6" x14ac:dyDescent="0.25">
      <c r="A4078" t="s">
        <v>2332</v>
      </c>
      <c r="B4078" t="s">
        <v>2343</v>
      </c>
      <c r="C4078" t="b">
        <v>0</v>
      </c>
      <c r="D4078" t="s">
        <v>88</v>
      </c>
      <c r="E4078">
        <v>2823106.4</v>
      </c>
      <c r="F4078">
        <v>2020</v>
      </c>
    </row>
    <row r="4079" spans="1:6" x14ac:dyDescent="0.25">
      <c r="A4079" t="s">
        <v>2353</v>
      </c>
      <c r="B4079" t="s">
        <v>2350</v>
      </c>
      <c r="C4079" t="b">
        <v>0</v>
      </c>
      <c r="D4079" t="s">
        <v>88</v>
      </c>
      <c r="E4079">
        <v>1.0089999999999999</v>
      </c>
      <c r="F4079">
        <v>2020</v>
      </c>
    </row>
    <row r="4080" spans="1:6" x14ac:dyDescent="0.25">
      <c r="A4080" t="s">
        <v>2338</v>
      </c>
      <c r="B4080" t="s">
        <v>2343</v>
      </c>
      <c r="C4080" t="b">
        <v>1</v>
      </c>
      <c r="D4080" t="s">
        <v>88</v>
      </c>
      <c r="E4080">
        <v>4527098</v>
      </c>
      <c r="F4080">
        <v>2020</v>
      </c>
    </row>
    <row r="4081" spans="1:6" x14ac:dyDescent="0.25">
      <c r="A4081" t="s">
        <v>2353</v>
      </c>
      <c r="B4081" t="s">
        <v>2350</v>
      </c>
      <c r="C4081" t="b">
        <v>0</v>
      </c>
      <c r="D4081" t="s">
        <v>88</v>
      </c>
      <c r="E4081">
        <v>2806.6669999999999</v>
      </c>
      <c r="F4081">
        <v>2020</v>
      </c>
    </row>
    <row r="4082" spans="1:6" x14ac:dyDescent="0.25">
      <c r="A4082" t="s">
        <v>2391</v>
      </c>
      <c r="B4082" t="s">
        <v>2352</v>
      </c>
      <c r="C4082" t="b">
        <v>1</v>
      </c>
      <c r="D4082" t="s">
        <v>88</v>
      </c>
      <c r="E4082">
        <v>1228058.3</v>
      </c>
      <c r="F4082">
        <v>2020</v>
      </c>
    </row>
    <row r="4083" spans="1:6" x14ac:dyDescent="0.25">
      <c r="A4083" t="s">
        <v>2332</v>
      </c>
      <c r="B4083" t="s">
        <v>2350</v>
      </c>
      <c r="C4083" t="b">
        <v>0</v>
      </c>
      <c r="D4083" t="s">
        <v>58</v>
      </c>
      <c r="E4083">
        <v>0</v>
      </c>
      <c r="F4083">
        <v>2020</v>
      </c>
    </row>
    <row r="4084" spans="1:6" x14ac:dyDescent="0.25">
      <c r="A4084" t="s">
        <v>2400</v>
      </c>
      <c r="B4084" t="s">
        <v>2352</v>
      </c>
      <c r="C4084" t="b">
        <v>1</v>
      </c>
      <c r="D4084" t="s">
        <v>58</v>
      </c>
      <c r="E4084">
        <v>18678</v>
      </c>
      <c r="F4084">
        <v>2020</v>
      </c>
    </row>
    <row r="4085" spans="1:6" x14ac:dyDescent="0.25">
      <c r="A4085" t="s">
        <v>2447</v>
      </c>
      <c r="B4085" t="s">
        <v>2341</v>
      </c>
      <c r="C4085" t="b">
        <v>1</v>
      </c>
      <c r="D4085" t="s">
        <v>93</v>
      </c>
      <c r="E4085">
        <v>7244</v>
      </c>
      <c r="F4085">
        <v>2020</v>
      </c>
    </row>
    <row r="4086" spans="1:6" x14ac:dyDescent="0.25">
      <c r="A4086" t="s">
        <v>2357</v>
      </c>
      <c r="B4086" t="s">
        <v>2341</v>
      </c>
      <c r="C4086" t="b">
        <v>1</v>
      </c>
      <c r="D4086" t="s">
        <v>131</v>
      </c>
      <c r="E4086">
        <v>110</v>
      </c>
      <c r="F4086">
        <v>2020</v>
      </c>
    </row>
    <row r="4087" spans="1:6" x14ac:dyDescent="0.25">
      <c r="A4087" t="s">
        <v>2441</v>
      </c>
      <c r="B4087" t="s">
        <v>2350</v>
      </c>
      <c r="C4087" t="b">
        <v>1</v>
      </c>
      <c r="D4087" t="s">
        <v>131</v>
      </c>
      <c r="E4087">
        <v>18</v>
      </c>
      <c r="F4087">
        <v>2020</v>
      </c>
    </row>
    <row r="4088" spans="1:6" x14ac:dyDescent="0.25">
      <c r="A4088" t="s">
        <v>2342</v>
      </c>
      <c r="B4088" t="s">
        <v>2352</v>
      </c>
      <c r="C4088" t="b">
        <v>1</v>
      </c>
      <c r="D4088" t="s">
        <v>27</v>
      </c>
      <c r="E4088">
        <v>401002</v>
      </c>
      <c r="F4088">
        <v>2020</v>
      </c>
    </row>
    <row r="4089" spans="1:6" x14ac:dyDescent="0.25">
      <c r="A4089" t="s">
        <v>2396</v>
      </c>
      <c r="B4089" t="s">
        <v>2350</v>
      </c>
      <c r="C4089" t="b">
        <v>1</v>
      </c>
      <c r="D4089" t="s">
        <v>105</v>
      </c>
      <c r="E4089">
        <v>8</v>
      </c>
      <c r="F4089">
        <v>2020</v>
      </c>
    </row>
    <row r="4090" spans="1:6" x14ac:dyDescent="0.25">
      <c r="A4090" t="s">
        <v>2332</v>
      </c>
      <c r="B4090" t="s">
        <v>2350</v>
      </c>
      <c r="C4090" t="b">
        <v>0</v>
      </c>
      <c r="D4090" t="s">
        <v>35</v>
      </c>
      <c r="E4090">
        <v>0</v>
      </c>
      <c r="F4090">
        <v>2020</v>
      </c>
    </row>
    <row r="4091" spans="1:6" x14ac:dyDescent="0.25">
      <c r="A4091" t="s">
        <v>2446</v>
      </c>
      <c r="B4091" t="s">
        <v>2352</v>
      </c>
      <c r="C4091" t="b">
        <v>1</v>
      </c>
      <c r="D4091" t="s">
        <v>35</v>
      </c>
      <c r="E4091">
        <v>29764</v>
      </c>
      <c r="F4091">
        <v>2020</v>
      </c>
    </row>
    <row r="4092" spans="1:6" x14ac:dyDescent="0.25">
      <c r="A4092" t="s">
        <v>2349</v>
      </c>
      <c r="B4092" t="s">
        <v>2341</v>
      </c>
      <c r="C4092" t="b">
        <v>1</v>
      </c>
      <c r="D4092" t="s">
        <v>58</v>
      </c>
      <c r="E4092">
        <v>136611</v>
      </c>
      <c r="F4092">
        <v>2020</v>
      </c>
    </row>
    <row r="4093" spans="1:6" x14ac:dyDescent="0.25">
      <c r="A4093" t="s">
        <v>2452</v>
      </c>
      <c r="B4093" t="s">
        <v>2341</v>
      </c>
      <c r="C4093" t="b">
        <v>1</v>
      </c>
      <c r="D4093" t="s">
        <v>58</v>
      </c>
      <c r="E4093">
        <v>17793</v>
      </c>
      <c r="F4093">
        <v>2020</v>
      </c>
    </row>
    <row r="4094" spans="1:6" x14ac:dyDescent="0.25">
      <c r="A4094" t="s">
        <v>2424</v>
      </c>
      <c r="B4094" t="s">
        <v>2341</v>
      </c>
      <c r="C4094" t="b">
        <v>1</v>
      </c>
      <c r="D4094" t="s">
        <v>131</v>
      </c>
      <c r="E4094">
        <v>40566</v>
      </c>
      <c r="F4094">
        <v>2020</v>
      </c>
    </row>
    <row r="4095" spans="1:6" x14ac:dyDescent="0.25">
      <c r="A4095" t="s">
        <v>2351</v>
      </c>
      <c r="B4095" t="s">
        <v>2350</v>
      </c>
      <c r="C4095" t="b">
        <v>1</v>
      </c>
      <c r="D4095" t="s">
        <v>15</v>
      </c>
      <c r="E4095">
        <v>272.83699999999999</v>
      </c>
      <c r="F4095">
        <v>2020</v>
      </c>
    </row>
    <row r="4096" spans="1:6" x14ac:dyDescent="0.25">
      <c r="A4096" t="s">
        <v>2407</v>
      </c>
      <c r="B4096" t="s">
        <v>2352</v>
      </c>
      <c r="C4096" t="b">
        <v>1</v>
      </c>
      <c r="D4096" t="s">
        <v>15</v>
      </c>
      <c r="E4096">
        <v>687.16300000000001</v>
      </c>
      <c r="F4096">
        <v>2020</v>
      </c>
    </row>
    <row r="4097" spans="1:6" x14ac:dyDescent="0.25">
      <c r="A4097" t="s">
        <v>2366</v>
      </c>
      <c r="B4097" t="s">
        <v>2352</v>
      </c>
      <c r="C4097" t="b">
        <v>1</v>
      </c>
      <c r="D4097" t="s">
        <v>12</v>
      </c>
      <c r="E4097">
        <v>71762</v>
      </c>
      <c r="F4097">
        <v>2020</v>
      </c>
    </row>
    <row r="4098" spans="1:6" x14ac:dyDescent="0.25">
      <c r="A4098" t="s">
        <v>2332</v>
      </c>
      <c r="B4098" t="s">
        <v>2350</v>
      </c>
      <c r="C4098" t="b">
        <v>0</v>
      </c>
      <c r="D4098" t="s">
        <v>88</v>
      </c>
      <c r="E4098">
        <v>0</v>
      </c>
      <c r="F4098">
        <v>2020</v>
      </c>
    </row>
    <row r="4099" spans="1:6" x14ac:dyDescent="0.25">
      <c r="A4099" t="s">
        <v>2332</v>
      </c>
      <c r="B4099" t="s">
        <v>2343</v>
      </c>
      <c r="C4099" t="b">
        <v>0</v>
      </c>
      <c r="D4099" t="s">
        <v>88</v>
      </c>
      <c r="E4099">
        <v>1415399</v>
      </c>
      <c r="F4099">
        <v>2020</v>
      </c>
    </row>
    <row r="4100" spans="1:6" x14ac:dyDescent="0.25">
      <c r="A4100" t="s">
        <v>2332</v>
      </c>
      <c r="B4100" t="s">
        <v>2350</v>
      </c>
      <c r="C4100" t="b">
        <v>0</v>
      </c>
      <c r="D4100" t="s">
        <v>88</v>
      </c>
      <c r="E4100">
        <v>0</v>
      </c>
      <c r="F4100">
        <v>2020</v>
      </c>
    </row>
    <row r="4101" spans="1:6" x14ac:dyDescent="0.25">
      <c r="A4101" t="s">
        <v>2396</v>
      </c>
      <c r="B4101" t="s">
        <v>2343</v>
      </c>
      <c r="C4101" t="b">
        <v>1</v>
      </c>
      <c r="D4101" t="s">
        <v>88</v>
      </c>
      <c r="E4101">
        <v>2627563</v>
      </c>
      <c r="F4101">
        <v>2020</v>
      </c>
    </row>
    <row r="4102" spans="1:6" x14ac:dyDescent="0.25">
      <c r="A4102" t="s">
        <v>2353</v>
      </c>
      <c r="B4102" t="s">
        <v>2350</v>
      </c>
      <c r="C4102" t="b">
        <v>0</v>
      </c>
      <c r="D4102" t="s">
        <v>88</v>
      </c>
      <c r="E4102">
        <v>267.53399999999999</v>
      </c>
      <c r="F4102">
        <v>2020</v>
      </c>
    </row>
    <row r="4103" spans="1:6" x14ac:dyDescent="0.25">
      <c r="A4103" t="s">
        <v>2366</v>
      </c>
      <c r="B4103" t="s">
        <v>2352</v>
      </c>
      <c r="C4103" t="b">
        <v>1</v>
      </c>
      <c r="D4103" t="s">
        <v>88</v>
      </c>
      <c r="E4103">
        <v>318902.46999999997</v>
      </c>
      <c r="F4103">
        <v>2020</v>
      </c>
    </row>
    <row r="4104" spans="1:6" x14ac:dyDescent="0.25">
      <c r="A4104" t="s">
        <v>2342</v>
      </c>
      <c r="B4104" t="s">
        <v>2350</v>
      </c>
      <c r="C4104" t="b">
        <v>1</v>
      </c>
      <c r="D4104" t="s">
        <v>93</v>
      </c>
      <c r="E4104">
        <v>104</v>
      </c>
      <c r="F4104">
        <v>2020</v>
      </c>
    </row>
    <row r="4105" spans="1:6" x14ac:dyDescent="0.25">
      <c r="A4105" t="s">
        <v>2342</v>
      </c>
      <c r="B4105" t="s">
        <v>2350</v>
      </c>
      <c r="C4105" t="b">
        <v>1</v>
      </c>
      <c r="D4105" t="s">
        <v>93</v>
      </c>
      <c r="E4105">
        <v>129</v>
      </c>
      <c r="F4105">
        <v>2020</v>
      </c>
    </row>
    <row r="4106" spans="1:6" x14ac:dyDescent="0.25">
      <c r="A4106" t="s">
        <v>2440</v>
      </c>
      <c r="B4106" t="s">
        <v>2352</v>
      </c>
      <c r="C4106" t="b">
        <v>1</v>
      </c>
      <c r="D4106" t="s">
        <v>27</v>
      </c>
      <c r="E4106">
        <v>262705</v>
      </c>
      <c r="F4106">
        <v>2020</v>
      </c>
    </row>
    <row r="4107" spans="1:6" x14ac:dyDescent="0.25">
      <c r="A4107" t="s">
        <v>2366</v>
      </c>
      <c r="B4107" t="s">
        <v>2350</v>
      </c>
      <c r="C4107" t="b">
        <v>1</v>
      </c>
      <c r="D4107" t="s">
        <v>58</v>
      </c>
      <c r="E4107">
        <v>40</v>
      </c>
      <c r="F4107">
        <v>2020</v>
      </c>
    </row>
    <row r="4108" spans="1:6" x14ac:dyDescent="0.25">
      <c r="A4108" t="s">
        <v>2332</v>
      </c>
      <c r="B4108" t="s">
        <v>2386</v>
      </c>
      <c r="C4108" t="b">
        <v>0</v>
      </c>
      <c r="D4108" t="s">
        <v>125</v>
      </c>
      <c r="E4108">
        <v>0</v>
      </c>
      <c r="F4108">
        <v>2020</v>
      </c>
    </row>
    <row r="4109" spans="1:6" x14ac:dyDescent="0.25">
      <c r="A4109" t="s">
        <v>2332</v>
      </c>
      <c r="B4109" t="s">
        <v>2386</v>
      </c>
      <c r="C4109" t="b">
        <v>0</v>
      </c>
      <c r="D4109" t="s">
        <v>125</v>
      </c>
      <c r="E4109">
        <v>0</v>
      </c>
      <c r="F4109">
        <v>2020</v>
      </c>
    </row>
    <row r="4110" spans="1:6" x14ac:dyDescent="0.25">
      <c r="A4110" t="s">
        <v>2332</v>
      </c>
      <c r="B4110" t="s">
        <v>2386</v>
      </c>
      <c r="C4110" t="b">
        <v>0</v>
      </c>
      <c r="D4110" t="s">
        <v>125</v>
      </c>
      <c r="E4110">
        <v>0</v>
      </c>
      <c r="F4110">
        <v>2020</v>
      </c>
    </row>
    <row r="4111" spans="1:6" x14ac:dyDescent="0.25">
      <c r="A4111" t="s">
        <v>2332</v>
      </c>
      <c r="B4111" t="s">
        <v>2350</v>
      </c>
      <c r="C4111" t="b">
        <v>0</v>
      </c>
      <c r="D4111" t="s">
        <v>105</v>
      </c>
      <c r="E4111">
        <v>0</v>
      </c>
      <c r="F4111">
        <v>2020</v>
      </c>
    </row>
    <row r="4112" spans="1:6" x14ac:dyDescent="0.25">
      <c r="A4112" t="s">
        <v>2332</v>
      </c>
      <c r="B4112" t="s">
        <v>2343</v>
      </c>
      <c r="C4112" t="b">
        <v>0</v>
      </c>
      <c r="D4112" t="s">
        <v>105</v>
      </c>
      <c r="E4112">
        <v>1385897</v>
      </c>
      <c r="F4112">
        <v>2020</v>
      </c>
    </row>
    <row r="4113" spans="1:6" x14ac:dyDescent="0.25">
      <c r="A4113" t="s">
        <v>2332</v>
      </c>
      <c r="B4113" t="s">
        <v>2350</v>
      </c>
      <c r="C4113" t="b">
        <v>0</v>
      </c>
      <c r="D4113" t="s">
        <v>105</v>
      </c>
      <c r="E4113">
        <v>0</v>
      </c>
      <c r="F4113">
        <v>2020</v>
      </c>
    </row>
    <row r="4114" spans="1:6" x14ac:dyDescent="0.25">
      <c r="A4114" t="s">
        <v>2366</v>
      </c>
      <c r="B4114" t="s">
        <v>2343</v>
      </c>
      <c r="C4114" t="b">
        <v>1</v>
      </c>
      <c r="D4114" t="s">
        <v>105</v>
      </c>
      <c r="E4114">
        <v>2379996</v>
      </c>
      <c r="F4114">
        <v>2020</v>
      </c>
    </row>
    <row r="4115" spans="1:6" x14ac:dyDescent="0.25">
      <c r="A4115" t="s">
        <v>2332</v>
      </c>
      <c r="B4115" t="s">
        <v>2350</v>
      </c>
      <c r="C4115" t="b">
        <v>0</v>
      </c>
      <c r="D4115" t="s">
        <v>105</v>
      </c>
      <c r="E4115">
        <v>0</v>
      </c>
      <c r="F4115">
        <v>2020</v>
      </c>
    </row>
    <row r="4116" spans="1:6" x14ac:dyDescent="0.25">
      <c r="A4116" t="s">
        <v>2441</v>
      </c>
      <c r="B4116" t="s">
        <v>2352</v>
      </c>
      <c r="C4116" t="b">
        <v>1</v>
      </c>
      <c r="D4116" t="s">
        <v>105</v>
      </c>
      <c r="E4116">
        <v>1705363</v>
      </c>
      <c r="F4116">
        <v>2020</v>
      </c>
    </row>
    <row r="4117" spans="1:6" x14ac:dyDescent="0.25">
      <c r="A4117" t="s">
        <v>2396</v>
      </c>
      <c r="B4117" t="s">
        <v>2352</v>
      </c>
      <c r="C4117" t="b">
        <v>1</v>
      </c>
      <c r="D4117" t="s">
        <v>52</v>
      </c>
      <c r="E4117">
        <v>261332</v>
      </c>
      <c r="F4117">
        <v>2020</v>
      </c>
    </row>
    <row r="4118" spans="1:6" x14ac:dyDescent="0.25">
      <c r="A4118" t="s">
        <v>2353</v>
      </c>
      <c r="B4118" t="s">
        <v>2350</v>
      </c>
      <c r="C4118" t="b">
        <v>0</v>
      </c>
      <c r="D4118" t="s">
        <v>122</v>
      </c>
      <c r="E4118">
        <v>379.40600000000001</v>
      </c>
      <c r="F4118">
        <v>2020</v>
      </c>
    </row>
    <row r="4119" spans="1:6" x14ac:dyDescent="0.25">
      <c r="A4119" t="s">
        <v>2441</v>
      </c>
      <c r="B4119" t="s">
        <v>2352</v>
      </c>
      <c r="C4119" t="b">
        <v>1</v>
      </c>
      <c r="D4119" t="s">
        <v>122</v>
      </c>
      <c r="E4119">
        <v>573613.59</v>
      </c>
      <c r="F4119">
        <v>2020</v>
      </c>
    </row>
    <row r="4120" spans="1:6" x14ac:dyDescent="0.25">
      <c r="A4120" t="s">
        <v>2353</v>
      </c>
      <c r="B4120" t="s">
        <v>2350</v>
      </c>
      <c r="C4120" t="b">
        <v>0</v>
      </c>
      <c r="D4120" t="s">
        <v>122</v>
      </c>
      <c r="E4120">
        <v>298.33699999999999</v>
      </c>
      <c r="F4120">
        <v>2020</v>
      </c>
    </row>
    <row r="4121" spans="1:6" x14ac:dyDescent="0.25">
      <c r="A4121" t="s">
        <v>2396</v>
      </c>
      <c r="B4121" t="s">
        <v>2352</v>
      </c>
      <c r="C4121" t="b">
        <v>1</v>
      </c>
      <c r="D4121" t="s">
        <v>122</v>
      </c>
      <c r="E4121">
        <v>352546.66</v>
      </c>
      <c r="F4121">
        <v>2020</v>
      </c>
    </row>
    <row r="4122" spans="1:6" x14ac:dyDescent="0.25">
      <c r="A4122" t="s">
        <v>2353</v>
      </c>
      <c r="B4122" t="s">
        <v>2350</v>
      </c>
      <c r="C4122" t="b">
        <v>0</v>
      </c>
      <c r="D4122" t="s">
        <v>122</v>
      </c>
      <c r="E4122">
        <v>1977.789</v>
      </c>
      <c r="F4122">
        <v>2020</v>
      </c>
    </row>
    <row r="4123" spans="1:6" x14ac:dyDescent="0.25">
      <c r="A4123" t="s">
        <v>2342</v>
      </c>
      <c r="B4123" t="s">
        <v>2352</v>
      </c>
      <c r="C4123" t="b">
        <v>1</v>
      </c>
      <c r="D4123" t="s">
        <v>122</v>
      </c>
      <c r="E4123">
        <v>695334.21</v>
      </c>
      <c r="F4123">
        <v>2020</v>
      </c>
    </row>
    <row r="4124" spans="1:6" x14ac:dyDescent="0.25">
      <c r="A4124" t="s">
        <v>2353</v>
      </c>
      <c r="B4124" t="s">
        <v>2350</v>
      </c>
      <c r="C4124" t="b">
        <v>0</v>
      </c>
      <c r="D4124" t="s">
        <v>122</v>
      </c>
      <c r="E4124">
        <v>15620.612999999999</v>
      </c>
      <c r="F4124">
        <v>2020</v>
      </c>
    </row>
    <row r="4125" spans="1:6" x14ac:dyDescent="0.25">
      <c r="A4125" t="s">
        <v>2379</v>
      </c>
      <c r="B4125" t="s">
        <v>2352</v>
      </c>
      <c r="C4125" t="b">
        <v>1</v>
      </c>
      <c r="D4125" t="s">
        <v>122</v>
      </c>
      <c r="E4125">
        <v>1137849.3999999999</v>
      </c>
      <c r="F4125">
        <v>2020</v>
      </c>
    </row>
    <row r="4126" spans="1:6" x14ac:dyDescent="0.25">
      <c r="A4126" t="s">
        <v>2332</v>
      </c>
      <c r="B4126" t="s">
        <v>2350</v>
      </c>
      <c r="C4126" t="b">
        <v>0</v>
      </c>
      <c r="D4126" t="s">
        <v>6</v>
      </c>
      <c r="E4126">
        <v>0</v>
      </c>
      <c r="F4126">
        <v>2020</v>
      </c>
    </row>
    <row r="4127" spans="1:6" x14ac:dyDescent="0.25">
      <c r="A4127" t="s">
        <v>2342</v>
      </c>
      <c r="B4127" t="s">
        <v>2350</v>
      </c>
      <c r="C4127" t="b">
        <v>1</v>
      </c>
      <c r="D4127" t="s">
        <v>6</v>
      </c>
      <c r="E4127">
        <v>23442</v>
      </c>
      <c r="F4127">
        <v>2020</v>
      </c>
    </row>
    <row r="4128" spans="1:6" x14ac:dyDescent="0.25">
      <c r="A4128" t="s">
        <v>2342</v>
      </c>
      <c r="B4128" t="s">
        <v>2352</v>
      </c>
      <c r="C4128" t="b">
        <v>1</v>
      </c>
      <c r="D4128" t="s">
        <v>35</v>
      </c>
      <c r="E4128">
        <v>917</v>
      </c>
      <c r="F4128">
        <v>2020</v>
      </c>
    </row>
    <row r="4129" spans="1:6" x14ac:dyDescent="0.25">
      <c r="A4129" t="s">
        <v>2353</v>
      </c>
      <c r="B4129" t="s">
        <v>2350</v>
      </c>
      <c r="C4129" t="b">
        <v>0</v>
      </c>
      <c r="D4129" t="s">
        <v>60</v>
      </c>
      <c r="E4129">
        <v>8.7260000000000009</v>
      </c>
      <c r="F4129">
        <v>2020</v>
      </c>
    </row>
    <row r="4130" spans="1:6" x14ac:dyDescent="0.25">
      <c r="A4130" t="s">
        <v>2391</v>
      </c>
      <c r="B4130" t="s">
        <v>2352</v>
      </c>
      <c r="C4130" t="b">
        <v>1</v>
      </c>
      <c r="D4130" t="s">
        <v>60</v>
      </c>
      <c r="E4130">
        <v>29916.274000000001</v>
      </c>
      <c r="F4130">
        <v>2020</v>
      </c>
    </row>
    <row r="4131" spans="1:6" x14ac:dyDescent="0.25">
      <c r="A4131" t="s">
        <v>2332</v>
      </c>
      <c r="B4131" t="s">
        <v>2350</v>
      </c>
      <c r="C4131" t="b">
        <v>0</v>
      </c>
      <c r="D4131" t="s">
        <v>60</v>
      </c>
      <c r="E4131">
        <v>0</v>
      </c>
      <c r="F4131">
        <v>2020</v>
      </c>
    </row>
    <row r="4132" spans="1:6" x14ac:dyDescent="0.25">
      <c r="A4132" t="s">
        <v>2366</v>
      </c>
      <c r="B4132" t="s">
        <v>2352</v>
      </c>
      <c r="C4132" t="b">
        <v>1</v>
      </c>
      <c r="D4132" t="s">
        <v>60</v>
      </c>
      <c r="E4132">
        <v>709</v>
      </c>
      <c r="F4132">
        <v>2020</v>
      </c>
    </row>
    <row r="4133" spans="1:6" x14ac:dyDescent="0.25">
      <c r="A4133" t="s">
        <v>2373</v>
      </c>
      <c r="B4133" t="s">
        <v>2343</v>
      </c>
      <c r="C4133" t="b">
        <v>1</v>
      </c>
      <c r="D4133" t="s">
        <v>111</v>
      </c>
      <c r="E4133">
        <v>1404498</v>
      </c>
      <c r="F4133">
        <v>2020</v>
      </c>
    </row>
    <row r="4134" spans="1:6" x14ac:dyDescent="0.25">
      <c r="A4134" t="s">
        <v>2373</v>
      </c>
      <c r="B4134" t="s">
        <v>2343</v>
      </c>
      <c r="C4134" t="b">
        <v>1</v>
      </c>
      <c r="D4134" t="s">
        <v>111</v>
      </c>
      <c r="E4134">
        <v>2155162</v>
      </c>
      <c r="F4134">
        <v>2020</v>
      </c>
    </row>
    <row r="4135" spans="1:6" x14ac:dyDescent="0.25">
      <c r="A4135" t="s">
        <v>2353</v>
      </c>
      <c r="B4135" t="s">
        <v>2350</v>
      </c>
      <c r="C4135" t="b">
        <v>0</v>
      </c>
      <c r="D4135" t="s">
        <v>111</v>
      </c>
      <c r="E4135">
        <v>1289.6669999999999</v>
      </c>
      <c r="F4135">
        <v>2020</v>
      </c>
    </row>
    <row r="4136" spans="1:6" x14ac:dyDescent="0.25">
      <c r="A4136" t="s">
        <v>2391</v>
      </c>
      <c r="B4136" t="s">
        <v>2352</v>
      </c>
      <c r="C4136" t="b">
        <v>1</v>
      </c>
      <c r="D4136" t="s">
        <v>111</v>
      </c>
      <c r="E4136">
        <v>203424.33</v>
      </c>
      <c r="F4136">
        <v>2020</v>
      </c>
    </row>
    <row r="4137" spans="1:6" x14ac:dyDescent="0.25">
      <c r="A4137" t="s">
        <v>2332</v>
      </c>
      <c r="B4137" t="s">
        <v>2350</v>
      </c>
      <c r="C4137" t="b">
        <v>0</v>
      </c>
      <c r="D4137" t="s">
        <v>24</v>
      </c>
      <c r="E4137">
        <v>0</v>
      </c>
      <c r="F4137">
        <v>2020</v>
      </c>
    </row>
    <row r="4138" spans="1:6" x14ac:dyDescent="0.25">
      <c r="A4138" t="s">
        <v>2445</v>
      </c>
      <c r="B4138" t="s">
        <v>2343</v>
      </c>
      <c r="C4138" t="b">
        <v>1</v>
      </c>
      <c r="D4138" t="s">
        <v>24</v>
      </c>
      <c r="E4138">
        <v>1705140</v>
      </c>
      <c r="F4138">
        <v>2020</v>
      </c>
    </row>
    <row r="4139" spans="1:6" x14ac:dyDescent="0.25">
      <c r="A4139" t="s">
        <v>2332</v>
      </c>
      <c r="B4139" t="s">
        <v>2350</v>
      </c>
      <c r="C4139" t="b">
        <v>0</v>
      </c>
      <c r="D4139" t="s">
        <v>24</v>
      </c>
      <c r="E4139">
        <v>0</v>
      </c>
      <c r="F4139">
        <v>2020</v>
      </c>
    </row>
    <row r="4140" spans="1:6" x14ac:dyDescent="0.25">
      <c r="A4140" t="s">
        <v>2366</v>
      </c>
      <c r="B4140" t="s">
        <v>2343</v>
      </c>
      <c r="C4140" t="b">
        <v>1</v>
      </c>
      <c r="D4140" t="s">
        <v>24</v>
      </c>
      <c r="E4140">
        <v>3333345</v>
      </c>
      <c r="F4140">
        <v>2020</v>
      </c>
    </row>
    <row r="4141" spans="1:6" x14ac:dyDescent="0.25">
      <c r="A4141" t="s">
        <v>2353</v>
      </c>
      <c r="B4141" t="s">
        <v>2350</v>
      </c>
      <c r="C4141" t="b">
        <v>0</v>
      </c>
      <c r="D4141" t="s">
        <v>24</v>
      </c>
      <c r="E4141">
        <v>231.25399999999999</v>
      </c>
      <c r="F4141">
        <v>2020</v>
      </c>
    </row>
    <row r="4142" spans="1:6" x14ac:dyDescent="0.25">
      <c r="A4142" t="s">
        <v>2366</v>
      </c>
      <c r="B4142" t="s">
        <v>2352</v>
      </c>
      <c r="C4142" t="b">
        <v>1</v>
      </c>
      <c r="D4142" t="s">
        <v>24</v>
      </c>
      <c r="E4142">
        <v>229611.75</v>
      </c>
      <c r="F4142">
        <v>2020</v>
      </c>
    </row>
    <row r="4143" spans="1:6" x14ac:dyDescent="0.25">
      <c r="A4143" t="s">
        <v>2366</v>
      </c>
      <c r="B4143" t="s">
        <v>2350</v>
      </c>
      <c r="C4143" t="b">
        <v>1</v>
      </c>
      <c r="D4143" t="s">
        <v>40</v>
      </c>
      <c r="E4143">
        <v>10</v>
      </c>
      <c r="F4143">
        <v>2020</v>
      </c>
    </row>
    <row r="4144" spans="1:6" x14ac:dyDescent="0.25">
      <c r="A4144" t="s">
        <v>2353</v>
      </c>
      <c r="B4144" t="s">
        <v>2350</v>
      </c>
      <c r="C4144" t="b">
        <v>0</v>
      </c>
      <c r="D4144" t="s">
        <v>66</v>
      </c>
      <c r="E4144">
        <v>322.25200000000001</v>
      </c>
      <c r="F4144">
        <v>2020</v>
      </c>
    </row>
    <row r="4145" spans="1:6" x14ac:dyDescent="0.25">
      <c r="A4145" t="s">
        <v>2391</v>
      </c>
      <c r="B4145" t="s">
        <v>2352</v>
      </c>
      <c r="C4145" t="b">
        <v>1</v>
      </c>
      <c r="D4145" t="s">
        <v>66</v>
      </c>
      <c r="E4145">
        <v>225779.75</v>
      </c>
      <c r="F4145">
        <v>2020</v>
      </c>
    </row>
    <row r="4146" spans="1:6" x14ac:dyDescent="0.25">
      <c r="A4146" t="s">
        <v>2342</v>
      </c>
      <c r="B4146" t="s">
        <v>2350</v>
      </c>
      <c r="C4146" t="b">
        <v>1</v>
      </c>
      <c r="D4146" t="s">
        <v>40</v>
      </c>
      <c r="E4146">
        <v>197</v>
      </c>
      <c r="F4146">
        <v>2020</v>
      </c>
    </row>
    <row r="4147" spans="1:6" x14ac:dyDescent="0.25">
      <c r="A4147" t="s">
        <v>2342</v>
      </c>
      <c r="B4147" t="s">
        <v>2350</v>
      </c>
      <c r="C4147" t="b">
        <v>1</v>
      </c>
      <c r="D4147" t="s">
        <v>40</v>
      </c>
      <c r="E4147">
        <v>242</v>
      </c>
      <c r="F4147">
        <v>2020</v>
      </c>
    </row>
    <row r="4148" spans="1:6" x14ac:dyDescent="0.25">
      <c r="A4148" t="s">
        <v>2332</v>
      </c>
      <c r="B4148" t="s">
        <v>2352</v>
      </c>
      <c r="C4148" t="b">
        <v>0</v>
      </c>
      <c r="D4148" t="s">
        <v>40</v>
      </c>
      <c r="E4148">
        <v>0</v>
      </c>
      <c r="F4148">
        <v>2020</v>
      </c>
    </row>
    <row r="4149" spans="1:6" x14ac:dyDescent="0.25">
      <c r="A4149" t="s">
        <v>2342</v>
      </c>
      <c r="B4149" t="s">
        <v>2350</v>
      </c>
      <c r="C4149" t="b">
        <v>1</v>
      </c>
      <c r="D4149" t="s">
        <v>40</v>
      </c>
      <c r="E4149">
        <v>190</v>
      </c>
      <c r="F4149">
        <v>2020</v>
      </c>
    </row>
    <row r="4150" spans="1:6" x14ac:dyDescent="0.25">
      <c r="A4150" t="s">
        <v>2388</v>
      </c>
      <c r="B4150" t="s">
        <v>2350</v>
      </c>
      <c r="C4150" t="b">
        <v>1</v>
      </c>
      <c r="D4150" t="s">
        <v>40</v>
      </c>
      <c r="E4150">
        <v>8</v>
      </c>
      <c r="F4150">
        <v>2020</v>
      </c>
    </row>
    <row r="4151" spans="1:6" x14ac:dyDescent="0.25">
      <c r="A4151" t="s">
        <v>2342</v>
      </c>
      <c r="B4151" t="s">
        <v>2350</v>
      </c>
      <c r="C4151" t="b">
        <v>1</v>
      </c>
      <c r="D4151" t="s">
        <v>35</v>
      </c>
      <c r="E4151">
        <v>162</v>
      </c>
      <c r="F4151">
        <v>2020</v>
      </c>
    </row>
    <row r="4152" spans="1:6" x14ac:dyDescent="0.25">
      <c r="A4152" t="s">
        <v>2366</v>
      </c>
      <c r="B4152" t="s">
        <v>2339</v>
      </c>
      <c r="C4152" t="b">
        <v>1</v>
      </c>
      <c r="D4152" t="s">
        <v>60</v>
      </c>
      <c r="E4152">
        <v>2213</v>
      </c>
      <c r="F4152">
        <v>2020</v>
      </c>
    </row>
    <row r="4153" spans="1:6" x14ac:dyDescent="0.25">
      <c r="A4153" t="s">
        <v>2338</v>
      </c>
      <c r="B4153" t="s">
        <v>2350</v>
      </c>
      <c r="C4153" t="b">
        <v>1</v>
      </c>
      <c r="D4153" t="s">
        <v>40</v>
      </c>
      <c r="E4153">
        <v>19</v>
      </c>
      <c r="F4153">
        <v>2020</v>
      </c>
    </row>
    <row r="4154" spans="1:6" x14ac:dyDescent="0.25">
      <c r="A4154" t="s">
        <v>2383</v>
      </c>
      <c r="B4154" t="s">
        <v>2350</v>
      </c>
      <c r="C4154" t="b">
        <v>1</v>
      </c>
      <c r="D4154" t="s">
        <v>40</v>
      </c>
      <c r="E4154">
        <v>23</v>
      </c>
      <c r="F4154">
        <v>2020</v>
      </c>
    </row>
    <row r="4155" spans="1:6" x14ac:dyDescent="0.25">
      <c r="A4155" t="s">
        <v>2342</v>
      </c>
      <c r="B4155" t="s">
        <v>2352</v>
      </c>
      <c r="C4155" t="b">
        <v>1</v>
      </c>
      <c r="D4155" t="s">
        <v>35</v>
      </c>
      <c r="E4155">
        <v>19382</v>
      </c>
      <c r="F4155">
        <v>2020</v>
      </c>
    </row>
    <row r="4156" spans="1:6" x14ac:dyDescent="0.25">
      <c r="A4156" t="s">
        <v>2391</v>
      </c>
      <c r="B4156" t="s">
        <v>2350</v>
      </c>
      <c r="C4156" t="b">
        <v>1</v>
      </c>
      <c r="D4156" t="s">
        <v>66</v>
      </c>
      <c r="E4156">
        <v>30</v>
      </c>
      <c r="F4156">
        <v>2020</v>
      </c>
    </row>
    <row r="4157" spans="1:6" x14ac:dyDescent="0.25">
      <c r="A4157" t="s">
        <v>2366</v>
      </c>
      <c r="B4157" t="s">
        <v>2341</v>
      </c>
      <c r="C4157" t="b">
        <v>1</v>
      </c>
      <c r="D4157" t="s">
        <v>6</v>
      </c>
      <c r="E4157">
        <v>13918</v>
      </c>
      <c r="F4157">
        <v>2020</v>
      </c>
    </row>
    <row r="4158" spans="1:6" x14ac:dyDescent="0.25">
      <c r="A4158" t="s">
        <v>2353</v>
      </c>
      <c r="B4158" t="s">
        <v>2350</v>
      </c>
      <c r="C4158" t="b">
        <v>0</v>
      </c>
      <c r="D4158" t="s">
        <v>131</v>
      </c>
      <c r="E4158">
        <v>10.382999999999999</v>
      </c>
      <c r="F4158">
        <v>2020</v>
      </c>
    </row>
    <row r="4159" spans="1:6" x14ac:dyDescent="0.25">
      <c r="A4159" t="s">
        <v>2366</v>
      </c>
      <c r="B4159" t="s">
        <v>2352</v>
      </c>
      <c r="C4159" t="b">
        <v>1</v>
      </c>
      <c r="D4159" t="s">
        <v>131</v>
      </c>
      <c r="E4159">
        <v>3927.6170000000002</v>
      </c>
      <c r="F4159">
        <v>2020</v>
      </c>
    </row>
    <row r="4160" spans="1:6" x14ac:dyDescent="0.25">
      <c r="A4160" t="s">
        <v>2366</v>
      </c>
      <c r="B4160" t="s">
        <v>2350</v>
      </c>
      <c r="C4160" t="b">
        <v>1</v>
      </c>
      <c r="D4160" t="s">
        <v>40</v>
      </c>
      <c r="E4160">
        <v>13</v>
      </c>
      <c r="F4160">
        <v>2020</v>
      </c>
    </row>
    <row r="4161" spans="1:6" x14ac:dyDescent="0.25">
      <c r="A4161" t="s">
        <v>2389</v>
      </c>
      <c r="B4161" t="s">
        <v>2341</v>
      </c>
      <c r="C4161" t="b">
        <v>1</v>
      </c>
      <c r="D4161" t="s">
        <v>125</v>
      </c>
      <c r="E4161">
        <v>181415</v>
      </c>
      <c r="F4161">
        <v>2020</v>
      </c>
    </row>
    <row r="4162" spans="1:6" x14ac:dyDescent="0.25">
      <c r="A4162" t="s">
        <v>2332</v>
      </c>
      <c r="B4162" t="s">
        <v>2350</v>
      </c>
      <c r="C4162" t="b">
        <v>0</v>
      </c>
      <c r="D4162" t="s">
        <v>85</v>
      </c>
      <c r="E4162">
        <v>0</v>
      </c>
      <c r="F4162">
        <v>2020</v>
      </c>
    </row>
    <row r="4163" spans="1:6" x14ac:dyDescent="0.25">
      <c r="A4163" t="s">
        <v>2353</v>
      </c>
      <c r="B4163" t="s">
        <v>2372</v>
      </c>
      <c r="C4163" t="b">
        <v>0</v>
      </c>
      <c r="D4163" t="s">
        <v>85</v>
      </c>
      <c r="E4163">
        <v>860.67499999999995</v>
      </c>
      <c r="F4163">
        <v>2020</v>
      </c>
    </row>
    <row r="4164" spans="1:6" x14ac:dyDescent="0.25">
      <c r="A4164" t="s">
        <v>2391</v>
      </c>
      <c r="B4164" t="s">
        <v>2352</v>
      </c>
      <c r="C4164" t="b">
        <v>1</v>
      </c>
      <c r="D4164" t="s">
        <v>85</v>
      </c>
      <c r="E4164">
        <v>105514.33</v>
      </c>
      <c r="F4164">
        <v>2020</v>
      </c>
    </row>
    <row r="4165" spans="1:6" x14ac:dyDescent="0.25">
      <c r="A4165" t="s">
        <v>2332</v>
      </c>
      <c r="B4165" t="s">
        <v>2350</v>
      </c>
      <c r="C4165" t="b">
        <v>0</v>
      </c>
      <c r="D4165" t="s">
        <v>125</v>
      </c>
      <c r="E4165">
        <v>7.665</v>
      </c>
      <c r="F4165">
        <v>2020</v>
      </c>
    </row>
    <row r="4166" spans="1:6" x14ac:dyDescent="0.25">
      <c r="A4166" t="s">
        <v>2332</v>
      </c>
      <c r="B4166" t="s">
        <v>2343</v>
      </c>
      <c r="C4166" t="b">
        <v>0</v>
      </c>
      <c r="D4166" t="s">
        <v>125</v>
      </c>
      <c r="E4166">
        <v>120837.34</v>
      </c>
      <c r="F4166">
        <v>2020</v>
      </c>
    </row>
    <row r="4167" spans="1:6" x14ac:dyDescent="0.25">
      <c r="A4167" t="s">
        <v>2353</v>
      </c>
      <c r="B4167" t="s">
        <v>2350</v>
      </c>
      <c r="C4167" t="b">
        <v>0</v>
      </c>
      <c r="D4167" t="s">
        <v>125</v>
      </c>
      <c r="E4167">
        <v>17.013000000000002</v>
      </c>
      <c r="F4167">
        <v>2020</v>
      </c>
    </row>
    <row r="4168" spans="1:6" x14ac:dyDescent="0.25">
      <c r="A4168" t="s">
        <v>2456</v>
      </c>
      <c r="B4168" t="s">
        <v>2343</v>
      </c>
      <c r="C4168" t="b">
        <v>1</v>
      </c>
      <c r="D4168" t="s">
        <v>125</v>
      </c>
      <c r="E4168">
        <v>249280.99</v>
      </c>
      <c r="F4168">
        <v>2020</v>
      </c>
    </row>
    <row r="4169" spans="1:6" x14ac:dyDescent="0.25">
      <c r="A4169" t="s">
        <v>2353</v>
      </c>
      <c r="B4169" t="s">
        <v>2350</v>
      </c>
      <c r="C4169" t="b">
        <v>0</v>
      </c>
      <c r="D4169" t="s">
        <v>93</v>
      </c>
      <c r="E4169">
        <v>4808.634</v>
      </c>
      <c r="F4169">
        <v>2020</v>
      </c>
    </row>
    <row r="4170" spans="1:6" x14ac:dyDescent="0.25">
      <c r="A4170" t="s">
        <v>2391</v>
      </c>
      <c r="B4170" t="s">
        <v>2352</v>
      </c>
      <c r="C4170" t="b">
        <v>1</v>
      </c>
      <c r="D4170" t="s">
        <v>93</v>
      </c>
      <c r="E4170">
        <v>169366.37</v>
      </c>
      <c r="F4170">
        <v>2020</v>
      </c>
    </row>
    <row r="4171" spans="1:6" x14ac:dyDescent="0.25">
      <c r="A4171" t="s">
        <v>2332</v>
      </c>
      <c r="B4171" t="s">
        <v>2343</v>
      </c>
      <c r="C4171" t="b">
        <v>0</v>
      </c>
      <c r="D4171" t="s">
        <v>24</v>
      </c>
      <c r="E4171">
        <v>2662171</v>
      </c>
      <c r="F4171">
        <v>2020</v>
      </c>
    </row>
    <row r="4172" spans="1:6" x14ac:dyDescent="0.25">
      <c r="A4172" t="s">
        <v>2441</v>
      </c>
      <c r="B4172" t="s">
        <v>2343</v>
      </c>
      <c r="C4172" t="b">
        <v>1</v>
      </c>
      <c r="D4172" t="s">
        <v>24</v>
      </c>
      <c r="E4172">
        <v>4880724</v>
      </c>
      <c r="F4172">
        <v>2020</v>
      </c>
    </row>
    <row r="4173" spans="1:6" x14ac:dyDescent="0.25">
      <c r="A4173" t="s">
        <v>2379</v>
      </c>
      <c r="B4173" t="s">
        <v>2352</v>
      </c>
      <c r="C4173" t="b">
        <v>1</v>
      </c>
      <c r="D4173" t="s">
        <v>24</v>
      </c>
      <c r="E4173">
        <v>30552</v>
      </c>
      <c r="F4173">
        <v>2020</v>
      </c>
    </row>
    <row r="4174" spans="1:6" x14ac:dyDescent="0.25">
      <c r="A4174" t="s">
        <v>2342</v>
      </c>
      <c r="B4174" t="s">
        <v>2350</v>
      </c>
      <c r="C4174" t="b">
        <v>1</v>
      </c>
      <c r="D4174" t="s">
        <v>93</v>
      </c>
      <c r="E4174">
        <v>215</v>
      </c>
      <c r="F4174">
        <v>2020</v>
      </c>
    </row>
    <row r="4175" spans="1:6" x14ac:dyDescent="0.25">
      <c r="A4175" t="s">
        <v>2388</v>
      </c>
      <c r="B4175" t="s">
        <v>2350</v>
      </c>
      <c r="C4175" t="b">
        <v>1</v>
      </c>
      <c r="D4175" t="s">
        <v>93</v>
      </c>
      <c r="E4175">
        <v>57</v>
      </c>
      <c r="F4175">
        <v>2020</v>
      </c>
    </row>
    <row r="4176" spans="1:6" x14ac:dyDescent="0.25">
      <c r="A4176" t="s">
        <v>2342</v>
      </c>
      <c r="B4176" t="s">
        <v>2350</v>
      </c>
      <c r="C4176" t="b">
        <v>1</v>
      </c>
      <c r="D4176" t="s">
        <v>111</v>
      </c>
      <c r="E4176">
        <v>3</v>
      </c>
      <c r="F4176">
        <v>2020</v>
      </c>
    </row>
    <row r="4177" spans="1:6" x14ac:dyDescent="0.25">
      <c r="A4177" t="s">
        <v>2332</v>
      </c>
      <c r="B4177" t="s">
        <v>2350</v>
      </c>
      <c r="C4177" t="b">
        <v>0</v>
      </c>
      <c r="D4177" t="s">
        <v>90</v>
      </c>
      <c r="E4177">
        <v>0</v>
      </c>
      <c r="F4177">
        <v>2020</v>
      </c>
    </row>
    <row r="4178" spans="1:6" x14ac:dyDescent="0.25">
      <c r="A4178" t="s">
        <v>2440</v>
      </c>
      <c r="B4178" t="s">
        <v>2339</v>
      </c>
      <c r="C4178" t="b">
        <v>1</v>
      </c>
      <c r="D4178" t="s">
        <v>131</v>
      </c>
      <c r="E4178">
        <v>17543</v>
      </c>
      <c r="F4178">
        <v>2020</v>
      </c>
    </row>
    <row r="4179" spans="1:6" x14ac:dyDescent="0.25">
      <c r="A4179" t="s">
        <v>2332</v>
      </c>
      <c r="B4179" t="s">
        <v>2350</v>
      </c>
      <c r="C4179" t="b">
        <v>0</v>
      </c>
      <c r="D4179" t="s">
        <v>71</v>
      </c>
      <c r="E4179">
        <v>0</v>
      </c>
      <c r="F4179">
        <v>2020</v>
      </c>
    </row>
    <row r="4180" spans="1:6" x14ac:dyDescent="0.25">
      <c r="A4180" t="s">
        <v>2441</v>
      </c>
      <c r="B4180" t="s">
        <v>2343</v>
      </c>
      <c r="C4180" t="b">
        <v>1</v>
      </c>
      <c r="D4180" t="s">
        <v>71</v>
      </c>
      <c r="E4180">
        <v>3783</v>
      </c>
      <c r="F4180">
        <v>2020</v>
      </c>
    </row>
    <row r="4181" spans="1:6" x14ac:dyDescent="0.25">
      <c r="A4181" t="s">
        <v>2332</v>
      </c>
      <c r="B4181" t="s">
        <v>2350</v>
      </c>
      <c r="C4181" t="b">
        <v>0</v>
      </c>
      <c r="D4181" t="s">
        <v>71</v>
      </c>
      <c r="E4181">
        <v>0</v>
      </c>
      <c r="F4181">
        <v>2020</v>
      </c>
    </row>
    <row r="4182" spans="1:6" x14ac:dyDescent="0.25">
      <c r="A4182" t="s">
        <v>2441</v>
      </c>
      <c r="B4182" t="s">
        <v>2343</v>
      </c>
      <c r="C4182" t="b">
        <v>1</v>
      </c>
      <c r="D4182" t="s">
        <v>71</v>
      </c>
      <c r="E4182">
        <v>15709</v>
      </c>
      <c r="F4182">
        <v>2020</v>
      </c>
    </row>
    <row r="4183" spans="1:6" x14ac:dyDescent="0.25">
      <c r="A4183" t="s">
        <v>2353</v>
      </c>
      <c r="B4183" t="s">
        <v>2350</v>
      </c>
      <c r="C4183" t="b">
        <v>0</v>
      </c>
      <c r="D4183" t="s">
        <v>71</v>
      </c>
      <c r="E4183">
        <v>31.684999999999999</v>
      </c>
      <c r="F4183">
        <v>2020</v>
      </c>
    </row>
    <row r="4184" spans="1:6" x14ac:dyDescent="0.25">
      <c r="A4184" t="s">
        <v>2396</v>
      </c>
      <c r="B4184" t="s">
        <v>2352</v>
      </c>
      <c r="C4184" t="b">
        <v>1</v>
      </c>
      <c r="D4184" t="s">
        <v>71</v>
      </c>
      <c r="E4184">
        <v>135652.32</v>
      </c>
      <c r="F4184">
        <v>2020</v>
      </c>
    </row>
    <row r="4185" spans="1:6" x14ac:dyDescent="0.25">
      <c r="A4185" t="s">
        <v>2441</v>
      </c>
      <c r="B4185" t="s">
        <v>2350</v>
      </c>
      <c r="C4185" t="b">
        <v>1</v>
      </c>
      <c r="D4185" t="s">
        <v>71</v>
      </c>
      <c r="E4185">
        <v>31.475000000000001</v>
      </c>
      <c r="F4185">
        <v>2020</v>
      </c>
    </row>
    <row r="4186" spans="1:6" x14ac:dyDescent="0.25">
      <c r="A4186" t="s">
        <v>2381</v>
      </c>
      <c r="B4186" t="s">
        <v>2386</v>
      </c>
      <c r="C4186" t="b">
        <v>1</v>
      </c>
      <c r="D4186" t="s">
        <v>71</v>
      </c>
      <c r="E4186">
        <v>29299.525000000001</v>
      </c>
      <c r="F4186">
        <v>2020</v>
      </c>
    </row>
    <row r="4187" spans="1:6" x14ac:dyDescent="0.25">
      <c r="A4187" t="s">
        <v>2396</v>
      </c>
      <c r="B4187" t="s">
        <v>2343</v>
      </c>
      <c r="C4187" t="b">
        <v>1</v>
      </c>
      <c r="D4187" t="s">
        <v>3</v>
      </c>
      <c r="E4187">
        <v>1636544</v>
      </c>
      <c r="F4187">
        <v>2020</v>
      </c>
    </row>
    <row r="4188" spans="1:6" x14ac:dyDescent="0.25">
      <c r="A4188" t="s">
        <v>2396</v>
      </c>
      <c r="B4188" t="s">
        <v>2343</v>
      </c>
      <c r="C4188" t="b">
        <v>1</v>
      </c>
      <c r="D4188" t="s">
        <v>3</v>
      </c>
      <c r="E4188">
        <v>2781700</v>
      </c>
      <c r="F4188">
        <v>2020</v>
      </c>
    </row>
    <row r="4189" spans="1:6" x14ac:dyDescent="0.25">
      <c r="A4189" t="s">
        <v>2441</v>
      </c>
      <c r="B4189" t="s">
        <v>2343</v>
      </c>
      <c r="C4189" t="b">
        <v>1</v>
      </c>
      <c r="D4189" t="s">
        <v>114</v>
      </c>
      <c r="E4189">
        <v>474566</v>
      </c>
      <c r="F4189">
        <v>2020</v>
      </c>
    </row>
    <row r="4190" spans="1:6" x14ac:dyDescent="0.25">
      <c r="A4190" t="s">
        <v>2441</v>
      </c>
      <c r="B4190" t="s">
        <v>2343</v>
      </c>
      <c r="C4190" t="b">
        <v>1</v>
      </c>
      <c r="D4190" t="s">
        <v>114</v>
      </c>
      <c r="E4190">
        <v>872203</v>
      </c>
      <c r="F4190">
        <v>2020</v>
      </c>
    </row>
    <row r="4191" spans="1:6" x14ac:dyDescent="0.25">
      <c r="A4191" t="s">
        <v>2373</v>
      </c>
      <c r="B4191" t="s">
        <v>2352</v>
      </c>
      <c r="C4191" t="b">
        <v>1</v>
      </c>
      <c r="D4191" t="s">
        <v>114</v>
      </c>
      <c r="E4191">
        <v>228135</v>
      </c>
      <c r="F4191">
        <v>2020</v>
      </c>
    </row>
    <row r="4192" spans="1:6" x14ac:dyDescent="0.25">
      <c r="A4192" t="s">
        <v>2360</v>
      </c>
      <c r="B4192" t="s">
        <v>2371</v>
      </c>
      <c r="C4192" t="b">
        <v>1</v>
      </c>
      <c r="D4192" t="s">
        <v>114</v>
      </c>
      <c r="E4192">
        <v>2179217</v>
      </c>
      <c r="F4192">
        <v>2020</v>
      </c>
    </row>
    <row r="4193" spans="1:6" x14ac:dyDescent="0.25">
      <c r="A4193" t="s">
        <v>2353</v>
      </c>
      <c r="B4193" t="s">
        <v>2347</v>
      </c>
      <c r="C4193" t="b">
        <v>0</v>
      </c>
      <c r="D4193" t="s">
        <v>114</v>
      </c>
      <c r="E4193">
        <v>6335.0389999999998</v>
      </c>
      <c r="F4193">
        <v>2020</v>
      </c>
    </row>
    <row r="4194" spans="1:6" x14ac:dyDescent="0.25">
      <c r="A4194" t="s">
        <v>2391</v>
      </c>
      <c r="B4194" t="s">
        <v>2352</v>
      </c>
      <c r="C4194" t="b">
        <v>1</v>
      </c>
      <c r="D4194" t="s">
        <v>66</v>
      </c>
      <c r="E4194">
        <v>41320</v>
      </c>
      <c r="F4194">
        <v>2020</v>
      </c>
    </row>
    <row r="4195" spans="1:6" x14ac:dyDescent="0.25">
      <c r="A4195" t="s">
        <v>2377</v>
      </c>
      <c r="B4195" t="s">
        <v>2341</v>
      </c>
      <c r="C4195" t="b">
        <v>1</v>
      </c>
      <c r="D4195" t="s">
        <v>15</v>
      </c>
      <c r="E4195">
        <v>240147</v>
      </c>
      <c r="F4195">
        <v>2020</v>
      </c>
    </row>
    <row r="4196" spans="1:6" x14ac:dyDescent="0.25">
      <c r="A4196" t="s">
        <v>2366</v>
      </c>
      <c r="B4196" t="s">
        <v>2352</v>
      </c>
      <c r="C4196" t="b">
        <v>1</v>
      </c>
      <c r="D4196" t="s">
        <v>85</v>
      </c>
      <c r="E4196">
        <v>64269</v>
      </c>
      <c r="F4196">
        <v>2020</v>
      </c>
    </row>
    <row r="4197" spans="1:6" x14ac:dyDescent="0.25">
      <c r="A4197" t="s">
        <v>2366</v>
      </c>
      <c r="B4197" t="s">
        <v>2352</v>
      </c>
      <c r="C4197" t="b">
        <v>1</v>
      </c>
      <c r="D4197" t="s">
        <v>85</v>
      </c>
      <c r="E4197">
        <v>102135</v>
      </c>
      <c r="F4197">
        <v>2020</v>
      </c>
    </row>
    <row r="4198" spans="1:6" x14ac:dyDescent="0.25">
      <c r="A4198" t="s">
        <v>2332</v>
      </c>
      <c r="B4198" t="s">
        <v>2341</v>
      </c>
      <c r="C4198" t="b">
        <v>0</v>
      </c>
      <c r="D4198" t="s">
        <v>15</v>
      </c>
      <c r="E4198">
        <v>0</v>
      </c>
      <c r="F4198">
        <v>2020</v>
      </c>
    </row>
    <row r="4199" spans="1:6" x14ac:dyDescent="0.25">
      <c r="A4199" t="s">
        <v>2366</v>
      </c>
      <c r="B4199" t="s">
        <v>2352</v>
      </c>
      <c r="C4199" t="b">
        <v>1</v>
      </c>
      <c r="D4199" t="s">
        <v>85</v>
      </c>
      <c r="E4199">
        <v>80504</v>
      </c>
      <c r="F4199">
        <v>2020</v>
      </c>
    </row>
    <row r="4200" spans="1:6" x14ac:dyDescent="0.25">
      <c r="A4200" t="s">
        <v>2366</v>
      </c>
      <c r="B4200" t="s">
        <v>2352</v>
      </c>
      <c r="C4200" t="b">
        <v>1</v>
      </c>
      <c r="D4200" t="s">
        <v>85</v>
      </c>
      <c r="E4200">
        <v>58879</v>
      </c>
      <c r="F4200">
        <v>2020</v>
      </c>
    </row>
    <row r="4201" spans="1:6" x14ac:dyDescent="0.25">
      <c r="A4201" t="s">
        <v>2366</v>
      </c>
      <c r="B4201" t="s">
        <v>2352</v>
      </c>
      <c r="C4201" t="b">
        <v>1</v>
      </c>
      <c r="D4201" t="s">
        <v>85</v>
      </c>
      <c r="E4201">
        <v>54695</v>
      </c>
      <c r="F4201">
        <v>2020</v>
      </c>
    </row>
    <row r="4202" spans="1:6" x14ac:dyDescent="0.25">
      <c r="A4202" t="s">
        <v>2366</v>
      </c>
      <c r="B4202" t="s">
        <v>2352</v>
      </c>
      <c r="C4202" t="b">
        <v>1</v>
      </c>
      <c r="D4202" t="s">
        <v>85</v>
      </c>
      <c r="E4202">
        <v>47089</v>
      </c>
      <c r="F4202">
        <v>2020</v>
      </c>
    </row>
    <row r="4203" spans="1:6" x14ac:dyDescent="0.25">
      <c r="A4203" t="s">
        <v>2353</v>
      </c>
      <c r="B4203" t="s">
        <v>2350</v>
      </c>
      <c r="C4203" t="b">
        <v>0</v>
      </c>
      <c r="D4203" t="s">
        <v>27</v>
      </c>
      <c r="E4203">
        <v>534.16800000000001</v>
      </c>
      <c r="F4203">
        <v>2020</v>
      </c>
    </row>
    <row r="4204" spans="1:6" x14ac:dyDescent="0.25">
      <c r="A4204" t="s">
        <v>2396</v>
      </c>
      <c r="B4204" t="s">
        <v>2352</v>
      </c>
      <c r="C4204" t="b">
        <v>1</v>
      </c>
      <c r="D4204" t="s">
        <v>27</v>
      </c>
      <c r="E4204">
        <v>471016.83</v>
      </c>
      <c r="F4204">
        <v>2020</v>
      </c>
    </row>
    <row r="4205" spans="1:6" x14ac:dyDescent="0.25">
      <c r="A4205" t="s">
        <v>2396</v>
      </c>
      <c r="B4205" t="s">
        <v>2343</v>
      </c>
      <c r="C4205" t="b">
        <v>1</v>
      </c>
      <c r="D4205" t="s">
        <v>27</v>
      </c>
      <c r="E4205">
        <v>1194535</v>
      </c>
      <c r="F4205">
        <v>2020</v>
      </c>
    </row>
    <row r="4206" spans="1:6" x14ac:dyDescent="0.25">
      <c r="A4206" t="s">
        <v>2396</v>
      </c>
      <c r="B4206" t="s">
        <v>2343</v>
      </c>
      <c r="C4206" t="b">
        <v>1</v>
      </c>
      <c r="D4206" t="s">
        <v>27</v>
      </c>
      <c r="E4206">
        <v>2175482</v>
      </c>
      <c r="F4206">
        <v>2020</v>
      </c>
    </row>
    <row r="4207" spans="1:6" x14ac:dyDescent="0.25">
      <c r="A4207" t="s">
        <v>2366</v>
      </c>
      <c r="B4207" t="s">
        <v>2350</v>
      </c>
      <c r="C4207" t="b">
        <v>1</v>
      </c>
      <c r="D4207" t="s">
        <v>93</v>
      </c>
      <c r="E4207">
        <v>274</v>
      </c>
      <c r="F4207">
        <v>2020</v>
      </c>
    </row>
    <row r="4208" spans="1:6" x14ac:dyDescent="0.25">
      <c r="A4208" t="s">
        <v>2366</v>
      </c>
      <c r="B4208" t="s">
        <v>2350</v>
      </c>
      <c r="C4208" t="b">
        <v>1</v>
      </c>
      <c r="D4208" t="s">
        <v>93</v>
      </c>
      <c r="E4208">
        <v>314</v>
      </c>
      <c r="F4208">
        <v>2020</v>
      </c>
    </row>
    <row r="4209" spans="1:6" x14ac:dyDescent="0.25">
      <c r="A4209" t="s">
        <v>2366</v>
      </c>
      <c r="B4209" t="s">
        <v>2350</v>
      </c>
      <c r="C4209" t="b">
        <v>0</v>
      </c>
      <c r="D4209" t="s">
        <v>40</v>
      </c>
      <c r="E4209">
        <v>-125</v>
      </c>
      <c r="F4209">
        <v>2020</v>
      </c>
    </row>
    <row r="4210" spans="1:6" x14ac:dyDescent="0.25">
      <c r="A4210" t="s">
        <v>2332</v>
      </c>
      <c r="B4210" t="s">
        <v>2350</v>
      </c>
      <c r="C4210" t="b">
        <v>0</v>
      </c>
      <c r="D4210" t="s">
        <v>40</v>
      </c>
      <c r="E4210">
        <v>-174</v>
      </c>
      <c r="F4210">
        <v>2020</v>
      </c>
    </row>
    <row r="4211" spans="1:6" x14ac:dyDescent="0.25">
      <c r="A4211" t="s">
        <v>2353</v>
      </c>
      <c r="B4211" t="s">
        <v>2350</v>
      </c>
      <c r="C4211" t="b">
        <v>0</v>
      </c>
      <c r="D4211" t="s">
        <v>40</v>
      </c>
      <c r="E4211">
        <v>42</v>
      </c>
      <c r="F4211">
        <v>2020</v>
      </c>
    </row>
    <row r="4212" spans="1:6" x14ac:dyDescent="0.25">
      <c r="A4212" t="s">
        <v>2332</v>
      </c>
      <c r="B4212" t="s">
        <v>2350</v>
      </c>
      <c r="C4212" t="b">
        <v>0</v>
      </c>
      <c r="D4212" t="s">
        <v>3</v>
      </c>
      <c r="E4212">
        <v>0</v>
      </c>
      <c r="F4212">
        <v>2020</v>
      </c>
    </row>
    <row r="4213" spans="1:6" x14ac:dyDescent="0.25">
      <c r="A4213" t="s">
        <v>2353</v>
      </c>
      <c r="B4213" t="s">
        <v>2350</v>
      </c>
      <c r="C4213" t="b">
        <v>0</v>
      </c>
      <c r="D4213" t="s">
        <v>60</v>
      </c>
      <c r="E4213">
        <v>432.26299999999998</v>
      </c>
      <c r="F4213">
        <v>2020</v>
      </c>
    </row>
    <row r="4214" spans="1:6" x14ac:dyDescent="0.25">
      <c r="A4214" t="s">
        <v>2366</v>
      </c>
      <c r="B4214" t="s">
        <v>2352</v>
      </c>
      <c r="C4214" t="b">
        <v>1</v>
      </c>
      <c r="D4214" t="s">
        <v>60</v>
      </c>
      <c r="E4214">
        <v>40965.737000000001</v>
      </c>
      <c r="F4214">
        <v>2020</v>
      </c>
    </row>
    <row r="4215" spans="1:6" x14ac:dyDescent="0.25">
      <c r="A4215" t="s">
        <v>2332</v>
      </c>
      <c r="B4215" t="s">
        <v>2350</v>
      </c>
      <c r="C4215" t="b">
        <v>0</v>
      </c>
      <c r="D4215" t="s">
        <v>60</v>
      </c>
      <c r="E4215">
        <v>0</v>
      </c>
      <c r="F4215">
        <v>2020</v>
      </c>
    </row>
    <row r="4216" spans="1:6" x14ac:dyDescent="0.25">
      <c r="A4216" t="s">
        <v>2391</v>
      </c>
      <c r="B4216" t="s">
        <v>2350</v>
      </c>
      <c r="C4216" t="b">
        <v>1</v>
      </c>
      <c r="D4216" t="s">
        <v>40</v>
      </c>
      <c r="E4216">
        <v>16</v>
      </c>
      <c r="F4216">
        <v>2020</v>
      </c>
    </row>
    <row r="4217" spans="1:6" x14ac:dyDescent="0.25">
      <c r="A4217" t="s">
        <v>2332</v>
      </c>
      <c r="B4217" t="s">
        <v>2339</v>
      </c>
      <c r="C4217" t="b">
        <v>0</v>
      </c>
      <c r="D4217" t="s">
        <v>111</v>
      </c>
      <c r="E4217">
        <v>0</v>
      </c>
      <c r="F4217">
        <v>2020</v>
      </c>
    </row>
    <row r="4218" spans="1:6" x14ac:dyDescent="0.25">
      <c r="A4218" t="s">
        <v>2396</v>
      </c>
      <c r="B4218" t="s">
        <v>2352</v>
      </c>
      <c r="C4218" t="b">
        <v>1</v>
      </c>
      <c r="D4218" t="s">
        <v>42</v>
      </c>
      <c r="E4218">
        <v>20799</v>
      </c>
      <c r="F4218">
        <v>2020</v>
      </c>
    </row>
    <row r="4219" spans="1:6" x14ac:dyDescent="0.25">
      <c r="A4219" t="s">
        <v>2396</v>
      </c>
      <c r="B4219" t="s">
        <v>2352</v>
      </c>
      <c r="C4219" t="b">
        <v>1</v>
      </c>
      <c r="D4219" t="s">
        <v>42</v>
      </c>
      <c r="E4219">
        <v>81357</v>
      </c>
      <c r="F4219">
        <v>2020</v>
      </c>
    </row>
    <row r="4220" spans="1:6" x14ac:dyDescent="0.25">
      <c r="A4220" t="s">
        <v>2332</v>
      </c>
      <c r="B4220" t="s">
        <v>2350</v>
      </c>
      <c r="C4220" t="b">
        <v>0</v>
      </c>
      <c r="D4220" t="s">
        <v>42</v>
      </c>
      <c r="E4220">
        <v>0</v>
      </c>
      <c r="F4220">
        <v>2020</v>
      </c>
    </row>
    <row r="4221" spans="1:6" x14ac:dyDescent="0.25">
      <c r="A4221" t="s">
        <v>2391</v>
      </c>
      <c r="B4221" t="s">
        <v>2352</v>
      </c>
      <c r="C4221" t="b">
        <v>1</v>
      </c>
      <c r="D4221" t="s">
        <v>42</v>
      </c>
      <c r="E4221">
        <v>543</v>
      </c>
      <c r="F4221">
        <v>2020</v>
      </c>
    </row>
    <row r="4222" spans="1:6" x14ac:dyDescent="0.25">
      <c r="A4222" t="s">
        <v>2396</v>
      </c>
      <c r="B4222" t="s">
        <v>2343</v>
      </c>
      <c r="C4222" t="b">
        <v>1</v>
      </c>
      <c r="D4222" t="s">
        <v>97</v>
      </c>
      <c r="E4222">
        <v>618732</v>
      </c>
      <c r="F4222">
        <v>2020</v>
      </c>
    </row>
    <row r="4223" spans="1:6" x14ac:dyDescent="0.25">
      <c r="A4223" t="s">
        <v>2396</v>
      </c>
      <c r="B4223" t="s">
        <v>2343</v>
      </c>
      <c r="C4223" t="b">
        <v>1</v>
      </c>
      <c r="D4223" t="s">
        <v>97</v>
      </c>
      <c r="E4223">
        <v>1148600</v>
      </c>
      <c r="F4223">
        <v>2020</v>
      </c>
    </row>
    <row r="4224" spans="1:6" x14ac:dyDescent="0.25">
      <c r="A4224" t="s">
        <v>2366</v>
      </c>
      <c r="B4224" t="s">
        <v>2352</v>
      </c>
      <c r="C4224" t="b">
        <v>1</v>
      </c>
      <c r="D4224" t="s">
        <v>58</v>
      </c>
      <c r="E4224">
        <v>21100</v>
      </c>
      <c r="F4224">
        <v>2020</v>
      </c>
    </row>
    <row r="4225" spans="1:6" x14ac:dyDescent="0.25">
      <c r="A4225" t="s">
        <v>2338</v>
      </c>
      <c r="B4225" t="s">
        <v>2350</v>
      </c>
      <c r="C4225" t="b">
        <v>1</v>
      </c>
      <c r="D4225" t="s">
        <v>35</v>
      </c>
      <c r="E4225">
        <v>505</v>
      </c>
      <c r="F4225">
        <v>2020</v>
      </c>
    </row>
    <row r="4226" spans="1:6" x14ac:dyDescent="0.25">
      <c r="A4226" t="s">
        <v>2441</v>
      </c>
      <c r="B4226" t="s">
        <v>2350</v>
      </c>
      <c r="C4226" t="b">
        <v>1</v>
      </c>
      <c r="D4226" t="s">
        <v>66</v>
      </c>
      <c r="E4226">
        <v>70</v>
      </c>
      <c r="F4226">
        <v>2020</v>
      </c>
    </row>
    <row r="4227" spans="1:6" x14ac:dyDescent="0.25">
      <c r="A4227" t="s">
        <v>2391</v>
      </c>
      <c r="B4227" t="s">
        <v>2339</v>
      </c>
      <c r="C4227" t="b">
        <v>1</v>
      </c>
      <c r="D4227" t="s">
        <v>125</v>
      </c>
      <c r="E4227">
        <v>267382</v>
      </c>
      <c r="F4227">
        <v>2020</v>
      </c>
    </row>
    <row r="4228" spans="1:6" x14ac:dyDescent="0.25">
      <c r="A4228" t="s">
        <v>2391</v>
      </c>
      <c r="B4228" t="s">
        <v>2350</v>
      </c>
      <c r="C4228" t="b">
        <v>1</v>
      </c>
      <c r="D4228" t="s">
        <v>122</v>
      </c>
      <c r="E4228">
        <v>497</v>
      </c>
      <c r="F4228">
        <v>2020</v>
      </c>
    </row>
    <row r="4229" spans="1:6" x14ac:dyDescent="0.25">
      <c r="A4229" t="s">
        <v>2391</v>
      </c>
      <c r="B4229" t="s">
        <v>2350</v>
      </c>
      <c r="C4229" t="b">
        <v>1</v>
      </c>
      <c r="D4229" t="s">
        <v>122</v>
      </c>
      <c r="E4229">
        <v>686</v>
      </c>
      <c r="F4229">
        <v>2020</v>
      </c>
    </row>
    <row r="4230" spans="1:6" x14ac:dyDescent="0.25">
      <c r="A4230" t="s">
        <v>2366</v>
      </c>
      <c r="B4230" t="s">
        <v>2341</v>
      </c>
      <c r="C4230" t="b">
        <v>1</v>
      </c>
      <c r="D4230" t="s">
        <v>15</v>
      </c>
      <c r="E4230">
        <v>20151</v>
      </c>
      <c r="F4230">
        <v>2020</v>
      </c>
    </row>
    <row r="4231" spans="1:6" x14ac:dyDescent="0.25">
      <c r="A4231" t="s">
        <v>2441</v>
      </c>
      <c r="B4231" t="s">
        <v>2343</v>
      </c>
      <c r="C4231" t="b">
        <v>1</v>
      </c>
      <c r="D4231" t="s">
        <v>27</v>
      </c>
      <c r="E4231">
        <v>1189994</v>
      </c>
      <c r="F4231">
        <v>2020</v>
      </c>
    </row>
    <row r="4232" spans="1:6" x14ac:dyDescent="0.25">
      <c r="A4232" t="s">
        <v>2441</v>
      </c>
      <c r="B4232" t="s">
        <v>2343</v>
      </c>
      <c r="C4232" t="b">
        <v>1</v>
      </c>
      <c r="D4232" t="s">
        <v>27</v>
      </c>
      <c r="E4232">
        <v>1963317</v>
      </c>
      <c r="F4232">
        <v>2020</v>
      </c>
    </row>
    <row r="4233" spans="1:6" x14ac:dyDescent="0.25">
      <c r="A4233" t="s">
        <v>2353</v>
      </c>
      <c r="B4233" t="s">
        <v>2350</v>
      </c>
      <c r="C4233" t="b">
        <v>0</v>
      </c>
      <c r="D4233" t="s">
        <v>60</v>
      </c>
      <c r="E4233">
        <v>0.58899999999999997</v>
      </c>
      <c r="F4233">
        <v>2020</v>
      </c>
    </row>
    <row r="4234" spans="1:6" x14ac:dyDescent="0.25">
      <c r="A4234" t="s">
        <v>2396</v>
      </c>
      <c r="B4234" t="s">
        <v>2352</v>
      </c>
      <c r="C4234" t="b">
        <v>1</v>
      </c>
      <c r="D4234" t="s">
        <v>60</v>
      </c>
      <c r="E4234">
        <v>51706.411</v>
      </c>
      <c r="F4234">
        <v>2020</v>
      </c>
    </row>
    <row r="4235" spans="1:6" x14ac:dyDescent="0.25">
      <c r="A4235" t="s">
        <v>2332</v>
      </c>
      <c r="B4235" t="s">
        <v>2350</v>
      </c>
      <c r="C4235" t="b">
        <v>0</v>
      </c>
      <c r="D4235" t="s">
        <v>60</v>
      </c>
      <c r="E4235">
        <v>0</v>
      </c>
      <c r="F4235">
        <v>2020</v>
      </c>
    </row>
    <row r="4236" spans="1:6" x14ac:dyDescent="0.25">
      <c r="A4236" t="s">
        <v>2445</v>
      </c>
      <c r="B4236" t="s">
        <v>2352</v>
      </c>
      <c r="C4236" t="b">
        <v>1</v>
      </c>
      <c r="D4236" t="s">
        <v>37</v>
      </c>
      <c r="E4236">
        <v>53092</v>
      </c>
      <c r="F4236">
        <v>2020</v>
      </c>
    </row>
    <row r="4237" spans="1:6" x14ac:dyDescent="0.25">
      <c r="A4237" t="s">
        <v>2398</v>
      </c>
      <c r="B4237" t="s">
        <v>2352</v>
      </c>
      <c r="C4237" t="b">
        <v>1</v>
      </c>
      <c r="D4237" t="s">
        <v>32</v>
      </c>
      <c r="E4237">
        <v>274624</v>
      </c>
      <c r="F4237">
        <v>2020</v>
      </c>
    </row>
    <row r="4238" spans="1:6" x14ac:dyDescent="0.25">
      <c r="A4238" t="s">
        <v>2366</v>
      </c>
      <c r="B4238" t="s">
        <v>2350</v>
      </c>
      <c r="C4238" t="b">
        <v>0</v>
      </c>
      <c r="D4238" t="s">
        <v>24</v>
      </c>
      <c r="E4238">
        <v>-125</v>
      </c>
      <c r="F4238">
        <v>2020</v>
      </c>
    </row>
    <row r="4239" spans="1:6" x14ac:dyDescent="0.25">
      <c r="A4239" t="s">
        <v>2379</v>
      </c>
      <c r="B4239" t="s">
        <v>2386</v>
      </c>
      <c r="C4239" t="b">
        <v>1</v>
      </c>
      <c r="D4239" t="s">
        <v>71</v>
      </c>
      <c r="E4239">
        <v>48437</v>
      </c>
      <c r="F4239">
        <v>2020</v>
      </c>
    </row>
    <row r="4240" spans="1:6" x14ac:dyDescent="0.25">
      <c r="A4240" t="s">
        <v>2396</v>
      </c>
      <c r="B4240" t="s">
        <v>2350</v>
      </c>
      <c r="C4240" t="b">
        <v>1</v>
      </c>
      <c r="D4240" t="s">
        <v>105</v>
      </c>
      <c r="E4240">
        <v>6</v>
      </c>
      <c r="F4240">
        <v>2020</v>
      </c>
    </row>
    <row r="4241" spans="1:6" x14ac:dyDescent="0.25">
      <c r="A4241" t="s">
        <v>2396</v>
      </c>
      <c r="B4241" t="s">
        <v>2386</v>
      </c>
      <c r="C4241" t="b">
        <v>1</v>
      </c>
      <c r="D4241" t="s">
        <v>105</v>
      </c>
      <c r="E4241">
        <v>8094</v>
      </c>
      <c r="F4241">
        <v>2020</v>
      </c>
    </row>
    <row r="4242" spans="1:6" x14ac:dyDescent="0.25">
      <c r="A4242" t="s">
        <v>2353</v>
      </c>
      <c r="B4242" t="s">
        <v>2350</v>
      </c>
      <c r="C4242" t="b">
        <v>0</v>
      </c>
      <c r="D4242" t="s">
        <v>63</v>
      </c>
      <c r="E4242">
        <v>336.49599999999998</v>
      </c>
      <c r="F4242">
        <v>2020</v>
      </c>
    </row>
    <row r="4243" spans="1:6" x14ac:dyDescent="0.25">
      <c r="A4243" t="s">
        <v>2391</v>
      </c>
      <c r="B4243" t="s">
        <v>2352</v>
      </c>
      <c r="C4243" t="b">
        <v>1</v>
      </c>
      <c r="D4243" t="s">
        <v>63</v>
      </c>
      <c r="E4243">
        <v>324637.5</v>
      </c>
      <c r="F4243">
        <v>2020</v>
      </c>
    </row>
    <row r="4244" spans="1:6" x14ac:dyDescent="0.25">
      <c r="A4244" t="s">
        <v>2353</v>
      </c>
      <c r="B4244" t="s">
        <v>2350</v>
      </c>
      <c r="C4244" t="b">
        <v>0</v>
      </c>
      <c r="D4244" t="s">
        <v>22</v>
      </c>
      <c r="E4244">
        <v>647.75400000000002</v>
      </c>
      <c r="F4244">
        <v>2020</v>
      </c>
    </row>
    <row r="4245" spans="1:6" x14ac:dyDescent="0.25">
      <c r="A4245" t="s">
        <v>2383</v>
      </c>
      <c r="B4245" t="s">
        <v>2352</v>
      </c>
      <c r="C4245" t="b">
        <v>1</v>
      </c>
      <c r="D4245" t="s">
        <v>22</v>
      </c>
      <c r="E4245">
        <v>27628.245999999999</v>
      </c>
      <c r="F4245">
        <v>2020</v>
      </c>
    </row>
    <row r="4246" spans="1:6" x14ac:dyDescent="0.25">
      <c r="A4246" t="s">
        <v>2332</v>
      </c>
      <c r="B4246" t="s">
        <v>2350</v>
      </c>
      <c r="C4246" t="b">
        <v>0</v>
      </c>
      <c r="D4246" t="s">
        <v>66</v>
      </c>
      <c r="E4246">
        <v>0</v>
      </c>
      <c r="F4246">
        <v>2020</v>
      </c>
    </row>
    <row r="4247" spans="1:6" x14ac:dyDescent="0.25">
      <c r="A4247" t="s">
        <v>2391</v>
      </c>
      <c r="B4247" t="s">
        <v>2352</v>
      </c>
      <c r="C4247" t="b">
        <v>1</v>
      </c>
      <c r="D4247" t="s">
        <v>66</v>
      </c>
      <c r="E4247">
        <v>20774</v>
      </c>
      <c r="F4247">
        <v>2020</v>
      </c>
    </row>
    <row r="4248" spans="1:6" x14ac:dyDescent="0.25">
      <c r="A4248" t="s">
        <v>2440</v>
      </c>
      <c r="B4248" t="s">
        <v>2339</v>
      </c>
      <c r="C4248" t="b">
        <v>1</v>
      </c>
      <c r="D4248" t="s">
        <v>71</v>
      </c>
      <c r="E4248">
        <v>2451</v>
      </c>
      <c r="F4248">
        <v>2020</v>
      </c>
    </row>
    <row r="4249" spans="1:6" x14ac:dyDescent="0.25">
      <c r="A4249" t="s">
        <v>2342</v>
      </c>
      <c r="B4249" t="s">
        <v>2339</v>
      </c>
      <c r="C4249" t="b">
        <v>1</v>
      </c>
      <c r="D4249" t="s">
        <v>40</v>
      </c>
      <c r="E4249">
        <v>5125</v>
      </c>
      <c r="F4249">
        <v>2020</v>
      </c>
    </row>
    <row r="4250" spans="1:6" x14ac:dyDescent="0.25">
      <c r="A4250" t="s">
        <v>2391</v>
      </c>
      <c r="B4250" t="s">
        <v>2352</v>
      </c>
      <c r="C4250" t="b">
        <v>1</v>
      </c>
      <c r="D4250" t="s">
        <v>82</v>
      </c>
      <c r="E4250">
        <v>11954</v>
      </c>
      <c r="F4250">
        <v>2020</v>
      </c>
    </row>
    <row r="4251" spans="1:6" x14ac:dyDescent="0.25">
      <c r="A4251" t="s">
        <v>2396</v>
      </c>
      <c r="B4251" t="s">
        <v>2350</v>
      </c>
      <c r="C4251" t="b">
        <v>1</v>
      </c>
      <c r="D4251" t="s">
        <v>40</v>
      </c>
      <c r="E4251">
        <v>260</v>
      </c>
      <c r="F4251">
        <v>2020</v>
      </c>
    </row>
    <row r="4252" spans="1:6" x14ac:dyDescent="0.25">
      <c r="A4252" t="s">
        <v>2391</v>
      </c>
      <c r="B4252" t="s">
        <v>2352</v>
      </c>
      <c r="C4252" t="b">
        <v>1</v>
      </c>
      <c r="D4252" t="s">
        <v>58</v>
      </c>
      <c r="E4252">
        <v>339850</v>
      </c>
      <c r="F4252">
        <v>2020</v>
      </c>
    </row>
    <row r="4253" spans="1:6" x14ac:dyDescent="0.25">
      <c r="A4253" t="s">
        <v>2391</v>
      </c>
      <c r="B4253" t="s">
        <v>2350</v>
      </c>
      <c r="C4253" t="b">
        <v>1</v>
      </c>
      <c r="D4253" t="s">
        <v>42</v>
      </c>
      <c r="E4253">
        <v>2366</v>
      </c>
      <c r="F4253">
        <v>2020</v>
      </c>
    </row>
    <row r="4254" spans="1:6" x14ac:dyDescent="0.25">
      <c r="A4254" t="s">
        <v>2366</v>
      </c>
      <c r="B4254" t="s">
        <v>2339</v>
      </c>
      <c r="C4254" t="b">
        <v>1</v>
      </c>
      <c r="D4254" t="s">
        <v>108</v>
      </c>
      <c r="E4254">
        <v>949</v>
      </c>
      <c r="F4254">
        <v>2020</v>
      </c>
    </row>
    <row r="4255" spans="1:6" x14ac:dyDescent="0.25">
      <c r="A4255" t="s">
        <v>2353</v>
      </c>
      <c r="B4255" t="s">
        <v>2350</v>
      </c>
      <c r="C4255" t="b">
        <v>0</v>
      </c>
      <c r="D4255" t="s">
        <v>82</v>
      </c>
      <c r="E4255">
        <v>513.76599999999996</v>
      </c>
      <c r="F4255">
        <v>2020</v>
      </c>
    </row>
    <row r="4256" spans="1:6" x14ac:dyDescent="0.25">
      <c r="A4256" t="s">
        <v>2396</v>
      </c>
      <c r="B4256" t="s">
        <v>2352</v>
      </c>
      <c r="C4256" t="b">
        <v>1</v>
      </c>
      <c r="D4256" t="s">
        <v>82</v>
      </c>
      <c r="E4256">
        <v>125396.23</v>
      </c>
      <c r="F4256">
        <v>2020</v>
      </c>
    </row>
    <row r="4257" spans="1:6" x14ac:dyDescent="0.25">
      <c r="A4257" t="s">
        <v>2396</v>
      </c>
      <c r="B4257" t="s">
        <v>2350</v>
      </c>
      <c r="C4257" t="b">
        <v>1</v>
      </c>
      <c r="D4257" t="s">
        <v>42</v>
      </c>
      <c r="E4257">
        <v>4</v>
      </c>
      <c r="F4257">
        <v>2020</v>
      </c>
    </row>
    <row r="4258" spans="1:6" x14ac:dyDescent="0.25">
      <c r="A4258" t="s">
        <v>2396</v>
      </c>
      <c r="B4258" t="s">
        <v>2350</v>
      </c>
      <c r="C4258" t="b">
        <v>0</v>
      </c>
      <c r="D4258" t="s">
        <v>60</v>
      </c>
      <c r="E4258">
        <v>-98</v>
      </c>
      <c r="F4258">
        <v>2020</v>
      </c>
    </row>
    <row r="4259" spans="1:6" x14ac:dyDescent="0.25">
      <c r="A4259" t="s">
        <v>2353</v>
      </c>
      <c r="B4259" t="s">
        <v>2350</v>
      </c>
      <c r="C4259" t="b">
        <v>0</v>
      </c>
      <c r="D4259" t="s">
        <v>105</v>
      </c>
      <c r="E4259">
        <v>3880.634</v>
      </c>
      <c r="F4259">
        <v>2020</v>
      </c>
    </row>
    <row r="4260" spans="1:6" x14ac:dyDescent="0.25">
      <c r="A4260" t="s">
        <v>2396</v>
      </c>
      <c r="B4260" t="s">
        <v>2352</v>
      </c>
      <c r="C4260" t="b">
        <v>1</v>
      </c>
      <c r="D4260" t="s">
        <v>105</v>
      </c>
      <c r="E4260">
        <v>66451.365999999995</v>
      </c>
      <c r="F4260">
        <v>2020</v>
      </c>
    </row>
    <row r="4261" spans="1:6" x14ac:dyDescent="0.25">
      <c r="A4261" t="s">
        <v>2396</v>
      </c>
      <c r="B4261" t="s">
        <v>2350</v>
      </c>
      <c r="C4261" t="b">
        <v>1</v>
      </c>
      <c r="D4261" t="s">
        <v>60</v>
      </c>
      <c r="E4261">
        <v>271</v>
      </c>
      <c r="F4261">
        <v>2020</v>
      </c>
    </row>
    <row r="4262" spans="1:6" x14ac:dyDescent="0.25">
      <c r="A4262" t="s">
        <v>2391</v>
      </c>
      <c r="B4262" t="s">
        <v>2352</v>
      </c>
      <c r="C4262" t="b">
        <v>1</v>
      </c>
      <c r="D4262" t="s">
        <v>58</v>
      </c>
      <c r="E4262">
        <v>21654</v>
      </c>
      <c r="F4262">
        <v>2020</v>
      </c>
    </row>
    <row r="4263" spans="1:6" x14ac:dyDescent="0.25">
      <c r="A4263" t="s">
        <v>2332</v>
      </c>
      <c r="B4263" t="s">
        <v>2343</v>
      </c>
      <c r="C4263" t="b">
        <v>0</v>
      </c>
      <c r="D4263" t="s">
        <v>40</v>
      </c>
      <c r="E4263">
        <v>246281</v>
      </c>
      <c r="F4263">
        <v>2020</v>
      </c>
    </row>
    <row r="4264" spans="1:6" x14ac:dyDescent="0.25">
      <c r="A4264" t="s">
        <v>2396</v>
      </c>
      <c r="B4264" t="s">
        <v>2343</v>
      </c>
      <c r="C4264" t="b">
        <v>1</v>
      </c>
      <c r="D4264" t="s">
        <v>40</v>
      </c>
      <c r="E4264">
        <v>426024</v>
      </c>
      <c r="F4264">
        <v>2020</v>
      </c>
    </row>
    <row r="4265" spans="1:6" x14ac:dyDescent="0.25">
      <c r="A4265" t="s">
        <v>2391</v>
      </c>
      <c r="B4265" t="s">
        <v>2352</v>
      </c>
      <c r="C4265" t="b">
        <v>1</v>
      </c>
      <c r="D4265" t="s">
        <v>15</v>
      </c>
      <c r="E4265">
        <v>15755</v>
      </c>
      <c r="F4265">
        <v>2020</v>
      </c>
    </row>
    <row r="4266" spans="1:6" x14ac:dyDescent="0.25">
      <c r="A4266" t="s">
        <v>2332</v>
      </c>
      <c r="B4266" t="s">
        <v>2386</v>
      </c>
      <c r="C4266" t="b">
        <v>0</v>
      </c>
      <c r="D4266" t="s">
        <v>15</v>
      </c>
      <c r="E4266">
        <v>0</v>
      </c>
      <c r="F4266">
        <v>2020</v>
      </c>
    </row>
    <row r="4267" spans="1:6" x14ac:dyDescent="0.25">
      <c r="A4267" t="s">
        <v>2445</v>
      </c>
      <c r="B4267" t="s">
        <v>2352</v>
      </c>
      <c r="C4267" t="b">
        <v>1</v>
      </c>
      <c r="D4267" t="s">
        <v>63</v>
      </c>
      <c r="E4267">
        <v>44492</v>
      </c>
      <c r="F4267">
        <v>2020</v>
      </c>
    </row>
    <row r="4268" spans="1:6" x14ac:dyDescent="0.25">
      <c r="A4268" t="s">
        <v>2396</v>
      </c>
      <c r="B4268" t="s">
        <v>2352</v>
      </c>
      <c r="C4268" t="b">
        <v>1</v>
      </c>
      <c r="D4268" t="s">
        <v>63</v>
      </c>
      <c r="E4268">
        <v>214864</v>
      </c>
      <c r="F4268">
        <v>2020</v>
      </c>
    </row>
    <row r="4269" spans="1:6" x14ac:dyDescent="0.25">
      <c r="A4269" t="s">
        <v>2380</v>
      </c>
      <c r="B4269" t="s">
        <v>2350</v>
      </c>
      <c r="C4269" t="b">
        <v>1</v>
      </c>
      <c r="D4269" t="s">
        <v>35</v>
      </c>
      <c r="E4269">
        <v>58</v>
      </c>
      <c r="F4269">
        <v>2020</v>
      </c>
    </row>
    <row r="4270" spans="1:6" x14ac:dyDescent="0.25">
      <c r="A4270" t="s">
        <v>2332</v>
      </c>
      <c r="B4270" t="s">
        <v>2350</v>
      </c>
      <c r="C4270" t="b">
        <v>0</v>
      </c>
      <c r="D4270" t="s">
        <v>131</v>
      </c>
      <c r="E4270">
        <v>942.923</v>
      </c>
      <c r="F4270">
        <v>2020</v>
      </c>
    </row>
    <row r="4271" spans="1:6" x14ac:dyDescent="0.25">
      <c r="A4271" t="s">
        <v>2445</v>
      </c>
      <c r="B4271" t="s">
        <v>2343</v>
      </c>
      <c r="C4271" t="b">
        <v>1</v>
      </c>
      <c r="D4271" t="s">
        <v>131</v>
      </c>
      <c r="E4271">
        <v>110295.08</v>
      </c>
      <c r="F4271">
        <v>2020</v>
      </c>
    </row>
    <row r="4272" spans="1:6" x14ac:dyDescent="0.25">
      <c r="A4272" t="s">
        <v>2353</v>
      </c>
      <c r="B4272" t="s">
        <v>2350</v>
      </c>
      <c r="C4272" t="b">
        <v>0</v>
      </c>
      <c r="D4272" t="s">
        <v>131</v>
      </c>
      <c r="E4272">
        <v>4868.3469999999998</v>
      </c>
      <c r="F4272">
        <v>2020</v>
      </c>
    </row>
    <row r="4273" spans="1:6" x14ac:dyDescent="0.25">
      <c r="A4273" t="s">
        <v>2445</v>
      </c>
      <c r="B4273" t="s">
        <v>2343</v>
      </c>
      <c r="C4273" t="b">
        <v>1</v>
      </c>
      <c r="D4273" t="s">
        <v>131</v>
      </c>
      <c r="E4273">
        <v>264429.65000000002</v>
      </c>
      <c r="F4273">
        <v>2020</v>
      </c>
    </row>
    <row r="4274" spans="1:6" x14ac:dyDescent="0.25">
      <c r="A4274" t="s">
        <v>2391</v>
      </c>
      <c r="B4274" t="s">
        <v>2350</v>
      </c>
      <c r="C4274" t="b">
        <v>0</v>
      </c>
      <c r="D4274" t="s">
        <v>16</v>
      </c>
      <c r="E4274">
        <v>-293</v>
      </c>
      <c r="F4274">
        <v>2020</v>
      </c>
    </row>
    <row r="4275" spans="1:6" x14ac:dyDescent="0.25">
      <c r="A4275" t="s">
        <v>2332</v>
      </c>
      <c r="B4275" t="s">
        <v>2350</v>
      </c>
      <c r="C4275" t="b">
        <v>0</v>
      </c>
      <c r="D4275" t="s">
        <v>24</v>
      </c>
      <c r="E4275">
        <v>0</v>
      </c>
      <c r="F4275">
        <v>2020</v>
      </c>
    </row>
    <row r="4276" spans="1:6" x14ac:dyDescent="0.25">
      <c r="A4276" t="s">
        <v>2332</v>
      </c>
      <c r="B4276" t="s">
        <v>2343</v>
      </c>
      <c r="C4276" t="b">
        <v>0</v>
      </c>
      <c r="D4276" t="s">
        <v>125</v>
      </c>
      <c r="E4276">
        <v>905472</v>
      </c>
      <c r="F4276">
        <v>2020</v>
      </c>
    </row>
    <row r="4277" spans="1:6" x14ac:dyDescent="0.25">
      <c r="A4277" t="s">
        <v>2398</v>
      </c>
      <c r="B4277" t="s">
        <v>2343</v>
      </c>
      <c r="C4277" t="b">
        <v>1</v>
      </c>
      <c r="D4277" t="s">
        <v>125</v>
      </c>
      <c r="E4277">
        <v>1455203</v>
      </c>
      <c r="F4277">
        <v>2020</v>
      </c>
    </row>
    <row r="4278" spans="1:6" x14ac:dyDescent="0.25">
      <c r="A4278" t="s">
        <v>2445</v>
      </c>
      <c r="B4278" t="s">
        <v>2343</v>
      </c>
      <c r="C4278" t="b">
        <v>1</v>
      </c>
      <c r="D4278" t="s">
        <v>71</v>
      </c>
      <c r="E4278">
        <v>259229</v>
      </c>
      <c r="F4278">
        <v>2020</v>
      </c>
    </row>
    <row r="4279" spans="1:6" x14ac:dyDescent="0.25">
      <c r="A4279" t="s">
        <v>2445</v>
      </c>
      <c r="B4279" t="s">
        <v>2343</v>
      </c>
      <c r="C4279" t="b">
        <v>1</v>
      </c>
      <c r="D4279" t="s">
        <v>71</v>
      </c>
      <c r="E4279">
        <v>452250</v>
      </c>
      <c r="F4279">
        <v>2020</v>
      </c>
    </row>
    <row r="4280" spans="1:6" x14ac:dyDescent="0.25">
      <c r="A4280" t="s">
        <v>2353</v>
      </c>
      <c r="B4280" t="s">
        <v>2350</v>
      </c>
      <c r="C4280" t="b">
        <v>0</v>
      </c>
      <c r="D4280" t="s">
        <v>77</v>
      </c>
      <c r="E4280">
        <v>187.64500000000001</v>
      </c>
      <c r="F4280">
        <v>2020</v>
      </c>
    </row>
    <row r="4281" spans="1:6" x14ac:dyDescent="0.25">
      <c r="A4281" t="s">
        <v>2365</v>
      </c>
      <c r="B4281" t="s">
        <v>2347</v>
      </c>
      <c r="C4281" t="b">
        <v>1</v>
      </c>
      <c r="D4281" t="s">
        <v>77</v>
      </c>
      <c r="E4281">
        <v>14107.119000000001</v>
      </c>
      <c r="F4281">
        <v>2020</v>
      </c>
    </row>
    <row r="4282" spans="1:6" x14ac:dyDescent="0.25">
      <c r="A4282" t="s">
        <v>2353</v>
      </c>
      <c r="B4282" t="s">
        <v>2350</v>
      </c>
      <c r="C4282" t="b">
        <v>0</v>
      </c>
      <c r="D4282" t="s">
        <v>77</v>
      </c>
      <c r="E4282">
        <v>2234.2359999999999</v>
      </c>
      <c r="F4282">
        <v>2020</v>
      </c>
    </row>
    <row r="4283" spans="1:6" x14ac:dyDescent="0.25">
      <c r="A4283" t="s">
        <v>2365</v>
      </c>
      <c r="B4283" t="s">
        <v>2341</v>
      </c>
      <c r="C4283" t="b">
        <v>1</v>
      </c>
      <c r="D4283" t="s">
        <v>55</v>
      </c>
      <c r="E4283">
        <v>29093</v>
      </c>
      <c r="F4283">
        <v>2020</v>
      </c>
    </row>
    <row r="4284" spans="1:6" x14ac:dyDescent="0.25">
      <c r="A4284" t="s">
        <v>2332</v>
      </c>
      <c r="B4284" t="s">
        <v>2372</v>
      </c>
      <c r="C4284" t="b">
        <v>0</v>
      </c>
      <c r="D4284" t="s">
        <v>55</v>
      </c>
      <c r="E4284">
        <v>-140332</v>
      </c>
      <c r="F4284">
        <v>2020</v>
      </c>
    </row>
    <row r="4285" spans="1:6" x14ac:dyDescent="0.25">
      <c r="A4285" t="s">
        <v>2332</v>
      </c>
      <c r="B4285" t="s">
        <v>2350</v>
      </c>
      <c r="C4285" t="b">
        <v>0</v>
      </c>
      <c r="D4285" t="s">
        <v>85</v>
      </c>
      <c r="E4285">
        <v>0</v>
      </c>
      <c r="F4285">
        <v>2020</v>
      </c>
    </row>
    <row r="4286" spans="1:6" x14ac:dyDescent="0.25">
      <c r="A4286" t="s">
        <v>2365</v>
      </c>
      <c r="B4286" t="s">
        <v>2347</v>
      </c>
      <c r="C4286" t="b">
        <v>1</v>
      </c>
      <c r="D4286" t="s">
        <v>85</v>
      </c>
      <c r="E4286">
        <v>104924.41</v>
      </c>
      <c r="F4286">
        <v>2020</v>
      </c>
    </row>
    <row r="4287" spans="1:6" x14ac:dyDescent="0.25">
      <c r="A4287" t="s">
        <v>2353</v>
      </c>
      <c r="B4287" t="s">
        <v>2350</v>
      </c>
      <c r="C4287" t="b">
        <v>0</v>
      </c>
      <c r="D4287" t="s">
        <v>85</v>
      </c>
      <c r="E4287">
        <v>3757.587</v>
      </c>
      <c r="F4287">
        <v>2020</v>
      </c>
    </row>
    <row r="4288" spans="1:6" x14ac:dyDescent="0.25">
      <c r="A4288" t="s">
        <v>2332</v>
      </c>
      <c r="B4288" t="s">
        <v>2350</v>
      </c>
      <c r="C4288" t="b">
        <v>0</v>
      </c>
      <c r="D4288" t="s">
        <v>85</v>
      </c>
      <c r="E4288">
        <v>0</v>
      </c>
      <c r="F4288">
        <v>2020</v>
      </c>
    </row>
    <row r="4289" spans="1:6" x14ac:dyDescent="0.25">
      <c r="A4289" t="s">
        <v>2387</v>
      </c>
      <c r="B4289" t="s">
        <v>2372</v>
      </c>
      <c r="C4289" t="b">
        <v>1</v>
      </c>
      <c r="D4289" t="s">
        <v>85</v>
      </c>
      <c r="E4289">
        <v>47051</v>
      </c>
      <c r="F4289">
        <v>2020</v>
      </c>
    </row>
    <row r="4290" spans="1:6" x14ac:dyDescent="0.25">
      <c r="A4290" t="s">
        <v>2332</v>
      </c>
      <c r="B4290" t="s">
        <v>2352</v>
      </c>
      <c r="C4290" t="b">
        <v>0</v>
      </c>
      <c r="D4290" t="s">
        <v>79</v>
      </c>
      <c r="E4290">
        <v>0</v>
      </c>
      <c r="F4290">
        <v>2020</v>
      </c>
    </row>
    <row r="4291" spans="1:6" x14ac:dyDescent="0.25">
      <c r="A4291" t="s">
        <v>2391</v>
      </c>
      <c r="B4291" t="s">
        <v>2352</v>
      </c>
      <c r="C4291" t="b">
        <v>1</v>
      </c>
      <c r="D4291" t="s">
        <v>116</v>
      </c>
      <c r="E4291">
        <v>4959</v>
      </c>
      <c r="F4291">
        <v>2020</v>
      </c>
    </row>
    <row r="4292" spans="1:6" x14ac:dyDescent="0.25">
      <c r="A4292" t="s">
        <v>2365</v>
      </c>
      <c r="B4292" t="s">
        <v>2350</v>
      </c>
      <c r="C4292" t="b">
        <v>1</v>
      </c>
      <c r="D4292" t="s">
        <v>100</v>
      </c>
      <c r="E4292">
        <v>1020</v>
      </c>
      <c r="F4292">
        <v>2020</v>
      </c>
    </row>
    <row r="4293" spans="1:6" x14ac:dyDescent="0.25">
      <c r="A4293" t="s">
        <v>2391</v>
      </c>
      <c r="B4293" t="s">
        <v>2350</v>
      </c>
      <c r="C4293" t="b">
        <v>0</v>
      </c>
      <c r="D4293" t="s">
        <v>131</v>
      </c>
      <c r="E4293">
        <v>-81</v>
      </c>
      <c r="F4293">
        <v>2020</v>
      </c>
    </row>
    <row r="4294" spans="1:6" x14ac:dyDescent="0.25">
      <c r="A4294" t="s">
        <v>2366</v>
      </c>
      <c r="B4294" t="s">
        <v>2352</v>
      </c>
      <c r="C4294" t="b">
        <v>1</v>
      </c>
      <c r="D4294" t="s">
        <v>12</v>
      </c>
      <c r="E4294">
        <v>403</v>
      </c>
      <c r="F4294">
        <v>2020</v>
      </c>
    </row>
    <row r="4295" spans="1:6" x14ac:dyDescent="0.25">
      <c r="A4295" t="s">
        <v>2397</v>
      </c>
      <c r="B4295" t="s">
        <v>2350</v>
      </c>
      <c r="C4295" t="b">
        <v>1</v>
      </c>
      <c r="D4295" t="s">
        <v>35</v>
      </c>
      <c r="E4295">
        <v>195</v>
      </c>
      <c r="F4295">
        <v>2020</v>
      </c>
    </row>
    <row r="4296" spans="1:6" x14ac:dyDescent="0.25">
      <c r="A4296" t="s">
        <v>2332</v>
      </c>
      <c r="B4296" t="s">
        <v>2350</v>
      </c>
      <c r="C4296" t="b">
        <v>0</v>
      </c>
      <c r="D4296" t="s">
        <v>58</v>
      </c>
      <c r="E4296">
        <v>0</v>
      </c>
      <c r="F4296">
        <v>2020</v>
      </c>
    </row>
    <row r="4297" spans="1:6" x14ac:dyDescent="0.25">
      <c r="A4297" t="s">
        <v>2353</v>
      </c>
      <c r="B4297" t="s">
        <v>2350</v>
      </c>
      <c r="C4297" t="b">
        <v>0</v>
      </c>
      <c r="D4297" t="s">
        <v>42</v>
      </c>
      <c r="E4297">
        <v>43.523000000000003</v>
      </c>
      <c r="F4297">
        <v>2020</v>
      </c>
    </row>
    <row r="4298" spans="1:6" x14ac:dyDescent="0.25">
      <c r="A4298" t="s">
        <v>2441</v>
      </c>
      <c r="B4298" t="s">
        <v>2352</v>
      </c>
      <c r="C4298" t="b">
        <v>1</v>
      </c>
      <c r="D4298" t="s">
        <v>42</v>
      </c>
      <c r="E4298">
        <v>72.477000000000004</v>
      </c>
      <c r="F4298">
        <v>2020</v>
      </c>
    </row>
    <row r="4299" spans="1:6" x14ac:dyDescent="0.25">
      <c r="A4299" t="s">
        <v>2391</v>
      </c>
      <c r="B4299" t="s">
        <v>2352</v>
      </c>
      <c r="C4299" t="b">
        <v>1</v>
      </c>
      <c r="D4299" t="s">
        <v>125</v>
      </c>
      <c r="E4299">
        <v>48140</v>
      </c>
      <c r="F4299">
        <v>2020</v>
      </c>
    </row>
    <row r="4300" spans="1:6" x14ac:dyDescent="0.25">
      <c r="A4300" t="s">
        <v>2353</v>
      </c>
      <c r="B4300" t="s">
        <v>2350</v>
      </c>
      <c r="C4300" t="b">
        <v>0</v>
      </c>
      <c r="D4300" t="s">
        <v>131</v>
      </c>
      <c r="E4300">
        <v>3669.259</v>
      </c>
      <c r="F4300">
        <v>2020</v>
      </c>
    </row>
    <row r="4301" spans="1:6" x14ac:dyDescent="0.25">
      <c r="A4301" t="s">
        <v>2392</v>
      </c>
      <c r="B4301" t="s">
        <v>2345</v>
      </c>
      <c r="C4301" t="b">
        <v>1</v>
      </c>
      <c r="D4301" t="s">
        <v>131</v>
      </c>
      <c r="E4301">
        <v>5183235.7</v>
      </c>
      <c r="F4301">
        <v>2020</v>
      </c>
    </row>
    <row r="4302" spans="1:6" x14ac:dyDescent="0.25">
      <c r="A4302" t="s">
        <v>2332</v>
      </c>
      <c r="B4302" t="s">
        <v>2345</v>
      </c>
      <c r="C4302" t="b">
        <v>0</v>
      </c>
      <c r="D4302" t="s">
        <v>131</v>
      </c>
      <c r="E4302">
        <v>0</v>
      </c>
      <c r="F4302">
        <v>2020</v>
      </c>
    </row>
    <row r="4303" spans="1:6" x14ac:dyDescent="0.25">
      <c r="A4303" t="s">
        <v>2391</v>
      </c>
      <c r="B4303" t="s">
        <v>2352</v>
      </c>
      <c r="C4303" t="b">
        <v>1</v>
      </c>
      <c r="D4303" t="s">
        <v>134</v>
      </c>
      <c r="E4303">
        <v>616</v>
      </c>
      <c r="F4303">
        <v>2020</v>
      </c>
    </row>
    <row r="4304" spans="1:6" x14ac:dyDescent="0.25">
      <c r="A4304" t="s">
        <v>2365</v>
      </c>
      <c r="B4304" t="s">
        <v>2350</v>
      </c>
      <c r="C4304" t="b">
        <v>1</v>
      </c>
      <c r="D4304" t="s">
        <v>60</v>
      </c>
      <c r="E4304">
        <v>2176.413</v>
      </c>
      <c r="F4304">
        <v>2020</v>
      </c>
    </row>
    <row r="4305" spans="1:6" x14ac:dyDescent="0.25">
      <c r="A4305" t="s">
        <v>2445</v>
      </c>
      <c r="B4305" t="s">
        <v>2352</v>
      </c>
      <c r="C4305" t="b">
        <v>1</v>
      </c>
      <c r="D4305" t="s">
        <v>60</v>
      </c>
      <c r="E4305">
        <v>150500.59</v>
      </c>
      <c r="F4305">
        <v>2020</v>
      </c>
    </row>
    <row r="4306" spans="1:6" x14ac:dyDescent="0.25">
      <c r="A4306" t="s">
        <v>2391</v>
      </c>
      <c r="B4306" t="s">
        <v>2352</v>
      </c>
      <c r="C4306" t="b">
        <v>1</v>
      </c>
      <c r="D4306" t="s">
        <v>134</v>
      </c>
      <c r="E4306">
        <v>624</v>
      </c>
      <c r="F4306">
        <v>2020</v>
      </c>
    </row>
    <row r="4307" spans="1:6" x14ac:dyDescent="0.25">
      <c r="A4307" t="s">
        <v>2332</v>
      </c>
      <c r="B4307" t="s">
        <v>2350</v>
      </c>
      <c r="C4307" t="b">
        <v>0</v>
      </c>
      <c r="D4307" t="s">
        <v>40</v>
      </c>
      <c r="E4307">
        <v>0</v>
      </c>
      <c r="F4307">
        <v>2020</v>
      </c>
    </row>
    <row r="4308" spans="1:6" x14ac:dyDescent="0.25">
      <c r="A4308" t="s">
        <v>2365</v>
      </c>
      <c r="B4308" t="s">
        <v>2352</v>
      </c>
      <c r="C4308" t="b">
        <v>1</v>
      </c>
      <c r="D4308" t="s">
        <v>40</v>
      </c>
      <c r="E4308">
        <v>2278</v>
      </c>
      <c r="F4308">
        <v>2020</v>
      </c>
    </row>
    <row r="4309" spans="1:6" x14ac:dyDescent="0.25">
      <c r="A4309" t="s">
        <v>2391</v>
      </c>
      <c r="B4309" t="s">
        <v>2352</v>
      </c>
      <c r="C4309" t="b">
        <v>1</v>
      </c>
      <c r="D4309" t="s">
        <v>134</v>
      </c>
      <c r="E4309">
        <v>751</v>
      </c>
      <c r="F4309">
        <v>2020</v>
      </c>
    </row>
    <row r="4310" spans="1:6" x14ac:dyDescent="0.25">
      <c r="A4310" t="s">
        <v>2441</v>
      </c>
      <c r="B4310" t="s">
        <v>2343</v>
      </c>
      <c r="C4310" t="b">
        <v>1</v>
      </c>
      <c r="D4310" t="s">
        <v>40</v>
      </c>
      <c r="E4310">
        <v>1045083</v>
      </c>
      <c r="F4310">
        <v>2020</v>
      </c>
    </row>
    <row r="4311" spans="1:6" x14ac:dyDescent="0.25">
      <c r="A4311" t="s">
        <v>2441</v>
      </c>
      <c r="B4311" t="s">
        <v>2343</v>
      </c>
      <c r="C4311" t="b">
        <v>1</v>
      </c>
      <c r="D4311" t="s">
        <v>40</v>
      </c>
      <c r="E4311">
        <v>1523662</v>
      </c>
      <c r="F4311">
        <v>2020</v>
      </c>
    </row>
    <row r="4312" spans="1:6" x14ac:dyDescent="0.25">
      <c r="A4312" t="s">
        <v>2365</v>
      </c>
      <c r="B4312" t="s">
        <v>2350</v>
      </c>
      <c r="C4312" t="b">
        <v>0</v>
      </c>
      <c r="D4312" t="s">
        <v>108</v>
      </c>
      <c r="E4312">
        <v>-335</v>
      </c>
      <c r="F4312">
        <v>2020</v>
      </c>
    </row>
    <row r="4313" spans="1:6" x14ac:dyDescent="0.25">
      <c r="A4313" t="s">
        <v>2332</v>
      </c>
      <c r="B4313" t="s">
        <v>2352</v>
      </c>
      <c r="C4313" t="b">
        <v>0</v>
      </c>
      <c r="D4313" t="s">
        <v>108</v>
      </c>
      <c r="E4313">
        <v>0</v>
      </c>
      <c r="F4313">
        <v>2020</v>
      </c>
    </row>
    <row r="4314" spans="1:6" x14ac:dyDescent="0.25">
      <c r="A4314" t="s">
        <v>2365</v>
      </c>
      <c r="B4314" t="s">
        <v>2368</v>
      </c>
      <c r="C4314" t="b">
        <v>1</v>
      </c>
      <c r="D4314" t="s">
        <v>71</v>
      </c>
      <c r="E4314">
        <v>6188551</v>
      </c>
      <c r="F4314">
        <v>2020</v>
      </c>
    </row>
    <row r="4315" spans="1:6" x14ac:dyDescent="0.25">
      <c r="A4315" t="s">
        <v>2365</v>
      </c>
      <c r="B4315" t="s">
        <v>2352</v>
      </c>
      <c r="C4315" t="b">
        <v>1</v>
      </c>
      <c r="D4315" t="s">
        <v>42</v>
      </c>
      <c r="E4315">
        <v>2072</v>
      </c>
      <c r="F4315">
        <v>2020</v>
      </c>
    </row>
    <row r="4316" spans="1:6" x14ac:dyDescent="0.25">
      <c r="A4316" t="s">
        <v>2332</v>
      </c>
      <c r="B4316" t="s">
        <v>2350</v>
      </c>
      <c r="C4316" t="b">
        <v>0</v>
      </c>
      <c r="D4316" t="s">
        <v>42</v>
      </c>
      <c r="E4316">
        <v>0</v>
      </c>
      <c r="F4316">
        <v>2020</v>
      </c>
    </row>
    <row r="4317" spans="1:6" x14ac:dyDescent="0.25">
      <c r="A4317" t="s">
        <v>2387</v>
      </c>
      <c r="B4317" t="s">
        <v>2345</v>
      </c>
      <c r="C4317" t="b">
        <v>1</v>
      </c>
      <c r="D4317" t="s">
        <v>88</v>
      </c>
      <c r="E4317">
        <v>4281018.4000000004</v>
      </c>
      <c r="F4317">
        <v>2020</v>
      </c>
    </row>
    <row r="4318" spans="1:6" x14ac:dyDescent="0.25">
      <c r="A4318" t="s">
        <v>2353</v>
      </c>
      <c r="B4318" t="s">
        <v>2350</v>
      </c>
      <c r="C4318" t="b">
        <v>0</v>
      </c>
      <c r="D4318" t="s">
        <v>88</v>
      </c>
      <c r="E4318">
        <v>26482.891</v>
      </c>
      <c r="F4318">
        <v>2020</v>
      </c>
    </row>
    <row r="4319" spans="1:6" x14ac:dyDescent="0.25">
      <c r="A4319" t="s">
        <v>2353</v>
      </c>
      <c r="B4319" t="s">
        <v>2347</v>
      </c>
      <c r="C4319" t="b">
        <v>0</v>
      </c>
      <c r="D4319" t="s">
        <v>88</v>
      </c>
      <c r="E4319">
        <v>1033430.7</v>
      </c>
      <c r="F4319">
        <v>2020</v>
      </c>
    </row>
    <row r="4320" spans="1:6" x14ac:dyDescent="0.25">
      <c r="A4320" t="s">
        <v>2332</v>
      </c>
      <c r="B4320" t="s">
        <v>2350</v>
      </c>
      <c r="C4320" t="b">
        <v>0</v>
      </c>
      <c r="D4320" t="s">
        <v>24</v>
      </c>
      <c r="E4320">
        <v>0</v>
      </c>
      <c r="F4320">
        <v>2020</v>
      </c>
    </row>
    <row r="4321" spans="1:6" x14ac:dyDescent="0.25">
      <c r="A4321" t="s">
        <v>2392</v>
      </c>
      <c r="B4321" t="s">
        <v>2347</v>
      </c>
      <c r="C4321" t="b">
        <v>1</v>
      </c>
      <c r="D4321" t="s">
        <v>24</v>
      </c>
      <c r="E4321">
        <v>2243889</v>
      </c>
      <c r="F4321">
        <v>2020</v>
      </c>
    </row>
    <row r="4322" spans="1:6" x14ac:dyDescent="0.25">
      <c r="A4322" t="s">
        <v>2332</v>
      </c>
      <c r="B4322" t="s">
        <v>2350</v>
      </c>
      <c r="C4322" t="b">
        <v>0</v>
      </c>
      <c r="D4322" t="s">
        <v>24</v>
      </c>
      <c r="E4322">
        <v>0</v>
      </c>
      <c r="F4322">
        <v>2020</v>
      </c>
    </row>
    <row r="4323" spans="1:6" x14ac:dyDescent="0.25">
      <c r="A4323" t="s">
        <v>2459</v>
      </c>
      <c r="B4323" t="s">
        <v>2350</v>
      </c>
      <c r="C4323" t="b">
        <v>1</v>
      </c>
      <c r="D4323" t="s">
        <v>24</v>
      </c>
      <c r="E4323">
        <v>13536.268</v>
      </c>
      <c r="F4323">
        <v>2020</v>
      </c>
    </row>
    <row r="4324" spans="1:6" x14ac:dyDescent="0.25">
      <c r="A4324" t="s">
        <v>2342</v>
      </c>
      <c r="B4324" t="s">
        <v>2352</v>
      </c>
      <c r="C4324" t="b">
        <v>1</v>
      </c>
      <c r="D4324" t="s">
        <v>24</v>
      </c>
      <c r="E4324">
        <v>305418.73</v>
      </c>
      <c r="F4324">
        <v>2020</v>
      </c>
    </row>
    <row r="4325" spans="1:6" x14ac:dyDescent="0.25">
      <c r="A4325" t="s">
        <v>2366</v>
      </c>
      <c r="B4325" t="s">
        <v>2352</v>
      </c>
      <c r="C4325" t="b">
        <v>1</v>
      </c>
      <c r="D4325" t="s">
        <v>85</v>
      </c>
      <c r="E4325">
        <v>59972</v>
      </c>
      <c r="F4325">
        <v>2020</v>
      </c>
    </row>
    <row r="4326" spans="1:6" x14ac:dyDescent="0.25">
      <c r="A4326" t="s">
        <v>2387</v>
      </c>
      <c r="B4326" t="s">
        <v>2347</v>
      </c>
      <c r="C4326" t="b">
        <v>1</v>
      </c>
      <c r="D4326" t="s">
        <v>63</v>
      </c>
      <c r="E4326">
        <v>988269</v>
      </c>
      <c r="F4326">
        <v>2020</v>
      </c>
    </row>
    <row r="4327" spans="1:6" x14ac:dyDescent="0.25">
      <c r="A4327" t="s">
        <v>2332</v>
      </c>
      <c r="B4327" t="s">
        <v>2350</v>
      </c>
      <c r="C4327" t="b">
        <v>0</v>
      </c>
      <c r="D4327" t="s">
        <v>63</v>
      </c>
      <c r="E4327">
        <v>0</v>
      </c>
      <c r="F4327">
        <v>2020</v>
      </c>
    </row>
    <row r="4328" spans="1:6" x14ac:dyDescent="0.25">
      <c r="A4328" t="s">
        <v>2351</v>
      </c>
      <c r="B4328" t="s">
        <v>2368</v>
      </c>
      <c r="C4328" t="b">
        <v>1</v>
      </c>
      <c r="D4328" t="s">
        <v>12</v>
      </c>
      <c r="E4328">
        <v>7626671</v>
      </c>
      <c r="F4328">
        <v>2020</v>
      </c>
    </row>
    <row r="4329" spans="1:6" x14ac:dyDescent="0.25">
      <c r="A4329" t="s">
        <v>2351</v>
      </c>
      <c r="B4329" t="s">
        <v>2368</v>
      </c>
      <c r="C4329" t="b">
        <v>1</v>
      </c>
      <c r="D4329" t="s">
        <v>12</v>
      </c>
      <c r="E4329">
        <v>7436378</v>
      </c>
      <c r="F4329">
        <v>2020</v>
      </c>
    </row>
    <row r="4330" spans="1:6" x14ac:dyDescent="0.25">
      <c r="A4330" t="s">
        <v>2379</v>
      </c>
      <c r="B4330" t="s">
        <v>2350</v>
      </c>
      <c r="C4330" t="b">
        <v>1</v>
      </c>
      <c r="D4330" t="s">
        <v>48</v>
      </c>
      <c r="E4330">
        <v>937</v>
      </c>
      <c r="F4330">
        <v>2020</v>
      </c>
    </row>
    <row r="4331" spans="1:6" x14ac:dyDescent="0.25">
      <c r="A4331" t="s">
        <v>2387</v>
      </c>
      <c r="B4331" t="s">
        <v>2347</v>
      </c>
      <c r="C4331" t="b">
        <v>1</v>
      </c>
      <c r="D4331" t="s">
        <v>48</v>
      </c>
      <c r="E4331">
        <v>132451</v>
      </c>
      <c r="F4331">
        <v>2020</v>
      </c>
    </row>
    <row r="4332" spans="1:6" x14ac:dyDescent="0.25">
      <c r="A4332" t="s">
        <v>2332</v>
      </c>
      <c r="B4332" t="s">
        <v>2350</v>
      </c>
      <c r="C4332" t="b">
        <v>0</v>
      </c>
      <c r="D4332" t="s">
        <v>48</v>
      </c>
      <c r="E4332">
        <v>0</v>
      </c>
      <c r="F4332">
        <v>2020</v>
      </c>
    </row>
    <row r="4333" spans="1:6" x14ac:dyDescent="0.25">
      <c r="A4333" t="s">
        <v>2332</v>
      </c>
      <c r="B4333" t="s">
        <v>2343</v>
      </c>
      <c r="C4333" t="b">
        <v>0</v>
      </c>
      <c r="D4333" t="s">
        <v>95</v>
      </c>
      <c r="E4333">
        <v>96921</v>
      </c>
      <c r="F4333">
        <v>2020</v>
      </c>
    </row>
    <row r="4334" spans="1:6" x14ac:dyDescent="0.25">
      <c r="A4334" t="s">
        <v>2332</v>
      </c>
      <c r="B4334" t="s">
        <v>2350</v>
      </c>
      <c r="C4334" t="b">
        <v>0</v>
      </c>
      <c r="D4334" t="s">
        <v>95</v>
      </c>
      <c r="E4334">
        <v>0</v>
      </c>
      <c r="F4334">
        <v>2020</v>
      </c>
    </row>
    <row r="4335" spans="1:6" x14ac:dyDescent="0.25">
      <c r="A4335" t="s">
        <v>2397</v>
      </c>
      <c r="B4335" t="s">
        <v>2343</v>
      </c>
      <c r="C4335" t="b">
        <v>1</v>
      </c>
      <c r="D4335" t="s">
        <v>95</v>
      </c>
      <c r="E4335">
        <v>146335</v>
      </c>
      <c r="F4335">
        <v>2020</v>
      </c>
    </row>
    <row r="4336" spans="1:6" x14ac:dyDescent="0.25">
      <c r="A4336" t="s">
        <v>2353</v>
      </c>
      <c r="B4336" t="s">
        <v>2350</v>
      </c>
      <c r="C4336" t="b">
        <v>0</v>
      </c>
      <c r="D4336" t="s">
        <v>114</v>
      </c>
      <c r="E4336">
        <v>44.816000000000003</v>
      </c>
      <c r="F4336">
        <v>2020</v>
      </c>
    </row>
    <row r="4337" spans="1:6" x14ac:dyDescent="0.25">
      <c r="A4337" t="s">
        <v>2385</v>
      </c>
      <c r="B4337" t="s">
        <v>2352</v>
      </c>
      <c r="C4337" t="b">
        <v>1</v>
      </c>
      <c r="D4337" t="s">
        <v>114</v>
      </c>
      <c r="E4337">
        <v>21948.184000000001</v>
      </c>
      <c r="F4337">
        <v>2020</v>
      </c>
    </row>
    <row r="4338" spans="1:6" x14ac:dyDescent="0.25">
      <c r="A4338" t="s">
        <v>2353</v>
      </c>
      <c r="B4338" t="s">
        <v>2350</v>
      </c>
      <c r="C4338" t="b">
        <v>0</v>
      </c>
      <c r="D4338" t="s">
        <v>134</v>
      </c>
      <c r="E4338">
        <v>5923.1610000000001</v>
      </c>
      <c r="F4338">
        <v>2020</v>
      </c>
    </row>
    <row r="4339" spans="1:6" x14ac:dyDescent="0.25">
      <c r="A4339" t="s">
        <v>2407</v>
      </c>
      <c r="B4339" t="s">
        <v>2345</v>
      </c>
      <c r="C4339" t="b">
        <v>1</v>
      </c>
      <c r="D4339" t="s">
        <v>134</v>
      </c>
      <c r="E4339">
        <v>10452652</v>
      </c>
      <c r="F4339">
        <v>2020</v>
      </c>
    </row>
    <row r="4340" spans="1:6" x14ac:dyDescent="0.25">
      <c r="A4340" t="s">
        <v>2353</v>
      </c>
      <c r="B4340" t="s">
        <v>2350</v>
      </c>
      <c r="C4340" t="b">
        <v>0</v>
      </c>
      <c r="D4340" t="s">
        <v>16</v>
      </c>
      <c r="E4340">
        <v>31.728000000000002</v>
      </c>
      <c r="F4340">
        <v>2020</v>
      </c>
    </row>
    <row r="4341" spans="1:6" x14ac:dyDescent="0.25">
      <c r="A4341" t="s">
        <v>2369</v>
      </c>
      <c r="B4341" t="s">
        <v>2352</v>
      </c>
      <c r="C4341" t="b">
        <v>1</v>
      </c>
      <c r="D4341" t="s">
        <v>16</v>
      </c>
      <c r="E4341">
        <v>7952.2719999999999</v>
      </c>
      <c r="F4341">
        <v>2020</v>
      </c>
    </row>
    <row r="4342" spans="1:6" x14ac:dyDescent="0.25">
      <c r="A4342" t="s">
        <v>2380</v>
      </c>
      <c r="B4342" t="s">
        <v>2343</v>
      </c>
      <c r="C4342" t="b">
        <v>1</v>
      </c>
      <c r="D4342" t="s">
        <v>8</v>
      </c>
      <c r="E4342">
        <v>2064529</v>
      </c>
      <c r="F4342">
        <v>2020</v>
      </c>
    </row>
    <row r="4343" spans="1:6" x14ac:dyDescent="0.25">
      <c r="A4343" t="s">
        <v>2387</v>
      </c>
      <c r="B4343" t="s">
        <v>2343</v>
      </c>
      <c r="C4343" t="b">
        <v>1</v>
      </c>
      <c r="D4343" t="s">
        <v>8</v>
      </c>
      <c r="E4343">
        <v>1280608</v>
      </c>
      <c r="F4343">
        <v>2020</v>
      </c>
    </row>
    <row r="4344" spans="1:6" x14ac:dyDescent="0.25">
      <c r="A4344" t="s">
        <v>2380</v>
      </c>
      <c r="B4344" t="s">
        <v>2343</v>
      </c>
      <c r="C4344" t="b">
        <v>1</v>
      </c>
      <c r="D4344" t="s">
        <v>8</v>
      </c>
      <c r="E4344">
        <v>2669045</v>
      </c>
      <c r="F4344">
        <v>2020</v>
      </c>
    </row>
    <row r="4345" spans="1:6" x14ac:dyDescent="0.25">
      <c r="A4345" t="s">
        <v>2367</v>
      </c>
      <c r="B4345" t="s">
        <v>2345</v>
      </c>
      <c r="C4345" t="b">
        <v>1</v>
      </c>
      <c r="D4345" t="s">
        <v>116</v>
      </c>
      <c r="E4345">
        <v>4513139</v>
      </c>
      <c r="F4345">
        <v>2020</v>
      </c>
    </row>
    <row r="4346" spans="1:6" x14ac:dyDescent="0.25">
      <c r="A4346" t="s">
        <v>2353</v>
      </c>
      <c r="B4346" t="s">
        <v>2350</v>
      </c>
      <c r="C4346" t="b">
        <v>0</v>
      </c>
      <c r="D4346" t="s">
        <v>116</v>
      </c>
      <c r="E4346">
        <v>2166.0259999999998</v>
      </c>
      <c r="F4346">
        <v>2020</v>
      </c>
    </row>
    <row r="4347" spans="1:6" x14ac:dyDescent="0.25">
      <c r="A4347" t="s">
        <v>2332</v>
      </c>
      <c r="B4347" t="s">
        <v>2350</v>
      </c>
      <c r="C4347" t="b">
        <v>0</v>
      </c>
      <c r="D4347" t="s">
        <v>97</v>
      </c>
      <c r="E4347">
        <v>21.734999999999999</v>
      </c>
      <c r="F4347">
        <v>2020</v>
      </c>
    </row>
    <row r="4348" spans="1:6" x14ac:dyDescent="0.25">
      <c r="A4348" t="s">
        <v>2332</v>
      </c>
      <c r="B4348" t="s">
        <v>2343</v>
      </c>
      <c r="C4348" t="b">
        <v>0</v>
      </c>
      <c r="D4348" t="s">
        <v>97</v>
      </c>
      <c r="E4348">
        <v>88189.264999999999</v>
      </c>
      <c r="F4348">
        <v>2020</v>
      </c>
    </row>
    <row r="4349" spans="1:6" x14ac:dyDescent="0.25">
      <c r="A4349" t="s">
        <v>2353</v>
      </c>
      <c r="B4349" t="s">
        <v>2350</v>
      </c>
      <c r="C4349" t="b">
        <v>0</v>
      </c>
      <c r="D4349" t="s">
        <v>97</v>
      </c>
      <c r="E4349">
        <v>143.61600000000001</v>
      </c>
      <c r="F4349">
        <v>2020</v>
      </c>
    </row>
    <row r="4350" spans="1:6" x14ac:dyDescent="0.25">
      <c r="A4350" t="s">
        <v>2365</v>
      </c>
      <c r="B4350" t="s">
        <v>2343</v>
      </c>
      <c r="C4350" t="b">
        <v>1</v>
      </c>
      <c r="D4350" t="s">
        <v>97</v>
      </c>
      <c r="E4350">
        <v>285333.38</v>
      </c>
      <c r="F4350">
        <v>2020</v>
      </c>
    </row>
    <row r="4351" spans="1:6" x14ac:dyDescent="0.25">
      <c r="A4351" t="s">
        <v>2366</v>
      </c>
      <c r="B4351" t="s">
        <v>2352</v>
      </c>
      <c r="C4351" t="b">
        <v>1</v>
      </c>
      <c r="D4351" t="s">
        <v>97</v>
      </c>
      <c r="E4351">
        <v>3185</v>
      </c>
      <c r="F4351">
        <v>2020</v>
      </c>
    </row>
    <row r="4352" spans="1:6" x14ac:dyDescent="0.25">
      <c r="A4352" t="s">
        <v>2365</v>
      </c>
      <c r="B4352" t="s">
        <v>2352</v>
      </c>
      <c r="C4352" t="b">
        <v>1</v>
      </c>
      <c r="D4352" t="s">
        <v>15</v>
      </c>
      <c r="E4352">
        <v>4300</v>
      </c>
      <c r="F4352">
        <v>2020</v>
      </c>
    </row>
    <row r="4353" spans="1:6" x14ac:dyDescent="0.25">
      <c r="A4353" t="s">
        <v>2332</v>
      </c>
      <c r="B4353" t="s">
        <v>2350</v>
      </c>
      <c r="C4353" t="b">
        <v>0</v>
      </c>
      <c r="D4353" t="s">
        <v>29</v>
      </c>
      <c r="E4353">
        <v>74664</v>
      </c>
      <c r="F4353">
        <v>2020</v>
      </c>
    </row>
    <row r="4354" spans="1:6" x14ac:dyDescent="0.25">
      <c r="A4354" t="s">
        <v>2441</v>
      </c>
      <c r="B4354" t="s">
        <v>2350</v>
      </c>
      <c r="C4354" t="b">
        <v>1</v>
      </c>
      <c r="D4354" t="s">
        <v>29</v>
      </c>
      <c r="E4354">
        <v>299965</v>
      </c>
      <c r="F4354">
        <v>2020</v>
      </c>
    </row>
    <row r="4355" spans="1:6" x14ac:dyDescent="0.25">
      <c r="A4355" t="s">
        <v>2448</v>
      </c>
      <c r="B4355" t="s">
        <v>2350</v>
      </c>
      <c r="C4355" t="b">
        <v>1</v>
      </c>
      <c r="D4355" t="s">
        <v>29</v>
      </c>
      <c r="E4355">
        <v>9660</v>
      </c>
      <c r="F4355">
        <v>2020</v>
      </c>
    </row>
    <row r="4356" spans="1:6" x14ac:dyDescent="0.25">
      <c r="A4356" t="s">
        <v>2457</v>
      </c>
      <c r="B4356" t="s">
        <v>2350</v>
      </c>
      <c r="C4356" t="b">
        <v>1</v>
      </c>
      <c r="D4356" t="s">
        <v>29</v>
      </c>
      <c r="E4356">
        <v>1038</v>
      </c>
      <c r="F4356">
        <v>2020</v>
      </c>
    </row>
    <row r="4357" spans="1:6" x14ac:dyDescent="0.25">
      <c r="A4357" t="s">
        <v>2332</v>
      </c>
      <c r="B4357" t="s">
        <v>2350</v>
      </c>
      <c r="C4357" t="b">
        <v>0</v>
      </c>
      <c r="D4357" t="s">
        <v>16</v>
      </c>
      <c r="E4357">
        <v>0</v>
      </c>
      <c r="F4357">
        <v>2020</v>
      </c>
    </row>
    <row r="4358" spans="1:6" x14ac:dyDescent="0.25">
      <c r="A4358" t="s">
        <v>2332</v>
      </c>
      <c r="B4358" t="s">
        <v>2352</v>
      </c>
      <c r="C4358" t="b">
        <v>0</v>
      </c>
      <c r="D4358" t="s">
        <v>16</v>
      </c>
      <c r="E4358">
        <v>0</v>
      </c>
      <c r="F4358">
        <v>2020</v>
      </c>
    </row>
    <row r="4359" spans="1:6" x14ac:dyDescent="0.25">
      <c r="A4359" t="s">
        <v>2332</v>
      </c>
      <c r="B4359" t="s">
        <v>2345</v>
      </c>
      <c r="C4359" t="b">
        <v>0</v>
      </c>
      <c r="D4359" t="s">
        <v>93</v>
      </c>
      <c r="E4359">
        <v>0</v>
      </c>
      <c r="F4359">
        <v>2020</v>
      </c>
    </row>
    <row r="4360" spans="1:6" x14ac:dyDescent="0.25">
      <c r="A4360" t="s">
        <v>2353</v>
      </c>
      <c r="B4360" t="s">
        <v>2350</v>
      </c>
      <c r="C4360" t="b">
        <v>0</v>
      </c>
      <c r="D4360" t="s">
        <v>93</v>
      </c>
      <c r="E4360">
        <v>12071.271000000001</v>
      </c>
      <c r="F4360">
        <v>2020</v>
      </c>
    </row>
    <row r="4361" spans="1:6" x14ac:dyDescent="0.25">
      <c r="A4361" t="s">
        <v>2387</v>
      </c>
      <c r="B4361" t="s">
        <v>2345</v>
      </c>
      <c r="C4361" t="b">
        <v>1</v>
      </c>
      <c r="D4361" t="s">
        <v>93</v>
      </c>
      <c r="E4361">
        <v>13083094</v>
      </c>
      <c r="F4361">
        <v>2020</v>
      </c>
    </row>
    <row r="4362" spans="1:6" x14ac:dyDescent="0.25">
      <c r="A4362" t="s">
        <v>2382</v>
      </c>
      <c r="B4362" t="s">
        <v>2350</v>
      </c>
      <c r="C4362" t="b">
        <v>1</v>
      </c>
      <c r="D4362" t="s">
        <v>60</v>
      </c>
      <c r="E4362">
        <v>25</v>
      </c>
      <c r="F4362">
        <v>2020</v>
      </c>
    </row>
    <row r="4363" spans="1:6" x14ac:dyDescent="0.25">
      <c r="A4363" t="s">
        <v>2394</v>
      </c>
      <c r="B4363" t="s">
        <v>2350</v>
      </c>
      <c r="C4363" t="b">
        <v>1</v>
      </c>
      <c r="D4363" t="s">
        <v>40</v>
      </c>
      <c r="E4363">
        <v>165</v>
      </c>
      <c r="F4363">
        <v>2020</v>
      </c>
    </row>
    <row r="4364" spans="1:6" x14ac:dyDescent="0.25">
      <c r="A4364" t="s">
        <v>2332</v>
      </c>
      <c r="B4364" t="s">
        <v>2352</v>
      </c>
      <c r="C4364" t="b">
        <v>0</v>
      </c>
      <c r="D4364" t="s">
        <v>40</v>
      </c>
      <c r="E4364">
        <v>0</v>
      </c>
      <c r="F4364">
        <v>2020</v>
      </c>
    </row>
    <row r="4365" spans="1:6" x14ac:dyDescent="0.25">
      <c r="A4365" t="s">
        <v>2338</v>
      </c>
      <c r="B4365" t="s">
        <v>2350</v>
      </c>
      <c r="C4365" t="b">
        <v>1</v>
      </c>
      <c r="D4365" t="s">
        <v>40</v>
      </c>
      <c r="E4365">
        <v>49</v>
      </c>
      <c r="F4365">
        <v>2020</v>
      </c>
    </row>
    <row r="4366" spans="1:6" x14ac:dyDescent="0.25">
      <c r="A4366" t="s">
        <v>2332</v>
      </c>
      <c r="B4366" t="s">
        <v>2350</v>
      </c>
      <c r="C4366" t="b">
        <v>0</v>
      </c>
      <c r="D4366" t="s">
        <v>66</v>
      </c>
      <c r="E4366">
        <v>0</v>
      </c>
      <c r="F4366">
        <v>2020</v>
      </c>
    </row>
    <row r="4367" spans="1:6" x14ac:dyDescent="0.25">
      <c r="A4367" t="s">
        <v>2332</v>
      </c>
      <c r="B4367" t="s">
        <v>2352</v>
      </c>
      <c r="C4367" t="b">
        <v>0</v>
      </c>
      <c r="D4367" t="s">
        <v>66</v>
      </c>
      <c r="E4367">
        <v>0</v>
      </c>
      <c r="F4367">
        <v>2020</v>
      </c>
    </row>
    <row r="4368" spans="1:6" x14ac:dyDescent="0.25">
      <c r="A4368" t="s">
        <v>2440</v>
      </c>
      <c r="B4368" t="s">
        <v>2352</v>
      </c>
      <c r="C4368" t="b">
        <v>1</v>
      </c>
      <c r="D4368" t="s">
        <v>16</v>
      </c>
      <c r="E4368">
        <v>5576</v>
      </c>
      <c r="F4368">
        <v>2020</v>
      </c>
    </row>
    <row r="4369" spans="1:6" x14ac:dyDescent="0.25">
      <c r="A4369" t="s">
        <v>2353</v>
      </c>
      <c r="B4369" t="s">
        <v>2350</v>
      </c>
      <c r="C4369" t="b">
        <v>0</v>
      </c>
      <c r="D4369" t="s">
        <v>16</v>
      </c>
      <c r="E4369">
        <v>1110.635</v>
      </c>
      <c r="F4369">
        <v>2020</v>
      </c>
    </row>
    <row r="4370" spans="1:6" x14ac:dyDescent="0.25">
      <c r="A4370" t="s">
        <v>2351</v>
      </c>
      <c r="B4370" t="s">
        <v>2345</v>
      </c>
      <c r="C4370" t="b">
        <v>1</v>
      </c>
      <c r="D4370" t="s">
        <v>16</v>
      </c>
      <c r="E4370">
        <v>1250006.3999999999</v>
      </c>
      <c r="F4370">
        <v>2020</v>
      </c>
    </row>
    <row r="4371" spans="1:6" x14ac:dyDescent="0.25">
      <c r="A4371" t="s">
        <v>2353</v>
      </c>
      <c r="B4371" t="s">
        <v>2350</v>
      </c>
      <c r="C4371" t="b">
        <v>0</v>
      </c>
      <c r="D4371" t="s">
        <v>90</v>
      </c>
      <c r="E4371">
        <v>5543.9219999999996</v>
      </c>
      <c r="F4371">
        <v>2020</v>
      </c>
    </row>
    <row r="4372" spans="1:6" x14ac:dyDescent="0.25">
      <c r="A4372" t="s">
        <v>2393</v>
      </c>
      <c r="B4372" t="s">
        <v>2371</v>
      </c>
      <c r="C4372" t="b">
        <v>1</v>
      </c>
      <c r="D4372" t="s">
        <v>90</v>
      </c>
      <c r="E4372">
        <v>2380181.1</v>
      </c>
      <c r="F4372">
        <v>2020</v>
      </c>
    </row>
    <row r="4373" spans="1:6" x14ac:dyDescent="0.25">
      <c r="A4373" t="s">
        <v>2381</v>
      </c>
      <c r="B4373" t="s">
        <v>2401</v>
      </c>
      <c r="C4373" t="b">
        <v>1</v>
      </c>
      <c r="D4373" t="s">
        <v>8</v>
      </c>
      <c r="E4373">
        <v>24925.13</v>
      </c>
      <c r="F4373">
        <v>2020</v>
      </c>
    </row>
    <row r="4374" spans="1:6" x14ac:dyDescent="0.25">
      <c r="A4374" t="s">
        <v>2332</v>
      </c>
      <c r="B4374" t="s">
        <v>2345</v>
      </c>
      <c r="C4374" t="b">
        <v>0</v>
      </c>
      <c r="D4374" t="s">
        <v>8</v>
      </c>
      <c r="E4374">
        <v>0</v>
      </c>
      <c r="F4374">
        <v>2020</v>
      </c>
    </row>
    <row r="4375" spans="1:6" x14ac:dyDescent="0.25">
      <c r="A4375" t="s">
        <v>2353</v>
      </c>
      <c r="B4375" t="s">
        <v>2350</v>
      </c>
      <c r="C4375" t="b">
        <v>0</v>
      </c>
      <c r="D4375" t="s">
        <v>8</v>
      </c>
      <c r="E4375">
        <v>18936.764999999999</v>
      </c>
      <c r="F4375">
        <v>2020</v>
      </c>
    </row>
    <row r="4376" spans="1:6" x14ac:dyDescent="0.25">
      <c r="A4376" t="s">
        <v>2379</v>
      </c>
      <c r="B4376" t="s">
        <v>2345</v>
      </c>
      <c r="C4376" t="b">
        <v>1</v>
      </c>
      <c r="D4376" t="s">
        <v>8</v>
      </c>
      <c r="E4376">
        <v>1147782.7</v>
      </c>
      <c r="F4376">
        <v>2020</v>
      </c>
    </row>
    <row r="4377" spans="1:6" x14ac:dyDescent="0.25">
      <c r="A4377" t="s">
        <v>2379</v>
      </c>
      <c r="B4377" t="s">
        <v>2345</v>
      </c>
      <c r="C4377" t="b">
        <v>1</v>
      </c>
      <c r="D4377" t="s">
        <v>8</v>
      </c>
      <c r="E4377">
        <v>6364475.5</v>
      </c>
      <c r="F4377">
        <v>2020</v>
      </c>
    </row>
    <row r="4378" spans="1:6" x14ac:dyDescent="0.25">
      <c r="A4378" t="s">
        <v>2360</v>
      </c>
      <c r="B4378" t="s">
        <v>2345</v>
      </c>
      <c r="C4378" t="b">
        <v>1</v>
      </c>
      <c r="D4378" t="s">
        <v>74</v>
      </c>
      <c r="E4378">
        <v>734943.14</v>
      </c>
      <c r="F4378">
        <v>2020</v>
      </c>
    </row>
    <row r="4379" spans="1:6" x14ac:dyDescent="0.25">
      <c r="A4379" t="s">
        <v>2353</v>
      </c>
      <c r="B4379" t="s">
        <v>2350</v>
      </c>
      <c r="C4379" t="b">
        <v>0</v>
      </c>
      <c r="D4379" t="s">
        <v>74</v>
      </c>
      <c r="E4379">
        <v>4370.1239999999998</v>
      </c>
      <c r="F4379">
        <v>2020</v>
      </c>
    </row>
    <row r="4380" spans="1:6" x14ac:dyDescent="0.25">
      <c r="A4380" t="s">
        <v>2360</v>
      </c>
      <c r="B4380" t="s">
        <v>2345</v>
      </c>
      <c r="C4380" t="b">
        <v>1</v>
      </c>
      <c r="D4380" t="s">
        <v>74</v>
      </c>
      <c r="E4380">
        <v>192881.74</v>
      </c>
      <c r="F4380">
        <v>2020</v>
      </c>
    </row>
    <row r="4381" spans="1:6" x14ac:dyDescent="0.25">
      <c r="A4381" t="s">
        <v>2332</v>
      </c>
      <c r="B4381" t="s">
        <v>2372</v>
      </c>
      <c r="C4381" t="b">
        <v>0</v>
      </c>
      <c r="D4381" t="s">
        <v>100</v>
      </c>
      <c r="E4381">
        <v>-169886</v>
      </c>
      <c r="F4381">
        <v>2020</v>
      </c>
    </row>
    <row r="4382" spans="1:6" x14ac:dyDescent="0.25">
      <c r="A4382" t="s">
        <v>2364</v>
      </c>
      <c r="B4382" t="s">
        <v>2345</v>
      </c>
      <c r="C4382" t="b">
        <v>1</v>
      </c>
      <c r="D4382" t="s">
        <v>100</v>
      </c>
      <c r="E4382">
        <v>541611.5</v>
      </c>
      <c r="F4382">
        <v>2020</v>
      </c>
    </row>
    <row r="4383" spans="1:6" x14ac:dyDescent="0.25">
      <c r="A4383" t="s">
        <v>2353</v>
      </c>
      <c r="B4383" t="s">
        <v>2347</v>
      </c>
      <c r="C4383" t="b">
        <v>0</v>
      </c>
      <c r="D4383" t="s">
        <v>100</v>
      </c>
      <c r="E4383">
        <v>9252.4959999999992</v>
      </c>
      <c r="F4383">
        <v>2020</v>
      </c>
    </row>
    <row r="4384" spans="1:6" x14ac:dyDescent="0.25">
      <c r="A4384" t="s">
        <v>2332</v>
      </c>
      <c r="B4384" t="s">
        <v>2345</v>
      </c>
      <c r="C4384" t="b">
        <v>0</v>
      </c>
      <c r="D4384" t="s">
        <v>45</v>
      </c>
      <c r="E4384">
        <v>0</v>
      </c>
      <c r="F4384">
        <v>2020</v>
      </c>
    </row>
    <row r="4385" spans="1:6" x14ac:dyDescent="0.25">
      <c r="A4385" t="s">
        <v>2332</v>
      </c>
      <c r="B4385" t="s">
        <v>2345</v>
      </c>
      <c r="C4385" t="b">
        <v>0</v>
      </c>
      <c r="D4385" t="s">
        <v>122</v>
      </c>
      <c r="E4385">
        <v>0</v>
      </c>
      <c r="F4385">
        <v>2020</v>
      </c>
    </row>
    <row r="4386" spans="1:6" x14ac:dyDescent="0.25">
      <c r="A4386" t="s">
        <v>2332</v>
      </c>
      <c r="B4386" t="s">
        <v>2350</v>
      </c>
      <c r="C4386" t="b">
        <v>0</v>
      </c>
      <c r="D4386" t="s">
        <v>122</v>
      </c>
      <c r="E4386">
        <v>0</v>
      </c>
      <c r="F4386">
        <v>2020</v>
      </c>
    </row>
    <row r="4387" spans="1:6" x14ac:dyDescent="0.25">
      <c r="A4387" t="s">
        <v>2332</v>
      </c>
      <c r="B4387" t="s">
        <v>2345</v>
      </c>
      <c r="C4387" t="b">
        <v>0</v>
      </c>
      <c r="D4387" t="s">
        <v>24</v>
      </c>
      <c r="E4387">
        <v>0</v>
      </c>
      <c r="F4387">
        <v>2020</v>
      </c>
    </row>
    <row r="4388" spans="1:6" x14ac:dyDescent="0.25">
      <c r="A4388" t="s">
        <v>2332</v>
      </c>
      <c r="B4388" t="s">
        <v>2350</v>
      </c>
      <c r="C4388" t="b">
        <v>0</v>
      </c>
      <c r="D4388" t="s">
        <v>24</v>
      </c>
      <c r="E4388">
        <v>0</v>
      </c>
      <c r="F4388">
        <v>2020</v>
      </c>
    </row>
    <row r="4389" spans="1:6" x14ac:dyDescent="0.25">
      <c r="A4389" t="s">
        <v>2332</v>
      </c>
      <c r="B4389" t="s">
        <v>2345</v>
      </c>
      <c r="C4389" t="b">
        <v>0</v>
      </c>
      <c r="D4389" t="s">
        <v>24</v>
      </c>
      <c r="E4389">
        <v>0</v>
      </c>
      <c r="F4389">
        <v>2020</v>
      </c>
    </row>
    <row r="4390" spans="1:6" x14ac:dyDescent="0.25">
      <c r="A4390" t="s">
        <v>2332</v>
      </c>
      <c r="B4390" t="s">
        <v>2350</v>
      </c>
      <c r="C4390" t="b">
        <v>0</v>
      </c>
      <c r="D4390" t="s">
        <v>29</v>
      </c>
      <c r="E4390">
        <v>0</v>
      </c>
      <c r="F4390">
        <v>2020</v>
      </c>
    </row>
    <row r="4391" spans="1:6" x14ac:dyDescent="0.25">
      <c r="A4391" t="s">
        <v>2332</v>
      </c>
      <c r="B4391" t="s">
        <v>2350</v>
      </c>
      <c r="C4391" t="b">
        <v>0</v>
      </c>
      <c r="D4391" t="s">
        <v>29</v>
      </c>
      <c r="E4391">
        <v>0</v>
      </c>
      <c r="F4391">
        <v>2020</v>
      </c>
    </row>
    <row r="4392" spans="1:6" x14ac:dyDescent="0.25">
      <c r="A4392" t="s">
        <v>2332</v>
      </c>
      <c r="B4392" t="s">
        <v>2350</v>
      </c>
      <c r="C4392" t="b">
        <v>0</v>
      </c>
      <c r="D4392" t="s">
        <v>85</v>
      </c>
      <c r="E4392">
        <v>0</v>
      </c>
      <c r="F4392">
        <v>2020</v>
      </c>
    </row>
    <row r="4393" spans="1:6" x14ac:dyDescent="0.25">
      <c r="A4393" t="s">
        <v>2332</v>
      </c>
      <c r="B4393" t="s">
        <v>2350</v>
      </c>
      <c r="C4393" t="b">
        <v>0</v>
      </c>
      <c r="D4393" t="s">
        <v>2332</v>
      </c>
      <c r="E4393">
        <v>0</v>
      </c>
      <c r="F4393">
        <v>2020</v>
      </c>
    </row>
    <row r="4394" spans="1:6" x14ac:dyDescent="0.25">
      <c r="A4394" t="s">
        <v>2332</v>
      </c>
      <c r="B4394" t="s">
        <v>2345</v>
      </c>
      <c r="C4394" t="b">
        <v>0</v>
      </c>
      <c r="D4394" t="s">
        <v>24</v>
      </c>
      <c r="E4394">
        <v>0</v>
      </c>
      <c r="F4394">
        <v>2020</v>
      </c>
    </row>
    <row r="4395" spans="1:6" x14ac:dyDescent="0.25">
      <c r="A4395" t="s">
        <v>2332</v>
      </c>
      <c r="B4395" t="s">
        <v>2350</v>
      </c>
      <c r="C4395" t="b">
        <v>0</v>
      </c>
      <c r="D4395" t="s">
        <v>24</v>
      </c>
      <c r="E4395">
        <v>0</v>
      </c>
      <c r="F4395">
        <v>2020</v>
      </c>
    </row>
    <row r="4396" spans="1:6" x14ac:dyDescent="0.25">
      <c r="A4396" t="s">
        <v>2332</v>
      </c>
      <c r="B4396" t="s">
        <v>2345</v>
      </c>
      <c r="C4396" t="b">
        <v>0</v>
      </c>
      <c r="D4396" t="s">
        <v>24</v>
      </c>
      <c r="E4396">
        <v>0</v>
      </c>
      <c r="F4396">
        <v>2020</v>
      </c>
    </row>
    <row r="4397" spans="1:6" x14ac:dyDescent="0.25">
      <c r="A4397" t="s">
        <v>2332</v>
      </c>
      <c r="B4397" t="s">
        <v>2347</v>
      </c>
      <c r="C4397" t="b">
        <v>0</v>
      </c>
      <c r="D4397" t="s">
        <v>63</v>
      </c>
      <c r="E4397">
        <v>0</v>
      </c>
      <c r="F4397">
        <v>2020</v>
      </c>
    </row>
    <row r="4398" spans="1:6" x14ac:dyDescent="0.25">
      <c r="A4398" t="s">
        <v>2332</v>
      </c>
      <c r="B4398" t="s">
        <v>2347</v>
      </c>
      <c r="C4398" t="b">
        <v>0</v>
      </c>
      <c r="D4398" t="s">
        <v>63</v>
      </c>
      <c r="E4398">
        <v>0</v>
      </c>
      <c r="F4398">
        <v>2020</v>
      </c>
    </row>
    <row r="4399" spans="1:6" x14ac:dyDescent="0.25">
      <c r="A4399" t="s">
        <v>2332</v>
      </c>
      <c r="B4399" t="s">
        <v>2345</v>
      </c>
      <c r="C4399" t="b">
        <v>0</v>
      </c>
      <c r="D4399" t="s">
        <v>45</v>
      </c>
      <c r="E4399">
        <v>0</v>
      </c>
      <c r="F4399">
        <v>2020</v>
      </c>
    </row>
    <row r="4400" spans="1:6" x14ac:dyDescent="0.25">
      <c r="A4400" t="s">
        <v>2332</v>
      </c>
      <c r="B4400" t="s">
        <v>2345</v>
      </c>
      <c r="C4400" t="b">
        <v>0</v>
      </c>
      <c r="D4400" t="s">
        <v>45</v>
      </c>
      <c r="E4400">
        <v>0</v>
      </c>
      <c r="F4400">
        <v>2020</v>
      </c>
    </row>
    <row r="4401" spans="1:6" x14ac:dyDescent="0.25">
      <c r="A4401" t="s">
        <v>2332</v>
      </c>
      <c r="B4401" t="s">
        <v>2345</v>
      </c>
      <c r="C4401" t="b">
        <v>0</v>
      </c>
      <c r="D4401" t="s">
        <v>111</v>
      </c>
      <c r="E4401">
        <v>0</v>
      </c>
      <c r="F4401">
        <v>2020</v>
      </c>
    </row>
    <row r="4402" spans="1:6" x14ac:dyDescent="0.25">
      <c r="A4402" t="s">
        <v>2332</v>
      </c>
      <c r="B4402" t="s">
        <v>2345</v>
      </c>
      <c r="C4402" t="b">
        <v>0</v>
      </c>
      <c r="D4402" t="s">
        <v>111</v>
      </c>
      <c r="E4402">
        <v>0</v>
      </c>
      <c r="F4402">
        <v>2020</v>
      </c>
    </row>
    <row r="4403" spans="1:6" x14ac:dyDescent="0.25">
      <c r="A4403" t="s">
        <v>2332</v>
      </c>
      <c r="B4403" t="s">
        <v>2345</v>
      </c>
      <c r="C4403" t="b">
        <v>0</v>
      </c>
      <c r="D4403" t="s">
        <v>45</v>
      </c>
      <c r="E4403">
        <v>0</v>
      </c>
      <c r="F4403">
        <v>2020</v>
      </c>
    </row>
    <row r="4404" spans="1:6" x14ac:dyDescent="0.25">
      <c r="A4404" t="s">
        <v>2332</v>
      </c>
      <c r="B4404" t="s">
        <v>2350</v>
      </c>
      <c r="C4404" t="b">
        <v>0</v>
      </c>
      <c r="D4404" t="s">
        <v>45</v>
      </c>
      <c r="E4404">
        <v>0</v>
      </c>
      <c r="F4404">
        <v>2020</v>
      </c>
    </row>
    <row r="4405" spans="1:6" x14ac:dyDescent="0.25">
      <c r="A4405" t="s">
        <v>2332</v>
      </c>
      <c r="B4405" t="s">
        <v>2345</v>
      </c>
      <c r="C4405" t="b">
        <v>0</v>
      </c>
      <c r="D4405" t="s">
        <v>45</v>
      </c>
      <c r="E4405">
        <v>0</v>
      </c>
      <c r="F4405">
        <v>2020</v>
      </c>
    </row>
    <row r="4406" spans="1:6" x14ac:dyDescent="0.25">
      <c r="A4406" t="s">
        <v>2332</v>
      </c>
      <c r="B4406" t="s">
        <v>2345</v>
      </c>
      <c r="C4406" t="b">
        <v>0</v>
      </c>
      <c r="D4406" t="s">
        <v>35</v>
      </c>
      <c r="E4406">
        <v>0</v>
      </c>
      <c r="F4406">
        <v>2020</v>
      </c>
    </row>
    <row r="4407" spans="1:6" x14ac:dyDescent="0.25">
      <c r="A4407" t="s">
        <v>2332</v>
      </c>
      <c r="B4407" t="s">
        <v>2345</v>
      </c>
      <c r="C4407" t="b">
        <v>0</v>
      </c>
      <c r="D4407" t="s">
        <v>35</v>
      </c>
      <c r="E4407">
        <v>0</v>
      </c>
      <c r="F4407">
        <v>2020</v>
      </c>
    </row>
    <row r="4408" spans="1:6" x14ac:dyDescent="0.25">
      <c r="A4408" t="s">
        <v>2332</v>
      </c>
      <c r="B4408" t="s">
        <v>2345</v>
      </c>
      <c r="C4408" t="b">
        <v>0</v>
      </c>
      <c r="D4408" t="s">
        <v>58</v>
      </c>
      <c r="E4408">
        <v>0</v>
      </c>
      <c r="F4408">
        <v>2020</v>
      </c>
    </row>
    <row r="4409" spans="1:6" x14ac:dyDescent="0.25">
      <c r="A4409" t="s">
        <v>2332</v>
      </c>
      <c r="B4409" t="s">
        <v>2350</v>
      </c>
      <c r="C4409" t="b">
        <v>0</v>
      </c>
      <c r="D4409" t="s">
        <v>58</v>
      </c>
      <c r="E4409">
        <v>0</v>
      </c>
      <c r="F4409">
        <v>2020</v>
      </c>
    </row>
    <row r="4410" spans="1:6" x14ac:dyDescent="0.25">
      <c r="A4410" t="s">
        <v>2332</v>
      </c>
      <c r="B4410" t="s">
        <v>2345</v>
      </c>
      <c r="C4410" t="b">
        <v>0</v>
      </c>
      <c r="D4410" t="s">
        <v>58</v>
      </c>
      <c r="E4410">
        <v>0</v>
      </c>
      <c r="F4410">
        <v>2020</v>
      </c>
    </row>
    <row r="4411" spans="1:6" x14ac:dyDescent="0.25">
      <c r="A4411" t="s">
        <v>2332</v>
      </c>
      <c r="B4411" t="s">
        <v>2345</v>
      </c>
      <c r="C4411" t="b">
        <v>0</v>
      </c>
      <c r="D4411" t="s">
        <v>79</v>
      </c>
      <c r="E4411">
        <v>0</v>
      </c>
      <c r="F4411">
        <v>2020</v>
      </c>
    </row>
    <row r="4412" spans="1:6" x14ac:dyDescent="0.25">
      <c r="A4412" t="s">
        <v>2332</v>
      </c>
      <c r="B4412" t="s">
        <v>2350</v>
      </c>
      <c r="C4412" t="b">
        <v>0</v>
      </c>
      <c r="D4412" t="s">
        <v>79</v>
      </c>
      <c r="E4412">
        <v>0</v>
      </c>
      <c r="F4412">
        <v>2020</v>
      </c>
    </row>
    <row r="4413" spans="1:6" x14ac:dyDescent="0.25">
      <c r="A4413" t="s">
        <v>2332</v>
      </c>
      <c r="B4413" t="s">
        <v>2372</v>
      </c>
      <c r="C4413" t="b">
        <v>0</v>
      </c>
      <c r="D4413" t="s">
        <v>79</v>
      </c>
      <c r="E4413">
        <v>0</v>
      </c>
      <c r="F4413">
        <v>2020</v>
      </c>
    </row>
    <row r="4414" spans="1:6" x14ac:dyDescent="0.25">
      <c r="A4414" t="s">
        <v>2332</v>
      </c>
      <c r="B4414" t="s">
        <v>2345</v>
      </c>
      <c r="C4414" t="b">
        <v>0</v>
      </c>
      <c r="D4414" t="s">
        <v>100</v>
      </c>
      <c r="E4414">
        <v>0</v>
      </c>
      <c r="F4414">
        <v>2020</v>
      </c>
    </row>
    <row r="4415" spans="1:6" x14ac:dyDescent="0.25">
      <c r="A4415" t="s">
        <v>2332</v>
      </c>
      <c r="B4415" t="s">
        <v>2350</v>
      </c>
      <c r="C4415" t="b">
        <v>0</v>
      </c>
      <c r="D4415" t="s">
        <v>100</v>
      </c>
      <c r="E4415">
        <v>0</v>
      </c>
      <c r="F4415">
        <v>2020</v>
      </c>
    </row>
    <row r="4416" spans="1:6" x14ac:dyDescent="0.25">
      <c r="A4416" t="s">
        <v>2332</v>
      </c>
      <c r="B4416" t="s">
        <v>2345</v>
      </c>
      <c r="C4416" t="b">
        <v>0</v>
      </c>
      <c r="D4416" t="s">
        <v>100</v>
      </c>
      <c r="E4416">
        <v>0</v>
      </c>
      <c r="F4416">
        <v>2020</v>
      </c>
    </row>
    <row r="4417" spans="1:6" x14ac:dyDescent="0.25">
      <c r="A4417" t="s">
        <v>2332</v>
      </c>
      <c r="B4417" t="s">
        <v>2345</v>
      </c>
      <c r="C4417" t="b">
        <v>0</v>
      </c>
      <c r="D4417" t="s">
        <v>100</v>
      </c>
      <c r="E4417">
        <v>0</v>
      </c>
      <c r="F4417">
        <v>2020</v>
      </c>
    </row>
    <row r="4418" spans="1:6" x14ac:dyDescent="0.25">
      <c r="A4418" t="s">
        <v>2332</v>
      </c>
      <c r="B4418" t="s">
        <v>2347</v>
      </c>
      <c r="C4418" t="b">
        <v>0</v>
      </c>
      <c r="D4418" t="s">
        <v>100</v>
      </c>
      <c r="E4418">
        <v>0</v>
      </c>
      <c r="F4418">
        <v>2020</v>
      </c>
    </row>
    <row r="4419" spans="1:6" x14ac:dyDescent="0.25">
      <c r="A4419" t="s">
        <v>2332</v>
      </c>
      <c r="B4419" t="s">
        <v>2345</v>
      </c>
      <c r="C4419" t="b">
        <v>0</v>
      </c>
      <c r="D4419" t="s">
        <v>100</v>
      </c>
      <c r="E4419">
        <v>0</v>
      </c>
      <c r="F4419">
        <v>2020</v>
      </c>
    </row>
    <row r="4420" spans="1:6" x14ac:dyDescent="0.25">
      <c r="A4420" t="s">
        <v>2332</v>
      </c>
      <c r="B4420" t="s">
        <v>2345</v>
      </c>
      <c r="C4420" t="b">
        <v>0</v>
      </c>
      <c r="D4420" t="s">
        <v>3</v>
      </c>
      <c r="E4420">
        <v>0</v>
      </c>
      <c r="F4420">
        <v>2020</v>
      </c>
    </row>
    <row r="4421" spans="1:6" x14ac:dyDescent="0.25">
      <c r="A4421" t="s">
        <v>2332</v>
      </c>
      <c r="B4421" t="s">
        <v>2347</v>
      </c>
      <c r="C4421" t="b">
        <v>0</v>
      </c>
      <c r="D4421" t="s">
        <v>3</v>
      </c>
      <c r="E4421">
        <v>0</v>
      </c>
      <c r="F4421">
        <v>2020</v>
      </c>
    </row>
    <row r="4422" spans="1:6" x14ac:dyDescent="0.25">
      <c r="A4422" t="s">
        <v>2332</v>
      </c>
      <c r="B4422" t="s">
        <v>2345</v>
      </c>
      <c r="C4422" t="b">
        <v>0</v>
      </c>
      <c r="D4422" t="s">
        <v>128</v>
      </c>
      <c r="E4422">
        <v>0</v>
      </c>
      <c r="F4422">
        <v>2020</v>
      </c>
    </row>
    <row r="4423" spans="1:6" x14ac:dyDescent="0.25">
      <c r="A4423" t="s">
        <v>2332</v>
      </c>
      <c r="B4423" t="s">
        <v>2345</v>
      </c>
      <c r="C4423" t="b">
        <v>0</v>
      </c>
      <c r="D4423" t="s">
        <v>105</v>
      </c>
      <c r="E4423">
        <v>0</v>
      </c>
      <c r="F4423">
        <v>2020</v>
      </c>
    </row>
    <row r="4424" spans="1:6" x14ac:dyDescent="0.25">
      <c r="A4424" t="s">
        <v>2332</v>
      </c>
      <c r="B4424" t="s">
        <v>2345</v>
      </c>
      <c r="C4424" t="b">
        <v>0</v>
      </c>
      <c r="D4424" t="s">
        <v>63</v>
      </c>
      <c r="E4424">
        <v>0</v>
      </c>
      <c r="F4424">
        <v>2020</v>
      </c>
    </row>
    <row r="4425" spans="1:6" x14ac:dyDescent="0.25">
      <c r="A4425" t="s">
        <v>2332</v>
      </c>
      <c r="B4425" t="s">
        <v>2350</v>
      </c>
      <c r="C4425" t="b">
        <v>0</v>
      </c>
      <c r="D4425" t="s">
        <v>63</v>
      </c>
      <c r="E4425">
        <v>0</v>
      </c>
      <c r="F4425">
        <v>2020</v>
      </c>
    </row>
    <row r="4426" spans="1:6" x14ac:dyDescent="0.25">
      <c r="A4426" t="s">
        <v>2332</v>
      </c>
      <c r="B4426" t="s">
        <v>2345</v>
      </c>
      <c r="C4426" t="b">
        <v>0</v>
      </c>
      <c r="D4426" t="s">
        <v>35</v>
      </c>
      <c r="E4426">
        <v>0</v>
      </c>
      <c r="F4426">
        <v>2020</v>
      </c>
    </row>
    <row r="4427" spans="1:6" x14ac:dyDescent="0.25">
      <c r="A4427" t="s">
        <v>2332</v>
      </c>
      <c r="B4427" t="s">
        <v>2345</v>
      </c>
      <c r="C4427" t="b">
        <v>0</v>
      </c>
      <c r="D4427" t="s">
        <v>35</v>
      </c>
      <c r="E4427">
        <v>0</v>
      </c>
      <c r="F4427">
        <v>2020</v>
      </c>
    </row>
    <row r="4428" spans="1:6" x14ac:dyDescent="0.25">
      <c r="A4428" t="s">
        <v>2332</v>
      </c>
      <c r="B4428" t="s">
        <v>2345</v>
      </c>
      <c r="C4428" t="b">
        <v>0</v>
      </c>
      <c r="D4428" t="s">
        <v>63</v>
      </c>
      <c r="E4428">
        <v>0</v>
      </c>
      <c r="F4428">
        <v>2020</v>
      </c>
    </row>
    <row r="4429" spans="1:6" x14ac:dyDescent="0.25">
      <c r="A4429" t="s">
        <v>2332</v>
      </c>
      <c r="B4429" t="s">
        <v>2347</v>
      </c>
      <c r="C4429" t="b">
        <v>0</v>
      </c>
      <c r="D4429" t="s">
        <v>63</v>
      </c>
      <c r="E4429">
        <v>0</v>
      </c>
      <c r="F4429">
        <v>2020</v>
      </c>
    </row>
    <row r="4430" spans="1:6" x14ac:dyDescent="0.25">
      <c r="A4430" t="s">
        <v>2332</v>
      </c>
      <c r="B4430" t="s">
        <v>2345</v>
      </c>
      <c r="C4430" t="b">
        <v>0</v>
      </c>
      <c r="D4430" t="s">
        <v>100</v>
      </c>
      <c r="E4430">
        <v>0</v>
      </c>
      <c r="F4430">
        <v>2020</v>
      </c>
    </row>
    <row r="4431" spans="1:6" x14ac:dyDescent="0.25">
      <c r="A4431" t="s">
        <v>2332</v>
      </c>
      <c r="B4431" t="s">
        <v>2345</v>
      </c>
      <c r="C4431" t="b">
        <v>0</v>
      </c>
      <c r="D4431" t="s">
        <v>103</v>
      </c>
      <c r="E4431">
        <v>0</v>
      </c>
      <c r="F4431">
        <v>2020</v>
      </c>
    </row>
    <row r="4432" spans="1:6" x14ac:dyDescent="0.25">
      <c r="A4432" t="s">
        <v>2332</v>
      </c>
      <c r="B4432" t="s">
        <v>2345</v>
      </c>
      <c r="C4432" t="b">
        <v>0</v>
      </c>
      <c r="D4432" t="s">
        <v>100</v>
      </c>
      <c r="E4432">
        <v>0</v>
      </c>
      <c r="F4432">
        <v>2020</v>
      </c>
    </row>
    <row r="4433" spans="1:6" x14ac:dyDescent="0.25">
      <c r="A4433" t="s">
        <v>2332</v>
      </c>
      <c r="B4433" t="s">
        <v>2345</v>
      </c>
      <c r="C4433" t="b">
        <v>0</v>
      </c>
      <c r="D4433" t="s">
        <v>100</v>
      </c>
      <c r="E4433">
        <v>0</v>
      </c>
      <c r="F4433">
        <v>2020</v>
      </c>
    </row>
    <row r="4434" spans="1:6" x14ac:dyDescent="0.25">
      <c r="A4434" t="s">
        <v>2332</v>
      </c>
      <c r="B4434" t="s">
        <v>2345</v>
      </c>
      <c r="C4434" t="b">
        <v>0</v>
      </c>
      <c r="D4434" t="s">
        <v>100</v>
      </c>
      <c r="E4434">
        <v>0</v>
      </c>
      <c r="F4434">
        <v>2020</v>
      </c>
    </row>
    <row r="4435" spans="1:6" x14ac:dyDescent="0.25">
      <c r="A4435" t="s">
        <v>2332</v>
      </c>
      <c r="B4435" t="s">
        <v>2345</v>
      </c>
      <c r="C4435" t="b">
        <v>0</v>
      </c>
      <c r="D4435" t="s">
        <v>93</v>
      </c>
      <c r="E4435">
        <v>0</v>
      </c>
      <c r="F4435">
        <v>2020</v>
      </c>
    </row>
    <row r="4436" spans="1:6" x14ac:dyDescent="0.25">
      <c r="A4436" t="s">
        <v>2332</v>
      </c>
      <c r="B4436" t="s">
        <v>2345</v>
      </c>
      <c r="C4436" t="b">
        <v>0</v>
      </c>
      <c r="D4436" t="s">
        <v>93</v>
      </c>
      <c r="E4436">
        <v>0</v>
      </c>
      <c r="F4436">
        <v>2020</v>
      </c>
    </row>
    <row r="4437" spans="1:6" x14ac:dyDescent="0.25">
      <c r="A4437" t="s">
        <v>2332</v>
      </c>
      <c r="B4437" t="s">
        <v>2345</v>
      </c>
      <c r="C4437" t="b">
        <v>0</v>
      </c>
      <c r="D4437" t="s">
        <v>128</v>
      </c>
      <c r="E4437">
        <v>0</v>
      </c>
      <c r="F4437">
        <v>2020</v>
      </c>
    </row>
    <row r="4438" spans="1:6" x14ac:dyDescent="0.25">
      <c r="A4438" t="s">
        <v>2332</v>
      </c>
      <c r="B4438" t="s">
        <v>2345</v>
      </c>
      <c r="C4438" t="b">
        <v>0</v>
      </c>
      <c r="D4438" t="s">
        <v>45</v>
      </c>
      <c r="E4438">
        <v>0</v>
      </c>
      <c r="F4438">
        <v>2020</v>
      </c>
    </row>
    <row r="4439" spans="1:6" x14ac:dyDescent="0.25">
      <c r="A4439" t="s">
        <v>2332</v>
      </c>
      <c r="B4439" t="s">
        <v>2345</v>
      </c>
      <c r="C4439" t="b">
        <v>0</v>
      </c>
      <c r="D4439" t="s">
        <v>45</v>
      </c>
      <c r="E4439">
        <v>0</v>
      </c>
      <c r="F4439">
        <v>2020</v>
      </c>
    </row>
    <row r="4440" spans="1:6" x14ac:dyDescent="0.25">
      <c r="A4440" t="s">
        <v>2359</v>
      </c>
      <c r="B4440" t="s">
        <v>2341</v>
      </c>
      <c r="C4440" t="b">
        <v>1</v>
      </c>
      <c r="D4440" t="s">
        <v>8</v>
      </c>
      <c r="E4440">
        <v>1582003</v>
      </c>
      <c r="F4440">
        <v>2020</v>
      </c>
    </row>
    <row r="4441" spans="1:6" x14ac:dyDescent="0.25">
      <c r="A4441" t="s">
        <v>2348</v>
      </c>
      <c r="B4441" t="s">
        <v>2352</v>
      </c>
      <c r="C4441" t="b">
        <v>1</v>
      </c>
      <c r="D4441" t="s">
        <v>85</v>
      </c>
      <c r="E4441">
        <v>424</v>
      </c>
      <c r="F4441">
        <v>2020</v>
      </c>
    </row>
    <row r="4442" spans="1:6" x14ac:dyDescent="0.25">
      <c r="A4442" t="s">
        <v>2361</v>
      </c>
      <c r="B4442" t="s">
        <v>2347</v>
      </c>
      <c r="C4442" t="b">
        <v>1</v>
      </c>
      <c r="D4442" t="s">
        <v>85</v>
      </c>
      <c r="E4442">
        <v>691600.76</v>
      </c>
      <c r="F4442">
        <v>2020</v>
      </c>
    </row>
    <row r="4443" spans="1:6" x14ac:dyDescent="0.25">
      <c r="A4443" t="s">
        <v>2353</v>
      </c>
      <c r="B4443" t="s">
        <v>2350</v>
      </c>
      <c r="C4443" t="b">
        <v>0</v>
      </c>
      <c r="D4443" t="s">
        <v>85</v>
      </c>
      <c r="E4443">
        <v>5393.2430000000004</v>
      </c>
      <c r="F4443">
        <v>2020</v>
      </c>
    </row>
    <row r="4444" spans="1:6" x14ac:dyDescent="0.25">
      <c r="A4444" t="s">
        <v>2395</v>
      </c>
      <c r="B4444" t="s">
        <v>2368</v>
      </c>
      <c r="C4444" t="b">
        <v>1</v>
      </c>
      <c r="D4444" t="s">
        <v>85</v>
      </c>
      <c r="E4444">
        <v>9108821</v>
      </c>
      <c r="F4444">
        <v>2020</v>
      </c>
    </row>
    <row r="4445" spans="1:6" x14ac:dyDescent="0.25">
      <c r="A4445" t="s">
        <v>2369</v>
      </c>
      <c r="B4445" t="s">
        <v>2350</v>
      </c>
      <c r="C4445" t="b">
        <v>1</v>
      </c>
      <c r="D4445" t="s">
        <v>55</v>
      </c>
      <c r="E4445">
        <v>175.30500000000001</v>
      </c>
      <c r="F4445">
        <v>2020</v>
      </c>
    </row>
    <row r="4446" spans="1:6" x14ac:dyDescent="0.25">
      <c r="A4446" t="s">
        <v>2353</v>
      </c>
      <c r="B4446" t="s">
        <v>2352</v>
      </c>
      <c r="C4446" t="b">
        <v>0</v>
      </c>
      <c r="D4446" t="s">
        <v>55</v>
      </c>
      <c r="E4446">
        <v>83.694999999999993</v>
      </c>
      <c r="F4446">
        <v>2020</v>
      </c>
    </row>
    <row r="4447" spans="1:6" x14ac:dyDescent="0.25">
      <c r="A4447" t="s">
        <v>2455</v>
      </c>
      <c r="B4447" t="s">
        <v>2341</v>
      </c>
      <c r="C4447" t="b">
        <v>1</v>
      </c>
      <c r="D4447" t="s">
        <v>125</v>
      </c>
      <c r="E4447">
        <v>83100</v>
      </c>
      <c r="F4447">
        <v>2020</v>
      </c>
    </row>
    <row r="4448" spans="1:6" x14ac:dyDescent="0.25">
      <c r="A4448" t="s">
        <v>2425</v>
      </c>
      <c r="B4448" t="s">
        <v>2341</v>
      </c>
      <c r="C4448" t="b">
        <v>1</v>
      </c>
      <c r="D4448" t="s">
        <v>125</v>
      </c>
      <c r="E4448">
        <v>58141</v>
      </c>
      <c r="F4448">
        <v>2020</v>
      </c>
    </row>
    <row r="4449" spans="1:6" x14ac:dyDescent="0.25">
      <c r="A4449" t="s">
        <v>2332</v>
      </c>
      <c r="B4449" t="s">
        <v>2350</v>
      </c>
      <c r="C4449" t="b">
        <v>0</v>
      </c>
      <c r="D4449" t="s">
        <v>131</v>
      </c>
      <c r="E4449">
        <v>0</v>
      </c>
      <c r="F4449">
        <v>2020</v>
      </c>
    </row>
    <row r="4450" spans="1:6" x14ac:dyDescent="0.25">
      <c r="A4450" t="s">
        <v>2332</v>
      </c>
      <c r="B4450" t="s">
        <v>2350</v>
      </c>
      <c r="C4450" t="b">
        <v>0</v>
      </c>
      <c r="D4450" t="s">
        <v>131</v>
      </c>
      <c r="E4450">
        <v>0</v>
      </c>
      <c r="F4450">
        <v>2020</v>
      </c>
    </row>
    <row r="4451" spans="1:6" x14ac:dyDescent="0.25">
      <c r="A4451" t="s">
        <v>2358</v>
      </c>
      <c r="B4451" t="s">
        <v>2352</v>
      </c>
      <c r="C4451" t="b">
        <v>1</v>
      </c>
      <c r="D4451" t="s">
        <v>131</v>
      </c>
      <c r="E4451">
        <v>26</v>
      </c>
      <c r="F4451">
        <v>2020</v>
      </c>
    </row>
    <row r="4452" spans="1:6" x14ac:dyDescent="0.25">
      <c r="A4452" t="s">
        <v>2332</v>
      </c>
      <c r="B4452" t="s">
        <v>2341</v>
      </c>
      <c r="C4452" t="b">
        <v>0</v>
      </c>
      <c r="D4452" t="s">
        <v>125</v>
      </c>
      <c r="E4452">
        <v>-85</v>
      </c>
      <c r="F4452">
        <v>2020</v>
      </c>
    </row>
    <row r="4453" spans="1:6" x14ac:dyDescent="0.25">
      <c r="A4453" t="s">
        <v>2427</v>
      </c>
      <c r="B4453" t="s">
        <v>2341</v>
      </c>
      <c r="C4453" t="b">
        <v>1</v>
      </c>
      <c r="D4453" t="s">
        <v>55</v>
      </c>
      <c r="E4453">
        <v>3169</v>
      </c>
      <c r="F4453">
        <v>2020</v>
      </c>
    </row>
    <row r="4454" spans="1:6" x14ac:dyDescent="0.25">
      <c r="A4454" t="s">
        <v>2332</v>
      </c>
      <c r="B4454" t="s">
        <v>2350</v>
      </c>
      <c r="C4454" t="b">
        <v>0</v>
      </c>
      <c r="D4454" t="s">
        <v>55</v>
      </c>
      <c r="E4454">
        <v>0</v>
      </c>
      <c r="F4454">
        <v>2020</v>
      </c>
    </row>
    <row r="4455" spans="1:6" x14ac:dyDescent="0.25">
      <c r="A4455" t="s">
        <v>2332</v>
      </c>
      <c r="B4455" t="s">
        <v>2347</v>
      </c>
      <c r="C4455" t="b">
        <v>0</v>
      </c>
      <c r="D4455" t="s">
        <v>55</v>
      </c>
      <c r="E4455">
        <v>0</v>
      </c>
      <c r="F4455">
        <v>2020</v>
      </c>
    </row>
    <row r="4456" spans="1:6" x14ac:dyDescent="0.25">
      <c r="A4456" t="s">
        <v>2332</v>
      </c>
      <c r="B4456" t="s">
        <v>2350</v>
      </c>
      <c r="C4456" t="b">
        <v>0</v>
      </c>
      <c r="D4456" t="s">
        <v>55</v>
      </c>
      <c r="E4456">
        <v>0</v>
      </c>
      <c r="F4456">
        <v>2020</v>
      </c>
    </row>
    <row r="4457" spans="1:6" x14ac:dyDescent="0.25">
      <c r="A4457" t="s">
        <v>2332</v>
      </c>
      <c r="B4457" t="s">
        <v>2345</v>
      </c>
      <c r="C4457" t="b">
        <v>0</v>
      </c>
      <c r="D4457" t="s">
        <v>16</v>
      </c>
      <c r="E4457">
        <v>0</v>
      </c>
      <c r="F4457">
        <v>2020</v>
      </c>
    </row>
    <row r="4458" spans="1:6" x14ac:dyDescent="0.25">
      <c r="A4458" t="s">
        <v>2332</v>
      </c>
      <c r="B4458" t="s">
        <v>2350</v>
      </c>
      <c r="C4458" t="b">
        <v>0</v>
      </c>
      <c r="D4458" t="s">
        <v>16</v>
      </c>
      <c r="E4458">
        <v>0</v>
      </c>
      <c r="F4458">
        <v>2020</v>
      </c>
    </row>
    <row r="4459" spans="1:6" x14ac:dyDescent="0.25">
      <c r="A4459" t="s">
        <v>2376</v>
      </c>
      <c r="B4459" t="s">
        <v>2347</v>
      </c>
      <c r="C4459" t="b">
        <v>0</v>
      </c>
      <c r="D4459" t="s">
        <v>16</v>
      </c>
      <c r="E4459">
        <v>161594.48000000001</v>
      </c>
      <c r="F4459">
        <v>2020</v>
      </c>
    </row>
    <row r="4460" spans="1:6" x14ac:dyDescent="0.25">
      <c r="A4460" t="s">
        <v>2332</v>
      </c>
      <c r="B4460" t="s">
        <v>2350</v>
      </c>
      <c r="C4460" t="b">
        <v>0</v>
      </c>
      <c r="D4460" t="s">
        <v>16</v>
      </c>
      <c r="E4460">
        <v>0</v>
      </c>
      <c r="F4460">
        <v>2020</v>
      </c>
    </row>
    <row r="4461" spans="1:6" x14ac:dyDescent="0.25">
      <c r="A4461" t="s">
        <v>2455</v>
      </c>
      <c r="B4461" t="s">
        <v>2372</v>
      </c>
      <c r="C4461" t="b">
        <v>0</v>
      </c>
      <c r="D4461" t="s">
        <v>24</v>
      </c>
      <c r="E4461">
        <v>195871</v>
      </c>
      <c r="F4461">
        <v>2020</v>
      </c>
    </row>
    <row r="4462" spans="1:6" x14ac:dyDescent="0.25">
      <c r="A4462" t="s">
        <v>2457</v>
      </c>
      <c r="B4462" t="s">
        <v>2339</v>
      </c>
      <c r="C4462" t="b">
        <v>1</v>
      </c>
      <c r="D4462" t="s">
        <v>15</v>
      </c>
      <c r="E4462">
        <v>9553</v>
      </c>
      <c r="F4462">
        <v>2020</v>
      </c>
    </row>
    <row r="4463" spans="1:6" x14ac:dyDescent="0.25">
      <c r="A4463" t="s">
        <v>2332</v>
      </c>
      <c r="B4463" t="s">
        <v>2350</v>
      </c>
      <c r="C4463" t="b">
        <v>0</v>
      </c>
      <c r="D4463" t="s">
        <v>24</v>
      </c>
      <c r="E4463">
        <v>0</v>
      </c>
      <c r="F4463">
        <v>2020</v>
      </c>
    </row>
    <row r="4464" spans="1:6" x14ac:dyDescent="0.25">
      <c r="A4464" t="s">
        <v>2456</v>
      </c>
      <c r="B4464" t="s">
        <v>2352</v>
      </c>
      <c r="C4464" t="b">
        <v>0</v>
      </c>
      <c r="D4464" t="s">
        <v>24</v>
      </c>
      <c r="E4464">
        <v>18634</v>
      </c>
      <c r="F4464">
        <v>2020</v>
      </c>
    </row>
    <row r="4465" spans="1:6" x14ac:dyDescent="0.25">
      <c r="A4465" t="s">
        <v>2448</v>
      </c>
      <c r="B4465" t="s">
        <v>2467</v>
      </c>
      <c r="C4465" t="b">
        <v>1</v>
      </c>
      <c r="D4465" t="s">
        <v>60</v>
      </c>
      <c r="E4465">
        <v>75225.356</v>
      </c>
      <c r="F4465">
        <v>2020</v>
      </c>
    </row>
    <row r="4466" spans="1:6" x14ac:dyDescent="0.25">
      <c r="A4466" t="s">
        <v>2448</v>
      </c>
      <c r="B4466" t="s">
        <v>2467</v>
      </c>
      <c r="C4466" t="b">
        <v>1</v>
      </c>
      <c r="D4466" t="s">
        <v>60</v>
      </c>
      <c r="E4466">
        <v>91944.570999999996</v>
      </c>
      <c r="F4466">
        <v>2020</v>
      </c>
    </row>
    <row r="4467" spans="1:6" x14ac:dyDescent="0.25">
      <c r="A4467" t="s">
        <v>2353</v>
      </c>
      <c r="B4467" t="s">
        <v>2347</v>
      </c>
      <c r="C4467" t="b">
        <v>0</v>
      </c>
      <c r="D4467" t="s">
        <v>60</v>
      </c>
      <c r="E4467">
        <v>2440.0729999999999</v>
      </c>
      <c r="F4467">
        <v>2020</v>
      </c>
    </row>
    <row r="4468" spans="1:6" x14ac:dyDescent="0.25">
      <c r="A4468" t="s">
        <v>2457</v>
      </c>
      <c r="B4468" t="s">
        <v>2341</v>
      </c>
      <c r="C4468" t="b">
        <v>1</v>
      </c>
      <c r="D4468" t="s">
        <v>32</v>
      </c>
      <c r="E4468">
        <v>254428</v>
      </c>
      <c r="F4468">
        <v>2020</v>
      </c>
    </row>
    <row r="4469" spans="1:6" x14ac:dyDescent="0.25">
      <c r="A4469" t="s">
        <v>2353</v>
      </c>
      <c r="B4469" t="s">
        <v>2345</v>
      </c>
      <c r="C4469" t="b">
        <v>0</v>
      </c>
      <c r="D4469" t="s">
        <v>122</v>
      </c>
      <c r="E4469">
        <v>15807.397000000001</v>
      </c>
      <c r="F4469">
        <v>2020</v>
      </c>
    </row>
    <row r="4470" spans="1:6" x14ac:dyDescent="0.25">
      <c r="A4470" t="s">
        <v>2360</v>
      </c>
      <c r="B4470" t="s">
        <v>2386</v>
      </c>
      <c r="C4470" t="b">
        <v>1</v>
      </c>
      <c r="D4470" t="s">
        <v>122</v>
      </c>
      <c r="E4470">
        <v>247005.87</v>
      </c>
      <c r="F4470">
        <v>2020</v>
      </c>
    </row>
    <row r="4471" spans="1:6" x14ac:dyDescent="0.25">
      <c r="A4471" t="s">
        <v>2353</v>
      </c>
      <c r="B4471" t="s">
        <v>2350</v>
      </c>
      <c r="C4471" t="b">
        <v>0</v>
      </c>
      <c r="D4471" t="s">
        <v>122</v>
      </c>
      <c r="E4471">
        <v>87.274000000000001</v>
      </c>
      <c r="F4471">
        <v>2020</v>
      </c>
    </row>
    <row r="4472" spans="1:6" x14ac:dyDescent="0.25">
      <c r="A4472" t="s">
        <v>2353</v>
      </c>
      <c r="B4472" t="s">
        <v>2347</v>
      </c>
      <c r="C4472" t="b">
        <v>0</v>
      </c>
      <c r="D4472" t="s">
        <v>122</v>
      </c>
      <c r="E4472">
        <v>199745.28</v>
      </c>
      <c r="F4472">
        <v>2020</v>
      </c>
    </row>
    <row r="4473" spans="1:6" x14ac:dyDescent="0.25">
      <c r="A4473" t="s">
        <v>2332</v>
      </c>
      <c r="B4473" t="s">
        <v>2386</v>
      </c>
      <c r="C4473" t="b">
        <v>0</v>
      </c>
      <c r="D4473" t="s">
        <v>122</v>
      </c>
      <c r="E4473">
        <v>0</v>
      </c>
      <c r="F4473">
        <v>2020</v>
      </c>
    </row>
    <row r="4474" spans="1:6" x14ac:dyDescent="0.25">
      <c r="A4474" t="s">
        <v>2353</v>
      </c>
      <c r="B4474" t="s">
        <v>2350</v>
      </c>
      <c r="C4474" t="b">
        <v>0</v>
      </c>
      <c r="D4474" t="s">
        <v>122</v>
      </c>
      <c r="E4474">
        <v>9.3699999999999992</v>
      </c>
      <c r="F4474">
        <v>2020</v>
      </c>
    </row>
    <row r="4475" spans="1:6" x14ac:dyDescent="0.25">
      <c r="A4475" t="s">
        <v>2360</v>
      </c>
      <c r="B4475" t="s">
        <v>2386</v>
      </c>
      <c r="C4475" t="b">
        <v>1</v>
      </c>
      <c r="D4475" t="s">
        <v>122</v>
      </c>
      <c r="E4475">
        <v>9395.9130000000005</v>
      </c>
      <c r="F4475">
        <v>2020</v>
      </c>
    </row>
    <row r="4476" spans="1:6" x14ac:dyDescent="0.25">
      <c r="A4476" t="s">
        <v>2360</v>
      </c>
      <c r="B4476" t="s">
        <v>2386</v>
      </c>
      <c r="C4476" t="b">
        <v>1</v>
      </c>
      <c r="D4476" t="s">
        <v>122</v>
      </c>
      <c r="E4476">
        <v>95736.902000000002</v>
      </c>
      <c r="F4476">
        <v>2020</v>
      </c>
    </row>
    <row r="4477" spans="1:6" x14ac:dyDescent="0.25">
      <c r="A4477" t="s">
        <v>2380</v>
      </c>
      <c r="B4477" t="s">
        <v>2429</v>
      </c>
      <c r="C4477" t="b">
        <v>1</v>
      </c>
      <c r="D4477" t="s">
        <v>74</v>
      </c>
      <c r="E4477">
        <v>94365</v>
      </c>
      <c r="F4477">
        <v>2020</v>
      </c>
    </row>
    <row r="4478" spans="1:6" x14ac:dyDescent="0.25">
      <c r="A4478" t="s">
        <v>2446</v>
      </c>
      <c r="B4478" t="s">
        <v>2352</v>
      </c>
      <c r="C4478" t="b">
        <v>0</v>
      </c>
      <c r="D4478" t="s">
        <v>24</v>
      </c>
      <c r="E4478">
        <v>23203</v>
      </c>
      <c r="F4478">
        <v>2020</v>
      </c>
    </row>
    <row r="4479" spans="1:6" x14ac:dyDescent="0.25">
      <c r="A4479" t="s">
        <v>2332</v>
      </c>
      <c r="B4479" t="s">
        <v>2341</v>
      </c>
      <c r="C4479" t="b">
        <v>0</v>
      </c>
      <c r="D4479" t="s">
        <v>85</v>
      </c>
      <c r="E4479">
        <v>0</v>
      </c>
      <c r="F4479">
        <v>2020</v>
      </c>
    </row>
    <row r="4480" spans="1:6" x14ac:dyDescent="0.25">
      <c r="A4480" t="s">
        <v>2332</v>
      </c>
      <c r="B4480" t="s">
        <v>2345</v>
      </c>
      <c r="C4480" t="b">
        <v>0</v>
      </c>
      <c r="D4480" t="s">
        <v>85</v>
      </c>
      <c r="E4480">
        <v>0</v>
      </c>
      <c r="F4480">
        <v>2020</v>
      </c>
    </row>
    <row r="4481" spans="1:6" x14ac:dyDescent="0.25">
      <c r="A4481" t="s">
        <v>2353</v>
      </c>
      <c r="B4481" t="s">
        <v>2350</v>
      </c>
      <c r="C4481" t="b">
        <v>0</v>
      </c>
      <c r="D4481" t="s">
        <v>85</v>
      </c>
      <c r="E4481">
        <v>10.811999999999999</v>
      </c>
      <c r="F4481">
        <v>2020</v>
      </c>
    </row>
    <row r="4482" spans="1:6" x14ac:dyDescent="0.25">
      <c r="A4482" t="s">
        <v>2390</v>
      </c>
      <c r="B4482" t="s">
        <v>2347</v>
      </c>
      <c r="C4482" t="b">
        <v>0</v>
      </c>
      <c r="D4482" t="s">
        <v>85</v>
      </c>
      <c r="E4482">
        <v>313146.19</v>
      </c>
      <c r="F4482">
        <v>2020</v>
      </c>
    </row>
    <row r="4483" spans="1:6" x14ac:dyDescent="0.25">
      <c r="A4483" t="s">
        <v>2332</v>
      </c>
      <c r="B4483" t="s">
        <v>2350</v>
      </c>
      <c r="C4483" t="b">
        <v>0</v>
      </c>
      <c r="D4483" t="s">
        <v>85</v>
      </c>
      <c r="E4483">
        <v>0</v>
      </c>
      <c r="F4483">
        <v>2020</v>
      </c>
    </row>
    <row r="4484" spans="1:6" x14ac:dyDescent="0.25">
      <c r="A4484" t="s">
        <v>2353</v>
      </c>
      <c r="B4484" t="s">
        <v>2352</v>
      </c>
      <c r="C4484" t="b">
        <v>0</v>
      </c>
      <c r="D4484" t="s">
        <v>15</v>
      </c>
      <c r="E4484">
        <v>1640.1669999999999</v>
      </c>
      <c r="F4484">
        <v>2020</v>
      </c>
    </row>
    <row r="4485" spans="1:6" x14ac:dyDescent="0.25">
      <c r="A4485" t="s">
        <v>2379</v>
      </c>
      <c r="B4485" t="s">
        <v>2386</v>
      </c>
      <c r="C4485" t="b">
        <v>1</v>
      </c>
      <c r="D4485" t="s">
        <v>15</v>
      </c>
      <c r="E4485">
        <v>12954.833000000001</v>
      </c>
      <c r="F4485">
        <v>2020</v>
      </c>
    </row>
    <row r="4486" spans="1:6" x14ac:dyDescent="0.25">
      <c r="A4486" t="s">
        <v>2408</v>
      </c>
      <c r="B4486" t="s">
        <v>2401</v>
      </c>
      <c r="C4486" t="b">
        <v>0</v>
      </c>
      <c r="D4486" t="s">
        <v>55</v>
      </c>
      <c r="E4486">
        <v>232</v>
      </c>
      <c r="F4486">
        <v>2020</v>
      </c>
    </row>
    <row r="4487" spans="1:6" x14ac:dyDescent="0.25">
      <c r="A4487" t="s">
        <v>2408</v>
      </c>
      <c r="B4487" t="s">
        <v>2401</v>
      </c>
      <c r="C4487" t="b">
        <v>0</v>
      </c>
      <c r="D4487" t="s">
        <v>55</v>
      </c>
      <c r="E4487">
        <v>2248</v>
      </c>
      <c r="F4487">
        <v>2020</v>
      </c>
    </row>
    <row r="4488" spans="1:6" x14ac:dyDescent="0.25">
      <c r="A4488" t="s">
        <v>2332</v>
      </c>
      <c r="B4488" t="s">
        <v>2350</v>
      </c>
      <c r="C4488" t="b">
        <v>0</v>
      </c>
      <c r="D4488" t="s">
        <v>55</v>
      </c>
      <c r="E4488">
        <v>0</v>
      </c>
      <c r="F4488">
        <v>2020</v>
      </c>
    </row>
    <row r="4489" spans="1:6" x14ac:dyDescent="0.25">
      <c r="A4489" t="s">
        <v>2332</v>
      </c>
      <c r="B4489" t="s">
        <v>2350</v>
      </c>
      <c r="C4489" t="b">
        <v>0</v>
      </c>
      <c r="D4489" t="s">
        <v>55</v>
      </c>
      <c r="E4489">
        <v>0</v>
      </c>
      <c r="F4489">
        <v>2020</v>
      </c>
    </row>
    <row r="4490" spans="1:6" x14ac:dyDescent="0.25">
      <c r="A4490" t="s">
        <v>2353</v>
      </c>
      <c r="B4490" t="s">
        <v>2347</v>
      </c>
      <c r="C4490" t="b">
        <v>0</v>
      </c>
      <c r="D4490" t="s">
        <v>55</v>
      </c>
      <c r="E4490">
        <v>9596</v>
      </c>
      <c r="F4490">
        <v>2020</v>
      </c>
    </row>
    <row r="4491" spans="1:6" x14ac:dyDescent="0.25">
      <c r="A4491" t="s">
        <v>2353</v>
      </c>
      <c r="B4491" t="s">
        <v>2347</v>
      </c>
      <c r="C4491" t="b">
        <v>0</v>
      </c>
      <c r="D4491" t="s">
        <v>55</v>
      </c>
      <c r="E4491">
        <v>4283</v>
      </c>
      <c r="F4491">
        <v>2020</v>
      </c>
    </row>
    <row r="4492" spans="1:6" x14ac:dyDescent="0.25">
      <c r="A4492" t="s">
        <v>2332</v>
      </c>
      <c r="B4492" t="s">
        <v>2350</v>
      </c>
      <c r="C4492" t="b">
        <v>0</v>
      </c>
      <c r="D4492" t="s">
        <v>55</v>
      </c>
      <c r="E4492">
        <v>0</v>
      </c>
      <c r="F4492">
        <v>2020</v>
      </c>
    </row>
    <row r="4493" spans="1:6" x14ac:dyDescent="0.25">
      <c r="A4493" t="s">
        <v>2332</v>
      </c>
      <c r="B4493" t="s">
        <v>2350</v>
      </c>
      <c r="C4493" t="b">
        <v>0</v>
      </c>
      <c r="D4493" t="s">
        <v>55</v>
      </c>
      <c r="E4493">
        <v>0</v>
      </c>
      <c r="F4493">
        <v>2020</v>
      </c>
    </row>
    <row r="4494" spans="1:6" x14ac:dyDescent="0.25">
      <c r="A4494" t="s">
        <v>2360</v>
      </c>
      <c r="B4494" t="s">
        <v>2343</v>
      </c>
      <c r="C4494" t="b">
        <v>1</v>
      </c>
      <c r="D4494" t="s">
        <v>22</v>
      </c>
      <c r="E4494">
        <v>8999</v>
      </c>
      <c r="F4494">
        <v>2020</v>
      </c>
    </row>
    <row r="4495" spans="1:6" x14ac:dyDescent="0.25">
      <c r="A4495" t="s">
        <v>2332</v>
      </c>
      <c r="B4495" t="s">
        <v>2345</v>
      </c>
      <c r="C4495" t="b">
        <v>0</v>
      </c>
      <c r="D4495" t="s">
        <v>22</v>
      </c>
      <c r="E4495">
        <v>0</v>
      </c>
      <c r="F4495">
        <v>2020</v>
      </c>
    </row>
    <row r="4496" spans="1:6" x14ac:dyDescent="0.25">
      <c r="A4496" t="s">
        <v>2332</v>
      </c>
      <c r="B4496" t="s">
        <v>2372</v>
      </c>
      <c r="C4496" t="b">
        <v>0</v>
      </c>
      <c r="D4496" t="s">
        <v>22</v>
      </c>
      <c r="E4496">
        <v>0</v>
      </c>
      <c r="F4496">
        <v>2020</v>
      </c>
    </row>
    <row r="4497" spans="1:6" x14ac:dyDescent="0.25">
      <c r="A4497" t="s">
        <v>2366</v>
      </c>
      <c r="B4497" t="s">
        <v>2343</v>
      </c>
      <c r="C4497" t="b">
        <v>1</v>
      </c>
      <c r="D4497" t="s">
        <v>22</v>
      </c>
      <c r="E4497">
        <v>52886</v>
      </c>
      <c r="F4497">
        <v>2020</v>
      </c>
    </row>
    <row r="4498" spans="1:6" x14ac:dyDescent="0.25">
      <c r="A4498" t="s">
        <v>2332</v>
      </c>
      <c r="B4498" t="s">
        <v>2345</v>
      </c>
      <c r="C4498" t="b">
        <v>0</v>
      </c>
      <c r="D4498" t="s">
        <v>22</v>
      </c>
      <c r="E4498">
        <v>0</v>
      </c>
      <c r="F4498">
        <v>2020</v>
      </c>
    </row>
    <row r="4499" spans="1:6" x14ac:dyDescent="0.25">
      <c r="A4499" t="s">
        <v>2353</v>
      </c>
      <c r="B4499" t="s">
        <v>2350</v>
      </c>
      <c r="C4499" t="b">
        <v>0</v>
      </c>
      <c r="D4499" t="s">
        <v>22</v>
      </c>
      <c r="E4499">
        <v>26.881</v>
      </c>
      <c r="F4499">
        <v>2020</v>
      </c>
    </row>
    <row r="4500" spans="1:6" x14ac:dyDescent="0.25">
      <c r="A4500" t="s">
        <v>2332</v>
      </c>
      <c r="B4500" t="s">
        <v>2372</v>
      </c>
      <c r="C4500" t="b">
        <v>0</v>
      </c>
      <c r="D4500" t="s">
        <v>22</v>
      </c>
      <c r="E4500">
        <v>0</v>
      </c>
      <c r="F4500">
        <v>2020</v>
      </c>
    </row>
    <row r="4501" spans="1:6" x14ac:dyDescent="0.25">
      <c r="A4501" t="s">
        <v>2366</v>
      </c>
      <c r="B4501" t="s">
        <v>2352</v>
      </c>
      <c r="C4501" t="b">
        <v>1</v>
      </c>
      <c r="D4501" t="s">
        <v>22</v>
      </c>
      <c r="E4501">
        <v>25285.118999999999</v>
      </c>
      <c r="F4501">
        <v>2020</v>
      </c>
    </row>
    <row r="4502" spans="1:6" x14ac:dyDescent="0.25">
      <c r="A4502" t="s">
        <v>2332</v>
      </c>
      <c r="B4502" t="s">
        <v>2350</v>
      </c>
      <c r="C4502" t="b">
        <v>0</v>
      </c>
      <c r="D4502" t="s">
        <v>58</v>
      </c>
      <c r="E4502">
        <v>0</v>
      </c>
      <c r="F4502">
        <v>2020</v>
      </c>
    </row>
    <row r="4503" spans="1:6" x14ac:dyDescent="0.25">
      <c r="A4503" t="s">
        <v>2332</v>
      </c>
      <c r="B4503" t="s">
        <v>2467</v>
      </c>
      <c r="C4503" t="b">
        <v>0</v>
      </c>
      <c r="D4503" t="s">
        <v>58</v>
      </c>
      <c r="E4503">
        <v>0</v>
      </c>
      <c r="F4503">
        <v>2020</v>
      </c>
    </row>
    <row r="4504" spans="1:6" x14ac:dyDescent="0.25">
      <c r="A4504" t="s">
        <v>2332</v>
      </c>
      <c r="B4504" t="s">
        <v>2467</v>
      </c>
      <c r="C4504" t="b">
        <v>0</v>
      </c>
      <c r="D4504" t="s">
        <v>58</v>
      </c>
      <c r="E4504">
        <v>0</v>
      </c>
      <c r="F4504">
        <v>2020</v>
      </c>
    </row>
    <row r="4505" spans="1:6" x14ac:dyDescent="0.25">
      <c r="A4505" t="s">
        <v>2332</v>
      </c>
      <c r="B4505" t="s">
        <v>2343</v>
      </c>
      <c r="C4505" t="b">
        <v>0</v>
      </c>
      <c r="D4505" t="s">
        <v>15</v>
      </c>
      <c r="E4505">
        <v>31268</v>
      </c>
      <c r="F4505">
        <v>2020</v>
      </c>
    </row>
    <row r="4506" spans="1:6" x14ac:dyDescent="0.25">
      <c r="A4506" t="s">
        <v>2378</v>
      </c>
      <c r="B4506" t="s">
        <v>2343</v>
      </c>
      <c r="C4506" t="b">
        <v>1</v>
      </c>
      <c r="D4506" t="s">
        <v>15</v>
      </c>
      <c r="E4506">
        <v>76204</v>
      </c>
      <c r="F4506">
        <v>2020</v>
      </c>
    </row>
    <row r="4507" spans="1:6" x14ac:dyDescent="0.25">
      <c r="A4507" t="s">
        <v>2448</v>
      </c>
      <c r="B4507" t="s">
        <v>2341</v>
      </c>
      <c r="C4507" t="b">
        <v>1</v>
      </c>
      <c r="D4507" t="s">
        <v>77</v>
      </c>
      <c r="E4507">
        <v>3644</v>
      </c>
      <c r="F4507">
        <v>2020</v>
      </c>
    </row>
    <row r="4508" spans="1:6" x14ac:dyDescent="0.25">
      <c r="A4508" t="s">
        <v>2398</v>
      </c>
      <c r="B4508" t="s">
        <v>2352</v>
      </c>
      <c r="C4508" t="b">
        <v>0</v>
      </c>
      <c r="D4508" t="s">
        <v>15</v>
      </c>
      <c r="E4508">
        <v>20563.34</v>
      </c>
      <c r="F4508">
        <v>2020</v>
      </c>
    </row>
    <row r="4509" spans="1:6" x14ac:dyDescent="0.25">
      <c r="A4509" t="s">
        <v>2447</v>
      </c>
      <c r="B4509" t="s">
        <v>2345</v>
      </c>
      <c r="C4509" t="b">
        <v>1</v>
      </c>
      <c r="D4509" t="s">
        <v>79</v>
      </c>
      <c r="E4509">
        <v>441945.88</v>
      </c>
      <c r="F4509">
        <v>2020</v>
      </c>
    </row>
    <row r="4510" spans="1:6" x14ac:dyDescent="0.25">
      <c r="A4510" t="s">
        <v>2353</v>
      </c>
      <c r="B4510" t="s">
        <v>2350</v>
      </c>
      <c r="C4510" t="b">
        <v>0</v>
      </c>
      <c r="D4510" t="s">
        <v>79</v>
      </c>
      <c r="E4510">
        <v>1256.123</v>
      </c>
      <c r="F4510">
        <v>2020</v>
      </c>
    </row>
    <row r="4511" spans="1:6" x14ac:dyDescent="0.25">
      <c r="A4511" t="s">
        <v>2377</v>
      </c>
      <c r="B4511" t="s">
        <v>2341</v>
      </c>
      <c r="C4511" t="b">
        <v>1</v>
      </c>
      <c r="D4511" t="s">
        <v>32</v>
      </c>
      <c r="E4511">
        <v>6329</v>
      </c>
      <c r="F4511">
        <v>2020</v>
      </c>
    </row>
    <row r="4512" spans="1:6" x14ac:dyDescent="0.25">
      <c r="A4512" t="s">
        <v>2353</v>
      </c>
      <c r="B4512" t="s">
        <v>2352</v>
      </c>
      <c r="C4512" t="b">
        <v>0</v>
      </c>
      <c r="D4512" t="s">
        <v>12</v>
      </c>
      <c r="E4512">
        <v>518.81299999999999</v>
      </c>
      <c r="F4512">
        <v>2020</v>
      </c>
    </row>
    <row r="4513" spans="1:6" x14ac:dyDescent="0.25">
      <c r="A4513" t="s">
        <v>2379</v>
      </c>
      <c r="B4513" t="s">
        <v>2386</v>
      </c>
      <c r="C4513" t="b">
        <v>1</v>
      </c>
      <c r="D4513" t="s">
        <v>12</v>
      </c>
      <c r="E4513">
        <v>4093.067</v>
      </c>
      <c r="F4513">
        <v>2020</v>
      </c>
    </row>
    <row r="4514" spans="1:6" x14ac:dyDescent="0.25">
      <c r="A4514" t="s">
        <v>2360</v>
      </c>
      <c r="B4514" t="s">
        <v>2341</v>
      </c>
      <c r="C4514" t="b">
        <v>1</v>
      </c>
      <c r="D4514" t="s">
        <v>88</v>
      </c>
      <c r="E4514">
        <v>2213</v>
      </c>
      <c r="F4514">
        <v>2020</v>
      </c>
    </row>
    <row r="4515" spans="1:6" x14ac:dyDescent="0.25">
      <c r="A4515" t="s">
        <v>2353</v>
      </c>
      <c r="B4515" t="s">
        <v>2347</v>
      </c>
      <c r="C4515" t="b">
        <v>0</v>
      </c>
      <c r="D4515" t="s">
        <v>15</v>
      </c>
      <c r="E4515">
        <v>1518.241</v>
      </c>
      <c r="F4515">
        <v>2020</v>
      </c>
    </row>
    <row r="4516" spans="1:6" x14ac:dyDescent="0.25">
      <c r="A4516" t="s">
        <v>2370</v>
      </c>
      <c r="B4516" t="s">
        <v>2386</v>
      </c>
      <c r="C4516" t="b">
        <v>1</v>
      </c>
      <c r="D4516" t="s">
        <v>15</v>
      </c>
      <c r="E4516">
        <v>6549.759</v>
      </c>
      <c r="F4516">
        <v>2020</v>
      </c>
    </row>
    <row r="4517" spans="1:6" x14ac:dyDescent="0.25">
      <c r="A4517" t="s">
        <v>2377</v>
      </c>
      <c r="B4517" t="s">
        <v>2350</v>
      </c>
      <c r="C4517" t="b">
        <v>0</v>
      </c>
      <c r="D4517" t="s">
        <v>100</v>
      </c>
      <c r="E4517">
        <v>3285.94</v>
      </c>
      <c r="F4517">
        <v>2020</v>
      </c>
    </row>
    <row r="4518" spans="1:6" x14ac:dyDescent="0.25">
      <c r="A4518" t="s">
        <v>2332</v>
      </c>
      <c r="B4518" t="s">
        <v>2352</v>
      </c>
      <c r="C4518" t="b">
        <v>0</v>
      </c>
      <c r="D4518" t="s">
        <v>100</v>
      </c>
      <c r="E4518">
        <v>0</v>
      </c>
      <c r="F4518">
        <v>2020</v>
      </c>
    </row>
    <row r="4519" spans="1:6" x14ac:dyDescent="0.25">
      <c r="A4519" t="s">
        <v>2332</v>
      </c>
      <c r="B4519" t="s">
        <v>2343</v>
      </c>
      <c r="C4519" t="b">
        <v>0</v>
      </c>
      <c r="D4519" t="s">
        <v>79</v>
      </c>
      <c r="E4519">
        <v>0</v>
      </c>
      <c r="F4519">
        <v>2020</v>
      </c>
    </row>
    <row r="4520" spans="1:6" x14ac:dyDescent="0.25">
      <c r="A4520" t="s">
        <v>2332</v>
      </c>
      <c r="B4520" t="s">
        <v>2350</v>
      </c>
      <c r="C4520" t="b">
        <v>0</v>
      </c>
      <c r="D4520" t="s">
        <v>79</v>
      </c>
      <c r="E4520">
        <v>0</v>
      </c>
      <c r="F4520">
        <v>2020</v>
      </c>
    </row>
    <row r="4521" spans="1:6" x14ac:dyDescent="0.25">
      <c r="A4521" t="s">
        <v>2448</v>
      </c>
      <c r="B4521" t="s">
        <v>2343</v>
      </c>
      <c r="C4521" t="b">
        <v>0</v>
      </c>
      <c r="D4521" t="s">
        <v>79</v>
      </c>
      <c r="E4521">
        <v>59627</v>
      </c>
      <c r="F4521">
        <v>2020</v>
      </c>
    </row>
    <row r="4522" spans="1:6" x14ac:dyDescent="0.25">
      <c r="A4522" t="s">
        <v>2393</v>
      </c>
      <c r="B4522" t="s">
        <v>2467</v>
      </c>
      <c r="C4522" t="b">
        <v>1</v>
      </c>
      <c r="D4522" t="s">
        <v>24</v>
      </c>
      <c r="E4522">
        <v>114117.7</v>
      </c>
      <c r="F4522">
        <v>2020</v>
      </c>
    </row>
    <row r="4523" spans="1:6" x14ac:dyDescent="0.25">
      <c r="A4523" t="s">
        <v>2393</v>
      </c>
      <c r="B4523" t="s">
        <v>2467</v>
      </c>
      <c r="C4523" t="b">
        <v>1</v>
      </c>
      <c r="D4523" t="s">
        <v>24</v>
      </c>
      <c r="E4523">
        <v>139482.35</v>
      </c>
      <c r="F4523">
        <v>2020</v>
      </c>
    </row>
    <row r="4524" spans="1:6" x14ac:dyDescent="0.25">
      <c r="A4524" t="s">
        <v>2353</v>
      </c>
      <c r="B4524" t="s">
        <v>2347</v>
      </c>
      <c r="C4524" t="b">
        <v>0</v>
      </c>
      <c r="D4524" t="s">
        <v>24</v>
      </c>
      <c r="E4524">
        <v>17200.945</v>
      </c>
      <c r="F4524">
        <v>2020</v>
      </c>
    </row>
    <row r="4525" spans="1:6" x14ac:dyDescent="0.25">
      <c r="A4525" t="s">
        <v>2448</v>
      </c>
      <c r="B4525" t="s">
        <v>2341</v>
      </c>
      <c r="C4525" t="b">
        <v>1</v>
      </c>
      <c r="D4525" t="s">
        <v>19</v>
      </c>
      <c r="E4525">
        <v>13497</v>
      </c>
      <c r="F4525">
        <v>2020</v>
      </c>
    </row>
    <row r="4526" spans="1:6" x14ac:dyDescent="0.25">
      <c r="A4526" t="s">
        <v>2457</v>
      </c>
      <c r="B4526" t="s">
        <v>2341</v>
      </c>
      <c r="C4526" t="b">
        <v>1</v>
      </c>
      <c r="D4526" t="s">
        <v>50</v>
      </c>
      <c r="E4526">
        <v>27239</v>
      </c>
      <c r="F4526">
        <v>2020</v>
      </c>
    </row>
    <row r="4527" spans="1:6" x14ac:dyDescent="0.25">
      <c r="A4527" t="s">
        <v>2360</v>
      </c>
      <c r="B4527" t="s">
        <v>2341</v>
      </c>
      <c r="C4527" t="b">
        <v>1</v>
      </c>
      <c r="D4527" t="s">
        <v>16</v>
      </c>
      <c r="E4527">
        <v>6088</v>
      </c>
      <c r="F4527">
        <v>2020</v>
      </c>
    </row>
    <row r="4528" spans="1:6" x14ac:dyDescent="0.25">
      <c r="A4528" t="s">
        <v>2353</v>
      </c>
      <c r="B4528" t="s">
        <v>2347</v>
      </c>
      <c r="C4528" t="b">
        <v>0</v>
      </c>
      <c r="D4528" t="s">
        <v>114</v>
      </c>
      <c r="E4528">
        <v>312.39699999999999</v>
      </c>
      <c r="F4528">
        <v>2020</v>
      </c>
    </row>
    <row r="4529" spans="1:6" x14ac:dyDescent="0.25">
      <c r="A4529" t="s">
        <v>2374</v>
      </c>
      <c r="B4529" t="s">
        <v>2372</v>
      </c>
      <c r="C4529" t="b">
        <v>0</v>
      </c>
      <c r="D4529" t="s">
        <v>114</v>
      </c>
      <c r="E4529">
        <v>63539.603000000003</v>
      </c>
      <c r="F4529">
        <v>2020</v>
      </c>
    </row>
    <row r="4530" spans="1:6" x14ac:dyDescent="0.25">
      <c r="A4530" t="s">
        <v>2332</v>
      </c>
      <c r="B4530" t="s">
        <v>2345</v>
      </c>
      <c r="C4530" t="b">
        <v>0</v>
      </c>
      <c r="D4530" t="s">
        <v>60</v>
      </c>
      <c r="E4530">
        <v>0</v>
      </c>
      <c r="F4530">
        <v>2020</v>
      </c>
    </row>
    <row r="4531" spans="1:6" x14ac:dyDescent="0.25">
      <c r="A4531" t="s">
        <v>2332</v>
      </c>
      <c r="B4531" t="s">
        <v>2350</v>
      </c>
      <c r="C4531" t="b">
        <v>0</v>
      </c>
      <c r="D4531" t="s">
        <v>60</v>
      </c>
      <c r="E4531">
        <v>0</v>
      </c>
      <c r="F4531">
        <v>2020</v>
      </c>
    </row>
    <row r="4532" spans="1:6" x14ac:dyDescent="0.25">
      <c r="A4532" t="s">
        <v>2332</v>
      </c>
      <c r="B4532" t="s">
        <v>2345</v>
      </c>
      <c r="C4532" t="b">
        <v>0</v>
      </c>
      <c r="D4532" t="s">
        <v>60</v>
      </c>
      <c r="E4532">
        <v>0</v>
      </c>
      <c r="F4532">
        <v>2020</v>
      </c>
    </row>
    <row r="4533" spans="1:6" x14ac:dyDescent="0.25">
      <c r="A4533" t="s">
        <v>2370</v>
      </c>
      <c r="B4533" t="s">
        <v>2341</v>
      </c>
      <c r="C4533" t="b">
        <v>1</v>
      </c>
      <c r="D4533" t="s">
        <v>16</v>
      </c>
      <c r="E4533">
        <v>7179</v>
      </c>
      <c r="F4533">
        <v>2020</v>
      </c>
    </row>
    <row r="4534" spans="1:6" x14ac:dyDescent="0.25">
      <c r="A4534" t="s">
        <v>2332</v>
      </c>
      <c r="B4534" t="s">
        <v>2343</v>
      </c>
      <c r="C4534" t="b">
        <v>0</v>
      </c>
      <c r="D4534" t="s">
        <v>15</v>
      </c>
      <c r="E4534">
        <v>3026.0259999999998</v>
      </c>
      <c r="F4534">
        <v>2020</v>
      </c>
    </row>
    <row r="4535" spans="1:6" x14ac:dyDescent="0.25">
      <c r="A4535" t="s">
        <v>2332</v>
      </c>
      <c r="B4535" t="s">
        <v>2386</v>
      </c>
      <c r="C4535" t="b">
        <v>0</v>
      </c>
      <c r="D4535" t="s">
        <v>15</v>
      </c>
      <c r="E4535">
        <v>27406.973999999998</v>
      </c>
      <c r="F4535">
        <v>2020</v>
      </c>
    </row>
    <row r="4536" spans="1:6" x14ac:dyDescent="0.25">
      <c r="A4536" t="s">
        <v>2353</v>
      </c>
      <c r="B4536" t="s">
        <v>2343</v>
      </c>
      <c r="C4536" t="b">
        <v>0</v>
      </c>
      <c r="D4536" t="s">
        <v>15</v>
      </c>
      <c r="E4536">
        <v>14791.671</v>
      </c>
      <c r="F4536">
        <v>2020</v>
      </c>
    </row>
    <row r="4537" spans="1:6" x14ac:dyDescent="0.25">
      <c r="A4537" t="s">
        <v>2396</v>
      </c>
      <c r="B4537" t="s">
        <v>2386</v>
      </c>
      <c r="C4537" t="b">
        <v>1</v>
      </c>
      <c r="D4537" t="s">
        <v>15</v>
      </c>
      <c r="E4537">
        <v>119052.33</v>
      </c>
      <c r="F4537">
        <v>2020</v>
      </c>
    </row>
    <row r="4538" spans="1:6" x14ac:dyDescent="0.25">
      <c r="A4538" t="s">
        <v>2332</v>
      </c>
      <c r="B4538" t="s">
        <v>2350</v>
      </c>
      <c r="C4538" t="b">
        <v>0</v>
      </c>
      <c r="D4538" t="s">
        <v>29</v>
      </c>
      <c r="E4538">
        <v>0</v>
      </c>
      <c r="F4538">
        <v>2020</v>
      </c>
    </row>
    <row r="4539" spans="1:6" x14ac:dyDescent="0.25">
      <c r="A4539" t="s">
        <v>2374</v>
      </c>
      <c r="B4539" t="s">
        <v>2350</v>
      </c>
      <c r="C4539" t="b">
        <v>0</v>
      </c>
      <c r="D4539" t="s">
        <v>29</v>
      </c>
      <c r="E4539">
        <v>77739.020999999993</v>
      </c>
      <c r="F4539">
        <v>2020</v>
      </c>
    </row>
    <row r="4540" spans="1:6" x14ac:dyDescent="0.25">
      <c r="A4540" t="s">
        <v>2332</v>
      </c>
      <c r="B4540" t="s">
        <v>2372</v>
      </c>
      <c r="C4540" t="b">
        <v>0</v>
      </c>
      <c r="D4540" t="s">
        <v>29</v>
      </c>
      <c r="E4540">
        <v>0</v>
      </c>
      <c r="F4540">
        <v>2020</v>
      </c>
    </row>
    <row r="4541" spans="1:6" x14ac:dyDescent="0.25">
      <c r="A4541" t="s">
        <v>2332</v>
      </c>
      <c r="B4541" t="s">
        <v>2350</v>
      </c>
      <c r="C4541" t="b">
        <v>0</v>
      </c>
      <c r="D4541" t="s">
        <v>29</v>
      </c>
      <c r="E4541">
        <v>0</v>
      </c>
      <c r="F4541">
        <v>2020</v>
      </c>
    </row>
    <row r="4542" spans="1:6" x14ac:dyDescent="0.25">
      <c r="A4542" t="s">
        <v>2374</v>
      </c>
      <c r="B4542" t="s">
        <v>2350</v>
      </c>
      <c r="C4542" t="b">
        <v>0</v>
      </c>
      <c r="D4542" t="s">
        <v>29</v>
      </c>
      <c r="E4542">
        <v>80779.899000000005</v>
      </c>
      <c r="F4542">
        <v>2020</v>
      </c>
    </row>
    <row r="4543" spans="1:6" x14ac:dyDescent="0.25">
      <c r="A4543" t="s">
        <v>2332</v>
      </c>
      <c r="B4543" t="s">
        <v>2350</v>
      </c>
      <c r="C4543" t="b">
        <v>0</v>
      </c>
      <c r="D4543" t="s">
        <v>79</v>
      </c>
      <c r="E4543">
        <v>0</v>
      </c>
      <c r="F4543">
        <v>2020</v>
      </c>
    </row>
    <row r="4544" spans="1:6" x14ac:dyDescent="0.25">
      <c r="A4544" t="s">
        <v>2455</v>
      </c>
      <c r="B4544" t="s">
        <v>2343</v>
      </c>
      <c r="C4544" t="b">
        <v>1</v>
      </c>
      <c r="D4544" t="s">
        <v>79</v>
      </c>
      <c r="E4544">
        <v>18825</v>
      </c>
      <c r="F4544">
        <v>2020</v>
      </c>
    </row>
    <row r="4545" spans="1:6" x14ac:dyDescent="0.25">
      <c r="A4545" t="s">
        <v>2332</v>
      </c>
      <c r="B4545" t="s">
        <v>2350</v>
      </c>
      <c r="C4545" t="b">
        <v>0</v>
      </c>
      <c r="D4545" t="s">
        <v>79</v>
      </c>
      <c r="E4545">
        <v>0</v>
      </c>
      <c r="F4545">
        <v>2020</v>
      </c>
    </row>
    <row r="4546" spans="1:6" x14ac:dyDescent="0.25">
      <c r="A4546" t="s">
        <v>2332</v>
      </c>
      <c r="B4546" t="s">
        <v>2372</v>
      </c>
      <c r="C4546" t="b">
        <v>0</v>
      </c>
      <c r="D4546" t="s">
        <v>79</v>
      </c>
      <c r="E4546">
        <v>0</v>
      </c>
      <c r="F4546">
        <v>2020</v>
      </c>
    </row>
    <row r="4547" spans="1:6" x14ac:dyDescent="0.25">
      <c r="A4547" t="s">
        <v>2455</v>
      </c>
      <c r="B4547" t="s">
        <v>2343</v>
      </c>
      <c r="C4547" t="b">
        <v>1</v>
      </c>
      <c r="D4547" t="s">
        <v>79</v>
      </c>
      <c r="E4547">
        <v>37023</v>
      </c>
      <c r="F4547">
        <v>2020</v>
      </c>
    </row>
    <row r="4548" spans="1:6" x14ac:dyDescent="0.25">
      <c r="A4548" t="s">
        <v>2332</v>
      </c>
      <c r="B4548" t="s">
        <v>2350</v>
      </c>
      <c r="C4548" t="b">
        <v>0</v>
      </c>
      <c r="D4548" t="s">
        <v>77</v>
      </c>
      <c r="E4548">
        <v>0</v>
      </c>
      <c r="F4548">
        <v>2020</v>
      </c>
    </row>
    <row r="4549" spans="1:6" x14ac:dyDescent="0.25">
      <c r="A4549" t="s">
        <v>2342</v>
      </c>
      <c r="B4549" t="s">
        <v>2352</v>
      </c>
      <c r="C4549" t="b">
        <v>0</v>
      </c>
      <c r="D4549" t="s">
        <v>77</v>
      </c>
      <c r="E4549">
        <v>27560</v>
      </c>
      <c r="F4549">
        <v>2020</v>
      </c>
    </row>
    <row r="4550" spans="1:6" x14ac:dyDescent="0.25">
      <c r="A4550" t="s">
        <v>2360</v>
      </c>
      <c r="B4550" t="s">
        <v>2341</v>
      </c>
      <c r="C4550" t="b">
        <v>1</v>
      </c>
      <c r="D4550" t="s">
        <v>77</v>
      </c>
      <c r="E4550">
        <v>5526</v>
      </c>
      <c r="F4550">
        <v>2020</v>
      </c>
    </row>
    <row r="4551" spans="1:6" x14ac:dyDescent="0.25">
      <c r="A4551" t="s">
        <v>2370</v>
      </c>
      <c r="B4551" t="s">
        <v>2352</v>
      </c>
      <c r="C4551" t="b">
        <v>0</v>
      </c>
      <c r="D4551" t="s">
        <v>15</v>
      </c>
      <c r="E4551">
        <v>25052</v>
      </c>
      <c r="F4551">
        <v>2020</v>
      </c>
    </row>
    <row r="4552" spans="1:6" x14ac:dyDescent="0.25">
      <c r="A4552" t="s">
        <v>2353</v>
      </c>
      <c r="B4552" t="s">
        <v>2350</v>
      </c>
      <c r="C4552" t="b">
        <v>0</v>
      </c>
      <c r="D4552" t="s">
        <v>100</v>
      </c>
      <c r="E4552">
        <v>742.78300000000002</v>
      </c>
      <c r="F4552">
        <v>2020</v>
      </c>
    </row>
    <row r="4553" spans="1:6" x14ac:dyDescent="0.25">
      <c r="A4553" t="s">
        <v>2457</v>
      </c>
      <c r="B4553" t="s">
        <v>2345</v>
      </c>
      <c r="C4553" t="b">
        <v>1</v>
      </c>
      <c r="D4553" t="s">
        <v>100</v>
      </c>
      <c r="E4553">
        <v>633536.22</v>
      </c>
      <c r="F4553">
        <v>2020</v>
      </c>
    </row>
    <row r="4554" spans="1:6" x14ac:dyDescent="0.25">
      <c r="A4554" t="s">
        <v>2446</v>
      </c>
      <c r="B4554" t="s">
        <v>2352</v>
      </c>
      <c r="C4554" t="b">
        <v>0</v>
      </c>
      <c r="D4554" t="s">
        <v>15</v>
      </c>
      <c r="E4554">
        <v>27341</v>
      </c>
      <c r="F4554">
        <v>2020</v>
      </c>
    </row>
    <row r="4555" spans="1:6" x14ac:dyDescent="0.25">
      <c r="A4555" t="s">
        <v>2378</v>
      </c>
      <c r="B4555" t="s">
        <v>2341</v>
      </c>
      <c r="C4555" t="b">
        <v>1</v>
      </c>
      <c r="D4555" t="s">
        <v>85</v>
      </c>
      <c r="E4555">
        <v>13568</v>
      </c>
      <c r="F4555">
        <v>2020</v>
      </c>
    </row>
    <row r="4556" spans="1:6" x14ac:dyDescent="0.25">
      <c r="A4556" t="s">
        <v>2380</v>
      </c>
      <c r="B4556" t="s">
        <v>2467</v>
      </c>
      <c r="C4556" t="b">
        <v>1</v>
      </c>
      <c r="D4556" t="s">
        <v>100</v>
      </c>
      <c r="E4556">
        <v>50926.146000000001</v>
      </c>
      <c r="F4556">
        <v>2020</v>
      </c>
    </row>
    <row r="4557" spans="1:6" x14ac:dyDescent="0.25">
      <c r="A4557" t="s">
        <v>2380</v>
      </c>
      <c r="B4557" t="s">
        <v>2467</v>
      </c>
      <c r="C4557" t="b">
        <v>1</v>
      </c>
      <c r="D4557" t="s">
        <v>100</v>
      </c>
      <c r="E4557">
        <v>62242.417999999998</v>
      </c>
      <c r="F4557">
        <v>2020</v>
      </c>
    </row>
    <row r="4558" spans="1:6" x14ac:dyDescent="0.25">
      <c r="A4558" t="s">
        <v>2353</v>
      </c>
      <c r="B4558" t="s">
        <v>2347</v>
      </c>
      <c r="C4558" t="b">
        <v>0</v>
      </c>
      <c r="D4558" t="s">
        <v>100</v>
      </c>
      <c r="E4558">
        <v>1212.4359999999999</v>
      </c>
      <c r="F4558">
        <v>2020</v>
      </c>
    </row>
    <row r="4559" spans="1:6" x14ac:dyDescent="0.25">
      <c r="A4559" t="s">
        <v>2332</v>
      </c>
      <c r="B4559" t="s">
        <v>2350</v>
      </c>
      <c r="C4559" t="b">
        <v>0</v>
      </c>
      <c r="D4559" t="s">
        <v>27</v>
      </c>
      <c r="E4559">
        <v>0</v>
      </c>
      <c r="F4559">
        <v>2020</v>
      </c>
    </row>
    <row r="4560" spans="1:6" x14ac:dyDescent="0.25">
      <c r="A4560" t="s">
        <v>2353</v>
      </c>
      <c r="B4560" t="s">
        <v>2347</v>
      </c>
      <c r="C4560" t="b">
        <v>0</v>
      </c>
      <c r="D4560" t="s">
        <v>27</v>
      </c>
      <c r="E4560">
        <v>1780.5440000000001</v>
      </c>
      <c r="F4560">
        <v>2020</v>
      </c>
    </row>
    <row r="4561" spans="1:6" x14ac:dyDescent="0.25">
      <c r="A4561" t="s">
        <v>2351</v>
      </c>
      <c r="B4561" t="s">
        <v>2386</v>
      </c>
      <c r="C4561" t="b">
        <v>1</v>
      </c>
      <c r="D4561" t="s">
        <v>27</v>
      </c>
      <c r="E4561">
        <v>48.720999999999997</v>
      </c>
      <c r="F4561">
        <v>2020</v>
      </c>
    </row>
    <row r="4562" spans="1:6" x14ac:dyDescent="0.25">
      <c r="A4562" t="s">
        <v>2332</v>
      </c>
      <c r="B4562" t="s">
        <v>2350</v>
      </c>
      <c r="C4562" t="b">
        <v>0</v>
      </c>
      <c r="D4562" t="s">
        <v>27</v>
      </c>
      <c r="E4562">
        <v>0</v>
      </c>
      <c r="F4562">
        <v>2020</v>
      </c>
    </row>
    <row r="4563" spans="1:6" x14ac:dyDescent="0.25">
      <c r="A4563" t="s">
        <v>2351</v>
      </c>
      <c r="B4563" t="s">
        <v>2386</v>
      </c>
      <c r="C4563" t="b">
        <v>1</v>
      </c>
      <c r="D4563" t="s">
        <v>27</v>
      </c>
      <c r="E4563">
        <v>2861.7350000000001</v>
      </c>
      <c r="F4563">
        <v>2020</v>
      </c>
    </row>
    <row r="4564" spans="1:6" x14ac:dyDescent="0.25">
      <c r="A4564" t="s">
        <v>2332</v>
      </c>
      <c r="B4564" t="s">
        <v>2341</v>
      </c>
      <c r="C4564" t="b">
        <v>0</v>
      </c>
      <c r="D4564" t="s">
        <v>27</v>
      </c>
      <c r="E4564">
        <v>0</v>
      </c>
      <c r="F4564">
        <v>2020</v>
      </c>
    </row>
    <row r="4565" spans="1:6" x14ac:dyDescent="0.25">
      <c r="A4565" t="s">
        <v>2353</v>
      </c>
      <c r="B4565" t="s">
        <v>2350</v>
      </c>
      <c r="C4565" t="b">
        <v>0</v>
      </c>
      <c r="D4565" t="s">
        <v>79</v>
      </c>
      <c r="E4565">
        <v>3.7250000000000001</v>
      </c>
      <c r="F4565">
        <v>2020</v>
      </c>
    </row>
    <row r="4566" spans="1:6" x14ac:dyDescent="0.25">
      <c r="A4566" t="s">
        <v>2391</v>
      </c>
      <c r="B4566" t="s">
        <v>2352</v>
      </c>
      <c r="C4566" t="b">
        <v>0</v>
      </c>
      <c r="D4566" t="s">
        <v>79</v>
      </c>
      <c r="E4566">
        <v>28008.595000000001</v>
      </c>
      <c r="F4566">
        <v>2020</v>
      </c>
    </row>
    <row r="4567" spans="1:6" x14ac:dyDescent="0.25">
      <c r="A4567" t="s">
        <v>2332</v>
      </c>
      <c r="B4567" t="s">
        <v>2350</v>
      </c>
      <c r="C4567" t="b">
        <v>0</v>
      </c>
      <c r="D4567" t="s">
        <v>79</v>
      </c>
      <c r="E4567">
        <v>0</v>
      </c>
      <c r="F4567">
        <v>2020</v>
      </c>
    </row>
    <row r="4568" spans="1:6" x14ac:dyDescent="0.25">
      <c r="A4568" t="s">
        <v>2441</v>
      </c>
      <c r="B4568" t="s">
        <v>2352</v>
      </c>
      <c r="C4568" t="b">
        <v>0</v>
      </c>
      <c r="D4568" t="s">
        <v>79</v>
      </c>
      <c r="E4568">
        <v>40242</v>
      </c>
      <c r="F4568">
        <v>2020</v>
      </c>
    </row>
    <row r="4569" spans="1:6" x14ac:dyDescent="0.25">
      <c r="A4569" t="s">
        <v>2378</v>
      </c>
      <c r="B4569" t="s">
        <v>2341</v>
      </c>
      <c r="C4569" t="b">
        <v>1</v>
      </c>
      <c r="D4569" t="s">
        <v>85</v>
      </c>
      <c r="E4569">
        <v>2257</v>
      </c>
      <c r="F4569">
        <v>2020</v>
      </c>
    </row>
    <row r="4570" spans="1:6" x14ac:dyDescent="0.25">
      <c r="A4570" t="s">
        <v>2376</v>
      </c>
      <c r="B4570" t="s">
        <v>2341</v>
      </c>
      <c r="C4570" t="b">
        <v>0</v>
      </c>
      <c r="D4570" t="s">
        <v>15</v>
      </c>
      <c r="E4570">
        <v>3178</v>
      </c>
      <c r="F4570">
        <v>2020</v>
      </c>
    </row>
    <row r="4571" spans="1:6" x14ac:dyDescent="0.25">
      <c r="A4571" t="s">
        <v>2353</v>
      </c>
      <c r="B4571" t="s">
        <v>2350</v>
      </c>
      <c r="C4571" t="b">
        <v>0</v>
      </c>
      <c r="D4571" t="s">
        <v>100</v>
      </c>
      <c r="E4571">
        <v>1000.001</v>
      </c>
      <c r="F4571">
        <v>2020</v>
      </c>
    </row>
    <row r="4572" spans="1:6" x14ac:dyDescent="0.25">
      <c r="A4572" t="s">
        <v>2457</v>
      </c>
      <c r="B4572" t="s">
        <v>2352</v>
      </c>
      <c r="C4572" t="b">
        <v>0</v>
      </c>
      <c r="D4572" t="s">
        <v>100</v>
      </c>
      <c r="E4572">
        <v>10665.999</v>
      </c>
      <c r="F4572">
        <v>2020</v>
      </c>
    </row>
    <row r="4573" spans="1:6" x14ac:dyDescent="0.25">
      <c r="A4573" t="s">
        <v>2448</v>
      </c>
      <c r="B4573" t="s">
        <v>2341</v>
      </c>
      <c r="C4573" t="b">
        <v>1</v>
      </c>
      <c r="D4573" t="s">
        <v>119</v>
      </c>
      <c r="E4573">
        <v>1669</v>
      </c>
      <c r="F4573">
        <v>2020</v>
      </c>
    </row>
    <row r="4574" spans="1:6" x14ac:dyDescent="0.25">
      <c r="A4574" t="s">
        <v>2360</v>
      </c>
      <c r="B4574" t="s">
        <v>2341</v>
      </c>
      <c r="C4574" t="b">
        <v>1</v>
      </c>
      <c r="D4574" t="s">
        <v>69</v>
      </c>
      <c r="E4574">
        <v>4261</v>
      </c>
      <c r="F4574">
        <v>2020</v>
      </c>
    </row>
    <row r="4575" spans="1:6" x14ac:dyDescent="0.25">
      <c r="A4575" t="s">
        <v>2385</v>
      </c>
      <c r="B4575" t="s">
        <v>2341</v>
      </c>
      <c r="C4575" t="b">
        <v>1</v>
      </c>
      <c r="D4575" t="s">
        <v>15</v>
      </c>
      <c r="E4575">
        <v>17547</v>
      </c>
      <c r="F4575">
        <v>2020</v>
      </c>
    </row>
    <row r="4576" spans="1:6" x14ac:dyDescent="0.25">
      <c r="A4576" t="s">
        <v>2370</v>
      </c>
      <c r="B4576" t="s">
        <v>2341</v>
      </c>
      <c r="C4576" t="b">
        <v>1</v>
      </c>
      <c r="D4576" t="s">
        <v>32</v>
      </c>
      <c r="E4576">
        <v>10968</v>
      </c>
      <c r="F4576">
        <v>2020</v>
      </c>
    </row>
    <row r="4577" spans="1:6" x14ac:dyDescent="0.25">
      <c r="A4577" t="s">
        <v>2353</v>
      </c>
      <c r="B4577" t="s">
        <v>2372</v>
      </c>
      <c r="C4577" t="b">
        <v>0</v>
      </c>
      <c r="D4577" t="s">
        <v>100</v>
      </c>
      <c r="E4577">
        <v>1.365</v>
      </c>
      <c r="F4577">
        <v>2020</v>
      </c>
    </row>
    <row r="4578" spans="1:6" x14ac:dyDescent="0.25">
      <c r="A4578" t="s">
        <v>2444</v>
      </c>
      <c r="B4578" t="s">
        <v>2345</v>
      </c>
      <c r="C4578" t="b">
        <v>1</v>
      </c>
      <c r="D4578" t="s">
        <v>100</v>
      </c>
      <c r="E4578">
        <v>487210.64</v>
      </c>
      <c r="F4578">
        <v>2020</v>
      </c>
    </row>
    <row r="4579" spans="1:6" x14ac:dyDescent="0.25">
      <c r="A4579" t="s">
        <v>2441</v>
      </c>
      <c r="B4579" t="s">
        <v>2386</v>
      </c>
      <c r="C4579" t="b">
        <v>1</v>
      </c>
      <c r="D4579" t="s">
        <v>15</v>
      </c>
      <c r="E4579">
        <v>80497</v>
      </c>
      <c r="F4579">
        <v>2020</v>
      </c>
    </row>
    <row r="4580" spans="1:6" x14ac:dyDescent="0.25">
      <c r="A4580" t="s">
        <v>2332</v>
      </c>
      <c r="B4580" t="s">
        <v>2345</v>
      </c>
      <c r="C4580" t="b">
        <v>0</v>
      </c>
      <c r="D4580" t="s">
        <v>58</v>
      </c>
      <c r="E4580">
        <v>0</v>
      </c>
      <c r="F4580">
        <v>2020</v>
      </c>
    </row>
    <row r="4581" spans="1:6" x14ac:dyDescent="0.25">
      <c r="A4581" t="s">
        <v>2443</v>
      </c>
      <c r="B4581" t="s">
        <v>2347</v>
      </c>
      <c r="C4581" t="b">
        <v>0</v>
      </c>
      <c r="D4581" t="s">
        <v>58</v>
      </c>
      <c r="E4581">
        <v>7510.57</v>
      </c>
      <c r="F4581">
        <v>2020</v>
      </c>
    </row>
    <row r="4582" spans="1:6" x14ac:dyDescent="0.25">
      <c r="A4582" t="s">
        <v>2353</v>
      </c>
      <c r="B4582" t="s">
        <v>2386</v>
      </c>
      <c r="C4582" t="b">
        <v>0</v>
      </c>
      <c r="D4582" t="s">
        <v>58</v>
      </c>
      <c r="E4582">
        <v>226.15</v>
      </c>
      <c r="F4582">
        <v>2020</v>
      </c>
    </row>
    <row r="4583" spans="1:6" x14ac:dyDescent="0.25">
      <c r="A4583" t="s">
        <v>2353</v>
      </c>
      <c r="B4583" t="s">
        <v>2347</v>
      </c>
      <c r="C4583" t="b">
        <v>0</v>
      </c>
      <c r="D4583" t="s">
        <v>128</v>
      </c>
      <c r="E4583">
        <v>61574.599000000002</v>
      </c>
      <c r="F4583">
        <v>2020</v>
      </c>
    </row>
    <row r="4584" spans="1:6" x14ac:dyDescent="0.25">
      <c r="A4584" t="s">
        <v>2455</v>
      </c>
      <c r="B4584" t="s">
        <v>2345</v>
      </c>
      <c r="C4584" t="b">
        <v>1</v>
      </c>
      <c r="D4584" t="s">
        <v>128</v>
      </c>
      <c r="E4584">
        <v>556155.4</v>
      </c>
      <c r="F4584">
        <v>2020</v>
      </c>
    </row>
    <row r="4585" spans="1:6" x14ac:dyDescent="0.25">
      <c r="A4585" t="s">
        <v>2360</v>
      </c>
      <c r="B4585" t="s">
        <v>2341</v>
      </c>
      <c r="C4585" t="b">
        <v>1</v>
      </c>
      <c r="D4585" t="s">
        <v>100</v>
      </c>
      <c r="E4585">
        <v>1623</v>
      </c>
      <c r="F4585">
        <v>2020</v>
      </c>
    </row>
    <row r="4586" spans="1:6" x14ac:dyDescent="0.25">
      <c r="A4586" t="s">
        <v>2400</v>
      </c>
      <c r="B4586" t="s">
        <v>2352</v>
      </c>
      <c r="C4586" t="b">
        <v>0</v>
      </c>
      <c r="D4586" t="s">
        <v>114</v>
      </c>
      <c r="E4586">
        <v>602915</v>
      </c>
      <c r="F4586">
        <v>2020</v>
      </c>
    </row>
    <row r="4587" spans="1:6" x14ac:dyDescent="0.25">
      <c r="A4587" t="s">
        <v>2456</v>
      </c>
      <c r="B4587" t="s">
        <v>2341</v>
      </c>
      <c r="C4587" t="b">
        <v>1</v>
      </c>
      <c r="D4587" t="s">
        <v>122</v>
      </c>
      <c r="E4587">
        <v>14696</v>
      </c>
      <c r="F4587">
        <v>2020</v>
      </c>
    </row>
    <row r="4588" spans="1:6" x14ac:dyDescent="0.25">
      <c r="A4588" t="s">
        <v>2332</v>
      </c>
      <c r="B4588" t="s">
        <v>2343</v>
      </c>
      <c r="C4588" t="b">
        <v>0</v>
      </c>
      <c r="D4588" t="s">
        <v>15</v>
      </c>
      <c r="E4588">
        <v>308</v>
      </c>
      <c r="F4588">
        <v>2020</v>
      </c>
    </row>
    <row r="4589" spans="1:6" x14ac:dyDescent="0.25">
      <c r="A4589" t="s">
        <v>2441</v>
      </c>
      <c r="B4589" t="s">
        <v>2343</v>
      </c>
      <c r="C4589" t="b">
        <v>1</v>
      </c>
      <c r="D4589" t="s">
        <v>15</v>
      </c>
      <c r="E4589">
        <v>2154</v>
      </c>
      <c r="F4589">
        <v>2020</v>
      </c>
    </row>
    <row r="4590" spans="1:6" x14ac:dyDescent="0.25">
      <c r="A4590" t="s">
        <v>2366</v>
      </c>
      <c r="B4590" t="s">
        <v>2352</v>
      </c>
      <c r="C4590" t="b">
        <v>1</v>
      </c>
      <c r="D4590" t="s">
        <v>15</v>
      </c>
      <c r="E4590">
        <v>1850</v>
      </c>
      <c r="F4590">
        <v>2020</v>
      </c>
    </row>
    <row r="4591" spans="1:6" x14ac:dyDescent="0.25">
      <c r="A4591" t="s">
        <v>2370</v>
      </c>
      <c r="B4591" t="s">
        <v>2341</v>
      </c>
      <c r="C4591" t="b">
        <v>1</v>
      </c>
      <c r="D4591" t="s">
        <v>15</v>
      </c>
      <c r="E4591">
        <v>1975</v>
      </c>
      <c r="F4591">
        <v>2020</v>
      </c>
    </row>
    <row r="4592" spans="1:6" x14ac:dyDescent="0.25">
      <c r="A4592" t="s">
        <v>2353</v>
      </c>
      <c r="B4592" t="s">
        <v>2347</v>
      </c>
      <c r="C4592" t="b">
        <v>0</v>
      </c>
      <c r="D4592" t="s">
        <v>114</v>
      </c>
      <c r="E4592">
        <v>681.66099999999994</v>
      </c>
      <c r="F4592">
        <v>2020</v>
      </c>
    </row>
    <row r="4593" spans="1:6" x14ac:dyDescent="0.25">
      <c r="A4593" t="s">
        <v>2353</v>
      </c>
      <c r="B4593" t="s">
        <v>2372</v>
      </c>
      <c r="C4593" t="b">
        <v>0</v>
      </c>
      <c r="D4593" t="s">
        <v>114</v>
      </c>
      <c r="E4593">
        <v>11016.013000000001</v>
      </c>
      <c r="F4593">
        <v>2020</v>
      </c>
    </row>
    <row r="4594" spans="1:6" x14ac:dyDescent="0.25">
      <c r="A4594" t="s">
        <v>2376</v>
      </c>
      <c r="B4594" t="s">
        <v>2350</v>
      </c>
      <c r="C4594" t="b">
        <v>0</v>
      </c>
      <c r="D4594" t="s">
        <v>114</v>
      </c>
      <c r="E4594">
        <v>29484.326000000001</v>
      </c>
      <c r="F4594">
        <v>2020</v>
      </c>
    </row>
    <row r="4595" spans="1:6" x14ac:dyDescent="0.25">
      <c r="A4595" t="s">
        <v>2332</v>
      </c>
      <c r="B4595" t="s">
        <v>2343</v>
      </c>
      <c r="C4595" t="b">
        <v>0</v>
      </c>
      <c r="D4595" t="s">
        <v>15</v>
      </c>
      <c r="E4595">
        <v>4746</v>
      </c>
      <c r="F4595">
        <v>2020</v>
      </c>
    </row>
    <row r="4596" spans="1:6" x14ac:dyDescent="0.25">
      <c r="A4596" t="s">
        <v>2448</v>
      </c>
      <c r="B4596" t="s">
        <v>2343</v>
      </c>
      <c r="C4596" t="b">
        <v>1</v>
      </c>
      <c r="D4596" t="s">
        <v>15</v>
      </c>
      <c r="E4596">
        <v>15631</v>
      </c>
      <c r="F4596">
        <v>2020</v>
      </c>
    </row>
    <row r="4597" spans="1:6" x14ac:dyDescent="0.25">
      <c r="A4597" t="s">
        <v>2360</v>
      </c>
      <c r="B4597" t="s">
        <v>2341</v>
      </c>
      <c r="C4597" t="b">
        <v>1</v>
      </c>
      <c r="D4597" t="s">
        <v>105</v>
      </c>
      <c r="E4597">
        <v>3698</v>
      </c>
      <c r="F4597">
        <v>2020</v>
      </c>
    </row>
    <row r="4598" spans="1:6" x14ac:dyDescent="0.25">
      <c r="A4598" t="s">
        <v>2441</v>
      </c>
      <c r="B4598" t="s">
        <v>2352</v>
      </c>
      <c r="C4598" t="b">
        <v>0</v>
      </c>
      <c r="D4598" t="s">
        <v>15</v>
      </c>
      <c r="E4598">
        <v>26667</v>
      </c>
      <c r="F4598">
        <v>2020</v>
      </c>
    </row>
    <row r="4599" spans="1:6" x14ac:dyDescent="0.25">
      <c r="A4599" t="s">
        <v>2373</v>
      </c>
      <c r="B4599" t="s">
        <v>2350</v>
      </c>
      <c r="C4599" t="b">
        <v>0</v>
      </c>
      <c r="D4599" t="s">
        <v>15</v>
      </c>
      <c r="E4599">
        <v>12</v>
      </c>
      <c r="F4599">
        <v>2020</v>
      </c>
    </row>
    <row r="4600" spans="1:6" x14ac:dyDescent="0.25">
      <c r="A4600" t="s">
        <v>2407</v>
      </c>
      <c r="B4600" t="s">
        <v>2372</v>
      </c>
      <c r="C4600" t="b">
        <v>1</v>
      </c>
      <c r="D4600" t="s">
        <v>55</v>
      </c>
      <c r="E4600">
        <v>262</v>
      </c>
      <c r="F4600">
        <v>2020</v>
      </c>
    </row>
    <row r="4601" spans="1:6" x14ac:dyDescent="0.25">
      <c r="A4601" t="s">
        <v>2353</v>
      </c>
      <c r="B4601" t="s">
        <v>2352</v>
      </c>
      <c r="C4601" t="b">
        <v>0</v>
      </c>
      <c r="D4601" t="s">
        <v>16</v>
      </c>
      <c r="E4601">
        <v>2532.8510000000001</v>
      </c>
      <c r="F4601">
        <v>2020</v>
      </c>
    </row>
    <row r="4602" spans="1:6" x14ac:dyDescent="0.25">
      <c r="A4602" t="s">
        <v>2342</v>
      </c>
      <c r="B4602" t="s">
        <v>2386</v>
      </c>
      <c r="C4602" t="b">
        <v>1</v>
      </c>
      <c r="D4602" t="s">
        <v>16</v>
      </c>
      <c r="E4602">
        <v>30733.149000000001</v>
      </c>
      <c r="F4602">
        <v>2020</v>
      </c>
    </row>
    <row r="4603" spans="1:6" x14ac:dyDescent="0.25">
      <c r="A4603" t="s">
        <v>2332</v>
      </c>
      <c r="B4603" t="s">
        <v>2372</v>
      </c>
      <c r="C4603" t="b">
        <v>0</v>
      </c>
      <c r="D4603" t="s">
        <v>16</v>
      </c>
      <c r="E4603">
        <v>0</v>
      </c>
      <c r="F4603">
        <v>2020</v>
      </c>
    </row>
    <row r="4604" spans="1:6" x14ac:dyDescent="0.25">
      <c r="A4604" t="s">
        <v>2360</v>
      </c>
      <c r="B4604" t="s">
        <v>2386</v>
      </c>
      <c r="C4604" t="b">
        <v>1</v>
      </c>
      <c r="D4604" t="s">
        <v>16</v>
      </c>
      <c r="E4604">
        <v>2279</v>
      </c>
      <c r="F4604">
        <v>2020</v>
      </c>
    </row>
    <row r="4605" spans="1:6" x14ac:dyDescent="0.25">
      <c r="A4605" t="s">
        <v>2457</v>
      </c>
      <c r="B4605" t="s">
        <v>2341</v>
      </c>
      <c r="C4605" t="b">
        <v>0</v>
      </c>
      <c r="D4605" t="s">
        <v>88</v>
      </c>
      <c r="E4605">
        <v>8546</v>
      </c>
      <c r="F4605">
        <v>2020</v>
      </c>
    </row>
    <row r="4606" spans="1:6" x14ac:dyDescent="0.25">
      <c r="A4606" t="s">
        <v>2360</v>
      </c>
      <c r="B4606" t="s">
        <v>2341</v>
      </c>
      <c r="C4606" t="b">
        <v>1</v>
      </c>
      <c r="D4606" t="s">
        <v>77</v>
      </c>
      <c r="E4606">
        <v>7664</v>
      </c>
      <c r="F4606">
        <v>2020</v>
      </c>
    </row>
    <row r="4607" spans="1:6" x14ac:dyDescent="0.25">
      <c r="A4607" t="s">
        <v>2332</v>
      </c>
      <c r="B4607" t="s">
        <v>2350</v>
      </c>
      <c r="C4607" t="b">
        <v>0</v>
      </c>
      <c r="D4607" t="s">
        <v>114</v>
      </c>
      <c r="E4607">
        <v>0</v>
      </c>
      <c r="F4607">
        <v>2020</v>
      </c>
    </row>
    <row r="4608" spans="1:6" x14ac:dyDescent="0.25">
      <c r="A4608" t="s">
        <v>2332</v>
      </c>
      <c r="B4608" t="s">
        <v>2352</v>
      </c>
      <c r="C4608" t="b">
        <v>0</v>
      </c>
      <c r="D4608" t="s">
        <v>114</v>
      </c>
      <c r="E4608">
        <v>0</v>
      </c>
      <c r="F4608">
        <v>2020</v>
      </c>
    </row>
    <row r="4609" spans="1:6" x14ac:dyDescent="0.25">
      <c r="A4609" t="s">
        <v>2332</v>
      </c>
      <c r="B4609" t="s">
        <v>2350</v>
      </c>
      <c r="C4609" t="b">
        <v>0</v>
      </c>
      <c r="D4609" t="s">
        <v>114</v>
      </c>
      <c r="E4609">
        <v>0</v>
      </c>
      <c r="F4609">
        <v>2020</v>
      </c>
    </row>
    <row r="4610" spans="1:6" x14ac:dyDescent="0.25">
      <c r="A4610" t="s">
        <v>2332</v>
      </c>
      <c r="B4610" t="s">
        <v>2347</v>
      </c>
      <c r="C4610" t="b">
        <v>0</v>
      </c>
      <c r="D4610" t="s">
        <v>114</v>
      </c>
      <c r="E4610">
        <v>0</v>
      </c>
      <c r="F4610">
        <v>2020</v>
      </c>
    </row>
    <row r="4611" spans="1:6" x14ac:dyDescent="0.25">
      <c r="A4611" t="s">
        <v>2398</v>
      </c>
      <c r="B4611" t="s">
        <v>2341</v>
      </c>
      <c r="C4611" t="b">
        <v>1</v>
      </c>
      <c r="D4611" t="s">
        <v>50</v>
      </c>
      <c r="E4611">
        <v>117648</v>
      </c>
      <c r="F4611">
        <v>2020</v>
      </c>
    </row>
    <row r="4612" spans="1:6" x14ac:dyDescent="0.25">
      <c r="A4612" t="s">
        <v>2332</v>
      </c>
      <c r="B4612" t="s">
        <v>2345</v>
      </c>
      <c r="C4612" t="b">
        <v>0</v>
      </c>
      <c r="D4612" t="s">
        <v>50</v>
      </c>
      <c r="E4612">
        <v>0</v>
      </c>
      <c r="F4612">
        <v>2020</v>
      </c>
    </row>
    <row r="4613" spans="1:6" x14ac:dyDescent="0.25">
      <c r="A4613" t="s">
        <v>2332</v>
      </c>
      <c r="B4613" t="s">
        <v>2347</v>
      </c>
      <c r="C4613" t="b">
        <v>0</v>
      </c>
      <c r="D4613" t="s">
        <v>50</v>
      </c>
      <c r="E4613">
        <v>0</v>
      </c>
      <c r="F4613">
        <v>2020</v>
      </c>
    </row>
    <row r="4614" spans="1:6" x14ac:dyDescent="0.25">
      <c r="A4614" t="s">
        <v>2332</v>
      </c>
      <c r="B4614" t="s">
        <v>2350</v>
      </c>
      <c r="C4614" t="b">
        <v>0</v>
      </c>
      <c r="D4614" t="s">
        <v>50</v>
      </c>
      <c r="E4614">
        <v>0</v>
      </c>
      <c r="F4614">
        <v>2020</v>
      </c>
    </row>
    <row r="4615" spans="1:6" x14ac:dyDescent="0.25">
      <c r="A4615" t="s">
        <v>2390</v>
      </c>
      <c r="B4615" t="s">
        <v>2352</v>
      </c>
      <c r="C4615" t="b">
        <v>0</v>
      </c>
      <c r="D4615" t="s">
        <v>24</v>
      </c>
      <c r="E4615">
        <v>43102</v>
      </c>
      <c r="F4615">
        <v>2020</v>
      </c>
    </row>
    <row r="4616" spans="1:6" x14ac:dyDescent="0.25">
      <c r="A4616" t="s">
        <v>2332</v>
      </c>
      <c r="B4616" t="s">
        <v>2350</v>
      </c>
      <c r="C4616" t="b">
        <v>0</v>
      </c>
      <c r="D4616" t="s">
        <v>85</v>
      </c>
      <c r="E4616">
        <v>0</v>
      </c>
      <c r="F4616">
        <v>2020</v>
      </c>
    </row>
    <row r="4617" spans="1:6" x14ac:dyDescent="0.25">
      <c r="A4617" t="s">
        <v>2455</v>
      </c>
      <c r="B4617" t="s">
        <v>2343</v>
      </c>
      <c r="C4617" t="b">
        <v>1</v>
      </c>
      <c r="D4617" t="s">
        <v>85</v>
      </c>
      <c r="E4617">
        <v>23517</v>
      </c>
      <c r="F4617">
        <v>2020</v>
      </c>
    </row>
    <row r="4618" spans="1:6" x14ac:dyDescent="0.25">
      <c r="A4618" t="s">
        <v>2332</v>
      </c>
      <c r="B4618" t="s">
        <v>2350</v>
      </c>
      <c r="C4618" t="b">
        <v>0</v>
      </c>
      <c r="D4618" t="s">
        <v>85</v>
      </c>
      <c r="E4618">
        <v>0</v>
      </c>
      <c r="F4618">
        <v>2020</v>
      </c>
    </row>
    <row r="4619" spans="1:6" x14ac:dyDescent="0.25">
      <c r="A4619" t="s">
        <v>2455</v>
      </c>
      <c r="B4619" t="s">
        <v>2343</v>
      </c>
      <c r="C4619" t="b">
        <v>1</v>
      </c>
      <c r="D4619" t="s">
        <v>85</v>
      </c>
      <c r="E4619">
        <v>53584</v>
      </c>
      <c r="F4619">
        <v>2020</v>
      </c>
    </row>
    <row r="4620" spans="1:6" x14ac:dyDescent="0.25">
      <c r="A4620" t="s">
        <v>2377</v>
      </c>
      <c r="B4620" t="s">
        <v>2339</v>
      </c>
      <c r="C4620" t="b">
        <v>1</v>
      </c>
      <c r="D4620" t="s">
        <v>15</v>
      </c>
      <c r="E4620">
        <v>13800</v>
      </c>
      <c r="F4620">
        <v>2020</v>
      </c>
    </row>
    <row r="4621" spans="1:6" x14ac:dyDescent="0.25">
      <c r="A4621" t="s">
        <v>2332</v>
      </c>
      <c r="B4621" t="s">
        <v>2350</v>
      </c>
      <c r="C4621" t="b">
        <v>0</v>
      </c>
      <c r="D4621" t="s">
        <v>29</v>
      </c>
      <c r="E4621">
        <v>0</v>
      </c>
      <c r="F4621">
        <v>2020</v>
      </c>
    </row>
    <row r="4622" spans="1:6" x14ac:dyDescent="0.25">
      <c r="A4622" t="s">
        <v>2353</v>
      </c>
      <c r="B4622" t="s">
        <v>2372</v>
      </c>
      <c r="C4622" t="b">
        <v>0</v>
      </c>
      <c r="D4622" t="s">
        <v>29</v>
      </c>
      <c r="E4622">
        <v>2874.0450000000001</v>
      </c>
      <c r="F4622">
        <v>2020</v>
      </c>
    </row>
    <row r="4623" spans="1:6" x14ac:dyDescent="0.25">
      <c r="A4623" t="s">
        <v>2338</v>
      </c>
      <c r="B4623" t="s">
        <v>2350</v>
      </c>
      <c r="C4623" t="b">
        <v>0</v>
      </c>
      <c r="D4623" t="s">
        <v>29</v>
      </c>
      <c r="E4623">
        <v>23586.294999999998</v>
      </c>
      <c r="F4623">
        <v>2020</v>
      </c>
    </row>
    <row r="4624" spans="1:6" x14ac:dyDescent="0.25">
      <c r="A4624" t="s">
        <v>2377</v>
      </c>
      <c r="B4624" t="s">
        <v>2352</v>
      </c>
      <c r="C4624" t="b">
        <v>0</v>
      </c>
      <c r="D4624" t="s">
        <v>63</v>
      </c>
      <c r="E4624">
        <v>160653</v>
      </c>
      <c r="F4624">
        <v>2020</v>
      </c>
    </row>
    <row r="4625" spans="1:6" x14ac:dyDescent="0.25">
      <c r="A4625" t="s">
        <v>2378</v>
      </c>
      <c r="B4625" t="s">
        <v>2341</v>
      </c>
      <c r="C4625" t="b">
        <v>1</v>
      </c>
      <c r="D4625" t="s">
        <v>85</v>
      </c>
      <c r="E4625">
        <v>39823</v>
      </c>
      <c r="F4625">
        <v>2020</v>
      </c>
    </row>
    <row r="4626" spans="1:6" x14ac:dyDescent="0.25">
      <c r="A4626" t="s">
        <v>2370</v>
      </c>
      <c r="B4626" t="s">
        <v>2341</v>
      </c>
      <c r="C4626" t="b">
        <v>1</v>
      </c>
      <c r="D4626" t="s">
        <v>85</v>
      </c>
      <c r="E4626">
        <v>6752</v>
      </c>
      <c r="F4626">
        <v>2020</v>
      </c>
    </row>
    <row r="4627" spans="1:6" x14ac:dyDescent="0.25">
      <c r="A4627" t="s">
        <v>2332</v>
      </c>
      <c r="B4627" t="s">
        <v>2347</v>
      </c>
      <c r="C4627" t="b">
        <v>0</v>
      </c>
      <c r="D4627" t="s">
        <v>48</v>
      </c>
      <c r="E4627">
        <v>4257.33</v>
      </c>
      <c r="F4627">
        <v>2020</v>
      </c>
    </row>
    <row r="4628" spans="1:6" x14ac:dyDescent="0.25">
      <c r="A4628" t="s">
        <v>2332</v>
      </c>
      <c r="B4628" t="s">
        <v>2372</v>
      </c>
      <c r="C4628" t="b">
        <v>0</v>
      </c>
      <c r="D4628" t="s">
        <v>48</v>
      </c>
      <c r="E4628">
        <v>0</v>
      </c>
      <c r="F4628">
        <v>2020</v>
      </c>
    </row>
    <row r="4629" spans="1:6" x14ac:dyDescent="0.25">
      <c r="A4629" t="s">
        <v>2332</v>
      </c>
      <c r="B4629" t="s">
        <v>2372</v>
      </c>
      <c r="C4629" t="b">
        <v>0</v>
      </c>
      <c r="D4629" t="s">
        <v>48</v>
      </c>
      <c r="E4629">
        <v>-57655</v>
      </c>
      <c r="F4629">
        <v>2020</v>
      </c>
    </row>
    <row r="4630" spans="1:6" x14ac:dyDescent="0.25">
      <c r="A4630" t="s">
        <v>2353</v>
      </c>
      <c r="B4630" t="s">
        <v>2345</v>
      </c>
      <c r="C4630" t="b">
        <v>0</v>
      </c>
      <c r="D4630" t="s">
        <v>24</v>
      </c>
      <c r="E4630">
        <v>26504.436000000002</v>
      </c>
      <c r="F4630">
        <v>2020</v>
      </c>
    </row>
    <row r="4631" spans="1:6" x14ac:dyDescent="0.25">
      <c r="A4631" t="s">
        <v>2457</v>
      </c>
      <c r="B4631" t="s">
        <v>2386</v>
      </c>
      <c r="C4631" t="b">
        <v>1</v>
      </c>
      <c r="D4631" t="s">
        <v>24</v>
      </c>
      <c r="E4631">
        <v>336183.07</v>
      </c>
      <c r="F4631">
        <v>2020</v>
      </c>
    </row>
    <row r="4632" spans="1:6" x14ac:dyDescent="0.25">
      <c r="A4632" t="s">
        <v>2353</v>
      </c>
      <c r="B4632" t="s">
        <v>2350</v>
      </c>
      <c r="C4632" t="b">
        <v>0</v>
      </c>
      <c r="D4632" t="s">
        <v>24</v>
      </c>
      <c r="E4632">
        <v>6520.1850000000004</v>
      </c>
      <c r="F4632">
        <v>2020</v>
      </c>
    </row>
    <row r="4633" spans="1:6" x14ac:dyDescent="0.25">
      <c r="A4633" t="s">
        <v>2353</v>
      </c>
      <c r="B4633" t="s">
        <v>2347</v>
      </c>
      <c r="C4633" t="b">
        <v>0</v>
      </c>
      <c r="D4633" t="s">
        <v>24</v>
      </c>
      <c r="E4633">
        <v>141470.32</v>
      </c>
      <c r="F4633">
        <v>2020</v>
      </c>
    </row>
    <row r="4634" spans="1:6" x14ac:dyDescent="0.25">
      <c r="A4634" t="s">
        <v>2457</v>
      </c>
      <c r="B4634" t="s">
        <v>2386</v>
      </c>
      <c r="C4634" t="b">
        <v>1</v>
      </c>
      <c r="D4634" t="s">
        <v>24</v>
      </c>
      <c r="E4634">
        <v>101740.84</v>
      </c>
      <c r="F4634">
        <v>2020</v>
      </c>
    </row>
    <row r="4635" spans="1:6" x14ac:dyDescent="0.25">
      <c r="A4635" t="s">
        <v>2332</v>
      </c>
      <c r="B4635" t="s">
        <v>2347</v>
      </c>
      <c r="C4635" t="b">
        <v>0</v>
      </c>
      <c r="D4635" t="s">
        <v>24</v>
      </c>
      <c r="E4635">
        <v>0</v>
      </c>
      <c r="F4635">
        <v>2020</v>
      </c>
    </row>
    <row r="4636" spans="1:6" x14ac:dyDescent="0.25">
      <c r="A4636" t="s">
        <v>2440</v>
      </c>
      <c r="B4636" t="s">
        <v>2372</v>
      </c>
      <c r="C4636" t="b">
        <v>0</v>
      </c>
      <c r="D4636" t="s">
        <v>24</v>
      </c>
      <c r="E4636">
        <v>243044</v>
      </c>
      <c r="F4636">
        <v>2020</v>
      </c>
    </row>
    <row r="4637" spans="1:6" x14ac:dyDescent="0.25">
      <c r="A4637" t="s">
        <v>2332</v>
      </c>
      <c r="B4637" t="s">
        <v>2350</v>
      </c>
      <c r="C4637" t="b">
        <v>0</v>
      </c>
      <c r="D4637" t="s">
        <v>15</v>
      </c>
      <c r="E4637">
        <v>0</v>
      </c>
      <c r="F4637">
        <v>2020</v>
      </c>
    </row>
    <row r="4638" spans="1:6" x14ac:dyDescent="0.25">
      <c r="A4638" t="s">
        <v>2448</v>
      </c>
      <c r="B4638" t="s">
        <v>2352</v>
      </c>
      <c r="C4638" t="b">
        <v>0</v>
      </c>
      <c r="D4638" t="s">
        <v>15</v>
      </c>
      <c r="E4638">
        <v>60623</v>
      </c>
      <c r="F4638">
        <v>2020</v>
      </c>
    </row>
    <row r="4639" spans="1:6" x14ac:dyDescent="0.25">
      <c r="A4639" t="s">
        <v>2332</v>
      </c>
      <c r="B4639" t="s">
        <v>2350</v>
      </c>
      <c r="C4639" t="b">
        <v>0</v>
      </c>
      <c r="D4639" t="s">
        <v>15</v>
      </c>
      <c r="E4639">
        <v>0</v>
      </c>
      <c r="F4639">
        <v>2020</v>
      </c>
    </row>
    <row r="4640" spans="1:6" x14ac:dyDescent="0.25">
      <c r="A4640" t="s">
        <v>2353</v>
      </c>
      <c r="B4640" t="s">
        <v>2345</v>
      </c>
      <c r="C4640" t="b">
        <v>0</v>
      </c>
      <c r="D4640" t="s">
        <v>58</v>
      </c>
      <c r="E4640">
        <v>673.55</v>
      </c>
      <c r="F4640">
        <v>2020</v>
      </c>
    </row>
    <row r="4641" spans="1:6" x14ac:dyDescent="0.25">
      <c r="A4641" t="s">
        <v>2374</v>
      </c>
      <c r="B4641" t="s">
        <v>2386</v>
      </c>
      <c r="C4641" t="b">
        <v>1</v>
      </c>
      <c r="D4641" t="s">
        <v>58</v>
      </c>
      <c r="E4641">
        <v>192875.09</v>
      </c>
      <c r="F4641">
        <v>2020</v>
      </c>
    </row>
    <row r="4642" spans="1:6" x14ac:dyDescent="0.25">
      <c r="A4642" t="s">
        <v>2353</v>
      </c>
      <c r="B4642" t="s">
        <v>2347</v>
      </c>
      <c r="C4642" t="b">
        <v>0</v>
      </c>
      <c r="D4642" t="s">
        <v>58</v>
      </c>
      <c r="E4642">
        <v>151653.71</v>
      </c>
      <c r="F4642">
        <v>2020</v>
      </c>
    </row>
    <row r="4643" spans="1:6" x14ac:dyDescent="0.25">
      <c r="A4643" t="s">
        <v>2353</v>
      </c>
      <c r="B4643" t="s">
        <v>2350</v>
      </c>
      <c r="C4643" t="b">
        <v>0</v>
      </c>
      <c r="D4643" t="s">
        <v>58</v>
      </c>
      <c r="E4643">
        <v>2950.6060000000002</v>
      </c>
      <c r="F4643">
        <v>2020</v>
      </c>
    </row>
    <row r="4644" spans="1:6" x14ac:dyDescent="0.25">
      <c r="A4644" t="s">
        <v>2374</v>
      </c>
      <c r="B4644" t="s">
        <v>2386</v>
      </c>
      <c r="C4644" t="b">
        <v>1</v>
      </c>
      <c r="D4644" t="s">
        <v>58</v>
      </c>
      <c r="E4644">
        <v>1920.135</v>
      </c>
      <c r="F4644">
        <v>2020</v>
      </c>
    </row>
    <row r="4645" spans="1:6" x14ac:dyDescent="0.25">
      <c r="A4645" t="s">
        <v>2353</v>
      </c>
      <c r="B4645" t="s">
        <v>2372</v>
      </c>
      <c r="C4645" t="b">
        <v>0</v>
      </c>
      <c r="D4645" t="s">
        <v>58</v>
      </c>
      <c r="E4645">
        <v>14774.758</v>
      </c>
      <c r="F4645">
        <v>2020</v>
      </c>
    </row>
    <row r="4646" spans="1:6" x14ac:dyDescent="0.25">
      <c r="A4646" t="s">
        <v>2374</v>
      </c>
      <c r="B4646" t="s">
        <v>2386</v>
      </c>
      <c r="C4646" t="b">
        <v>1</v>
      </c>
      <c r="D4646" t="s">
        <v>58</v>
      </c>
      <c r="E4646">
        <v>58627.175000000003</v>
      </c>
      <c r="F4646">
        <v>2020</v>
      </c>
    </row>
    <row r="4647" spans="1:6" x14ac:dyDescent="0.25">
      <c r="A4647" t="s">
        <v>2332</v>
      </c>
      <c r="B4647" t="s">
        <v>2343</v>
      </c>
      <c r="C4647" t="b">
        <v>0</v>
      </c>
      <c r="D4647" t="s">
        <v>15</v>
      </c>
      <c r="E4647">
        <v>55274.036999999997</v>
      </c>
      <c r="F4647">
        <v>2020</v>
      </c>
    </row>
    <row r="4648" spans="1:6" x14ac:dyDescent="0.25">
      <c r="A4648" t="s">
        <v>2353</v>
      </c>
      <c r="B4648" t="s">
        <v>2372</v>
      </c>
      <c r="C4648" t="b">
        <v>0</v>
      </c>
      <c r="D4648" t="s">
        <v>15</v>
      </c>
      <c r="E4648">
        <v>2899.9630000000002</v>
      </c>
      <c r="F4648">
        <v>2020</v>
      </c>
    </row>
    <row r="4649" spans="1:6" x14ac:dyDescent="0.25">
      <c r="A4649" t="s">
        <v>2389</v>
      </c>
      <c r="B4649" t="s">
        <v>2343</v>
      </c>
      <c r="C4649" t="b">
        <v>0</v>
      </c>
      <c r="D4649" t="s">
        <v>15</v>
      </c>
      <c r="E4649">
        <v>1160864</v>
      </c>
      <c r="F4649">
        <v>2020</v>
      </c>
    </row>
    <row r="4650" spans="1:6" x14ac:dyDescent="0.25">
      <c r="A4650" t="s">
        <v>2332</v>
      </c>
      <c r="B4650" t="s">
        <v>2372</v>
      </c>
      <c r="C4650" t="b">
        <v>0</v>
      </c>
      <c r="D4650" t="s">
        <v>15</v>
      </c>
      <c r="E4650">
        <v>0</v>
      </c>
      <c r="F4650">
        <v>2020</v>
      </c>
    </row>
    <row r="4651" spans="1:6" x14ac:dyDescent="0.25">
      <c r="A4651" t="s">
        <v>2385</v>
      </c>
      <c r="B4651" t="s">
        <v>2341</v>
      </c>
      <c r="C4651" t="b">
        <v>1</v>
      </c>
      <c r="D4651" t="s">
        <v>85</v>
      </c>
      <c r="E4651">
        <v>23031</v>
      </c>
      <c r="F4651">
        <v>2020</v>
      </c>
    </row>
    <row r="4652" spans="1:6" x14ac:dyDescent="0.25">
      <c r="A4652" t="s">
        <v>2370</v>
      </c>
      <c r="B4652" t="s">
        <v>2352</v>
      </c>
      <c r="C4652" t="b">
        <v>0</v>
      </c>
      <c r="D4652" t="s">
        <v>116</v>
      </c>
      <c r="E4652">
        <v>12372</v>
      </c>
      <c r="F4652">
        <v>2020</v>
      </c>
    </row>
    <row r="4653" spans="1:6" x14ac:dyDescent="0.25">
      <c r="A4653" t="s">
        <v>2332</v>
      </c>
      <c r="B4653" t="s">
        <v>2372</v>
      </c>
      <c r="C4653" t="b">
        <v>0</v>
      </c>
      <c r="D4653" t="s">
        <v>116</v>
      </c>
      <c r="E4653">
        <v>0</v>
      </c>
      <c r="F4653">
        <v>2020</v>
      </c>
    </row>
    <row r="4654" spans="1:6" x14ac:dyDescent="0.25">
      <c r="A4654" t="s">
        <v>2392</v>
      </c>
      <c r="B4654" t="s">
        <v>2386</v>
      </c>
      <c r="C4654" t="b">
        <v>1</v>
      </c>
      <c r="D4654" t="s">
        <v>3</v>
      </c>
      <c r="E4654">
        <v>225697.55</v>
      </c>
      <c r="F4654">
        <v>2020</v>
      </c>
    </row>
    <row r="4655" spans="1:6" x14ac:dyDescent="0.25">
      <c r="A4655" t="s">
        <v>2353</v>
      </c>
      <c r="B4655" t="s">
        <v>2350</v>
      </c>
      <c r="C4655" t="b">
        <v>0</v>
      </c>
      <c r="D4655" t="s">
        <v>3</v>
      </c>
      <c r="E4655">
        <v>3039.31</v>
      </c>
      <c r="F4655">
        <v>2020</v>
      </c>
    </row>
    <row r="4656" spans="1:6" x14ac:dyDescent="0.25">
      <c r="A4656" t="s">
        <v>2353</v>
      </c>
      <c r="B4656" t="s">
        <v>2347</v>
      </c>
      <c r="C4656" t="b">
        <v>0</v>
      </c>
      <c r="D4656" t="s">
        <v>3</v>
      </c>
      <c r="E4656">
        <v>33722.392</v>
      </c>
      <c r="F4656">
        <v>2020</v>
      </c>
    </row>
    <row r="4657" spans="1:6" x14ac:dyDescent="0.25">
      <c r="A4657" t="s">
        <v>2392</v>
      </c>
      <c r="B4657" t="s">
        <v>2386</v>
      </c>
      <c r="C4657" t="b">
        <v>1</v>
      </c>
      <c r="D4657" t="s">
        <v>3</v>
      </c>
      <c r="E4657">
        <v>72633.591</v>
      </c>
      <c r="F4657">
        <v>2020</v>
      </c>
    </row>
    <row r="4658" spans="1:6" x14ac:dyDescent="0.25">
      <c r="A4658" t="s">
        <v>2457</v>
      </c>
      <c r="B4658" t="s">
        <v>2341</v>
      </c>
      <c r="C4658" t="b">
        <v>1</v>
      </c>
      <c r="D4658" t="s">
        <v>85</v>
      </c>
      <c r="E4658">
        <v>10266</v>
      </c>
      <c r="F4658">
        <v>2020</v>
      </c>
    </row>
    <row r="4659" spans="1:6" x14ac:dyDescent="0.25">
      <c r="A4659" t="s">
        <v>2448</v>
      </c>
      <c r="B4659" t="s">
        <v>2341</v>
      </c>
      <c r="C4659" t="b">
        <v>1</v>
      </c>
      <c r="D4659" t="s">
        <v>85</v>
      </c>
      <c r="E4659">
        <v>11182</v>
      </c>
      <c r="F4659">
        <v>2020</v>
      </c>
    </row>
    <row r="4660" spans="1:6" x14ac:dyDescent="0.25">
      <c r="A4660" t="s">
        <v>2385</v>
      </c>
      <c r="B4660" t="s">
        <v>2341</v>
      </c>
      <c r="C4660" t="b">
        <v>1</v>
      </c>
      <c r="D4660" t="s">
        <v>85</v>
      </c>
      <c r="E4660">
        <v>9343</v>
      </c>
      <c r="F4660">
        <v>2020</v>
      </c>
    </row>
    <row r="4661" spans="1:6" x14ac:dyDescent="0.25">
      <c r="A4661" t="s">
        <v>2385</v>
      </c>
      <c r="B4661" t="s">
        <v>2341</v>
      </c>
      <c r="C4661" t="b">
        <v>1</v>
      </c>
      <c r="D4661" t="s">
        <v>85</v>
      </c>
      <c r="E4661">
        <v>33400</v>
      </c>
      <c r="F4661">
        <v>2020</v>
      </c>
    </row>
    <row r="4662" spans="1:6" x14ac:dyDescent="0.25">
      <c r="A4662" t="s">
        <v>2448</v>
      </c>
      <c r="B4662" t="s">
        <v>2341</v>
      </c>
      <c r="C4662" t="b">
        <v>1</v>
      </c>
      <c r="D4662" t="s">
        <v>15</v>
      </c>
      <c r="E4662">
        <v>440</v>
      </c>
      <c r="F4662">
        <v>2020</v>
      </c>
    </row>
    <row r="4663" spans="1:6" x14ac:dyDescent="0.25">
      <c r="A4663" t="s">
        <v>2445</v>
      </c>
      <c r="B4663" t="s">
        <v>2401</v>
      </c>
      <c r="C4663" t="b">
        <v>0</v>
      </c>
      <c r="D4663" t="s">
        <v>79</v>
      </c>
      <c r="E4663">
        <v>437.58</v>
      </c>
      <c r="F4663">
        <v>2020</v>
      </c>
    </row>
    <row r="4664" spans="1:6" x14ac:dyDescent="0.25">
      <c r="A4664" t="s">
        <v>2353</v>
      </c>
      <c r="B4664" t="s">
        <v>2350</v>
      </c>
      <c r="C4664" t="b">
        <v>0</v>
      </c>
      <c r="D4664" t="s">
        <v>79</v>
      </c>
      <c r="E4664">
        <v>47.826000000000001</v>
      </c>
      <c r="F4664">
        <v>2020</v>
      </c>
    </row>
    <row r="4665" spans="1:6" x14ac:dyDescent="0.25">
      <c r="A4665" t="s">
        <v>2408</v>
      </c>
      <c r="B4665" t="s">
        <v>2347</v>
      </c>
      <c r="C4665" t="b">
        <v>0</v>
      </c>
      <c r="D4665" t="s">
        <v>79</v>
      </c>
      <c r="E4665">
        <v>47907.724000000002</v>
      </c>
      <c r="F4665">
        <v>2020</v>
      </c>
    </row>
    <row r="4666" spans="1:6" x14ac:dyDescent="0.25">
      <c r="A4666" t="s">
        <v>2377</v>
      </c>
      <c r="B4666" t="s">
        <v>2386</v>
      </c>
      <c r="C4666" t="b">
        <v>1</v>
      </c>
      <c r="D4666" t="s">
        <v>63</v>
      </c>
      <c r="E4666">
        <v>334630.09999999998</v>
      </c>
      <c r="F4666">
        <v>2020</v>
      </c>
    </row>
    <row r="4667" spans="1:6" x14ac:dyDescent="0.25">
      <c r="A4667" t="s">
        <v>2353</v>
      </c>
      <c r="B4667" t="s">
        <v>2347</v>
      </c>
      <c r="C4667" t="b">
        <v>0</v>
      </c>
      <c r="D4667" t="s">
        <v>63</v>
      </c>
      <c r="E4667">
        <v>11791.93</v>
      </c>
      <c r="F4667">
        <v>2020</v>
      </c>
    </row>
    <row r="4668" spans="1:6" x14ac:dyDescent="0.25">
      <c r="A4668" t="s">
        <v>2377</v>
      </c>
      <c r="B4668" t="s">
        <v>2386</v>
      </c>
      <c r="C4668" t="b">
        <v>1</v>
      </c>
      <c r="D4668" t="s">
        <v>63</v>
      </c>
      <c r="E4668">
        <v>61980.112999999998</v>
      </c>
      <c r="F4668">
        <v>2020</v>
      </c>
    </row>
    <row r="4669" spans="1:6" x14ac:dyDescent="0.25">
      <c r="A4669" t="s">
        <v>2332</v>
      </c>
      <c r="B4669" t="s">
        <v>2345</v>
      </c>
      <c r="C4669" t="b">
        <v>0</v>
      </c>
      <c r="D4669" t="s">
        <v>131</v>
      </c>
      <c r="E4669">
        <v>0</v>
      </c>
      <c r="F4669">
        <v>2020</v>
      </c>
    </row>
    <row r="4670" spans="1:6" x14ac:dyDescent="0.25">
      <c r="A4670" t="s">
        <v>2443</v>
      </c>
      <c r="B4670" t="s">
        <v>2347</v>
      </c>
      <c r="C4670" t="b">
        <v>0</v>
      </c>
      <c r="D4670" t="s">
        <v>131</v>
      </c>
      <c r="E4670">
        <v>123144.87</v>
      </c>
      <c r="F4670">
        <v>2020</v>
      </c>
    </row>
    <row r="4671" spans="1:6" x14ac:dyDescent="0.25">
      <c r="A4671" t="s">
        <v>2378</v>
      </c>
      <c r="B4671" t="s">
        <v>2345</v>
      </c>
      <c r="C4671" t="b">
        <v>0</v>
      </c>
      <c r="D4671" t="s">
        <v>131</v>
      </c>
      <c r="E4671">
        <v>75664.123000000007</v>
      </c>
      <c r="F4671">
        <v>2020</v>
      </c>
    </row>
    <row r="4672" spans="1:6" x14ac:dyDescent="0.25">
      <c r="A4672" t="s">
        <v>2360</v>
      </c>
      <c r="B4672" t="s">
        <v>2341</v>
      </c>
      <c r="C4672" t="b">
        <v>1</v>
      </c>
      <c r="D4672" t="s">
        <v>85</v>
      </c>
      <c r="E4672">
        <v>5284</v>
      </c>
      <c r="F4672">
        <v>2020</v>
      </c>
    </row>
    <row r="4673" spans="1:6" x14ac:dyDescent="0.25">
      <c r="A4673" t="s">
        <v>2360</v>
      </c>
      <c r="B4673" t="s">
        <v>2341</v>
      </c>
      <c r="C4673" t="b">
        <v>1</v>
      </c>
      <c r="D4673" t="s">
        <v>85</v>
      </c>
      <c r="E4673">
        <v>2006</v>
      </c>
      <c r="F4673">
        <v>2020</v>
      </c>
    </row>
    <row r="4674" spans="1:6" x14ac:dyDescent="0.25">
      <c r="A4674" t="s">
        <v>2448</v>
      </c>
      <c r="B4674" t="s">
        <v>2352</v>
      </c>
      <c r="C4674" t="b">
        <v>0</v>
      </c>
      <c r="D4674" t="s">
        <v>114</v>
      </c>
      <c r="E4674">
        <v>239850</v>
      </c>
      <c r="F4674">
        <v>2020</v>
      </c>
    </row>
    <row r="4675" spans="1:6" x14ac:dyDescent="0.25">
      <c r="A4675" t="s">
        <v>2332</v>
      </c>
      <c r="B4675" t="s">
        <v>2345</v>
      </c>
      <c r="C4675" t="b">
        <v>0</v>
      </c>
      <c r="D4675" t="s">
        <v>93</v>
      </c>
      <c r="E4675">
        <v>0</v>
      </c>
      <c r="F4675">
        <v>2020</v>
      </c>
    </row>
    <row r="4676" spans="1:6" x14ac:dyDescent="0.25">
      <c r="A4676" t="s">
        <v>2348</v>
      </c>
      <c r="B4676" t="s">
        <v>2386</v>
      </c>
      <c r="C4676" t="b">
        <v>1</v>
      </c>
      <c r="D4676" t="s">
        <v>93</v>
      </c>
      <c r="E4676">
        <v>179920.5</v>
      </c>
      <c r="F4676">
        <v>2020</v>
      </c>
    </row>
    <row r="4677" spans="1:6" x14ac:dyDescent="0.25">
      <c r="A4677" t="s">
        <v>2353</v>
      </c>
      <c r="B4677" t="s">
        <v>2350</v>
      </c>
      <c r="C4677" t="b">
        <v>0</v>
      </c>
      <c r="D4677" t="s">
        <v>93</v>
      </c>
      <c r="E4677">
        <v>1760.56</v>
      </c>
      <c r="F4677">
        <v>2020</v>
      </c>
    </row>
    <row r="4678" spans="1:6" x14ac:dyDescent="0.25">
      <c r="A4678" t="s">
        <v>2392</v>
      </c>
      <c r="B4678" t="s">
        <v>2347</v>
      </c>
      <c r="C4678" t="b">
        <v>0</v>
      </c>
      <c r="D4678" t="s">
        <v>93</v>
      </c>
      <c r="E4678">
        <v>128852.86</v>
      </c>
      <c r="F4678">
        <v>2020</v>
      </c>
    </row>
    <row r="4679" spans="1:6" x14ac:dyDescent="0.25">
      <c r="A4679" t="s">
        <v>2353</v>
      </c>
      <c r="B4679" t="s">
        <v>2372</v>
      </c>
      <c r="C4679" t="b">
        <v>0</v>
      </c>
      <c r="D4679" t="s">
        <v>93</v>
      </c>
      <c r="E4679">
        <v>10053.518</v>
      </c>
      <c r="F4679">
        <v>2020</v>
      </c>
    </row>
    <row r="4680" spans="1:6" x14ac:dyDescent="0.25">
      <c r="A4680" t="s">
        <v>2348</v>
      </c>
      <c r="B4680" t="s">
        <v>2386</v>
      </c>
      <c r="C4680" t="b">
        <v>1</v>
      </c>
      <c r="D4680" t="s">
        <v>93</v>
      </c>
      <c r="E4680">
        <v>49673.03</v>
      </c>
      <c r="F4680">
        <v>2020</v>
      </c>
    </row>
    <row r="4681" spans="1:6" x14ac:dyDescent="0.25">
      <c r="A4681" t="s">
        <v>2364</v>
      </c>
      <c r="B4681" t="s">
        <v>2372</v>
      </c>
      <c r="C4681" t="b">
        <v>0</v>
      </c>
      <c r="D4681" t="s">
        <v>37</v>
      </c>
      <c r="E4681">
        <v>242874.38</v>
      </c>
      <c r="F4681">
        <v>2020</v>
      </c>
    </row>
    <row r="4682" spans="1:6" x14ac:dyDescent="0.25">
      <c r="A4682" t="s">
        <v>2332</v>
      </c>
      <c r="B4682" t="s">
        <v>2350</v>
      </c>
      <c r="C4682" t="b">
        <v>0</v>
      </c>
      <c r="D4682" t="s">
        <v>37</v>
      </c>
      <c r="E4682">
        <v>0</v>
      </c>
      <c r="F4682">
        <v>2020</v>
      </c>
    </row>
    <row r="4683" spans="1:6" x14ac:dyDescent="0.25">
      <c r="A4683" t="s">
        <v>2353</v>
      </c>
      <c r="B4683" t="s">
        <v>2347</v>
      </c>
      <c r="C4683" t="b">
        <v>0</v>
      </c>
      <c r="D4683" t="s">
        <v>37</v>
      </c>
      <c r="E4683">
        <v>429864.39</v>
      </c>
      <c r="F4683">
        <v>2020</v>
      </c>
    </row>
    <row r="4684" spans="1:6" x14ac:dyDescent="0.25">
      <c r="A4684" t="s">
        <v>2364</v>
      </c>
      <c r="B4684" t="s">
        <v>2372</v>
      </c>
      <c r="C4684" t="b">
        <v>0</v>
      </c>
      <c r="D4684" t="s">
        <v>37</v>
      </c>
      <c r="E4684">
        <v>326919.23</v>
      </c>
      <c r="F4684">
        <v>2020</v>
      </c>
    </row>
    <row r="4685" spans="1:6" x14ac:dyDescent="0.25">
      <c r="A4685" t="s">
        <v>2378</v>
      </c>
      <c r="B4685" t="s">
        <v>2467</v>
      </c>
      <c r="C4685" t="b">
        <v>1</v>
      </c>
      <c r="D4685" t="s">
        <v>24</v>
      </c>
      <c r="E4685">
        <v>22446.113000000001</v>
      </c>
      <c r="F4685">
        <v>2020</v>
      </c>
    </row>
    <row r="4686" spans="1:6" x14ac:dyDescent="0.25">
      <c r="A4686" t="s">
        <v>2378</v>
      </c>
      <c r="B4686" t="s">
        <v>2467</v>
      </c>
      <c r="C4686" t="b">
        <v>1</v>
      </c>
      <c r="D4686" t="s">
        <v>24</v>
      </c>
      <c r="E4686">
        <v>27434.532999999999</v>
      </c>
      <c r="F4686">
        <v>2020</v>
      </c>
    </row>
    <row r="4687" spans="1:6" x14ac:dyDescent="0.25">
      <c r="A4687" t="s">
        <v>2353</v>
      </c>
      <c r="B4687" t="s">
        <v>2347</v>
      </c>
      <c r="C4687" t="b">
        <v>0</v>
      </c>
      <c r="D4687" t="s">
        <v>24</v>
      </c>
      <c r="E4687">
        <v>577.35400000000004</v>
      </c>
      <c r="F4687">
        <v>2020</v>
      </c>
    </row>
    <row r="4688" spans="1:6" x14ac:dyDescent="0.25">
      <c r="A4688" t="s">
        <v>2380</v>
      </c>
      <c r="B4688" t="s">
        <v>2386</v>
      </c>
      <c r="C4688" t="b">
        <v>1</v>
      </c>
      <c r="D4688" t="s">
        <v>111</v>
      </c>
      <c r="E4688">
        <v>61657.531999999999</v>
      </c>
      <c r="F4688">
        <v>2020</v>
      </c>
    </row>
    <row r="4689" spans="1:6" x14ac:dyDescent="0.25">
      <c r="A4689" t="s">
        <v>2353</v>
      </c>
      <c r="B4689" t="s">
        <v>2350</v>
      </c>
      <c r="C4689" t="b">
        <v>0</v>
      </c>
      <c r="D4689" t="s">
        <v>111</v>
      </c>
      <c r="E4689">
        <v>78.539000000000001</v>
      </c>
      <c r="F4689">
        <v>2020</v>
      </c>
    </row>
    <row r="4690" spans="1:6" x14ac:dyDescent="0.25">
      <c r="A4690" t="s">
        <v>2353</v>
      </c>
      <c r="B4690" t="s">
        <v>2347</v>
      </c>
      <c r="C4690" t="b">
        <v>0</v>
      </c>
      <c r="D4690" t="s">
        <v>111</v>
      </c>
      <c r="E4690">
        <v>4123.835</v>
      </c>
      <c r="F4690">
        <v>2020</v>
      </c>
    </row>
    <row r="4691" spans="1:6" x14ac:dyDescent="0.25">
      <c r="A4691" t="s">
        <v>2332</v>
      </c>
      <c r="B4691" t="s">
        <v>2350</v>
      </c>
      <c r="C4691" t="b">
        <v>0</v>
      </c>
      <c r="D4691" t="s">
        <v>111</v>
      </c>
      <c r="E4691">
        <v>0</v>
      </c>
      <c r="F4691">
        <v>2020</v>
      </c>
    </row>
    <row r="4692" spans="1:6" x14ac:dyDescent="0.25">
      <c r="A4692" t="s">
        <v>2380</v>
      </c>
      <c r="B4692" t="s">
        <v>2386</v>
      </c>
      <c r="C4692" t="b">
        <v>1</v>
      </c>
      <c r="D4692" t="s">
        <v>111</v>
      </c>
      <c r="E4692">
        <v>13.695</v>
      </c>
      <c r="F4692">
        <v>2020</v>
      </c>
    </row>
    <row r="4693" spans="1:6" x14ac:dyDescent="0.25">
      <c r="A4693" t="s">
        <v>2380</v>
      </c>
      <c r="B4693" t="s">
        <v>2386</v>
      </c>
      <c r="C4693" t="b">
        <v>1</v>
      </c>
      <c r="D4693" t="s">
        <v>111</v>
      </c>
      <c r="E4693">
        <v>21006.878000000001</v>
      </c>
      <c r="F4693">
        <v>2020</v>
      </c>
    </row>
    <row r="4694" spans="1:6" x14ac:dyDescent="0.25">
      <c r="A4694" t="s">
        <v>2448</v>
      </c>
      <c r="B4694" t="s">
        <v>2341</v>
      </c>
      <c r="C4694" t="b">
        <v>1</v>
      </c>
      <c r="D4694" t="s">
        <v>15</v>
      </c>
      <c r="E4694">
        <v>5180</v>
      </c>
      <c r="F4694">
        <v>2020</v>
      </c>
    </row>
    <row r="4695" spans="1:6" x14ac:dyDescent="0.25">
      <c r="A4695" t="s">
        <v>2457</v>
      </c>
      <c r="B4695" t="s">
        <v>2341</v>
      </c>
      <c r="C4695" t="b">
        <v>1</v>
      </c>
      <c r="D4695" t="s">
        <v>50</v>
      </c>
      <c r="E4695">
        <v>80757</v>
      </c>
      <c r="F4695">
        <v>2020</v>
      </c>
    </row>
    <row r="4696" spans="1:6" x14ac:dyDescent="0.25">
      <c r="A4696" t="s">
        <v>2374</v>
      </c>
      <c r="B4696" t="s">
        <v>2341</v>
      </c>
      <c r="C4696" t="b">
        <v>1</v>
      </c>
      <c r="D4696" t="s">
        <v>88</v>
      </c>
      <c r="E4696">
        <v>8811</v>
      </c>
      <c r="F4696">
        <v>2020</v>
      </c>
    </row>
    <row r="4697" spans="1:6" x14ac:dyDescent="0.25">
      <c r="A4697" t="s">
        <v>2354</v>
      </c>
      <c r="B4697" t="s">
        <v>2352</v>
      </c>
      <c r="C4697" t="b">
        <v>0</v>
      </c>
      <c r="D4697" t="s">
        <v>114</v>
      </c>
      <c r="E4697">
        <v>151143</v>
      </c>
      <c r="F4697">
        <v>2020</v>
      </c>
    </row>
    <row r="4698" spans="1:6" x14ac:dyDescent="0.25">
      <c r="A4698" t="s">
        <v>2396</v>
      </c>
      <c r="B4698" t="s">
        <v>2343</v>
      </c>
      <c r="C4698" t="b">
        <v>0</v>
      </c>
      <c r="D4698" t="s">
        <v>15</v>
      </c>
      <c r="E4698">
        <v>8986</v>
      </c>
      <c r="F4698">
        <v>2020</v>
      </c>
    </row>
    <row r="4699" spans="1:6" x14ac:dyDescent="0.25">
      <c r="A4699" t="s">
        <v>2396</v>
      </c>
      <c r="B4699" t="s">
        <v>2343</v>
      </c>
      <c r="C4699" t="b">
        <v>0</v>
      </c>
      <c r="D4699" t="s">
        <v>15</v>
      </c>
      <c r="E4699">
        <v>57896</v>
      </c>
      <c r="F4699">
        <v>2020</v>
      </c>
    </row>
    <row r="4700" spans="1:6" x14ac:dyDescent="0.25">
      <c r="A4700" t="s">
        <v>2342</v>
      </c>
      <c r="B4700" t="s">
        <v>2352</v>
      </c>
      <c r="C4700" t="b">
        <v>0</v>
      </c>
      <c r="D4700" t="s">
        <v>24</v>
      </c>
      <c r="E4700">
        <v>47551.56</v>
      </c>
      <c r="F4700">
        <v>2020</v>
      </c>
    </row>
    <row r="4701" spans="1:6" x14ac:dyDescent="0.25">
      <c r="A4701" t="s">
        <v>2377</v>
      </c>
      <c r="B4701" t="s">
        <v>2341</v>
      </c>
      <c r="C4701" t="b">
        <v>1</v>
      </c>
      <c r="D4701" t="s">
        <v>77</v>
      </c>
      <c r="E4701">
        <v>7562</v>
      </c>
      <c r="F4701">
        <v>2020</v>
      </c>
    </row>
    <row r="4702" spans="1:6" x14ac:dyDescent="0.25">
      <c r="A4702" t="s">
        <v>2383</v>
      </c>
      <c r="B4702" t="s">
        <v>2341</v>
      </c>
      <c r="C4702" t="b">
        <v>1</v>
      </c>
      <c r="D4702" t="s">
        <v>42</v>
      </c>
      <c r="E4702">
        <v>32402</v>
      </c>
      <c r="F4702">
        <v>2020</v>
      </c>
    </row>
    <row r="4703" spans="1:6" x14ac:dyDescent="0.25">
      <c r="A4703" t="s">
        <v>2398</v>
      </c>
      <c r="B4703" t="s">
        <v>2350</v>
      </c>
      <c r="C4703" t="b">
        <v>0</v>
      </c>
      <c r="D4703" t="s">
        <v>105</v>
      </c>
      <c r="E4703">
        <v>1</v>
      </c>
      <c r="F4703">
        <v>2020</v>
      </c>
    </row>
    <row r="4704" spans="1:6" x14ac:dyDescent="0.25">
      <c r="A4704" t="s">
        <v>2332</v>
      </c>
      <c r="B4704" t="s">
        <v>2352</v>
      </c>
      <c r="C4704" t="b">
        <v>0</v>
      </c>
      <c r="D4704" t="s">
        <v>105</v>
      </c>
      <c r="E4704">
        <v>0</v>
      </c>
      <c r="F4704">
        <v>2020</v>
      </c>
    </row>
    <row r="4705" spans="1:6" x14ac:dyDescent="0.25">
      <c r="A4705" t="s">
        <v>2378</v>
      </c>
      <c r="B4705" t="s">
        <v>2341</v>
      </c>
      <c r="C4705" t="b">
        <v>0</v>
      </c>
      <c r="D4705" t="s">
        <v>15</v>
      </c>
      <c r="E4705">
        <v>2968</v>
      </c>
      <c r="F4705">
        <v>2020</v>
      </c>
    </row>
    <row r="4706" spans="1:6" x14ac:dyDescent="0.25">
      <c r="A4706" t="s">
        <v>2378</v>
      </c>
      <c r="B4706" t="s">
        <v>2341</v>
      </c>
      <c r="C4706" t="b">
        <v>1</v>
      </c>
      <c r="D4706" t="s">
        <v>100</v>
      </c>
      <c r="E4706">
        <v>21185</v>
      </c>
      <c r="F4706">
        <v>2020</v>
      </c>
    </row>
    <row r="4707" spans="1:6" x14ac:dyDescent="0.25">
      <c r="A4707" t="s">
        <v>2393</v>
      </c>
      <c r="B4707" t="s">
        <v>2341</v>
      </c>
      <c r="C4707" t="b">
        <v>0</v>
      </c>
      <c r="D4707" t="s">
        <v>85</v>
      </c>
      <c r="E4707">
        <v>5641</v>
      </c>
      <c r="F4707">
        <v>2020</v>
      </c>
    </row>
    <row r="4708" spans="1:6" x14ac:dyDescent="0.25">
      <c r="A4708" t="s">
        <v>2338</v>
      </c>
      <c r="B4708" t="s">
        <v>2429</v>
      </c>
      <c r="C4708" t="b">
        <v>1</v>
      </c>
      <c r="D4708" t="s">
        <v>74</v>
      </c>
      <c r="E4708">
        <v>9371</v>
      </c>
      <c r="F4708">
        <v>2020</v>
      </c>
    </row>
    <row r="4709" spans="1:6" x14ac:dyDescent="0.25">
      <c r="A4709" t="s">
        <v>2360</v>
      </c>
      <c r="B4709" t="s">
        <v>2429</v>
      </c>
      <c r="C4709" t="b">
        <v>1</v>
      </c>
      <c r="D4709" t="s">
        <v>74</v>
      </c>
      <c r="E4709">
        <v>91592</v>
      </c>
      <c r="F4709">
        <v>2020</v>
      </c>
    </row>
    <row r="4710" spans="1:6" x14ac:dyDescent="0.25">
      <c r="A4710" t="s">
        <v>2353</v>
      </c>
      <c r="B4710" t="s">
        <v>2350</v>
      </c>
      <c r="C4710" t="b">
        <v>0</v>
      </c>
      <c r="D4710" t="s">
        <v>77</v>
      </c>
      <c r="E4710">
        <v>120.86199999999999</v>
      </c>
      <c r="F4710">
        <v>2020</v>
      </c>
    </row>
    <row r="4711" spans="1:6" x14ac:dyDescent="0.25">
      <c r="A4711" t="s">
        <v>2378</v>
      </c>
      <c r="B4711" t="s">
        <v>2386</v>
      </c>
      <c r="C4711" t="b">
        <v>1</v>
      </c>
      <c r="D4711" t="s">
        <v>77</v>
      </c>
      <c r="E4711">
        <v>111161.14</v>
      </c>
      <c r="F4711">
        <v>2020</v>
      </c>
    </row>
    <row r="4712" spans="1:6" x14ac:dyDescent="0.25">
      <c r="A4712" t="s">
        <v>2332</v>
      </c>
      <c r="B4712" t="s">
        <v>2343</v>
      </c>
      <c r="C4712" t="b">
        <v>0</v>
      </c>
      <c r="D4712" t="s">
        <v>15</v>
      </c>
      <c r="E4712">
        <v>19276</v>
      </c>
      <c r="F4712">
        <v>2020</v>
      </c>
    </row>
    <row r="4713" spans="1:6" x14ac:dyDescent="0.25">
      <c r="A4713" t="s">
        <v>2448</v>
      </c>
      <c r="B4713" t="s">
        <v>2343</v>
      </c>
      <c r="C4713" t="b">
        <v>1</v>
      </c>
      <c r="D4713" t="s">
        <v>15</v>
      </c>
      <c r="E4713">
        <v>42276</v>
      </c>
      <c r="F4713">
        <v>2020</v>
      </c>
    </row>
    <row r="4714" spans="1:6" x14ac:dyDescent="0.25">
      <c r="A4714" t="s">
        <v>2377</v>
      </c>
      <c r="B4714" t="s">
        <v>2341</v>
      </c>
      <c r="C4714" t="b">
        <v>1</v>
      </c>
      <c r="D4714" t="s">
        <v>32</v>
      </c>
      <c r="E4714">
        <v>29590</v>
      </c>
      <c r="F4714">
        <v>2020</v>
      </c>
    </row>
    <row r="4715" spans="1:6" x14ac:dyDescent="0.25">
      <c r="A4715" t="s">
        <v>2446</v>
      </c>
      <c r="B4715" t="s">
        <v>2352</v>
      </c>
      <c r="C4715" t="b">
        <v>0</v>
      </c>
      <c r="D4715" t="s">
        <v>114</v>
      </c>
      <c r="E4715">
        <v>2107719</v>
      </c>
      <c r="F4715">
        <v>2020</v>
      </c>
    </row>
    <row r="4716" spans="1:6" x14ac:dyDescent="0.25">
      <c r="A4716" t="s">
        <v>2353</v>
      </c>
      <c r="B4716" t="s">
        <v>2372</v>
      </c>
      <c r="C4716" t="b">
        <v>0</v>
      </c>
      <c r="D4716" t="s">
        <v>114</v>
      </c>
      <c r="E4716">
        <v>180276</v>
      </c>
      <c r="F4716">
        <v>2020</v>
      </c>
    </row>
    <row r="4717" spans="1:6" x14ac:dyDescent="0.25">
      <c r="A4717" t="s">
        <v>2353</v>
      </c>
      <c r="B4717" t="s">
        <v>2347</v>
      </c>
      <c r="C4717" t="b">
        <v>0</v>
      </c>
      <c r="D4717" t="s">
        <v>15</v>
      </c>
      <c r="E4717">
        <v>2531.7280000000001</v>
      </c>
      <c r="F4717">
        <v>2020</v>
      </c>
    </row>
    <row r="4718" spans="1:6" x14ac:dyDescent="0.25">
      <c r="A4718" t="s">
        <v>2332</v>
      </c>
      <c r="B4718" t="s">
        <v>2350</v>
      </c>
      <c r="C4718" t="b">
        <v>0</v>
      </c>
      <c r="D4718" t="s">
        <v>15</v>
      </c>
      <c r="E4718">
        <v>0</v>
      </c>
      <c r="F4718">
        <v>2020</v>
      </c>
    </row>
    <row r="4719" spans="1:6" x14ac:dyDescent="0.25">
      <c r="A4719" t="s">
        <v>2332</v>
      </c>
      <c r="B4719" t="s">
        <v>2372</v>
      </c>
      <c r="C4719" t="b">
        <v>0</v>
      </c>
      <c r="D4719" t="s">
        <v>15</v>
      </c>
      <c r="E4719">
        <v>0</v>
      </c>
      <c r="F4719">
        <v>2020</v>
      </c>
    </row>
    <row r="4720" spans="1:6" x14ac:dyDescent="0.25">
      <c r="A4720" t="s">
        <v>2453</v>
      </c>
      <c r="B4720" t="s">
        <v>2386</v>
      </c>
      <c r="C4720" t="b">
        <v>1</v>
      </c>
      <c r="D4720" t="s">
        <v>15</v>
      </c>
      <c r="E4720">
        <v>317685.27</v>
      </c>
      <c r="F4720">
        <v>2020</v>
      </c>
    </row>
    <row r="4721" spans="1:6" x14ac:dyDescent="0.25">
      <c r="A4721" t="s">
        <v>2367</v>
      </c>
      <c r="B4721" t="s">
        <v>2347</v>
      </c>
      <c r="C4721" t="b">
        <v>0</v>
      </c>
      <c r="D4721" t="s">
        <v>48</v>
      </c>
      <c r="E4721">
        <v>17674</v>
      </c>
      <c r="F4721">
        <v>2020</v>
      </c>
    </row>
    <row r="4722" spans="1:6" x14ac:dyDescent="0.25">
      <c r="A4722" t="s">
        <v>2332</v>
      </c>
      <c r="B4722" t="s">
        <v>2345</v>
      </c>
      <c r="C4722" t="b">
        <v>0</v>
      </c>
      <c r="D4722" t="s">
        <v>100</v>
      </c>
      <c r="E4722">
        <v>0</v>
      </c>
      <c r="F4722">
        <v>2020</v>
      </c>
    </row>
    <row r="4723" spans="1:6" x14ac:dyDescent="0.25">
      <c r="A4723" t="s">
        <v>2390</v>
      </c>
      <c r="B4723" t="s">
        <v>2352</v>
      </c>
      <c r="C4723" t="b">
        <v>0</v>
      </c>
      <c r="D4723" t="s">
        <v>100</v>
      </c>
      <c r="E4723">
        <v>1928</v>
      </c>
      <c r="F4723">
        <v>2020</v>
      </c>
    </row>
    <row r="4724" spans="1:6" x14ac:dyDescent="0.25">
      <c r="A4724" t="s">
        <v>2332</v>
      </c>
      <c r="B4724" t="s">
        <v>2350</v>
      </c>
      <c r="C4724" t="b">
        <v>0</v>
      </c>
      <c r="D4724" t="s">
        <v>85</v>
      </c>
      <c r="E4724">
        <v>0</v>
      </c>
      <c r="F4724">
        <v>2020</v>
      </c>
    </row>
    <row r="4725" spans="1:6" x14ac:dyDescent="0.25">
      <c r="A4725" t="s">
        <v>2378</v>
      </c>
      <c r="B4725" t="s">
        <v>2467</v>
      </c>
      <c r="C4725" t="b">
        <v>0</v>
      </c>
      <c r="D4725" t="s">
        <v>85</v>
      </c>
      <c r="E4725">
        <v>18786.323</v>
      </c>
      <c r="F4725">
        <v>2020</v>
      </c>
    </row>
    <row r="4726" spans="1:6" x14ac:dyDescent="0.25">
      <c r="A4726" t="s">
        <v>2378</v>
      </c>
      <c r="B4726" t="s">
        <v>2467</v>
      </c>
      <c r="C4726" t="b">
        <v>0</v>
      </c>
      <c r="D4726" t="s">
        <v>85</v>
      </c>
      <c r="E4726">
        <v>22961.579000000002</v>
      </c>
      <c r="F4726">
        <v>2020</v>
      </c>
    </row>
    <row r="4727" spans="1:6" x14ac:dyDescent="0.25">
      <c r="A4727" t="s">
        <v>2353</v>
      </c>
      <c r="B4727" t="s">
        <v>2347</v>
      </c>
      <c r="C4727" t="b">
        <v>0</v>
      </c>
      <c r="D4727" t="s">
        <v>85</v>
      </c>
      <c r="E4727">
        <v>616.09799999999996</v>
      </c>
      <c r="F4727">
        <v>2020</v>
      </c>
    </row>
    <row r="4728" spans="1:6" x14ac:dyDescent="0.25">
      <c r="A4728" t="s">
        <v>2332</v>
      </c>
      <c r="B4728" t="s">
        <v>2350</v>
      </c>
      <c r="C4728" t="b">
        <v>0</v>
      </c>
      <c r="D4728" t="s">
        <v>55</v>
      </c>
      <c r="E4728">
        <v>151.76300000000001</v>
      </c>
      <c r="F4728">
        <v>2020</v>
      </c>
    </row>
    <row r="4729" spans="1:6" x14ac:dyDescent="0.25">
      <c r="A4729" t="s">
        <v>2332</v>
      </c>
      <c r="B4729" t="s">
        <v>2343</v>
      </c>
      <c r="C4729" t="b">
        <v>0</v>
      </c>
      <c r="D4729" t="s">
        <v>55</v>
      </c>
      <c r="E4729">
        <v>13915.236999999999</v>
      </c>
      <c r="F4729">
        <v>2020</v>
      </c>
    </row>
    <row r="4730" spans="1:6" x14ac:dyDescent="0.25">
      <c r="A4730" t="s">
        <v>2353</v>
      </c>
      <c r="B4730" t="s">
        <v>2350</v>
      </c>
      <c r="C4730" t="b">
        <v>0</v>
      </c>
      <c r="D4730" t="s">
        <v>55</v>
      </c>
      <c r="E4730">
        <v>448.35</v>
      </c>
      <c r="F4730">
        <v>2020</v>
      </c>
    </row>
    <row r="4731" spans="1:6" x14ac:dyDescent="0.25">
      <c r="A4731" t="s">
        <v>2453</v>
      </c>
      <c r="B4731" t="s">
        <v>2343</v>
      </c>
      <c r="C4731" t="b">
        <v>1</v>
      </c>
      <c r="D4731" t="s">
        <v>55</v>
      </c>
      <c r="E4731">
        <v>39521.65</v>
      </c>
      <c r="F4731">
        <v>2020</v>
      </c>
    </row>
    <row r="4732" spans="1:6" x14ac:dyDescent="0.25">
      <c r="A4732" t="s">
        <v>2332</v>
      </c>
      <c r="B4732" t="s">
        <v>2343</v>
      </c>
      <c r="C4732" t="b">
        <v>0</v>
      </c>
      <c r="D4732" t="s">
        <v>79</v>
      </c>
      <c r="E4732">
        <v>84500</v>
      </c>
      <c r="F4732">
        <v>2020</v>
      </c>
    </row>
    <row r="4733" spans="1:6" x14ac:dyDescent="0.25">
      <c r="A4733" t="s">
        <v>2453</v>
      </c>
      <c r="B4733" t="s">
        <v>2343</v>
      </c>
      <c r="C4733" t="b">
        <v>1</v>
      </c>
      <c r="D4733" t="s">
        <v>79</v>
      </c>
      <c r="E4733">
        <v>261620</v>
      </c>
      <c r="F4733">
        <v>2020</v>
      </c>
    </row>
    <row r="4734" spans="1:6" x14ac:dyDescent="0.25">
      <c r="A4734" t="s">
        <v>2388</v>
      </c>
      <c r="B4734" t="s">
        <v>2352</v>
      </c>
      <c r="C4734" t="b">
        <v>0</v>
      </c>
      <c r="D4734" t="s">
        <v>48</v>
      </c>
      <c r="E4734">
        <v>445571.1</v>
      </c>
      <c r="F4734">
        <v>2020</v>
      </c>
    </row>
    <row r="4735" spans="1:6" x14ac:dyDescent="0.25">
      <c r="A4735" t="s">
        <v>2353</v>
      </c>
      <c r="B4735" t="s">
        <v>2372</v>
      </c>
      <c r="C4735" t="b">
        <v>0</v>
      </c>
      <c r="D4735" t="s">
        <v>48</v>
      </c>
      <c r="E4735">
        <v>145734.44</v>
      </c>
      <c r="F4735">
        <v>2020</v>
      </c>
    </row>
    <row r="4736" spans="1:6" x14ac:dyDescent="0.25">
      <c r="A4736" t="s">
        <v>2445</v>
      </c>
      <c r="B4736" t="s">
        <v>2347</v>
      </c>
      <c r="C4736" t="b">
        <v>0</v>
      </c>
      <c r="D4736" t="s">
        <v>48</v>
      </c>
      <c r="E4736">
        <v>9169.41</v>
      </c>
      <c r="F4736">
        <v>2020</v>
      </c>
    </row>
    <row r="4737" spans="1:6" x14ac:dyDescent="0.25">
      <c r="A4737" t="s">
        <v>2390</v>
      </c>
      <c r="B4737" t="s">
        <v>2341</v>
      </c>
      <c r="C4737" t="b">
        <v>1</v>
      </c>
      <c r="D4737" t="s">
        <v>97</v>
      </c>
      <c r="E4737">
        <v>16602</v>
      </c>
      <c r="F4737">
        <v>2020</v>
      </c>
    </row>
    <row r="4738" spans="1:6" x14ac:dyDescent="0.25">
      <c r="A4738" t="s">
        <v>2378</v>
      </c>
      <c r="B4738" t="s">
        <v>2341</v>
      </c>
      <c r="C4738" t="b">
        <v>1</v>
      </c>
      <c r="D4738" t="s">
        <v>97</v>
      </c>
      <c r="E4738">
        <v>9980</v>
      </c>
      <c r="F4738">
        <v>2020</v>
      </c>
    </row>
    <row r="4739" spans="1:6" x14ac:dyDescent="0.25">
      <c r="A4739" t="s">
        <v>2370</v>
      </c>
      <c r="B4739" t="s">
        <v>2341</v>
      </c>
      <c r="C4739" t="b">
        <v>1</v>
      </c>
      <c r="D4739" t="s">
        <v>32</v>
      </c>
      <c r="E4739">
        <v>9644</v>
      </c>
      <c r="F4739">
        <v>2020</v>
      </c>
    </row>
    <row r="4740" spans="1:6" x14ac:dyDescent="0.25">
      <c r="A4740" t="s">
        <v>2380</v>
      </c>
      <c r="B4740" t="s">
        <v>2352</v>
      </c>
      <c r="C4740" t="b">
        <v>0</v>
      </c>
      <c r="D4740" t="s">
        <v>58</v>
      </c>
      <c r="E4740">
        <v>27594.84</v>
      </c>
      <c r="F4740">
        <v>2020</v>
      </c>
    </row>
    <row r="4741" spans="1:6" x14ac:dyDescent="0.25">
      <c r="A4741" t="s">
        <v>2332</v>
      </c>
      <c r="B4741" t="s">
        <v>2345</v>
      </c>
      <c r="C4741" t="b">
        <v>0</v>
      </c>
      <c r="D4741" t="s">
        <v>58</v>
      </c>
      <c r="E4741">
        <v>0</v>
      </c>
      <c r="F4741">
        <v>2020</v>
      </c>
    </row>
    <row r="4742" spans="1:6" x14ac:dyDescent="0.25">
      <c r="A4742" t="s">
        <v>2380</v>
      </c>
      <c r="B4742" t="s">
        <v>2347</v>
      </c>
      <c r="C4742" t="b">
        <v>0</v>
      </c>
      <c r="D4742" t="s">
        <v>58</v>
      </c>
      <c r="E4742">
        <v>261917.57</v>
      </c>
      <c r="F4742">
        <v>2020</v>
      </c>
    </row>
    <row r="4743" spans="1:6" x14ac:dyDescent="0.25">
      <c r="A4743" t="s">
        <v>2332</v>
      </c>
      <c r="B4743" t="s">
        <v>2386</v>
      </c>
      <c r="C4743" t="b">
        <v>0</v>
      </c>
      <c r="D4743" t="s">
        <v>58</v>
      </c>
      <c r="E4743">
        <v>0</v>
      </c>
      <c r="F4743">
        <v>2020</v>
      </c>
    </row>
    <row r="4744" spans="1:6" x14ac:dyDescent="0.25">
      <c r="A4744" t="s">
        <v>2332</v>
      </c>
      <c r="B4744" t="s">
        <v>2401</v>
      </c>
      <c r="C4744" t="b">
        <v>0</v>
      </c>
      <c r="D4744" t="s">
        <v>29</v>
      </c>
      <c r="E4744">
        <v>0</v>
      </c>
      <c r="F4744">
        <v>2020</v>
      </c>
    </row>
    <row r="4745" spans="1:6" x14ac:dyDescent="0.25">
      <c r="A4745" t="s">
        <v>2353</v>
      </c>
      <c r="B4745" t="s">
        <v>2350</v>
      </c>
      <c r="C4745" t="b">
        <v>0</v>
      </c>
      <c r="D4745" t="s">
        <v>29</v>
      </c>
      <c r="E4745">
        <v>5680.9070000000002</v>
      </c>
      <c r="F4745">
        <v>2020</v>
      </c>
    </row>
    <row r="4746" spans="1:6" x14ac:dyDescent="0.25">
      <c r="A4746" t="s">
        <v>2389</v>
      </c>
      <c r="B4746" t="s">
        <v>2467</v>
      </c>
      <c r="C4746" t="b">
        <v>0</v>
      </c>
      <c r="D4746" t="s">
        <v>29</v>
      </c>
      <c r="E4746">
        <v>162680.57999999999</v>
      </c>
      <c r="F4746">
        <v>2020</v>
      </c>
    </row>
    <row r="4747" spans="1:6" x14ac:dyDescent="0.25">
      <c r="A4747" t="s">
        <v>2389</v>
      </c>
      <c r="B4747" t="s">
        <v>2467</v>
      </c>
      <c r="C4747" t="b">
        <v>0</v>
      </c>
      <c r="D4747" t="s">
        <v>29</v>
      </c>
      <c r="E4747">
        <v>198828.51</v>
      </c>
      <c r="F4747">
        <v>2020</v>
      </c>
    </row>
    <row r="4748" spans="1:6" x14ac:dyDescent="0.25">
      <c r="A4748" t="s">
        <v>2391</v>
      </c>
      <c r="B4748" t="s">
        <v>2352</v>
      </c>
      <c r="C4748" t="b">
        <v>1</v>
      </c>
      <c r="D4748" t="s">
        <v>82</v>
      </c>
      <c r="E4748">
        <v>7157.6139999999996</v>
      </c>
      <c r="F4748">
        <v>2020</v>
      </c>
    </row>
    <row r="4749" spans="1:6" x14ac:dyDescent="0.25">
      <c r="A4749" t="s">
        <v>2378</v>
      </c>
      <c r="B4749" t="s">
        <v>2386</v>
      </c>
      <c r="C4749" t="b">
        <v>1</v>
      </c>
      <c r="D4749" t="s">
        <v>82</v>
      </c>
      <c r="E4749">
        <v>6046.9059999999999</v>
      </c>
      <c r="F4749">
        <v>2020</v>
      </c>
    </row>
    <row r="4750" spans="1:6" x14ac:dyDescent="0.25">
      <c r="A4750" t="s">
        <v>2332</v>
      </c>
      <c r="B4750" t="s">
        <v>2343</v>
      </c>
      <c r="C4750" t="b">
        <v>0</v>
      </c>
      <c r="D4750" t="s">
        <v>15</v>
      </c>
      <c r="E4750">
        <v>102448</v>
      </c>
      <c r="F4750">
        <v>2020</v>
      </c>
    </row>
    <row r="4751" spans="1:6" x14ac:dyDescent="0.25">
      <c r="A4751" t="s">
        <v>2378</v>
      </c>
      <c r="B4751" t="s">
        <v>2343</v>
      </c>
      <c r="C4751" t="b">
        <v>1</v>
      </c>
      <c r="D4751" t="s">
        <v>15</v>
      </c>
      <c r="E4751">
        <v>479406</v>
      </c>
      <c r="F4751">
        <v>2020</v>
      </c>
    </row>
    <row r="4752" spans="1:6" x14ac:dyDescent="0.25">
      <c r="A4752" t="s">
        <v>2353</v>
      </c>
      <c r="B4752" t="s">
        <v>2347</v>
      </c>
      <c r="C4752" t="b">
        <v>0</v>
      </c>
      <c r="D4752" t="s">
        <v>100</v>
      </c>
      <c r="E4752">
        <v>2258.7379999999998</v>
      </c>
      <c r="F4752">
        <v>2020</v>
      </c>
    </row>
    <row r="4753" spans="1:6" x14ac:dyDescent="0.25">
      <c r="A4753" t="s">
        <v>2332</v>
      </c>
      <c r="B4753" t="s">
        <v>2372</v>
      </c>
      <c r="C4753" t="b">
        <v>0</v>
      </c>
      <c r="D4753" t="s">
        <v>100</v>
      </c>
      <c r="E4753">
        <v>0</v>
      </c>
      <c r="F4753">
        <v>2020</v>
      </c>
    </row>
    <row r="4754" spans="1:6" x14ac:dyDescent="0.25">
      <c r="A4754" t="s">
        <v>2385</v>
      </c>
      <c r="B4754" t="s">
        <v>2345</v>
      </c>
      <c r="C4754" t="b">
        <v>1</v>
      </c>
      <c r="D4754" t="s">
        <v>100</v>
      </c>
      <c r="E4754">
        <v>39471.262000000002</v>
      </c>
      <c r="F4754">
        <v>2020</v>
      </c>
    </row>
    <row r="4755" spans="1:6" x14ac:dyDescent="0.25">
      <c r="A4755" t="s">
        <v>2332</v>
      </c>
      <c r="B4755" t="s">
        <v>2347</v>
      </c>
      <c r="C4755" t="b">
        <v>0</v>
      </c>
      <c r="D4755" t="s">
        <v>58</v>
      </c>
      <c r="E4755">
        <v>0</v>
      </c>
      <c r="F4755">
        <v>2020</v>
      </c>
    </row>
    <row r="4756" spans="1:6" x14ac:dyDescent="0.25">
      <c r="A4756" t="s">
        <v>2332</v>
      </c>
      <c r="B4756" t="s">
        <v>2372</v>
      </c>
      <c r="C4756" t="b">
        <v>0</v>
      </c>
      <c r="D4756" t="s">
        <v>58</v>
      </c>
      <c r="E4756">
        <v>0</v>
      </c>
      <c r="F4756">
        <v>2020</v>
      </c>
    </row>
    <row r="4757" spans="1:6" x14ac:dyDescent="0.25">
      <c r="A4757" t="s">
        <v>2378</v>
      </c>
      <c r="B4757" t="s">
        <v>2386</v>
      </c>
      <c r="C4757" t="b">
        <v>1</v>
      </c>
      <c r="D4757" t="s">
        <v>58</v>
      </c>
      <c r="E4757">
        <v>381</v>
      </c>
      <c r="F4757">
        <v>2020</v>
      </c>
    </row>
    <row r="4758" spans="1:6" x14ac:dyDescent="0.25">
      <c r="A4758" t="s">
        <v>2448</v>
      </c>
      <c r="B4758" t="s">
        <v>2352</v>
      </c>
      <c r="C4758" t="b">
        <v>1</v>
      </c>
      <c r="D4758" t="s">
        <v>15</v>
      </c>
      <c r="E4758">
        <v>76217</v>
      </c>
      <c r="F4758">
        <v>2020</v>
      </c>
    </row>
    <row r="4759" spans="1:6" x14ac:dyDescent="0.25">
      <c r="A4759" t="s">
        <v>2455</v>
      </c>
      <c r="B4759" t="s">
        <v>2386</v>
      </c>
      <c r="C4759" t="b">
        <v>1</v>
      </c>
      <c r="D4759" t="s">
        <v>50</v>
      </c>
      <c r="E4759">
        <v>266745</v>
      </c>
      <c r="F4759">
        <v>2020</v>
      </c>
    </row>
    <row r="4760" spans="1:6" x14ac:dyDescent="0.25">
      <c r="A4760" t="s">
        <v>2353</v>
      </c>
      <c r="B4760" t="s">
        <v>2345</v>
      </c>
      <c r="C4760" t="b">
        <v>0</v>
      </c>
      <c r="D4760" t="s">
        <v>131</v>
      </c>
      <c r="E4760">
        <v>64952.906000000003</v>
      </c>
      <c r="F4760">
        <v>2020</v>
      </c>
    </row>
    <row r="4761" spans="1:6" x14ac:dyDescent="0.25">
      <c r="A4761" t="s">
        <v>2332</v>
      </c>
      <c r="B4761" t="s">
        <v>2350</v>
      </c>
      <c r="C4761" t="b">
        <v>0</v>
      </c>
      <c r="D4761" t="s">
        <v>131</v>
      </c>
      <c r="E4761">
        <v>0</v>
      </c>
      <c r="F4761">
        <v>2020</v>
      </c>
    </row>
    <row r="4762" spans="1:6" x14ac:dyDescent="0.25">
      <c r="A4762" t="s">
        <v>2360</v>
      </c>
      <c r="B4762" t="s">
        <v>2347</v>
      </c>
      <c r="C4762" t="b">
        <v>0</v>
      </c>
      <c r="D4762" t="s">
        <v>131</v>
      </c>
      <c r="E4762">
        <v>112559.09</v>
      </c>
      <c r="F4762">
        <v>2020</v>
      </c>
    </row>
    <row r="4763" spans="1:6" x14ac:dyDescent="0.25">
      <c r="A4763" t="s">
        <v>2332</v>
      </c>
      <c r="B4763" t="s">
        <v>2350</v>
      </c>
      <c r="C4763" t="b">
        <v>0</v>
      </c>
      <c r="D4763" t="s">
        <v>131</v>
      </c>
      <c r="E4763">
        <v>0</v>
      </c>
      <c r="F4763">
        <v>2020</v>
      </c>
    </row>
    <row r="4764" spans="1:6" x14ac:dyDescent="0.25">
      <c r="A4764" t="s">
        <v>2332</v>
      </c>
      <c r="B4764" t="s">
        <v>2345</v>
      </c>
      <c r="C4764" t="b">
        <v>0</v>
      </c>
      <c r="D4764" t="s">
        <v>131</v>
      </c>
      <c r="E4764">
        <v>0</v>
      </c>
      <c r="F4764">
        <v>2020</v>
      </c>
    </row>
    <row r="4765" spans="1:6" x14ac:dyDescent="0.25">
      <c r="A4765" t="s">
        <v>2332</v>
      </c>
      <c r="B4765" t="s">
        <v>2350</v>
      </c>
      <c r="C4765" t="b">
        <v>0</v>
      </c>
      <c r="D4765" t="s">
        <v>27</v>
      </c>
      <c r="E4765">
        <v>0</v>
      </c>
      <c r="F4765">
        <v>2020</v>
      </c>
    </row>
    <row r="4766" spans="1:6" x14ac:dyDescent="0.25">
      <c r="A4766" t="s">
        <v>2370</v>
      </c>
      <c r="B4766" t="s">
        <v>2352</v>
      </c>
      <c r="C4766" t="b">
        <v>0</v>
      </c>
      <c r="D4766" t="s">
        <v>27</v>
      </c>
      <c r="E4766">
        <v>12300</v>
      </c>
      <c r="F4766">
        <v>2020</v>
      </c>
    </row>
    <row r="4767" spans="1:6" x14ac:dyDescent="0.25">
      <c r="A4767" t="s">
        <v>2353</v>
      </c>
      <c r="B4767" t="s">
        <v>2345</v>
      </c>
      <c r="C4767" t="b">
        <v>0</v>
      </c>
      <c r="D4767" t="s">
        <v>27</v>
      </c>
      <c r="E4767">
        <v>45266.423000000003</v>
      </c>
      <c r="F4767">
        <v>2020</v>
      </c>
    </row>
    <row r="4768" spans="1:6" x14ac:dyDescent="0.25">
      <c r="A4768" t="s">
        <v>2448</v>
      </c>
      <c r="B4768" t="s">
        <v>2350</v>
      </c>
      <c r="C4768" t="b">
        <v>0</v>
      </c>
      <c r="D4768" t="s">
        <v>27</v>
      </c>
      <c r="E4768">
        <v>211.29</v>
      </c>
      <c r="F4768">
        <v>2020</v>
      </c>
    </row>
    <row r="4769" spans="1:6" x14ac:dyDescent="0.25">
      <c r="A4769" t="s">
        <v>2448</v>
      </c>
      <c r="B4769" t="s">
        <v>2350</v>
      </c>
      <c r="C4769" t="b">
        <v>0</v>
      </c>
      <c r="D4769" t="s">
        <v>27</v>
      </c>
      <c r="E4769">
        <v>139677.29</v>
      </c>
      <c r="F4769">
        <v>2020</v>
      </c>
    </row>
    <row r="4770" spans="1:6" x14ac:dyDescent="0.25">
      <c r="A4770" t="s">
        <v>2353</v>
      </c>
      <c r="B4770" t="s">
        <v>2345</v>
      </c>
      <c r="C4770" t="b">
        <v>0</v>
      </c>
      <c r="D4770" t="s">
        <v>95</v>
      </c>
      <c r="E4770">
        <v>3192.3670000000002</v>
      </c>
      <c r="F4770">
        <v>2020</v>
      </c>
    </row>
    <row r="4771" spans="1:6" x14ac:dyDescent="0.25">
      <c r="A4771" t="s">
        <v>2374</v>
      </c>
      <c r="B4771" t="s">
        <v>2347</v>
      </c>
      <c r="C4771" t="b">
        <v>0</v>
      </c>
      <c r="D4771" t="s">
        <v>95</v>
      </c>
      <c r="E4771">
        <v>337907.16</v>
      </c>
      <c r="F4771">
        <v>2020</v>
      </c>
    </row>
    <row r="4772" spans="1:6" x14ac:dyDescent="0.25">
      <c r="A4772" t="s">
        <v>2353</v>
      </c>
      <c r="B4772" t="s">
        <v>2345</v>
      </c>
      <c r="C4772" t="b">
        <v>0</v>
      </c>
      <c r="D4772" t="s">
        <v>95</v>
      </c>
      <c r="E4772">
        <v>63470.472000000002</v>
      </c>
      <c r="F4772">
        <v>2020</v>
      </c>
    </row>
    <row r="4773" spans="1:6" x14ac:dyDescent="0.25">
      <c r="A4773" t="s">
        <v>2353</v>
      </c>
      <c r="B4773" t="s">
        <v>2345</v>
      </c>
      <c r="C4773" t="b">
        <v>0</v>
      </c>
      <c r="D4773" t="s">
        <v>88</v>
      </c>
      <c r="E4773">
        <v>49722.32</v>
      </c>
      <c r="F4773">
        <v>2020</v>
      </c>
    </row>
    <row r="4774" spans="1:6" x14ac:dyDescent="0.25">
      <c r="A4774" t="s">
        <v>2353</v>
      </c>
      <c r="B4774" t="s">
        <v>2372</v>
      </c>
      <c r="C4774" t="b">
        <v>0</v>
      </c>
      <c r="D4774" t="s">
        <v>88</v>
      </c>
      <c r="E4774">
        <v>175222.97</v>
      </c>
      <c r="F4774">
        <v>2020</v>
      </c>
    </row>
    <row r="4775" spans="1:6" x14ac:dyDescent="0.25">
      <c r="A4775" t="s">
        <v>2378</v>
      </c>
      <c r="B4775" t="s">
        <v>2386</v>
      </c>
      <c r="C4775" t="b">
        <v>1</v>
      </c>
      <c r="D4775" t="s">
        <v>88</v>
      </c>
      <c r="E4775">
        <v>184872.71</v>
      </c>
      <c r="F4775">
        <v>2020</v>
      </c>
    </row>
    <row r="4776" spans="1:6" x14ac:dyDescent="0.25">
      <c r="A4776" t="s">
        <v>2353</v>
      </c>
      <c r="B4776" t="s">
        <v>2345</v>
      </c>
      <c r="C4776" t="b">
        <v>0</v>
      </c>
      <c r="D4776" t="s">
        <v>88</v>
      </c>
      <c r="E4776">
        <v>47121</v>
      </c>
      <c r="F4776">
        <v>2020</v>
      </c>
    </row>
    <row r="4777" spans="1:6" x14ac:dyDescent="0.25">
      <c r="A4777" t="s">
        <v>2353</v>
      </c>
      <c r="B4777" t="s">
        <v>2372</v>
      </c>
      <c r="C4777" t="b">
        <v>0</v>
      </c>
      <c r="D4777" t="s">
        <v>88</v>
      </c>
      <c r="E4777">
        <v>112136.23</v>
      </c>
      <c r="F4777">
        <v>2020</v>
      </c>
    </row>
    <row r="4778" spans="1:6" x14ac:dyDescent="0.25">
      <c r="A4778" t="s">
        <v>2378</v>
      </c>
      <c r="B4778" t="s">
        <v>2386</v>
      </c>
      <c r="C4778" t="b">
        <v>1</v>
      </c>
      <c r="D4778" t="s">
        <v>88</v>
      </c>
      <c r="E4778">
        <v>171386.77</v>
      </c>
      <c r="F4778">
        <v>2020</v>
      </c>
    </row>
    <row r="4779" spans="1:6" x14ac:dyDescent="0.25">
      <c r="A4779" t="s">
        <v>2332</v>
      </c>
      <c r="B4779" t="s">
        <v>2345</v>
      </c>
      <c r="C4779" t="b">
        <v>0</v>
      </c>
      <c r="D4779" t="s">
        <v>88</v>
      </c>
      <c r="E4779">
        <v>0</v>
      </c>
      <c r="F4779">
        <v>2020</v>
      </c>
    </row>
    <row r="4780" spans="1:6" x14ac:dyDescent="0.25">
      <c r="A4780" t="s">
        <v>2332</v>
      </c>
      <c r="B4780" t="s">
        <v>2350</v>
      </c>
      <c r="C4780" t="b">
        <v>0</v>
      </c>
      <c r="D4780" t="s">
        <v>88</v>
      </c>
      <c r="E4780">
        <v>0</v>
      </c>
      <c r="F4780">
        <v>2020</v>
      </c>
    </row>
    <row r="4781" spans="1:6" x14ac:dyDescent="0.25">
      <c r="A4781" t="s">
        <v>2360</v>
      </c>
      <c r="B4781" t="s">
        <v>2386</v>
      </c>
      <c r="C4781" t="b">
        <v>1</v>
      </c>
      <c r="D4781" t="s">
        <v>88</v>
      </c>
      <c r="E4781">
        <v>34188.794999999998</v>
      </c>
      <c r="F4781">
        <v>2020</v>
      </c>
    </row>
    <row r="4782" spans="1:6" x14ac:dyDescent="0.25">
      <c r="A4782" t="s">
        <v>2360</v>
      </c>
      <c r="B4782" t="s">
        <v>2386</v>
      </c>
      <c r="C4782" t="b">
        <v>1</v>
      </c>
      <c r="D4782" t="s">
        <v>88</v>
      </c>
      <c r="E4782">
        <v>61562.205000000002</v>
      </c>
      <c r="F4782">
        <v>2020</v>
      </c>
    </row>
    <row r="4783" spans="1:6" x14ac:dyDescent="0.25">
      <c r="A4783" t="s">
        <v>2338</v>
      </c>
      <c r="B4783" t="s">
        <v>2386</v>
      </c>
      <c r="C4783" t="b">
        <v>1</v>
      </c>
      <c r="D4783" t="s">
        <v>15</v>
      </c>
      <c r="E4783">
        <v>25242</v>
      </c>
      <c r="F4783">
        <v>2020</v>
      </c>
    </row>
    <row r="4784" spans="1:6" x14ac:dyDescent="0.25">
      <c r="A4784" t="s">
        <v>2332</v>
      </c>
      <c r="B4784" t="s">
        <v>2352</v>
      </c>
      <c r="C4784" t="b">
        <v>0</v>
      </c>
      <c r="D4784" t="s">
        <v>15</v>
      </c>
      <c r="E4784">
        <v>0</v>
      </c>
      <c r="F4784">
        <v>2020</v>
      </c>
    </row>
    <row r="4785" spans="1:6" x14ac:dyDescent="0.25">
      <c r="A4785" t="s">
        <v>2332</v>
      </c>
      <c r="B4785" t="s">
        <v>2372</v>
      </c>
      <c r="C4785" t="b">
        <v>0</v>
      </c>
      <c r="D4785" t="s">
        <v>15</v>
      </c>
      <c r="E4785">
        <v>0</v>
      </c>
      <c r="F4785">
        <v>2020</v>
      </c>
    </row>
    <row r="4786" spans="1:6" x14ac:dyDescent="0.25">
      <c r="A4786" t="s">
        <v>2391</v>
      </c>
      <c r="B4786" t="s">
        <v>2372</v>
      </c>
      <c r="C4786" t="b">
        <v>0</v>
      </c>
      <c r="D4786" t="s">
        <v>37</v>
      </c>
      <c r="E4786">
        <v>103890.37</v>
      </c>
      <c r="F4786">
        <v>2020</v>
      </c>
    </row>
    <row r="4787" spans="1:6" x14ac:dyDescent="0.25">
      <c r="A4787" t="s">
        <v>2353</v>
      </c>
      <c r="B4787" t="s">
        <v>2347</v>
      </c>
      <c r="C4787" t="b">
        <v>0</v>
      </c>
      <c r="D4787" t="s">
        <v>37</v>
      </c>
      <c r="E4787">
        <v>90853.630999999994</v>
      </c>
      <c r="F4787">
        <v>2020</v>
      </c>
    </row>
    <row r="4788" spans="1:6" x14ac:dyDescent="0.25">
      <c r="A4788" t="s">
        <v>2373</v>
      </c>
      <c r="B4788" t="s">
        <v>2372</v>
      </c>
      <c r="C4788" t="b">
        <v>0</v>
      </c>
      <c r="D4788" t="s">
        <v>93</v>
      </c>
      <c r="E4788">
        <v>103155.65</v>
      </c>
      <c r="F4788">
        <v>2020</v>
      </c>
    </row>
    <row r="4789" spans="1:6" x14ac:dyDescent="0.25">
      <c r="A4789" t="s">
        <v>2353</v>
      </c>
      <c r="B4789" t="s">
        <v>2347</v>
      </c>
      <c r="C4789" t="b">
        <v>0</v>
      </c>
      <c r="D4789" t="s">
        <v>93</v>
      </c>
      <c r="E4789">
        <v>67039.349000000002</v>
      </c>
      <c r="F4789">
        <v>2020</v>
      </c>
    </row>
    <row r="4790" spans="1:6" x14ac:dyDescent="0.25">
      <c r="A4790" t="s">
        <v>2332</v>
      </c>
      <c r="B4790" t="s">
        <v>2350</v>
      </c>
      <c r="C4790" t="b">
        <v>0</v>
      </c>
      <c r="D4790" t="s">
        <v>93</v>
      </c>
      <c r="E4790">
        <v>0</v>
      </c>
      <c r="F4790">
        <v>2020</v>
      </c>
    </row>
    <row r="4791" spans="1:6" x14ac:dyDescent="0.25">
      <c r="A4791" t="s">
        <v>2385</v>
      </c>
      <c r="B4791" t="s">
        <v>2343</v>
      </c>
      <c r="C4791" t="b">
        <v>1</v>
      </c>
      <c r="D4791" t="s">
        <v>15</v>
      </c>
      <c r="E4791">
        <v>838</v>
      </c>
      <c r="F4791">
        <v>2020</v>
      </c>
    </row>
    <row r="4792" spans="1:6" x14ac:dyDescent="0.25">
      <c r="A4792" t="s">
        <v>2385</v>
      </c>
      <c r="B4792" t="s">
        <v>2343</v>
      </c>
      <c r="C4792" t="b">
        <v>1</v>
      </c>
      <c r="D4792" t="s">
        <v>15</v>
      </c>
      <c r="E4792">
        <v>2444</v>
      </c>
      <c r="F4792">
        <v>2020</v>
      </c>
    </row>
    <row r="4793" spans="1:6" x14ac:dyDescent="0.25">
      <c r="A4793" t="s">
        <v>2332</v>
      </c>
      <c r="B4793" t="s">
        <v>2350</v>
      </c>
      <c r="C4793" t="b">
        <v>0</v>
      </c>
      <c r="D4793" t="s">
        <v>55</v>
      </c>
      <c r="E4793">
        <v>0</v>
      </c>
      <c r="F4793">
        <v>2020</v>
      </c>
    </row>
    <row r="4794" spans="1:6" x14ac:dyDescent="0.25">
      <c r="A4794" t="s">
        <v>2389</v>
      </c>
      <c r="B4794" t="s">
        <v>2352</v>
      </c>
      <c r="C4794" t="b">
        <v>0</v>
      </c>
      <c r="D4794" t="s">
        <v>55</v>
      </c>
      <c r="E4794">
        <v>9460.92</v>
      </c>
      <c r="F4794">
        <v>2020</v>
      </c>
    </row>
    <row r="4795" spans="1:6" x14ac:dyDescent="0.25">
      <c r="A4795" t="s">
        <v>2332</v>
      </c>
      <c r="B4795" t="s">
        <v>2350</v>
      </c>
      <c r="C4795" t="b">
        <v>0</v>
      </c>
      <c r="D4795" t="s">
        <v>55</v>
      </c>
      <c r="E4795">
        <v>0</v>
      </c>
      <c r="F4795">
        <v>2020</v>
      </c>
    </row>
    <row r="4796" spans="1:6" x14ac:dyDescent="0.25">
      <c r="A4796" t="s">
        <v>2446</v>
      </c>
      <c r="B4796" t="s">
        <v>2341</v>
      </c>
      <c r="C4796" t="b">
        <v>0</v>
      </c>
      <c r="D4796" t="s">
        <v>29</v>
      </c>
      <c r="E4796">
        <v>5300</v>
      </c>
      <c r="F4796">
        <v>2020</v>
      </c>
    </row>
    <row r="4797" spans="1:6" x14ac:dyDescent="0.25">
      <c r="A4797" t="s">
        <v>2430</v>
      </c>
      <c r="B4797" t="s">
        <v>2341</v>
      </c>
      <c r="C4797" t="b">
        <v>0</v>
      </c>
      <c r="D4797" t="s">
        <v>29</v>
      </c>
      <c r="E4797">
        <v>20966</v>
      </c>
      <c r="F4797">
        <v>2020</v>
      </c>
    </row>
    <row r="4798" spans="1:6" x14ac:dyDescent="0.25">
      <c r="A4798" t="s">
        <v>2456</v>
      </c>
      <c r="B4798" t="s">
        <v>2352</v>
      </c>
      <c r="C4798" t="b">
        <v>0</v>
      </c>
      <c r="D4798" t="s">
        <v>24</v>
      </c>
      <c r="E4798">
        <v>551239</v>
      </c>
      <c r="F4798">
        <v>2020</v>
      </c>
    </row>
    <row r="4799" spans="1:6" x14ac:dyDescent="0.25">
      <c r="A4799" t="s">
        <v>2416</v>
      </c>
      <c r="B4799" t="s">
        <v>2347</v>
      </c>
      <c r="C4799" t="b">
        <v>0</v>
      </c>
      <c r="D4799" t="s">
        <v>24</v>
      </c>
      <c r="E4799">
        <v>48781.482000000004</v>
      </c>
      <c r="F4799">
        <v>2020</v>
      </c>
    </row>
    <row r="4800" spans="1:6" x14ac:dyDescent="0.25">
      <c r="A4800" t="s">
        <v>2353</v>
      </c>
      <c r="B4800" t="s">
        <v>2372</v>
      </c>
      <c r="C4800" t="b">
        <v>0</v>
      </c>
      <c r="D4800" t="s">
        <v>24</v>
      </c>
      <c r="E4800">
        <v>94.94</v>
      </c>
      <c r="F4800">
        <v>2020</v>
      </c>
    </row>
    <row r="4801" spans="1:6" x14ac:dyDescent="0.25">
      <c r="A4801" t="s">
        <v>2332</v>
      </c>
      <c r="B4801" t="s">
        <v>2350</v>
      </c>
      <c r="C4801" t="b">
        <v>0</v>
      </c>
      <c r="D4801" t="s">
        <v>24</v>
      </c>
      <c r="E4801">
        <v>0</v>
      </c>
      <c r="F4801">
        <v>2020</v>
      </c>
    </row>
    <row r="4802" spans="1:6" x14ac:dyDescent="0.25">
      <c r="A4802" t="s">
        <v>2353</v>
      </c>
      <c r="B4802" t="s">
        <v>2350</v>
      </c>
      <c r="C4802" t="b">
        <v>0</v>
      </c>
      <c r="D4802" t="s">
        <v>24</v>
      </c>
      <c r="E4802">
        <v>667.98800000000006</v>
      </c>
      <c r="F4802">
        <v>2020</v>
      </c>
    </row>
    <row r="4803" spans="1:6" x14ac:dyDescent="0.25">
      <c r="A4803" t="s">
        <v>2332</v>
      </c>
      <c r="B4803" t="s">
        <v>2345</v>
      </c>
      <c r="C4803" t="b">
        <v>0</v>
      </c>
      <c r="D4803" t="s">
        <v>55</v>
      </c>
      <c r="E4803">
        <v>0</v>
      </c>
      <c r="F4803">
        <v>2020</v>
      </c>
    </row>
    <row r="4804" spans="1:6" x14ac:dyDescent="0.25">
      <c r="A4804" t="s">
        <v>2360</v>
      </c>
      <c r="B4804" t="s">
        <v>2347</v>
      </c>
      <c r="C4804" t="b">
        <v>0</v>
      </c>
      <c r="D4804" t="s">
        <v>55</v>
      </c>
      <c r="E4804">
        <v>14793</v>
      </c>
      <c r="F4804">
        <v>2020</v>
      </c>
    </row>
    <row r="4805" spans="1:6" x14ac:dyDescent="0.25">
      <c r="A4805" t="s">
        <v>2353</v>
      </c>
      <c r="B4805" t="s">
        <v>2347</v>
      </c>
      <c r="C4805" t="b">
        <v>0</v>
      </c>
      <c r="D4805" t="s">
        <v>114</v>
      </c>
      <c r="E4805">
        <v>215154.73</v>
      </c>
      <c r="F4805">
        <v>2020</v>
      </c>
    </row>
    <row r="4806" spans="1:6" x14ac:dyDescent="0.25">
      <c r="A4806" t="s">
        <v>2332</v>
      </c>
      <c r="B4806" t="s">
        <v>2372</v>
      </c>
      <c r="C4806" t="b">
        <v>0</v>
      </c>
      <c r="D4806" t="s">
        <v>114</v>
      </c>
      <c r="E4806">
        <v>0</v>
      </c>
      <c r="F4806">
        <v>2020</v>
      </c>
    </row>
    <row r="4807" spans="1:6" x14ac:dyDescent="0.25">
      <c r="A4807" t="s">
        <v>2378</v>
      </c>
      <c r="B4807" t="s">
        <v>2341</v>
      </c>
      <c r="C4807" t="b">
        <v>1</v>
      </c>
      <c r="D4807" t="s">
        <v>16</v>
      </c>
      <c r="E4807">
        <v>12093</v>
      </c>
      <c r="F4807">
        <v>2020</v>
      </c>
    </row>
    <row r="4808" spans="1:6" x14ac:dyDescent="0.25">
      <c r="A4808" t="s">
        <v>2383</v>
      </c>
      <c r="B4808" t="s">
        <v>2341</v>
      </c>
      <c r="C4808" t="b">
        <v>1</v>
      </c>
      <c r="D4808" t="s">
        <v>16</v>
      </c>
      <c r="E4808">
        <v>10835</v>
      </c>
      <c r="F4808">
        <v>2020</v>
      </c>
    </row>
    <row r="4809" spans="1:6" x14ac:dyDescent="0.25">
      <c r="A4809" t="s">
        <v>2457</v>
      </c>
      <c r="B4809" t="s">
        <v>2341</v>
      </c>
      <c r="C4809" t="b">
        <v>1</v>
      </c>
      <c r="D4809" t="s">
        <v>16</v>
      </c>
      <c r="E4809">
        <v>8935</v>
      </c>
      <c r="F4809">
        <v>2020</v>
      </c>
    </row>
    <row r="4810" spans="1:6" x14ac:dyDescent="0.25">
      <c r="A4810" t="s">
        <v>2382</v>
      </c>
      <c r="B4810" t="s">
        <v>2341</v>
      </c>
      <c r="C4810" t="b">
        <v>1</v>
      </c>
      <c r="D4810" t="s">
        <v>16</v>
      </c>
      <c r="E4810">
        <v>17902</v>
      </c>
      <c r="F4810">
        <v>2020</v>
      </c>
    </row>
    <row r="4811" spans="1:6" x14ac:dyDescent="0.25">
      <c r="A4811" t="s">
        <v>2348</v>
      </c>
      <c r="B4811" t="s">
        <v>2386</v>
      </c>
      <c r="C4811" t="b">
        <v>1</v>
      </c>
      <c r="D4811" t="s">
        <v>114</v>
      </c>
      <c r="E4811">
        <v>180314.98</v>
      </c>
      <c r="F4811">
        <v>2020</v>
      </c>
    </row>
    <row r="4812" spans="1:6" x14ac:dyDescent="0.25">
      <c r="A4812" t="s">
        <v>2353</v>
      </c>
      <c r="B4812" t="s">
        <v>2347</v>
      </c>
      <c r="C4812" t="b">
        <v>0</v>
      </c>
      <c r="D4812" t="s">
        <v>114</v>
      </c>
      <c r="E4812">
        <v>72489.775999999998</v>
      </c>
      <c r="F4812">
        <v>2020</v>
      </c>
    </row>
    <row r="4813" spans="1:6" x14ac:dyDescent="0.25">
      <c r="A4813" t="s">
        <v>2353</v>
      </c>
      <c r="B4813" t="s">
        <v>2372</v>
      </c>
      <c r="C4813" t="b">
        <v>0</v>
      </c>
      <c r="D4813" t="s">
        <v>114</v>
      </c>
      <c r="E4813">
        <v>2410.7170000000001</v>
      </c>
      <c r="F4813">
        <v>2020</v>
      </c>
    </row>
    <row r="4814" spans="1:6" x14ac:dyDescent="0.25">
      <c r="A4814" t="s">
        <v>2348</v>
      </c>
      <c r="B4814" t="s">
        <v>2386</v>
      </c>
      <c r="C4814" t="b">
        <v>1</v>
      </c>
      <c r="D4814" t="s">
        <v>114</v>
      </c>
      <c r="E4814">
        <v>26210.527999999998</v>
      </c>
      <c r="F4814">
        <v>2020</v>
      </c>
    </row>
    <row r="4815" spans="1:6" x14ac:dyDescent="0.25">
      <c r="A4815" t="s">
        <v>2353</v>
      </c>
      <c r="B4815" t="s">
        <v>2345</v>
      </c>
      <c r="C4815" t="b">
        <v>0</v>
      </c>
      <c r="D4815" t="s">
        <v>27</v>
      </c>
      <c r="E4815">
        <v>39328.597999999998</v>
      </c>
      <c r="F4815">
        <v>2020</v>
      </c>
    </row>
    <row r="4816" spans="1:6" x14ac:dyDescent="0.25">
      <c r="A4816" t="s">
        <v>2448</v>
      </c>
      <c r="B4816" t="s">
        <v>2386</v>
      </c>
      <c r="C4816" t="b">
        <v>1</v>
      </c>
      <c r="D4816" t="s">
        <v>27</v>
      </c>
      <c r="E4816">
        <v>157023.63</v>
      </c>
      <c r="F4816">
        <v>2020</v>
      </c>
    </row>
    <row r="4817" spans="1:6" x14ac:dyDescent="0.25">
      <c r="A4817" t="s">
        <v>2353</v>
      </c>
      <c r="B4817" t="s">
        <v>2350</v>
      </c>
      <c r="C4817" t="b">
        <v>0</v>
      </c>
      <c r="D4817" t="s">
        <v>27</v>
      </c>
      <c r="E4817">
        <v>24.869</v>
      </c>
      <c r="F4817">
        <v>2020</v>
      </c>
    </row>
    <row r="4818" spans="1:6" x14ac:dyDescent="0.25">
      <c r="A4818" t="s">
        <v>2353</v>
      </c>
      <c r="B4818" t="s">
        <v>2347</v>
      </c>
      <c r="C4818" t="b">
        <v>0</v>
      </c>
      <c r="D4818" t="s">
        <v>27</v>
      </c>
      <c r="E4818">
        <v>16036.07</v>
      </c>
      <c r="F4818">
        <v>2020</v>
      </c>
    </row>
    <row r="4819" spans="1:6" x14ac:dyDescent="0.25">
      <c r="A4819" t="s">
        <v>2353</v>
      </c>
      <c r="B4819" t="s">
        <v>2372</v>
      </c>
      <c r="C4819" t="b">
        <v>0</v>
      </c>
      <c r="D4819" t="s">
        <v>27</v>
      </c>
      <c r="E4819">
        <v>485.91699999999997</v>
      </c>
      <c r="F4819">
        <v>2020</v>
      </c>
    </row>
    <row r="4820" spans="1:6" x14ac:dyDescent="0.25">
      <c r="A4820" t="s">
        <v>2353</v>
      </c>
      <c r="B4820" t="s">
        <v>2350</v>
      </c>
      <c r="C4820" t="b">
        <v>0</v>
      </c>
      <c r="D4820" t="s">
        <v>27</v>
      </c>
      <c r="E4820">
        <v>7643.9459999999999</v>
      </c>
      <c r="F4820">
        <v>2020</v>
      </c>
    </row>
    <row r="4821" spans="1:6" x14ac:dyDescent="0.25">
      <c r="A4821" t="s">
        <v>2448</v>
      </c>
      <c r="B4821" t="s">
        <v>2386</v>
      </c>
      <c r="C4821" t="b">
        <v>1</v>
      </c>
      <c r="D4821" t="s">
        <v>27</v>
      </c>
      <c r="E4821">
        <v>103736.84</v>
      </c>
      <c r="F4821">
        <v>2020</v>
      </c>
    </row>
    <row r="4822" spans="1:6" x14ac:dyDescent="0.25">
      <c r="A4822" t="s">
        <v>2394</v>
      </c>
      <c r="B4822" t="s">
        <v>2352</v>
      </c>
      <c r="C4822" t="b">
        <v>0</v>
      </c>
      <c r="D4822" t="s">
        <v>15</v>
      </c>
      <c r="E4822">
        <v>251356</v>
      </c>
      <c r="F4822">
        <v>2020</v>
      </c>
    </row>
    <row r="4823" spans="1:6" x14ac:dyDescent="0.25">
      <c r="A4823" t="s">
        <v>2332</v>
      </c>
      <c r="B4823" t="s">
        <v>2345</v>
      </c>
      <c r="C4823" t="b">
        <v>0</v>
      </c>
      <c r="D4823" t="s">
        <v>66</v>
      </c>
      <c r="E4823">
        <v>0</v>
      </c>
      <c r="F4823">
        <v>2020</v>
      </c>
    </row>
    <row r="4824" spans="1:6" x14ac:dyDescent="0.25">
      <c r="A4824" t="s">
        <v>2332</v>
      </c>
      <c r="B4824" t="s">
        <v>2371</v>
      </c>
      <c r="C4824" t="b">
        <v>0</v>
      </c>
      <c r="D4824" t="s">
        <v>66</v>
      </c>
      <c r="E4824">
        <v>0</v>
      </c>
      <c r="F4824">
        <v>2020</v>
      </c>
    </row>
    <row r="4825" spans="1:6" x14ac:dyDescent="0.25">
      <c r="A4825" t="s">
        <v>2421</v>
      </c>
      <c r="B4825" t="s">
        <v>2347</v>
      </c>
      <c r="C4825" t="b">
        <v>0</v>
      </c>
      <c r="D4825" t="s">
        <v>66</v>
      </c>
      <c r="E4825">
        <v>37436.762000000002</v>
      </c>
      <c r="F4825">
        <v>2020</v>
      </c>
    </row>
    <row r="4826" spans="1:6" x14ac:dyDescent="0.25">
      <c r="A4826" t="s">
        <v>2353</v>
      </c>
      <c r="B4826" t="s">
        <v>2386</v>
      </c>
      <c r="C4826" t="b">
        <v>0</v>
      </c>
      <c r="D4826" t="s">
        <v>66</v>
      </c>
      <c r="E4826">
        <v>2516.8939999999998</v>
      </c>
      <c r="F4826">
        <v>2020</v>
      </c>
    </row>
    <row r="4827" spans="1:6" x14ac:dyDescent="0.25">
      <c r="A4827" t="s">
        <v>2332</v>
      </c>
      <c r="B4827" t="s">
        <v>2350</v>
      </c>
      <c r="C4827" t="b">
        <v>0</v>
      </c>
      <c r="D4827" t="s">
        <v>66</v>
      </c>
      <c r="E4827">
        <v>0</v>
      </c>
      <c r="F4827">
        <v>2020</v>
      </c>
    </row>
    <row r="4828" spans="1:6" x14ac:dyDescent="0.25">
      <c r="A4828" t="s">
        <v>2332</v>
      </c>
      <c r="B4828" t="s">
        <v>2386</v>
      </c>
      <c r="C4828" t="b">
        <v>0</v>
      </c>
      <c r="D4828" t="s">
        <v>66</v>
      </c>
      <c r="E4828">
        <v>0</v>
      </c>
      <c r="F4828">
        <v>2020</v>
      </c>
    </row>
    <row r="4829" spans="1:6" x14ac:dyDescent="0.25">
      <c r="A4829" t="s">
        <v>2332</v>
      </c>
      <c r="B4829" t="s">
        <v>2350</v>
      </c>
      <c r="C4829" t="b">
        <v>0</v>
      </c>
      <c r="D4829" t="s">
        <v>24</v>
      </c>
      <c r="E4829">
        <v>0</v>
      </c>
      <c r="F4829">
        <v>2020</v>
      </c>
    </row>
    <row r="4830" spans="1:6" x14ac:dyDescent="0.25">
      <c r="A4830" t="s">
        <v>2378</v>
      </c>
      <c r="B4830" t="s">
        <v>2352</v>
      </c>
      <c r="C4830" t="b">
        <v>0</v>
      </c>
      <c r="D4830" t="s">
        <v>24</v>
      </c>
      <c r="E4830">
        <v>72613</v>
      </c>
      <c r="F4830">
        <v>2020</v>
      </c>
    </row>
    <row r="4831" spans="1:6" x14ac:dyDescent="0.25">
      <c r="A4831" t="s">
        <v>2381</v>
      </c>
      <c r="B4831" t="s">
        <v>2372</v>
      </c>
      <c r="C4831" t="b">
        <v>0</v>
      </c>
      <c r="D4831" t="s">
        <v>24</v>
      </c>
      <c r="E4831">
        <v>424816</v>
      </c>
      <c r="F4831">
        <v>2020</v>
      </c>
    </row>
    <row r="4832" spans="1:6" x14ac:dyDescent="0.25">
      <c r="A4832" t="s">
        <v>2332</v>
      </c>
      <c r="B4832" t="s">
        <v>2350</v>
      </c>
      <c r="C4832" t="b">
        <v>0</v>
      </c>
      <c r="D4832" t="s">
        <v>79</v>
      </c>
      <c r="E4832">
        <v>0</v>
      </c>
      <c r="F4832">
        <v>2020</v>
      </c>
    </row>
    <row r="4833" spans="1:6" x14ac:dyDescent="0.25">
      <c r="A4833" t="s">
        <v>2453</v>
      </c>
      <c r="B4833" t="s">
        <v>2467</v>
      </c>
      <c r="C4833" t="b">
        <v>1</v>
      </c>
      <c r="D4833" t="s">
        <v>79</v>
      </c>
      <c r="E4833">
        <v>68338.212</v>
      </c>
      <c r="F4833">
        <v>2020</v>
      </c>
    </row>
    <row r="4834" spans="1:6" x14ac:dyDescent="0.25">
      <c r="A4834" t="s">
        <v>2453</v>
      </c>
      <c r="B4834" t="s">
        <v>2467</v>
      </c>
      <c r="C4834" t="b">
        <v>1</v>
      </c>
      <c r="D4834" t="s">
        <v>79</v>
      </c>
      <c r="E4834">
        <v>83523.788</v>
      </c>
      <c r="F4834">
        <v>2020</v>
      </c>
    </row>
    <row r="4835" spans="1:6" x14ac:dyDescent="0.25">
      <c r="A4835" t="s">
        <v>2332</v>
      </c>
      <c r="B4835" t="s">
        <v>2347</v>
      </c>
      <c r="C4835" t="b">
        <v>0</v>
      </c>
      <c r="D4835" t="s">
        <v>79</v>
      </c>
      <c r="E4835">
        <v>0</v>
      </c>
      <c r="F4835">
        <v>2020</v>
      </c>
    </row>
    <row r="4836" spans="1:6" x14ac:dyDescent="0.25">
      <c r="A4836" t="s">
        <v>2448</v>
      </c>
      <c r="B4836" t="s">
        <v>2352</v>
      </c>
      <c r="C4836" t="b">
        <v>0</v>
      </c>
      <c r="D4836" t="s">
        <v>114</v>
      </c>
      <c r="E4836">
        <v>998885</v>
      </c>
      <c r="F4836">
        <v>2020</v>
      </c>
    </row>
    <row r="4837" spans="1:6" x14ac:dyDescent="0.25">
      <c r="A4837" t="s">
        <v>2332</v>
      </c>
      <c r="B4837" t="s">
        <v>2372</v>
      </c>
      <c r="C4837" t="b">
        <v>0</v>
      </c>
      <c r="D4837" t="s">
        <v>114</v>
      </c>
      <c r="E4837">
        <v>0</v>
      </c>
      <c r="F4837">
        <v>2020</v>
      </c>
    </row>
    <row r="4838" spans="1:6" x14ac:dyDescent="0.25">
      <c r="A4838" t="s">
        <v>2408</v>
      </c>
      <c r="B4838" t="s">
        <v>2401</v>
      </c>
      <c r="C4838" t="b">
        <v>1</v>
      </c>
      <c r="D4838" t="s">
        <v>15</v>
      </c>
      <c r="E4838">
        <v>58398</v>
      </c>
      <c r="F4838">
        <v>2020</v>
      </c>
    </row>
    <row r="4839" spans="1:6" x14ac:dyDescent="0.25">
      <c r="A4839" t="s">
        <v>2408</v>
      </c>
      <c r="B4839" t="s">
        <v>2401</v>
      </c>
      <c r="C4839" t="b">
        <v>1</v>
      </c>
      <c r="D4839" t="s">
        <v>15</v>
      </c>
      <c r="E4839">
        <v>33789</v>
      </c>
      <c r="F4839">
        <v>2020</v>
      </c>
    </row>
    <row r="4840" spans="1:6" x14ac:dyDescent="0.25">
      <c r="A4840" t="s">
        <v>2332</v>
      </c>
      <c r="B4840" t="s">
        <v>2347</v>
      </c>
      <c r="C4840" t="b">
        <v>0</v>
      </c>
      <c r="D4840" t="s">
        <v>15</v>
      </c>
      <c r="E4840">
        <v>0</v>
      </c>
      <c r="F4840">
        <v>2020</v>
      </c>
    </row>
    <row r="4841" spans="1:6" x14ac:dyDescent="0.25">
      <c r="A4841" t="s">
        <v>2332</v>
      </c>
      <c r="B4841" t="s">
        <v>2471</v>
      </c>
      <c r="C4841" t="b">
        <v>0</v>
      </c>
      <c r="D4841" t="s">
        <v>15</v>
      </c>
      <c r="E4841">
        <v>0</v>
      </c>
      <c r="F4841">
        <v>2020</v>
      </c>
    </row>
    <row r="4842" spans="1:6" x14ac:dyDescent="0.25">
      <c r="A4842" t="s">
        <v>2332</v>
      </c>
      <c r="B4842" t="s">
        <v>2347</v>
      </c>
      <c r="C4842" t="b">
        <v>0</v>
      </c>
      <c r="D4842" t="s">
        <v>15</v>
      </c>
      <c r="E4842">
        <v>0</v>
      </c>
      <c r="F4842">
        <v>2020</v>
      </c>
    </row>
    <row r="4843" spans="1:6" x14ac:dyDescent="0.25">
      <c r="A4843" t="s">
        <v>2332</v>
      </c>
      <c r="B4843" t="s">
        <v>2471</v>
      </c>
      <c r="C4843" t="b">
        <v>0</v>
      </c>
      <c r="D4843" t="s">
        <v>15</v>
      </c>
      <c r="E4843">
        <v>0</v>
      </c>
      <c r="F4843">
        <v>2020</v>
      </c>
    </row>
    <row r="4844" spans="1:6" x14ac:dyDescent="0.25">
      <c r="A4844" t="s">
        <v>2332</v>
      </c>
      <c r="B4844" t="s">
        <v>2347</v>
      </c>
      <c r="C4844" t="b">
        <v>0</v>
      </c>
      <c r="D4844" t="s">
        <v>15</v>
      </c>
      <c r="E4844">
        <v>0</v>
      </c>
      <c r="F4844">
        <v>2020</v>
      </c>
    </row>
    <row r="4845" spans="1:6" x14ac:dyDescent="0.25">
      <c r="A4845" t="s">
        <v>2332</v>
      </c>
      <c r="B4845" t="s">
        <v>2471</v>
      </c>
      <c r="C4845" t="b">
        <v>0</v>
      </c>
      <c r="D4845" t="s">
        <v>15</v>
      </c>
      <c r="E4845">
        <v>0</v>
      </c>
      <c r="F4845">
        <v>2020</v>
      </c>
    </row>
    <row r="4846" spans="1:6" x14ac:dyDescent="0.25">
      <c r="A4846" t="s">
        <v>2332</v>
      </c>
      <c r="B4846" t="s">
        <v>2347</v>
      </c>
      <c r="C4846" t="b">
        <v>0</v>
      </c>
      <c r="D4846" t="s">
        <v>15</v>
      </c>
      <c r="E4846">
        <v>0</v>
      </c>
      <c r="F4846">
        <v>2020</v>
      </c>
    </row>
    <row r="4847" spans="1:6" x14ac:dyDescent="0.25">
      <c r="A4847" t="s">
        <v>2332</v>
      </c>
      <c r="B4847" t="s">
        <v>2471</v>
      </c>
      <c r="C4847" t="b">
        <v>0</v>
      </c>
      <c r="D4847" t="s">
        <v>15</v>
      </c>
      <c r="E4847">
        <v>0</v>
      </c>
      <c r="F4847">
        <v>2020</v>
      </c>
    </row>
    <row r="4848" spans="1:6" x14ac:dyDescent="0.25">
      <c r="A4848" t="s">
        <v>2332</v>
      </c>
      <c r="B4848" t="s">
        <v>2347</v>
      </c>
      <c r="C4848" t="b">
        <v>0</v>
      </c>
      <c r="D4848" t="s">
        <v>15</v>
      </c>
      <c r="E4848">
        <v>0</v>
      </c>
      <c r="F4848">
        <v>2020</v>
      </c>
    </row>
    <row r="4849" spans="1:6" x14ac:dyDescent="0.25">
      <c r="A4849" t="s">
        <v>2332</v>
      </c>
      <c r="B4849" t="s">
        <v>2471</v>
      </c>
      <c r="C4849" t="b">
        <v>0</v>
      </c>
      <c r="D4849" t="s">
        <v>15</v>
      </c>
      <c r="E4849">
        <v>0</v>
      </c>
      <c r="F4849">
        <v>2020</v>
      </c>
    </row>
    <row r="4850" spans="1:6" x14ac:dyDescent="0.25">
      <c r="A4850" t="s">
        <v>2353</v>
      </c>
      <c r="B4850" t="s">
        <v>2347</v>
      </c>
      <c r="C4850" t="b">
        <v>0</v>
      </c>
      <c r="D4850" t="s">
        <v>15</v>
      </c>
      <c r="E4850">
        <v>342</v>
      </c>
      <c r="F4850">
        <v>2020</v>
      </c>
    </row>
    <row r="4851" spans="1:6" x14ac:dyDescent="0.25">
      <c r="A4851" t="s">
        <v>2448</v>
      </c>
      <c r="B4851" t="s">
        <v>2471</v>
      </c>
      <c r="C4851" t="b">
        <v>1</v>
      </c>
      <c r="D4851" t="s">
        <v>15</v>
      </c>
      <c r="E4851">
        <v>114557</v>
      </c>
      <c r="F4851">
        <v>2020</v>
      </c>
    </row>
    <row r="4852" spans="1:6" x14ac:dyDescent="0.25">
      <c r="A4852" t="s">
        <v>2353</v>
      </c>
      <c r="B4852" t="s">
        <v>2347</v>
      </c>
      <c r="C4852" t="b">
        <v>0</v>
      </c>
      <c r="D4852" t="s">
        <v>15</v>
      </c>
      <c r="E4852">
        <v>23429</v>
      </c>
      <c r="F4852">
        <v>2020</v>
      </c>
    </row>
    <row r="4853" spans="1:6" x14ac:dyDescent="0.25">
      <c r="A4853" t="s">
        <v>2385</v>
      </c>
      <c r="B4853" t="s">
        <v>2471</v>
      </c>
      <c r="C4853" t="b">
        <v>1</v>
      </c>
      <c r="D4853" t="s">
        <v>15</v>
      </c>
      <c r="E4853">
        <v>122045</v>
      </c>
      <c r="F4853">
        <v>2020</v>
      </c>
    </row>
    <row r="4854" spans="1:6" x14ac:dyDescent="0.25">
      <c r="A4854" t="s">
        <v>2370</v>
      </c>
      <c r="B4854" t="s">
        <v>2341</v>
      </c>
      <c r="C4854" t="b">
        <v>1</v>
      </c>
      <c r="D4854" t="s">
        <v>131</v>
      </c>
      <c r="E4854">
        <v>13188</v>
      </c>
      <c r="F4854">
        <v>2020</v>
      </c>
    </row>
    <row r="4855" spans="1:6" x14ac:dyDescent="0.25">
      <c r="A4855" t="s">
        <v>2457</v>
      </c>
      <c r="B4855" t="s">
        <v>2341</v>
      </c>
      <c r="C4855" t="b">
        <v>1</v>
      </c>
      <c r="D4855" t="s">
        <v>15</v>
      </c>
      <c r="E4855">
        <v>18167</v>
      </c>
      <c r="F4855">
        <v>2020</v>
      </c>
    </row>
    <row r="4856" spans="1:6" x14ac:dyDescent="0.25">
      <c r="A4856" t="s">
        <v>2332</v>
      </c>
      <c r="B4856" t="s">
        <v>2345</v>
      </c>
      <c r="C4856" t="b">
        <v>0</v>
      </c>
      <c r="D4856" t="s">
        <v>85</v>
      </c>
      <c r="E4856">
        <v>0</v>
      </c>
      <c r="F4856">
        <v>2020</v>
      </c>
    </row>
    <row r="4857" spans="1:6" x14ac:dyDescent="0.25">
      <c r="A4857" t="s">
        <v>2353</v>
      </c>
      <c r="B4857" t="s">
        <v>2350</v>
      </c>
      <c r="C4857" t="b">
        <v>0</v>
      </c>
      <c r="D4857" t="s">
        <v>85</v>
      </c>
      <c r="E4857">
        <v>480.03399999999999</v>
      </c>
      <c r="F4857">
        <v>2020</v>
      </c>
    </row>
    <row r="4858" spans="1:6" x14ac:dyDescent="0.25">
      <c r="A4858" t="s">
        <v>2332</v>
      </c>
      <c r="B4858" t="s">
        <v>2350</v>
      </c>
      <c r="C4858" t="b">
        <v>0</v>
      </c>
      <c r="D4858" t="s">
        <v>85</v>
      </c>
      <c r="E4858">
        <v>0</v>
      </c>
      <c r="F4858">
        <v>2020</v>
      </c>
    </row>
    <row r="4859" spans="1:6" x14ac:dyDescent="0.25">
      <c r="A4859" t="s">
        <v>2332</v>
      </c>
      <c r="B4859" t="s">
        <v>2350</v>
      </c>
      <c r="C4859" t="b">
        <v>0</v>
      </c>
      <c r="D4859" t="s">
        <v>85</v>
      </c>
      <c r="E4859">
        <v>0</v>
      </c>
      <c r="F4859">
        <v>2020</v>
      </c>
    </row>
    <row r="4860" spans="1:6" x14ac:dyDescent="0.25">
      <c r="A4860" t="s">
        <v>2353</v>
      </c>
      <c r="B4860" t="s">
        <v>2372</v>
      </c>
      <c r="C4860" t="b">
        <v>0</v>
      </c>
      <c r="D4860" t="s">
        <v>85</v>
      </c>
      <c r="E4860">
        <v>5999.223</v>
      </c>
      <c r="F4860">
        <v>2020</v>
      </c>
    </row>
    <row r="4861" spans="1:6" x14ac:dyDescent="0.25">
      <c r="A4861" t="s">
        <v>2448</v>
      </c>
      <c r="B4861" t="s">
        <v>2386</v>
      </c>
      <c r="C4861" t="b">
        <v>1</v>
      </c>
      <c r="D4861" t="s">
        <v>85</v>
      </c>
      <c r="E4861">
        <v>310950.74</v>
      </c>
      <c r="F4861">
        <v>2020</v>
      </c>
    </row>
    <row r="4862" spans="1:6" x14ac:dyDescent="0.25">
      <c r="A4862" t="s">
        <v>2444</v>
      </c>
      <c r="B4862" t="s">
        <v>2372</v>
      </c>
      <c r="C4862" t="b">
        <v>0</v>
      </c>
      <c r="D4862" t="s">
        <v>131</v>
      </c>
      <c r="E4862">
        <v>6275.9</v>
      </c>
      <c r="F4862">
        <v>2020</v>
      </c>
    </row>
    <row r="4863" spans="1:6" x14ac:dyDescent="0.25">
      <c r="A4863" t="s">
        <v>2378</v>
      </c>
      <c r="B4863" t="s">
        <v>2341</v>
      </c>
      <c r="C4863" t="b">
        <v>1</v>
      </c>
      <c r="D4863" t="s">
        <v>85</v>
      </c>
      <c r="E4863">
        <v>11533</v>
      </c>
      <c r="F4863">
        <v>2020</v>
      </c>
    </row>
    <row r="4864" spans="1:6" x14ac:dyDescent="0.25">
      <c r="A4864" t="s">
        <v>2332</v>
      </c>
      <c r="B4864" t="s">
        <v>2386</v>
      </c>
      <c r="C4864" t="b">
        <v>0</v>
      </c>
      <c r="D4864" t="s">
        <v>15</v>
      </c>
      <c r="E4864">
        <v>0</v>
      </c>
      <c r="F4864">
        <v>2020</v>
      </c>
    </row>
    <row r="4865" spans="1:6" x14ac:dyDescent="0.25">
      <c r="A4865" t="s">
        <v>2370</v>
      </c>
      <c r="B4865" t="s">
        <v>2386</v>
      </c>
      <c r="C4865" t="b">
        <v>1</v>
      </c>
      <c r="D4865" t="s">
        <v>15</v>
      </c>
      <c r="E4865">
        <v>206024</v>
      </c>
      <c r="F4865">
        <v>2020</v>
      </c>
    </row>
    <row r="4866" spans="1:6" x14ac:dyDescent="0.25">
      <c r="A4866" t="s">
        <v>2332</v>
      </c>
      <c r="B4866" t="s">
        <v>2347</v>
      </c>
      <c r="C4866" t="b">
        <v>0</v>
      </c>
      <c r="D4866" t="s">
        <v>15</v>
      </c>
      <c r="E4866">
        <v>0</v>
      </c>
      <c r="F4866">
        <v>2020</v>
      </c>
    </row>
    <row r="4867" spans="1:6" x14ac:dyDescent="0.25">
      <c r="A4867" t="s">
        <v>2332</v>
      </c>
      <c r="B4867" t="s">
        <v>2372</v>
      </c>
      <c r="C4867" t="b">
        <v>0</v>
      </c>
      <c r="D4867" t="s">
        <v>37</v>
      </c>
      <c r="E4867">
        <v>82797</v>
      </c>
      <c r="F4867">
        <v>2020</v>
      </c>
    </row>
    <row r="4868" spans="1:6" x14ac:dyDescent="0.25">
      <c r="A4868" t="s">
        <v>2453</v>
      </c>
      <c r="B4868" t="s">
        <v>2386</v>
      </c>
      <c r="C4868" t="b">
        <v>1</v>
      </c>
      <c r="D4868" t="s">
        <v>131</v>
      </c>
      <c r="E4868">
        <v>83430.8</v>
      </c>
      <c r="F4868">
        <v>2020</v>
      </c>
    </row>
    <row r="4869" spans="1:6" x14ac:dyDescent="0.25">
      <c r="A4869" t="s">
        <v>2353</v>
      </c>
      <c r="B4869" t="s">
        <v>2347</v>
      </c>
      <c r="C4869" t="b">
        <v>0</v>
      </c>
      <c r="D4869" t="s">
        <v>131</v>
      </c>
      <c r="E4869">
        <v>25845.525000000001</v>
      </c>
      <c r="F4869">
        <v>2020</v>
      </c>
    </row>
    <row r="4870" spans="1:6" x14ac:dyDescent="0.25">
      <c r="A4870" t="s">
        <v>2353</v>
      </c>
      <c r="B4870" t="s">
        <v>2345</v>
      </c>
      <c r="C4870" t="b">
        <v>0</v>
      </c>
      <c r="D4870" t="s">
        <v>131</v>
      </c>
      <c r="E4870">
        <v>35145.824000000001</v>
      </c>
      <c r="F4870">
        <v>2020</v>
      </c>
    </row>
    <row r="4871" spans="1:6" x14ac:dyDescent="0.25">
      <c r="A4871" t="s">
        <v>2453</v>
      </c>
      <c r="B4871" t="s">
        <v>2386</v>
      </c>
      <c r="C4871" t="b">
        <v>1</v>
      </c>
      <c r="D4871" t="s">
        <v>131</v>
      </c>
      <c r="E4871">
        <v>18644.474999999999</v>
      </c>
      <c r="F4871">
        <v>2020</v>
      </c>
    </row>
    <row r="4872" spans="1:6" x14ac:dyDescent="0.25">
      <c r="A4872" t="s">
        <v>2385</v>
      </c>
      <c r="B4872" t="s">
        <v>2429</v>
      </c>
      <c r="C4872" t="b">
        <v>1</v>
      </c>
      <c r="D4872" t="s">
        <v>15</v>
      </c>
      <c r="E4872">
        <v>103370</v>
      </c>
      <c r="F4872">
        <v>2020</v>
      </c>
    </row>
    <row r="4873" spans="1:6" x14ac:dyDescent="0.25">
      <c r="A4873" t="s">
        <v>2377</v>
      </c>
      <c r="B4873" t="s">
        <v>2429</v>
      </c>
      <c r="C4873" t="b">
        <v>1</v>
      </c>
      <c r="D4873" t="s">
        <v>15</v>
      </c>
      <c r="E4873">
        <v>58465</v>
      </c>
      <c r="F4873">
        <v>2020</v>
      </c>
    </row>
    <row r="4874" spans="1:6" x14ac:dyDescent="0.25">
      <c r="A4874" t="s">
        <v>2385</v>
      </c>
      <c r="B4874" t="s">
        <v>2429</v>
      </c>
      <c r="C4874" t="b">
        <v>1</v>
      </c>
      <c r="D4874" t="s">
        <v>15</v>
      </c>
      <c r="E4874">
        <v>74945</v>
      </c>
      <c r="F4874">
        <v>2020</v>
      </c>
    </row>
    <row r="4875" spans="1:6" x14ac:dyDescent="0.25">
      <c r="A4875" t="s">
        <v>2390</v>
      </c>
      <c r="B4875" t="s">
        <v>2386</v>
      </c>
      <c r="C4875" t="b">
        <v>1</v>
      </c>
      <c r="D4875" t="s">
        <v>60</v>
      </c>
      <c r="E4875">
        <v>201302.78</v>
      </c>
      <c r="F4875">
        <v>2020</v>
      </c>
    </row>
    <row r="4876" spans="1:6" x14ac:dyDescent="0.25">
      <c r="A4876" t="s">
        <v>2353</v>
      </c>
      <c r="B4876" t="s">
        <v>2347</v>
      </c>
      <c r="C4876" t="b">
        <v>0</v>
      </c>
      <c r="D4876" t="s">
        <v>60</v>
      </c>
      <c r="E4876">
        <v>64555.546999999999</v>
      </c>
      <c r="F4876">
        <v>2020</v>
      </c>
    </row>
    <row r="4877" spans="1:6" x14ac:dyDescent="0.25">
      <c r="A4877" t="s">
        <v>2390</v>
      </c>
      <c r="B4877" t="s">
        <v>2386</v>
      </c>
      <c r="C4877" t="b">
        <v>1</v>
      </c>
      <c r="D4877" t="s">
        <v>60</v>
      </c>
      <c r="E4877">
        <v>1650.8720000000001</v>
      </c>
      <c r="F4877">
        <v>2020</v>
      </c>
    </row>
    <row r="4878" spans="1:6" x14ac:dyDescent="0.25">
      <c r="A4878" t="s">
        <v>2390</v>
      </c>
      <c r="B4878" t="s">
        <v>2386</v>
      </c>
      <c r="C4878" t="b">
        <v>1</v>
      </c>
      <c r="D4878" t="s">
        <v>60</v>
      </c>
      <c r="E4878">
        <v>42173.805</v>
      </c>
      <c r="F4878">
        <v>2020</v>
      </c>
    </row>
    <row r="4879" spans="1:6" x14ac:dyDescent="0.25">
      <c r="A4879" t="s">
        <v>2460</v>
      </c>
      <c r="B4879" t="s">
        <v>2341</v>
      </c>
      <c r="C4879" t="b">
        <v>0</v>
      </c>
      <c r="D4879" t="s">
        <v>60</v>
      </c>
      <c r="E4879">
        <v>47072</v>
      </c>
      <c r="F4879">
        <v>2020</v>
      </c>
    </row>
    <row r="4880" spans="1:6" x14ac:dyDescent="0.25">
      <c r="A4880" t="s">
        <v>2412</v>
      </c>
      <c r="B4880" t="s">
        <v>2386</v>
      </c>
      <c r="C4880" t="b">
        <v>1</v>
      </c>
      <c r="D4880" t="s">
        <v>48</v>
      </c>
      <c r="E4880">
        <v>206556.27</v>
      </c>
      <c r="F4880">
        <v>2020</v>
      </c>
    </row>
    <row r="4881" spans="1:6" x14ac:dyDescent="0.25">
      <c r="A4881" t="s">
        <v>2332</v>
      </c>
      <c r="B4881" t="s">
        <v>2350</v>
      </c>
      <c r="C4881" t="b">
        <v>0</v>
      </c>
      <c r="D4881" t="s">
        <v>48</v>
      </c>
      <c r="E4881">
        <v>0</v>
      </c>
      <c r="F4881">
        <v>2020</v>
      </c>
    </row>
    <row r="4882" spans="1:6" x14ac:dyDescent="0.25">
      <c r="A4882" t="s">
        <v>2332</v>
      </c>
      <c r="B4882" t="s">
        <v>2371</v>
      </c>
      <c r="C4882" t="b">
        <v>0</v>
      </c>
      <c r="D4882" t="s">
        <v>48</v>
      </c>
      <c r="E4882">
        <v>0</v>
      </c>
      <c r="F4882">
        <v>2020</v>
      </c>
    </row>
    <row r="4883" spans="1:6" x14ac:dyDescent="0.25">
      <c r="A4883" t="s">
        <v>2353</v>
      </c>
      <c r="B4883" t="s">
        <v>2347</v>
      </c>
      <c r="C4883" t="b">
        <v>0</v>
      </c>
      <c r="D4883" t="s">
        <v>48</v>
      </c>
      <c r="E4883">
        <v>90299.12</v>
      </c>
      <c r="F4883">
        <v>2020</v>
      </c>
    </row>
    <row r="4884" spans="1:6" x14ac:dyDescent="0.25">
      <c r="A4884" t="s">
        <v>2332</v>
      </c>
      <c r="B4884" t="s">
        <v>2372</v>
      </c>
      <c r="C4884" t="b">
        <v>0</v>
      </c>
      <c r="D4884" t="s">
        <v>48</v>
      </c>
      <c r="E4884">
        <v>0</v>
      </c>
      <c r="F4884">
        <v>2020</v>
      </c>
    </row>
    <row r="4885" spans="1:6" x14ac:dyDescent="0.25">
      <c r="A4885" t="s">
        <v>2412</v>
      </c>
      <c r="B4885" t="s">
        <v>2386</v>
      </c>
      <c r="C4885" t="b">
        <v>1</v>
      </c>
      <c r="D4885" t="s">
        <v>48</v>
      </c>
      <c r="E4885">
        <v>88554.599000000002</v>
      </c>
      <c r="F4885">
        <v>2020</v>
      </c>
    </row>
    <row r="4886" spans="1:6" x14ac:dyDescent="0.25">
      <c r="A4886" t="s">
        <v>2360</v>
      </c>
      <c r="B4886" t="s">
        <v>2341</v>
      </c>
      <c r="C4886" t="b">
        <v>1</v>
      </c>
      <c r="D4886" t="s">
        <v>85</v>
      </c>
      <c r="E4886">
        <v>5784</v>
      </c>
      <c r="F4886">
        <v>2020</v>
      </c>
    </row>
    <row r="4887" spans="1:6" x14ac:dyDescent="0.25">
      <c r="A4887" t="s">
        <v>2332</v>
      </c>
      <c r="B4887" t="s">
        <v>2345</v>
      </c>
      <c r="C4887" t="b">
        <v>0</v>
      </c>
      <c r="D4887" t="s">
        <v>50</v>
      </c>
      <c r="E4887">
        <v>0</v>
      </c>
      <c r="F4887">
        <v>2020</v>
      </c>
    </row>
    <row r="4888" spans="1:6" x14ac:dyDescent="0.25">
      <c r="A4888" t="s">
        <v>2332</v>
      </c>
      <c r="B4888" t="s">
        <v>2347</v>
      </c>
      <c r="C4888" t="b">
        <v>0</v>
      </c>
      <c r="D4888" t="s">
        <v>50</v>
      </c>
      <c r="E4888">
        <v>0</v>
      </c>
      <c r="F4888">
        <v>2020</v>
      </c>
    </row>
    <row r="4889" spans="1:6" x14ac:dyDescent="0.25">
      <c r="A4889" t="s">
        <v>2332</v>
      </c>
      <c r="B4889" t="s">
        <v>2350</v>
      </c>
      <c r="C4889" t="b">
        <v>0</v>
      </c>
      <c r="D4889" t="s">
        <v>50</v>
      </c>
      <c r="E4889">
        <v>0</v>
      </c>
      <c r="F4889">
        <v>2020</v>
      </c>
    </row>
    <row r="4890" spans="1:6" x14ac:dyDescent="0.25">
      <c r="A4890" t="s">
        <v>2332</v>
      </c>
      <c r="B4890" t="s">
        <v>2386</v>
      </c>
      <c r="C4890" t="b">
        <v>0</v>
      </c>
      <c r="D4890" t="s">
        <v>50</v>
      </c>
      <c r="E4890">
        <v>0</v>
      </c>
      <c r="F4890">
        <v>2020</v>
      </c>
    </row>
    <row r="4891" spans="1:6" x14ac:dyDescent="0.25">
      <c r="A4891" t="s">
        <v>2346</v>
      </c>
      <c r="B4891" t="s">
        <v>2341</v>
      </c>
      <c r="C4891" t="b">
        <v>1</v>
      </c>
      <c r="D4891" t="s">
        <v>50</v>
      </c>
      <c r="E4891">
        <v>259112</v>
      </c>
      <c r="F4891">
        <v>2020</v>
      </c>
    </row>
    <row r="4892" spans="1:6" x14ac:dyDescent="0.25">
      <c r="A4892" t="s">
        <v>2457</v>
      </c>
      <c r="B4892" t="s">
        <v>2341</v>
      </c>
      <c r="C4892" t="b">
        <v>1</v>
      </c>
      <c r="D4892" t="s">
        <v>119</v>
      </c>
      <c r="E4892">
        <v>48371</v>
      </c>
      <c r="F4892">
        <v>2020</v>
      </c>
    </row>
    <row r="4893" spans="1:6" x14ac:dyDescent="0.25">
      <c r="A4893" t="s">
        <v>2353</v>
      </c>
      <c r="B4893" t="s">
        <v>2345</v>
      </c>
      <c r="C4893" t="b">
        <v>0</v>
      </c>
      <c r="D4893" t="s">
        <v>50</v>
      </c>
      <c r="E4893">
        <v>46925.682999999997</v>
      </c>
      <c r="F4893">
        <v>2020</v>
      </c>
    </row>
    <row r="4894" spans="1:6" x14ac:dyDescent="0.25">
      <c r="A4894" t="s">
        <v>2385</v>
      </c>
      <c r="B4894" t="s">
        <v>2386</v>
      </c>
      <c r="C4894" t="b">
        <v>1</v>
      </c>
      <c r="D4894" t="s">
        <v>50</v>
      </c>
      <c r="E4894">
        <v>287615.26</v>
      </c>
      <c r="F4894">
        <v>2020</v>
      </c>
    </row>
    <row r="4895" spans="1:6" x14ac:dyDescent="0.25">
      <c r="A4895" t="s">
        <v>2332</v>
      </c>
      <c r="B4895" t="s">
        <v>2350</v>
      </c>
      <c r="C4895" t="b">
        <v>0</v>
      </c>
      <c r="D4895" t="s">
        <v>50</v>
      </c>
      <c r="E4895">
        <v>0</v>
      </c>
      <c r="F4895">
        <v>2020</v>
      </c>
    </row>
    <row r="4896" spans="1:6" x14ac:dyDescent="0.25">
      <c r="A4896" t="s">
        <v>2353</v>
      </c>
      <c r="B4896" t="s">
        <v>2350</v>
      </c>
      <c r="C4896" t="b">
        <v>0</v>
      </c>
      <c r="D4896" t="s">
        <v>50</v>
      </c>
      <c r="E4896">
        <v>10007.153</v>
      </c>
      <c r="F4896">
        <v>2020</v>
      </c>
    </row>
    <row r="4897" spans="1:6" x14ac:dyDescent="0.25">
      <c r="A4897" t="s">
        <v>2385</v>
      </c>
      <c r="B4897" t="s">
        <v>2386</v>
      </c>
      <c r="C4897" t="b">
        <v>1</v>
      </c>
      <c r="D4897" t="s">
        <v>50</v>
      </c>
      <c r="E4897">
        <v>5018.2539999999999</v>
      </c>
      <c r="F4897">
        <v>2020</v>
      </c>
    </row>
    <row r="4898" spans="1:6" x14ac:dyDescent="0.25">
      <c r="A4898" t="s">
        <v>2353</v>
      </c>
      <c r="B4898" t="s">
        <v>2372</v>
      </c>
      <c r="C4898" t="b">
        <v>0</v>
      </c>
      <c r="D4898" t="s">
        <v>50</v>
      </c>
      <c r="E4898">
        <v>113596.58</v>
      </c>
      <c r="F4898">
        <v>2020</v>
      </c>
    </row>
    <row r="4899" spans="1:6" x14ac:dyDescent="0.25">
      <c r="A4899" t="s">
        <v>2385</v>
      </c>
      <c r="B4899" t="s">
        <v>2386</v>
      </c>
      <c r="C4899" t="b">
        <v>1</v>
      </c>
      <c r="D4899" t="s">
        <v>50</v>
      </c>
      <c r="E4899">
        <v>79046.070000000007</v>
      </c>
      <c r="F4899">
        <v>2020</v>
      </c>
    </row>
    <row r="4900" spans="1:6" x14ac:dyDescent="0.25">
      <c r="A4900" t="s">
        <v>2360</v>
      </c>
      <c r="B4900" t="s">
        <v>2352</v>
      </c>
      <c r="C4900" t="b">
        <v>1</v>
      </c>
      <c r="D4900" t="s">
        <v>15</v>
      </c>
      <c r="E4900">
        <v>448936</v>
      </c>
      <c r="F4900">
        <v>2020</v>
      </c>
    </row>
    <row r="4901" spans="1:6" x14ac:dyDescent="0.25">
      <c r="A4901" t="s">
        <v>2332</v>
      </c>
      <c r="B4901" t="s">
        <v>2352</v>
      </c>
      <c r="C4901" t="b">
        <v>0</v>
      </c>
      <c r="D4901" t="s">
        <v>15</v>
      </c>
      <c r="E4901">
        <v>0</v>
      </c>
      <c r="F4901">
        <v>2020</v>
      </c>
    </row>
    <row r="4902" spans="1:6" x14ac:dyDescent="0.25">
      <c r="A4902" t="s">
        <v>2453</v>
      </c>
      <c r="B4902" t="s">
        <v>2467</v>
      </c>
      <c r="C4902" t="b">
        <v>1</v>
      </c>
      <c r="D4902" t="s">
        <v>85</v>
      </c>
      <c r="E4902">
        <v>33656.46</v>
      </c>
      <c r="F4902">
        <v>2020</v>
      </c>
    </row>
    <row r="4903" spans="1:6" x14ac:dyDescent="0.25">
      <c r="A4903" t="s">
        <v>2453</v>
      </c>
      <c r="B4903" t="s">
        <v>2467</v>
      </c>
      <c r="C4903" t="b">
        <v>1</v>
      </c>
      <c r="D4903" t="s">
        <v>85</v>
      </c>
      <c r="E4903">
        <v>41137.101999999999</v>
      </c>
      <c r="F4903">
        <v>2020</v>
      </c>
    </row>
    <row r="4904" spans="1:6" x14ac:dyDescent="0.25">
      <c r="A4904" t="s">
        <v>2353</v>
      </c>
      <c r="B4904" t="s">
        <v>2347</v>
      </c>
      <c r="C4904" t="b">
        <v>0</v>
      </c>
      <c r="D4904" t="s">
        <v>85</v>
      </c>
      <c r="E4904">
        <v>27.437999999999999</v>
      </c>
      <c r="F4904">
        <v>2020</v>
      </c>
    </row>
    <row r="4905" spans="1:6" x14ac:dyDescent="0.25">
      <c r="A4905" t="s">
        <v>2447</v>
      </c>
      <c r="B4905" t="s">
        <v>2345</v>
      </c>
      <c r="C4905" t="b">
        <v>0</v>
      </c>
      <c r="D4905" t="s">
        <v>32</v>
      </c>
      <c r="E4905">
        <v>20043.969000000001</v>
      </c>
      <c r="F4905">
        <v>2020</v>
      </c>
    </row>
    <row r="4906" spans="1:6" x14ac:dyDescent="0.25">
      <c r="A4906" t="s">
        <v>2332</v>
      </c>
      <c r="B4906" t="s">
        <v>2350</v>
      </c>
      <c r="C4906" t="b">
        <v>0</v>
      </c>
      <c r="D4906" t="s">
        <v>32</v>
      </c>
      <c r="E4906">
        <v>0</v>
      </c>
      <c r="F4906">
        <v>2020</v>
      </c>
    </row>
    <row r="4907" spans="1:6" x14ac:dyDescent="0.25">
      <c r="A4907" t="s">
        <v>2421</v>
      </c>
      <c r="B4907" t="s">
        <v>2347</v>
      </c>
      <c r="C4907" t="b">
        <v>0</v>
      </c>
      <c r="D4907" t="s">
        <v>32</v>
      </c>
      <c r="E4907">
        <v>24961.45</v>
      </c>
      <c r="F4907">
        <v>2020</v>
      </c>
    </row>
    <row r="4908" spans="1:6" x14ac:dyDescent="0.25">
      <c r="A4908" t="s">
        <v>2332</v>
      </c>
      <c r="B4908" t="s">
        <v>2345</v>
      </c>
      <c r="C4908" t="b">
        <v>0</v>
      </c>
      <c r="D4908" t="s">
        <v>32</v>
      </c>
      <c r="E4908">
        <v>0</v>
      </c>
      <c r="F4908">
        <v>2020</v>
      </c>
    </row>
    <row r="4909" spans="1:6" x14ac:dyDescent="0.25">
      <c r="A4909" t="s">
        <v>2353</v>
      </c>
      <c r="B4909" t="s">
        <v>2347</v>
      </c>
      <c r="C4909" t="b">
        <v>0</v>
      </c>
      <c r="D4909" t="s">
        <v>85</v>
      </c>
      <c r="E4909">
        <v>43418.786</v>
      </c>
      <c r="F4909">
        <v>2020</v>
      </c>
    </row>
    <row r="4910" spans="1:6" x14ac:dyDescent="0.25">
      <c r="A4910" t="s">
        <v>2332</v>
      </c>
      <c r="B4910" t="s">
        <v>2350</v>
      </c>
      <c r="C4910" t="b">
        <v>0</v>
      </c>
      <c r="D4910" t="s">
        <v>85</v>
      </c>
      <c r="E4910">
        <v>0</v>
      </c>
      <c r="F4910">
        <v>2020</v>
      </c>
    </row>
    <row r="4911" spans="1:6" x14ac:dyDescent="0.25">
      <c r="A4911" t="s">
        <v>2378</v>
      </c>
      <c r="B4911" t="s">
        <v>2386</v>
      </c>
      <c r="C4911" t="b">
        <v>1</v>
      </c>
      <c r="D4911" t="s">
        <v>85</v>
      </c>
      <c r="E4911">
        <v>67697.854000000007</v>
      </c>
      <c r="F4911">
        <v>2020</v>
      </c>
    </row>
    <row r="4912" spans="1:6" x14ac:dyDescent="0.25">
      <c r="A4912" t="s">
        <v>2378</v>
      </c>
      <c r="B4912" t="s">
        <v>2386</v>
      </c>
      <c r="C4912" t="b">
        <v>1</v>
      </c>
      <c r="D4912" t="s">
        <v>85</v>
      </c>
      <c r="E4912">
        <v>17907.348000000002</v>
      </c>
      <c r="F4912">
        <v>2020</v>
      </c>
    </row>
    <row r="4913" spans="1:6" x14ac:dyDescent="0.25">
      <c r="A4913" t="s">
        <v>2378</v>
      </c>
      <c r="B4913" t="s">
        <v>2341</v>
      </c>
      <c r="C4913" t="b">
        <v>1</v>
      </c>
      <c r="D4913" t="s">
        <v>77</v>
      </c>
      <c r="E4913">
        <v>5995</v>
      </c>
      <c r="F4913">
        <v>2020</v>
      </c>
    </row>
    <row r="4914" spans="1:6" x14ac:dyDescent="0.25">
      <c r="A4914" t="s">
        <v>2410</v>
      </c>
      <c r="B4914" t="s">
        <v>2341</v>
      </c>
      <c r="C4914" t="b">
        <v>1</v>
      </c>
      <c r="D4914" t="s">
        <v>35</v>
      </c>
      <c r="E4914">
        <v>21098</v>
      </c>
      <c r="F4914">
        <v>2020</v>
      </c>
    </row>
    <row r="4915" spans="1:6" x14ac:dyDescent="0.25">
      <c r="A4915" t="s">
        <v>2353</v>
      </c>
      <c r="B4915" t="s">
        <v>2350</v>
      </c>
      <c r="C4915" t="b">
        <v>0</v>
      </c>
      <c r="D4915" t="s">
        <v>85</v>
      </c>
      <c r="E4915">
        <v>213.227</v>
      </c>
      <c r="F4915">
        <v>2020</v>
      </c>
    </row>
    <row r="4916" spans="1:6" x14ac:dyDescent="0.25">
      <c r="A4916" t="s">
        <v>2388</v>
      </c>
      <c r="B4916" t="s">
        <v>2343</v>
      </c>
      <c r="C4916" t="b">
        <v>0</v>
      </c>
      <c r="D4916" t="s">
        <v>85</v>
      </c>
      <c r="E4916">
        <v>5137.2929999999997</v>
      </c>
      <c r="F4916">
        <v>2020</v>
      </c>
    </row>
    <row r="4917" spans="1:6" x14ac:dyDescent="0.25">
      <c r="A4917" t="s">
        <v>2353</v>
      </c>
      <c r="B4917" t="s">
        <v>2350</v>
      </c>
      <c r="C4917" t="b">
        <v>0</v>
      </c>
      <c r="D4917" t="s">
        <v>85</v>
      </c>
      <c r="E4917">
        <v>4549.9849999999997</v>
      </c>
      <c r="F4917">
        <v>2020</v>
      </c>
    </row>
    <row r="4918" spans="1:6" x14ac:dyDescent="0.25">
      <c r="A4918" t="s">
        <v>2453</v>
      </c>
      <c r="B4918" t="s">
        <v>2343</v>
      </c>
      <c r="C4918" t="b">
        <v>0</v>
      </c>
      <c r="D4918" t="s">
        <v>85</v>
      </c>
      <c r="E4918">
        <v>112568.79</v>
      </c>
      <c r="F4918">
        <v>2020</v>
      </c>
    </row>
    <row r="4919" spans="1:6" x14ac:dyDescent="0.25">
      <c r="A4919" t="s">
        <v>2378</v>
      </c>
      <c r="B4919" t="s">
        <v>2341</v>
      </c>
      <c r="C4919" t="b">
        <v>1</v>
      </c>
      <c r="D4919" t="s">
        <v>50</v>
      </c>
      <c r="E4919">
        <v>13487</v>
      </c>
      <c r="F4919">
        <v>2020</v>
      </c>
    </row>
    <row r="4920" spans="1:6" x14ac:dyDescent="0.25">
      <c r="A4920" t="s">
        <v>2332</v>
      </c>
      <c r="B4920" t="s">
        <v>2347</v>
      </c>
      <c r="C4920" t="b">
        <v>0</v>
      </c>
      <c r="D4920" t="s">
        <v>88</v>
      </c>
      <c r="E4920">
        <v>0</v>
      </c>
      <c r="F4920">
        <v>2020</v>
      </c>
    </row>
    <row r="4921" spans="1:6" x14ac:dyDescent="0.25">
      <c r="A4921" t="s">
        <v>2385</v>
      </c>
      <c r="B4921" t="s">
        <v>2386</v>
      </c>
      <c r="C4921" t="b">
        <v>1</v>
      </c>
      <c r="D4921" t="s">
        <v>88</v>
      </c>
      <c r="E4921">
        <v>64201.184000000001</v>
      </c>
      <c r="F4921">
        <v>2020</v>
      </c>
    </row>
    <row r="4922" spans="1:6" x14ac:dyDescent="0.25">
      <c r="A4922" t="s">
        <v>2385</v>
      </c>
      <c r="B4922" t="s">
        <v>2386</v>
      </c>
      <c r="C4922" t="b">
        <v>1</v>
      </c>
      <c r="D4922" t="s">
        <v>88</v>
      </c>
      <c r="E4922">
        <v>164351.82</v>
      </c>
      <c r="F4922">
        <v>2020</v>
      </c>
    </row>
    <row r="4923" spans="1:6" x14ac:dyDescent="0.25">
      <c r="A4923" t="s">
        <v>2332</v>
      </c>
      <c r="B4923" t="s">
        <v>2350</v>
      </c>
      <c r="C4923" t="b">
        <v>0</v>
      </c>
      <c r="D4923" t="s">
        <v>88</v>
      </c>
      <c r="E4923">
        <v>0</v>
      </c>
      <c r="F4923">
        <v>2020</v>
      </c>
    </row>
    <row r="4924" spans="1:6" x14ac:dyDescent="0.25">
      <c r="A4924" t="s">
        <v>2385</v>
      </c>
      <c r="B4924" t="s">
        <v>2341</v>
      </c>
      <c r="C4924" t="b">
        <v>1</v>
      </c>
      <c r="D4924" t="s">
        <v>77</v>
      </c>
      <c r="E4924">
        <v>25383</v>
      </c>
      <c r="F4924">
        <v>2020</v>
      </c>
    </row>
    <row r="4925" spans="1:6" x14ac:dyDescent="0.25">
      <c r="A4925" t="s">
        <v>2417</v>
      </c>
      <c r="B4925" t="s">
        <v>2341</v>
      </c>
      <c r="C4925" t="b">
        <v>1</v>
      </c>
      <c r="D4925" t="s">
        <v>85</v>
      </c>
      <c r="E4925">
        <v>17521</v>
      </c>
      <c r="F4925">
        <v>2020</v>
      </c>
    </row>
    <row r="4926" spans="1:6" x14ac:dyDescent="0.25">
      <c r="A4926" t="s">
        <v>2362</v>
      </c>
      <c r="B4926" t="s">
        <v>2341</v>
      </c>
      <c r="C4926" t="b">
        <v>1</v>
      </c>
      <c r="D4926" t="s">
        <v>85</v>
      </c>
      <c r="E4926">
        <v>34016</v>
      </c>
      <c r="F4926">
        <v>2020</v>
      </c>
    </row>
    <row r="4927" spans="1:6" x14ac:dyDescent="0.25">
      <c r="A4927" t="s">
        <v>2459</v>
      </c>
      <c r="B4927" t="s">
        <v>2386</v>
      </c>
      <c r="C4927" t="b">
        <v>1</v>
      </c>
      <c r="D4927" t="s">
        <v>58</v>
      </c>
      <c r="E4927">
        <v>9282</v>
      </c>
      <c r="F4927">
        <v>2020</v>
      </c>
    </row>
    <row r="4928" spans="1:6" x14ac:dyDescent="0.25">
      <c r="A4928" t="s">
        <v>2457</v>
      </c>
      <c r="B4928" t="s">
        <v>2341</v>
      </c>
      <c r="C4928" t="b">
        <v>1</v>
      </c>
      <c r="D4928" t="s">
        <v>85</v>
      </c>
      <c r="E4928">
        <v>8089</v>
      </c>
      <c r="F4928">
        <v>2020</v>
      </c>
    </row>
    <row r="4929" spans="1:6" x14ac:dyDescent="0.25">
      <c r="A4929" t="s">
        <v>2357</v>
      </c>
      <c r="B4929" t="s">
        <v>2341</v>
      </c>
      <c r="C4929" t="b">
        <v>1</v>
      </c>
      <c r="D4929" t="s">
        <v>85</v>
      </c>
      <c r="E4929">
        <v>4343</v>
      </c>
      <c r="F4929">
        <v>2020</v>
      </c>
    </row>
    <row r="4930" spans="1:6" x14ac:dyDescent="0.25">
      <c r="A4930" t="s">
        <v>2452</v>
      </c>
      <c r="B4930" t="s">
        <v>2341</v>
      </c>
      <c r="C4930" t="b">
        <v>1</v>
      </c>
      <c r="D4930" t="s">
        <v>85</v>
      </c>
      <c r="E4930">
        <v>1870</v>
      </c>
      <c r="F4930">
        <v>2020</v>
      </c>
    </row>
    <row r="4931" spans="1:6" x14ac:dyDescent="0.25">
      <c r="A4931" t="s">
        <v>2425</v>
      </c>
      <c r="B4931" t="s">
        <v>2341</v>
      </c>
      <c r="C4931" t="b">
        <v>1</v>
      </c>
      <c r="D4931" t="s">
        <v>85</v>
      </c>
      <c r="E4931">
        <v>7041</v>
      </c>
      <c r="F4931">
        <v>2020</v>
      </c>
    </row>
    <row r="4932" spans="1:6" x14ac:dyDescent="0.25">
      <c r="A4932" t="s">
        <v>2377</v>
      </c>
      <c r="B4932" t="s">
        <v>2341</v>
      </c>
      <c r="C4932" t="b">
        <v>1</v>
      </c>
      <c r="D4932" t="s">
        <v>85</v>
      </c>
      <c r="E4932">
        <v>7781</v>
      </c>
      <c r="F4932">
        <v>2020</v>
      </c>
    </row>
    <row r="4933" spans="1:6" x14ac:dyDescent="0.25">
      <c r="A4933" t="s">
        <v>2374</v>
      </c>
      <c r="B4933" t="s">
        <v>2341</v>
      </c>
      <c r="C4933" t="b">
        <v>1</v>
      </c>
      <c r="D4933" t="s">
        <v>100</v>
      </c>
      <c r="E4933">
        <v>4514</v>
      </c>
      <c r="F4933">
        <v>2020</v>
      </c>
    </row>
    <row r="4934" spans="1:6" x14ac:dyDescent="0.25">
      <c r="A4934" t="s">
        <v>2360</v>
      </c>
      <c r="B4934" t="s">
        <v>2341</v>
      </c>
      <c r="C4934" t="b">
        <v>1</v>
      </c>
      <c r="D4934" t="s">
        <v>85</v>
      </c>
      <c r="E4934">
        <v>19686</v>
      </c>
      <c r="F4934">
        <v>2020</v>
      </c>
    </row>
    <row r="4935" spans="1:6" x14ac:dyDescent="0.25">
      <c r="A4935" t="s">
        <v>2332</v>
      </c>
      <c r="B4935" t="s">
        <v>2350</v>
      </c>
      <c r="C4935" t="b">
        <v>0</v>
      </c>
      <c r="D4935" t="s">
        <v>15</v>
      </c>
      <c r="E4935">
        <v>0</v>
      </c>
      <c r="F4935">
        <v>2020</v>
      </c>
    </row>
    <row r="4936" spans="1:6" x14ac:dyDescent="0.25">
      <c r="A4936" t="s">
        <v>2332</v>
      </c>
      <c r="B4936" t="s">
        <v>2372</v>
      </c>
      <c r="C4936" t="b">
        <v>0</v>
      </c>
      <c r="D4936" t="s">
        <v>15</v>
      </c>
      <c r="E4936">
        <v>0</v>
      </c>
      <c r="F4936">
        <v>2020</v>
      </c>
    </row>
    <row r="4937" spans="1:6" x14ac:dyDescent="0.25">
      <c r="A4937" t="s">
        <v>2377</v>
      </c>
      <c r="B4937" t="s">
        <v>2352</v>
      </c>
      <c r="C4937" t="b">
        <v>0</v>
      </c>
      <c r="D4937" t="s">
        <v>15</v>
      </c>
      <c r="E4937">
        <v>31656</v>
      </c>
      <c r="F4937">
        <v>2020</v>
      </c>
    </row>
    <row r="4938" spans="1:6" x14ac:dyDescent="0.25">
      <c r="A4938" t="s">
        <v>2332</v>
      </c>
      <c r="B4938" t="s">
        <v>2386</v>
      </c>
      <c r="C4938" t="b">
        <v>0</v>
      </c>
      <c r="D4938" t="s">
        <v>85</v>
      </c>
      <c r="E4938">
        <v>0</v>
      </c>
      <c r="F4938">
        <v>2020</v>
      </c>
    </row>
    <row r="4939" spans="1:6" x14ac:dyDescent="0.25">
      <c r="A4939" t="s">
        <v>2464</v>
      </c>
      <c r="B4939" t="s">
        <v>2341</v>
      </c>
      <c r="C4939" t="b">
        <v>1</v>
      </c>
      <c r="D4939" t="s">
        <v>88</v>
      </c>
      <c r="E4939">
        <v>5875</v>
      </c>
      <c r="F4939">
        <v>2020</v>
      </c>
    </row>
    <row r="4940" spans="1:6" x14ac:dyDescent="0.25">
      <c r="A4940" t="s">
        <v>2378</v>
      </c>
      <c r="B4940" t="s">
        <v>2350</v>
      </c>
      <c r="C4940" t="b">
        <v>0</v>
      </c>
      <c r="D4940" t="s">
        <v>55</v>
      </c>
      <c r="E4940">
        <v>68</v>
      </c>
      <c r="F4940">
        <v>2020</v>
      </c>
    </row>
    <row r="4941" spans="1:6" x14ac:dyDescent="0.25">
      <c r="A4941" t="s">
        <v>2391</v>
      </c>
      <c r="B4941" t="s">
        <v>2343</v>
      </c>
      <c r="C4941" t="b">
        <v>0</v>
      </c>
      <c r="D4941" t="s">
        <v>114</v>
      </c>
      <c r="E4941">
        <v>579211.75</v>
      </c>
      <c r="F4941">
        <v>2020</v>
      </c>
    </row>
    <row r="4942" spans="1:6" x14ac:dyDescent="0.25">
      <c r="A4942" t="s">
        <v>2353</v>
      </c>
      <c r="B4942" t="s">
        <v>2372</v>
      </c>
      <c r="C4942" t="b">
        <v>0</v>
      </c>
      <c r="D4942" t="s">
        <v>114</v>
      </c>
      <c r="E4942">
        <v>26496.02</v>
      </c>
      <c r="F4942">
        <v>2020</v>
      </c>
    </row>
    <row r="4943" spans="1:6" x14ac:dyDescent="0.25">
      <c r="A4943" t="s">
        <v>2396</v>
      </c>
      <c r="B4943" t="s">
        <v>2343</v>
      </c>
      <c r="C4943" t="b">
        <v>0</v>
      </c>
      <c r="D4943" t="s">
        <v>114</v>
      </c>
      <c r="E4943">
        <v>2851695.2</v>
      </c>
      <c r="F4943">
        <v>2020</v>
      </c>
    </row>
    <row r="4944" spans="1:6" x14ac:dyDescent="0.25">
      <c r="A4944" t="s">
        <v>2332</v>
      </c>
      <c r="B4944" t="s">
        <v>2372</v>
      </c>
      <c r="C4944" t="b">
        <v>0</v>
      </c>
      <c r="D4944" t="s">
        <v>114</v>
      </c>
      <c r="E4944">
        <v>0</v>
      </c>
      <c r="F4944">
        <v>2020</v>
      </c>
    </row>
    <row r="4945" spans="1:6" x14ac:dyDescent="0.25">
      <c r="A4945" t="s">
        <v>2448</v>
      </c>
      <c r="B4945" t="s">
        <v>2341</v>
      </c>
      <c r="C4945" t="b">
        <v>1</v>
      </c>
      <c r="D4945" t="s">
        <v>50</v>
      </c>
      <c r="E4945">
        <v>12431</v>
      </c>
      <c r="F4945">
        <v>2020</v>
      </c>
    </row>
    <row r="4946" spans="1:6" x14ac:dyDescent="0.25">
      <c r="A4946" t="s">
        <v>2360</v>
      </c>
      <c r="B4946" t="s">
        <v>2341</v>
      </c>
      <c r="C4946" t="b">
        <v>1</v>
      </c>
      <c r="D4946" t="s">
        <v>55</v>
      </c>
      <c r="E4946">
        <v>66817</v>
      </c>
      <c r="F4946">
        <v>2020</v>
      </c>
    </row>
    <row r="4947" spans="1:6" x14ac:dyDescent="0.25">
      <c r="A4947" t="s">
        <v>2374</v>
      </c>
      <c r="B4947" t="s">
        <v>2386</v>
      </c>
      <c r="C4947" t="b">
        <v>1</v>
      </c>
      <c r="D4947" t="s">
        <v>27</v>
      </c>
      <c r="E4947">
        <v>376089.95</v>
      </c>
      <c r="F4947">
        <v>2020</v>
      </c>
    </row>
    <row r="4948" spans="1:6" x14ac:dyDescent="0.25">
      <c r="A4948" t="s">
        <v>2332</v>
      </c>
      <c r="B4948" t="s">
        <v>2350</v>
      </c>
      <c r="C4948" t="b">
        <v>0</v>
      </c>
      <c r="D4948" t="s">
        <v>27</v>
      </c>
      <c r="E4948">
        <v>0</v>
      </c>
      <c r="F4948">
        <v>2020</v>
      </c>
    </row>
    <row r="4949" spans="1:6" x14ac:dyDescent="0.25">
      <c r="A4949" t="s">
        <v>2353</v>
      </c>
      <c r="B4949" t="s">
        <v>2347</v>
      </c>
      <c r="C4949" t="b">
        <v>0</v>
      </c>
      <c r="D4949" t="s">
        <v>27</v>
      </c>
      <c r="E4949">
        <v>59701.398000000001</v>
      </c>
      <c r="F4949">
        <v>2020</v>
      </c>
    </row>
    <row r="4950" spans="1:6" x14ac:dyDescent="0.25">
      <c r="A4950" t="s">
        <v>2353</v>
      </c>
      <c r="B4950" t="s">
        <v>2350</v>
      </c>
      <c r="C4950" t="b">
        <v>0</v>
      </c>
      <c r="D4950" t="s">
        <v>27</v>
      </c>
      <c r="E4950">
        <v>3418.886</v>
      </c>
      <c r="F4950">
        <v>2020</v>
      </c>
    </row>
    <row r="4951" spans="1:6" x14ac:dyDescent="0.25">
      <c r="A4951" t="s">
        <v>2374</v>
      </c>
      <c r="B4951" t="s">
        <v>2386</v>
      </c>
      <c r="C4951" t="b">
        <v>1</v>
      </c>
      <c r="D4951" t="s">
        <v>27</v>
      </c>
      <c r="E4951">
        <v>62051.957999999999</v>
      </c>
      <c r="F4951">
        <v>2020</v>
      </c>
    </row>
    <row r="4952" spans="1:6" x14ac:dyDescent="0.25">
      <c r="A4952" t="s">
        <v>2353</v>
      </c>
      <c r="B4952" t="s">
        <v>2350</v>
      </c>
      <c r="C4952" t="b">
        <v>0</v>
      </c>
      <c r="D4952" t="s">
        <v>24</v>
      </c>
      <c r="E4952">
        <v>45.457999999999998</v>
      </c>
      <c r="F4952">
        <v>2020</v>
      </c>
    </row>
    <row r="4953" spans="1:6" x14ac:dyDescent="0.25">
      <c r="A4953" t="s">
        <v>2353</v>
      </c>
      <c r="B4953" t="s">
        <v>2347</v>
      </c>
      <c r="C4953" t="b">
        <v>0</v>
      </c>
      <c r="D4953" t="s">
        <v>24</v>
      </c>
      <c r="E4953">
        <v>19016.571</v>
      </c>
      <c r="F4953">
        <v>2020</v>
      </c>
    </row>
    <row r="4954" spans="1:6" x14ac:dyDescent="0.25">
      <c r="A4954" t="s">
        <v>2383</v>
      </c>
      <c r="B4954" t="s">
        <v>2386</v>
      </c>
      <c r="C4954" t="b">
        <v>1</v>
      </c>
      <c r="D4954" t="s">
        <v>24</v>
      </c>
      <c r="E4954">
        <v>6118.3360000000002</v>
      </c>
      <c r="F4954">
        <v>2020</v>
      </c>
    </row>
    <row r="4955" spans="1:6" x14ac:dyDescent="0.25">
      <c r="A4955" t="s">
        <v>2353</v>
      </c>
      <c r="B4955" t="s">
        <v>2350</v>
      </c>
      <c r="C4955" t="b">
        <v>0</v>
      </c>
      <c r="D4955" t="s">
        <v>24</v>
      </c>
      <c r="E4955">
        <v>115.482</v>
      </c>
      <c r="F4955">
        <v>2020</v>
      </c>
    </row>
    <row r="4956" spans="1:6" x14ac:dyDescent="0.25">
      <c r="A4956" t="s">
        <v>2353</v>
      </c>
      <c r="B4956" t="s">
        <v>2372</v>
      </c>
      <c r="C4956" t="b">
        <v>0</v>
      </c>
      <c r="D4956" t="s">
        <v>24</v>
      </c>
      <c r="E4956">
        <v>1379.2159999999999</v>
      </c>
      <c r="F4956">
        <v>2020</v>
      </c>
    </row>
    <row r="4957" spans="1:6" x14ac:dyDescent="0.25">
      <c r="A4957" t="s">
        <v>2383</v>
      </c>
      <c r="B4957" t="s">
        <v>2386</v>
      </c>
      <c r="C4957" t="b">
        <v>1</v>
      </c>
      <c r="D4957" t="s">
        <v>24</v>
      </c>
      <c r="E4957">
        <v>129876.33</v>
      </c>
      <c r="F4957">
        <v>2020</v>
      </c>
    </row>
    <row r="4958" spans="1:6" x14ac:dyDescent="0.25">
      <c r="A4958" t="s">
        <v>2383</v>
      </c>
      <c r="B4958" t="s">
        <v>2386</v>
      </c>
      <c r="C4958" t="b">
        <v>1</v>
      </c>
      <c r="D4958" t="s">
        <v>24</v>
      </c>
      <c r="E4958">
        <v>59697.966</v>
      </c>
      <c r="F4958">
        <v>2020</v>
      </c>
    </row>
    <row r="4959" spans="1:6" x14ac:dyDescent="0.25">
      <c r="A4959" t="s">
        <v>2447</v>
      </c>
      <c r="B4959" t="s">
        <v>2345</v>
      </c>
      <c r="C4959" t="b">
        <v>1</v>
      </c>
      <c r="D4959" t="s">
        <v>79</v>
      </c>
      <c r="E4959">
        <v>474772.28</v>
      </c>
      <c r="F4959">
        <v>2020</v>
      </c>
    </row>
    <row r="4960" spans="1:6" x14ac:dyDescent="0.25">
      <c r="A4960" t="s">
        <v>2353</v>
      </c>
      <c r="B4960" t="s">
        <v>2350</v>
      </c>
      <c r="C4960" t="b">
        <v>0</v>
      </c>
      <c r="D4960" t="s">
        <v>79</v>
      </c>
      <c r="E4960">
        <v>3828.7170000000001</v>
      </c>
      <c r="F4960">
        <v>2020</v>
      </c>
    </row>
    <row r="4961" spans="1:6" x14ac:dyDescent="0.25">
      <c r="A4961" t="s">
        <v>2332</v>
      </c>
      <c r="B4961" t="s">
        <v>2350</v>
      </c>
      <c r="C4961" t="b">
        <v>0</v>
      </c>
      <c r="D4961" t="s">
        <v>19</v>
      </c>
      <c r="E4961">
        <v>1.1399999999999999</v>
      </c>
      <c r="F4961">
        <v>2020</v>
      </c>
    </row>
    <row r="4962" spans="1:6" x14ac:dyDescent="0.25">
      <c r="A4962" t="s">
        <v>2332</v>
      </c>
      <c r="B4962" t="s">
        <v>2343</v>
      </c>
      <c r="C4962" t="b">
        <v>0</v>
      </c>
      <c r="D4962" t="s">
        <v>19</v>
      </c>
      <c r="E4962">
        <v>11722.28</v>
      </c>
      <c r="F4962">
        <v>2020</v>
      </c>
    </row>
    <row r="4963" spans="1:6" x14ac:dyDescent="0.25">
      <c r="A4963" t="s">
        <v>2353</v>
      </c>
      <c r="B4963" t="s">
        <v>2350</v>
      </c>
      <c r="C4963" t="b">
        <v>0</v>
      </c>
      <c r="D4963" t="s">
        <v>19</v>
      </c>
      <c r="E4963">
        <v>75.741</v>
      </c>
      <c r="F4963">
        <v>2020</v>
      </c>
    </row>
    <row r="4964" spans="1:6" x14ac:dyDescent="0.25">
      <c r="A4964" t="s">
        <v>2383</v>
      </c>
      <c r="B4964" t="s">
        <v>2343</v>
      </c>
      <c r="C4964" t="b">
        <v>1</v>
      </c>
      <c r="D4964" t="s">
        <v>19</v>
      </c>
      <c r="E4964">
        <v>116293.22</v>
      </c>
      <c r="F4964">
        <v>2020</v>
      </c>
    </row>
    <row r="4965" spans="1:6" x14ac:dyDescent="0.25">
      <c r="A4965" t="s">
        <v>2457</v>
      </c>
      <c r="B4965" t="s">
        <v>2352</v>
      </c>
      <c r="C4965" t="b">
        <v>0</v>
      </c>
      <c r="D4965" t="s">
        <v>114</v>
      </c>
      <c r="E4965">
        <v>191909</v>
      </c>
      <c r="F4965">
        <v>2020</v>
      </c>
    </row>
    <row r="4966" spans="1:6" x14ac:dyDescent="0.25">
      <c r="A4966" t="s">
        <v>2332</v>
      </c>
      <c r="B4966" t="s">
        <v>2372</v>
      </c>
      <c r="C4966" t="b">
        <v>0</v>
      </c>
      <c r="D4966" t="s">
        <v>114</v>
      </c>
      <c r="E4966">
        <v>0</v>
      </c>
      <c r="F4966">
        <v>2020</v>
      </c>
    </row>
    <row r="4967" spans="1:6" x14ac:dyDescent="0.25">
      <c r="A4967" t="s">
        <v>2370</v>
      </c>
      <c r="B4967" t="s">
        <v>2341</v>
      </c>
      <c r="C4967" t="b">
        <v>1</v>
      </c>
      <c r="D4967" t="s">
        <v>77</v>
      </c>
      <c r="E4967">
        <v>14917</v>
      </c>
      <c r="F4967">
        <v>2020</v>
      </c>
    </row>
    <row r="4968" spans="1:6" x14ac:dyDescent="0.25">
      <c r="A4968" t="s">
        <v>2377</v>
      </c>
      <c r="B4968" t="s">
        <v>2339</v>
      </c>
      <c r="C4968" t="b">
        <v>1</v>
      </c>
      <c r="D4968" t="s">
        <v>15</v>
      </c>
      <c r="E4968">
        <v>147797</v>
      </c>
      <c r="F4968">
        <v>2020</v>
      </c>
    </row>
    <row r="4969" spans="1:6" x14ac:dyDescent="0.25">
      <c r="A4969" t="s">
        <v>2377</v>
      </c>
      <c r="B4969" t="s">
        <v>2386</v>
      </c>
      <c r="C4969" t="b">
        <v>1</v>
      </c>
      <c r="D4969" t="s">
        <v>48</v>
      </c>
      <c r="E4969">
        <v>56716.942999999999</v>
      </c>
      <c r="F4969">
        <v>2020</v>
      </c>
    </row>
    <row r="4970" spans="1:6" x14ac:dyDescent="0.25">
      <c r="A4970" t="s">
        <v>2353</v>
      </c>
      <c r="B4970" t="s">
        <v>2347</v>
      </c>
      <c r="C4970" t="b">
        <v>0</v>
      </c>
      <c r="D4970" t="s">
        <v>48</v>
      </c>
      <c r="E4970">
        <v>2393.0569999999998</v>
      </c>
      <c r="F4970">
        <v>2020</v>
      </c>
    </row>
    <row r="4971" spans="1:6" x14ac:dyDescent="0.25">
      <c r="A4971" t="s">
        <v>2377</v>
      </c>
      <c r="B4971" t="s">
        <v>2339</v>
      </c>
      <c r="C4971" t="b">
        <v>1</v>
      </c>
      <c r="D4971" t="s">
        <v>15</v>
      </c>
      <c r="E4971">
        <v>39458</v>
      </c>
      <c r="F4971">
        <v>2020</v>
      </c>
    </row>
    <row r="4972" spans="1:6" x14ac:dyDescent="0.25">
      <c r="A4972" t="s">
        <v>2332</v>
      </c>
      <c r="B4972" t="s">
        <v>2347</v>
      </c>
      <c r="C4972" t="b">
        <v>0</v>
      </c>
      <c r="D4972" t="s">
        <v>15</v>
      </c>
      <c r="E4972">
        <v>0</v>
      </c>
      <c r="F4972">
        <v>2020</v>
      </c>
    </row>
    <row r="4973" spans="1:6" x14ac:dyDescent="0.25">
      <c r="A4973" t="s">
        <v>2332</v>
      </c>
      <c r="B4973" t="s">
        <v>2350</v>
      </c>
      <c r="C4973" t="b">
        <v>0</v>
      </c>
      <c r="D4973" t="s">
        <v>15</v>
      </c>
      <c r="E4973">
        <v>0</v>
      </c>
      <c r="F4973">
        <v>2020</v>
      </c>
    </row>
    <row r="4974" spans="1:6" x14ac:dyDescent="0.25">
      <c r="A4974" t="s">
        <v>2374</v>
      </c>
      <c r="B4974" t="s">
        <v>2372</v>
      </c>
      <c r="C4974" t="b">
        <v>0</v>
      </c>
      <c r="D4974" t="s">
        <v>15</v>
      </c>
      <c r="E4974">
        <v>197447</v>
      </c>
      <c r="F4974">
        <v>2020</v>
      </c>
    </row>
    <row r="4975" spans="1:6" x14ac:dyDescent="0.25">
      <c r="A4975" t="s">
        <v>2353</v>
      </c>
      <c r="B4975" t="s">
        <v>2347</v>
      </c>
      <c r="C4975" t="b">
        <v>0</v>
      </c>
      <c r="D4975" t="s">
        <v>100</v>
      </c>
      <c r="E4975">
        <v>331.89699999999999</v>
      </c>
      <c r="F4975">
        <v>2020</v>
      </c>
    </row>
    <row r="4976" spans="1:6" x14ac:dyDescent="0.25">
      <c r="A4976" t="s">
        <v>2385</v>
      </c>
      <c r="B4976" t="s">
        <v>2345</v>
      </c>
      <c r="C4976" t="b">
        <v>1</v>
      </c>
      <c r="D4976" t="s">
        <v>100</v>
      </c>
      <c r="E4976">
        <v>289822.09999999998</v>
      </c>
      <c r="F4976">
        <v>2020</v>
      </c>
    </row>
    <row r="4977" spans="1:6" x14ac:dyDescent="0.25">
      <c r="A4977" t="s">
        <v>2354</v>
      </c>
      <c r="B4977" t="s">
        <v>2386</v>
      </c>
      <c r="C4977" t="b">
        <v>1</v>
      </c>
      <c r="D4977" t="s">
        <v>27</v>
      </c>
      <c r="E4977">
        <v>367499.57</v>
      </c>
      <c r="F4977">
        <v>2020</v>
      </c>
    </row>
    <row r="4978" spans="1:6" x14ac:dyDescent="0.25">
      <c r="A4978" t="s">
        <v>2353</v>
      </c>
      <c r="B4978" t="s">
        <v>2350</v>
      </c>
      <c r="C4978" t="b">
        <v>0</v>
      </c>
      <c r="D4978" t="s">
        <v>27</v>
      </c>
      <c r="E4978">
        <v>18.536999999999999</v>
      </c>
      <c r="F4978">
        <v>2020</v>
      </c>
    </row>
    <row r="4979" spans="1:6" x14ac:dyDescent="0.25">
      <c r="A4979" t="s">
        <v>2353</v>
      </c>
      <c r="B4979" t="s">
        <v>2347</v>
      </c>
      <c r="C4979" t="b">
        <v>0</v>
      </c>
      <c r="D4979" t="s">
        <v>27</v>
      </c>
      <c r="E4979">
        <v>58583.847000000002</v>
      </c>
      <c r="F4979">
        <v>2020</v>
      </c>
    </row>
    <row r="4980" spans="1:6" x14ac:dyDescent="0.25">
      <c r="A4980" t="s">
        <v>2353</v>
      </c>
      <c r="B4980" t="s">
        <v>2350</v>
      </c>
      <c r="C4980" t="b">
        <v>0</v>
      </c>
      <c r="D4980" t="s">
        <v>27</v>
      </c>
      <c r="E4980">
        <v>4287.3940000000002</v>
      </c>
      <c r="F4980">
        <v>2020</v>
      </c>
    </row>
    <row r="4981" spans="1:6" x14ac:dyDescent="0.25">
      <c r="A4981" t="s">
        <v>2353</v>
      </c>
      <c r="B4981" t="s">
        <v>2372</v>
      </c>
      <c r="C4981" t="b">
        <v>0</v>
      </c>
      <c r="D4981" t="s">
        <v>27</v>
      </c>
      <c r="E4981">
        <v>2118.3200000000002</v>
      </c>
      <c r="F4981">
        <v>2020</v>
      </c>
    </row>
    <row r="4982" spans="1:6" x14ac:dyDescent="0.25">
      <c r="A4982" t="s">
        <v>2354</v>
      </c>
      <c r="B4982" t="s">
        <v>2386</v>
      </c>
      <c r="C4982" t="b">
        <v>1</v>
      </c>
      <c r="D4982" t="s">
        <v>27</v>
      </c>
      <c r="E4982">
        <v>45251.332999999999</v>
      </c>
      <c r="F4982">
        <v>2020</v>
      </c>
    </row>
    <row r="4983" spans="1:6" x14ac:dyDescent="0.25">
      <c r="A4983" t="s">
        <v>2332</v>
      </c>
      <c r="B4983" t="s">
        <v>2386</v>
      </c>
      <c r="C4983" t="b">
        <v>0</v>
      </c>
      <c r="D4983" t="s">
        <v>12</v>
      </c>
      <c r="E4983">
        <v>0</v>
      </c>
      <c r="F4983">
        <v>2020</v>
      </c>
    </row>
    <row r="4984" spans="1:6" x14ac:dyDescent="0.25">
      <c r="A4984" t="s">
        <v>2332</v>
      </c>
      <c r="B4984" t="s">
        <v>2350</v>
      </c>
      <c r="C4984" t="b">
        <v>0</v>
      </c>
      <c r="D4984" t="s">
        <v>12</v>
      </c>
      <c r="E4984">
        <v>0</v>
      </c>
      <c r="F4984">
        <v>2020</v>
      </c>
    </row>
    <row r="4985" spans="1:6" x14ac:dyDescent="0.25">
      <c r="A4985" t="s">
        <v>2361</v>
      </c>
      <c r="B4985" t="s">
        <v>2347</v>
      </c>
      <c r="C4985" t="b">
        <v>0</v>
      </c>
      <c r="D4985" t="s">
        <v>12</v>
      </c>
      <c r="E4985">
        <v>64900.915999999997</v>
      </c>
      <c r="F4985">
        <v>2020</v>
      </c>
    </row>
    <row r="4986" spans="1:6" x14ac:dyDescent="0.25">
      <c r="A4986" t="s">
        <v>2332</v>
      </c>
      <c r="B4986" t="s">
        <v>2372</v>
      </c>
      <c r="C4986" t="b">
        <v>0</v>
      </c>
      <c r="D4986" t="s">
        <v>12</v>
      </c>
      <c r="E4986">
        <v>0</v>
      </c>
      <c r="F4986">
        <v>2020</v>
      </c>
    </row>
    <row r="4987" spans="1:6" x14ac:dyDescent="0.25">
      <c r="A4987" t="s">
        <v>2332</v>
      </c>
      <c r="B4987" t="s">
        <v>2386</v>
      </c>
      <c r="C4987" t="b">
        <v>0</v>
      </c>
      <c r="D4987" t="s">
        <v>12</v>
      </c>
      <c r="E4987">
        <v>0</v>
      </c>
      <c r="F4987">
        <v>2020</v>
      </c>
    </row>
    <row r="4988" spans="1:6" x14ac:dyDescent="0.25">
      <c r="A4988" t="s">
        <v>2332</v>
      </c>
      <c r="B4988" t="s">
        <v>2350</v>
      </c>
      <c r="C4988" t="b">
        <v>0</v>
      </c>
      <c r="D4988" t="s">
        <v>12</v>
      </c>
      <c r="E4988">
        <v>0</v>
      </c>
      <c r="F4988">
        <v>2020</v>
      </c>
    </row>
    <row r="4989" spans="1:6" x14ac:dyDescent="0.25">
      <c r="A4989" t="s">
        <v>2370</v>
      </c>
      <c r="B4989" t="s">
        <v>2341</v>
      </c>
      <c r="C4989" t="b">
        <v>1</v>
      </c>
      <c r="D4989" t="s">
        <v>119</v>
      </c>
      <c r="E4989">
        <v>22387</v>
      </c>
      <c r="F4989">
        <v>2020</v>
      </c>
    </row>
    <row r="4990" spans="1:6" x14ac:dyDescent="0.25">
      <c r="A4990" t="s">
        <v>2356</v>
      </c>
      <c r="B4990" t="s">
        <v>2386</v>
      </c>
      <c r="C4990" t="b">
        <v>1</v>
      </c>
      <c r="D4990" t="s">
        <v>63</v>
      </c>
      <c r="E4990">
        <v>226067.35</v>
      </c>
      <c r="F4990">
        <v>2020</v>
      </c>
    </row>
    <row r="4991" spans="1:6" x14ac:dyDescent="0.25">
      <c r="A4991" t="s">
        <v>2353</v>
      </c>
      <c r="B4991" t="s">
        <v>2347</v>
      </c>
      <c r="C4991" t="b">
        <v>0</v>
      </c>
      <c r="D4991" t="s">
        <v>63</v>
      </c>
      <c r="E4991">
        <v>217095.1</v>
      </c>
      <c r="F4991">
        <v>2020</v>
      </c>
    </row>
    <row r="4992" spans="1:6" x14ac:dyDescent="0.25">
      <c r="A4992" t="s">
        <v>2356</v>
      </c>
      <c r="B4992" t="s">
        <v>2386</v>
      </c>
      <c r="C4992" t="b">
        <v>1</v>
      </c>
      <c r="D4992" t="s">
        <v>63</v>
      </c>
      <c r="E4992">
        <v>94589.547000000006</v>
      </c>
      <c r="F4992">
        <v>2020</v>
      </c>
    </row>
    <row r="4993" spans="1:6" x14ac:dyDescent="0.25">
      <c r="A4993" t="s">
        <v>2456</v>
      </c>
      <c r="B4993" t="s">
        <v>2386</v>
      </c>
      <c r="C4993" t="b">
        <v>1</v>
      </c>
      <c r="D4993" t="s">
        <v>24</v>
      </c>
      <c r="E4993">
        <v>170096.96</v>
      </c>
      <c r="F4993">
        <v>2020</v>
      </c>
    </row>
    <row r="4994" spans="1:6" x14ac:dyDescent="0.25">
      <c r="A4994" t="s">
        <v>2353</v>
      </c>
      <c r="B4994" t="s">
        <v>2347</v>
      </c>
      <c r="C4994" t="b">
        <v>0</v>
      </c>
      <c r="D4994" t="s">
        <v>24</v>
      </c>
      <c r="E4994">
        <v>115016.04</v>
      </c>
      <c r="F4994">
        <v>2020</v>
      </c>
    </row>
    <row r="4995" spans="1:6" x14ac:dyDescent="0.25">
      <c r="A4995" t="s">
        <v>2332</v>
      </c>
      <c r="B4995" t="s">
        <v>2350</v>
      </c>
      <c r="C4995" t="b">
        <v>0</v>
      </c>
      <c r="D4995" t="s">
        <v>24</v>
      </c>
      <c r="E4995">
        <v>0</v>
      </c>
      <c r="F4995">
        <v>2020</v>
      </c>
    </row>
    <row r="4996" spans="1:6" x14ac:dyDescent="0.25">
      <c r="A4996" t="s">
        <v>2332</v>
      </c>
      <c r="B4996" t="s">
        <v>2386</v>
      </c>
      <c r="C4996" t="b">
        <v>0</v>
      </c>
      <c r="D4996" t="s">
        <v>24</v>
      </c>
      <c r="E4996">
        <v>0</v>
      </c>
      <c r="F4996">
        <v>2020</v>
      </c>
    </row>
    <row r="4997" spans="1:6" x14ac:dyDescent="0.25">
      <c r="A4997" t="s">
        <v>2332</v>
      </c>
      <c r="B4997" t="s">
        <v>2345</v>
      </c>
      <c r="C4997" t="b">
        <v>0</v>
      </c>
      <c r="D4997" t="s">
        <v>48</v>
      </c>
      <c r="E4997">
        <v>0</v>
      </c>
      <c r="F4997">
        <v>2020</v>
      </c>
    </row>
    <row r="4998" spans="1:6" x14ac:dyDescent="0.25">
      <c r="A4998" t="s">
        <v>2332</v>
      </c>
      <c r="B4998" t="s">
        <v>2386</v>
      </c>
      <c r="C4998" t="b">
        <v>0</v>
      </c>
      <c r="D4998" t="s">
        <v>48</v>
      </c>
      <c r="E4998">
        <v>0</v>
      </c>
      <c r="F4998">
        <v>2020</v>
      </c>
    </row>
    <row r="4999" spans="1:6" x14ac:dyDescent="0.25">
      <c r="A4999" t="s">
        <v>2382</v>
      </c>
      <c r="B4999" t="s">
        <v>2347</v>
      </c>
      <c r="C4999" t="b">
        <v>0</v>
      </c>
      <c r="D4999" t="s">
        <v>48</v>
      </c>
      <c r="E4999">
        <v>217961.74</v>
      </c>
      <c r="F4999">
        <v>2020</v>
      </c>
    </row>
    <row r="5000" spans="1:6" x14ac:dyDescent="0.25">
      <c r="A5000" t="s">
        <v>2332</v>
      </c>
      <c r="B5000" t="s">
        <v>2350</v>
      </c>
      <c r="C5000" t="b">
        <v>0</v>
      </c>
      <c r="D5000" t="s">
        <v>48</v>
      </c>
      <c r="E5000">
        <v>0</v>
      </c>
      <c r="F5000">
        <v>2020</v>
      </c>
    </row>
    <row r="5001" spans="1:6" x14ac:dyDescent="0.25">
      <c r="A5001" t="s">
        <v>2332</v>
      </c>
      <c r="B5001" t="s">
        <v>2386</v>
      </c>
      <c r="C5001" t="b">
        <v>0</v>
      </c>
      <c r="D5001" t="s">
        <v>48</v>
      </c>
      <c r="E5001">
        <v>0</v>
      </c>
      <c r="F5001">
        <v>2020</v>
      </c>
    </row>
    <row r="5002" spans="1:6" x14ac:dyDescent="0.25">
      <c r="A5002" t="s">
        <v>2364</v>
      </c>
      <c r="B5002" t="s">
        <v>2341</v>
      </c>
      <c r="C5002" t="b">
        <v>0</v>
      </c>
      <c r="D5002" t="s">
        <v>50</v>
      </c>
      <c r="E5002">
        <v>54678</v>
      </c>
      <c r="F5002">
        <v>2020</v>
      </c>
    </row>
    <row r="5003" spans="1:6" x14ac:dyDescent="0.25">
      <c r="A5003" t="s">
        <v>2364</v>
      </c>
      <c r="B5003" t="s">
        <v>2386</v>
      </c>
      <c r="C5003" t="b">
        <v>1</v>
      </c>
      <c r="D5003" t="s">
        <v>50</v>
      </c>
      <c r="E5003">
        <v>186282.3</v>
      </c>
      <c r="F5003">
        <v>2020</v>
      </c>
    </row>
    <row r="5004" spans="1:6" x14ac:dyDescent="0.25">
      <c r="A5004" t="s">
        <v>2353</v>
      </c>
      <c r="B5004" t="s">
        <v>2347</v>
      </c>
      <c r="C5004" t="b">
        <v>0</v>
      </c>
      <c r="D5004" t="s">
        <v>50</v>
      </c>
      <c r="E5004">
        <v>74798.165999999997</v>
      </c>
      <c r="F5004">
        <v>2020</v>
      </c>
    </row>
    <row r="5005" spans="1:6" x14ac:dyDescent="0.25">
      <c r="A5005" t="s">
        <v>2332</v>
      </c>
      <c r="B5005" t="s">
        <v>2350</v>
      </c>
      <c r="C5005" t="b">
        <v>0</v>
      </c>
      <c r="D5005" t="s">
        <v>50</v>
      </c>
      <c r="E5005">
        <v>0</v>
      </c>
      <c r="F5005">
        <v>2020</v>
      </c>
    </row>
    <row r="5006" spans="1:6" x14ac:dyDescent="0.25">
      <c r="A5006" t="s">
        <v>2364</v>
      </c>
      <c r="B5006" t="s">
        <v>2386</v>
      </c>
      <c r="C5006" t="b">
        <v>1</v>
      </c>
      <c r="D5006" t="s">
        <v>50</v>
      </c>
      <c r="E5006">
        <v>53322.538</v>
      </c>
      <c r="F5006">
        <v>2020</v>
      </c>
    </row>
    <row r="5007" spans="1:6" x14ac:dyDescent="0.25">
      <c r="A5007" t="s">
        <v>2332</v>
      </c>
      <c r="B5007" t="s">
        <v>2350</v>
      </c>
      <c r="C5007" t="b">
        <v>0</v>
      </c>
      <c r="D5007" t="s">
        <v>85</v>
      </c>
      <c r="E5007">
        <v>0</v>
      </c>
      <c r="F5007">
        <v>2020</v>
      </c>
    </row>
    <row r="5008" spans="1:6" x14ac:dyDescent="0.25">
      <c r="A5008" t="s">
        <v>2444</v>
      </c>
      <c r="B5008" t="s">
        <v>2343</v>
      </c>
      <c r="C5008" t="b">
        <v>1</v>
      </c>
      <c r="D5008" t="s">
        <v>85</v>
      </c>
      <c r="E5008">
        <v>39</v>
      </c>
      <c r="F5008">
        <v>2020</v>
      </c>
    </row>
    <row r="5009" spans="1:6" x14ac:dyDescent="0.25">
      <c r="A5009" t="s">
        <v>2332</v>
      </c>
      <c r="B5009" t="s">
        <v>2350</v>
      </c>
      <c r="C5009" t="b">
        <v>0</v>
      </c>
      <c r="D5009" t="s">
        <v>85</v>
      </c>
      <c r="E5009">
        <v>0</v>
      </c>
      <c r="F5009">
        <v>2020</v>
      </c>
    </row>
    <row r="5010" spans="1:6" x14ac:dyDescent="0.25">
      <c r="A5010" t="s">
        <v>2444</v>
      </c>
      <c r="B5010" t="s">
        <v>2343</v>
      </c>
      <c r="C5010" t="b">
        <v>1</v>
      </c>
      <c r="D5010" t="s">
        <v>85</v>
      </c>
      <c r="E5010">
        <v>2056</v>
      </c>
      <c r="F5010">
        <v>2020</v>
      </c>
    </row>
    <row r="5011" spans="1:6" x14ac:dyDescent="0.25">
      <c r="A5011" t="s">
        <v>2332</v>
      </c>
      <c r="B5011" t="s">
        <v>2350</v>
      </c>
      <c r="C5011" t="b">
        <v>0</v>
      </c>
      <c r="D5011" t="s">
        <v>85</v>
      </c>
      <c r="E5011">
        <v>0</v>
      </c>
      <c r="F5011">
        <v>2020</v>
      </c>
    </row>
    <row r="5012" spans="1:6" x14ac:dyDescent="0.25">
      <c r="A5012" t="s">
        <v>2453</v>
      </c>
      <c r="B5012" t="s">
        <v>2343</v>
      </c>
      <c r="C5012" t="b">
        <v>1</v>
      </c>
      <c r="D5012" t="s">
        <v>85</v>
      </c>
      <c r="E5012">
        <v>1344</v>
      </c>
      <c r="F5012">
        <v>2020</v>
      </c>
    </row>
    <row r="5013" spans="1:6" x14ac:dyDescent="0.25">
      <c r="A5013" t="s">
        <v>2332</v>
      </c>
      <c r="B5013" t="s">
        <v>2350</v>
      </c>
      <c r="C5013" t="b">
        <v>0</v>
      </c>
      <c r="D5013" t="s">
        <v>85</v>
      </c>
      <c r="E5013">
        <v>0</v>
      </c>
      <c r="F5013">
        <v>2020</v>
      </c>
    </row>
    <row r="5014" spans="1:6" x14ac:dyDescent="0.25">
      <c r="A5014" t="s">
        <v>2453</v>
      </c>
      <c r="B5014" t="s">
        <v>2343</v>
      </c>
      <c r="C5014" t="b">
        <v>1</v>
      </c>
      <c r="D5014" t="s">
        <v>85</v>
      </c>
      <c r="E5014">
        <v>3283</v>
      </c>
      <c r="F5014">
        <v>2020</v>
      </c>
    </row>
    <row r="5015" spans="1:6" x14ac:dyDescent="0.25">
      <c r="A5015" t="s">
        <v>2332</v>
      </c>
      <c r="B5015" t="s">
        <v>2350</v>
      </c>
      <c r="C5015" t="b">
        <v>0</v>
      </c>
      <c r="D5015" t="s">
        <v>85</v>
      </c>
      <c r="E5015">
        <v>0</v>
      </c>
      <c r="F5015">
        <v>2020</v>
      </c>
    </row>
    <row r="5016" spans="1:6" x14ac:dyDescent="0.25">
      <c r="A5016" t="s">
        <v>2447</v>
      </c>
      <c r="B5016" t="s">
        <v>2343</v>
      </c>
      <c r="C5016" t="b">
        <v>1</v>
      </c>
      <c r="D5016" t="s">
        <v>85</v>
      </c>
      <c r="E5016">
        <v>59</v>
      </c>
      <c r="F5016">
        <v>2020</v>
      </c>
    </row>
    <row r="5017" spans="1:6" x14ac:dyDescent="0.25">
      <c r="A5017" t="s">
        <v>2332</v>
      </c>
      <c r="B5017" t="s">
        <v>2350</v>
      </c>
      <c r="C5017" t="b">
        <v>0</v>
      </c>
      <c r="D5017" t="s">
        <v>85</v>
      </c>
      <c r="E5017">
        <v>0</v>
      </c>
      <c r="F5017">
        <v>2020</v>
      </c>
    </row>
    <row r="5018" spans="1:6" x14ac:dyDescent="0.25">
      <c r="A5018" t="s">
        <v>2447</v>
      </c>
      <c r="B5018" t="s">
        <v>2343</v>
      </c>
      <c r="C5018" t="b">
        <v>1</v>
      </c>
      <c r="D5018" t="s">
        <v>85</v>
      </c>
      <c r="E5018">
        <v>5467</v>
      </c>
      <c r="F5018">
        <v>2020</v>
      </c>
    </row>
    <row r="5019" spans="1:6" x14ac:dyDescent="0.25">
      <c r="A5019" t="s">
        <v>2332</v>
      </c>
      <c r="B5019" t="s">
        <v>2343</v>
      </c>
      <c r="C5019" t="b">
        <v>0</v>
      </c>
      <c r="D5019" t="s">
        <v>15</v>
      </c>
      <c r="E5019">
        <v>0</v>
      </c>
      <c r="F5019">
        <v>2020</v>
      </c>
    </row>
    <row r="5020" spans="1:6" x14ac:dyDescent="0.25">
      <c r="A5020" t="s">
        <v>2332</v>
      </c>
      <c r="B5020" t="s">
        <v>2350</v>
      </c>
      <c r="C5020" t="b">
        <v>0</v>
      </c>
      <c r="D5020" t="s">
        <v>15</v>
      </c>
      <c r="E5020">
        <v>0</v>
      </c>
      <c r="F5020">
        <v>2020</v>
      </c>
    </row>
    <row r="5021" spans="1:6" x14ac:dyDescent="0.25">
      <c r="A5021" t="s">
        <v>2448</v>
      </c>
      <c r="B5021" t="s">
        <v>2343</v>
      </c>
      <c r="C5021" t="b">
        <v>0</v>
      </c>
      <c r="D5021" t="s">
        <v>15</v>
      </c>
      <c r="E5021">
        <v>16254</v>
      </c>
      <c r="F5021">
        <v>2020</v>
      </c>
    </row>
    <row r="5022" spans="1:6" x14ac:dyDescent="0.25">
      <c r="A5022" t="s">
        <v>2361</v>
      </c>
      <c r="B5022" t="s">
        <v>2386</v>
      </c>
      <c r="C5022" t="b">
        <v>1</v>
      </c>
      <c r="D5022" t="s">
        <v>12</v>
      </c>
      <c r="E5022">
        <v>325021.59000000003</v>
      </c>
      <c r="F5022">
        <v>2020</v>
      </c>
    </row>
    <row r="5023" spans="1:6" x14ac:dyDescent="0.25">
      <c r="A5023" t="s">
        <v>2332</v>
      </c>
      <c r="B5023" t="s">
        <v>2350</v>
      </c>
      <c r="C5023" t="b">
        <v>0</v>
      </c>
      <c r="D5023" t="s">
        <v>12</v>
      </c>
      <c r="E5023">
        <v>0</v>
      </c>
      <c r="F5023">
        <v>2020</v>
      </c>
    </row>
    <row r="5024" spans="1:6" x14ac:dyDescent="0.25">
      <c r="A5024" t="s">
        <v>2353</v>
      </c>
      <c r="B5024" t="s">
        <v>2347</v>
      </c>
      <c r="C5024" t="b">
        <v>0</v>
      </c>
      <c r="D5024" t="s">
        <v>12</v>
      </c>
      <c r="E5024">
        <v>58533.406000000003</v>
      </c>
      <c r="F5024">
        <v>2020</v>
      </c>
    </row>
    <row r="5025" spans="1:6" x14ac:dyDescent="0.25">
      <c r="A5025" t="s">
        <v>2332</v>
      </c>
      <c r="B5025" t="s">
        <v>2372</v>
      </c>
      <c r="C5025" t="b">
        <v>0</v>
      </c>
      <c r="D5025" t="s">
        <v>12</v>
      </c>
      <c r="E5025">
        <v>0</v>
      </c>
      <c r="F5025">
        <v>2020</v>
      </c>
    </row>
    <row r="5026" spans="1:6" x14ac:dyDescent="0.25">
      <c r="A5026" t="s">
        <v>2332</v>
      </c>
      <c r="B5026" t="s">
        <v>2350</v>
      </c>
      <c r="C5026" t="b">
        <v>0</v>
      </c>
      <c r="D5026" t="s">
        <v>12</v>
      </c>
      <c r="E5026">
        <v>0</v>
      </c>
      <c r="F5026">
        <v>2020</v>
      </c>
    </row>
    <row r="5027" spans="1:6" x14ac:dyDescent="0.25">
      <c r="A5027" t="s">
        <v>2366</v>
      </c>
      <c r="B5027" t="s">
        <v>2467</v>
      </c>
      <c r="C5027" t="b">
        <v>1</v>
      </c>
      <c r="D5027" t="s">
        <v>52</v>
      </c>
      <c r="E5027">
        <v>133805.44</v>
      </c>
      <c r="F5027">
        <v>2020</v>
      </c>
    </row>
    <row r="5028" spans="1:6" x14ac:dyDescent="0.25">
      <c r="A5028" t="s">
        <v>2366</v>
      </c>
      <c r="B5028" t="s">
        <v>2467</v>
      </c>
      <c r="C5028" t="b">
        <v>1</v>
      </c>
      <c r="D5028" t="s">
        <v>52</v>
      </c>
      <c r="E5028">
        <v>163541.56</v>
      </c>
      <c r="F5028">
        <v>2020</v>
      </c>
    </row>
    <row r="5029" spans="1:6" x14ac:dyDescent="0.25">
      <c r="A5029" t="s">
        <v>2448</v>
      </c>
      <c r="B5029" t="s">
        <v>2429</v>
      </c>
      <c r="C5029" t="b">
        <v>1</v>
      </c>
      <c r="D5029" t="s">
        <v>15</v>
      </c>
      <c r="E5029">
        <v>327695</v>
      </c>
      <c r="F5029">
        <v>2020</v>
      </c>
    </row>
    <row r="5030" spans="1:6" x14ac:dyDescent="0.25">
      <c r="A5030" t="s">
        <v>2457</v>
      </c>
      <c r="B5030" t="s">
        <v>2429</v>
      </c>
      <c r="C5030" t="b">
        <v>1</v>
      </c>
      <c r="D5030" t="s">
        <v>15</v>
      </c>
      <c r="E5030">
        <v>340628</v>
      </c>
      <c r="F5030">
        <v>2020</v>
      </c>
    </row>
    <row r="5031" spans="1:6" x14ac:dyDescent="0.25">
      <c r="A5031" t="s">
        <v>2332</v>
      </c>
      <c r="B5031" t="s">
        <v>2350</v>
      </c>
      <c r="C5031" t="b">
        <v>0</v>
      </c>
      <c r="D5031" t="s">
        <v>122</v>
      </c>
      <c r="E5031">
        <v>15.923</v>
      </c>
      <c r="F5031">
        <v>2020</v>
      </c>
    </row>
    <row r="5032" spans="1:6" x14ac:dyDescent="0.25">
      <c r="A5032" t="s">
        <v>2332</v>
      </c>
      <c r="B5032" t="s">
        <v>2343</v>
      </c>
      <c r="C5032" t="b">
        <v>0</v>
      </c>
      <c r="D5032" t="s">
        <v>122</v>
      </c>
      <c r="E5032">
        <v>467775.08</v>
      </c>
      <c r="F5032">
        <v>2020</v>
      </c>
    </row>
    <row r="5033" spans="1:6" x14ac:dyDescent="0.25">
      <c r="A5033" t="s">
        <v>2353</v>
      </c>
      <c r="B5033" t="s">
        <v>2350</v>
      </c>
      <c r="C5033" t="b">
        <v>0</v>
      </c>
      <c r="D5033" t="s">
        <v>122</v>
      </c>
      <c r="E5033">
        <v>49.399000000000001</v>
      </c>
      <c r="F5033">
        <v>2020</v>
      </c>
    </row>
    <row r="5034" spans="1:6" x14ac:dyDescent="0.25">
      <c r="A5034" t="s">
        <v>2385</v>
      </c>
      <c r="B5034" t="s">
        <v>2343</v>
      </c>
      <c r="C5034" t="b">
        <v>1</v>
      </c>
      <c r="D5034" t="s">
        <v>122</v>
      </c>
      <c r="E5034">
        <v>1453489.6</v>
      </c>
      <c r="F5034">
        <v>2020</v>
      </c>
    </row>
    <row r="5035" spans="1:6" x14ac:dyDescent="0.25">
      <c r="A5035" t="s">
        <v>2457</v>
      </c>
      <c r="B5035" t="s">
        <v>2429</v>
      </c>
      <c r="C5035" t="b">
        <v>1</v>
      </c>
      <c r="D5035" t="s">
        <v>15</v>
      </c>
      <c r="E5035">
        <v>336572</v>
      </c>
      <c r="F5035">
        <v>2020</v>
      </c>
    </row>
    <row r="5036" spans="1:6" x14ac:dyDescent="0.25">
      <c r="A5036" t="s">
        <v>2353</v>
      </c>
      <c r="B5036" t="s">
        <v>2350</v>
      </c>
      <c r="C5036" t="b">
        <v>0</v>
      </c>
      <c r="D5036" t="s">
        <v>85</v>
      </c>
      <c r="E5036">
        <v>638.79999999999995</v>
      </c>
      <c r="F5036">
        <v>2020</v>
      </c>
    </row>
    <row r="5037" spans="1:6" x14ac:dyDescent="0.25">
      <c r="A5037" t="s">
        <v>2448</v>
      </c>
      <c r="B5037" t="s">
        <v>2467</v>
      </c>
      <c r="C5037" t="b">
        <v>1</v>
      </c>
      <c r="D5037" t="s">
        <v>85</v>
      </c>
      <c r="E5037">
        <v>266854.48</v>
      </c>
      <c r="F5037">
        <v>2020</v>
      </c>
    </row>
    <row r="5038" spans="1:6" x14ac:dyDescent="0.25">
      <c r="A5038" t="s">
        <v>2448</v>
      </c>
      <c r="B5038" t="s">
        <v>2467</v>
      </c>
      <c r="C5038" t="b">
        <v>1</v>
      </c>
      <c r="D5038" t="s">
        <v>85</v>
      </c>
      <c r="E5038">
        <v>326154.73</v>
      </c>
      <c r="F5038">
        <v>2020</v>
      </c>
    </row>
    <row r="5039" spans="1:6" x14ac:dyDescent="0.25">
      <c r="A5039" t="s">
        <v>2332</v>
      </c>
      <c r="B5039" t="s">
        <v>2386</v>
      </c>
      <c r="C5039" t="b">
        <v>0</v>
      </c>
      <c r="D5039" t="s">
        <v>85</v>
      </c>
      <c r="E5039">
        <v>0</v>
      </c>
      <c r="F5039">
        <v>2020</v>
      </c>
    </row>
    <row r="5040" spans="1:6" x14ac:dyDescent="0.25">
      <c r="A5040" t="s">
        <v>2332</v>
      </c>
      <c r="B5040" t="s">
        <v>2350</v>
      </c>
      <c r="C5040" t="b">
        <v>0</v>
      </c>
      <c r="D5040" t="s">
        <v>79</v>
      </c>
      <c r="E5040">
        <v>0</v>
      </c>
      <c r="F5040">
        <v>2020</v>
      </c>
    </row>
    <row r="5041" spans="1:6" x14ac:dyDescent="0.25">
      <c r="A5041" t="s">
        <v>2385</v>
      </c>
      <c r="B5041" t="s">
        <v>2467</v>
      </c>
      <c r="C5041" t="b">
        <v>1</v>
      </c>
      <c r="D5041" t="s">
        <v>79</v>
      </c>
      <c r="E5041">
        <v>219362.02</v>
      </c>
      <c r="F5041">
        <v>2020</v>
      </c>
    </row>
    <row r="5042" spans="1:6" x14ac:dyDescent="0.25">
      <c r="A5042" t="s">
        <v>2385</v>
      </c>
      <c r="B5042" t="s">
        <v>2467</v>
      </c>
      <c r="C5042" t="b">
        <v>1</v>
      </c>
      <c r="D5042" t="s">
        <v>79</v>
      </c>
      <c r="E5042">
        <v>268111.98</v>
      </c>
      <c r="F5042">
        <v>2020</v>
      </c>
    </row>
    <row r="5043" spans="1:6" x14ac:dyDescent="0.25">
      <c r="A5043" t="s">
        <v>2353</v>
      </c>
      <c r="B5043" t="s">
        <v>2350</v>
      </c>
      <c r="C5043" t="b">
        <v>0</v>
      </c>
      <c r="D5043" t="s">
        <v>19</v>
      </c>
      <c r="E5043">
        <v>1483.653</v>
      </c>
      <c r="F5043">
        <v>2020</v>
      </c>
    </row>
    <row r="5044" spans="1:6" x14ac:dyDescent="0.25">
      <c r="A5044" t="s">
        <v>2453</v>
      </c>
      <c r="B5044" t="s">
        <v>2467</v>
      </c>
      <c r="C5044" t="b">
        <v>1</v>
      </c>
      <c r="D5044" t="s">
        <v>19</v>
      </c>
      <c r="E5044">
        <v>55914.989000000001</v>
      </c>
      <c r="F5044">
        <v>2020</v>
      </c>
    </row>
    <row r="5045" spans="1:6" x14ac:dyDescent="0.25">
      <c r="A5045" t="s">
        <v>2453</v>
      </c>
      <c r="B5045" t="s">
        <v>2467</v>
      </c>
      <c r="C5045" t="b">
        <v>1</v>
      </c>
      <c r="D5045" t="s">
        <v>19</v>
      </c>
      <c r="E5045">
        <v>68341.357999999993</v>
      </c>
      <c r="F5045">
        <v>2020</v>
      </c>
    </row>
    <row r="5046" spans="1:6" x14ac:dyDescent="0.25">
      <c r="A5046" t="s">
        <v>2444</v>
      </c>
      <c r="B5046" t="s">
        <v>2352</v>
      </c>
      <c r="C5046" t="b">
        <v>1</v>
      </c>
      <c r="D5046" t="s">
        <v>15</v>
      </c>
      <c r="E5046">
        <v>41877</v>
      </c>
      <c r="F5046">
        <v>2020</v>
      </c>
    </row>
    <row r="5047" spans="1:6" x14ac:dyDescent="0.25">
      <c r="A5047" t="s">
        <v>2453</v>
      </c>
      <c r="B5047" t="s">
        <v>2352</v>
      </c>
      <c r="C5047" t="b">
        <v>1</v>
      </c>
      <c r="D5047" t="s">
        <v>15</v>
      </c>
      <c r="E5047">
        <v>18607</v>
      </c>
      <c r="F5047">
        <v>2020</v>
      </c>
    </row>
    <row r="5048" spans="1:6" x14ac:dyDescent="0.25">
      <c r="A5048" t="s">
        <v>2353</v>
      </c>
      <c r="B5048" t="s">
        <v>2347</v>
      </c>
      <c r="C5048" t="b">
        <v>0</v>
      </c>
      <c r="D5048" t="s">
        <v>15</v>
      </c>
      <c r="E5048">
        <v>12070.288</v>
      </c>
      <c r="F5048">
        <v>2020</v>
      </c>
    </row>
    <row r="5049" spans="1:6" x14ac:dyDescent="0.25">
      <c r="A5049" t="s">
        <v>2448</v>
      </c>
      <c r="B5049" t="s">
        <v>2386</v>
      </c>
      <c r="C5049" t="b">
        <v>1</v>
      </c>
      <c r="D5049" t="s">
        <v>15</v>
      </c>
      <c r="E5049">
        <v>203877.71</v>
      </c>
      <c r="F5049">
        <v>2020</v>
      </c>
    </row>
    <row r="5050" spans="1:6" x14ac:dyDescent="0.25">
      <c r="A5050" t="s">
        <v>2405</v>
      </c>
      <c r="B5050" t="s">
        <v>2341</v>
      </c>
      <c r="C5050" t="b">
        <v>0</v>
      </c>
      <c r="D5050" t="s">
        <v>58</v>
      </c>
      <c r="E5050">
        <v>4838</v>
      </c>
      <c r="F5050">
        <v>2020</v>
      </c>
    </row>
    <row r="5051" spans="1:6" x14ac:dyDescent="0.25">
      <c r="A5051" t="s">
        <v>2332</v>
      </c>
      <c r="B5051" t="s">
        <v>2350</v>
      </c>
      <c r="C5051" t="b">
        <v>0</v>
      </c>
      <c r="D5051" t="s">
        <v>15</v>
      </c>
      <c r="E5051">
        <v>0</v>
      </c>
      <c r="F5051">
        <v>2020</v>
      </c>
    </row>
    <row r="5052" spans="1:6" x14ac:dyDescent="0.25">
      <c r="A5052" t="s">
        <v>2353</v>
      </c>
      <c r="B5052" t="s">
        <v>2386</v>
      </c>
      <c r="C5052" t="b">
        <v>0</v>
      </c>
      <c r="D5052" t="s">
        <v>15</v>
      </c>
      <c r="E5052">
        <v>8607</v>
      </c>
      <c r="F5052">
        <v>2020</v>
      </c>
    </row>
    <row r="5053" spans="1:6" x14ac:dyDescent="0.25">
      <c r="A5053" t="s">
        <v>2385</v>
      </c>
      <c r="B5053" t="s">
        <v>2345</v>
      </c>
      <c r="C5053" t="b">
        <v>1</v>
      </c>
      <c r="D5053" t="s">
        <v>95</v>
      </c>
      <c r="E5053">
        <v>136379.65</v>
      </c>
      <c r="F5053">
        <v>2020</v>
      </c>
    </row>
    <row r="5054" spans="1:6" x14ac:dyDescent="0.25">
      <c r="A5054" t="s">
        <v>2353</v>
      </c>
      <c r="B5054" t="s">
        <v>2347</v>
      </c>
      <c r="C5054" t="b">
        <v>0</v>
      </c>
      <c r="D5054" t="s">
        <v>95</v>
      </c>
      <c r="E5054">
        <v>35944.33</v>
      </c>
      <c r="F5054">
        <v>2020</v>
      </c>
    </row>
    <row r="5055" spans="1:6" x14ac:dyDescent="0.25">
      <c r="A5055" t="s">
        <v>2332</v>
      </c>
      <c r="B5055" t="s">
        <v>2345</v>
      </c>
      <c r="C5055" t="b">
        <v>0</v>
      </c>
      <c r="D5055" t="s">
        <v>95</v>
      </c>
      <c r="E5055">
        <v>0</v>
      </c>
      <c r="F5055">
        <v>2020</v>
      </c>
    </row>
    <row r="5056" spans="1:6" x14ac:dyDescent="0.25">
      <c r="A5056" t="s">
        <v>2385</v>
      </c>
      <c r="B5056" t="s">
        <v>2345</v>
      </c>
      <c r="C5056" t="b">
        <v>1</v>
      </c>
      <c r="D5056" t="s">
        <v>95</v>
      </c>
      <c r="E5056">
        <v>620717.02</v>
      </c>
      <c r="F5056">
        <v>2020</v>
      </c>
    </row>
    <row r="5057" spans="1:6" x14ac:dyDescent="0.25">
      <c r="A5057" t="s">
        <v>2332</v>
      </c>
      <c r="B5057" t="s">
        <v>2372</v>
      </c>
      <c r="C5057" t="b">
        <v>0</v>
      </c>
      <c r="D5057" t="s">
        <v>95</v>
      </c>
      <c r="E5057">
        <v>0</v>
      </c>
      <c r="F5057">
        <v>2020</v>
      </c>
    </row>
    <row r="5058" spans="1:6" x14ac:dyDescent="0.25">
      <c r="A5058" t="s">
        <v>2332</v>
      </c>
      <c r="B5058" t="s">
        <v>2386</v>
      </c>
      <c r="C5058" t="b">
        <v>0</v>
      </c>
      <c r="D5058" t="s">
        <v>95</v>
      </c>
      <c r="E5058">
        <v>0</v>
      </c>
      <c r="F5058">
        <v>2020</v>
      </c>
    </row>
    <row r="5059" spans="1:6" x14ac:dyDescent="0.25">
      <c r="A5059" t="s">
        <v>2455</v>
      </c>
      <c r="B5059" t="s">
        <v>2345</v>
      </c>
      <c r="C5059" t="b">
        <v>1</v>
      </c>
      <c r="D5059" t="s">
        <v>29</v>
      </c>
      <c r="E5059">
        <v>3140.3040000000001</v>
      </c>
      <c r="F5059">
        <v>2020</v>
      </c>
    </row>
    <row r="5060" spans="1:6" x14ac:dyDescent="0.25">
      <c r="A5060" t="s">
        <v>2353</v>
      </c>
      <c r="B5060" t="s">
        <v>2350</v>
      </c>
      <c r="C5060" t="b">
        <v>0</v>
      </c>
      <c r="D5060" t="s">
        <v>29</v>
      </c>
      <c r="E5060">
        <v>3700.0050000000001</v>
      </c>
      <c r="F5060">
        <v>2020</v>
      </c>
    </row>
    <row r="5061" spans="1:6" x14ac:dyDescent="0.25">
      <c r="A5061" t="s">
        <v>2332</v>
      </c>
      <c r="B5061" t="s">
        <v>2386</v>
      </c>
      <c r="C5061" t="b">
        <v>0</v>
      </c>
      <c r="D5061" t="s">
        <v>29</v>
      </c>
      <c r="E5061">
        <v>0</v>
      </c>
      <c r="F5061">
        <v>2020</v>
      </c>
    </row>
    <row r="5062" spans="1:6" x14ac:dyDescent="0.25">
      <c r="A5062" t="s">
        <v>2455</v>
      </c>
      <c r="B5062" t="s">
        <v>2345</v>
      </c>
      <c r="C5062" t="b">
        <v>1</v>
      </c>
      <c r="D5062" t="s">
        <v>29</v>
      </c>
      <c r="E5062">
        <v>1162006.3999999999</v>
      </c>
      <c r="F5062">
        <v>2020</v>
      </c>
    </row>
    <row r="5063" spans="1:6" x14ac:dyDescent="0.25">
      <c r="A5063" t="s">
        <v>2332</v>
      </c>
      <c r="B5063" t="s">
        <v>2372</v>
      </c>
      <c r="C5063" t="b">
        <v>0</v>
      </c>
      <c r="D5063" t="s">
        <v>29</v>
      </c>
      <c r="E5063">
        <v>0</v>
      </c>
      <c r="F5063">
        <v>2020</v>
      </c>
    </row>
    <row r="5064" spans="1:6" x14ac:dyDescent="0.25">
      <c r="A5064" t="s">
        <v>2353</v>
      </c>
      <c r="B5064" t="s">
        <v>2350</v>
      </c>
      <c r="C5064" t="b">
        <v>0</v>
      </c>
      <c r="D5064" t="s">
        <v>29</v>
      </c>
      <c r="E5064">
        <v>15162.282999999999</v>
      </c>
      <c r="F5064">
        <v>2020</v>
      </c>
    </row>
    <row r="5065" spans="1:6" x14ac:dyDescent="0.25">
      <c r="A5065" t="s">
        <v>2440</v>
      </c>
      <c r="B5065" t="s">
        <v>2345</v>
      </c>
      <c r="C5065" t="b">
        <v>1</v>
      </c>
      <c r="D5065" t="s">
        <v>52</v>
      </c>
      <c r="E5065">
        <v>952767.33</v>
      </c>
      <c r="F5065">
        <v>2020</v>
      </c>
    </row>
    <row r="5066" spans="1:6" x14ac:dyDescent="0.25">
      <c r="A5066" t="s">
        <v>2353</v>
      </c>
      <c r="B5066" t="s">
        <v>2350</v>
      </c>
      <c r="C5066" t="b">
        <v>0</v>
      </c>
      <c r="D5066" t="s">
        <v>52</v>
      </c>
      <c r="E5066">
        <v>671.66800000000001</v>
      </c>
      <c r="F5066">
        <v>2020</v>
      </c>
    </row>
    <row r="5067" spans="1:6" x14ac:dyDescent="0.25">
      <c r="A5067" t="s">
        <v>2332</v>
      </c>
      <c r="B5067" t="s">
        <v>2345</v>
      </c>
      <c r="C5067" t="b">
        <v>0</v>
      </c>
      <c r="D5067" t="s">
        <v>52</v>
      </c>
      <c r="E5067">
        <v>0</v>
      </c>
      <c r="F5067">
        <v>2020</v>
      </c>
    </row>
    <row r="5068" spans="1:6" x14ac:dyDescent="0.25">
      <c r="A5068" t="s">
        <v>2391</v>
      </c>
      <c r="B5068" t="s">
        <v>2343</v>
      </c>
      <c r="C5068" t="b">
        <v>1</v>
      </c>
      <c r="D5068" t="s">
        <v>16</v>
      </c>
      <c r="E5068">
        <v>66715</v>
      </c>
      <c r="F5068">
        <v>2020</v>
      </c>
    </row>
    <row r="5069" spans="1:6" x14ac:dyDescent="0.25">
      <c r="A5069" t="s">
        <v>2440</v>
      </c>
      <c r="B5069" t="s">
        <v>2343</v>
      </c>
      <c r="C5069" t="b">
        <v>1</v>
      </c>
      <c r="D5069" t="s">
        <v>16</v>
      </c>
      <c r="E5069">
        <v>68592</v>
      </c>
      <c r="F5069">
        <v>2020</v>
      </c>
    </row>
    <row r="5070" spans="1:6" x14ac:dyDescent="0.25">
      <c r="A5070" t="s">
        <v>2385</v>
      </c>
      <c r="B5070" t="s">
        <v>2352</v>
      </c>
      <c r="C5070" t="b">
        <v>1</v>
      </c>
      <c r="D5070" t="s">
        <v>16</v>
      </c>
      <c r="E5070">
        <v>13310</v>
      </c>
      <c r="F5070">
        <v>2020</v>
      </c>
    </row>
    <row r="5071" spans="1:6" x14ac:dyDescent="0.25">
      <c r="A5071" t="s">
        <v>2392</v>
      </c>
      <c r="B5071" t="s">
        <v>2345</v>
      </c>
      <c r="C5071" t="b">
        <v>0</v>
      </c>
      <c r="D5071" t="s">
        <v>15</v>
      </c>
      <c r="E5071">
        <v>3564.1439999999998</v>
      </c>
      <c r="F5071">
        <v>2020</v>
      </c>
    </row>
    <row r="5072" spans="1:6" x14ac:dyDescent="0.25">
      <c r="A5072" t="s">
        <v>2353</v>
      </c>
      <c r="B5072" t="s">
        <v>2347</v>
      </c>
      <c r="C5072" t="b">
        <v>0</v>
      </c>
      <c r="D5072" t="s">
        <v>15</v>
      </c>
      <c r="E5072">
        <v>26721.148000000001</v>
      </c>
      <c r="F5072">
        <v>2020</v>
      </c>
    </row>
    <row r="5073" spans="1:6" x14ac:dyDescent="0.25">
      <c r="A5073" t="s">
        <v>2392</v>
      </c>
      <c r="B5073" t="s">
        <v>2345</v>
      </c>
      <c r="C5073" t="b">
        <v>0</v>
      </c>
      <c r="D5073" t="s">
        <v>15</v>
      </c>
      <c r="E5073">
        <v>286726.71000000002</v>
      </c>
      <c r="F5073">
        <v>2020</v>
      </c>
    </row>
    <row r="5074" spans="1:6" x14ac:dyDescent="0.25">
      <c r="A5074" t="s">
        <v>2420</v>
      </c>
      <c r="B5074" t="s">
        <v>2341</v>
      </c>
      <c r="C5074" t="b">
        <v>1</v>
      </c>
      <c r="D5074" t="s">
        <v>60</v>
      </c>
      <c r="E5074">
        <v>12470</v>
      </c>
      <c r="F5074">
        <v>2020</v>
      </c>
    </row>
    <row r="5075" spans="1:6" x14ac:dyDescent="0.25">
      <c r="A5075" t="s">
        <v>2351</v>
      </c>
      <c r="B5075" t="s">
        <v>2347</v>
      </c>
      <c r="C5075" t="b">
        <v>1</v>
      </c>
      <c r="D5075" t="s">
        <v>60</v>
      </c>
      <c r="E5075">
        <v>36244</v>
      </c>
      <c r="F5075">
        <v>2020</v>
      </c>
    </row>
    <row r="5076" spans="1:6" x14ac:dyDescent="0.25">
      <c r="A5076" t="s">
        <v>2332</v>
      </c>
      <c r="B5076" t="s">
        <v>2345</v>
      </c>
      <c r="C5076" t="b">
        <v>0</v>
      </c>
      <c r="D5076" t="s">
        <v>60</v>
      </c>
      <c r="E5076">
        <v>0</v>
      </c>
      <c r="F5076">
        <v>2020</v>
      </c>
    </row>
    <row r="5077" spans="1:6" x14ac:dyDescent="0.25">
      <c r="A5077" t="s">
        <v>2377</v>
      </c>
      <c r="B5077" t="s">
        <v>2341</v>
      </c>
      <c r="C5077" t="b">
        <v>1</v>
      </c>
      <c r="D5077" t="s">
        <v>85</v>
      </c>
      <c r="E5077">
        <v>7255</v>
      </c>
      <c r="F5077">
        <v>2020</v>
      </c>
    </row>
    <row r="5078" spans="1:6" x14ac:dyDescent="0.25">
      <c r="A5078" t="s">
        <v>2385</v>
      </c>
      <c r="B5078" t="s">
        <v>2352</v>
      </c>
      <c r="C5078" t="b">
        <v>0</v>
      </c>
      <c r="D5078" t="s">
        <v>48</v>
      </c>
      <c r="E5078">
        <v>668851</v>
      </c>
      <c r="F5078">
        <v>2020</v>
      </c>
    </row>
    <row r="5079" spans="1:6" x14ac:dyDescent="0.25">
      <c r="A5079" t="s">
        <v>2441</v>
      </c>
      <c r="B5079" t="s">
        <v>2352</v>
      </c>
      <c r="C5079" t="b">
        <v>0</v>
      </c>
      <c r="D5079" t="s">
        <v>114</v>
      </c>
      <c r="E5079">
        <v>2794864</v>
      </c>
      <c r="F5079">
        <v>2020</v>
      </c>
    </row>
    <row r="5080" spans="1:6" x14ac:dyDescent="0.25">
      <c r="A5080" t="s">
        <v>2332</v>
      </c>
      <c r="B5080" t="s">
        <v>2345</v>
      </c>
      <c r="C5080" t="b">
        <v>0</v>
      </c>
      <c r="D5080" t="s">
        <v>52</v>
      </c>
      <c r="E5080">
        <v>0</v>
      </c>
      <c r="F5080">
        <v>2020</v>
      </c>
    </row>
    <row r="5081" spans="1:6" x14ac:dyDescent="0.25">
      <c r="A5081" t="s">
        <v>2457</v>
      </c>
      <c r="B5081" t="s">
        <v>2350</v>
      </c>
      <c r="C5081" t="b">
        <v>0</v>
      </c>
      <c r="D5081" t="s">
        <v>52</v>
      </c>
      <c r="E5081">
        <v>75</v>
      </c>
      <c r="F5081">
        <v>2020</v>
      </c>
    </row>
    <row r="5082" spans="1:6" x14ac:dyDescent="0.25">
      <c r="A5082" t="s">
        <v>2332</v>
      </c>
      <c r="B5082" t="s">
        <v>2352</v>
      </c>
      <c r="C5082" t="b">
        <v>0</v>
      </c>
      <c r="D5082" t="s">
        <v>52</v>
      </c>
      <c r="E5082">
        <v>0</v>
      </c>
      <c r="F5082">
        <v>2020</v>
      </c>
    </row>
    <row r="5083" spans="1:6" x14ac:dyDescent="0.25">
      <c r="A5083" t="s">
        <v>2332</v>
      </c>
      <c r="B5083" t="s">
        <v>2345</v>
      </c>
      <c r="C5083" t="b">
        <v>0</v>
      </c>
      <c r="D5083" t="s">
        <v>52</v>
      </c>
      <c r="E5083">
        <v>0</v>
      </c>
      <c r="F5083">
        <v>2020</v>
      </c>
    </row>
    <row r="5084" spans="1:6" x14ac:dyDescent="0.25">
      <c r="A5084" t="s">
        <v>2353</v>
      </c>
      <c r="B5084" t="s">
        <v>2350</v>
      </c>
      <c r="C5084" t="b">
        <v>0</v>
      </c>
      <c r="D5084" t="s">
        <v>52</v>
      </c>
      <c r="E5084">
        <v>52.978999999999999</v>
      </c>
      <c r="F5084">
        <v>2020</v>
      </c>
    </row>
    <row r="5085" spans="1:6" x14ac:dyDescent="0.25">
      <c r="A5085" t="s">
        <v>2332</v>
      </c>
      <c r="B5085" t="s">
        <v>2347</v>
      </c>
      <c r="C5085" t="b">
        <v>0</v>
      </c>
      <c r="D5085" t="s">
        <v>52</v>
      </c>
      <c r="E5085">
        <v>0</v>
      </c>
      <c r="F5085">
        <v>2020</v>
      </c>
    </row>
    <row r="5086" spans="1:6" x14ac:dyDescent="0.25">
      <c r="A5086" t="s">
        <v>2332</v>
      </c>
      <c r="B5086" t="s">
        <v>2372</v>
      </c>
      <c r="C5086" t="b">
        <v>0</v>
      </c>
      <c r="D5086" t="s">
        <v>52</v>
      </c>
      <c r="E5086">
        <v>0</v>
      </c>
      <c r="F5086">
        <v>2020</v>
      </c>
    </row>
    <row r="5087" spans="1:6" x14ac:dyDescent="0.25">
      <c r="A5087" t="s">
        <v>2378</v>
      </c>
      <c r="B5087" t="s">
        <v>2386</v>
      </c>
      <c r="C5087" t="b">
        <v>1</v>
      </c>
      <c r="D5087" t="s">
        <v>52</v>
      </c>
      <c r="E5087">
        <v>10304.021000000001</v>
      </c>
      <c r="F5087">
        <v>2020</v>
      </c>
    </row>
    <row r="5088" spans="1:6" x14ac:dyDescent="0.25">
      <c r="A5088" t="s">
        <v>2380</v>
      </c>
      <c r="B5088" t="s">
        <v>2341</v>
      </c>
      <c r="C5088" t="b">
        <v>1</v>
      </c>
      <c r="D5088" t="s">
        <v>55</v>
      </c>
      <c r="E5088">
        <v>4878</v>
      </c>
      <c r="F5088">
        <v>2020</v>
      </c>
    </row>
    <row r="5089" spans="1:6" x14ac:dyDescent="0.25">
      <c r="A5089" t="s">
        <v>2355</v>
      </c>
      <c r="B5089" t="s">
        <v>2386</v>
      </c>
      <c r="C5089" t="b">
        <v>1</v>
      </c>
      <c r="D5089" t="s">
        <v>48</v>
      </c>
      <c r="E5089">
        <v>78177.95</v>
      </c>
      <c r="F5089">
        <v>2020</v>
      </c>
    </row>
    <row r="5090" spans="1:6" x14ac:dyDescent="0.25">
      <c r="A5090" t="s">
        <v>2353</v>
      </c>
      <c r="B5090" t="s">
        <v>2347</v>
      </c>
      <c r="C5090" t="b">
        <v>0</v>
      </c>
      <c r="D5090" t="s">
        <v>48</v>
      </c>
      <c r="E5090">
        <v>35970.03</v>
      </c>
      <c r="F5090">
        <v>2020</v>
      </c>
    </row>
    <row r="5091" spans="1:6" x14ac:dyDescent="0.25">
      <c r="A5091" t="s">
        <v>2455</v>
      </c>
      <c r="B5091" t="s">
        <v>2347</v>
      </c>
      <c r="C5091" t="b">
        <v>0</v>
      </c>
      <c r="D5091" t="s">
        <v>58</v>
      </c>
      <c r="E5091">
        <v>-127306</v>
      </c>
      <c r="F5091">
        <v>2020</v>
      </c>
    </row>
    <row r="5092" spans="1:6" x14ac:dyDescent="0.25">
      <c r="A5092" t="s">
        <v>2332</v>
      </c>
      <c r="B5092" t="s">
        <v>2350</v>
      </c>
      <c r="C5092" t="b">
        <v>0</v>
      </c>
      <c r="D5092" t="s">
        <v>58</v>
      </c>
      <c r="E5092">
        <v>0</v>
      </c>
      <c r="F5092">
        <v>2020</v>
      </c>
    </row>
    <row r="5093" spans="1:6" x14ac:dyDescent="0.25">
      <c r="A5093" t="s">
        <v>2332</v>
      </c>
      <c r="B5093" t="s">
        <v>2345</v>
      </c>
      <c r="C5093" t="b">
        <v>0</v>
      </c>
      <c r="D5093" t="s">
        <v>3</v>
      </c>
      <c r="E5093">
        <v>0</v>
      </c>
      <c r="F5093">
        <v>2020</v>
      </c>
    </row>
    <row r="5094" spans="1:6" x14ac:dyDescent="0.25">
      <c r="A5094" t="s">
        <v>2394</v>
      </c>
      <c r="B5094" t="s">
        <v>2386</v>
      </c>
      <c r="C5094" t="b">
        <v>1</v>
      </c>
      <c r="D5094" t="s">
        <v>3</v>
      </c>
      <c r="E5094">
        <v>222873.12</v>
      </c>
      <c r="F5094">
        <v>2020</v>
      </c>
    </row>
    <row r="5095" spans="1:6" x14ac:dyDescent="0.25">
      <c r="A5095" t="s">
        <v>2353</v>
      </c>
      <c r="B5095" t="s">
        <v>2350</v>
      </c>
      <c r="C5095" t="b">
        <v>0</v>
      </c>
      <c r="D5095" t="s">
        <v>3</v>
      </c>
      <c r="E5095">
        <v>16.059999999999999</v>
      </c>
      <c r="F5095">
        <v>2020</v>
      </c>
    </row>
    <row r="5096" spans="1:6" x14ac:dyDescent="0.25">
      <c r="A5096" t="s">
        <v>2353</v>
      </c>
      <c r="B5096" t="s">
        <v>2347</v>
      </c>
      <c r="C5096" t="b">
        <v>0</v>
      </c>
      <c r="D5096" t="s">
        <v>3</v>
      </c>
      <c r="E5096">
        <v>50485.864000000001</v>
      </c>
      <c r="F5096">
        <v>2020</v>
      </c>
    </row>
    <row r="5097" spans="1:6" x14ac:dyDescent="0.25">
      <c r="A5097" t="s">
        <v>2332</v>
      </c>
      <c r="B5097" t="s">
        <v>2350</v>
      </c>
      <c r="C5097" t="b">
        <v>0</v>
      </c>
      <c r="D5097" t="s">
        <v>3</v>
      </c>
      <c r="E5097">
        <v>0</v>
      </c>
      <c r="F5097">
        <v>2020</v>
      </c>
    </row>
    <row r="5098" spans="1:6" x14ac:dyDescent="0.25">
      <c r="A5098" t="s">
        <v>2394</v>
      </c>
      <c r="B5098" t="s">
        <v>2386</v>
      </c>
      <c r="C5098" t="b">
        <v>1</v>
      </c>
      <c r="D5098" t="s">
        <v>3</v>
      </c>
      <c r="E5098">
        <v>95678.956999999995</v>
      </c>
      <c r="F5098">
        <v>2020</v>
      </c>
    </row>
    <row r="5099" spans="1:6" x14ac:dyDescent="0.25">
      <c r="A5099" t="s">
        <v>2378</v>
      </c>
      <c r="B5099" t="s">
        <v>2386</v>
      </c>
      <c r="C5099" t="b">
        <v>1</v>
      </c>
      <c r="D5099" t="s">
        <v>50</v>
      </c>
      <c r="E5099">
        <v>30295.544000000002</v>
      </c>
      <c r="F5099">
        <v>2020</v>
      </c>
    </row>
    <row r="5100" spans="1:6" x14ac:dyDescent="0.25">
      <c r="A5100" t="s">
        <v>2332</v>
      </c>
      <c r="B5100" t="s">
        <v>2347</v>
      </c>
      <c r="C5100" t="b">
        <v>0</v>
      </c>
      <c r="D5100" t="s">
        <v>50</v>
      </c>
      <c r="E5100">
        <v>0</v>
      </c>
      <c r="F5100">
        <v>2020</v>
      </c>
    </row>
    <row r="5101" spans="1:6" x14ac:dyDescent="0.25">
      <c r="A5101" t="s">
        <v>2332</v>
      </c>
      <c r="B5101" t="s">
        <v>2350</v>
      </c>
      <c r="C5101" t="b">
        <v>0</v>
      </c>
      <c r="D5101" t="s">
        <v>50</v>
      </c>
      <c r="E5101">
        <v>0</v>
      </c>
      <c r="F5101">
        <v>2020</v>
      </c>
    </row>
    <row r="5102" spans="1:6" x14ac:dyDescent="0.25">
      <c r="A5102" t="s">
        <v>2385</v>
      </c>
      <c r="B5102" t="s">
        <v>2341</v>
      </c>
      <c r="C5102" t="b">
        <v>1</v>
      </c>
      <c r="D5102" t="s">
        <v>15</v>
      </c>
      <c r="E5102">
        <v>1657</v>
      </c>
      <c r="F5102">
        <v>2020</v>
      </c>
    </row>
    <row r="5103" spans="1:6" x14ac:dyDescent="0.25">
      <c r="A5103" t="s">
        <v>2385</v>
      </c>
      <c r="B5103" t="s">
        <v>2341</v>
      </c>
      <c r="C5103" t="b">
        <v>1</v>
      </c>
      <c r="D5103" t="s">
        <v>15</v>
      </c>
      <c r="E5103">
        <v>7076</v>
      </c>
      <c r="F5103">
        <v>2020</v>
      </c>
    </row>
    <row r="5104" spans="1:6" x14ac:dyDescent="0.25">
      <c r="A5104" t="s">
        <v>2448</v>
      </c>
      <c r="B5104" t="s">
        <v>2341</v>
      </c>
      <c r="C5104" t="b">
        <v>1</v>
      </c>
      <c r="D5104" t="s">
        <v>15</v>
      </c>
      <c r="E5104">
        <v>5917</v>
      </c>
      <c r="F5104">
        <v>2020</v>
      </c>
    </row>
    <row r="5105" spans="1:6" x14ac:dyDescent="0.25">
      <c r="A5105" t="s">
        <v>2385</v>
      </c>
      <c r="B5105" t="s">
        <v>2341</v>
      </c>
      <c r="C5105" t="b">
        <v>1</v>
      </c>
      <c r="D5105" t="s">
        <v>15</v>
      </c>
      <c r="E5105">
        <v>769</v>
      </c>
      <c r="F5105">
        <v>2020</v>
      </c>
    </row>
    <row r="5106" spans="1:6" x14ac:dyDescent="0.25">
      <c r="A5106" t="s">
        <v>2360</v>
      </c>
      <c r="B5106" t="s">
        <v>2339</v>
      </c>
      <c r="C5106" t="b">
        <v>1</v>
      </c>
      <c r="D5106" t="s">
        <v>15</v>
      </c>
      <c r="E5106">
        <v>29328</v>
      </c>
      <c r="F5106">
        <v>2020</v>
      </c>
    </row>
    <row r="5107" spans="1:6" x14ac:dyDescent="0.25">
      <c r="A5107" t="s">
        <v>2383</v>
      </c>
      <c r="B5107" t="s">
        <v>2352</v>
      </c>
      <c r="C5107" t="b">
        <v>0</v>
      </c>
      <c r="D5107" t="s">
        <v>15</v>
      </c>
      <c r="E5107">
        <v>11963</v>
      </c>
      <c r="F5107">
        <v>2020</v>
      </c>
    </row>
    <row r="5108" spans="1:6" x14ac:dyDescent="0.25">
      <c r="A5108" t="s">
        <v>2332</v>
      </c>
      <c r="B5108" t="s">
        <v>2350</v>
      </c>
      <c r="C5108" t="b">
        <v>0</v>
      </c>
      <c r="D5108" t="s">
        <v>85</v>
      </c>
      <c r="E5108">
        <v>0</v>
      </c>
      <c r="F5108">
        <v>2020</v>
      </c>
    </row>
    <row r="5109" spans="1:6" x14ac:dyDescent="0.25">
      <c r="A5109" t="s">
        <v>2447</v>
      </c>
      <c r="B5109" t="s">
        <v>2343</v>
      </c>
      <c r="C5109" t="b">
        <v>1</v>
      </c>
      <c r="D5109" t="s">
        <v>85</v>
      </c>
      <c r="E5109">
        <v>37078</v>
      </c>
      <c r="F5109">
        <v>2020</v>
      </c>
    </row>
    <row r="5110" spans="1:6" x14ac:dyDescent="0.25">
      <c r="A5110" t="s">
        <v>2332</v>
      </c>
      <c r="B5110" t="s">
        <v>2350</v>
      </c>
      <c r="C5110" t="b">
        <v>0</v>
      </c>
      <c r="D5110" t="s">
        <v>85</v>
      </c>
      <c r="E5110">
        <v>0</v>
      </c>
      <c r="F5110">
        <v>2020</v>
      </c>
    </row>
    <row r="5111" spans="1:6" x14ac:dyDescent="0.25">
      <c r="A5111" t="s">
        <v>2447</v>
      </c>
      <c r="B5111" t="s">
        <v>2343</v>
      </c>
      <c r="C5111" t="b">
        <v>1</v>
      </c>
      <c r="D5111" t="s">
        <v>85</v>
      </c>
      <c r="E5111">
        <v>97198</v>
      </c>
      <c r="F5111">
        <v>2020</v>
      </c>
    </row>
    <row r="5112" spans="1:6" x14ac:dyDescent="0.25">
      <c r="A5112" t="s">
        <v>2332</v>
      </c>
      <c r="B5112" t="s">
        <v>2350</v>
      </c>
      <c r="C5112" t="b">
        <v>0</v>
      </c>
      <c r="D5112" t="s">
        <v>55</v>
      </c>
      <c r="E5112">
        <v>0</v>
      </c>
      <c r="F5112">
        <v>2020</v>
      </c>
    </row>
    <row r="5113" spans="1:6" x14ac:dyDescent="0.25">
      <c r="A5113" t="s">
        <v>2332</v>
      </c>
      <c r="B5113" t="s">
        <v>2343</v>
      </c>
      <c r="C5113" t="b">
        <v>0</v>
      </c>
      <c r="D5113" t="s">
        <v>55</v>
      </c>
      <c r="E5113">
        <v>110228</v>
      </c>
      <c r="F5113">
        <v>2020</v>
      </c>
    </row>
    <row r="5114" spans="1:6" x14ac:dyDescent="0.25">
      <c r="A5114" t="s">
        <v>2332</v>
      </c>
      <c r="B5114" t="s">
        <v>2350</v>
      </c>
      <c r="C5114" t="b">
        <v>0</v>
      </c>
      <c r="D5114" t="s">
        <v>55</v>
      </c>
      <c r="E5114">
        <v>0</v>
      </c>
      <c r="F5114">
        <v>2020</v>
      </c>
    </row>
    <row r="5115" spans="1:6" x14ac:dyDescent="0.25">
      <c r="A5115" t="s">
        <v>2456</v>
      </c>
      <c r="B5115" t="s">
        <v>2343</v>
      </c>
      <c r="C5115" t="b">
        <v>1</v>
      </c>
      <c r="D5115" t="s">
        <v>55</v>
      </c>
      <c r="E5115">
        <v>242404</v>
      </c>
      <c r="F5115">
        <v>2020</v>
      </c>
    </row>
    <row r="5116" spans="1:6" x14ac:dyDescent="0.25">
      <c r="A5116" t="s">
        <v>2370</v>
      </c>
      <c r="B5116" t="s">
        <v>2341</v>
      </c>
      <c r="C5116" t="b">
        <v>1</v>
      </c>
      <c r="D5116" t="s">
        <v>50</v>
      </c>
      <c r="E5116">
        <v>5177</v>
      </c>
      <c r="F5116">
        <v>2020</v>
      </c>
    </row>
    <row r="5117" spans="1:6" x14ac:dyDescent="0.25">
      <c r="A5117" t="s">
        <v>2385</v>
      </c>
      <c r="B5117" t="s">
        <v>2341</v>
      </c>
      <c r="C5117" t="b">
        <v>1</v>
      </c>
      <c r="D5117" t="s">
        <v>32</v>
      </c>
      <c r="E5117">
        <v>4676</v>
      </c>
      <c r="F5117">
        <v>2020</v>
      </c>
    </row>
    <row r="5118" spans="1:6" x14ac:dyDescent="0.25">
      <c r="A5118" t="s">
        <v>2448</v>
      </c>
      <c r="B5118" t="s">
        <v>2341</v>
      </c>
      <c r="C5118" t="b">
        <v>1</v>
      </c>
      <c r="D5118" t="s">
        <v>97</v>
      </c>
      <c r="E5118">
        <v>2013</v>
      </c>
      <c r="F5118">
        <v>2020</v>
      </c>
    </row>
    <row r="5119" spans="1:6" x14ac:dyDescent="0.25">
      <c r="A5119" t="s">
        <v>2448</v>
      </c>
      <c r="B5119" t="s">
        <v>2341</v>
      </c>
      <c r="C5119" t="b">
        <v>1</v>
      </c>
      <c r="D5119" t="s">
        <v>32</v>
      </c>
      <c r="E5119">
        <v>10851</v>
      </c>
      <c r="F5119">
        <v>2020</v>
      </c>
    </row>
    <row r="5120" spans="1:6" x14ac:dyDescent="0.25">
      <c r="A5120" t="s">
        <v>2332</v>
      </c>
      <c r="B5120" t="s">
        <v>2345</v>
      </c>
      <c r="C5120" t="b">
        <v>0</v>
      </c>
      <c r="D5120" t="s">
        <v>128</v>
      </c>
      <c r="E5120">
        <v>0</v>
      </c>
      <c r="F5120">
        <v>2020</v>
      </c>
    </row>
    <row r="5121" spans="1:6" x14ac:dyDescent="0.25">
      <c r="A5121" t="s">
        <v>2332</v>
      </c>
      <c r="B5121" t="s">
        <v>2347</v>
      </c>
      <c r="C5121" t="b">
        <v>0</v>
      </c>
      <c r="D5121" t="s">
        <v>128</v>
      </c>
      <c r="E5121">
        <v>0</v>
      </c>
      <c r="F5121">
        <v>2020</v>
      </c>
    </row>
    <row r="5122" spans="1:6" x14ac:dyDescent="0.25">
      <c r="A5122" t="s">
        <v>2332</v>
      </c>
      <c r="B5122" t="s">
        <v>2345</v>
      </c>
      <c r="C5122" t="b">
        <v>0</v>
      </c>
      <c r="D5122" t="s">
        <v>128</v>
      </c>
      <c r="E5122">
        <v>0</v>
      </c>
      <c r="F5122">
        <v>2020</v>
      </c>
    </row>
    <row r="5123" spans="1:6" x14ac:dyDescent="0.25">
      <c r="A5123" t="s">
        <v>2388</v>
      </c>
      <c r="B5123" t="s">
        <v>2343</v>
      </c>
      <c r="C5123" t="b">
        <v>1</v>
      </c>
      <c r="D5123" t="s">
        <v>58</v>
      </c>
      <c r="E5123">
        <v>2002119.8</v>
      </c>
      <c r="F5123">
        <v>2020</v>
      </c>
    </row>
    <row r="5124" spans="1:6" x14ac:dyDescent="0.25">
      <c r="A5124" t="s">
        <v>2385</v>
      </c>
      <c r="B5124" t="s">
        <v>2343</v>
      </c>
      <c r="C5124" t="b">
        <v>1</v>
      </c>
      <c r="D5124" t="s">
        <v>58</v>
      </c>
      <c r="E5124">
        <v>7470289.0999999996</v>
      </c>
      <c r="F5124">
        <v>2020</v>
      </c>
    </row>
    <row r="5125" spans="1:6" x14ac:dyDescent="0.25">
      <c r="A5125" t="s">
        <v>2332</v>
      </c>
      <c r="B5125" t="s">
        <v>2350</v>
      </c>
      <c r="C5125" t="b">
        <v>0</v>
      </c>
      <c r="D5125" t="s">
        <v>58</v>
      </c>
      <c r="E5125">
        <v>0</v>
      </c>
      <c r="F5125">
        <v>2020</v>
      </c>
    </row>
    <row r="5126" spans="1:6" x14ac:dyDescent="0.25">
      <c r="A5126" t="s">
        <v>2453</v>
      </c>
      <c r="B5126" t="s">
        <v>2467</v>
      </c>
      <c r="C5126" t="b">
        <v>1</v>
      </c>
      <c r="D5126" t="s">
        <v>100</v>
      </c>
      <c r="E5126">
        <v>263747.57</v>
      </c>
      <c r="F5126">
        <v>2020</v>
      </c>
    </row>
    <row r="5127" spans="1:6" x14ac:dyDescent="0.25">
      <c r="A5127" t="s">
        <v>2453</v>
      </c>
      <c r="B5127" t="s">
        <v>2467</v>
      </c>
      <c r="C5127" t="b">
        <v>1</v>
      </c>
      <c r="D5127" t="s">
        <v>100</v>
      </c>
      <c r="E5127">
        <v>322352.71999999997</v>
      </c>
      <c r="F5127">
        <v>2020</v>
      </c>
    </row>
    <row r="5128" spans="1:6" x14ac:dyDescent="0.25">
      <c r="A5128" t="s">
        <v>2353</v>
      </c>
      <c r="B5128" t="s">
        <v>2347</v>
      </c>
      <c r="C5128" t="b">
        <v>0</v>
      </c>
      <c r="D5128" t="s">
        <v>100</v>
      </c>
      <c r="E5128">
        <v>565.71299999999997</v>
      </c>
      <c r="F5128">
        <v>2020</v>
      </c>
    </row>
    <row r="5129" spans="1:6" x14ac:dyDescent="0.25">
      <c r="A5129" t="s">
        <v>2408</v>
      </c>
      <c r="B5129" t="s">
        <v>2386</v>
      </c>
      <c r="C5129" t="b">
        <v>1</v>
      </c>
      <c r="D5129" t="s">
        <v>15</v>
      </c>
      <c r="E5129">
        <v>39129</v>
      </c>
      <c r="F5129">
        <v>2020</v>
      </c>
    </row>
    <row r="5130" spans="1:6" x14ac:dyDescent="0.25">
      <c r="A5130" t="s">
        <v>2332</v>
      </c>
      <c r="B5130" t="s">
        <v>2372</v>
      </c>
      <c r="C5130" t="b">
        <v>0</v>
      </c>
      <c r="D5130" t="s">
        <v>79</v>
      </c>
      <c r="E5130">
        <v>0</v>
      </c>
      <c r="F5130">
        <v>2020</v>
      </c>
    </row>
    <row r="5131" spans="1:6" x14ac:dyDescent="0.25">
      <c r="A5131" t="s">
        <v>2456</v>
      </c>
      <c r="B5131" t="s">
        <v>2343</v>
      </c>
      <c r="C5131" t="b">
        <v>1</v>
      </c>
      <c r="D5131" t="s">
        <v>79</v>
      </c>
      <c r="E5131">
        <v>34138</v>
      </c>
      <c r="F5131">
        <v>2020</v>
      </c>
    </row>
    <row r="5132" spans="1:6" x14ac:dyDescent="0.25">
      <c r="A5132" t="s">
        <v>2332</v>
      </c>
      <c r="B5132" t="s">
        <v>2372</v>
      </c>
      <c r="C5132" t="b">
        <v>0</v>
      </c>
      <c r="D5132" t="s">
        <v>79</v>
      </c>
      <c r="E5132">
        <v>0</v>
      </c>
      <c r="F5132">
        <v>2020</v>
      </c>
    </row>
    <row r="5133" spans="1:6" x14ac:dyDescent="0.25">
      <c r="A5133" t="s">
        <v>2456</v>
      </c>
      <c r="B5133" t="s">
        <v>2343</v>
      </c>
      <c r="C5133" t="b">
        <v>1</v>
      </c>
      <c r="D5133" t="s">
        <v>79</v>
      </c>
      <c r="E5133">
        <v>75801</v>
      </c>
      <c r="F5133">
        <v>2020</v>
      </c>
    </row>
    <row r="5134" spans="1:6" x14ac:dyDescent="0.25">
      <c r="A5134" t="s">
        <v>2378</v>
      </c>
      <c r="B5134" t="s">
        <v>2341</v>
      </c>
      <c r="C5134" t="b">
        <v>1</v>
      </c>
      <c r="D5134" t="s">
        <v>85</v>
      </c>
      <c r="E5134">
        <v>9919</v>
      </c>
      <c r="F5134">
        <v>2020</v>
      </c>
    </row>
    <row r="5135" spans="1:6" x14ac:dyDescent="0.25">
      <c r="A5135" t="s">
        <v>2378</v>
      </c>
      <c r="B5135" t="s">
        <v>2341</v>
      </c>
      <c r="C5135" t="b">
        <v>1</v>
      </c>
      <c r="D5135" t="s">
        <v>85</v>
      </c>
      <c r="E5135">
        <v>13698</v>
      </c>
      <c r="F5135">
        <v>2020</v>
      </c>
    </row>
    <row r="5136" spans="1:6" x14ac:dyDescent="0.25">
      <c r="A5136" t="s">
        <v>2332</v>
      </c>
      <c r="B5136" t="s">
        <v>2343</v>
      </c>
      <c r="C5136" t="b">
        <v>0</v>
      </c>
      <c r="D5136" t="s">
        <v>16</v>
      </c>
      <c r="E5136">
        <v>5239</v>
      </c>
      <c r="F5136">
        <v>2020</v>
      </c>
    </row>
    <row r="5137" spans="1:6" x14ac:dyDescent="0.25">
      <c r="A5137" t="s">
        <v>2378</v>
      </c>
      <c r="B5137" t="s">
        <v>2343</v>
      </c>
      <c r="C5137" t="b">
        <v>1</v>
      </c>
      <c r="D5137" t="s">
        <v>16</v>
      </c>
      <c r="E5137">
        <v>5814</v>
      </c>
      <c r="F5137">
        <v>2020</v>
      </c>
    </row>
    <row r="5138" spans="1:6" x14ac:dyDescent="0.25">
      <c r="A5138" t="s">
        <v>2448</v>
      </c>
      <c r="B5138" t="s">
        <v>2429</v>
      </c>
      <c r="C5138" t="b">
        <v>1</v>
      </c>
      <c r="D5138" t="s">
        <v>15</v>
      </c>
      <c r="E5138">
        <v>330137</v>
      </c>
      <c r="F5138">
        <v>2020</v>
      </c>
    </row>
    <row r="5139" spans="1:6" x14ac:dyDescent="0.25">
      <c r="A5139" t="s">
        <v>2332</v>
      </c>
      <c r="B5139" t="s">
        <v>2343</v>
      </c>
      <c r="C5139" t="b">
        <v>0</v>
      </c>
      <c r="D5139" t="s">
        <v>74</v>
      </c>
      <c r="E5139">
        <v>72555</v>
      </c>
      <c r="F5139">
        <v>2020</v>
      </c>
    </row>
    <row r="5140" spans="1:6" x14ac:dyDescent="0.25">
      <c r="A5140" t="s">
        <v>2396</v>
      </c>
      <c r="B5140" t="s">
        <v>2343</v>
      </c>
      <c r="C5140" t="b">
        <v>1</v>
      </c>
      <c r="D5140" t="s">
        <v>74</v>
      </c>
      <c r="E5140">
        <v>242961</v>
      </c>
      <c r="F5140">
        <v>2020</v>
      </c>
    </row>
    <row r="5141" spans="1:6" x14ac:dyDescent="0.25">
      <c r="A5141" t="s">
        <v>2400</v>
      </c>
      <c r="B5141" t="s">
        <v>2429</v>
      </c>
      <c r="C5141" t="b">
        <v>1</v>
      </c>
      <c r="D5141" t="s">
        <v>15</v>
      </c>
      <c r="E5141">
        <v>18283</v>
      </c>
      <c r="F5141">
        <v>2020</v>
      </c>
    </row>
    <row r="5142" spans="1:6" x14ac:dyDescent="0.25">
      <c r="A5142" t="s">
        <v>2448</v>
      </c>
      <c r="B5142" t="s">
        <v>2429</v>
      </c>
      <c r="C5142" t="b">
        <v>1</v>
      </c>
      <c r="D5142" t="s">
        <v>15</v>
      </c>
      <c r="E5142">
        <v>48200</v>
      </c>
      <c r="F5142">
        <v>2020</v>
      </c>
    </row>
    <row r="5143" spans="1:6" x14ac:dyDescent="0.25">
      <c r="A5143" t="s">
        <v>2332</v>
      </c>
      <c r="B5143" t="s">
        <v>2372</v>
      </c>
      <c r="C5143" t="b">
        <v>0</v>
      </c>
      <c r="D5143" t="s">
        <v>15</v>
      </c>
      <c r="E5143">
        <v>0</v>
      </c>
      <c r="F5143">
        <v>2020</v>
      </c>
    </row>
    <row r="5144" spans="1:6" x14ac:dyDescent="0.25">
      <c r="A5144" t="s">
        <v>2332</v>
      </c>
      <c r="B5144" t="s">
        <v>2386</v>
      </c>
      <c r="C5144" t="b">
        <v>0</v>
      </c>
      <c r="D5144" t="s">
        <v>15</v>
      </c>
      <c r="E5144">
        <v>0</v>
      </c>
      <c r="F5144">
        <v>2020</v>
      </c>
    </row>
    <row r="5145" spans="1:6" x14ac:dyDescent="0.25">
      <c r="A5145" t="s">
        <v>2353</v>
      </c>
      <c r="B5145" t="s">
        <v>2372</v>
      </c>
      <c r="C5145" t="b">
        <v>0</v>
      </c>
      <c r="D5145" t="s">
        <v>50</v>
      </c>
      <c r="E5145">
        <v>21.742999999999999</v>
      </c>
      <c r="F5145">
        <v>2020</v>
      </c>
    </row>
    <row r="5146" spans="1:6" x14ac:dyDescent="0.25">
      <c r="A5146" t="s">
        <v>2378</v>
      </c>
      <c r="B5146" t="s">
        <v>2386</v>
      </c>
      <c r="C5146" t="b">
        <v>1</v>
      </c>
      <c r="D5146" t="s">
        <v>50</v>
      </c>
      <c r="E5146">
        <v>13568.257</v>
      </c>
      <c r="F5146">
        <v>2020</v>
      </c>
    </row>
    <row r="5147" spans="1:6" x14ac:dyDescent="0.25">
      <c r="A5147" t="s">
        <v>2353</v>
      </c>
      <c r="B5147" t="s">
        <v>2372</v>
      </c>
      <c r="C5147" t="b">
        <v>0</v>
      </c>
      <c r="D5147" t="s">
        <v>50</v>
      </c>
      <c r="E5147">
        <v>25.876000000000001</v>
      </c>
      <c r="F5147">
        <v>2020</v>
      </c>
    </row>
    <row r="5148" spans="1:6" x14ac:dyDescent="0.25">
      <c r="A5148" t="s">
        <v>2378</v>
      </c>
      <c r="B5148" t="s">
        <v>2386</v>
      </c>
      <c r="C5148" t="b">
        <v>1</v>
      </c>
      <c r="D5148" t="s">
        <v>50</v>
      </c>
      <c r="E5148">
        <v>9315.1239999999998</v>
      </c>
      <c r="F5148">
        <v>2020</v>
      </c>
    </row>
    <row r="5149" spans="1:6" x14ac:dyDescent="0.25">
      <c r="A5149" t="s">
        <v>2353</v>
      </c>
      <c r="B5149" t="s">
        <v>2347</v>
      </c>
      <c r="C5149" t="b">
        <v>0</v>
      </c>
      <c r="D5149" t="s">
        <v>15</v>
      </c>
      <c r="E5149">
        <v>2692.1790000000001</v>
      </c>
      <c r="F5149">
        <v>2020</v>
      </c>
    </row>
    <row r="5150" spans="1:6" x14ac:dyDescent="0.25">
      <c r="A5150" t="s">
        <v>2457</v>
      </c>
      <c r="B5150" t="s">
        <v>2386</v>
      </c>
      <c r="C5150" t="b">
        <v>1</v>
      </c>
      <c r="D5150" t="s">
        <v>15</v>
      </c>
      <c r="E5150">
        <v>187099.82</v>
      </c>
      <c r="F5150">
        <v>2020</v>
      </c>
    </row>
    <row r="5151" spans="1:6" x14ac:dyDescent="0.25">
      <c r="A5151" t="s">
        <v>2332</v>
      </c>
      <c r="B5151" t="s">
        <v>2345</v>
      </c>
      <c r="C5151" t="b">
        <v>0</v>
      </c>
      <c r="D5151" t="s">
        <v>122</v>
      </c>
      <c r="E5151">
        <v>0</v>
      </c>
      <c r="F5151">
        <v>2020</v>
      </c>
    </row>
    <row r="5152" spans="1:6" x14ac:dyDescent="0.25">
      <c r="A5152" t="s">
        <v>2353</v>
      </c>
      <c r="B5152" t="s">
        <v>2347</v>
      </c>
      <c r="C5152" t="b">
        <v>0</v>
      </c>
      <c r="D5152" t="s">
        <v>122</v>
      </c>
      <c r="E5152">
        <v>25.765999999999998</v>
      </c>
      <c r="F5152">
        <v>2020</v>
      </c>
    </row>
    <row r="5153" spans="1:6" x14ac:dyDescent="0.25">
      <c r="A5153" t="s">
        <v>2455</v>
      </c>
      <c r="B5153" t="s">
        <v>2386</v>
      </c>
      <c r="C5153" t="b">
        <v>1</v>
      </c>
      <c r="D5153" t="s">
        <v>122</v>
      </c>
      <c r="E5153">
        <v>75961.233999999997</v>
      </c>
      <c r="F5153">
        <v>2020</v>
      </c>
    </row>
    <row r="5154" spans="1:6" x14ac:dyDescent="0.25">
      <c r="A5154" t="s">
        <v>2353</v>
      </c>
      <c r="B5154" t="s">
        <v>2347</v>
      </c>
      <c r="C5154" t="b">
        <v>0</v>
      </c>
      <c r="D5154" t="s">
        <v>15</v>
      </c>
      <c r="E5154">
        <v>2601.1149999999998</v>
      </c>
      <c r="F5154">
        <v>2020</v>
      </c>
    </row>
    <row r="5155" spans="1:6" x14ac:dyDescent="0.25">
      <c r="A5155" t="s">
        <v>2448</v>
      </c>
      <c r="B5155" t="s">
        <v>2386</v>
      </c>
      <c r="C5155" t="b">
        <v>1</v>
      </c>
      <c r="D5155" t="s">
        <v>15</v>
      </c>
      <c r="E5155">
        <v>174521.89</v>
      </c>
      <c r="F5155">
        <v>2020</v>
      </c>
    </row>
    <row r="5156" spans="1:6" x14ac:dyDescent="0.25">
      <c r="A5156" t="s">
        <v>2332</v>
      </c>
      <c r="B5156" t="s">
        <v>2345</v>
      </c>
      <c r="C5156" t="b">
        <v>0</v>
      </c>
      <c r="D5156" t="s">
        <v>122</v>
      </c>
      <c r="E5156">
        <v>0</v>
      </c>
      <c r="F5156">
        <v>2020</v>
      </c>
    </row>
    <row r="5157" spans="1:6" x14ac:dyDescent="0.25">
      <c r="A5157" t="s">
        <v>2332</v>
      </c>
      <c r="B5157" t="s">
        <v>2350</v>
      </c>
      <c r="C5157" t="b">
        <v>0</v>
      </c>
      <c r="D5157" t="s">
        <v>122</v>
      </c>
      <c r="E5157">
        <v>0</v>
      </c>
      <c r="F5157">
        <v>2020</v>
      </c>
    </row>
    <row r="5158" spans="1:6" x14ac:dyDescent="0.25">
      <c r="A5158" t="s">
        <v>2353</v>
      </c>
      <c r="B5158" t="s">
        <v>2347</v>
      </c>
      <c r="C5158" t="b">
        <v>0</v>
      </c>
      <c r="D5158" t="s">
        <v>122</v>
      </c>
      <c r="E5158">
        <v>1008.612</v>
      </c>
      <c r="F5158">
        <v>2020</v>
      </c>
    </row>
    <row r="5159" spans="1:6" x14ac:dyDescent="0.25">
      <c r="A5159" t="s">
        <v>2455</v>
      </c>
      <c r="B5159" t="s">
        <v>2386</v>
      </c>
      <c r="C5159" t="b">
        <v>1</v>
      </c>
      <c r="D5159" t="s">
        <v>122</v>
      </c>
      <c r="E5159">
        <v>296894.39</v>
      </c>
      <c r="F5159">
        <v>2020</v>
      </c>
    </row>
    <row r="5160" spans="1:6" x14ac:dyDescent="0.25">
      <c r="A5160" t="s">
        <v>2332</v>
      </c>
      <c r="B5160" t="s">
        <v>2345</v>
      </c>
      <c r="C5160" t="b">
        <v>0</v>
      </c>
      <c r="D5160" t="s">
        <v>122</v>
      </c>
      <c r="E5160">
        <v>0</v>
      </c>
      <c r="F5160">
        <v>2020</v>
      </c>
    </row>
    <row r="5161" spans="1:6" x14ac:dyDescent="0.25">
      <c r="A5161" t="s">
        <v>2353</v>
      </c>
      <c r="B5161" t="s">
        <v>2350</v>
      </c>
      <c r="C5161" t="b">
        <v>0</v>
      </c>
      <c r="D5161" t="s">
        <v>122</v>
      </c>
      <c r="E5161">
        <v>1366.442</v>
      </c>
      <c r="F5161">
        <v>2020</v>
      </c>
    </row>
    <row r="5162" spans="1:6" x14ac:dyDescent="0.25">
      <c r="A5162" t="s">
        <v>2332</v>
      </c>
      <c r="B5162" t="s">
        <v>2350</v>
      </c>
      <c r="C5162" t="b">
        <v>0</v>
      </c>
      <c r="D5162" t="s">
        <v>122</v>
      </c>
      <c r="E5162">
        <v>0</v>
      </c>
      <c r="F5162">
        <v>2020</v>
      </c>
    </row>
    <row r="5163" spans="1:6" x14ac:dyDescent="0.25">
      <c r="A5163" t="s">
        <v>2455</v>
      </c>
      <c r="B5163" t="s">
        <v>2386</v>
      </c>
      <c r="C5163" t="b">
        <v>1</v>
      </c>
      <c r="D5163" t="s">
        <v>122</v>
      </c>
      <c r="E5163">
        <v>270832.56</v>
      </c>
      <c r="F5163">
        <v>2020</v>
      </c>
    </row>
    <row r="5164" spans="1:6" x14ac:dyDescent="0.25">
      <c r="A5164" t="s">
        <v>2385</v>
      </c>
      <c r="B5164" t="s">
        <v>2352</v>
      </c>
      <c r="C5164" t="b">
        <v>1</v>
      </c>
      <c r="D5164" t="s">
        <v>15</v>
      </c>
      <c r="E5164">
        <v>60615</v>
      </c>
      <c r="F5164">
        <v>2020</v>
      </c>
    </row>
    <row r="5165" spans="1:6" x14ac:dyDescent="0.25">
      <c r="A5165" t="s">
        <v>2353</v>
      </c>
      <c r="B5165" t="s">
        <v>2347</v>
      </c>
      <c r="C5165" t="b">
        <v>0</v>
      </c>
      <c r="D5165" t="s">
        <v>15</v>
      </c>
      <c r="E5165">
        <v>1428.26</v>
      </c>
      <c r="F5165">
        <v>2020</v>
      </c>
    </row>
    <row r="5166" spans="1:6" x14ac:dyDescent="0.25">
      <c r="A5166" t="s">
        <v>2448</v>
      </c>
      <c r="B5166" t="s">
        <v>2386</v>
      </c>
      <c r="C5166" t="b">
        <v>1</v>
      </c>
      <c r="D5166" t="s">
        <v>15</v>
      </c>
      <c r="E5166">
        <v>201734.74</v>
      </c>
      <c r="F5166">
        <v>2020</v>
      </c>
    </row>
    <row r="5167" spans="1:6" x14ac:dyDescent="0.25">
      <c r="A5167" t="s">
        <v>2376</v>
      </c>
      <c r="B5167" t="s">
        <v>2341</v>
      </c>
      <c r="C5167" t="b">
        <v>1</v>
      </c>
      <c r="D5167" t="s">
        <v>32</v>
      </c>
      <c r="E5167">
        <v>3582</v>
      </c>
      <c r="F5167">
        <v>2020</v>
      </c>
    </row>
    <row r="5168" spans="1:6" x14ac:dyDescent="0.25">
      <c r="A5168" t="s">
        <v>2353</v>
      </c>
      <c r="B5168" t="s">
        <v>2350</v>
      </c>
      <c r="C5168" t="b">
        <v>0</v>
      </c>
      <c r="D5168" t="s">
        <v>69</v>
      </c>
      <c r="E5168">
        <v>396.86099999999999</v>
      </c>
      <c r="F5168">
        <v>2020</v>
      </c>
    </row>
    <row r="5169" spans="1:6" x14ac:dyDescent="0.25">
      <c r="A5169" t="s">
        <v>2332</v>
      </c>
      <c r="B5169" t="s">
        <v>2345</v>
      </c>
      <c r="C5169" t="b">
        <v>0</v>
      </c>
      <c r="D5169" t="s">
        <v>69</v>
      </c>
      <c r="E5169">
        <v>0</v>
      </c>
      <c r="F5169">
        <v>2020</v>
      </c>
    </row>
    <row r="5170" spans="1:6" x14ac:dyDescent="0.25">
      <c r="A5170" t="s">
        <v>2385</v>
      </c>
      <c r="B5170" t="s">
        <v>2345</v>
      </c>
      <c r="C5170" t="b">
        <v>1</v>
      </c>
      <c r="D5170" t="s">
        <v>69</v>
      </c>
      <c r="E5170">
        <v>271763.14</v>
      </c>
      <c r="F5170">
        <v>2020</v>
      </c>
    </row>
    <row r="5171" spans="1:6" x14ac:dyDescent="0.25">
      <c r="A5171" t="s">
        <v>2448</v>
      </c>
      <c r="B5171" t="s">
        <v>2341</v>
      </c>
      <c r="C5171" t="b">
        <v>1</v>
      </c>
      <c r="D5171" t="s">
        <v>105</v>
      </c>
      <c r="E5171">
        <v>5397</v>
      </c>
      <c r="F5171">
        <v>2020</v>
      </c>
    </row>
    <row r="5172" spans="1:6" x14ac:dyDescent="0.25">
      <c r="A5172" t="s">
        <v>2366</v>
      </c>
      <c r="B5172" t="s">
        <v>2343</v>
      </c>
      <c r="C5172" t="b">
        <v>0</v>
      </c>
      <c r="D5172" t="s">
        <v>114</v>
      </c>
      <c r="E5172">
        <v>419631.01</v>
      </c>
      <c r="F5172">
        <v>2020</v>
      </c>
    </row>
    <row r="5173" spans="1:6" x14ac:dyDescent="0.25">
      <c r="A5173" t="s">
        <v>2353</v>
      </c>
      <c r="B5173" t="s">
        <v>2372</v>
      </c>
      <c r="C5173" t="b">
        <v>0</v>
      </c>
      <c r="D5173" t="s">
        <v>114</v>
      </c>
      <c r="E5173">
        <v>11949.99</v>
      </c>
      <c r="F5173">
        <v>2020</v>
      </c>
    </row>
    <row r="5174" spans="1:6" x14ac:dyDescent="0.25">
      <c r="A5174" t="s">
        <v>2366</v>
      </c>
      <c r="B5174" t="s">
        <v>2343</v>
      </c>
      <c r="C5174" t="b">
        <v>0</v>
      </c>
      <c r="D5174" t="s">
        <v>114</v>
      </c>
      <c r="E5174">
        <v>2001076</v>
      </c>
      <c r="F5174">
        <v>2020</v>
      </c>
    </row>
    <row r="5175" spans="1:6" x14ac:dyDescent="0.25">
      <c r="A5175" t="s">
        <v>2332</v>
      </c>
      <c r="B5175" t="s">
        <v>2372</v>
      </c>
      <c r="C5175" t="b">
        <v>0</v>
      </c>
      <c r="D5175" t="s">
        <v>114</v>
      </c>
      <c r="E5175">
        <v>0</v>
      </c>
      <c r="F5175">
        <v>2020</v>
      </c>
    </row>
    <row r="5176" spans="1:6" x14ac:dyDescent="0.25">
      <c r="A5176" t="s">
        <v>2378</v>
      </c>
      <c r="B5176" t="s">
        <v>2352</v>
      </c>
      <c r="C5176" t="b">
        <v>0</v>
      </c>
      <c r="D5176" t="s">
        <v>114</v>
      </c>
      <c r="E5176">
        <v>444927</v>
      </c>
      <c r="F5176">
        <v>2020</v>
      </c>
    </row>
    <row r="5177" spans="1:6" x14ac:dyDescent="0.25">
      <c r="A5177" t="s">
        <v>2332</v>
      </c>
      <c r="B5177" t="s">
        <v>2345</v>
      </c>
      <c r="C5177" t="b">
        <v>0</v>
      </c>
      <c r="D5177" t="s">
        <v>105</v>
      </c>
      <c r="E5177">
        <v>0</v>
      </c>
      <c r="F5177">
        <v>2020</v>
      </c>
    </row>
    <row r="5178" spans="1:6" x14ac:dyDescent="0.25">
      <c r="A5178" t="s">
        <v>2332</v>
      </c>
      <c r="B5178" t="s">
        <v>2350</v>
      </c>
      <c r="C5178" t="b">
        <v>0</v>
      </c>
      <c r="D5178" t="s">
        <v>105</v>
      </c>
      <c r="E5178">
        <v>0</v>
      </c>
      <c r="F5178">
        <v>2020</v>
      </c>
    </row>
    <row r="5179" spans="1:6" x14ac:dyDescent="0.25">
      <c r="A5179" t="s">
        <v>2332</v>
      </c>
      <c r="B5179" t="s">
        <v>2347</v>
      </c>
      <c r="C5179" t="b">
        <v>0</v>
      </c>
      <c r="D5179" t="s">
        <v>105</v>
      </c>
      <c r="E5179">
        <v>0</v>
      </c>
      <c r="F5179">
        <v>2020</v>
      </c>
    </row>
    <row r="5180" spans="1:6" x14ac:dyDescent="0.25">
      <c r="A5180" t="s">
        <v>2393</v>
      </c>
      <c r="B5180" t="s">
        <v>2341</v>
      </c>
      <c r="C5180" t="b">
        <v>1</v>
      </c>
      <c r="D5180" t="s">
        <v>122</v>
      </c>
      <c r="E5180">
        <v>10563</v>
      </c>
      <c r="F5180">
        <v>2020</v>
      </c>
    </row>
    <row r="5181" spans="1:6" x14ac:dyDescent="0.25">
      <c r="A5181" t="s">
        <v>2448</v>
      </c>
      <c r="B5181" t="s">
        <v>2341</v>
      </c>
      <c r="C5181" t="b">
        <v>1</v>
      </c>
      <c r="D5181" t="s">
        <v>105</v>
      </c>
      <c r="E5181">
        <v>5815</v>
      </c>
      <c r="F5181">
        <v>2020</v>
      </c>
    </row>
    <row r="5182" spans="1:6" x14ac:dyDescent="0.25">
      <c r="A5182" t="s">
        <v>2448</v>
      </c>
      <c r="B5182" t="s">
        <v>2341</v>
      </c>
      <c r="C5182" t="b">
        <v>1</v>
      </c>
      <c r="D5182" t="s">
        <v>105</v>
      </c>
      <c r="E5182">
        <v>8179</v>
      </c>
      <c r="F5182">
        <v>2020</v>
      </c>
    </row>
    <row r="5183" spans="1:6" x14ac:dyDescent="0.25">
      <c r="A5183" t="s">
        <v>2370</v>
      </c>
      <c r="B5183" t="s">
        <v>2341</v>
      </c>
      <c r="C5183" t="b">
        <v>1</v>
      </c>
      <c r="D5183" t="s">
        <v>105</v>
      </c>
      <c r="E5183">
        <v>7984</v>
      </c>
      <c r="F5183">
        <v>2020</v>
      </c>
    </row>
    <row r="5184" spans="1:6" x14ac:dyDescent="0.25">
      <c r="A5184" t="s">
        <v>2332</v>
      </c>
      <c r="B5184" t="s">
        <v>2350</v>
      </c>
      <c r="C5184" t="b">
        <v>0</v>
      </c>
      <c r="D5184" t="s">
        <v>79</v>
      </c>
      <c r="E5184">
        <v>1.865</v>
      </c>
      <c r="F5184">
        <v>2020</v>
      </c>
    </row>
    <row r="5185" spans="1:6" x14ac:dyDescent="0.25">
      <c r="A5185" t="s">
        <v>2332</v>
      </c>
      <c r="B5185" t="s">
        <v>2343</v>
      </c>
      <c r="C5185" t="b">
        <v>0</v>
      </c>
      <c r="D5185" t="s">
        <v>79</v>
      </c>
      <c r="E5185">
        <v>21123.764999999999</v>
      </c>
      <c r="F5185">
        <v>2020</v>
      </c>
    </row>
    <row r="5186" spans="1:6" x14ac:dyDescent="0.25">
      <c r="A5186" t="s">
        <v>2353</v>
      </c>
      <c r="B5186" t="s">
        <v>2350</v>
      </c>
      <c r="C5186" t="b">
        <v>0</v>
      </c>
      <c r="D5186" t="s">
        <v>79</v>
      </c>
      <c r="E5186">
        <v>11.314</v>
      </c>
      <c r="F5186">
        <v>2020</v>
      </c>
    </row>
    <row r="5187" spans="1:6" x14ac:dyDescent="0.25">
      <c r="A5187" t="s">
        <v>2448</v>
      </c>
      <c r="B5187" t="s">
        <v>2343</v>
      </c>
      <c r="C5187" t="b">
        <v>1</v>
      </c>
      <c r="D5187" t="s">
        <v>79</v>
      </c>
      <c r="E5187">
        <v>128140.24</v>
      </c>
      <c r="F5187">
        <v>2020</v>
      </c>
    </row>
    <row r="5188" spans="1:6" x14ac:dyDescent="0.25">
      <c r="A5188" t="s">
        <v>2457</v>
      </c>
      <c r="B5188" t="s">
        <v>2341</v>
      </c>
      <c r="C5188" t="b">
        <v>1</v>
      </c>
      <c r="D5188" t="s">
        <v>32</v>
      </c>
      <c r="E5188">
        <v>11327</v>
      </c>
      <c r="F5188">
        <v>2020</v>
      </c>
    </row>
    <row r="5189" spans="1:6" x14ac:dyDescent="0.25">
      <c r="A5189" t="s">
        <v>2385</v>
      </c>
      <c r="B5189" t="s">
        <v>2341</v>
      </c>
      <c r="C5189" t="b">
        <v>1</v>
      </c>
      <c r="D5189" t="s">
        <v>32</v>
      </c>
      <c r="E5189">
        <v>15030</v>
      </c>
      <c r="F5189">
        <v>2020</v>
      </c>
    </row>
    <row r="5190" spans="1:6" x14ac:dyDescent="0.25">
      <c r="A5190" t="s">
        <v>2385</v>
      </c>
      <c r="B5190" t="s">
        <v>2341</v>
      </c>
      <c r="C5190" t="b">
        <v>1</v>
      </c>
      <c r="D5190" t="s">
        <v>32</v>
      </c>
      <c r="E5190">
        <v>94</v>
      </c>
      <c r="F5190">
        <v>2020</v>
      </c>
    </row>
    <row r="5191" spans="1:6" x14ac:dyDescent="0.25">
      <c r="A5191" t="s">
        <v>2385</v>
      </c>
      <c r="B5191" t="s">
        <v>2341</v>
      </c>
      <c r="C5191" t="b">
        <v>1</v>
      </c>
      <c r="D5191" t="s">
        <v>32</v>
      </c>
      <c r="E5191">
        <v>4729</v>
      </c>
      <c r="F5191">
        <v>2020</v>
      </c>
    </row>
    <row r="5192" spans="1:6" x14ac:dyDescent="0.25">
      <c r="A5192" t="s">
        <v>2360</v>
      </c>
      <c r="B5192" t="s">
        <v>2341</v>
      </c>
      <c r="C5192" t="b">
        <v>1</v>
      </c>
      <c r="D5192" t="s">
        <v>85</v>
      </c>
      <c r="E5192">
        <v>4302</v>
      </c>
      <c r="F5192">
        <v>2020</v>
      </c>
    </row>
    <row r="5193" spans="1:6" x14ac:dyDescent="0.25">
      <c r="A5193" t="s">
        <v>2385</v>
      </c>
      <c r="B5193" t="s">
        <v>2343</v>
      </c>
      <c r="C5193" t="b">
        <v>1</v>
      </c>
      <c r="D5193" t="s">
        <v>58</v>
      </c>
      <c r="E5193">
        <v>23953</v>
      </c>
      <c r="F5193">
        <v>2020</v>
      </c>
    </row>
    <row r="5194" spans="1:6" x14ac:dyDescent="0.25">
      <c r="A5194" t="s">
        <v>2385</v>
      </c>
      <c r="B5194" t="s">
        <v>2343</v>
      </c>
      <c r="C5194" t="b">
        <v>1</v>
      </c>
      <c r="D5194" t="s">
        <v>58</v>
      </c>
      <c r="E5194">
        <v>119525</v>
      </c>
      <c r="F5194">
        <v>2020</v>
      </c>
    </row>
    <row r="5195" spans="1:6" x14ac:dyDescent="0.25">
      <c r="A5195" t="s">
        <v>2353</v>
      </c>
      <c r="B5195" t="s">
        <v>2347</v>
      </c>
      <c r="C5195" t="b">
        <v>0</v>
      </c>
      <c r="D5195" t="s">
        <v>58</v>
      </c>
      <c r="E5195">
        <v>368.55399999999997</v>
      </c>
      <c r="F5195">
        <v>2020</v>
      </c>
    </row>
    <row r="5196" spans="1:6" x14ac:dyDescent="0.25">
      <c r="A5196" t="s">
        <v>2353</v>
      </c>
      <c r="B5196" t="s">
        <v>2372</v>
      </c>
      <c r="C5196" t="b">
        <v>0</v>
      </c>
      <c r="D5196" t="s">
        <v>58</v>
      </c>
      <c r="E5196">
        <v>2919.2449999999999</v>
      </c>
      <c r="F5196">
        <v>2020</v>
      </c>
    </row>
    <row r="5197" spans="1:6" x14ac:dyDescent="0.25">
      <c r="A5197" t="s">
        <v>2455</v>
      </c>
      <c r="B5197" t="s">
        <v>2386</v>
      </c>
      <c r="C5197" t="b">
        <v>1</v>
      </c>
      <c r="D5197" t="s">
        <v>58</v>
      </c>
      <c r="E5197">
        <v>63051.201000000001</v>
      </c>
      <c r="F5197">
        <v>2020</v>
      </c>
    </row>
    <row r="5198" spans="1:6" x14ac:dyDescent="0.25">
      <c r="A5198" t="s">
        <v>2444</v>
      </c>
      <c r="B5198" t="s">
        <v>2350</v>
      </c>
      <c r="C5198" t="b">
        <v>0</v>
      </c>
      <c r="D5198" t="s">
        <v>55</v>
      </c>
      <c r="E5198">
        <v>2350.04</v>
      </c>
      <c r="F5198">
        <v>2020</v>
      </c>
    </row>
    <row r="5199" spans="1:6" x14ac:dyDescent="0.25">
      <c r="A5199" t="s">
        <v>2366</v>
      </c>
      <c r="B5199" t="s">
        <v>2341</v>
      </c>
      <c r="C5199" t="b">
        <v>0</v>
      </c>
      <c r="D5199" t="s">
        <v>55</v>
      </c>
      <c r="E5199">
        <v>4659.93</v>
      </c>
      <c r="F5199">
        <v>2020</v>
      </c>
    </row>
    <row r="5200" spans="1:6" x14ac:dyDescent="0.25">
      <c r="A5200" t="s">
        <v>2398</v>
      </c>
      <c r="B5200" t="s">
        <v>2401</v>
      </c>
      <c r="C5200" t="b">
        <v>0</v>
      </c>
      <c r="D5200" t="s">
        <v>55</v>
      </c>
      <c r="E5200">
        <v>1122.6600000000001</v>
      </c>
      <c r="F5200">
        <v>2020</v>
      </c>
    </row>
    <row r="5201" spans="1:6" x14ac:dyDescent="0.25">
      <c r="A5201" t="s">
        <v>2353</v>
      </c>
      <c r="B5201" t="s">
        <v>2350</v>
      </c>
      <c r="C5201" t="b">
        <v>0</v>
      </c>
      <c r="D5201" t="s">
        <v>55</v>
      </c>
      <c r="E5201">
        <v>1534.04</v>
      </c>
      <c r="F5201">
        <v>2020</v>
      </c>
    </row>
    <row r="5202" spans="1:6" x14ac:dyDescent="0.25">
      <c r="A5202" t="s">
        <v>2388</v>
      </c>
      <c r="B5202" t="s">
        <v>2386</v>
      </c>
      <c r="C5202" t="b">
        <v>1</v>
      </c>
      <c r="D5202" t="s">
        <v>55</v>
      </c>
      <c r="E5202">
        <v>24919.8</v>
      </c>
      <c r="F5202">
        <v>2020</v>
      </c>
    </row>
    <row r="5203" spans="1:6" x14ac:dyDescent="0.25">
      <c r="A5203" t="s">
        <v>2379</v>
      </c>
      <c r="B5203" t="s">
        <v>2339</v>
      </c>
      <c r="C5203" t="b">
        <v>0</v>
      </c>
      <c r="D5203" t="s">
        <v>55</v>
      </c>
      <c r="E5203">
        <v>1883.97</v>
      </c>
      <c r="F5203">
        <v>2020</v>
      </c>
    </row>
    <row r="5204" spans="1:6" x14ac:dyDescent="0.25">
      <c r="A5204" t="s">
        <v>2406</v>
      </c>
      <c r="B5204" t="s">
        <v>2341</v>
      </c>
      <c r="C5204" t="b">
        <v>1</v>
      </c>
      <c r="D5204" t="s">
        <v>55</v>
      </c>
      <c r="E5204">
        <v>10016</v>
      </c>
      <c r="F5204">
        <v>2020</v>
      </c>
    </row>
    <row r="5205" spans="1:6" x14ac:dyDescent="0.25">
      <c r="A5205" t="s">
        <v>2412</v>
      </c>
      <c r="B5205" t="s">
        <v>2341</v>
      </c>
      <c r="C5205" t="b">
        <v>1</v>
      </c>
      <c r="D5205" t="s">
        <v>55</v>
      </c>
      <c r="E5205">
        <v>4612</v>
      </c>
      <c r="F5205">
        <v>2020</v>
      </c>
    </row>
    <row r="5206" spans="1:6" x14ac:dyDescent="0.25">
      <c r="A5206" t="s">
        <v>2353</v>
      </c>
      <c r="B5206" t="s">
        <v>2347</v>
      </c>
      <c r="C5206" t="b">
        <v>0</v>
      </c>
      <c r="D5206" t="s">
        <v>15</v>
      </c>
      <c r="E5206">
        <v>121.774</v>
      </c>
      <c r="F5206">
        <v>2020</v>
      </c>
    </row>
    <row r="5207" spans="1:6" x14ac:dyDescent="0.25">
      <c r="A5207" t="s">
        <v>2448</v>
      </c>
      <c r="B5207" t="s">
        <v>2386</v>
      </c>
      <c r="C5207" t="b">
        <v>1</v>
      </c>
      <c r="D5207" t="s">
        <v>15</v>
      </c>
      <c r="E5207">
        <v>31005.225999999999</v>
      </c>
      <c r="F5207">
        <v>2020</v>
      </c>
    </row>
    <row r="5208" spans="1:6" x14ac:dyDescent="0.25">
      <c r="A5208" t="s">
        <v>2378</v>
      </c>
      <c r="B5208" t="s">
        <v>2386</v>
      </c>
      <c r="C5208" t="b">
        <v>1</v>
      </c>
      <c r="D5208" t="s">
        <v>77</v>
      </c>
      <c r="E5208">
        <v>1354</v>
      </c>
      <c r="F5208">
        <v>2020</v>
      </c>
    </row>
    <row r="5209" spans="1:6" x14ac:dyDescent="0.25">
      <c r="A5209" t="s">
        <v>2332</v>
      </c>
      <c r="B5209" t="s">
        <v>2386</v>
      </c>
      <c r="C5209" t="b">
        <v>0</v>
      </c>
      <c r="D5209" t="s">
        <v>77</v>
      </c>
      <c r="E5209">
        <v>0</v>
      </c>
      <c r="F5209">
        <v>2020</v>
      </c>
    </row>
    <row r="5210" spans="1:6" x14ac:dyDescent="0.25">
      <c r="A5210" t="s">
        <v>2332</v>
      </c>
      <c r="B5210" t="s">
        <v>2347</v>
      </c>
      <c r="C5210" t="b">
        <v>0</v>
      </c>
      <c r="D5210" t="s">
        <v>15</v>
      </c>
      <c r="E5210">
        <v>0</v>
      </c>
      <c r="F5210">
        <v>2020</v>
      </c>
    </row>
    <row r="5211" spans="1:6" x14ac:dyDescent="0.25">
      <c r="A5211" t="s">
        <v>2332</v>
      </c>
      <c r="B5211" t="s">
        <v>2386</v>
      </c>
      <c r="C5211" t="b">
        <v>0</v>
      </c>
      <c r="D5211" t="s">
        <v>15</v>
      </c>
      <c r="E5211">
        <v>0</v>
      </c>
      <c r="F5211">
        <v>2020</v>
      </c>
    </row>
    <row r="5212" spans="1:6" x14ac:dyDescent="0.25">
      <c r="A5212" t="s">
        <v>2370</v>
      </c>
      <c r="B5212" t="s">
        <v>2341</v>
      </c>
      <c r="C5212" t="b">
        <v>1</v>
      </c>
      <c r="D5212" t="s">
        <v>85</v>
      </c>
      <c r="E5212">
        <v>1518</v>
      </c>
      <c r="F5212">
        <v>2020</v>
      </c>
    </row>
    <row r="5213" spans="1:6" x14ac:dyDescent="0.25">
      <c r="A5213" t="s">
        <v>2332</v>
      </c>
      <c r="B5213" t="s">
        <v>2350</v>
      </c>
      <c r="C5213" t="b">
        <v>0</v>
      </c>
      <c r="D5213" t="s">
        <v>60</v>
      </c>
      <c r="E5213">
        <v>0</v>
      </c>
      <c r="F5213">
        <v>2020</v>
      </c>
    </row>
    <row r="5214" spans="1:6" x14ac:dyDescent="0.25">
      <c r="A5214" t="s">
        <v>2332</v>
      </c>
      <c r="B5214" t="s">
        <v>2347</v>
      </c>
      <c r="C5214" t="b">
        <v>0</v>
      </c>
      <c r="D5214" t="s">
        <v>60</v>
      </c>
      <c r="E5214">
        <v>0</v>
      </c>
      <c r="F5214">
        <v>2020</v>
      </c>
    </row>
    <row r="5215" spans="1:6" x14ac:dyDescent="0.25">
      <c r="A5215" t="s">
        <v>2332</v>
      </c>
      <c r="B5215" t="s">
        <v>2345</v>
      </c>
      <c r="C5215" t="b">
        <v>0</v>
      </c>
      <c r="D5215" t="s">
        <v>60</v>
      </c>
      <c r="E5215">
        <v>0</v>
      </c>
      <c r="F5215">
        <v>2020</v>
      </c>
    </row>
    <row r="5216" spans="1:6" x14ac:dyDescent="0.25">
      <c r="A5216" t="s">
        <v>2377</v>
      </c>
      <c r="B5216" t="s">
        <v>2341</v>
      </c>
      <c r="C5216" t="b">
        <v>0</v>
      </c>
      <c r="D5216" t="s">
        <v>85</v>
      </c>
      <c r="E5216">
        <v>1853</v>
      </c>
      <c r="F5216">
        <v>2020</v>
      </c>
    </row>
    <row r="5217" spans="1:6" x14ac:dyDescent="0.25">
      <c r="A5217" t="s">
        <v>2359</v>
      </c>
      <c r="B5217" t="s">
        <v>2347</v>
      </c>
      <c r="C5217" t="b">
        <v>0</v>
      </c>
      <c r="D5217" t="s">
        <v>40</v>
      </c>
      <c r="E5217">
        <v>124895.66</v>
      </c>
      <c r="F5217">
        <v>2020</v>
      </c>
    </row>
    <row r="5218" spans="1:6" x14ac:dyDescent="0.25">
      <c r="A5218" t="s">
        <v>2332</v>
      </c>
      <c r="B5218" t="s">
        <v>2345</v>
      </c>
      <c r="C5218" t="b">
        <v>0</v>
      </c>
      <c r="D5218" t="s">
        <v>40</v>
      </c>
      <c r="E5218">
        <v>0</v>
      </c>
      <c r="F5218">
        <v>2020</v>
      </c>
    </row>
    <row r="5219" spans="1:6" x14ac:dyDescent="0.25">
      <c r="A5219" t="s">
        <v>2379</v>
      </c>
      <c r="B5219" t="s">
        <v>2345</v>
      </c>
      <c r="C5219" t="b">
        <v>0</v>
      </c>
      <c r="D5219" t="s">
        <v>40</v>
      </c>
      <c r="E5219">
        <v>20351.368999999999</v>
      </c>
      <c r="F5219">
        <v>2020</v>
      </c>
    </row>
    <row r="5220" spans="1:6" x14ac:dyDescent="0.25">
      <c r="A5220" t="s">
        <v>2353</v>
      </c>
      <c r="B5220" t="s">
        <v>2386</v>
      </c>
      <c r="C5220" t="b">
        <v>0</v>
      </c>
      <c r="D5220" t="s">
        <v>40</v>
      </c>
      <c r="E5220">
        <v>51725.629000000001</v>
      </c>
      <c r="F5220">
        <v>2020</v>
      </c>
    </row>
    <row r="5221" spans="1:6" x14ac:dyDescent="0.25">
      <c r="A5221" t="s">
        <v>2332</v>
      </c>
      <c r="B5221" t="s">
        <v>2350</v>
      </c>
      <c r="C5221" t="b">
        <v>0</v>
      </c>
      <c r="D5221" t="s">
        <v>40</v>
      </c>
      <c r="E5221">
        <v>0</v>
      </c>
      <c r="F5221">
        <v>2020</v>
      </c>
    </row>
    <row r="5222" spans="1:6" x14ac:dyDescent="0.25">
      <c r="A5222" t="s">
        <v>2379</v>
      </c>
      <c r="B5222" t="s">
        <v>2345</v>
      </c>
      <c r="C5222" t="b">
        <v>0</v>
      </c>
      <c r="D5222" t="s">
        <v>40</v>
      </c>
      <c r="E5222">
        <v>696826</v>
      </c>
      <c r="F5222">
        <v>2020</v>
      </c>
    </row>
    <row r="5223" spans="1:6" x14ac:dyDescent="0.25">
      <c r="A5223" t="s">
        <v>2332</v>
      </c>
      <c r="B5223" t="s">
        <v>2372</v>
      </c>
      <c r="C5223" t="b">
        <v>0</v>
      </c>
      <c r="D5223" t="s">
        <v>40</v>
      </c>
      <c r="E5223">
        <v>0</v>
      </c>
      <c r="F5223">
        <v>2020</v>
      </c>
    </row>
    <row r="5224" spans="1:6" x14ac:dyDescent="0.25">
      <c r="A5224" t="s">
        <v>2332</v>
      </c>
      <c r="B5224" t="s">
        <v>2386</v>
      </c>
      <c r="C5224" t="b">
        <v>0</v>
      </c>
      <c r="D5224" t="s">
        <v>40</v>
      </c>
      <c r="E5224">
        <v>0</v>
      </c>
      <c r="F5224">
        <v>2020</v>
      </c>
    </row>
    <row r="5225" spans="1:6" x14ac:dyDescent="0.25">
      <c r="A5225" t="s">
        <v>2332</v>
      </c>
      <c r="B5225" t="s">
        <v>2347</v>
      </c>
      <c r="C5225" t="b">
        <v>0</v>
      </c>
      <c r="D5225" t="s">
        <v>40</v>
      </c>
      <c r="E5225">
        <v>0</v>
      </c>
      <c r="F5225">
        <v>2020</v>
      </c>
    </row>
    <row r="5226" spans="1:6" x14ac:dyDescent="0.25">
      <c r="A5226" t="s">
        <v>2457</v>
      </c>
      <c r="B5226" t="s">
        <v>2345</v>
      </c>
      <c r="C5226" t="b">
        <v>0</v>
      </c>
      <c r="D5226" t="s">
        <v>40</v>
      </c>
      <c r="E5226">
        <v>27576</v>
      </c>
      <c r="F5226">
        <v>2020</v>
      </c>
    </row>
    <row r="5227" spans="1:6" x14ac:dyDescent="0.25">
      <c r="A5227" t="s">
        <v>2332</v>
      </c>
      <c r="B5227" t="s">
        <v>2347</v>
      </c>
      <c r="C5227" t="b">
        <v>0</v>
      </c>
      <c r="D5227" t="s">
        <v>71</v>
      </c>
      <c r="E5227">
        <v>0</v>
      </c>
      <c r="F5227">
        <v>2020</v>
      </c>
    </row>
    <row r="5228" spans="1:6" x14ac:dyDescent="0.25">
      <c r="A5228" t="s">
        <v>2457</v>
      </c>
      <c r="B5228" t="s">
        <v>2345</v>
      </c>
      <c r="C5228" t="b">
        <v>0</v>
      </c>
      <c r="D5228" t="s">
        <v>71</v>
      </c>
      <c r="E5228">
        <v>30888</v>
      </c>
      <c r="F5228">
        <v>2020</v>
      </c>
    </row>
    <row r="5229" spans="1:6" x14ac:dyDescent="0.25">
      <c r="A5229" t="s">
        <v>2378</v>
      </c>
      <c r="B5229" t="s">
        <v>2345</v>
      </c>
      <c r="C5229" t="b">
        <v>0</v>
      </c>
      <c r="D5229" t="s">
        <v>60</v>
      </c>
      <c r="E5229">
        <v>24948</v>
      </c>
      <c r="F5229">
        <v>2020</v>
      </c>
    </row>
    <row r="5230" spans="1:6" x14ac:dyDescent="0.25">
      <c r="A5230" t="s">
        <v>2446</v>
      </c>
      <c r="B5230" t="s">
        <v>2352</v>
      </c>
      <c r="C5230" t="b">
        <v>0</v>
      </c>
      <c r="D5230" t="s">
        <v>40</v>
      </c>
      <c r="E5230">
        <v>281702</v>
      </c>
      <c r="F5230">
        <v>2020</v>
      </c>
    </row>
    <row r="5231" spans="1:6" x14ac:dyDescent="0.25">
      <c r="A5231" t="s">
        <v>2342</v>
      </c>
      <c r="B5231" t="s">
        <v>2345</v>
      </c>
      <c r="C5231" t="b">
        <v>0</v>
      </c>
      <c r="D5231" t="s">
        <v>40</v>
      </c>
      <c r="E5231">
        <v>144759.10999999999</v>
      </c>
      <c r="F5231">
        <v>2020</v>
      </c>
    </row>
    <row r="5232" spans="1:6" x14ac:dyDescent="0.25">
      <c r="A5232" t="s">
        <v>2353</v>
      </c>
      <c r="B5232" t="s">
        <v>2347</v>
      </c>
      <c r="C5232" t="b">
        <v>0</v>
      </c>
      <c r="D5232" t="s">
        <v>40</v>
      </c>
      <c r="E5232">
        <v>537.85699999999997</v>
      </c>
      <c r="F5232">
        <v>2020</v>
      </c>
    </row>
    <row r="5233" spans="1:6" x14ac:dyDescent="0.25">
      <c r="A5233" t="s">
        <v>2332</v>
      </c>
      <c r="B5233" t="s">
        <v>2386</v>
      </c>
      <c r="C5233" t="b">
        <v>0</v>
      </c>
      <c r="D5233" t="s">
        <v>40</v>
      </c>
      <c r="E5233">
        <v>0</v>
      </c>
      <c r="F5233">
        <v>2020</v>
      </c>
    </row>
    <row r="5234" spans="1:6" x14ac:dyDescent="0.25">
      <c r="A5234" t="s">
        <v>2342</v>
      </c>
      <c r="B5234" t="s">
        <v>2345</v>
      </c>
      <c r="C5234" t="b">
        <v>0</v>
      </c>
      <c r="D5234" t="s">
        <v>40</v>
      </c>
      <c r="E5234">
        <v>387871.04</v>
      </c>
      <c r="F5234">
        <v>2020</v>
      </c>
    </row>
    <row r="5235" spans="1:6" x14ac:dyDescent="0.25">
      <c r="A5235" t="s">
        <v>2445</v>
      </c>
      <c r="B5235" t="s">
        <v>2345</v>
      </c>
      <c r="C5235" t="b">
        <v>0</v>
      </c>
      <c r="D5235" t="s">
        <v>35</v>
      </c>
      <c r="E5235">
        <v>807794.24</v>
      </c>
      <c r="F5235">
        <v>2020</v>
      </c>
    </row>
    <row r="5236" spans="1:6" x14ac:dyDescent="0.25">
      <c r="A5236" t="s">
        <v>2353</v>
      </c>
      <c r="B5236" t="s">
        <v>2347</v>
      </c>
      <c r="C5236" t="b">
        <v>0</v>
      </c>
      <c r="D5236" t="s">
        <v>35</v>
      </c>
      <c r="E5236">
        <v>1093.806</v>
      </c>
      <c r="F5236">
        <v>2020</v>
      </c>
    </row>
    <row r="5237" spans="1:6" x14ac:dyDescent="0.25">
      <c r="A5237" t="s">
        <v>2445</v>
      </c>
      <c r="B5237" t="s">
        <v>2345</v>
      </c>
      <c r="C5237" t="b">
        <v>0</v>
      </c>
      <c r="D5237" t="s">
        <v>35</v>
      </c>
      <c r="E5237">
        <v>369535.47</v>
      </c>
      <c r="F5237">
        <v>2020</v>
      </c>
    </row>
    <row r="5238" spans="1:6" x14ac:dyDescent="0.25">
      <c r="A5238" t="s">
        <v>2353</v>
      </c>
      <c r="B5238" t="s">
        <v>2372</v>
      </c>
      <c r="C5238" t="b">
        <v>0</v>
      </c>
      <c r="D5238" t="s">
        <v>35</v>
      </c>
      <c r="E5238">
        <v>175.49</v>
      </c>
      <c r="F5238">
        <v>2020</v>
      </c>
    </row>
    <row r="5239" spans="1:6" x14ac:dyDescent="0.25">
      <c r="A5239" t="s">
        <v>2332</v>
      </c>
      <c r="B5239" t="s">
        <v>2386</v>
      </c>
      <c r="C5239" t="b">
        <v>0</v>
      </c>
      <c r="D5239" t="s">
        <v>35</v>
      </c>
      <c r="E5239">
        <v>0</v>
      </c>
      <c r="F5239">
        <v>2020</v>
      </c>
    </row>
    <row r="5240" spans="1:6" x14ac:dyDescent="0.25">
      <c r="A5240" t="s">
        <v>2332</v>
      </c>
      <c r="B5240" t="s">
        <v>2345</v>
      </c>
      <c r="C5240" t="b">
        <v>0</v>
      </c>
      <c r="D5240" t="s">
        <v>35</v>
      </c>
      <c r="E5240">
        <v>0</v>
      </c>
      <c r="F5240">
        <v>2020</v>
      </c>
    </row>
    <row r="5241" spans="1:6" x14ac:dyDescent="0.25">
      <c r="A5241" t="s">
        <v>2457</v>
      </c>
      <c r="B5241" t="s">
        <v>2352</v>
      </c>
      <c r="C5241" t="b">
        <v>0</v>
      </c>
      <c r="D5241" t="s">
        <v>35</v>
      </c>
      <c r="E5241">
        <v>71548</v>
      </c>
      <c r="F5241">
        <v>2020</v>
      </c>
    </row>
    <row r="5242" spans="1:6" x14ac:dyDescent="0.25">
      <c r="A5242" t="s">
        <v>2448</v>
      </c>
      <c r="B5242" t="s">
        <v>2345</v>
      </c>
      <c r="C5242" t="b">
        <v>0</v>
      </c>
      <c r="D5242" t="s">
        <v>35</v>
      </c>
      <c r="E5242">
        <v>386348</v>
      </c>
      <c r="F5242">
        <v>2020</v>
      </c>
    </row>
    <row r="5243" spans="1:6" x14ac:dyDescent="0.25">
      <c r="A5243" t="s">
        <v>2332</v>
      </c>
      <c r="B5243" t="s">
        <v>2347</v>
      </c>
      <c r="C5243" t="b">
        <v>0</v>
      </c>
      <c r="D5243" t="s">
        <v>35</v>
      </c>
      <c r="E5243">
        <v>0</v>
      </c>
      <c r="F5243">
        <v>2020</v>
      </c>
    </row>
    <row r="5244" spans="1:6" x14ac:dyDescent="0.25">
      <c r="A5244" t="s">
        <v>2379</v>
      </c>
      <c r="B5244" t="s">
        <v>2386</v>
      </c>
      <c r="C5244" t="b">
        <v>1</v>
      </c>
      <c r="D5244" t="s">
        <v>97</v>
      </c>
      <c r="E5244">
        <v>166577</v>
      </c>
      <c r="F5244">
        <v>2020</v>
      </c>
    </row>
    <row r="5245" spans="1:6" x14ac:dyDescent="0.25">
      <c r="A5245" t="s">
        <v>2353</v>
      </c>
      <c r="B5245" t="s">
        <v>2350</v>
      </c>
      <c r="C5245" t="b">
        <v>0</v>
      </c>
      <c r="D5245" t="s">
        <v>100</v>
      </c>
      <c r="E5245">
        <v>875.19399999999996</v>
      </c>
      <c r="F5245">
        <v>2020</v>
      </c>
    </row>
    <row r="5246" spans="1:6" x14ac:dyDescent="0.25">
      <c r="A5246" t="s">
        <v>2391</v>
      </c>
      <c r="B5246" t="s">
        <v>2352</v>
      </c>
      <c r="C5246" t="b">
        <v>1</v>
      </c>
      <c r="D5246" t="s">
        <v>100</v>
      </c>
      <c r="E5246">
        <v>8553.8060000000005</v>
      </c>
      <c r="F5246">
        <v>2020</v>
      </c>
    </row>
    <row r="5247" spans="1:6" x14ac:dyDescent="0.25">
      <c r="A5247" t="s">
        <v>2457</v>
      </c>
      <c r="B5247" t="s">
        <v>2341</v>
      </c>
      <c r="C5247" t="b">
        <v>1</v>
      </c>
      <c r="D5247" t="s">
        <v>85</v>
      </c>
      <c r="E5247">
        <v>2716</v>
      </c>
      <c r="F5247">
        <v>2020</v>
      </c>
    </row>
    <row r="5248" spans="1:6" x14ac:dyDescent="0.25">
      <c r="A5248" t="s">
        <v>2457</v>
      </c>
      <c r="B5248" t="s">
        <v>2429</v>
      </c>
      <c r="C5248" t="b">
        <v>1</v>
      </c>
      <c r="D5248" t="s">
        <v>15</v>
      </c>
      <c r="E5248">
        <v>472193</v>
      </c>
      <c r="F5248">
        <v>2020</v>
      </c>
    </row>
    <row r="5249" spans="1:6" x14ac:dyDescent="0.25">
      <c r="A5249" t="s">
        <v>2448</v>
      </c>
      <c r="B5249" t="s">
        <v>2429</v>
      </c>
      <c r="C5249" t="b">
        <v>1</v>
      </c>
      <c r="D5249" t="s">
        <v>15</v>
      </c>
      <c r="E5249">
        <v>396781</v>
      </c>
      <c r="F5249">
        <v>2020</v>
      </c>
    </row>
    <row r="5250" spans="1:6" x14ac:dyDescent="0.25">
      <c r="A5250" t="s">
        <v>2448</v>
      </c>
      <c r="B5250" t="s">
        <v>2429</v>
      </c>
      <c r="C5250" t="b">
        <v>1</v>
      </c>
      <c r="D5250" t="s">
        <v>15</v>
      </c>
      <c r="E5250">
        <v>267393</v>
      </c>
      <c r="F5250">
        <v>2020</v>
      </c>
    </row>
    <row r="5251" spans="1:6" x14ac:dyDescent="0.25">
      <c r="A5251" t="s">
        <v>2374</v>
      </c>
      <c r="B5251" t="s">
        <v>2429</v>
      </c>
      <c r="C5251" t="b">
        <v>1</v>
      </c>
      <c r="D5251" t="s">
        <v>15</v>
      </c>
      <c r="E5251">
        <v>70469</v>
      </c>
      <c r="F5251">
        <v>2020</v>
      </c>
    </row>
    <row r="5252" spans="1:6" x14ac:dyDescent="0.25">
      <c r="A5252" t="s">
        <v>2385</v>
      </c>
      <c r="B5252" t="s">
        <v>2429</v>
      </c>
      <c r="C5252" t="b">
        <v>1</v>
      </c>
      <c r="D5252" t="s">
        <v>15</v>
      </c>
      <c r="E5252">
        <v>95482</v>
      </c>
      <c r="F5252">
        <v>2020</v>
      </c>
    </row>
    <row r="5253" spans="1:6" x14ac:dyDescent="0.25">
      <c r="A5253" t="s">
        <v>2378</v>
      </c>
      <c r="B5253" t="s">
        <v>2341</v>
      </c>
      <c r="C5253" t="b">
        <v>1</v>
      </c>
      <c r="D5253" t="s">
        <v>15</v>
      </c>
      <c r="E5253">
        <v>11807</v>
      </c>
      <c r="F5253">
        <v>2020</v>
      </c>
    </row>
    <row r="5254" spans="1:6" x14ac:dyDescent="0.25">
      <c r="A5254" t="s">
        <v>2370</v>
      </c>
      <c r="B5254" t="s">
        <v>2341</v>
      </c>
      <c r="C5254" t="b">
        <v>1</v>
      </c>
      <c r="D5254" t="s">
        <v>15</v>
      </c>
      <c r="E5254">
        <v>3419</v>
      </c>
      <c r="F5254">
        <v>2020</v>
      </c>
    </row>
    <row r="5255" spans="1:6" x14ac:dyDescent="0.25">
      <c r="A5255" t="s">
        <v>2370</v>
      </c>
      <c r="B5255" t="s">
        <v>2341</v>
      </c>
      <c r="C5255" t="b">
        <v>1</v>
      </c>
      <c r="D5255" t="s">
        <v>15</v>
      </c>
      <c r="E5255">
        <v>9048</v>
      </c>
      <c r="F5255">
        <v>2020</v>
      </c>
    </row>
    <row r="5256" spans="1:6" x14ac:dyDescent="0.25">
      <c r="A5256" t="s">
        <v>2353</v>
      </c>
      <c r="B5256" t="s">
        <v>2350</v>
      </c>
      <c r="C5256" t="b">
        <v>0</v>
      </c>
      <c r="D5256" t="s">
        <v>55</v>
      </c>
      <c r="E5256">
        <v>611.94200000000001</v>
      </c>
      <c r="F5256">
        <v>2020</v>
      </c>
    </row>
    <row r="5257" spans="1:6" x14ac:dyDescent="0.25">
      <c r="A5257" t="s">
        <v>2408</v>
      </c>
      <c r="B5257" t="s">
        <v>2352</v>
      </c>
      <c r="C5257" t="b">
        <v>0</v>
      </c>
      <c r="D5257" t="s">
        <v>55</v>
      </c>
      <c r="E5257">
        <v>230216.28</v>
      </c>
      <c r="F5257">
        <v>2020</v>
      </c>
    </row>
    <row r="5258" spans="1:6" x14ac:dyDescent="0.25">
      <c r="A5258" t="s">
        <v>2370</v>
      </c>
      <c r="B5258" t="s">
        <v>2350</v>
      </c>
      <c r="C5258" t="b">
        <v>0</v>
      </c>
      <c r="D5258" t="s">
        <v>55</v>
      </c>
      <c r="E5258">
        <v>1455.3</v>
      </c>
      <c r="F5258">
        <v>2020</v>
      </c>
    </row>
    <row r="5259" spans="1:6" x14ac:dyDescent="0.25">
      <c r="A5259" t="s">
        <v>2351</v>
      </c>
      <c r="B5259" t="s">
        <v>2347</v>
      </c>
      <c r="C5259" t="b">
        <v>0</v>
      </c>
      <c r="D5259" t="s">
        <v>55</v>
      </c>
      <c r="E5259">
        <v>84260.02</v>
      </c>
      <c r="F5259">
        <v>2020</v>
      </c>
    </row>
    <row r="5260" spans="1:6" x14ac:dyDescent="0.25">
      <c r="A5260" t="s">
        <v>2332</v>
      </c>
      <c r="B5260" t="s">
        <v>2350</v>
      </c>
      <c r="C5260" t="b">
        <v>0</v>
      </c>
      <c r="D5260" t="s">
        <v>15</v>
      </c>
      <c r="E5260">
        <v>0</v>
      </c>
      <c r="F5260">
        <v>2020</v>
      </c>
    </row>
    <row r="5261" spans="1:6" x14ac:dyDescent="0.25">
      <c r="A5261" t="s">
        <v>2378</v>
      </c>
      <c r="B5261" t="s">
        <v>2352</v>
      </c>
      <c r="C5261" t="b">
        <v>0</v>
      </c>
      <c r="D5261" t="s">
        <v>15</v>
      </c>
      <c r="E5261">
        <v>18218.18</v>
      </c>
      <c r="F5261">
        <v>2020</v>
      </c>
    </row>
    <row r="5262" spans="1:6" x14ac:dyDescent="0.25">
      <c r="A5262" t="s">
        <v>2370</v>
      </c>
      <c r="B5262" t="s">
        <v>2341</v>
      </c>
      <c r="C5262" t="b">
        <v>1</v>
      </c>
      <c r="D5262" t="s">
        <v>85</v>
      </c>
      <c r="E5262">
        <v>4891</v>
      </c>
      <c r="F5262">
        <v>2020</v>
      </c>
    </row>
    <row r="5263" spans="1:6" x14ac:dyDescent="0.25">
      <c r="A5263" t="s">
        <v>2366</v>
      </c>
      <c r="B5263" t="s">
        <v>2341</v>
      </c>
      <c r="C5263" t="b">
        <v>1</v>
      </c>
      <c r="D5263" t="s">
        <v>35</v>
      </c>
      <c r="E5263">
        <v>37556</v>
      </c>
      <c r="F5263">
        <v>2020</v>
      </c>
    </row>
    <row r="5264" spans="1:6" x14ac:dyDescent="0.25">
      <c r="A5264" t="s">
        <v>2332</v>
      </c>
      <c r="B5264" t="s">
        <v>2350</v>
      </c>
      <c r="C5264" t="b">
        <v>0</v>
      </c>
      <c r="D5264" t="s">
        <v>55</v>
      </c>
      <c r="E5264">
        <v>73.861999999999995</v>
      </c>
      <c r="F5264">
        <v>2020</v>
      </c>
    </row>
    <row r="5265" spans="1:6" x14ac:dyDescent="0.25">
      <c r="A5265" t="s">
        <v>2332</v>
      </c>
      <c r="B5265" t="s">
        <v>2343</v>
      </c>
      <c r="C5265" t="b">
        <v>0</v>
      </c>
      <c r="D5265" t="s">
        <v>55</v>
      </c>
      <c r="E5265">
        <v>10653.138000000001</v>
      </c>
      <c r="F5265">
        <v>2020</v>
      </c>
    </row>
    <row r="5266" spans="1:6" x14ac:dyDescent="0.25">
      <c r="A5266" t="s">
        <v>2353</v>
      </c>
      <c r="B5266" t="s">
        <v>2350</v>
      </c>
      <c r="C5266" t="b">
        <v>0</v>
      </c>
      <c r="D5266" t="s">
        <v>55</v>
      </c>
      <c r="E5266">
        <v>172.125</v>
      </c>
      <c r="F5266">
        <v>2020</v>
      </c>
    </row>
    <row r="5267" spans="1:6" x14ac:dyDescent="0.25">
      <c r="A5267" t="s">
        <v>2385</v>
      </c>
      <c r="B5267" t="s">
        <v>2343</v>
      </c>
      <c r="C5267" t="b">
        <v>1</v>
      </c>
      <c r="D5267" t="s">
        <v>55</v>
      </c>
      <c r="E5267">
        <v>24396.875</v>
      </c>
      <c r="F5267">
        <v>2020</v>
      </c>
    </row>
    <row r="5268" spans="1:6" x14ac:dyDescent="0.25">
      <c r="A5268" t="s">
        <v>2385</v>
      </c>
      <c r="B5268" t="s">
        <v>2352</v>
      </c>
      <c r="C5268" t="b">
        <v>1</v>
      </c>
      <c r="D5268" t="s">
        <v>15</v>
      </c>
      <c r="E5268">
        <v>12569</v>
      </c>
      <c r="F5268">
        <v>2020</v>
      </c>
    </row>
    <row r="5269" spans="1:6" x14ac:dyDescent="0.25">
      <c r="A5269" t="s">
        <v>2332</v>
      </c>
      <c r="B5269" t="s">
        <v>2350</v>
      </c>
      <c r="C5269" t="b">
        <v>0</v>
      </c>
      <c r="D5269" t="s">
        <v>79</v>
      </c>
      <c r="E5269">
        <v>231.83699999999999</v>
      </c>
      <c r="F5269">
        <v>2020</v>
      </c>
    </row>
    <row r="5270" spans="1:6" x14ac:dyDescent="0.25">
      <c r="A5270" t="s">
        <v>2455</v>
      </c>
      <c r="B5270" t="s">
        <v>2343</v>
      </c>
      <c r="C5270" t="b">
        <v>1</v>
      </c>
      <c r="D5270" t="s">
        <v>79</v>
      </c>
      <c r="E5270">
        <v>1163608.2</v>
      </c>
      <c r="F5270">
        <v>2020</v>
      </c>
    </row>
    <row r="5271" spans="1:6" x14ac:dyDescent="0.25">
      <c r="A5271" t="s">
        <v>2332</v>
      </c>
      <c r="B5271" t="s">
        <v>2350</v>
      </c>
      <c r="C5271" t="b">
        <v>0</v>
      </c>
      <c r="D5271" t="s">
        <v>79</v>
      </c>
      <c r="E5271">
        <v>0</v>
      </c>
      <c r="F5271">
        <v>2020</v>
      </c>
    </row>
    <row r="5272" spans="1:6" x14ac:dyDescent="0.25">
      <c r="A5272" t="s">
        <v>2353</v>
      </c>
      <c r="B5272" t="s">
        <v>2350</v>
      </c>
      <c r="C5272" t="b">
        <v>0</v>
      </c>
      <c r="D5272" t="s">
        <v>79</v>
      </c>
      <c r="E5272">
        <v>901.02499999999998</v>
      </c>
      <c r="F5272">
        <v>2020</v>
      </c>
    </row>
    <row r="5273" spans="1:6" x14ac:dyDescent="0.25">
      <c r="A5273" t="s">
        <v>2391</v>
      </c>
      <c r="B5273" t="s">
        <v>2343</v>
      </c>
      <c r="C5273" t="b">
        <v>1</v>
      </c>
      <c r="D5273" t="s">
        <v>79</v>
      </c>
      <c r="E5273">
        <v>4033803</v>
      </c>
      <c r="F5273">
        <v>2020</v>
      </c>
    </row>
    <row r="5274" spans="1:6" x14ac:dyDescent="0.25">
      <c r="A5274" t="s">
        <v>2332</v>
      </c>
      <c r="B5274" t="s">
        <v>2350</v>
      </c>
      <c r="C5274" t="b">
        <v>0</v>
      </c>
      <c r="D5274" t="s">
        <v>79</v>
      </c>
      <c r="E5274">
        <v>0</v>
      </c>
      <c r="F5274">
        <v>2020</v>
      </c>
    </row>
    <row r="5275" spans="1:6" x14ac:dyDescent="0.25">
      <c r="A5275" t="s">
        <v>2435</v>
      </c>
      <c r="B5275" t="s">
        <v>2341</v>
      </c>
      <c r="C5275" t="b">
        <v>0</v>
      </c>
      <c r="D5275" t="s">
        <v>128</v>
      </c>
      <c r="E5275">
        <v>19785</v>
      </c>
      <c r="F5275">
        <v>2020</v>
      </c>
    </row>
    <row r="5276" spans="1:6" x14ac:dyDescent="0.25">
      <c r="A5276" t="s">
        <v>2451</v>
      </c>
      <c r="B5276" t="s">
        <v>2341</v>
      </c>
      <c r="C5276" t="b">
        <v>0</v>
      </c>
      <c r="D5276" t="s">
        <v>128</v>
      </c>
      <c r="E5276">
        <v>545316</v>
      </c>
      <c r="F5276">
        <v>2020</v>
      </c>
    </row>
    <row r="5277" spans="1:6" x14ac:dyDescent="0.25">
      <c r="A5277" t="s">
        <v>2457</v>
      </c>
      <c r="B5277" t="s">
        <v>2352</v>
      </c>
      <c r="C5277" t="b">
        <v>0</v>
      </c>
      <c r="D5277" t="s">
        <v>114</v>
      </c>
      <c r="E5277">
        <v>287359</v>
      </c>
      <c r="F5277">
        <v>2020</v>
      </c>
    </row>
    <row r="5278" spans="1:6" x14ac:dyDescent="0.25">
      <c r="A5278" t="s">
        <v>2446</v>
      </c>
      <c r="B5278" t="s">
        <v>2352</v>
      </c>
      <c r="C5278" t="b">
        <v>0</v>
      </c>
      <c r="D5278" t="s">
        <v>48</v>
      </c>
      <c r="E5278">
        <v>256988.34</v>
      </c>
      <c r="F5278">
        <v>2020</v>
      </c>
    </row>
    <row r="5279" spans="1:6" x14ac:dyDescent="0.25">
      <c r="A5279" t="s">
        <v>2367</v>
      </c>
      <c r="B5279" t="s">
        <v>2386</v>
      </c>
      <c r="C5279" t="b">
        <v>1</v>
      </c>
      <c r="D5279" t="s">
        <v>48</v>
      </c>
      <c r="E5279">
        <v>154942.23000000001</v>
      </c>
      <c r="F5279">
        <v>2020</v>
      </c>
    </row>
    <row r="5280" spans="1:6" x14ac:dyDescent="0.25">
      <c r="A5280" t="s">
        <v>2353</v>
      </c>
      <c r="B5280" t="s">
        <v>2347</v>
      </c>
      <c r="C5280" t="b">
        <v>0</v>
      </c>
      <c r="D5280" t="s">
        <v>48</v>
      </c>
      <c r="E5280">
        <v>89798.385999999999</v>
      </c>
      <c r="F5280">
        <v>2020</v>
      </c>
    </row>
    <row r="5281" spans="1:6" x14ac:dyDescent="0.25">
      <c r="A5281" t="s">
        <v>2367</v>
      </c>
      <c r="B5281" t="s">
        <v>2386</v>
      </c>
      <c r="C5281" t="b">
        <v>1</v>
      </c>
      <c r="D5281" t="s">
        <v>48</v>
      </c>
      <c r="E5281">
        <v>73996.042000000001</v>
      </c>
      <c r="F5281">
        <v>2020</v>
      </c>
    </row>
    <row r="5282" spans="1:6" x14ac:dyDescent="0.25">
      <c r="A5282" t="s">
        <v>2455</v>
      </c>
      <c r="B5282" t="s">
        <v>2341</v>
      </c>
      <c r="C5282" t="b">
        <v>1</v>
      </c>
      <c r="D5282" t="s">
        <v>85</v>
      </c>
      <c r="E5282">
        <v>6435</v>
      </c>
      <c r="F5282">
        <v>2020</v>
      </c>
    </row>
    <row r="5283" spans="1:6" x14ac:dyDescent="0.25">
      <c r="A5283" t="s">
        <v>2360</v>
      </c>
      <c r="B5283" t="s">
        <v>2341</v>
      </c>
      <c r="C5283" t="b">
        <v>1</v>
      </c>
      <c r="D5283" t="s">
        <v>85</v>
      </c>
      <c r="E5283">
        <v>6565</v>
      </c>
      <c r="F5283">
        <v>2020</v>
      </c>
    </row>
    <row r="5284" spans="1:6" x14ac:dyDescent="0.25">
      <c r="A5284" t="s">
        <v>2455</v>
      </c>
      <c r="B5284" t="s">
        <v>2467</v>
      </c>
      <c r="C5284" t="b">
        <v>0</v>
      </c>
      <c r="D5284" t="s">
        <v>50</v>
      </c>
      <c r="E5284">
        <v>6652.62</v>
      </c>
      <c r="F5284">
        <v>2020</v>
      </c>
    </row>
    <row r="5285" spans="1:6" x14ac:dyDescent="0.25">
      <c r="A5285" t="s">
        <v>2455</v>
      </c>
      <c r="B5285" t="s">
        <v>2467</v>
      </c>
      <c r="C5285" t="b">
        <v>0</v>
      </c>
      <c r="D5285" t="s">
        <v>50</v>
      </c>
      <c r="E5285">
        <v>8130.9219999999996</v>
      </c>
      <c r="F5285">
        <v>2020</v>
      </c>
    </row>
    <row r="5286" spans="1:6" x14ac:dyDescent="0.25">
      <c r="A5286" t="s">
        <v>2353</v>
      </c>
      <c r="B5286" t="s">
        <v>2347</v>
      </c>
      <c r="C5286" t="b">
        <v>0</v>
      </c>
      <c r="D5286" t="s">
        <v>50</v>
      </c>
      <c r="E5286">
        <v>142.458</v>
      </c>
      <c r="F5286">
        <v>2020</v>
      </c>
    </row>
    <row r="5287" spans="1:6" x14ac:dyDescent="0.25">
      <c r="A5287" t="s">
        <v>2457</v>
      </c>
      <c r="B5287" t="s">
        <v>2341</v>
      </c>
      <c r="C5287" t="b">
        <v>1</v>
      </c>
      <c r="D5287" t="s">
        <v>128</v>
      </c>
      <c r="E5287">
        <v>185596</v>
      </c>
      <c r="F5287">
        <v>2020</v>
      </c>
    </row>
    <row r="5288" spans="1:6" x14ac:dyDescent="0.25">
      <c r="A5288" t="s">
        <v>2448</v>
      </c>
      <c r="B5288" t="s">
        <v>2341</v>
      </c>
      <c r="C5288" t="b">
        <v>1</v>
      </c>
      <c r="D5288" t="s">
        <v>15</v>
      </c>
      <c r="E5288">
        <v>17892</v>
      </c>
      <c r="F5288">
        <v>2020</v>
      </c>
    </row>
    <row r="5289" spans="1:6" x14ac:dyDescent="0.25">
      <c r="A5289" t="s">
        <v>2332</v>
      </c>
      <c r="B5289" t="s">
        <v>2345</v>
      </c>
      <c r="C5289" t="b">
        <v>0</v>
      </c>
      <c r="D5289" t="s">
        <v>55</v>
      </c>
      <c r="E5289">
        <v>0</v>
      </c>
      <c r="F5289">
        <v>2020</v>
      </c>
    </row>
    <row r="5290" spans="1:6" x14ac:dyDescent="0.25">
      <c r="A5290" t="s">
        <v>2346</v>
      </c>
      <c r="B5290" t="s">
        <v>2347</v>
      </c>
      <c r="C5290" t="b">
        <v>0</v>
      </c>
      <c r="D5290" t="s">
        <v>55</v>
      </c>
      <c r="E5290">
        <v>31685</v>
      </c>
      <c r="F5290">
        <v>2020</v>
      </c>
    </row>
    <row r="5291" spans="1:6" x14ac:dyDescent="0.25">
      <c r="A5291" t="s">
        <v>2374</v>
      </c>
      <c r="B5291" t="s">
        <v>2343</v>
      </c>
      <c r="C5291" t="b">
        <v>0</v>
      </c>
      <c r="D5291" t="s">
        <v>114</v>
      </c>
      <c r="E5291">
        <v>431727.23</v>
      </c>
      <c r="F5291">
        <v>2020</v>
      </c>
    </row>
    <row r="5292" spans="1:6" x14ac:dyDescent="0.25">
      <c r="A5292" t="s">
        <v>2353</v>
      </c>
      <c r="B5292" t="s">
        <v>2372</v>
      </c>
      <c r="C5292" t="b">
        <v>0</v>
      </c>
      <c r="D5292" t="s">
        <v>114</v>
      </c>
      <c r="E5292">
        <v>28478.766</v>
      </c>
      <c r="F5292">
        <v>2020</v>
      </c>
    </row>
    <row r="5293" spans="1:6" x14ac:dyDescent="0.25">
      <c r="A5293" t="s">
        <v>2445</v>
      </c>
      <c r="B5293" t="s">
        <v>2343</v>
      </c>
      <c r="C5293" t="b">
        <v>0</v>
      </c>
      <c r="D5293" t="s">
        <v>114</v>
      </c>
      <c r="E5293">
        <v>1403797</v>
      </c>
      <c r="F5293">
        <v>2020</v>
      </c>
    </row>
    <row r="5294" spans="1:6" x14ac:dyDescent="0.25">
      <c r="A5294" t="s">
        <v>2332</v>
      </c>
      <c r="B5294" t="s">
        <v>2372</v>
      </c>
      <c r="C5294" t="b">
        <v>0</v>
      </c>
      <c r="D5294" t="s">
        <v>114</v>
      </c>
      <c r="E5294">
        <v>0</v>
      </c>
      <c r="F5294">
        <v>2020</v>
      </c>
    </row>
    <row r="5295" spans="1:6" x14ac:dyDescent="0.25">
      <c r="A5295" t="s">
        <v>2436</v>
      </c>
      <c r="B5295" t="s">
        <v>2341</v>
      </c>
      <c r="C5295" t="b">
        <v>1</v>
      </c>
      <c r="D5295" t="s">
        <v>50</v>
      </c>
      <c r="E5295">
        <v>13924</v>
      </c>
      <c r="F5295">
        <v>2020</v>
      </c>
    </row>
    <row r="5296" spans="1:6" x14ac:dyDescent="0.25">
      <c r="A5296" t="s">
        <v>2353</v>
      </c>
      <c r="B5296" t="s">
        <v>2350</v>
      </c>
      <c r="C5296" t="b">
        <v>0</v>
      </c>
      <c r="D5296" t="s">
        <v>15</v>
      </c>
      <c r="E5296">
        <v>113.703</v>
      </c>
      <c r="F5296">
        <v>2020</v>
      </c>
    </row>
    <row r="5297" spans="1:6" x14ac:dyDescent="0.25">
      <c r="A5297" t="s">
        <v>2457</v>
      </c>
      <c r="B5297" t="s">
        <v>2386</v>
      </c>
      <c r="C5297" t="b">
        <v>1</v>
      </c>
      <c r="D5297" t="s">
        <v>15</v>
      </c>
      <c r="E5297">
        <v>126152.3</v>
      </c>
      <c r="F5297">
        <v>2020</v>
      </c>
    </row>
    <row r="5298" spans="1:6" x14ac:dyDescent="0.25">
      <c r="A5298" t="s">
        <v>2353</v>
      </c>
      <c r="B5298" t="s">
        <v>2350</v>
      </c>
      <c r="C5298" t="b">
        <v>0</v>
      </c>
      <c r="D5298" t="s">
        <v>50</v>
      </c>
      <c r="E5298">
        <v>1400.694</v>
      </c>
      <c r="F5298">
        <v>2020</v>
      </c>
    </row>
    <row r="5299" spans="1:6" x14ac:dyDescent="0.25">
      <c r="A5299" t="s">
        <v>2378</v>
      </c>
      <c r="B5299" t="s">
        <v>2467</v>
      </c>
      <c r="C5299" t="b">
        <v>0</v>
      </c>
      <c r="D5299" t="s">
        <v>50</v>
      </c>
      <c r="E5299">
        <v>28014.914000000001</v>
      </c>
      <c r="F5299">
        <v>2020</v>
      </c>
    </row>
    <row r="5300" spans="1:6" x14ac:dyDescent="0.25">
      <c r="A5300" t="s">
        <v>2378</v>
      </c>
      <c r="B5300" t="s">
        <v>2467</v>
      </c>
      <c r="C5300" t="b">
        <v>0</v>
      </c>
      <c r="D5300" t="s">
        <v>50</v>
      </c>
      <c r="E5300">
        <v>34241.392</v>
      </c>
      <c r="F5300">
        <v>2020</v>
      </c>
    </row>
    <row r="5301" spans="1:6" x14ac:dyDescent="0.25">
      <c r="A5301" t="s">
        <v>2332</v>
      </c>
      <c r="B5301" t="s">
        <v>2386</v>
      </c>
      <c r="C5301" t="b">
        <v>0</v>
      </c>
      <c r="D5301" t="s">
        <v>50</v>
      </c>
      <c r="E5301">
        <v>0</v>
      </c>
      <c r="F5301">
        <v>2020</v>
      </c>
    </row>
    <row r="5302" spans="1:6" x14ac:dyDescent="0.25">
      <c r="A5302" t="s">
        <v>2448</v>
      </c>
      <c r="B5302" t="s">
        <v>2352</v>
      </c>
      <c r="C5302" t="b">
        <v>0</v>
      </c>
      <c r="D5302" t="s">
        <v>114</v>
      </c>
      <c r="E5302">
        <v>8908.2000000000007</v>
      </c>
      <c r="F5302">
        <v>2020</v>
      </c>
    </row>
    <row r="5303" spans="1:6" x14ac:dyDescent="0.25">
      <c r="A5303" t="s">
        <v>2332</v>
      </c>
      <c r="B5303" t="s">
        <v>2386</v>
      </c>
      <c r="C5303" t="b">
        <v>0</v>
      </c>
      <c r="D5303" t="s">
        <v>52</v>
      </c>
      <c r="E5303">
        <v>0</v>
      </c>
      <c r="F5303">
        <v>2020</v>
      </c>
    </row>
    <row r="5304" spans="1:6" x14ac:dyDescent="0.25">
      <c r="A5304" t="s">
        <v>2332</v>
      </c>
      <c r="B5304" t="s">
        <v>2343</v>
      </c>
      <c r="C5304" t="b">
        <v>0</v>
      </c>
      <c r="D5304" t="s">
        <v>15</v>
      </c>
      <c r="E5304">
        <v>5430</v>
      </c>
      <c r="F5304">
        <v>2020</v>
      </c>
    </row>
    <row r="5305" spans="1:6" x14ac:dyDescent="0.25">
      <c r="A5305" t="s">
        <v>2391</v>
      </c>
      <c r="B5305" t="s">
        <v>2343</v>
      </c>
      <c r="C5305" t="b">
        <v>0</v>
      </c>
      <c r="D5305" t="s">
        <v>15</v>
      </c>
      <c r="E5305">
        <v>39846</v>
      </c>
      <c r="F5305">
        <v>2020</v>
      </c>
    </row>
    <row r="5306" spans="1:6" x14ac:dyDescent="0.25">
      <c r="A5306" t="s">
        <v>2381</v>
      </c>
      <c r="B5306" t="s">
        <v>2401</v>
      </c>
      <c r="C5306" t="b">
        <v>0</v>
      </c>
      <c r="D5306" t="s">
        <v>15</v>
      </c>
      <c r="E5306">
        <v>1191.3699999999999</v>
      </c>
      <c r="F5306">
        <v>2020</v>
      </c>
    </row>
    <row r="5307" spans="1:6" x14ac:dyDescent="0.25">
      <c r="A5307" t="s">
        <v>2390</v>
      </c>
      <c r="B5307" t="s">
        <v>2352</v>
      </c>
      <c r="C5307" t="b">
        <v>0</v>
      </c>
      <c r="D5307" t="s">
        <v>15</v>
      </c>
      <c r="E5307">
        <v>31245</v>
      </c>
      <c r="F5307">
        <v>2020</v>
      </c>
    </row>
    <row r="5308" spans="1:6" x14ac:dyDescent="0.25">
      <c r="A5308" t="s">
        <v>2377</v>
      </c>
      <c r="B5308" t="s">
        <v>2429</v>
      </c>
      <c r="C5308" t="b">
        <v>1</v>
      </c>
      <c r="D5308" t="s">
        <v>15</v>
      </c>
      <c r="E5308">
        <v>468902</v>
      </c>
      <c r="F5308">
        <v>2020</v>
      </c>
    </row>
    <row r="5309" spans="1:6" x14ac:dyDescent="0.25">
      <c r="A5309" t="s">
        <v>2360</v>
      </c>
      <c r="B5309" t="s">
        <v>2372</v>
      </c>
      <c r="C5309" t="b">
        <v>0</v>
      </c>
      <c r="D5309" t="s">
        <v>114</v>
      </c>
      <c r="E5309">
        <v>52041.165999999997</v>
      </c>
      <c r="F5309">
        <v>2020</v>
      </c>
    </row>
    <row r="5310" spans="1:6" x14ac:dyDescent="0.25">
      <c r="A5310" t="s">
        <v>2353</v>
      </c>
      <c r="B5310" t="s">
        <v>2347</v>
      </c>
      <c r="C5310" t="b">
        <v>0</v>
      </c>
      <c r="D5310" t="s">
        <v>114</v>
      </c>
      <c r="E5310">
        <v>11856.834000000001</v>
      </c>
      <c r="F5310">
        <v>2020</v>
      </c>
    </row>
    <row r="5311" spans="1:6" x14ac:dyDescent="0.25">
      <c r="A5311" t="s">
        <v>2448</v>
      </c>
      <c r="B5311" t="s">
        <v>2467</v>
      </c>
      <c r="C5311" t="b">
        <v>1</v>
      </c>
      <c r="D5311" t="s">
        <v>24</v>
      </c>
      <c r="E5311">
        <v>157254.84</v>
      </c>
      <c r="F5311">
        <v>2020</v>
      </c>
    </row>
    <row r="5312" spans="1:6" x14ac:dyDescent="0.25">
      <c r="A5312" t="s">
        <v>2448</v>
      </c>
      <c r="B5312" t="s">
        <v>2467</v>
      </c>
      <c r="C5312" t="b">
        <v>1</v>
      </c>
      <c r="D5312" t="s">
        <v>24</v>
      </c>
      <c r="E5312">
        <v>192196.34</v>
      </c>
      <c r="F5312">
        <v>2020</v>
      </c>
    </row>
    <row r="5313" spans="1:6" x14ac:dyDescent="0.25">
      <c r="A5313" t="s">
        <v>2353</v>
      </c>
      <c r="B5313" t="s">
        <v>2347</v>
      </c>
      <c r="C5313" t="b">
        <v>0</v>
      </c>
      <c r="D5313" t="s">
        <v>24</v>
      </c>
      <c r="E5313">
        <v>692.82</v>
      </c>
      <c r="F5313">
        <v>2020</v>
      </c>
    </row>
    <row r="5314" spans="1:6" x14ac:dyDescent="0.25">
      <c r="A5314" t="s">
        <v>2378</v>
      </c>
      <c r="B5314" t="s">
        <v>2341</v>
      </c>
      <c r="C5314" t="b">
        <v>1</v>
      </c>
      <c r="D5314" t="s">
        <v>15</v>
      </c>
      <c r="E5314">
        <v>1683</v>
      </c>
      <c r="F5314">
        <v>2020</v>
      </c>
    </row>
    <row r="5315" spans="1:6" x14ac:dyDescent="0.25">
      <c r="A5315" t="s">
        <v>2351</v>
      </c>
      <c r="B5315" t="s">
        <v>2341</v>
      </c>
      <c r="C5315" t="b">
        <v>1</v>
      </c>
      <c r="D5315" t="s">
        <v>85</v>
      </c>
      <c r="E5315">
        <v>2827</v>
      </c>
      <c r="F5315">
        <v>2020</v>
      </c>
    </row>
    <row r="5316" spans="1:6" x14ac:dyDescent="0.25">
      <c r="A5316" t="s">
        <v>2360</v>
      </c>
      <c r="B5316" t="s">
        <v>2341</v>
      </c>
      <c r="C5316" t="b">
        <v>1</v>
      </c>
      <c r="D5316" t="s">
        <v>50</v>
      </c>
      <c r="E5316">
        <v>53449</v>
      </c>
      <c r="F5316">
        <v>2020</v>
      </c>
    </row>
    <row r="5317" spans="1:6" x14ac:dyDescent="0.25">
      <c r="A5317" t="s">
        <v>2393</v>
      </c>
      <c r="B5317" t="s">
        <v>2341</v>
      </c>
      <c r="C5317" t="b">
        <v>1</v>
      </c>
      <c r="D5317" t="s">
        <v>50</v>
      </c>
      <c r="E5317">
        <v>27334</v>
      </c>
      <c r="F5317">
        <v>2020</v>
      </c>
    </row>
    <row r="5318" spans="1:6" x14ac:dyDescent="0.25">
      <c r="A5318" t="s">
        <v>2441</v>
      </c>
      <c r="B5318" t="s">
        <v>2341</v>
      </c>
      <c r="C5318" t="b">
        <v>1</v>
      </c>
      <c r="D5318" t="s">
        <v>50</v>
      </c>
      <c r="E5318">
        <v>33399</v>
      </c>
      <c r="F5318">
        <v>2020</v>
      </c>
    </row>
    <row r="5319" spans="1:6" x14ac:dyDescent="0.25">
      <c r="A5319" t="s">
        <v>2353</v>
      </c>
      <c r="B5319" t="s">
        <v>2350</v>
      </c>
      <c r="C5319" t="b">
        <v>0</v>
      </c>
      <c r="D5319" t="s">
        <v>55</v>
      </c>
      <c r="E5319">
        <v>3.24</v>
      </c>
      <c r="F5319">
        <v>2020</v>
      </c>
    </row>
    <row r="5320" spans="1:6" x14ac:dyDescent="0.25">
      <c r="A5320" t="s">
        <v>2389</v>
      </c>
      <c r="B5320" t="s">
        <v>2352</v>
      </c>
      <c r="C5320" t="b">
        <v>0</v>
      </c>
      <c r="D5320" t="s">
        <v>55</v>
      </c>
      <c r="E5320">
        <v>32091.759999999998</v>
      </c>
      <c r="F5320">
        <v>2020</v>
      </c>
    </row>
    <row r="5321" spans="1:6" x14ac:dyDescent="0.25">
      <c r="A5321" t="s">
        <v>2391</v>
      </c>
      <c r="B5321" t="s">
        <v>2347</v>
      </c>
      <c r="C5321" t="b">
        <v>0</v>
      </c>
      <c r="D5321" t="s">
        <v>55</v>
      </c>
      <c r="E5321">
        <v>16858.159</v>
      </c>
      <c r="F5321">
        <v>2020</v>
      </c>
    </row>
    <row r="5322" spans="1:6" x14ac:dyDescent="0.25">
      <c r="A5322" t="s">
        <v>2353</v>
      </c>
      <c r="B5322" t="s">
        <v>2350</v>
      </c>
      <c r="C5322" t="b">
        <v>0</v>
      </c>
      <c r="D5322" t="s">
        <v>55</v>
      </c>
      <c r="E5322">
        <v>42.841000000000001</v>
      </c>
      <c r="F5322">
        <v>2020</v>
      </c>
    </row>
    <row r="5323" spans="1:6" x14ac:dyDescent="0.25">
      <c r="A5323" t="s">
        <v>2353</v>
      </c>
      <c r="B5323" t="s">
        <v>2345</v>
      </c>
      <c r="C5323" t="b">
        <v>0</v>
      </c>
      <c r="D5323" t="s">
        <v>40</v>
      </c>
      <c r="E5323">
        <v>773.85599999999999</v>
      </c>
      <c r="F5323">
        <v>2020</v>
      </c>
    </row>
    <row r="5324" spans="1:6" x14ac:dyDescent="0.25">
      <c r="A5324" t="s">
        <v>2353</v>
      </c>
      <c r="B5324" t="s">
        <v>2350</v>
      </c>
      <c r="C5324" t="b">
        <v>0</v>
      </c>
      <c r="D5324" t="s">
        <v>40</v>
      </c>
      <c r="E5324">
        <v>5.5540000000000003</v>
      </c>
      <c r="F5324">
        <v>2020</v>
      </c>
    </row>
    <row r="5325" spans="1:6" x14ac:dyDescent="0.25">
      <c r="A5325" t="s">
        <v>2374</v>
      </c>
      <c r="B5325" t="s">
        <v>2347</v>
      </c>
      <c r="C5325" t="b">
        <v>0</v>
      </c>
      <c r="D5325" t="s">
        <v>40</v>
      </c>
      <c r="E5325">
        <v>14334.446</v>
      </c>
      <c r="F5325">
        <v>2020</v>
      </c>
    </row>
    <row r="5326" spans="1:6" x14ac:dyDescent="0.25">
      <c r="A5326" t="s">
        <v>2353</v>
      </c>
      <c r="B5326" t="s">
        <v>2350</v>
      </c>
      <c r="C5326" t="b">
        <v>0</v>
      </c>
      <c r="D5326" t="s">
        <v>40</v>
      </c>
      <c r="E5326">
        <v>2438.1439999999998</v>
      </c>
      <c r="F5326">
        <v>2020</v>
      </c>
    </row>
    <row r="5327" spans="1:6" x14ac:dyDescent="0.25">
      <c r="A5327" t="s">
        <v>2378</v>
      </c>
      <c r="B5327" t="s">
        <v>2352</v>
      </c>
      <c r="C5327" t="b">
        <v>0</v>
      </c>
      <c r="D5327" t="s">
        <v>15</v>
      </c>
      <c r="E5327">
        <v>7137</v>
      </c>
      <c r="F5327">
        <v>2020</v>
      </c>
    </row>
    <row r="5328" spans="1:6" x14ac:dyDescent="0.25">
      <c r="A5328" t="s">
        <v>2370</v>
      </c>
      <c r="B5328" t="s">
        <v>2341</v>
      </c>
      <c r="C5328" t="b">
        <v>1</v>
      </c>
      <c r="D5328" t="s">
        <v>125</v>
      </c>
      <c r="E5328">
        <v>8363</v>
      </c>
      <c r="F5328">
        <v>2020</v>
      </c>
    </row>
    <row r="5329" spans="1:6" x14ac:dyDescent="0.25">
      <c r="A5329" t="s">
        <v>2457</v>
      </c>
      <c r="B5329" t="s">
        <v>2341</v>
      </c>
      <c r="C5329" t="b">
        <v>1</v>
      </c>
      <c r="D5329" t="s">
        <v>85</v>
      </c>
      <c r="E5329">
        <v>3606</v>
      </c>
      <c r="F5329">
        <v>2020</v>
      </c>
    </row>
    <row r="5330" spans="1:6" x14ac:dyDescent="0.25">
      <c r="A5330" t="s">
        <v>2353</v>
      </c>
      <c r="B5330" t="s">
        <v>2350</v>
      </c>
      <c r="C5330" t="b">
        <v>0</v>
      </c>
      <c r="D5330" t="s">
        <v>79</v>
      </c>
      <c r="E5330">
        <v>71.616</v>
      </c>
      <c r="F5330">
        <v>2020</v>
      </c>
    </row>
    <row r="5331" spans="1:6" x14ac:dyDescent="0.25">
      <c r="A5331" t="s">
        <v>2376</v>
      </c>
      <c r="B5331" t="s">
        <v>2352</v>
      </c>
      <c r="C5331" t="b">
        <v>0</v>
      </c>
      <c r="D5331" t="s">
        <v>79</v>
      </c>
      <c r="E5331">
        <v>151.82400000000001</v>
      </c>
      <c r="F5331">
        <v>2020</v>
      </c>
    </row>
    <row r="5332" spans="1:6" x14ac:dyDescent="0.25">
      <c r="A5332" t="s">
        <v>2376</v>
      </c>
      <c r="B5332" t="s">
        <v>2386</v>
      </c>
      <c r="C5332" t="b">
        <v>1</v>
      </c>
      <c r="D5332" t="s">
        <v>32</v>
      </c>
      <c r="E5332">
        <v>23575</v>
      </c>
      <c r="F5332">
        <v>2020</v>
      </c>
    </row>
    <row r="5333" spans="1:6" x14ac:dyDescent="0.25">
      <c r="A5333" t="s">
        <v>2370</v>
      </c>
      <c r="B5333" t="s">
        <v>2386</v>
      </c>
      <c r="C5333" t="b">
        <v>1</v>
      </c>
      <c r="D5333" t="s">
        <v>114</v>
      </c>
      <c r="E5333">
        <v>270011.90999999997</v>
      </c>
      <c r="F5333">
        <v>2020</v>
      </c>
    </row>
    <row r="5334" spans="1:6" x14ac:dyDescent="0.25">
      <c r="A5334" t="s">
        <v>2332</v>
      </c>
      <c r="B5334" t="s">
        <v>2350</v>
      </c>
      <c r="C5334" t="b">
        <v>0</v>
      </c>
      <c r="D5334" t="s">
        <v>114</v>
      </c>
      <c r="E5334">
        <v>0</v>
      </c>
      <c r="F5334">
        <v>2020</v>
      </c>
    </row>
    <row r="5335" spans="1:6" x14ac:dyDescent="0.25">
      <c r="A5335" t="s">
        <v>2353</v>
      </c>
      <c r="B5335" t="s">
        <v>2347</v>
      </c>
      <c r="C5335" t="b">
        <v>0</v>
      </c>
      <c r="D5335" t="s">
        <v>114</v>
      </c>
      <c r="E5335">
        <v>69794.013999999996</v>
      </c>
      <c r="F5335">
        <v>2020</v>
      </c>
    </row>
    <row r="5336" spans="1:6" x14ac:dyDescent="0.25">
      <c r="A5336" t="s">
        <v>2370</v>
      </c>
      <c r="B5336" t="s">
        <v>2386</v>
      </c>
      <c r="C5336" t="b">
        <v>1</v>
      </c>
      <c r="D5336" t="s">
        <v>114</v>
      </c>
      <c r="E5336">
        <v>107290.08</v>
      </c>
      <c r="F5336">
        <v>2020</v>
      </c>
    </row>
    <row r="5337" spans="1:6" x14ac:dyDescent="0.25">
      <c r="A5337" t="s">
        <v>2393</v>
      </c>
      <c r="B5337" t="s">
        <v>2341</v>
      </c>
      <c r="C5337" t="b">
        <v>1</v>
      </c>
      <c r="D5337" t="s">
        <v>77</v>
      </c>
      <c r="E5337">
        <v>3099</v>
      </c>
      <c r="F5337">
        <v>2020</v>
      </c>
    </row>
    <row r="5338" spans="1:6" x14ac:dyDescent="0.25">
      <c r="A5338" t="s">
        <v>2332</v>
      </c>
      <c r="B5338" t="s">
        <v>2350</v>
      </c>
      <c r="C5338" t="b">
        <v>0</v>
      </c>
      <c r="D5338" t="s">
        <v>114</v>
      </c>
      <c r="E5338">
        <v>0</v>
      </c>
      <c r="F5338">
        <v>2020</v>
      </c>
    </row>
    <row r="5339" spans="1:6" x14ac:dyDescent="0.25">
      <c r="A5339" t="s">
        <v>2448</v>
      </c>
      <c r="B5339" t="s">
        <v>2343</v>
      </c>
      <c r="C5339" t="b">
        <v>1</v>
      </c>
      <c r="D5339" t="s">
        <v>114</v>
      </c>
      <c r="E5339">
        <v>128934</v>
      </c>
      <c r="F5339">
        <v>2020</v>
      </c>
    </row>
    <row r="5340" spans="1:6" x14ac:dyDescent="0.25">
      <c r="A5340" t="s">
        <v>2332</v>
      </c>
      <c r="B5340" t="s">
        <v>2350</v>
      </c>
      <c r="C5340" t="b">
        <v>0</v>
      </c>
      <c r="D5340" t="s">
        <v>114</v>
      </c>
      <c r="E5340">
        <v>0</v>
      </c>
      <c r="F5340">
        <v>2020</v>
      </c>
    </row>
    <row r="5341" spans="1:6" x14ac:dyDescent="0.25">
      <c r="A5341" t="s">
        <v>2448</v>
      </c>
      <c r="B5341" t="s">
        <v>2343</v>
      </c>
      <c r="C5341" t="b">
        <v>1</v>
      </c>
      <c r="D5341" t="s">
        <v>114</v>
      </c>
      <c r="E5341">
        <v>263626</v>
      </c>
      <c r="F5341">
        <v>2020</v>
      </c>
    </row>
    <row r="5342" spans="1:6" x14ac:dyDescent="0.25">
      <c r="A5342" t="s">
        <v>2370</v>
      </c>
      <c r="B5342" t="s">
        <v>2386</v>
      </c>
      <c r="C5342" t="b">
        <v>1</v>
      </c>
      <c r="D5342" t="s">
        <v>15</v>
      </c>
      <c r="E5342">
        <v>96561</v>
      </c>
      <c r="F5342">
        <v>2020</v>
      </c>
    </row>
    <row r="5343" spans="1:6" x14ac:dyDescent="0.25">
      <c r="A5343" t="s">
        <v>2332</v>
      </c>
      <c r="B5343" t="s">
        <v>2350</v>
      </c>
      <c r="C5343" t="b">
        <v>0</v>
      </c>
      <c r="D5343" t="s">
        <v>15</v>
      </c>
      <c r="E5343">
        <v>0</v>
      </c>
      <c r="F5343">
        <v>2020</v>
      </c>
    </row>
    <row r="5344" spans="1:6" x14ac:dyDescent="0.25">
      <c r="A5344" t="s">
        <v>2332</v>
      </c>
      <c r="B5344" t="s">
        <v>2386</v>
      </c>
      <c r="C5344" t="b">
        <v>0</v>
      </c>
      <c r="D5344" t="s">
        <v>15</v>
      </c>
      <c r="E5344">
        <v>0</v>
      </c>
      <c r="F5344">
        <v>2020</v>
      </c>
    </row>
    <row r="5345" spans="1:6" x14ac:dyDescent="0.25">
      <c r="A5345" t="s">
        <v>2454</v>
      </c>
      <c r="B5345" t="s">
        <v>2386</v>
      </c>
      <c r="C5345" t="b">
        <v>1</v>
      </c>
      <c r="D5345" t="s">
        <v>15</v>
      </c>
      <c r="E5345">
        <v>163216</v>
      </c>
      <c r="F5345">
        <v>2020</v>
      </c>
    </row>
    <row r="5346" spans="1:6" x14ac:dyDescent="0.25">
      <c r="A5346" t="s">
        <v>2377</v>
      </c>
      <c r="B5346" t="s">
        <v>2352</v>
      </c>
      <c r="C5346" t="b">
        <v>0</v>
      </c>
      <c r="D5346" t="s">
        <v>15</v>
      </c>
      <c r="E5346">
        <v>315050</v>
      </c>
      <c r="F5346">
        <v>2020</v>
      </c>
    </row>
    <row r="5347" spans="1:6" x14ac:dyDescent="0.25">
      <c r="A5347" t="s">
        <v>2332</v>
      </c>
      <c r="B5347" t="s">
        <v>2350</v>
      </c>
      <c r="C5347" t="b">
        <v>0</v>
      </c>
      <c r="D5347" t="s">
        <v>114</v>
      </c>
      <c r="E5347">
        <v>0</v>
      </c>
      <c r="F5347">
        <v>2020</v>
      </c>
    </row>
    <row r="5348" spans="1:6" x14ac:dyDescent="0.25">
      <c r="A5348" t="s">
        <v>2441</v>
      </c>
      <c r="B5348" t="s">
        <v>2343</v>
      </c>
      <c r="C5348" t="b">
        <v>0</v>
      </c>
      <c r="D5348" t="s">
        <v>114</v>
      </c>
      <c r="E5348">
        <v>73626.880000000005</v>
      </c>
      <c r="F5348">
        <v>2020</v>
      </c>
    </row>
    <row r="5349" spans="1:6" x14ac:dyDescent="0.25">
      <c r="A5349" t="s">
        <v>2332</v>
      </c>
      <c r="B5349" t="s">
        <v>2350</v>
      </c>
      <c r="C5349" t="b">
        <v>0</v>
      </c>
      <c r="D5349" t="s">
        <v>114</v>
      </c>
      <c r="E5349">
        <v>0</v>
      </c>
      <c r="F5349">
        <v>2020</v>
      </c>
    </row>
    <row r="5350" spans="1:6" x14ac:dyDescent="0.25">
      <c r="A5350" t="s">
        <v>2373</v>
      </c>
      <c r="B5350" t="s">
        <v>2343</v>
      </c>
      <c r="C5350" t="b">
        <v>0</v>
      </c>
      <c r="D5350" t="s">
        <v>114</v>
      </c>
      <c r="E5350">
        <v>225354.28</v>
      </c>
      <c r="F5350">
        <v>2020</v>
      </c>
    </row>
    <row r="5351" spans="1:6" x14ac:dyDescent="0.25">
      <c r="A5351" t="s">
        <v>2353</v>
      </c>
      <c r="B5351" t="s">
        <v>2352</v>
      </c>
      <c r="C5351" t="b">
        <v>0</v>
      </c>
      <c r="D5351" t="s">
        <v>15</v>
      </c>
      <c r="E5351">
        <v>127439.87</v>
      </c>
      <c r="F5351">
        <v>2020</v>
      </c>
    </row>
    <row r="5352" spans="1:6" x14ac:dyDescent="0.25">
      <c r="A5352" t="s">
        <v>2378</v>
      </c>
      <c r="B5352" t="s">
        <v>2372</v>
      </c>
      <c r="C5352" t="b">
        <v>0</v>
      </c>
      <c r="D5352" t="s">
        <v>15</v>
      </c>
      <c r="E5352">
        <v>256853.13</v>
      </c>
      <c r="F5352">
        <v>2020</v>
      </c>
    </row>
    <row r="5353" spans="1:6" x14ac:dyDescent="0.25">
      <c r="A5353" t="s">
        <v>2353</v>
      </c>
      <c r="B5353" t="s">
        <v>2347</v>
      </c>
      <c r="C5353" t="b">
        <v>0</v>
      </c>
      <c r="D5353" t="s">
        <v>114</v>
      </c>
      <c r="E5353">
        <v>24446.543000000001</v>
      </c>
      <c r="F5353">
        <v>2020</v>
      </c>
    </row>
    <row r="5354" spans="1:6" x14ac:dyDescent="0.25">
      <c r="A5354" t="s">
        <v>2376</v>
      </c>
      <c r="B5354" t="s">
        <v>2372</v>
      </c>
      <c r="C5354" t="b">
        <v>0</v>
      </c>
      <c r="D5354" t="s">
        <v>114</v>
      </c>
      <c r="E5354">
        <v>54597.332999999999</v>
      </c>
      <c r="F5354">
        <v>2020</v>
      </c>
    </row>
    <row r="5355" spans="1:6" x14ac:dyDescent="0.25">
      <c r="A5355" t="s">
        <v>2376</v>
      </c>
      <c r="B5355" t="s">
        <v>2350</v>
      </c>
      <c r="C5355" t="b">
        <v>0</v>
      </c>
      <c r="D5355" t="s">
        <v>114</v>
      </c>
      <c r="E5355">
        <v>58041.124000000003</v>
      </c>
      <c r="F5355">
        <v>2020</v>
      </c>
    </row>
    <row r="5356" spans="1:6" x14ac:dyDescent="0.25">
      <c r="A5356" t="s">
        <v>2376</v>
      </c>
      <c r="B5356" t="s">
        <v>2372</v>
      </c>
      <c r="C5356" t="b">
        <v>0</v>
      </c>
      <c r="D5356" t="s">
        <v>114</v>
      </c>
      <c r="E5356">
        <v>14</v>
      </c>
      <c r="F5356">
        <v>2020</v>
      </c>
    </row>
    <row r="5357" spans="1:6" x14ac:dyDescent="0.25">
      <c r="A5357" t="s">
        <v>2376</v>
      </c>
      <c r="B5357" t="s">
        <v>2341</v>
      </c>
      <c r="C5357" t="b">
        <v>1</v>
      </c>
      <c r="D5357" t="s">
        <v>85</v>
      </c>
      <c r="E5357">
        <v>1618</v>
      </c>
      <c r="F5357">
        <v>2020</v>
      </c>
    </row>
    <row r="5358" spans="1:6" x14ac:dyDescent="0.25">
      <c r="A5358" t="s">
        <v>2378</v>
      </c>
      <c r="B5358" t="s">
        <v>2341</v>
      </c>
      <c r="C5358" t="b">
        <v>1</v>
      </c>
      <c r="D5358" t="s">
        <v>119</v>
      </c>
      <c r="E5358">
        <v>1670</v>
      </c>
      <c r="F5358">
        <v>2020</v>
      </c>
    </row>
    <row r="5359" spans="1:6" x14ac:dyDescent="0.25">
      <c r="A5359" t="s">
        <v>2332</v>
      </c>
      <c r="B5359" t="s">
        <v>2343</v>
      </c>
      <c r="C5359" t="b">
        <v>0</v>
      </c>
      <c r="D5359" t="s">
        <v>114</v>
      </c>
      <c r="E5359">
        <v>0</v>
      </c>
      <c r="F5359">
        <v>2020</v>
      </c>
    </row>
    <row r="5360" spans="1:6" x14ac:dyDescent="0.25">
      <c r="A5360" t="s">
        <v>2378</v>
      </c>
      <c r="B5360" t="s">
        <v>2343</v>
      </c>
      <c r="C5360" t="b">
        <v>1</v>
      </c>
      <c r="D5360" t="s">
        <v>114</v>
      </c>
      <c r="E5360">
        <v>2125</v>
      </c>
      <c r="F5360">
        <v>2020</v>
      </c>
    </row>
    <row r="5361" spans="1:6" x14ac:dyDescent="0.25">
      <c r="A5361" t="s">
        <v>2376</v>
      </c>
      <c r="B5361" t="s">
        <v>2341</v>
      </c>
      <c r="C5361" t="b">
        <v>1</v>
      </c>
      <c r="D5361" t="s">
        <v>15</v>
      </c>
      <c r="E5361">
        <v>9619</v>
      </c>
      <c r="F5361">
        <v>2020</v>
      </c>
    </row>
    <row r="5362" spans="1:6" x14ac:dyDescent="0.25">
      <c r="A5362" t="s">
        <v>2332</v>
      </c>
      <c r="B5362" t="s">
        <v>2352</v>
      </c>
      <c r="C5362" t="b">
        <v>0</v>
      </c>
      <c r="D5362" t="s">
        <v>15</v>
      </c>
      <c r="E5362">
        <v>0</v>
      </c>
      <c r="F5362">
        <v>2020</v>
      </c>
    </row>
    <row r="5363" spans="1:6" x14ac:dyDescent="0.25">
      <c r="A5363" t="s">
        <v>2378</v>
      </c>
      <c r="B5363" t="s">
        <v>2352</v>
      </c>
      <c r="C5363" t="b">
        <v>1</v>
      </c>
      <c r="D5363" t="s">
        <v>15</v>
      </c>
      <c r="E5363">
        <v>706101</v>
      </c>
      <c r="F5363">
        <v>2020</v>
      </c>
    </row>
    <row r="5364" spans="1:6" x14ac:dyDescent="0.25">
      <c r="A5364" t="s">
        <v>2398</v>
      </c>
      <c r="B5364" t="s">
        <v>2352</v>
      </c>
      <c r="C5364" t="b">
        <v>0</v>
      </c>
      <c r="D5364" t="s">
        <v>85</v>
      </c>
      <c r="E5364">
        <v>5640</v>
      </c>
      <c r="F5364">
        <v>2020</v>
      </c>
    </row>
    <row r="5365" spans="1:6" x14ac:dyDescent="0.25">
      <c r="A5365" t="s">
        <v>2353</v>
      </c>
      <c r="B5365" t="s">
        <v>2352</v>
      </c>
      <c r="C5365" t="b">
        <v>0</v>
      </c>
      <c r="D5365" t="s">
        <v>114</v>
      </c>
      <c r="E5365">
        <v>6624</v>
      </c>
      <c r="F5365">
        <v>2020</v>
      </c>
    </row>
    <row r="5366" spans="1:6" x14ac:dyDescent="0.25">
      <c r="A5366" t="s">
        <v>2376</v>
      </c>
      <c r="B5366" t="s">
        <v>2386</v>
      </c>
      <c r="C5366" t="b">
        <v>1</v>
      </c>
      <c r="D5366" t="s">
        <v>114</v>
      </c>
      <c r="E5366">
        <v>10833</v>
      </c>
      <c r="F5366">
        <v>2020</v>
      </c>
    </row>
    <row r="5367" spans="1:6" x14ac:dyDescent="0.25">
      <c r="A5367" t="s">
        <v>2353</v>
      </c>
      <c r="B5367" t="s">
        <v>2345</v>
      </c>
      <c r="C5367" t="b">
        <v>0</v>
      </c>
      <c r="D5367" t="s">
        <v>27</v>
      </c>
      <c r="E5367">
        <v>1828.146</v>
      </c>
      <c r="F5367">
        <v>2020</v>
      </c>
    </row>
    <row r="5368" spans="1:6" x14ac:dyDescent="0.25">
      <c r="A5368" t="s">
        <v>2360</v>
      </c>
      <c r="B5368" t="s">
        <v>2347</v>
      </c>
      <c r="C5368" t="b">
        <v>0</v>
      </c>
      <c r="D5368" t="s">
        <v>27</v>
      </c>
      <c r="E5368">
        <v>39017.22</v>
      </c>
      <c r="F5368">
        <v>2020</v>
      </c>
    </row>
    <row r="5369" spans="1:6" x14ac:dyDescent="0.25">
      <c r="A5369" t="s">
        <v>2332</v>
      </c>
      <c r="B5369" t="s">
        <v>2350</v>
      </c>
      <c r="C5369" t="b">
        <v>0</v>
      </c>
      <c r="D5369" t="s">
        <v>27</v>
      </c>
      <c r="E5369">
        <v>0</v>
      </c>
      <c r="F5369">
        <v>2020</v>
      </c>
    </row>
    <row r="5370" spans="1:6" x14ac:dyDescent="0.25">
      <c r="A5370" t="s">
        <v>2332</v>
      </c>
      <c r="B5370" t="s">
        <v>2341</v>
      </c>
      <c r="C5370" t="b">
        <v>0</v>
      </c>
      <c r="D5370" t="s">
        <v>15</v>
      </c>
      <c r="E5370">
        <v>0</v>
      </c>
      <c r="F5370">
        <v>2020</v>
      </c>
    </row>
    <row r="5371" spans="1:6" x14ac:dyDescent="0.25">
      <c r="A5371" t="s">
        <v>2332</v>
      </c>
      <c r="B5371" t="s">
        <v>2343</v>
      </c>
      <c r="C5371" t="b">
        <v>0</v>
      </c>
      <c r="D5371" t="s">
        <v>15</v>
      </c>
      <c r="E5371">
        <v>0</v>
      </c>
      <c r="F5371">
        <v>2020</v>
      </c>
    </row>
    <row r="5372" spans="1:6" x14ac:dyDescent="0.25">
      <c r="A5372" t="s">
        <v>2332</v>
      </c>
      <c r="B5372" t="s">
        <v>2343</v>
      </c>
      <c r="C5372" t="b">
        <v>0</v>
      </c>
      <c r="D5372" t="s">
        <v>15</v>
      </c>
      <c r="E5372">
        <v>0</v>
      </c>
      <c r="F5372">
        <v>2020</v>
      </c>
    </row>
    <row r="5373" spans="1:6" x14ac:dyDescent="0.25">
      <c r="A5373" t="s">
        <v>2342</v>
      </c>
      <c r="B5373" t="s">
        <v>2352</v>
      </c>
      <c r="C5373" t="b">
        <v>0</v>
      </c>
      <c r="D5373" t="s">
        <v>114</v>
      </c>
      <c r="E5373">
        <v>614362</v>
      </c>
      <c r="F5373">
        <v>2020</v>
      </c>
    </row>
    <row r="5374" spans="1:6" x14ac:dyDescent="0.25">
      <c r="A5374" t="s">
        <v>2378</v>
      </c>
      <c r="B5374" t="s">
        <v>2347</v>
      </c>
      <c r="C5374" t="b">
        <v>0</v>
      </c>
      <c r="D5374" t="s">
        <v>114</v>
      </c>
      <c r="E5374">
        <v>115276.96</v>
      </c>
      <c r="F5374">
        <v>2020</v>
      </c>
    </row>
    <row r="5375" spans="1:6" x14ac:dyDescent="0.25">
      <c r="A5375" t="s">
        <v>2353</v>
      </c>
      <c r="B5375" t="s">
        <v>2372</v>
      </c>
      <c r="C5375" t="b">
        <v>0</v>
      </c>
      <c r="D5375" t="s">
        <v>114</v>
      </c>
      <c r="E5375">
        <v>89744.184999999998</v>
      </c>
      <c r="F5375">
        <v>2020</v>
      </c>
    </row>
    <row r="5376" spans="1:6" x14ac:dyDescent="0.25">
      <c r="A5376" t="s">
        <v>2391</v>
      </c>
      <c r="B5376" t="s">
        <v>2343</v>
      </c>
      <c r="C5376" t="b">
        <v>0</v>
      </c>
      <c r="D5376" t="s">
        <v>48</v>
      </c>
      <c r="E5376">
        <v>273944.96000000002</v>
      </c>
      <c r="F5376">
        <v>2020</v>
      </c>
    </row>
    <row r="5377" spans="1:6" x14ac:dyDescent="0.25">
      <c r="A5377" t="s">
        <v>2353</v>
      </c>
      <c r="B5377" t="s">
        <v>2372</v>
      </c>
      <c r="C5377" t="b">
        <v>0</v>
      </c>
      <c r="D5377" t="s">
        <v>48</v>
      </c>
      <c r="E5377">
        <v>19526.04</v>
      </c>
      <c r="F5377">
        <v>2020</v>
      </c>
    </row>
    <row r="5378" spans="1:6" x14ac:dyDescent="0.25">
      <c r="A5378" t="s">
        <v>2459</v>
      </c>
      <c r="B5378" t="s">
        <v>2343</v>
      </c>
      <c r="C5378" t="b">
        <v>0</v>
      </c>
      <c r="D5378" t="s">
        <v>48</v>
      </c>
      <c r="E5378">
        <v>1726887</v>
      </c>
      <c r="F5378">
        <v>2020</v>
      </c>
    </row>
    <row r="5379" spans="1:6" x14ac:dyDescent="0.25">
      <c r="A5379" t="s">
        <v>2332</v>
      </c>
      <c r="B5379" t="s">
        <v>2372</v>
      </c>
      <c r="C5379" t="b">
        <v>0</v>
      </c>
      <c r="D5379" t="s">
        <v>48</v>
      </c>
      <c r="E5379">
        <v>0</v>
      </c>
      <c r="F5379">
        <v>2020</v>
      </c>
    </row>
    <row r="5380" spans="1:6" x14ac:dyDescent="0.25">
      <c r="A5380" t="s">
        <v>2332</v>
      </c>
      <c r="B5380" t="s">
        <v>2347</v>
      </c>
      <c r="C5380" t="b">
        <v>0</v>
      </c>
      <c r="D5380" t="s">
        <v>114</v>
      </c>
      <c r="E5380">
        <v>0</v>
      </c>
      <c r="F5380">
        <v>2020</v>
      </c>
    </row>
    <row r="5381" spans="1:6" x14ac:dyDescent="0.25">
      <c r="A5381" t="s">
        <v>2354</v>
      </c>
      <c r="B5381" t="s">
        <v>2372</v>
      </c>
      <c r="C5381" t="b">
        <v>0</v>
      </c>
      <c r="D5381" t="s">
        <v>114</v>
      </c>
      <c r="E5381">
        <v>57856</v>
      </c>
      <c r="F5381">
        <v>2020</v>
      </c>
    </row>
    <row r="5382" spans="1:6" x14ac:dyDescent="0.25">
      <c r="A5382" t="s">
        <v>2385</v>
      </c>
      <c r="B5382" t="s">
        <v>2341</v>
      </c>
      <c r="C5382" t="b">
        <v>1</v>
      </c>
      <c r="D5382" t="s">
        <v>15</v>
      </c>
      <c r="E5382">
        <v>2</v>
      </c>
      <c r="F5382">
        <v>2020</v>
      </c>
    </row>
    <row r="5383" spans="1:6" x14ac:dyDescent="0.25">
      <c r="A5383" t="s">
        <v>2353</v>
      </c>
      <c r="B5383" t="s">
        <v>2341</v>
      </c>
      <c r="C5383" t="b">
        <v>0</v>
      </c>
      <c r="D5383" t="s">
        <v>58</v>
      </c>
      <c r="E5383">
        <v>5976</v>
      </c>
      <c r="F5383">
        <v>2020</v>
      </c>
    </row>
    <row r="5384" spans="1:6" x14ac:dyDescent="0.25">
      <c r="A5384" t="s">
        <v>2353</v>
      </c>
      <c r="B5384" t="s">
        <v>2341</v>
      </c>
      <c r="C5384" t="b">
        <v>0</v>
      </c>
      <c r="D5384" t="s">
        <v>58</v>
      </c>
      <c r="E5384">
        <v>2640</v>
      </c>
      <c r="F5384">
        <v>2020</v>
      </c>
    </row>
    <row r="5385" spans="1:6" x14ac:dyDescent="0.25">
      <c r="A5385" t="s">
        <v>2353</v>
      </c>
      <c r="B5385" t="s">
        <v>2341</v>
      </c>
      <c r="C5385" t="b">
        <v>0</v>
      </c>
      <c r="D5385" t="s">
        <v>58</v>
      </c>
      <c r="E5385">
        <v>2233</v>
      </c>
      <c r="F5385">
        <v>2020</v>
      </c>
    </row>
    <row r="5386" spans="1:6" x14ac:dyDescent="0.25">
      <c r="A5386" t="s">
        <v>2422</v>
      </c>
      <c r="B5386" t="s">
        <v>2341</v>
      </c>
      <c r="C5386" t="b">
        <v>1</v>
      </c>
      <c r="D5386" t="s">
        <v>55</v>
      </c>
      <c r="E5386">
        <v>8576</v>
      </c>
      <c r="F5386">
        <v>2020</v>
      </c>
    </row>
    <row r="5387" spans="1:6" x14ac:dyDescent="0.25">
      <c r="A5387" t="s">
        <v>2332</v>
      </c>
      <c r="B5387" t="s">
        <v>2352</v>
      </c>
      <c r="C5387" t="b">
        <v>0</v>
      </c>
      <c r="D5387" t="s">
        <v>42</v>
      </c>
      <c r="E5387">
        <v>0</v>
      </c>
      <c r="F5387">
        <v>2020</v>
      </c>
    </row>
    <row r="5388" spans="1:6" x14ac:dyDescent="0.25">
      <c r="A5388" t="s">
        <v>2370</v>
      </c>
      <c r="B5388" t="s">
        <v>2352</v>
      </c>
      <c r="C5388" t="b">
        <v>0</v>
      </c>
      <c r="D5388" t="s">
        <v>15</v>
      </c>
      <c r="E5388">
        <v>279169</v>
      </c>
      <c r="F5388">
        <v>2020</v>
      </c>
    </row>
    <row r="5389" spans="1:6" x14ac:dyDescent="0.25">
      <c r="A5389" t="s">
        <v>2370</v>
      </c>
      <c r="B5389" t="s">
        <v>2341</v>
      </c>
      <c r="C5389" t="b">
        <v>1</v>
      </c>
      <c r="D5389" t="s">
        <v>122</v>
      </c>
      <c r="E5389">
        <v>8781</v>
      </c>
      <c r="F5389">
        <v>2020</v>
      </c>
    </row>
    <row r="5390" spans="1:6" x14ac:dyDescent="0.25">
      <c r="A5390" t="s">
        <v>2378</v>
      </c>
      <c r="B5390" t="s">
        <v>2341</v>
      </c>
      <c r="C5390" t="b">
        <v>1</v>
      </c>
      <c r="D5390" t="s">
        <v>85</v>
      </c>
      <c r="E5390">
        <v>9330</v>
      </c>
      <c r="F5390">
        <v>2020</v>
      </c>
    </row>
    <row r="5391" spans="1:6" x14ac:dyDescent="0.25">
      <c r="A5391" t="s">
        <v>2393</v>
      </c>
      <c r="B5391" t="s">
        <v>2341</v>
      </c>
      <c r="C5391" t="b">
        <v>1</v>
      </c>
      <c r="D5391" t="s">
        <v>103</v>
      </c>
      <c r="E5391">
        <v>3555</v>
      </c>
      <c r="F5391">
        <v>2020</v>
      </c>
    </row>
    <row r="5392" spans="1:6" x14ac:dyDescent="0.25">
      <c r="A5392" t="s">
        <v>2375</v>
      </c>
      <c r="B5392" t="s">
        <v>2341</v>
      </c>
      <c r="C5392" t="b">
        <v>1</v>
      </c>
      <c r="D5392" t="s">
        <v>122</v>
      </c>
      <c r="E5392">
        <v>4202</v>
      </c>
      <c r="F5392">
        <v>2020</v>
      </c>
    </row>
    <row r="5393" spans="1:6" x14ac:dyDescent="0.25">
      <c r="A5393" t="s">
        <v>2370</v>
      </c>
      <c r="B5393" t="s">
        <v>2341</v>
      </c>
      <c r="C5393" t="b">
        <v>1</v>
      </c>
      <c r="D5393" t="s">
        <v>15</v>
      </c>
      <c r="E5393">
        <v>7774</v>
      </c>
      <c r="F5393">
        <v>2020</v>
      </c>
    </row>
    <row r="5394" spans="1:6" x14ac:dyDescent="0.25">
      <c r="A5394" t="s">
        <v>2385</v>
      </c>
      <c r="B5394" t="s">
        <v>2341</v>
      </c>
      <c r="C5394" t="b">
        <v>1</v>
      </c>
      <c r="D5394" t="s">
        <v>15</v>
      </c>
      <c r="E5394">
        <v>8905</v>
      </c>
      <c r="F5394">
        <v>2020</v>
      </c>
    </row>
    <row r="5395" spans="1:6" x14ac:dyDescent="0.25">
      <c r="A5395" t="s">
        <v>2332</v>
      </c>
      <c r="B5395" t="s">
        <v>2345</v>
      </c>
      <c r="C5395" t="b">
        <v>0</v>
      </c>
      <c r="D5395" t="s">
        <v>63</v>
      </c>
      <c r="E5395">
        <v>0</v>
      </c>
      <c r="F5395">
        <v>2020</v>
      </c>
    </row>
    <row r="5396" spans="1:6" x14ac:dyDescent="0.25">
      <c r="A5396" t="s">
        <v>2385</v>
      </c>
      <c r="B5396" t="s">
        <v>2386</v>
      </c>
      <c r="C5396" t="b">
        <v>1</v>
      </c>
      <c r="D5396" t="s">
        <v>63</v>
      </c>
      <c r="E5396">
        <v>389979.17</v>
      </c>
      <c r="F5396">
        <v>2020</v>
      </c>
    </row>
    <row r="5397" spans="1:6" x14ac:dyDescent="0.25">
      <c r="A5397" t="s">
        <v>2353</v>
      </c>
      <c r="B5397" t="s">
        <v>2350</v>
      </c>
      <c r="C5397" t="b">
        <v>0</v>
      </c>
      <c r="D5397" t="s">
        <v>63</v>
      </c>
      <c r="E5397">
        <v>3491.2910000000002</v>
      </c>
      <c r="F5397">
        <v>2020</v>
      </c>
    </row>
    <row r="5398" spans="1:6" x14ac:dyDescent="0.25">
      <c r="A5398" t="s">
        <v>2353</v>
      </c>
      <c r="B5398" t="s">
        <v>2347</v>
      </c>
      <c r="C5398" t="b">
        <v>0</v>
      </c>
      <c r="D5398" t="s">
        <v>63</v>
      </c>
      <c r="E5398">
        <v>34354.976000000002</v>
      </c>
      <c r="F5398">
        <v>2020</v>
      </c>
    </row>
    <row r="5399" spans="1:6" x14ac:dyDescent="0.25">
      <c r="A5399" t="s">
        <v>2385</v>
      </c>
      <c r="B5399" t="s">
        <v>2386</v>
      </c>
      <c r="C5399" t="b">
        <v>1</v>
      </c>
      <c r="D5399" t="s">
        <v>63</v>
      </c>
      <c r="E5399">
        <v>114922.57</v>
      </c>
      <c r="F5399">
        <v>2020</v>
      </c>
    </row>
    <row r="5400" spans="1:6" x14ac:dyDescent="0.25">
      <c r="A5400" t="s">
        <v>2332</v>
      </c>
      <c r="B5400" t="s">
        <v>2345</v>
      </c>
      <c r="C5400" t="b">
        <v>0</v>
      </c>
      <c r="D5400" t="s">
        <v>125</v>
      </c>
      <c r="E5400">
        <v>0</v>
      </c>
      <c r="F5400">
        <v>2020</v>
      </c>
    </row>
    <row r="5401" spans="1:6" x14ac:dyDescent="0.25">
      <c r="A5401" t="s">
        <v>2332</v>
      </c>
      <c r="B5401" t="s">
        <v>2350</v>
      </c>
      <c r="C5401" t="b">
        <v>0</v>
      </c>
      <c r="D5401" t="s">
        <v>125</v>
      </c>
      <c r="E5401">
        <v>0</v>
      </c>
      <c r="F5401">
        <v>2020</v>
      </c>
    </row>
    <row r="5402" spans="1:6" x14ac:dyDescent="0.25">
      <c r="A5402" t="s">
        <v>2353</v>
      </c>
      <c r="B5402" t="s">
        <v>2350</v>
      </c>
      <c r="C5402" t="b">
        <v>0</v>
      </c>
      <c r="D5402" t="s">
        <v>125</v>
      </c>
      <c r="E5402">
        <v>3258.9720000000002</v>
      </c>
      <c r="F5402">
        <v>2020</v>
      </c>
    </row>
    <row r="5403" spans="1:6" x14ac:dyDescent="0.25">
      <c r="A5403" t="s">
        <v>2332</v>
      </c>
      <c r="B5403" t="s">
        <v>2345</v>
      </c>
      <c r="C5403" t="b">
        <v>0</v>
      </c>
      <c r="D5403" t="s">
        <v>125</v>
      </c>
      <c r="E5403">
        <v>0</v>
      </c>
      <c r="F5403">
        <v>2020</v>
      </c>
    </row>
    <row r="5404" spans="1:6" x14ac:dyDescent="0.25">
      <c r="A5404" t="s">
        <v>2443</v>
      </c>
      <c r="B5404" t="s">
        <v>2386</v>
      </c>
      <c r="C5404" t="b">
        <v>1</v>
      </c>
      <c r="D5404" t="s">
        <v>125</v>
      </c>
      <c r="E5404">
        <v>28690.155999999999</v>
      </c>
      <c r="F5404">
        <v>2020</v>
      </c>
    </row>
    <row r="5405" spans="1:6" x14ac:dyDescent="0.25">
      <c r="A5405" t="s">
        <v>2443</v>
      </c>
      <c r="B5405" t="s">
        <v>2386</v>
      </c>
      <c r="C5405" t="b">
        <v>1</v>
      </c>
      <c r="D5405" t="s">
        <v>125</v>
      </c>
      <c r="E5405">
        <v>9074.8719999999994</v>
      </c>
      <c r="F5405">
        <v>2020</v>
      </c>
    </row>
    <row r="5406" spans="1:6" x14ac:dyDescent="0.25">
      <c r="A5406" t="s">
        <v>2332</v>
      </c>
      <c r="B5406" t="s">
        <v>2350</v>
      </c>
      <c r="C5406" t="b">
        <v>0</v>
      </c>
      <c r="D5406" t="s">
        <v>125</v>
      </c>
      <c r="E5406">
        <v>0</v>
      </c>
      <c r="F5406">
        <v>2020</v>
      </c>
    </row>
    <row r="5407" spans="1:6" x14ac:dyDescent="0.25">
      <c r="A5407" t="s">
        <v>2395</v>
      </c>
      <c r="B5407" t="s">
        <v>2386</v>
      </c>
      <c r="C5407" t="b">
        <v>1</v>
      </c>
      <c r="D5407" t="s">
        <v>125</v>
      </c>
      <c r="E5407">
        <v>151923.66</v>
      </c>
      <c r="F5407">
        <v>2020</v>
      </c>
    </row>
    <row r="5408" spans="1:6" x14ac:dyDescent="0.25">
      <c r="A5408" t="s">
        <v>2353</v>
      </c>
      <c r="B5408" t="s">
        <v>2350</v>
      </c>
      <c r="C5408" t="b">
        <v>0</v>
      </c>
      <c r="D5408" t="s">
        <v>125</v>
      </c>
      <c r="E5408">
        <v>49.057000000000002</v>
      </c>
      <c r="F5408">
        <v>2020</v>
      </c>
    </row>
    <row r="5409" spans="1:6" x14ac:dyDescent="0.25">
      <c r="A5409" t="s">
        <v>2353</v>
      </c>
      <c r="B5409" t="s">
        <v>2347</v>
      </c>
      <c r="C5409" t="b">
        <v>0</v>
      </c>
      <c r="D5409" t="s">
        <v>125</v>
      </c>
      <c r="E5409">
        <v>53157.623</v>
      </c>
      <c r="F5409">
        <v>2020</v>
      </c>
    </row>
    <row r="5410" spans="1:6" x14ac:dyDescent="0.25">
      <c r="A5410" t="s">
        <v>2353</v>
      </c>
      <c r="B5410" t="s">
        <v>2350</v>
      </c>
      <c r="C5410" t="b">
        <v>0</v>
      </c>
      <c r="D5410" t="s">
        <v>125</v>
      </c>
      <c r="E5410">
        <v>1259.1079999999999</v>
      </c>
      <c r="F5410">
        <v>2020</v>
      </c>
    </row>
    <row r="5411" spans="1:6" x14ac:dyDescent="0.25">
      <c r="A5411" t="s">
        <v>2395</v>
      </c>
      <c r="B5411" t="s">
        <v>2386</v>
      </c>
      <c r="C5411" t="b">
        <v>1</v>
      </c>
      <c r="D5411" t="s">
        <v>125</v>
      </c>
      <c r="E5411">
        <v>11846.789000000001</v>
      </c>
      <c r="F5411">
        <v>2020</v>
      </c>
    </row>
    <row r="5412" spans="1:6" x14ac:dyDescent="0.25">
      <c r="A5412" t="s">
        <v>2353</v>
      </c>
      <c r="B5412" t="s">
        <v>2345</v>
      </c>
      <c r="C5412" t="b">
        <v>0</v>
      </c>
      <c r="D5412" t="s">
        <v>125</v>
      </c>
      <c r="E5412">
        <v>26997.762999999999</v>
      </c>
      <c r="F5412">
        <v>2020</v>
      </c>
    </row>
    <row r="5413" spans="1:6" x14ac:dyDescent="0.25">
      <c r="A5413" t="s">
        <v>2395</v>
      </c>
      <c r="B5413" t="s">
        <v>2386</v>
      </c>
      <c r="C5413" t="b">
        <v>1</v>
      </c>
      <c r="D5413" t="s">
        <v>125</v>
      </c>
      <c r="E5413">
        <v>50272.212</v>
      </c>
      <c r="F5413">
        <v>2020</v>
      </c>
    </row>
    <row r="5414" spans="1:6" x14ac:dyDescent="0.25">
      <c r="A5414" t="s">
        <v>2381</v>
      </c>
      <c r="B5414" t="s">
        <v>2386</v>
      </c>
      <c r="C5414" t="b">
        <v>1</v>
      </c>
      <c r="D5414" t="s">
        <v>88</v>
      </c>
      <c r="E5414">
        <v>196747.57</v>
      </c>
      <c r="F5414">
        <v>2020</v>
      </c>
    </row>
    <row r="5415" spans="1:6" x14ac:dyDescent="0.25">
      <c r="A5415" t="s">
        <v>2332</v>
      </c>
      <c r="B5415" t="s">
        <v>2350</v>
      </c>
      <c r="C5415" t="b">
        <v>0</v>
      </c>
      <c r="D5415" t="s">
        <v>88</v>
      </c>
      <c r="E5415">
        <v>0</v>
      </c>
      <c r="F5415">
        <v>2020</v>
      </c>
    </row>
    <row r="5416" spans="1:6" x14ac:dyDescent="0.25">
      <c r="A5416" t="s">
        <v>2353</v>
      </c>
      <c r="B5416" t="s">
        <v>2347</v>
      </c>
      <c r="C5416" t="b">
        <v>0</v>
      </c>
      <c r="D5416" t="s">
        <v>88</v>
      </c>
      <c r="E5416">
        <v>21481.215</v>
      </c>
      <c r="F5416">
        <v>2020</v>
      </c>
    </row>
    <row r="5417" spans="1:6" x14ac:dyDescent="0.25">
      <c r="A5417" t="s">
        <v>2332</v>
      </c>
      <c r="B5417" t="s">
        <v>2386</v>
      </c>
      <c r="C5417" t="b">
        <v>0</v>
      </c>
      <c r="D5417" t="s">
        <v>88</v>
      </c>
      <c r="E5417">
        <v>0</v>
      </c>
      <c r="F5417">
        <v>2020</v>
      </c>
    </row>
    <row r="5418" spans="1:6" x14ac:dyDescent="0.25">
      <c r="A5418" t="s">
        <v>2332</v>
      </c>
      <c r="B5418" t="s">
        <v>2350</v>
      </c>
      <c r="C5418" t="b">
        <v>0</v>
      </c>
      <c r="D5418" t="s">
        <v>88</v>
      </c>
      <c r="E5418">
        <v>0</v>
      </c>
      <c r="F5418">
        <v>2020</v>
      </c>
    </row>
    <row r="5419" spans="1:6" x14ac:dyDescent="0.25">
      <c r="A5419" t="s">
        <v>2332</v>
      </c>
      <c r="B5419" t="s">
        <v>2345</v>
      </c>
      <c r="C5419" t="b">
        <v>0</v>
      </c>
      <c r="D5419" t="s">
        <v>88</v>
      </c>
      <c r="E5419">
        <v>0</v>
      </c>
      <c r="F5419">
        <v>2020</v>
      </c>
    </row>
    <row r="5420" spans="1:6" x14ac:dyDescent="0.25">
      <c r="A5420" t="s">
        <v>2392</v>
      </c>
      <c r="B5420" t="s">
        <v>2386</v>
      </c>
      <c r="C5420" t="b">
        <v>1</v>
      </c>
      <c r="D5420" t="s">
        <v>88</v>
      </c>
      <c r="E5420">
        <v>181128.8</v>
      </c>
      <c r="F5420">
        <v>2020</v>
      </c>
    </row>
    <row r="5421" spans="1:6" x14ac:dyDescent="0.25">
      <c r="A5421" t="s">
        <v>2353</v>
      </c>
      <c r="B5421" t="s">
        <v>2350</v>
      </c>
      <c r="C5421" t="b">
        <v>0</v>
      </c>
      <c r="D5421" t="s">
        <v>88</v>
      </c>
      <c r="E5421">
        <v>2645.7550000000001</v>
      </c>
      <c r="F5421">
        <v>2020</v>
      </c>
    </row>
    <row r="5422" spans="1:6" x14ac:dyDescent="0.25">
      <c r="A5422" t="s">
        <v>2353</v>
      </c>
      <c r="B5422" t="s">
        <v>2347</v>
      </c>
      <c r="C5422" t="b">
        <v>0</v>
      </c>
      <c r="D5422" t="s">
        <v>88</v>
      </c>
      <c r="E5422">
        <v>6486.2629999999999</v>
      </c>
      <c r="F5422">
        <v>2020</v>
      </c>
    </row>
    <row r="5423" spans="1:6" x14ac:dyDescent="0.25">
      <c r="A5423" t="s">
        <v>2332</v>
      </c>
      <c r="B5423" t="s">
        <v>2350</v>
      </c>
      <c r="C5423" t="b">
        <v>0</v>
      </c>
      <c r="D5423" t="s">
        <v>88</v>
      </c>
      <c r="E5423">
        <v>0</v>
      </c>
      <c r="F5423">
        <v>2020</v>
      </c>
    </row>
    <row r="5424" spans="1:6" x14ac:dyDescent="0.25">
      <c r="A5424" t="s">
        <v>2392</v>
      </c>
      <c r="B5424" t="s">
        <v>2386</v>
      </c>
      <c r="C5424" t="b">
        <v>1</v>
      </c>
      <c r="D5424" t="s">
        <v>88</v>
      </c>
      <c r="E5424">
        <v>169480.07</v>
      </c>
      <c r="F5424">
        <v>2020</v>
      </c>
    </row>
    <row r="5425" spans="1:6" x14ac:dyDescent="0.25">
      <c r="A5425" t="s">
        <v>2430</v>
      </c>
      <c r="B5425" t="s">
        <v>2341</v>
      </c>
      <c r="C5425" t="b">
        <v>0</v>
      </c>
      <c r="D5425" t="s">
        <v>131</v>
      </c>
      <c r="E5425">
        <v>8963</v>
      </c>
      <c r="F5425">
        <v>2020</v>
      </c>
    </row>
    <row r="5426" spans="1:6" x14ac:dyDescent="0.25">
      <c r="A5426" t="s">
        <v>2332</v>
      </c>
      <c r="B5426" t="s">
        <v>2350</v>
      </c>
      <c r="C5426" t="b">
        <v>0</v>
      </c>
      <c r="D5426" t="s">
        <v>131</v>
      </c>
      <c r="E5426">
        <v>0</v>
      </c>
      <c r="F5426">
        <v>2020</v>
      </c>
    </row>
    <row r="5427" spans="1:6" x14ac:dyDescent="0.25">
      <c r="A5427" t="s">
        <v>2332</v>
      </c>
      <c r="B5427" t="s">
        <v>2347</v>
      </c>
      <c r="C5427" t="b">
        <v>0</v>
      </c>
      <c r="D5427" t="s">
        <v>131</v>
      </c>
      <c r="E5427">
        <v>0</v>
      </c>
      <c r="F5427">
        <v>2020</v>
      </c>
    </row>
    <row r="5428" spans="1:6" x14ac:dyDescent="0.25">
      <c r="A5428" t="s">
        <v>2395</v>
      </c>
      <c r="B5428" t="s">
        <v>2386</v>
      </c>
      <c r="C5428" t="b">
        <v>1</v>
      </c>
      <c r="D5428" t="s">
        <v>97</v>
      </c>
      <c r="E5428">
        <v>50345.298999999999</v>
      </c>
      <c r="F5428">
        <v>2020</v>
      </c>
    </row>
    <row r="5429" spans="1:6" x14ac:dyDescent="0.25">
      <c r="A5429" t="s">
        <v>2332</v>
      </c>
      <c r="B5429" t="s">
        <v>2350</v>
      </c>
      <c r="C5429" t="b">
        <v>0</v>
      </c>
      <c r="D5429" t="s">
        <v>97</v>
      </c>
      <c r="E5429">
        <v>0</v>
      </c>
      <c r="F5429">
        <v>2020</v>
      </c>
    </row>
    <row r="5430" spans="1:6" x14ac:dyDescent="0.25">
      <c r="A5430" t="s">
        <v>2353</v>
      </c>
      <c r="B5430" t="s">
        <v>2347</v>
      </c>
      <c r="C5430" t="b">
        <v>0</v>
      </c>
      <c r="D5430" t="s">
        <v>97</v>
      </c>
      <c r="E5430">
        <v>21732.701000000001</v>
      </c>
      <c r="F5430">
        <v>2020</v>
      </c>
    </row>
    <row r="5431" spans="1:6" x14ac:dyDescent="0.25">
      <c r="A5431" t="s">
        <v>2332</v>
      </c>
      <c r="B5431" t="s">
        <v>2350</v>
      </c>
      <c r="C5431" t="b">
        <v>0</v>
      </c>
      <c r="D5431" t="s">
        <v>97</v>
      </c>
      <c r="E5431">
        <v>0</v>
      </c>
      <c r="F5431">
        <v>2020</v>
      </c>
    </row>
    <row r="5432" spans="1:6" x14ac:dyDescent="0.25">
      <c r="A5432" t="s">
        <v>2344</v>
      </c>
      <c r="B5432" t="s">
        <v>2386</v>
      </c>
      <c r="C5432" t="b">
        <v>1</v>
      </c>
      <c r="D5432" t="s">
        <v>95</v>
      </c>
      <c r="E5432">
        <v>275465.78000000003</v>
      </c>
      <c r="F5432">
        <v>2020</v>
      </c>
    </row>
    <row r="5433" spans="1:6" x14ac:dyDescent="0.25">
      <c r="A5433" t="s">
        <v>2332</v>
      </c>
      <c r="B5433" t="s">
        <v>2350</v>
      </c>
      <c r="C5433" t="b">
        <v>0</v>
      </c>
      <c r="D5433" t="s">
        <v>95</v>
      </c>
      <c r="E5433">
        <v>0</v>
      </c>
      <c r="F5433">
        <v>2020</v>
      </c>
    </row>
    <row r="5434" spans="1:6" x14ac:dyDescent="0.25">
      <c r="A5434" t="s">
        <v>2353</v>
      </c>
      <c r="B5434" t="s">
        <v>2347</v>
      </c>
      <c r="C5434" t="b">
        <v>0</v>
      </c>
      <c r="D5434" t="s">
        <v>95</v>
      </c>
      <c r="E5434">
        <v>156748.22</v>
      </c>
      <c r="F5434">
        <v>2020</v>
      </c>
    </row>
    <row r="5435" spans="1:6" x14ac:dyDescent="0.25">
      <c r="A5435" t="s">
        <v>2344</v>
      </c>
      <c r="B5435" t="s">
        <v>2386</v>
      </c>
      <c r="C5435" t="b">
        <v>1</v>
      </c>
      <c r="D5435" t="s">
        <v>95</v>
      </c>
      <c r="E5435">
        <v>53504.997000000003</v>
      </c>
      <c r="F5435">
        <v>2020</v>
      </c>
    </row>
    <row r="5436" spans="1:6" x14ac:dyDescent="0.25">
      <c r="A5436" t="s">
        <v>2332</v>
      </c>
      <c r="B5436" t="s">
        <v>2350</v>
      </c>
      <c r="C5436" t="b">
        <v>0</v>
      </c>
      <c r="D5436" t="s">
        <v>95</v>
      </c>
      <c r="E5436">
        <v>0</v>
      </c>
      <c r="F5436">
        <v>2020</v>
      </c>
    </row>
    <row r="5437" spans="1:6" x14ac:dyDescent="0.25">
      <c r="A5437" t="s">
        <v>2332</v>
      </c>
      <c r="B5437" t="s">
        <v>2350</v>
      </c>
      <c r="C5437" t="b">
        <v>0</v>
      </c>
      <c r="D5437" t="s">
        <v>95</v>
      </c>
      <c r="E5437">
        <v>0</v>
      </c>
      <c r="F5437">
        <v>2020</v>
      </c>
    </row>
    <row r="5438" spans="1:6" x14ac:dyDescent="0.25">
      <c r="A5438" t="s">
        <v>2332</v>
      </c>
      <c r="B5438" t="s">
        <v>2386</v>
      </c>
      <c r="C5438" t="b">
        <v>0</v>
      </c>
      <c r="D5438" t="s">
        <v>95</v>
      </c>
      <c r="E5438">
        <v>0</v>
      </c>
      <c r="F5438">
        <v>2020</v>
      </c>
    </row>
    <row r="5439" spans="1:6" x14ac:dyDescent="0.25">
      <c r="A5439" t="s">
        <v>2444</v>
      </c>
      <c r="B5439" t="s">
        <v>2352</v>
      </c>
      <c r="C5439" t="b">
        <v>0</v>
      </c>
      <c r="D5439" t="s">
        <v>15</v>
      </c>
      <c r="E5439">
        <v>36294</v>
      </c>
      <c r="F5439">
        <v>2020</v>
      </c>
    </row>
    <row r="5440" spans="1:6" x14ac:dyDescent="0.25">
      <c r="A5440" t="s">
        <v>2373</v>
      </c>
      <c r="B5440" t="s">
        <v>2386</v>
      </c>
      <c r="C5440" t="b">
        <v>1</v>
      </c>
      <c r="D5440" t="s">
        <v>27</v>
      </c>
      <c r="E5440">
        <v>120421</v>
      </c>
      <c r="F5440">
        <v>2020</v>
      </c>
    </row>
    <row r="5441" spans="1:6" x14ac:dyDescent="0.25">
      <c r="A5441" t="s">
        <v>2370</v>
      </c>
      <c r="B5441" t="s">
        <v>2352</v>
      </c>
      <c r="C5441" t="b">
        <v>0</v>
      </c>
      <c r="D5441" t="s">
        <v>85</v>
      </c>
      <c r="E5441">
        <v>23244.62</v>
      </c>
      <c r="F5441">
        <v>2020</v>
      </c>
    </row>
    <row r="5442" spans="1:6" x14ac:dyDescent="0.25">
      <c r="A5442" t="s">
        <v>2332</v>
      </c>
      <c r="B5442" t="s">
        <v>2347</v>
      </c>
      <c r="C5442" t="b">
        <v>0</v>
      </c>
      <c r="D5442" t="s">
        <v>16</v>
      </c>
      <c r="E5442">
        <v>0</v>
      </c>
      <c r="F5442">
        <v>2020</v>
      </c>
    </row>
    <row r="5443" spans="1:6" x14ac:dyDescent="0.25">
      <c r="A5443" t="s">
        <v>2377</v>
      </c>
      <c r="B5443" t="s">
        <v>2372</v>
      </c>
      <c r="C5443" t="b">
        <v>0</v>
      </c>
      <c r="D5443" t="s">
        <v>16</v>
      </c>
      <c r="E5443">
        <v>46213</v>
      </c>
      <c r="F5443">
        <v>2020</v>
      </c>
    </row>
    <row r="5444" spans="1:6" x14ac:dyDescent="0.25">
      <c r="A5444" t="s">
        <v>2448</v>
      </c>
      <c r="B5444" t="s">
        <v>2341</v>
      </c>
      <c r="C5444" t="b">
        <v>1</v>
      </c>
      <c r="D5444" t="s">
        <v>16</v>
      </c>
      <c r="E5444">
        <v>18000</v>
      </c>
      <c r="F5444">
        <v>2020</v>
      </c>
    </row>
    <row r="5445" spans="1:6" x14ac:dyDescent="0.25">
      <c r="A5445" t="s">
        <v>2370</v>
      </c>
      <c r="B5445" t="s">
        <v>2386</v>
      </c>
      <c r="C5445" t="b">
        <v>1</v>
      </c>
      <c r="D5445" t="s">
        <v>77</v>
      </c>
      <c r="E5445">
        <v>37381</v>
      </c>
      <c r="F5445">
        <v>2020</v>
      </c>
    </row>
    <row r="5446" spans="1:6" x14ac:dyDescent="0.25">
      <c r="A5446" t="s">
        <v>2360</v>
      </c>
      <c r="B5446" t="s">
        <v>2429</v>
      </c>
      <c r="C5446" t="b">
        <v>1</v>
      </c>
      <c r="D5446" t="s">
        <v>15</v>
      </c>
      <c r="E5446">
        <v>260347</v>
      </c>
      <c r="F5446">
        <v>2020</v>
      </c>
    </row>
    <row r="5447" spans="1:6" x14ac:dyDescent="0.25">
      <c r="A5447" t="s">
        <v>2332</v>
      </c>
      <c r="B5447" t="s">
        <v>2350</v>
      </c>
      <c r="C5447" t="b">
        <v>0</v>
      </c>
      <c r="D5447" t="s">
        <v>100</v>
      </c>
      <c r="E5447">
        <v>0</v>
      </c>
      <c r="F5447">
        <v>2020</v>
      </c>
    </row>
    <row r="5448" spans="1:6" x14ac:dyDescent="0.25">
      <c r="A5448" t="s">
        <v>2448</v>
      </c>
      <c r="B5448" t="s">
        <v>2467</v>
      </c>
      <c r="C5448" t="b">
        <v>1</v>
      </c>
      <c r="D5448" t="s">
        <v>100</v>
      </c>
      <c r="E5448">
        <v>110550.52</v>
      </c>
      <c r="F5448">
        <v>2020</v>
      </c>
    </row>
    <row r="5449" spans="1:6" x14ac:dyDescent="0.25">
      <c r="A5449" t="s">
        <v>2448</v>
      </c>
      <c r="B5449" t="s">
        <v>2467</v>
      </c>
      <c r="C5449" t="b">
        <v>1</v>
      </c>
      <c r="D5449" t="s">
        <v>100</v>
      </c>
      <c r="E5449">
        <v>135120.59</v>
      </c>
      <c r="F5449">
        <v>2020</v>
      </c>
    </row>
    <row r="5450" spans="1:6" x14ac:dyDescent="0.25">
      <c r="A5450" t="s">
        <v>2353</v>
      </c>
      <c r="B5450" t="s">
        <v>2347</v>
      </c>
      <c r="C5450" t="b">
        <v>0</v>
      </c>
      <c r="D5450" t="s">
        <v>100</v>
      </c>
      <c r="E5450">
        <v>14977.883</v>
      </c>
      <c r="F5450">
        <v>2020</v>
      </c>
    </row>
    <row r="5451" spans="1:6" x14ac:dyDescent="0.25">
      <c r="A5451" t="s">
        <v>2457</v>
      </c>
      <c r="B5451" t="s">
        <v>2343</v>
      </c>
      <c r="C5451" t="b">
        <v>0</v>
      </c>
      <c r="D5451" t="s">
        <v>15</v>
      </c>
      <c r="E5451">
        <v>134763.97</v>
      </c>
      <c r="F5451">
        <v>2020</v>
      </c>
    </row>
    <row r="5452" spans="1:6" x14ac:dyDescent="0.25">
      <c r="A5452" t="s">
        <v>2353</v>
      </c>
      <c r="B5452" t="s">
        <v>2372</v>
      </c>
      <c r="C5452" t="b">
        <v>0</v>
      </c>
      <c r="D5452" t="s">
        <v>15</v>
      </c>
      <c r="E5452">
        <v>27772.863000000001</v>
      </c>
      <c r="F5452">
        <v>2020</v>
      </c>
    </row>
    <row r="5453" spans="1:6" x14ac:dyDescent="0.25">
      <c r="A5453" t="s">
        <v>2332</v>
      </c>
      <c r="B5453" t="s">
        <v>2350</v>
      </c>
      <c r="C5453" t="b">
        <v>0</v>
      </c>
      <c r="D5453" t="s">
        <v>15</v>
      </c>
      <c r="E5453">
        <v>237.172</v>
      </c>
      <c r="F5453">
        <v>2020</v>
      </c>
    </row>
    <row r="5454" spans="1:6" x14ac:dyDescent="0.25">
      <c r="A5454" t="s">
        <v>2457</v>
      </c>
      <c r="B5454" t="s">
        <v>2343</v>
      </c>
      <c r="C5454" t="b">
        <v>0</v>
      </c>
      <c r="D5454" t="s">
        <v>15</v>
      </c>
      <c r="E5454">
        <v>2417783.2999999998</v>
      </c>
      <c r="F5454">
        <v>2020</v>
      </c>
    </row>
    <row r="5455" spans="1:6" x14ac:dyDescent="0.25">
      <c r="A5455" t="s">
        <v>2353</v>
      </c>
      <c r="B5455" t="s">
        <v>2372</v>
      </c>
      <c r="C5455" t="b">
        <v>0</v>
      </c>
      <c r="D5455" t="s">
        <v>15</v>
      </c>
      <c r="E5455">
        <v>378143.71</v>
      </c>
      <c r="F5455">
        <v>2020</v>
      </c>
    </row>
    <row r="5456" spans="1:6" x14ac:dyDescent="0.25">
      <c r="A5456" t="s">
        <v>2353</v>
      </c>
      <c r="B5456" t="s">
        <v>2350</v>
      </c>
      <c r="C5456" t="b">
        <v>0</v>
      </c>
      <c r="D5456" t="s">
        <v>15</v>
      </c>
      <c r="E5456">
        <v>4472.9669999999996</v>
      </c>
      <c r="F5456">
        <v>2020</v>
      </c>
    </row>
    <row r="5457" spans="1:6" x14ac:dyDescent="0.25">
      <c r="A5457" t="s">
        <v>2374</v>
      </c>
      <c r="B5457" t="s">
        <v>2341</v>
      </c>
      <c r="C5457" t="b">
        <v>1</v>
      </c>
      <c r="D5457" t="s">
        <v>15</v>
      </c>
      <c r="E5457">
        <v>1866</v>
      </c>
      <c r="F5457">
        <v>2020</v>
      </c>
    </row>
    <row r="5458" spans="1:6" x14ac:dyDescent="0.25">
      <c r="A5458" t="s">
        <v>2332</v>
      </c>
      <c r="B5458" t="s">
        <v>2341</v>
      </c>
      <c r="C5458" t="b">
        <v>0</v>
      </c>
      <c r="D5458" t="s">
        <v>15</v>
      </c>
      <c r="E5458">
        <v>-68</v>
      </c>
      <c r="F5458">
        <v>2020</v>
      </c>
    </row>
    <row r="5459" spans="1:6" x14ac:dyDescent="0.25">
      <c r="A5459" t="s">
        <v>2448</v>
      </c>
      <c r="B5459" t="s">
        <v>2341</v>
      </c>
      <c r="C5459" t="b">
        <v>1</v>
      </c>
      <c r="D5459" t="s">
        <v>15</v>
      </c>
      <c r="E5459">
        <v>1082</v>
      </c>
      <c r="F5459">
        <v>2020</v>
      </c>
    </row>
    <row r="5460" spans="1:6" x14ac:dyDescent="0.25">
      <c r="A5460" t="s">
        <v>2353</v>
      </c>
      <c r="B5460" t="s">
        <v>2352</v>
      </c>
      <c r="C5460" t="b">
        <v>0</v>
      </c>
      <c r="D5460" t="s">
        <v>15</v>
      </c>
      <c r="E5460">
        <v>1244.6379999999999</v>
      </c>
      <c r="F5460">
        <v>2020</v>
      </c>
    </row>
    <row r="5461" spans="1:6" x14ac:dyDescent="0.25">
      <c r="A5461" t="s">
        <v>2393</v>
      </c>
      <c r="B5461" t="s">
        <v>2386</v>
      </c>
      <c r="C5461" t="b">
        <v>1</v>
      </c>
      <c r="D5461" t="s">
        <v>15</v>
      </c>
      <c r="E5461">
        <v>4588.3620000000001</v>
      </c>
      <c r="F5461">
        <v>2020</v>
      </c>
    </row>
    <row r="5462" spans="1:6" x14ac:dyDescent="0.25">
      <c r="A5462" t="s">
        <v>2332</v>
      </c>
      <c r="B5462" t="s">
        <v>2372</v>
      </c>
      <c r="C5462" t="b">
        <v>0</v>
      </c>
      <c r="D5462" t="s">
        <v>15</v>
      </c>
      <c r="E5462">
        <v>0</v>
      </c>
      <c r="F5462">
        <v>2020</v>
      </c>
    </row>
    <row r="5463" spans="1:6" x14ac:dyDescent="0.25">
      <c r="A5463" t="s">
        <v>2457</v>
      </c>
      <c r="B5463" t="s">
        <v>2467</v>
      </c>
      <c r="C5463" t="b">
        <v>1</v>
      </c>
      <c r="D5463" t="s">
        <v>50</v>
      </c>
      <c r="E5463">
        <v>38285.285000000003</v>
      </c>
      <c r="F5463">
        <v>2020</v>
      </c>
    </row>
    <row r="5464" spans="1:6" x14ac:dyDescent="0.25">
      <c r="A5464" t="s">
        <v>2457</v>
      </c>
      <c r="B5464" t="s">
        <v>2467</v>
      </c>
      <c r="C5464" t="b">
        <v>1</v>
      </c>
      <c r="D5464" t="s">
        <v>50</v>
      </c>
      <c r="E5464">
        <v>46793.307000000001</v>
      </c>
      <c r="F5464">
        <v>2020</v>
      </c>
    </row>
    <row r="5465" spans="1:6" x14ac:dyDescent="0.25">
      <c r="A5465" t="s">
        <v>2353</v>
      </c>
      <c r="B5465" t="s">
        <v>2347</v>
      </c>
      <c r="C5465" t="b">
        <v>0</v>
      </c>
      <c r="D5465" t="s">
        <v>50</v>
      </c>
      <c r="E5465">
        <v>1108.4079999999999</v>
      </c>
      <c r="F5465">
        <v>2020</v>
      </c>
    </row>
    <row r="5466" spans="1:6" x14ac:dyDescent="0.25">
      <c r="A5466" t="s">
        <v>2360</v>
      </c>
      <c r="B5466" t="s">
        <v>2341</v>
      </c>
      <c r="C5466" t="b">
        <v>1</v>
      </c>
      <c r="D5466" t="s">
        <v>125</v>
      </c>
      <c r="E5466">
        <v>450</v>
      </c>
      <c r="F5466">
        <v>2020</v>
      </c>
    </row>
    <row r="5467" spans="1:6" x14ac:dyDescent="0.25">
      <c r="A5467" t="s">
        <v>2369</v>
      </c>
      <c r="B5467" t="s">
        <v>2347</v>
      </c>
      <c r="C5467" t="b">
        <v>0</v>
      </c>
      <c r="D5467" t="s">
        <v>114</v>
      </c>
      <c r="E5467">
        <v>207074.22</v>
      </c>
      <c r="F5467">
        <v>2020</v>
      </c>
    </row>
    <row r="5468" spans="1:6" x14ac:dyDescent="0.25">
      <c r="A5468" t="s">
        <v>2353</v>
      </c>
      <c r="B5468" t="s">
        <v>2372</v>
      </c>
      <c r="C5468" t="b">
        <v>0</v>
      </c>
      <c r="D5468" t="s">
        <v>114</v>
      </c>
      <c r="E5468">
        <v>17167.777999999998</v>
      </c>
      <c r="F5468">
        <v>2020</v>
      </c>
    </row>
    <row r="5469" spans="1:6" x14ac:dyDescent="0.25">
      <c r="A5469" t="s">
        <v>2378</v>
      </c>
      <c r="B5469" t="s">
        <v>2350</v>
      </c>
      <c r="C5469" t="b">
        <v>0</v>
      </c>
      <c r="D5469" t="s">
        <v>50</v>
      </c>
      <c r="E5469">
        <v>142</v>
      </c>
      <c r="F5469">
        <v>2020</v>
      </c>
    </row>
    <row r="5470" spans="1:6" x14ac:dyDescent="0.25">
      <c r="A5470" t="s">
        <v>2332</v>
      </c>
      <c r="B5470" t="s">
        <v>2386</v>
      </c>
      <c r="C5470" t="b">
        <v>0</v>
      </c>
      <c r="D5470" t="s">
        <v>50</v>
      </c>
      <c r="E5470">
        <v>0</v>
      </c>
      <c r="F5470">
        <v>2020</v>
      </c>
    </row>
    <row r="5471" spans="1:6" x14ac:dyDescent="0.25">
      <c r="A5471" t="s">
        <v>2332</v>
      </c>
      <c r="B5471" t="s">
        <v>2386</v>
      </c>
      <c r="C5471" t="b">
        <v>0</v>
      </c>
      <c r="D5471" t="s">
        <v>50</v>
      </c>
      <c r="E5471">
        <v>0</v>
      </c>
      <c r="F5471">
        <v>2020</v>
      </c>
    </row>
    <row r="5472" spans="1:6" x14ac:dyDescent="0.25">
      <c r="A5472" t="s">
        <v>2332</v>
      </c>
      <c r="B5472" t="s">
        <v>2386</v>
      </c>
      <c r="C5472" t="b">
        <v>0</v>
      </c>
      <c r="D5472" t="s">
        <v>125</v>
      </c>
      <c r="E5472">
        <v>0</v>
      </c>
      <c r="F5472">
        <v>2020</v>
      </c>
    </row>
    <row r="5473" spans="1:6" x14ac:dyDescent="0.25">
      <c r="A5473" t="s">
        <v>2332</v>
      </c>
      <c r="B5473" t="s">
        <v>2341</v>
      </c>
      <c r="C5473" t="b">
        <v>0</v>
      </c>
      <c r="D5473" t="s">
        <v>15</v>
      </c>
      <c r="E5473">
        <v>0</v>
      </c>
      <c r="F5473">
        <v>2020</v>
      </c>
    </row>
    <row r="5474" spans="1:6" x14ac:dyDescent="0.25">
      <c r="A5474" t="s">
        <v>2366</v>
      </c>
      <c r="B5474" t="s">
        <v>2352</v>
      </c>
      <c r="C5474" t="b">
        <v>0</v>
      </c>
      <c r="D5474" t="s">
        <v>15</v>
      </c>
      <c r="E5474">
        <v>12783.12</v>
      </c>
      <c r="F5474">
        <v>2020</v>
      </c>
    </row>
    <row r="5475" spans="1:6" x14ac:dyDescent="0.25">
      <c r="A5475" t="s">
        <v>2342</v>
      </c>
      <c r="B5475" t="s">
        <v>2350</v>
      </c>
      <c r="C5475" t="b">
        <v>0</v>
      </c>
      <c r="D5475" t="s">
        <v>37</v>
      </c>
      <c r="E5475">
        <v>27.44</v>
      </c>
      <c r="F5475">
        <v>2020</v>
      </c>
    </row>
    <row r="5476" spans="1:6" x14ac:dyDescent="0.25">
      <c r="A5476" t="s">
        <v>2353</v>
      </c>
      <c r="B5476" t="s">
        <v>2345</v>
      </c>
      <c r="C5476" t="b">
        <v>0</v>
      </c>
      <c r="D5476" t="s">
        <v>37</v>
      </c>
      <c r="E5476">
        <v>20878.556</v>
      </c>
      <c r="F5476">
        <v>2020</v>
      </c>
    </row>
    <row r="5477" spans="1:6" x14ac:dyDescent="0.25">
      <c r="A5477" t="s">
        <v>2353</v>
      </c>
      <c r="B5477" t="s">
        <v>2350</v>
      </c>
      <c r="C5477" t="b">
        <v>0</v>
      </c>
      <c r="D5477" t="s">
        <v>37</v>
      </c>
      <c r="E5477">
        <v>5.1689999999999996</v>
      </c>
      <c r="F5477">
        <v>2020</v>
      </c>
    </row>
    <row r="5478" spans="1:6" x14ac:dyDescent="0.25">
      <c r="A5478" t="s">
        <v>2444</v>
      </c>
      <c r="B5478" t="s">
        <v>2347</v>
      </c>
      <c r="C5478" t="b">
        <v>0</v>
      </c>
      <c r="D5478" t="s">
        <v>37</v>
      </c>
      <c r="E5478">
        <v>107340.67</v>
      </c>
      <c r="F5478">
        <v>2020</v>
      </c>
    </row>
    <row r="5479" spans="1:6" x14ac:dyDescent="0.25">
      <c r="A5479" t="s">
        <v>2378</v>
      </c>
      <c r="B5479" t="s">
        <v>2350</v>
      </c>
      <c r="C5479" t="b">
        <v>0</v>
      </c>
      <c r="D5479" t="s">
        <v>114</v>
      </c>
      <c r="E5479">
        <v>138</v>
      </c>
      <c r="F5479">
        <v>2020</v>
      </c>
    </row>
    <row r="5480" spans="1:6" x14ac:dyDescent="0.25">
      <c r="A5480" t="s">
        <v>2332</v>
      </c>
      <c r="B5480" t="s">
        <v>2352</v>
      </c>
      <c r="C5480" t="b">
        <v>0</v>
      </c>
      <c r="D5480" t="s">
        <v>114</v>
      </c>
      <c r="E5480">
        <v>0</v>
      </c>
      <c r="F5480">
        <v>2020</v>
      </c>
    </row>
    <row r="5481" spans="1:6" x14ac:dyDescent="0.25">
      <c r="A5481" t="s">
        <v>2332</v>
      </c>
      <c r="B5481" t="s">
        <v>2345</v>
      </c>
      <c r="C5481" t="b">
        <v>0</v>
      </c>
      <c r="D5481" t="s">
        <v>50</v>
      </c>
      <c r="E5481">
        <v>0</v>
      </c>
      <c r="F5481">
        <v>2020</v>
      </c>
    </row>
    <row r="5482" spans="1:6" x14ac:dyDescent="0.25">
      <c r="A5482" t="s">
        <v>2353</v>
      </c>
      <c r="B5482" t="s">
        <v>2350</v>
      </c>
      <c r="C5482" t="b">
        <v>0</v>
      </c>
      <c r="D5482" t="s">
        <v>50</v>
      </c>
      <c r="E5482">
        <v>311.947</v>
      </c>
      <c r="F5482">
        <v>2020</v>
      </c>
    </row>
    <row r="5483" spans="1:6" x14ac:dyDescent="0.25">
      <c r="A5483" t="s">
        <v>2366</v>
      </c>
      <c r="B5483" t="s">
        <v>2352</v>
      </c>
      <c r="C5483" t="b">
        <v>1</v>
      </c>
      <c r="D5483" t="s">
        <v>50</v>
      </c>
      <c r="E5483">
        <v>3258.0529999999999</v>
      </c>
      <c r="F5483">
        <v>2020</v>
      </c>
    </row>
    <row r="5484" spans="1:6" x14ac:dyDescent="0.25">
      <c r="A5484" t="s">
        <v>2332</v>
      </c>
      <c r="B5484" t="s">
        <v>2350</v>
      </c>
      <c r="C5484" t="b">
        <v>0</v>
      </c>
      <c r="D5484" t="s">
        <v>50</v>
      </c>
      <c r="E5484">
        <v>0</v>
      </c>
      <c r="F5484">
        <v>2020</v>
      </c>
    </row>
    <row r="5485" spans="1:6" x14ac:dyDescent="0.25">
      <c r="A5485" t="s">
        <v>2353</v>
      </c>
      <c r="B5485" t="s">
        <v>2345</v>
      </c>
      <c r="C5485" t="b">
        <v>0</v>
      </c>
      <c r="D5485" t="s">
        <v>88</v>
      </c>
      <c r="E5485">
        <v>98202.001999999993</v>
      </c>
      <c r="F5485">
        <v>2020</v>
      </c>
    </row>
    <row r="5486" spans="1:6" x14ac:dyDescent="0.25">
      <c r="A5486" t="s">
        <v>2407</v>
      </c>
      <c r="B5486" t="s">
        <v>2386</v>
      </c>
      <c r="C5486" t="b">
        <v>1</v>
      </c>
      <c r="D5486" t="s">
        <v>88</v>
      </c>
      <c r="E5486">
        <v>139720.21</v>
      </c>
      <c r="F5486">
        <v>2020</v>
      </c>
    </row>
    <row r="5487" spans="1:6" x14ac:dyDescent="0.25">
      <c r="A5487" t="s">
        <v>2353</v>
      </c>
      <c r="B5487" t="s">
        <v>2350</v>
      </c>
      <c r="C5487" t="b">
        <v>0</v>
      </c>
      <c r="D5487" t="s">
        <v>88</v>
      </c>
      <c r="E5487">
        <v>1917.3320000000001</v>
      </c>
      <c r="F5487">
        <v>2020</v>
      </c>
    </row>
    <row r="5488" spans="1:6" x14ac:dyDescent="0.25">
      <c r="A5488" t="s">
        <v>2332</v>
      </c>
      <c r="B5488" t="s">
        <v>2372</v>
      </c>
      <c r="C5488" t="b">
        <v>0</v>
      </c>
      <c r="D5488" t="s">
        <v>88</v>
      </c>
      <c r="E5488">
        <v>0</v>
      </c>
      <c r="F5488">
        <v>2020</v>
      </c>
    </row>
    <row r="5489" spans="1:6" x14ac:dyDescent="0.25">
      <c r="A5489" t="s">
        <v>2353</v>
      </c>
      <c r="B5489" t="s">
        <v>2347</v>
      </c>
      <c r="C5489" t="b">
        <v>0</v>
      </c>
      <c r="D5489" t="s">
        <v>88</v>
      </c>
      <c r="E5489">
        <v>54053.197999999997</v>
      </c>
      <c r="F5489">
        <v>2020</v>
      </c>
    </row>
    <row r="5490" spans="1:6" x14ac:dyDescent="0.25">
      <c r="A5490" t="s">
        <v>2332</v>
      </c>
      <c r="B5490" t="s">
        <v>2372</v>
      </c>
      <c r="C5490" t="b">
        <v>0</v>
      </c>
      <c r="D5490" t="s">
        <v>88</v>
      </c>
      <c r="E5490">
        <v>0</v>
      </c>
      <c r="F5490">
        <v>2020</v>
      </c>
    </row>
    <row r="5491" spans="1:6" x14ac:dyDescent="0.25">
      <c r="A5491" t="s">
        <v>2353</v>
      </c>
      <c r="B5491" t="s">
        <v>2350</v>
      </c>
      <c r="C5491" t="b">
        <v>0</v>
      </c>
      <c r="D5491" t="s">
        <v>88</v>
      </c>
      <c r="E5491">
        <v>3153.8820000000001</v>
      </c>
      <c r="F5491">
        <v>2020</v>
      </c>
    </row>
    <row r="5492" spans="1:6" x14ac:dyDescent="0.25">
      <c r="A5492" t="s">
        <v>2407</v>
      </c>
      <c r="B5492" t="s">
        <v>2386</v>
      </c>
      <c r="C5492" t="b">
        <v>1</v>
      </c>
      <c r="D5492" t="s">
        <v>88</v>
      </c>
      <c r="E5492">
        <v>12098.379000000001</v>
      </c>
      <c r="F5492">
        <v>2020</v>
      </c>
    </row>
    <row r="5493" spans="1:6" x14ac:dyDescent="0.25">
      <c r="A5493" t="s">
        <v>2332</v>
      </c>
      <c r="B5493" t="s">
        <v>2345</v>
      </c>
      <c r="C5493" t="b">
        <v>0</v>
      </c>
      <c r="D5493" t="s">
        <v>24</v>
      </c>
      <c r="E5493">
        <v>0</v>
      </c>
      <c r="F5493">
        <v>2020</v>
      </c>
    </row>
    <row r="5494" spans="1:6" x14ac:dyDescent="0.25">
      <c r="A5494" t="s">
        <v>2393</v>
      </c>
      <c r="B5494" t="s">
        <v>2386</v>
      </c>
      <c r="C5494" t="b">
        <v>1</v>
      </c>
      <c r="D5494" t="s">
        <v>24</v>
      </c>
      <c r="E5494">
        <v>257539.84</v>
      </c>
      <c r="F5494">
        <v>2020</v>
      </c>
    </row>
    <row r="5495" spans="1:6" x14ac:dyDescent="0.25">
      <c r="A5495" t="s">
        <v>2332</v>
      </c>
      <c r="B5495" t="s">
        <v>2350</v>
      </c>
      <c r="C5495" t="b">
        <v>0</v>
      </c>
      <c r="D5495" t="s">
        <v>24</v>
      </c>
      <c r="E5495">
        <v>0</v>
      </c>
      <c r="F5495">
        <v>2020</v>
      </c>
    </row>
    <row r="5496" spans="1:6" x14ac:dyDescent="0.25">
      <c r="A5496" t="s">
        <v>2353</v>
      </c>
      <c r="B5496" t="s">
        <v>2347</v>
      </c>
      <c r="C5496" t="b">
        <v>0</v>
      </c>
      <c r="D5496" t="s">
        <v>24</v>
      </c>
      <c r="E5496">
        <v>94605.092000000004</v>
      </c>
      <c r="F5496">
        <v>2020</v>
      </c>
    </row>
    <row r="5497" spans="1:6" x14ac:dyDescent="0.25">
      <c r="A5497" t="s">
        <v>2393</v>
      </c>
      <c r="B5497" t="s">
        <v>2386</v>
      </c>
      <c r="C5497" t="b">
        <v>1</v>
      </c>
      <c r="D5497" t="s">
        <v>24</v>
      </c>
      <c r="E5497">
        <v>105100.71</v>
      </c>
      <c r="F5497">
        <v>2020</v>
      </c>
    </row>
    <row r="5498" spans="1:6" x14ac:dyDescent="0.25">
      <c r="A5498" t="s">
        <v>2353</v>
      </c>
      <c r="B5498" t="s">
        <v>2345</v>
      </c>
      <c r="C5498" t="b">
        <v>0</v>
      </c>
      <c r="D5498" t="s">
        <v>58</v>
      </c>
      <c r="E5498">
        <v>232.929</v>
      </c>
      <c r="F5498">
        <v>2020</v>
      </c>
    </row>
    <row r="5499" spans="1:6" x14ac:dyDescent="0.25">
      <c r="A5499" t="s">
        <v>2338</v>
      </c>
      <c r="B5499" t="s">
        <v>2386</v>
      </c>
      <c r="C5499" t="b">
        <v>1</v>
      </c>
      <c r="D5499" t="s">
        <v>58</v>
      </c>
      <c r="E5499">
        <v>202222.76</v>
      </c>
      <c r="F5499">
        <v>2020</v>
      </c>
    </row>
    <row r="5500" spans="1:6" x14ac:dyDescent="0.25">
      <c r="A5500" t="s">
        <v>2353</v>
      </c>
      <c r="B5500" t="s">
        <v>2347</v>
      </c>
      <c r="C5500" t="b">
        <v>0</v>
      </c>
      <c r="D5500" t="s">
        <v>58</v>
      </c>
      <c r="E5500">
        <v>21756.800999999999</v>
      </c>
      <c r="F5500">
        <v>2020</v>
      </c>
    </row>
    <row r="5501" spans="1:6" x14ac:dyDescent="0.25">
      <c r="A5501" t="s">
        <v>2338</v>
      </c>
      <c r="B5501" t="s">
        <v>2386</v>
      </c>
      <c r="C5501" t="b">
        <v>1</v>
      </c>
      <c r="D5501" t="s">
        <v>58</v>
      </c>
      <c r="E5501">
        <v>89797.930999999997</v>
      </c>
      <c r="F5501">
        <v>2020</v>
      </c>
    </row>
    <row r="5502" spans="1:6" x14ac:dyDescent="0.25">
      <c r="A5502" t="s">
        <v>2360</v>
      </c>
      <c r="B5502" t="s">
        <v>2341</v>
      </c>
      <c r="C5502" t="b">
        <v>1</v>
      </c>
      <c r="D5502" t="s">
        <v>60</v>
      </c>
      <c r="E5502">
        <v>37918</v>
      </c>
      <c r="F5502">
        <v>2020</v>
      </c>
    </row>
    <row r="5503" spans="1:6" x14ac:dyDescent="0.25">
      <c r="A5503" t="s">
        <v>2332</v>
      </c>
      <c r="B5503" t="s">
        <v>2386</v>
      </c>
      <c r="C5503" t="b">
        <v>0</v>
      </c>
      <c r="D5503" t="s">
        <v>88</v>
      </c>
      <c r="E5503">
        <v>0</v>
      </c>
      <c r="F5503">
        <v>2020</v>
      </c>
    </row>
    <row r="5504" spans="1:6" x14ac:dyDescent="0.25">
      <c r="A5504" t="s">
        <v>2353</v>
      </c>
      <c r="B5504" t="s">
        <v>2345</v>
      </c>
      <c r="C5504" t="b">
        <v>0</v>
      </c>
      <c r="D5504" t="s">
        <v>88</v>
      </c>
      <c r="E5504">
        <v>30477.607</v>
      </c>
      <c r="F5504">
        <v>2020</v>
      </c>
    </row>
    <row r="5505" spans="1:6" x14ac:dyDescent="0.25">
      <c r="A5505" t="s">
        <v>2355</v>
      </c>
      <c r="B5505" t="s">
        <v>2386</v>
      </c>
      <c r="C5505" t="b">
        <v>1</v>
      </c>
      <c r="D5505" t="s">
        <v>88</v>
      </c>
      <c r="E5505">
        <v>128352.23</v>
      </c>
      <c r="F5505">
        <v>2020</v>
      </c>
    </row>
    <row r="5506" spans="1:6" x14ac:dyDescent="0.25">
      <c r="A5506" t="s">
        <v>2353</v>
      </c>
      <c r="B5506" t="s">
        <v>2350</v>
      </c>
      <c r="C5506" t="b">
        <v>0</v>
      </c>
      <c r="D5506" t="s">
        <v>88</v>
      </c>
      <c r="E5506">
        <v>148.65600000000001</v>
      </c>
      <c r="F5506">
        <v>2020</v>
      </c>
    </row>
    <row r="5507" spans="1:6" x14ac:dyDescent="0.25">
      <c r="A5507" t="s">
        <v>2353</v>
      </c>
      <c r="B5507" t="s">
        <v>2347</v>
      </c>
      <c r="C5507" t="b">
        <v>0</v>
      </c>
      <c r="D5507" t="s">
        <v>88</v>
      </c>
      <c r="E5507">
        <v>19686.848000000002</v>
      </c>
      <c r="F5507">
        <v>2020</v>
      </c>
    </row>
    <row r="5508" spans="1:6" x14ac:dyDescent="0.25">
      <c r="A5508" t="s">
        <v>2353</v>
      </c>
      <c r="B5508" t="s">
        <v>2350</v>
      </c>
      <c r="C5508" t="b">
        <v>0</v>
      </c>
      <c r="D5508" t="s">
        <v>88</v>
      </c>
      <c r="E5508">
        <v>449.21</v>
      </c>
      <c r="F5508">
        <v>2020</v>
      </c>
    </row>
    <row r="5509" spans="1:6" x14ac:dyDescent="0.25">
      <c r="A5509" t="s">
        <v>2355</v>
      </c>
      <c r="B5509" t="s">
        <v>2386</v>
      </c>
      <c r="C5509" t="b">
        <v>1</v>
      </c>
      <c r="D5509" t="s">
        <v>88</v>
      </c>
      <c r="E5509">
        <v>21008.835999999999</v>
      </c>
      <c r="F5509">
        <v>2020</v>
      </c>
    </row>
    <row r="5510" spans="1:6" x14ac:dyDescent="0.25">
      <c r="A5510" t="s">
        <v>2380</v>
      </c>
      <c r="B5510" t="s">
        <v>2350</v>
      </c>
      <c r="C5510" t="b">
        <v>0</v>
      </c>
      <c r="D5510" t="s">
        <v>58</v>
      </c>
      <c r="E5510">
        <v>32.340000000000003</v>
      </c>
      <c r="F5510">
        <v>2020</v>
      </c>
    </row>
    <row r="5511" spans="1:6" x14ac:dyDescent="0.25">
      <c r="A5511" t="s">
        <v>2332</v>
      </c>
      <c r="B5511" t="s">
        <v>2352</v>
      </c>
      <c r="C5511" t="b">
        <v>0</v>
      </c>
      <c r="D5511" t="s">
        <v>58</v>
      </c>
      <c r="E5511">
        <v>0</v>
      </c>
      <c r="F5511">
        <v>2020</v>
      </c>
    </row>
    <row r="5512" spans="1:6" x14ac:dyDescent="0.25">
      <c r="A5512" t="s">
        <v>2448</v>
      </c>
      <c r="B5512" t="s">
        <v>2341</v>
      </c>
      <c r="C5512" t="b">
        <v>1</v>
      </c>
      <c r="D5512" t="s">
        <v>74</v>
      </c>
      <c r="E5512">
        <v>13949</v>
      </c>
      <c r="F5512">
        <v>2020</v>
      </c>
    </row>
    <row r="5513" spans="1:6" x14ac:dyDescent="0.25">
      <c r="A5513" t="s">
        <v>2362</v>
      </c>
      <c r="B5513" t="s">
        <v>2341</v>
      </c>
      <c r="C5513" t="b">
        <v>1</v>
      </c>
      <c r="D5513" t="s">
        <v>16</v>
      </c>
      <c r="E5513">
        <v>7540</v>
      </c>
      <c r="F5513">
        <v>2020</v>
      </c>
    </row>
    <row r="5514" spans="1:6" x14ac:dyDescent="0.25">
      <c r="A5514" t="s">
        <v>2377</v>
      </c>
      <c r="B5514" t="s">
        <v>2341</v>
      </c>
      <c r="C5514" t="b">
        <v>1</v>
      </c>
      <c r="D5514" t="s">
        <v>85</v>
      </c>
      <c r="E5514">
        <v>11816</v>
      </c>
      <c r="F5514">
        <v>2020</v>
      </c>
    </row>
    <row r="5515" spans="1:6" x14ac:dyDescent="0.25">
      <c r="A5515" t="s">
        <v>2377</v>
      </c>
      <c r="B5515" t="s">
        <v>2341</v>
      </c>
      <c r="C5515" t="b">
        <v>1</v>
      </c>
      <c r="D5515" t="s">
        <v>85</v>
      </c>
      <c r="E5515">
        <v>10918</v>
      </c>
      <c r="F5515">
        <v>2020</v>
      </c>
    </row>
    <row r="5516" spans="1:6" x14ac:dyDescent="0.25">
      <c r="A5516" t="s">
        <v>2332</v>
      </c>
      <c r="B5516" t="s">
        <v>2350</v>
      </c>
      <c r="C5516" t="b">
        <v>0</v>
      </c>
      <c r="D5516" t="s">
        <v>55</v>
      </c>
      <c r="E5516">
        <v>0</v>
      </c>
      <c r="F5516">
        <v>2020</v>
      </c>
    </row>
    <row r="5517" spans="1:6" x14ac:dyDescent="0.25">
      <c r="A5517" t="s">
        <v>2457</v>
      </c>
      <c r="B5517" t="s">
        <v>2467</v>
      </c>
      <c r="C5517" t="b">
        <v>1</v>
      </c>
      <c r="D5517" t="s">
        <v>55</v>
      </c>
      <c r="E5517">
        <v>13962.849</v>
      </c>
      <c r="F5517">
        <v>2020</v>
      </c>
    </row>
    <row r="5518" spans="1:6" x14ac:dyDescent="0.25">
      <c r="A5518" t="s">
        <v>2457</v>
      </c>
      <c r="B5518" t="s">
        <v>2467</v>
      </c>
      <c r="C5518" t="b">
        <v>1</v>
      </c>
      <c r="D5518" t="s">
        <v>55</v>
      </c>
      <c r="E5518">
        <v>17066.440999999999</v>
      </c>
      <c r="F5518">
        <v>2020</v>
      </c>
    </row>
    <row r="5519" spans="1:6" x14ac:dyDescent="0.25">
      <c r="A5519" t="s">
        <v>2353</v>
      </c>
      <c r="B5519" t="s">
        <v>2347</v>
      </c>
      <c r="C5519" t="b">
        <v>0</v>
      </c>
      <c r="D5519" t="s">
        <v>55</v>
      </c>
      <c r="E5519">
        <v>612.19500000000005</v>
      </c>
      <c r="F5519">
        <v>2020</v>
      </c>
    </row>
    <row r="5520" spans="1:6" x14ac:dyDescent="0.25">
      <c r="A5520" t="s">
        <v>2353</v>
      </c>
      <c r="B5520" t="s">
        <v>2372</v>
      </c>
      <c r="C5520" t="b">
        <v>0</v>
      </c>
      <c r="D5520" t="s">
        <v>55</v>
      </c>
      <c r="E5520">
        <v>495.36900000000003</v>
      </c>
      <c r="F5520">
        <v>2020</v>
      </c>
    </row>
    <row r="5521" spans="1:6" x14ac:dyDescent="0.25">
      <c r="A5521" t="s">
        <v>2353</v>
      </c>
      <c r="B5521" t="s">
        <v>2386</v>
      </c>
      <c r="C5521" t="b">
        <v>0</v>
      </c>
      <c r="D5521" t="s">
        <v>55</v>
      </c>
      <c r="E5521">
        <v>189.14599999999999</v>
      </c>
      <c r="F5521">
        <v>2020</v>
      </c>
    </row>
    <row r="5522" spans="1:6" x14ac:dyDescent="0.25">
      <c r="A5522" t="s">
        <v>2332</v>
      </c>
      <c r="B5522" t="s">
        <v>2347</v>
      </c>
      <c r="C5522" t="b">
        <v>0</v>
      </c>
      <c r="D5522" t="s">
        <v>32</v>
      </c>
      <c r="E5522">
        <v>0</v>
      </c>
      <c r="F5522">
        <v>2020</v>
      </c>
    </row>
    <row r="5523" spans="1:6" x14ac:dyDescent="0.25">
      <c r="A5523" t="s">
        <v>2370</v>
      </c>
      <c r="B5523" t="s">
        <v>2372</v>
      </c>
      <c r="C5523" t="b">
        <v>0</v>
      </c>
      <c r="D5523" t="s">
        <v>32</v>
      </c>
      <c r="E5523">
        <v>52810</v>
      </c>
      <c r="F5523">
        <v>2020</v>
      </c>
    </row>
    <row r="5524" spans="1:6" x14ac:dyDescent="0.25">
      <c r="A5524" t="s">
        <v>2332</v>
      </c>
      <c r="B5524" t="s">
        <v>2345</v>
      </c>
      <c r="C5524" t="b">
        <v>0</v>
      </c>
      <c r="D5524" t="s">
        <v>122</v>
      </c>
      <c r="E5524">
        <v>0</v>
      </c>
      <c r="F5524">
        <v>2020</v>
      </c>
    </row>
    <row r="5525" spans="1:6" x14ac:dyDescent="0.25">
      <c r="A5525" t="s">
        <v>2332</v>
      </c>
      <c r="B5525" t="s">
        <v>2350</v>
      </c>
      <c r="C5525" t="b">
        <v>0</v>
      </c>
      <c r="D5525" t="s">
        <v>122</v>
      </c>
      <c r="E5525">
        <v>0</v>
      </c>
      <c r="F5525">
        <v>2020</v>
      </c>
    </row>
    <row r="5526" spans="1:6" x14ac:dyDescent="0.25">
      <c r="A5526" t="s">
        <v>2376</v>
      </c>
      <c r="B5526" t="s">
        <v>2347</v>
      </c>
      <c r="C5526" t="b">
        <v>0</v>
      </c>
      <c r="D5526" t="s">
        <v>122</v>
      </c>
      <c r="E5526">
        <v>14236.447</v>
      </c>
      <c r="F5526">
        <v>2020</v>
      </c>
    </row>
    <row r="5527" spans="1:6" x14ac:dyDescent="0.25">
      <c r="A5527" t="s">
        <v>2370</v>
      </c>
      <c r="B5527" t="s">
        <v>2339</v>
      </c>
      <c r="C5527" t="b">
        <v>1</v>
      </c>
      <c r="D5527" t="s">
        <v>15</v>
      </c>
      <c r="E5527">
        <v>582</v>
      </c>
      <c r="F5527">
        <v>2020</v>
      </c>
    </row>
    <row r="5528" spans="1:6" x14ac:dyDescent="0.25">
      <c r="A5528" t="s">
        <v>2448</v>
      </c>
      <c r="B5528" t="s">
        <v>2341</v>
      </c>
      <c r="C5528" t="b">
        <v>1</v>
      </c>
      <c r="D5528" t="s">
        <v>50</v>
      </c>
      <c r="E5528">
        <v>89454</v>
      </c>
      <c r="F5528">
        <v>2020</v>
      </c>
    </row>
    <row r="5529" spans="1:6" x14ac:dyDescent="0.25">
      <c r="A5529" t="s">
        <v>2373</v>
      </c>
      <c r="B5529" t="s">
        <v>2386</v>
      </c>
      <c r="C5529" t="b">
        <v>1</v>
      </c>
      <c r="D5529" t="s">
        <v>100</v>
      </c>
      <c r="E5529">
        <v>28546.021000000001</v>
      </c>
      <c r="F5529">
        <v>2020</v>
      </c>
    </row>
    <row r="5530" spans="1:6" x14ac:dyDescent="0.25">
      <c r="A5530" t="s">
        <v>2366</v>
      </c>
      <c r="B5530" t="s">
        <v>2352</v>
      </c>
      <c r="C5530" t="b">
        <v>1</v>
      </c>
      <c r="D5530" t="s">
        <v>100</v>
      </c>
      <c r="E5530">
        <v>28909.978999999999</v>
      </c>
      <c r="F5530">
        <v>2020</v>
      </c>
    </row>
    <row r="5531" spans="1:6" x14ac:dyDescent="0.25">
      <c r="A5531" t="s">
        <v>2332</v>
      </c>
      <c r="B5531" t="s">
        <v>2372</v>
      </c>
      <c r="C5531" t="b">
        <v>0</v>
      </c>
      <c r="D5531" t="s">
        <v>100</v>
      </c>
      <c r="E5531">
        <v>0</v>
      </c>
      <c r="F5531">
        <v>2020</v>
      </c>
    </row>
    <row r="5532" spans="1:6" x14ac:dyDescent="0.25">
      <c r="A5532" t="s">
        <v>2457</v>
      </c>
      <c r="B5532" t="s">
        <v>2386</v>
      </c>
      <c r="C5532" t="b">
        <v>1</v>
      </c>
      <c r="D5532" t="s">
        <v>100</v>
      </c>
      <c r="E5532">
        <v>120185.9</v>
      </c>
      <c r="F5532">
        <v>2020</v>
      </c>
    </row>
    <row r="5533" spans="1:6" x14ac:dyDescent="0.25">
      <c r="A5533" t="s">
        <v>2353</v>
      </c>
      <c r="B5533" t="s">
        <v>2347</v>
      </c>
      <c r="C5533" t="b">
        <v>0</v>
      </c>
      <c r="D5533" t="s">
        <v>100</v>
      </c>
      <c r="E5533">
        <v>116.105</v>
      </c>
      <c r="F5533">
        <v>2020</v>
      </c>
    </row>
    <row r="5534" spans="1:6" x14ac:dyDescent="0.25">
      <c r="A5534" t="s">
        <v>2378</v>
      </c>
      <c r="B5534" t="s">
        <v>2341</v>
      </c>
      <c r="C5534" t="b">
        <v>1</v>
      </c>
      <c r="D5534" t="s">
        <v>85</v>
      </c>
      <c r="E5534">
        <v>24020</v>
      </c>
      <c r="F5534">
        <v>2020</v>
      </c>
    </row>
    <row r="5535" spans="1:6" x14ac:dyDescent="0.25">
      <c r="A5535" t="s">
        <v>2376</v>
      </c>
      <c r="B5535" t="s">
        <v>2339</v>
      </c>
      <c r="C5535" t="b">
        <v>1</v>
      </c>
      <c r="D5535" t="s">
        <v>15</v>
      </c>
      <c r="E5535">
        <v>85980</v>
      </c>
      <c r="F5535">
        <v>2020</v>
      </c>
    </row>
    <row r="5536" spans="1:6" x14ac:dyDescent="0.25">
      <c r="A5536" t="s">
        <v>2444</v>
      </c>
      <c r="B5536" t="s">
        <v>2341</v>
      </c>
      <c r="C5536" t="b">
        <v>1</v>
      </c>
      <c r="D5536" t="s">
        <v>77</v>
      </c>
      <c r="E5536">
        <v>4673</v>
      </c>
      <c r="F5536">
        <v>2020</v>
      </c>
    </row>
    <row r="5537" spans="1:6" x14ac:dyDescent="0.25">
      <c r="A5537" t="s">
        <v>2353</v>
      </c>
      <c r="B5537" t="s">
        <v>2350</v>
      </c>
      <c r="C5537" t="b">
        <v>0</v>
      </c>
      <c r="D5537" t="s">
        <v>55</v>
      </c>
      <c r="E5537">
        <v>653.39300000000003</v>
      </c>
      <c r="F5537">
        <v>2020</v>
      </c>
    </row>
    <row r="5538" spans="1:6" x14ac:dyDescent="0.25">
      <c r="A5538" t="s">
        <v>2456</v>
      </c>
      <c r="B5538" t="s">
        <v>2467</v>
      </c>
      <c r="C5538" t="b">
        <v>1</v>
      </c>
      <c r="D5538" t="s">
        <v>55</v>
      </c>
      <c r="E5538">
        <v>245087.45</v>
      </c>
      <c r="F5538">
        <v>2020</v>
      </c>
    </row>
    <row r="5539" spans="1:6" x14ac:dyDescent="0.25">
      <c r="A5539" t="s">
        <v>2456</v>
      </c>
      <c r="B5539" t="s">
        <v>2467</v>
      </c>
      <c r="C5539" t="b">
        <v>1</v>
      </c>
      <c r="D5539" t="s">
        <v>55</v>
      </c>
      <c r="E5539">
        <v>299552.18</v>
      </c>
      <c r="F5539">
        <v>2020</v>
      </c>
    </row>
    <row r="5540" spans="1:6" x14ac:dyDescent="0.25">
      <c r="A5540" t="s">
        <v>2353</v>
      </c>
      <c r="B5540" t="s">
        <v>2347</v>
      </c>
      <c r="C5540" t="b">
        <v>0</v>
      </c>
      <c r="D5540" t="s">
        <v>55</v>
      </c>
      <c r="E5540">
        <v>5139.9780000000001</v>
      </c>
      <c r="F5540">
        <v>2020</v>
      </c>
    </row>
    <row r="5541" spans="1:6" x14ac:dyDescent="0.25">
      <c r="A5541" t="s">
        <v>2332</v>
      </c>
      <c r="B5541" t="s">
        <v>2350</v>
      </c>
      <c r="C5541" t="b">
        <v>0</v>
      </c>
      <c r="D5541" t="s">
        <v>85</v>
      </c>
      <c r="E5541">
        <v>0</v>
      </c>
      <c r="F5541">
        <v>2020</v>
      </c>
    </row>
    <row r="5542" spans="1:6" x14ac:dyDescent="0.25">
      <c r="A5542" t="s">
        <v>2445</v>
      </c>
      <c r="B5542" t="s">
        <v>2343</v>
      </c>
      <c r="C5542" t="b">
        <v>1</v>
      </c>
      <c r="D5542" t="s">
        <v>85</v>
      </c>
      <c r="E5542">
        <v>102174</v>
      </c>
      <c r="F5542">
        <v>2020</v>
      </c>
    </row>
    <row r="5543" spans="1:6" x14ac:dyDescent="0.25">
      <c r="A5543" t="s">
        <v>2332</v>
      </c>
      <c r="B5543" t="s">
        <v>2350</v>
      </c>
      <c r="C5543" t="b">
        <v>0</v>
      </c>
      <c r="D5543" t="s">
        <v>85</v>
      </c>
      <c r="E5543">
        <v>0</v>
      </c>
      <c r="F5543">
        <v>2020</v>
      </c>
    </row>
    <row r="5544" spans="1:6" x14ac:dyDescent="0.25">
      <c r="A5544" t="s">
        <v>2445</v>
      </c>
      <c r="B5544" t="s">
        <v>2343</v>
      </c>
      <c r="C5544" t="b">
        <v>1</v>
      </c>
      <c r="D5544" t="s">
        <v>85</v>
      </c>
      <c r="E5544">
        <v>299847</v>
      </c>
      <c r="F5544">
        <v>2020</v>
      </c>
    </row>
    <row r="5545" spans="1:6" x14ac:dyDescent="0.25">
      <c r="A5545" t="s">
        <v>2391</v>
      </c>
      <c r="B5545" t="s">
        <v>2352</v>
      </c>
      <c r="C5545" t="b">
        <v>1</v>
      </c>
      <c r="D5545" t="s">
        <v>85</v>
      </c>
      <c r="E5545">
        <v>103325</v>
      </c>
      <c r="F5545">
        <v>2020</v>
      </c>
    </row>
    <row r="5546" spans="1:6" x14ac:dyDescent="0.25">
      <c r="A5546" t="s">
        <v>2332</v>
      </c>
      <c r="B5546" t="s">
        <v>2350</v>
      </c>
      <c r="C5546" t="b">
        <v>0</v>
      </c>
      <c r="D5546" t="s">
        <v>85</v>
      </c>
      <c r="E5546">
        <v>0</v>
      </c>
      <c r="F5546">
        <v>2020</v>
      </c>
    </row>
    <row r="5547" spans="1:6" x14ac:dyDescent="0.25">
      <c r="A5547" t="s">
        <v>2448</v>
      </c>
      <c r="B5547" t="s">
        <v>2386</v>
      </c>
      <c r="C5547" t="b">
        <v>1</v>
      </c>
      <c r="D5547" t="s">
        <v>15</v>
      </c>
      <c r="E5547">
        <v>146120.06</v>
      </c>
      <c r="F5547">
        <v>2020</v>
      </c>
    </row>
    <row r="5548" spans="1:6" x14ac:dyDescent="0.25">
      <c r="A5548" t="s">
        <v>2353</v>
      </c>
      <c r="B5548" t="s">
        <v>2347</v>
      </c>
      <c r="C5548" t="b">
        <v>0</v>
      </c>
      <c r="D5548" t="s">
        <v>15</v>
      </c>
      <c r="E5548">
        <v>422.94</v>
      </c>
      <c r="F5548">
        <v>2020</v>
      </c>
    </row>
    <row r="5549" spans="1:6" x14ac:dyDescent="0.25">
      <c r="A5549" t="s">
        <v>2353</v>
      </c>
      <c r="B5549" t="s">
        <v>2345</v>
      </c>
      <c r="C5549" t="b">
        <v>0</v>
      </c>
      <c r="D5549" t="s">
        <v>111</v>
      </c>
      <c r="E5549">
        <v>60.603999999999999</v>
      </c>
      <c r="F5549">
        <v>2020</v>
      </c>
    </row>
    <row r="5550" spans="1:6" x14ac:dyDescent="0.25">
      <c r="A5550" t="s">
        <v>2373</v>
      </c>
      <c r="B5550" t="s">
        <v>2386</v>
      </c>
      <c r="C5550" t="b">
        <v>1</v>
      </c>
      <c r="D5550" t="s">
        <v>111</v>
      </c>
      <c r="E5550">
        <v>252208.94</v>
      </c>
      <c r="F5550">
        <v>2020</v>
      </c>
    </row>
    <row r="5551" spans="1:6" x14ac:dyDescent="0.25">
      <c r="A5551" t="s">
        <v>2353</v>
      </c>
      <c r="B5551" t="s">
        <v>2350</v>
      </c>
      <c r="C5551" t="b">
        <v>0</v>
      </c>
      <c r="D5551" t="s">
        <v>111</v>
      </c>
      <c r="E5551">
        <v>1492.482</v>
      </c>
      <c r="F5551">
        <v>2020</v>
      </c>
    </row>
    <row r="5552" spans="1:6" x14ac:dyDescent="0.25">
      <c r="A5552" t="s">
        <v>2353</v>
      </c>
      <c r="B5552" t="s">
        <v>2347</v>
      </c>
      <c r="C5552" t="b">
        <v>0</v>
      </c>
      <c r="D5552" t="s">
        <v>111</v>
      </c>
      <c r="E5552">
        <v>63211.485999999997</v>
      </c>
      <c r="F5552">
        <v>2020</v>
      </c>
    </row>
    <row r="5553" spans="1:6" x14ac:dyDescent="0.25">
      <c r="A5553" t="s">
        <v>2332</v>
      </c>
      <c r="B5553" t="s">
        <v>2350</v>
      </c>
      <c r="C5553" t="b">
        <v>0</v>
      </c>
      <c r="D5553" t="s">
        <v>111</v>
      </c>
      <c r="E5553">
        <v>0</v>
      </c>
      <c r="F5553">
        <v>2020</v>
      </c>
    </row>
    <row r="5554" spans="1:6" x14ac:dyDescent="0.25">
      <c r="A5554" t="s">
        <v>2353</v>
      </c>
      <c r="B5554" t="s">
        <v>2372</v>
      </c>
      <c r="C5554" t="b">
        <v>0</v>
      </c>
      <c r="D5554" t="s">
        <v>111</v>
      </c>
      <c r="E5554">
        <v>5722.0050000000001</v>
      </c>
      <c r="F5554">
        <v>2020</v>
      </c>
    </row>
    <row r="5555" spans="1:6" x14ac:dyDescent="0.25">
      <c r="A5555" t="s">
        <v>2373</v>
      </c>
      <c r="B5555" t="s">
        <v>2386</v>
      </c>
      <c r="C5555" t="b">
        <v>1</v>
      </c>
      <c r="D5555" t="s">
        <v>111</v>
      </c>
      <c r="E5555">
        <v>80357.763000000006</v>
      </c>
      <c r="F5555">
        <v>2020</v>
      </c>
    </row>
    <row r="5556" spans="1:6" x14ac:dyDescent="0.25">
      <c r="A5556" t="s">
        <v>2457</v>
      </c>
      <c r="B5556" t="s">
        <v>2352</v>
      </c>
      <c r="C5556" t="b">
        <v>1</v>
      </c>
      <c r="D5556" t="s">
        <v>15</v>
      </c>
      <c r="E5556">
        <v>6901</v>
      </c>
      <c r="F5556">
        <v>2020</v>
      </c>
    </row>
    <row r="5557" spans="1:6" x14ac:dyDescent="0.25">
      <c r="A5557" t="s">
        <v>2332</v>
      </c>
      <c r="B5557" t="s">
        <v>2372</v>
      </c>
      <c r="C5557" t="b">
        <v>0</v>
      </c>
      <c r="D5557" t="s">
        <v>15</v>
      </c>
      <c r="E5557">
        <v>-2370</v>
      </c>
      <c r="F5557">
        <v>2020</v>
      </c>
    </row>
    <row r="5558" spans="1:6" x14ac:dyDescent="0.25">
      <c r="A5558" t="s">
        <v>2332</v>
      </c>
      <c r="B5558" t="s">
        <v>2347</v>
      </c>
      <c r="C5558" t="b">
        <v>0</v>
      </c>
      <c r="D5558" t="s">
        <v>15</v>
      </c>
      <c r="E5558">
        <v>0</v>
      </c>
      <c r="F5558">
        <v>2020</v>
      </c>
    </row>
    <row r="5559" spans="1:6" x14ac:dyDescent="0.25">
      <c r="A5559" t="s">
        <v>2444</v>
      </c>
      <c r="B5559" t="s">
        <v>2352</v>
      </c>
      <c r="C5559" t="b">
        <v>0</v>
      </c>
      <c r="D5559" t="s">
        <v>114</v>
      </c>
      <c r="E5559">
        <v>1108099.7</v>
      </c>
      <c r="F5559">
        <v>2020</v>
      </c>
    </row>
    <row r="5560" spans="1:6" x14ac:dyDescent="0.25">
      <c r="A5560" t="s">
        <v>2353</v>
      </c>
      <c r="B5560" t="s">
        <v>2372</v>
      </c>
      <c r="C5560" t="b">
        <v>0</v>
      </c>
      <c r="D5560" t="s">
        <v>114</v>
      </c>
      <c r="E5560">
        <v>150197.26</v>
      </c>
      <c r="F5560">
        <v>2020</v>
      </c>
    </row>
    <row r="5561" spans="1:6" x14ac:dyDescent="0.25">
      <c r="A5561" t="s">
        <v>2407</v>
      </c>
      <c r="B5561" t="s">
        <v>2372</v>
      </c>
      <c r="C5561" t="b">
        <v>0</v>
      </c>
      <c r="D5561" t="s">
        <v>114</v>
      </c>
      <c r="E5561">
        <v>243558</v>
      </c>
      <c r="F5561">
        <v>2020</v>
      </c>
    </row>
    <row r="5562" spans="1:6" x14ac:dyDescent="0.25">
      <c r="A5562" t="s">
        <v>2332</v>
      </c>
      <c r="B5562" t="s">
        <v>2345</v>
      </c>
      <c r="C5562" t="b">
        <v>0</v>
      </c>
      <c r="D5562" t="s">
        <v>58</v>
      </c>
      <c r="E5562">
        <v>0</v>
      </c>
      <c r="F5562">
        <v>2020</v>
      </c>
    </row>
    <row r="5563" spans="1:6" x14ac:dyDescent="0.25">
      <c r="A5563" t="s">
        <v>2353</v>
      </c>
      <c r="B5563" t="s">
        <v>2347</v>
      </c>
      <c r="C5563" t="b">
        <v>0</v>
      </c>
      <c r="D5563" t="s">
        <v>58</v>
      </c>
      <c r="E5563">
        <v>15516.112999999999</v>
      </c>
      <c r="F5563">
        <v>2020</v>
      </c>
    </row>
    <row r="5564" spans="1:6" x14ac:dyDescent="0.25">
      <c r="A5564" t="s">
        <v>2332</v>
      </c>
      <c r="B5564" t="s">
        <v>2386</v>
      </c>
      <c r="C5564" t="b">
        <v>0</v>
      </c>
      <c r="D5564" t="s">
        <v>58</v>
      </c>
      <c r="E5564">
        <v>0</v>
      </c>
      <c r="F5564">
        <v>2020</v>
      </c>
    </row>
    <row r="5565" spans="1:6" x14ac:dyDescent="0.25">
      <c r="A5565" t="s">
        <v>2353</v>
      </c>
      <c r="B5565" t="s">
        <v>2372</v>
      </c>
      <c r="C5565" t="b">
        <v>0</v>
      </c>
      <c r="D5565" t="s">
        <v>58</v>
      </c>
      <c r="E5565">
        <v>7.63</v>
      </c>
      <c r="F5565">
        <v>2020</v>
      </c>
    </row>
    <row r="5566" spans="1:6" x14ac:dyDescent="0.25">
      <c r="A5566" t="s">
        <v>2440</v>
      </c>
      <c r="B5566" t="s">
        <v>2350</v>
      </c>
      <c r="C5566" t="b">
        <v>0</v>
      </c>
      <c r="D5566" t="s">
        <v>58</v>
      </c>
      <c r="E5566">
        <v>162003.26</v>
      </c>
      <c r="F5566">
        <v>2020</v>
      </c>
    </row>
    <row r="5567" spans="1:6" x14ac:dyDescent="0.25">
      <c r="A5567" t="s">
        <v>2332</v>
      </c>
      <c r="B5567" t="s">
        <v>2345</v>
      </c>
      <c r="C5567" t="b">
        <v>0</v>
      </c>
      <c r="D5567" t="s">
        <v>58</v>
      </c>
      <c r="E5567">
        <v>0</v>
      </c>
      <c r="F5567">
        <v>2020</v>
      </c>
    </row>
    <row r="5568" spans="1:6" x14ac:dyDescent="0.25">
      <c r="A5568" t="s">
        <v>2332</v>
      </c>
      <c r="B5568" t="s">
        <v>2386</v>
      </c>
      <c r="C5568" t="b">
        <v>0</v>
      </c>
      <c r="D5568" t="s">
        <v>58</v>
      </c>
      <c r="E5568">
        <v>0</v>
      </c>
      <c r="F5568">
        <v>2020</v>
      </c>
    </row>
    <row r="5569" spans="1:6" x14ac:dyDescent="0.25">
      <c r="A5569" t="s">
        <v>2332</v>
      </c>
      <c r="B5569" t="s">
        <v>2350</v>
      </c>
      <c r="C5569" t="b">
        <v>0</v>
      </c>
      <c r="D5569" t="s">
        <v>95</v>
      </c>
      <c r="E5569">
        <v>0</v>
      </c>
      <c r="F5569">
        <v>2020</v>
      </c>
    </row>
    <row r="5570" spans="1:6" x14ac:dyDescent="0.25">
      <c r="A5570" t="s">
        <v>2332</v>
      </c>
      <c r="B5570" t="s">
        <v>2350</v>
      </c>
      <c r="C5570" t="b">
        <v>0</v>
      </c>
      <c r="D5570" t="s">
        <v>95</v>
      </c>
      <c r="E5570">
        <v>0</v>
      </c>
      <c r="F5570">
        <v>2020</v>
      </c>
    </row>
    <row r="5571" spans="1:6" x14ac:dyDescent="0.25">
      <c r="A5571" t="s">
        <v>2360</v>
      </c>
      <c r="B5571" t="s">
        <v>2347</v>
      </c>
      <c r="C5571" t="b">
        <v>0</v>
      </c>
      <c r="D5571" t="s">
        <v>95</v>
      </c>
      <c r="E5571">
        <v>63</v>
      </c>
      <c r="F5571">
        <v>2020</v>
      </c>
    </row>
    <row r="5572" spans="1:6" x14ac:dyDescent="0.25">
      <c r="A5572" t="s">
        <v>2332</v>
      </c>
      <c r="B5572" t="s">
        <v>2350</v>
      </c>
      <c r="C5572" t="b">
        <v>0</v>
      </c>
      <c r="D5572" t="s">
        <v>95</v>
      </c>
      <c r="E5572">
        <v>0</v>
      </c>
      <c r="F5572">
        <v>2020</v>
      </c>
    </row>
    <row r="5573" spans="1:6" x14ac:dyDescent="0.25">
      <c r="A5573" t="s">
        <v>2448</v>
      </c>
      <c r="B5573" t="s">
        <v>2345</v>
      </c>
      <c r="C5573" t="b">
        <v>1</v>
      </c>
      <c r="D5573" t="s">
        <v>6</v>
      </c>
      <c r="E5573">
        <v>68739</v>
      </c>
      <c r="F5573">
        <v>2020</v>
      </c>
    </row>
    <row r="5574" spans="1:6" x14ac:dyDescent="0.25">
      <c r="A5574" t="s">
        <v>2380</v>
      </c>
      <c r="B5574" t="s">
        <v>2352</v>
      </c>
      <c r="C5574" t="b">
        <v>0</v>
      </c>
      <c r="D5574" t="s">
        <v>24</v>
      </c>
      <c r="E5574">
        <v>115</v>
      </c>
      <c r="F5574">
        <v>2020</v>
      </c>
    </row>
    <row r="5575" spans="1:6" x14ac:dyDescent="0.25">
      <c r="A5575" t="s">
        <v>2360</v>
      </c>
      <c r="B5575" t="s">
        <v>2341</v>
      </c>
      <c r="C5575" t="b">
        <v>1</v>
      </c>
      <c r="D5575" t="s">
        <v>77</v>
      </c>
      <c r="E5575">
        <v>7794</v>
      </c>
      <c r="F5575">
        <v>2020</v>
      </c>
    </row>
    <row r="5576" spans="1:6" x14ac:dyDescent="0.25">
      <c r="A5576" t="s">
        <v>2332</v>
      </c>
      <c r="B5576" t="s">
        <v>2341</v>
      </c>
      <c r="C5576" t="b">
        <v>0</v>
      </c>
      <c r="D5576" t="s">
        <v>85</v>
      </c>
      <c r="E5576">
        <v>0</v>
      </c>
      <c r="F5576">
        <v>2020</v>
      </c>
    </row>
    <row r="5577" spans="1:6" x14ac:dyDescent="0.25">
      <c r="A5577" t="s">
        <v>2332</v>
      </c>
      <c r="B5577" t="s">
        <v>2345</v>
      </c>
      <c r="C5577" t="b">
        <v>0</v>
      </c>
      <c r="D5577" t="s">
        <v>37</v>
      </c>
      <c r="E5577">
        <v>0</v>
      </c>
      <c r="F5577">
        <v>2020</v>
      </c>
    </row>
    <row r="5578" spans="1:6" x14ac:dyDescent="0.25">
      <c r="A5578" t="s">
        <v>2332</v>
      </c>
      <c r="B5578" t="s">
        <v>2350</v>
      </c>
      <c r="C5578" t="b">
        <v>0</v>
      </c>
      <c r="D5578" t="s">
        <v>37</v>
      </c>
      <c r="E5578">
        <v>0</v>
      </c>
      <c r="F5578">
        <v>2020</v>
      </c>
    </row>
    <row r="5579" spans="1:6" x14ac:dyDescent="0.25">
      <c r="A5579" t="s">
        <v>2413</v>
      </c>
      <c r="B5579" t="s">
        <v>2347</v>
      </c>
      <c r="C5579" t="b">
        <v>0</v>
      </c>
      <c r="D5579" t="s">
        <v>37</v>
      </c>
      <c r="E5579">
        <v>12774</v>
      </c>
      <c r="F5579">
        <v>2020</v>
      </c>
    </row>
    <row r="5580" spans="1:6" x14ac:dyDescent="0.25">
      <c r="A5580" t="s">
        <v>2332</v>
      </c>
      <c r="B5580" t="s">
        <v>2350</v>
      </c>
      <c r="C5580" t="b">
        <v>0</v>
      </c>
      <c r="D5580" t="s">
        <v>58</v>
      </c>
      <c r="E5580">
        <v>0</v>
      </c>
      <c r="F5580">
        <v>2020</v>
      </c>
    </row>
    <row r="5581" spans="1:6" x14ac:dyDescent="0.25">
      <c r="A5581" t="s">
        <v>2332</v>
      </c>
      <c r="B5581" t="s">
        <v>2352</v>
      </c>
      <c r="C5581" t="b">
        <v>0</v>
      </c>
      <c r="D5581" t="s">
        <v>58</v>
      </c>
      <c r="E5581">
        <v>0</v>
      </c>
      <c r="F5581">
        <v>2020</v>
      </c>
    </row>
    <row r="5582" spans="1:6" x14ac:dyDescent="0.25">
      <c r="A5582" t="s">
        <v>2360</v>
      </c>
      <c r="B5582" t="s">
        <v>2341</v>
      </c>
      <c r="C5582" t="b">
        <v>1</v>
      </c>
      <c r="D5582" t="s">
        <v>15</v>
      </c>
      <c r="E5582">
        <v>2085</v>
      </c>
      <c r="F5582">
        <v>2020</v>
      </c>
    </row>
    <row r="5583" spans="1:6" x14ac:dyDescent="0.25">
      <c r="A5583" t="s">
        <v>2360</v>
      </c>
      <c r="B5583" t="s">
        <v>2341</v>
      </c>
      <c r="C5583" t="b">
        <v>1</v>
      </c>
      <c r="D5583" t="s">
        <v>32</v>
      </c>
      <c r="E5583">
        <v>3130</v>
      </c>
      <c r="F5583">
        <v>2020</v>
      </c>
    </row>
    <row r="5584" spans="1:6" x14ac:dyDescent="0.25">
      <c r="A5584" t="s">
        <v>2376</v>
      </c>
      <c r="B5584" t="s">
        <v>2341</v>
      </c>
      <c r="C5584" t="b">
        <v>1</v>
      </c>
      <c r="D5584" t="s">
        <v>77</v>
      </c>
      <c r="E5584">
        <v>4526</v>
      </c>
      <c r="F5584">
        <v>2020</v>
      </c>
    </row>
    <row r="5585" spans="1:6" x14ac:dyDescent="0.25">
      <c r="A5585" t="s">
        <v>2332</v>
      </c>
      <c r="B5585" t="s">
        <v>2343</v>
      </c>
      <c r="C5585" t="b">
        <v>0</v>
      </c>
      <c r="D5585" t="s">
        <v>35</v>
      </c>
      <c r="E5585">
        <v>0</v>
      </c>
      <c r="F5585">
        <v>2020</v>
      </c>
    </row>
    <row r="5586" spans="1:6" x14ac:dyDescent="0.25">
      <c r="A5586" t="s">
        <v>2360</v>
      </c>
      <c r="B5586" t="s">
        <v>2343</v>
      </c>
      <c r="C5586" t="b">
        <v>0</v>
      </c>
      <c r="D5586" t="s">
        <v>35</v>
      </c>
      <c r="E5586">
        <v>16027</v>
      </c>
      <c r="F5586">
        <v>2020</v>
      </c>
    </row>
    <row r="5587" spans="1:6" x14ac:dyDescent="0.25">
      <c r="A5587" t="s">
        <v>2457</v>
      </c>
      <c r="B5587" t="s">
        <v>2341</v>
      </c>
      <c r="C5587" t="b">
        <v>1</v>
      </c>
      <c r="D5587" t="s">
        <v>60</v>
      </c>
      <c r="E5587">
        <v>1296</v>
      </c>
      <c r="F5587">
        <v>2020</v>
      </c>
    </row>
    <row r="5588" spans="1:6" x14ac:dyDescent="0.25">
      <c r="A5588" t="s">
        <v>2332</v>
      </c>
      <c r="B5588" t="s">
        <v>2352</v>
      </c>
      <c r="C5588" t="b">
        <v>0</v>
      </c>
      <c r="D5588" t="s">
        <v>125</v>
      </c>
      <c r="E5588">
        <v>0</v>
      </c>
      <c r="F5588">
        <v>2020</v>
      </c>
    </row>
    <row r="5589" spans="1:6" x14ac:dyDescent="0.25">
      <c r="A5589" t="s">
        <v>2383</v>
      </c>
      <c r="B5589" t="s">
        <v>2386</v>
      </c>
      <c r="C5589" t="b">
        <v>1</v>
      </c>
      <c r="D5589" t="s">
        <v>125</v>
      </c>
      <c r="E5589">
        <v>13105</v>
      </c>
      <c r="F5589">
        <v>2020</v>
      </c>
    </row>
    <row r="5590" spans="1:6" x14ac:dyDescent="0.25">
      <c r="A5590" t="s">
        <v>2394</v>
      </c>
      <c r="B5590" t="s">
        <v>2341</v>
      </c>
      <c r="C5590" t="b">
        <v>0</v>
      </c>
      <c r="D5590" t="s">
        <v>29</v>
      </c>
      <c r="E5590">
        <v>42613</v>
      </c>
      <c r="F5590">
        <v>2020</v>
      </c>
    </row>
    <row r="5591" spans="1:6" x14ac:dyDescent="0.25">
      <c r="A5591" t="s">
        <v>2332</v>
      </c>
      <c r="B5591" t="s">
        <v>2350</v>
      </c>
      <c r="C5591" t="b">
        <v>0</v>
      </c>
      <c r="D5591" t="s">
        <v>29</v>
      </c>
      <c r="E5591">
        <v>0</v>
      </c>
      <c r="F5591">
        <v>2020</v>
      </c>
    </row>
    <row r="5592" spans="1:6" x14ac:dyDescent="0.25">
      <c r="A5592" t="s">
        <v>2332</v>
      </c>
      <c r="B5592" t="s">
        <v>2352</v>
      </c>
      <c r="C5592" t="b">
        <v>0</v>
      </c>
      <c r="D5592" t="s">
        <v>35</v>
      </c>
      <c r="E5592">
        <v>0</v>
      </c>
      <c r="F5592">
        <v>2020</v>
      </c>
    </row>
    <row r="5593" spans="1:6" x14ac:dyDescent="0.25">
      <c r="A5593" t="s">
        <v>2332</v>
      </c>
      <c r="B5593" t="s">
        <v>2350</v>
      </c>
      <c r="C5593" t="b">
        <v>0</v>
      </c>
      <c r="D5593" t="s">
        <v>48</v>
      </c>
      <c r="E5593">
        <v>0</v>
      </c>
      <c r="F5593">
        <v>2020</v>
      </c>
    </row>
    <row r="5594" spans="1:6" x14ac:dyDescent="0.25">
      <c r="A5594" t="s">
        <v>2455</v>
      </c>
      <c r="B5594" t="s">
        <v>2341</v>
      </c>
      <c r="C5594" t="b">
        <v>1</v>
      </c>
      <c r="D5594" t="s">
        <v>15</v>
      </c>
      <c r="E5594">
        <v>14940</v>
      </c>
      <c r="F5594">
        <v>2020</v>
      </c>
    </row>
    <row r="5595" spans="1:6" x14ac:dyDescent="0.25">
      <c r="A5595" t="s">
        <v>2378</v>
      </c>
      <c r="B5595" t="s">
        <v>2341</v>
      </c>
      <c r="C5595" t="b">
        <v>1</v>
      </c>
      <c r="D5595" t="s">
        <v>77</v>
      </c>
      <c r="E5595">
        <v>18437</v>
      </c>
      <c r="F5595">
        <v>2020</v>
      </c>
    </row>
    <row r="5596" spans="1:6" x14ac:dyDescent="0.25">
      <c r="A5596" t="s">
        <v>2378</v>
      </c>
      <c r="B5596" t="s">
        <v>2341</v>
      </c>
      <c r="C5596" t="b">
        <v>1</v>
      </c>
      <c r="D5596" t="s">
        <v>15</v>
      </c>
      <c r="E5596">
        <v>11676</v>
      </c>
      <c r="F5596">
        <v>2020</v>
      </c>
    </row>
    <row r="5597" spans="1:6" x14ac:dyDescent="0.25">
      <c r="A5597" t="s">
        <v>2376</v>
      </c>
      <c r="B5597" t="s">
        <v>2341</v>
      </c>
      <c r="C5597" t="b">
        <v>1</v>
      </c>
      <c r="D5597" t="s">
        <v>77</v>
      </c>
      <c r="E5597">
        <v>16494</v>
      </c>
      <c r="F5597">
        <v>2020</v>
      </c>
    </row>
    <row r="5598" spans="1:6" x14ac:dyDescent="0.25">
      <c r="A5598" t="s">
        <v>2378</v>
      </c>
      <c r="B5598" t="s">
        <v>2341</v>
      </c>
      <c r="C5598" t="b">
        <v>1</v>
      </c>
      <c r="D5598" t="s">
        <v>85</v>
      </c>
      <c r="E5598">
        <v>5366</v>
      </c>
      <c r="F5598">
        <v>2020</v>
      </c>
    </row>
    <row r="5599" spans="1:6" x14ac:dyDescent="0.25">
      <c r="A5599" t="s">
        <v>2332</v>
      </c>
      <c r="B5599" t="s">
        <v>2347</v>
      </c>
      <c r="C5599" t="b">
        <v>0</v>
      </c>
      <c r="D5599" t="s">
        <v>3</v>
      </c>
      <c r="E5599">
        <v>0</v>
      </c>
      <c r="F5599">
        <v>2020</v>
      </c>
    </row>
    <row r="5600" spans="1:6" x14ac:dyDescent="0.25">
      <c r="A5600" t="s">
        <v>2332</v>
      </c>
      <c r="B5600" t="s">
        <v>2372</v>
      </c>
      <c r="C5600" t="b">
        <v>0</v>
      </c>
      <c r="D5600" t="s">
        <v>3</v>
      </c>
      <c r="E5600">
        <v>0</v>
      </c>
      <c r="F5600">
        <v>2020</v>
      </c>
    </row>
    <row r="5601" spans="1:6" x14ac:dyDescent="0.25">
      <c r="A5601" t="s">
        <v>2448</v>
      </c>
      <c r="B5601" t="s">
        <v>2341</v>
      </c>
      <c r="C5601" t="b">
        <v>1</v>
      </c>
      <c r="D5601" t="s">
        <v>97</v>
      </c>
      <c r="E5601">
        <v>6244</v>
      </c>
      <c r="F5601">
        <v>2020</v>
      </c>
    </row>
    <row r="5602" spans="1:6" x14ac:dyDescent="0.25">
      <c r="A5602" t="s">
        <v>2360</v>
      </c>
      <c r="B5602" t="s">
        <v>2341</v>
      </c>
      <c r="C5602" t="b">
        <v>1</v>
      </c>
      <c r="D5602" t="s">
        <v>97</v>
      </c>
      <c r="E5602">
        <v>21362</v>
      </c>
      <c r="F5602">
        <v>2020</v>
      </c>
    </row>
    <row r="5603" spans="1:6" x14ac:dyDescent="0.25">
      <c r="A5603" t="s">
        <v>2456</v>
      </c>
      <c r="B5603" t="s">
        <v>2341</v>
      </c>
      <c r="C5603" t="b">
        <v>1</v>
      </c>
      <c r="D5603" t="s">
        <v>97</v>
      </c>
      <c r="E5603">
        <v>18874</v>
      </c>
      <c r="F5603">
        <v>2020</v>
      </c>
    </row>
    <row r="5604" spans="1:6" x14ac:dyDescent="0.25">
      <c r="A5604" t="s">
        <v>2332</v>
      </c>
      <c r="B5604" t="s">
        <v>2386</v>
      </c>
      <c r="C5604" t="b">
        <v>0</v>
      </c>
      <c r="D5604" t="s">
        <v>103</v>
      </c>
      <c r="E5604">
        <v>0</v>
      </c>
      <c r="F5604">
        <v>2020</v>
      </c>
    </row>
    <row r="5605" spans="1:6" x14ac:dyDescent="0.25">
      <c r="A5605" t="s">
        <v>2394</v>
      </c>
      <c r="B5605" t="s">
        <v>2352</v>
      </c>
      <c r="C5605" t="b">
        <v>0</v>
      </c>
      <c r="D5605" t="s">
        <v>37</v>
      </c>
      <c r="E5605">
        <v>13749.4</v>
      </c>
      <c r="F5605">
        <v>2020</v>
      </c>
    </row>
    <row r="5606" spans="1:6" x14ac:dyDescent="0.25">
      <c r="A5606" t="s">
        <v>2380</v>
      </c>
      <c r="B5606" t="s">
        <v>2350</v>
      </c>
      <c r="C5606" t="b">
        <v>0</v>
      </c>
      <c r="D5606" t="s">
        <v>37</v>
      </c>
      <c r="E5606">
        <v>87.22</v>
      </c>
      <c r="F5606">
        <v>2020</v>
      </c>
    </row>
    <row r="5607" spans="1:6" x14ac:dyDescent="0.25">
      <c r="A5607" t="s">
        <v>2332</v>
      </c>
      <c r="B5607" t="s">
        <v>2345</v>
      </c>
      <c r="C5607" t="b">
        <v>0</v>
      </c>
      <c r="D5607" t="s">
        <v>37</v>
      </c>
      <c r="E5607">
        <v>0</v>
      </c>
      <c r="F5607">
        <v>2020</v>
      </c>
    </row>
    <row r="5608" spans="1:6" x14ac:dyDescent="0.25">
      <c r="A5608" t="s">
        <v>2353</v>
      </c>
      <c r="B5608" t="s">
        <v>2350</v>
      </c>
      <c r="C5608" t="b">
        <v>0</v>
      </c>
      <c r="D5608" t="s">
        <v>37</v>
      </c>
      <c r="E5608">
        <v>33.189</v>
      </c>
      <c r="F5608">
        <v>2020</v>
      </c>
    </row>
    <row r="5609" spans="1:6" x14ac:dyDescent="0.25">
      <c r="A5609" t="s">
        <v>2342</v>
      </c>
      <c r="B5609" t="s">
        <v>2347</v>
      </c>
      <c r="C5609" t="b">
        <v>0</v>
      </c>
      <c r="D5609" t="s">
        <v>37</v>
      </c>
      <c r="E5609">
        <v>66098.83</v>
      </c>
      <c r="F5609">
        <v>2020</v>
      </c>
    </row>
    <row r="5610" spans="1:6" x14ac:dyDescent="0.25">
      <c r="A5610" t="s">
        <v>2332</v>
      </c>
      <c r="B5610" t="s">
        <v>2350</v>
      </c>
      <c r="C5610" t="b">
        <v>0</v>
      </c>
      <c r="D5610" t="s">
        <v>37</v>
      </c>
      <c r="E5610">
        <v>0</v>
      </c>
      <c r="F5610">
        <v>2020</v>
      </c>
    </row>
    <row r="5611" spans="1:6" x14ac:dyDescent="0.25">
      <c r="A5611" t="s">
        <v>2353</v>
      </c>
      <c r="B5611" t="s">
        <v>2350</v>
      </c>
      <c r="C5611" t="b">
        <v>0</v>
      </c>
      <c r="D5611" t="s">
        <v>85</v>
      </c>
      <c r="E5611">
        <v>77.617000000000004</v>
      </c>
      <c r="F5611">
        <v>2020</v>
      </c>
    </row>
    <row r="5612" spans="1:6" x14ac:dyDescent="0.25">
      <c r="A5612" t="s">
        <v>2457</v>
      </c>
      <c r="B5612" t="s">
        <v>2343</v>
      </c>
      <c r="C5612" t="b">
        <v>0</v>
      </c>
      <c r="D5612" t="s">
        <v>85</v>
      </c>
      <c r="E5612">
        <v>25768.383000000002</v>
      </c>
      <c r="F5612">
        <v>2020</v>
      </c>
    </row>
    <row r="5613" spans="1:6" x14ac:dyDescent="0.25">
      <c r="A5613" t="s">
        <v>2332</v>
      </c>
      <c r="B5613" t="s">
        <v>2345</v>
      </c>
      <c r="C5613" t="b">
        <v>0</v>
      </c>
      <c r="D5613" t="s">
        <v>85</v>
      </c>
      <c r="E5613">
        <v>0</v>
      </c>
      <c r="F5613">
        <v>2020</v>
      </c>
    </row>
    <row r="5614" spans="1:6" x14ac:dyDescent="0.25">
      <c r="A5614" t="s">
        <v>2353</v>
      </c>
      <c r="B5614" t="s">
        <v>2350</v>
      </c>
      <c r="C5614" t="b">
        <v>0</v>
      </c>
      <c r="D5614" t="s">
        <v>85</v>
      </c>
      <c r="E5614">
        <v>587.50800000000004</v>
      </c>
      <c r="F5614">
        <v>2020</v>
      </c>
    </row>
    <row r="5615" spans="1:6" x14ac:dyDescent="0.25">
      <c r="A5615" t="s">
        <v>2379</v>
      </c>
      <c r="B5615" t="s">
        <v>2343</v>
      </c>
      <c r="C5615" t="b">
        <v>0</v>
      </c>
      <c r="D5615" t="s">
        <v>85</v>
      </c>
      <c r="E5615">
        <v>205920.49</v>
      </c>
      <c r="F5615">
        <v>2020</v>
      </c>
    </row>
    <row r="5616" spans="1:6" x14ac:dyDescent="0.25">
      <c r="A5616" t="s">
        <v>2332</v>
      </c>
      <c r="B5616" t="s">
        <v>2350</v>
      </c>
      <c r="C5616" t="b">
        <v>0</v>
      </c>
      <c r="D5616" t="s">
        <v>85</v>
      </c>
      <c r="E5616">
        <v>0</v>
      </c>
      <c r="F5616">
        <v>2020</v>
      </c>
    </row>
    <row r="5617" spans="1:6" x14ac:dyDescent="0.25">
      <c r="A5617" t="s">
        <v>2379</v>
      </c>
      <c r="B5617" t="s">
        <v>2350</v>
      </c>
      <c r="C5617" t="b">
        <v>0</v>
      </c>
      <c r="D5617" t="s">
        <v>85</v>
      </c>
      <c r="E5617">
        <v>41</v>
      </c>
      <c r="F5617">
        <v>2020</v>
      </c>
    </row>
    <row r="5618" spans="1:6" x14ac:dyDescent="0.25">
      <c r="A5618" t="s">
        <v>2332</v>
      </c>
      <c r="B5618" t="s">
        <v>2347</v>
      </c>
      <c r="C5618" t="b">
        <v>0</v>
      </c>
      <c r="D5618" t="s">
        <v>24</v>
      </c>
      <c r="E5618">
        <v>0</v>
      </c>
      <c r="F5618">
        <v>2020</v>
      </c>
    </row>
    <row r="5619" spans="1:6" x14ac:dyDescent="0.25">
      <c r="A5619" t="s">
        <v>2332</v>
      </c>
      <c r="B5619" t="s">
        <v>2372</v>
      </c>
      <c r="C5619" t="b">
        <v>0</v>
      </c>
      <c r="D5619" t="s">
        <v>24</v>
      </c>
      <c r="E5619">
        <v>0</v>
      </c>
      <c r="F5619">
        <v>2020</v>
      </c>
    </row>
    <row r="5620" spans="1:6" x14ac:dyDescent="0.25">
      <c r="A5620" t="s">
        <v>2353</v>
      </c>
      <c r="B5620" t="s">
        <v>2350</v>
      </c>
      <c r="C5620" t="b">
        <v>0</v>
      </c>
      <c r="D5620" t="s">
        <v>100</v>
      </c>
      <c r="E5620">
        <v>202.333</v>
      </c>
      <c r="F5620">
        <v>2020</v>
      </c>
    </row>
    <row r="5621" spans="1:6" x14ac:dyDescent="0.25">
      <c r="A5621" t="s">
        <v>2370</v>
      </c>
      <c r="B5621" t="s">
        <v>2352</v>
      </c>
      <c r="C5621" t="b">
        <v>1</v>
      </c>
      <c r="D5621" t="s">
        <v>100</v>
      </c>
      <c r="E5621">
        <v>3540.6669999999999</v>
      </c>
      <c r="F5621">
        <v>2020</v>
      </c>
    </row>
    <row r="5622" spans="1:6" x14ac:dyDescent="0.25">
      <c r="A5622" t="s">
        <v>2378</v>
      </c>
      <c r="B5622" t="s">
        <v>2341</v>
      </c>
      <c r="C5622" t="b">
        <v>1</v>
      </c>
      <c r="D5622" t="s">
        <v>15</v>
      </c>
      <c r="E5622">
        <v>6376</v>
      </c>
      <c r="F5622">
        <v>2020</v>
      </c>
    </row>
    <row r="5623" spans="1:6" x14ac:dyDescent="0.25">
      <c r="A5623" t="s">
        <v>2377</v>
      </c>
      <c r="B5623" t="s">
        <v>2341</v>
      </c>
      <c r="C5623" t="b">
        <v>1</v>
      </c>
      <c r="D5623" t="s">
        <v>125</v>
      </c>
      <c r="E5623">
        <v>51259</v>
      </c>
      <c r="F5623">
        <v>2020</v>
      </c>
    </row>
    <row r="5624" spans="1:6" x14ac:dyDescent="0.25">
      <c r="A5624" t="s">
        <v>2457</v>
      </c>
      <c r="B5624" t="s">
        <v>2341</v>
      </c>
      <c r="C5624" t="b">
        <v>1</v>
      </c>
      <c r="D5624" t="s">
        <v>125</v>
      </c>
      <c r="E5624">
        <v>8442</v>
      </c>
      <c r="F5624">
        <v>2020</v>
      </c>
    </row>
    <row r="5625" spans="1:6" x14ac:dyDescent="0.25">
      <c r="A5625" t="s">
        <v>2360</v>
      </c>
      <c r="B5625" t="s">
        <v>2341</v>
      </c>
      <c r="C5625" t="b">
        <v>1</v>
      </c>
      <c r="D5625" t="s">
        <v>77</v>
      </c>
      <c r="E5625">
        <v>8605</v>
      </c>
      <c r="F5625">
        <v>2020</v>
      </c>
    </row>
    <row r="5626" spans="1:6" x14ac:dyDescent="0.25">
      <c r="A5626" t="s">
        <v>2332</v>
      </c>
      <c r="B5626" t="s">
        <v>2372</v>
      </c>
      <c r="C5626" t="b">
        <v>0</v>
      </c>
      <c r="D5626" t="s">
        <v>79</v>
      </c>
      <c r="E5626">
        <v>0</v>
      </c>
      <c r="F5626">
        <v>2020</v>
      </c>
    </row>
    <row r="5627" spans="1:6" x14ac:dyDescent="0.25">
      <c r="A5627" t="s">
        <v>2332</v>
      </c>
      <c r="B5627" t="s">
        <v>2343</v>
      </c>
      <c r="C5627" t="b">
        <v>0</v>
      </c>
      <c r="D5627" t="s">
        <v>79</v>
      </c>
      <c r="E5627">
        <v>14628</v>
      </c>
      <c r="F5627">
        <v>2020</v>
      </c>
    </row>
    <row r="5628" spans="1:6" x14ac:dyDescent="0.25">
      <c r="A5628" t="s">
        <v>2332</v>
      </c>
      <c r="B5628" t="s">
        <v>2372</v>
      </c>
      <c r="C5628" t="b">
        <v>0</v>
      </c>
      <c r="D5628" t="s">
        <v>79</v>
      </c>
      <c r="E5628">
        <v>0</v>
      </c>
      <c r="F5628">
        <v>2020</v>
      </c>
    </row>
    <row r="5629" spans="1:6" x14ac:dyDescent="0.25">
      <c r="A5629" t="s">
        <v>2456</v>
      </c>
      <c r="B5629" t="s">
        <v>2343</v>
      </c>
      <c r="C5629" t="b">
        <v>1</v>
      </c>
      <c r="D5629" t="s">
        <v>79</v>
      </c>
      <c r="E5629">
        <v>41335</v>
      </c>
      <c r="F5629">
        <v>2020</v>
      </c>
    </row>
    <row r="5630" spans="1:6" x14ac:dyDescent="0.25">
      <c r="A5630" t="s">
        <v>2353</v>
      </c>
      <c r="B5630" t="s">
        <v>2339</v>
      </c>
      <c r="C5630" t="b">
        <v>0</v>
      </c>
      <c r="D5630" t="s">
        <v>15</v>
      </c>
      <c r="E5630">
        <v>5298</v>
      </c>
      <c r="F5630">
        <v>2020</v>
      </c>
    </row>
    <row r="5631" spans="1:6" x14ac:dyDescent="0.25">
      <c r="A5631" t="s">
        <v>2332</v>
      </c>
      <c r="B5631" t="s">
        <v>2347</v>
      </c>
      <c r="C5631" t="b">
        <v>0</v>
      </c>
      <c r="D5631" t="s">
        <v>15</v>
      </c>
      <c r="E5631">
        <v>0</v>
      </c>
      <c r="F5631">
        <v>2020</v>
      </c>
    </row>
    <row r="5632" spans="1:6" x14ac:dyDescent="0.25">
      <c r="A5632" t="s">
        <v>2332</v>
      </c>
      <c r="B5632" t="s">
        <v>2350</v>
      </c>
      <c r="C5632" t="b">
        <v>0</v>
      </c>
      <c r="D5632" t="s">
        <v>15</v>
      </c>
      <c r="E5632">
        <v>0</v>
      </c>
      <c r="F5632">
        <v>2020</v>
      </c>
    </row>
    <row r="5633" spans="1:6" x14ac:dyDescent="0.25">
      <c r="A5633" t="s">
        <v>2353</v>
      </c>
      <c r="B5633" t="s">
        <v>2372</v>
      </c>
      <c r="C5633" t="b">
        <v>0</v>
      </c>
      <c r="D5633" t="s">
        <v>15</v>
      </c>
      <c r="E5633">
        <v>96745</v>
      </c>
      <c r="F5633">
        <v>2020</v>
      </c>
    </row>
    <row r="5634" spans="1:6" x14ac:dyDescent="0.25">
      <c r="A5634" t="s">
        <v>2385</v>
      </c>
      <c r="B5634" t="s">
        <v>2352</v>
      </c>
      <c r="C5634" t="b">
        <v>0</v>
      </c>
      <c r="D5634" t="s">
        <v>48</v>
      </c>
      <c r="E5634">
        <v>50847</v>
      </c>
      <c r="F5634">
        <v>2020</v>
      </c>
    </row>
    <row r="5635" spans="1:6" x14ac:dyDescent="0.25">
      <c r="A5635" t="s">
        <v>2388</v>
      </c>
      <c r="B5635" t="s">
        <v>2350</v>
      </c>
      <c r="C5635" t="b">
        <v>0</v>
      </c>
      <c r="D5635" t="s">
        <v>6</v>
      </c>
      <c r="E5635">
        <v>186</v>
      </c>
      <c r="F5635">
        <v>2020</v>
      </c>
    </row>
    <row r="5636" spans="1:6" x14ac:dyDescent="0.25">
      <c r="A5636" t="s">
        <v>2378</v>
      </c>
      <c r="B5636" t="s">
        <v>2345</v>
      </c>
      <c r="C5636" t="b">
        <v>0</v>
      </c>
      <c r="D5636" t="s">
        <v>6</v>
      </c>
      <c r="E5636">
        <v>72878</v>
      </c>
      <c r="F5636">
        <v>2020</v>
      </c>
    </row>
    <row r="5637" spans="1:6" x14ac:dyDescent="0.25">
      <c r="A5637" t="s">
        <v>2408</v>
      </c>
      <c r="B5637" t="s">
        <v>2341</v>
      </c>
      <c r="C5637" t="b">
        <v>1</v>
      </c>
      <c r="D5637" t="s">
        <v>15</v>
      </c>
      <c r="E5637">
        <v>71288</v>
      </c>
      <c r="F5637">
        <v>2020</v>
      </c>
    </row>
    <row r="5638" spans="1:6" x14ac:dyDescent="0.25">
      <c r="A5638" t="s">
        <v>2413</v>
      </c>
      <c r="B5638" t="s">
        <v>2341</v>
      </c>
      <c r="C5638" t="b">
        <v>0</v>
      </c>
      <c r="D5638" t="s">
        <v>131</v>
      </c>
      <c r="E5638">
        <v>24282</v>
      </c>
      <c r="F5638">
        <v>2020</v>
      </c>
    </row>
    <row r="5639" spans="1:6" x14ac:dyDescent="0.25">
      <c r="A5639" t="s">
        <v>2332</v>
      </c>
      <c r="B5639" t="s">
        <v>2345</v>
      </c>
      <c r="C5639" t="b">
        <v>0</v>
      </c>
      <c r="D5639" t="s">
        <v>131</v>
      </c>
      <c r="E5639">
        <v>0</v>
      </c>
      <c r="F5639">
        <v>2020</v>
      </c>
    </row>
    <row r="5640" spans="1:6" x14ac:dyDescent="0.25">
      <c r="A5640" t="s">
        <v>2453</v>
      </c>
      <c r="B5640" t="s">
        <v>2386</v>
      </c>
      <c r="C5640" t="b">
        <v>1</v>
      </c>
      <c r="D5640" t="s">
        <v>131</v>
      </c>
      <c r="E5640">
        <v>72680.410999999993</v>
      </c>
      <c r="F5640">
        <v>2020</v>
      </c>
    </row>
    <row r="5641" spans="1:6" x14ac:dyDescent="0.25">
      <c r="A5641" t="s">
        <v>2355</v>
      </c>
      <c r="B5641" t="s">
        <v>2347</v>
      </c>
      <c r="C5641" t="b">
        <v>0</v>
      </c>
      <c r="D5641" t="s">
        <v>131</v>
      </c>
      <c r="E5641">
        <v>69542.589000000007</v>
      </c>
      <c r="F5641">
        <v>2020</v>
      </c>
    </row>
    <row r="5642" spans="1:6" x14ac:dyDescent="0.25">
      <c r="A5642" t="s">
        <v>2353</v>
      </c>
      <c r="B5642" t="s">
        <v>2347</v>
      </c>
      <c r="C5642" t="b">
        <v>0</v>
      </c>
      <c r="D5642" t="s">
        <v>97</v>
      </c>
      <c r="E5642">
        <v>4250.1959999999999</v>
      </c>
      <c r="F5642">
        <v>2020</v>
      </c>
    </row>
    <row r="5643" spans="1:6" x14ac:dyDescent="0.25">
      <c r="A5643" t="s">
        <v>2384</v>
      </c>
      <c r="B5643" t="s">
        <v>2386</v>
      </c>
      <c r="C5643" t="b">
        <v>1</v>
      </c>
      <c r="D5643" t="s">
        <v>97</v>
      </c>
      <c r="E5643">
        <v>134112.79999999999</v>
      </c>
      <c r="F5643">
        <v>2020</v>
      </c>
    </row>
    <row r="5644" spans="1:6" x14ac:dyDescent="0.25">
      <c r="A5644" t="s">
        <v>2448</v>
      </c>
      <c r="B5644" t="s">
        <v>2345</v>
      </c>
      <c r="C5644" t="b">
        <v>0</v>
      </c>
      <c r="D5644" t="s">
        <v>100</v>
      </c>
      <c r="E5644">
        <v>63547.273999999998</v>
      </c>
      <c r="F5644">
        <v>2020</v>
      </c>
    </row>
    <row r="5645" spans="1:6" x14ac:dyDescent="0.25">
      <c r="A5645" t="s">
        <v>2447</v>
      </c>
      <c r="B5645" t="s">
        <v>2386</v>
      </c>
      <c r="C5645" t="b">
        <v>1</v>
      </c>
      <c r="D5645" t="s">
        <v>100</v>
      </c>
      <c r="E5645">
        <v>223811.11</v>
      </c>
      <c r="F5645">
        <v>2020</v>
      </c>
    </row>
    <row r="5646" spans="1:6" x14ac:dyDescent="0.25">
      <c r="A5646" t="s">
        <v>2332</v>
      </c>
      <c r="B5646" t="s">
        <v>2350</v>
      </c>
      <c r="C5646" t="b">
        <v>0</v>
      </c>
      <c r="D5646" t="s">
        <v>100</v>
      </c>
      <c r="E5646">
        <v>0</v>
      </c>
      <c r="F5646">
        <v>2020</v>
      </c>
    </row>
    <row r="5647" spans="1:6" x14ac:dyDescent="0.25">
      <c r="A5647" t="s">
        <v>2361</v>
      </c>
      <c r="B5647" t="s">
        <v>2347</v>
      </c>
      <c r="C5647" t="b">
        <v>0</v>
      </c>
      <c r="D5647" t="s">
        <v>100</v>
      </c>
      <c r="E5647">
        <v>91997.577000000005</v>
      </c>
      <c r="F5647">
        <v>2020</v>
      </c>
    </row>
    <row r="5648" spans="1:6" x14ac:dyDescent="0.25">
      <c r="A5648" t="s">
        <v>2353</v>
      </c>
      <c r="B5648" t="s">
        <v>2350</v>
      </c>
      <c r="C5648" t="b">
        <v>0</v>
      </c>
      <c r="D5648" t="s">
        <v>100</v>
      </c>
      <c r="E5648">
        <v>1391.5840000000001</v>
      </c>
      <c r="F5648">
        <v>2020</v>
      </c>
    </row>
    <row r="5649" spans="1:6" x14ac:dyDescent="0.25">
      <c r="A5649" t="s">
        <v>2447</v>
      </c>
      <c r="B5649" t="s">
        <v>2386</v>
      </c>
      <c r="C5649" t="b">
        <v>1</v>
      </c>
      <c r="D5649" t="s">
        <v>100</v>
      </c>
      <c r="E5649">
        <v>3336.7939999999999</v>
      </c>
      <c r="F5649">
        <v>2020</v>
      </c>
    </row>
    <row r="5650" spans="1:6" x14ac:dyDescent="0.25">
      <c r="A5650" t="s">
        <v>2447</v>
      </c>
      <c r="B5650" t="s">
        <v>2386</v>
      </c>
      <c r="C5650" t="b">
        <v>1</v>
      </c>
      <c r="D5650" t="s">
        <v>100</v>
      </c>
      <c r="E5650">
        <v>26994.165000000001</v>
      </c>
      <c r="F5650">
        <v>2020</v>
      </c>
    </row>
    <row r="5651" spans="1:6" x14ac:dyDescent="0.25">
      <c r="A5651" t="s">
        <v>2332</v>
      </c>
      <c r="B5651" t="s">
        <v>2345</v>
      </c>
      <c r="C5651" t="b">
        <v>0</v>
      </c>
      <c r="D5651" t="s">
        <v>27</v>
      </c>
      <c r="E5651">
        <v>0</v>
      </c>
      <c r="F5651">
        <v>2020</v>
      </c>
    </row>
    <row r="5652" spans="1:6" x14ac:dyDescent="0.25">
      <c r="A5652" t="s">
        <v>2388</v>
      </c>
      <c r="B5652" t="s">
        <v>2386</v>
      </c>
      <c r="C5652" t="b">
        <v>1</v>
      </c>
      <c r="D5652" t="s">
        <v>27</v>
      </c>
      <c r="E5652">
        <v>420204.71</v>
      </c>
      <c r="F5652">
        <v>2020</v>
      </c>
    </row>
    <row r="5653" spans="1:6" x14ac:dyDescent="0.25">
      <c r="A5653" t="s">
        <v>2332</v>
      </c>
      <c r="B5653" t="s">
        <v>2350</v>
      </c>
      <c r="C5653" t="b">
        <v>0</v>
      </c>
      <c r="D5653" t="s">
        <v>27</v>
      </c>
      <c r="E5653">
        <v>0</v>
      </c>
      <c r="F5653">
        <v>2020</v>
      </c>
    </row>
    <row r="5654" spans="1:6" x14ac:dyDescent="0.25">
      <c r="A5654" t="s">
        <v>2393</v>
      </c>
      <c r="B5654" t="s">
        <v>2347</v>
      </c>
      <c r="C5654" t="b">
        <v>0</v>
      </c>
      <c r="D5654" t="s">
        <v>27</v>
      </c>
      <c r="E5654">
        <v>170140.05</v>
      </c>
      <c r="F5654">
        <v>2020</v>
      </c>
    </row>
    <row r="5655" spans="1:6" x14ac:dyDescent="0.25">
      <c r="A5655" t="s">
        <v>2332</v>
      </c>
      <c r="B5655" t="s">
        <v>2350</v>
      </c>
      <c r="C5655" t="b">
        <v>0</v>
      </c>
      <c r="D5655" t="s">
        <v>27</v>
      </c>
      <c r="E5655">
        <v>0</v>
      </c>
      <c r="F5655">
        <v>2020</v>
      </c>
    </row>
    <row r="5656" spans="1:6" x14ac:dyDescent="0.25">
      <c r="A5656" t="s">
        <v>2388</v>
      </c>
      <c r="B5656" t="s">
        <v>2386</v>
      </c>
      <c r="C5656" t="b">
        <v>1</v>
      </c>
      <c r="D5656" t="s">
        <v>27</v>
      </c>
      <c r="E5656">
        <v>54969.235999999997</v>
      </c>
      <c r="F5656">
        <v>2020</v>
      </c>
    </row>
    <row r="5657" spans="1:6" x14ac:dyDescent="0.25">
      <c r="A5657" t="s">
        <v>2370</v>
      </c>
      <c r="B5657" t="s">
        <v>2341</v>
      </c>
      <c r="C5657" t="b">
        <v>1</v>
      </c>
      <c r="D5657" t="s">
        <v>15</v>
      </c>
      <c r="E5657">
        <v>44397</v>
      </c>
      <c r="F5657">
        <v>2020</v>
      </c>
    </row>
    <row r="5658" spans="1:6" x14ac:dyDescent="0.25">
      <c r="A5658" t="s">
        <v>2459</v>
      </c>
      <c r="B5658" t="s">
        <v>2372</v>
      </c>
      <c r="C5658" t="b">
        <v>0</v>
      </c>
      <c r="D5658" t="s">
        <v>114</v>
      </c>
      <c r="E5658">
        <v>31963</v>
      </c>
      <c r="F5658">
        <v>2020</v>
      </c>
    </row>
    <row r="5659" spans="1:6" x14ac:dyDescent="0.25">
      <c r="A5659" t="s">
        <v>2385</v>
      </c>
      <c r="B5659" t="s">
        <v>2386</v>
      </c>
      <c r="C5659" t="b">
        <v>1</v>
      </c>
      <c r="D5659" t="s">
        <v>50</v>
      </c>
      <c r="E5659">
        <v>282695.23</v>
      </c>
      <c r="F5659">
        <v>2020</v>
      </c>
    </row>
    <row r="5660" spans="1:6" x14ac:dyDescent="0.25">
      <c r="A5660" t="s">
        <v>2353</v>
      </c>
      <c r="B5660" t="s">
        <v>2350</v>
      </c>
      <c r="C5660" t="b">
        <v>0</v>
      </c>
      <c r="D5660" t="s">
        <v>50</v>
      </c>
      <c r="E5660">
        <v>20.472000000000001</v>
      </c>
      <c r="F5660">
        <v>2020</v>
      </c>
    </row>
    <row r="5661" spans="1:6" x14ac:dyDescent="0.25">
      <c r="A5661" t="s">
        <v>2353</v>
      </c>
      <c r="B5661" t="s">
        <v>2347</v>
      </c>
      <c r="C5661" t="b">
        <v>0</v>
      </c>
      <c r="D5661" t="s">
        <v>50</v>
      </c>
      <c r="E5661">
        <v>43811.303</v>
      </c>
      <c r="F5661">
        <v>2020</v>
      </c>
    </row>
    <row r="5662" spans="1:6" x14ac:dyDescent="0.25">
      <c r="A5662" t="s">
        <v>2385</v>
      </c>
      <c r="B5662" t="s">
        <v>2386</v>
      </c>
      <c r="C5662" t="b">
        <v>1</v>
      </c>
      <c r="D5662" t="s">
        <v>50</v>
      </c>
      <c r="E5662">
        <v>398.399</v>
      </c>
      <c r="F5662">
        <v>2020</v>
      </c>
    </row>
    <row r="5663" spans="1:6" x14ac:dyDescent="0.25">
      <c r="A5663" t="s">
        <v>2353</v>
      </c>
      <c r="B5663" t="s">
        <v>2350</v>
      </c>
      <c r="C5663" t="b">
        <v>0</v>
      </c>
      <c r="D5663" t="s">
        <v>50</v>
      </c>
      <c r="E5663">
        <v>7736.9480000000003</v>
      </c>
      <c r="F5663">
        <v>2020</v>
      </c>
    </row>
    <row r="5664" spans="1:6" x14ac:dyDescent="0.25">
      <c r="A5664" t="s">
        <v>2385</v>
      </c>
      <c r="B5664" t="s">
        <v>2386</v>
      </c>
      <c r="C5664" t="b">
        <v>1</v>
      </c>
      <c r="D5664" t="s">
        <v>50</v>
      </c>
      <c r="E5664">
        <v>6665.1509999999998</v>
      </c>
      <c r="F5664">
        <v>2020</v>
      </c>
    </row>
    <row r="5665" spans="1:6" x14ac:dyDescent="0.25">
      <c r="A5665" t="s">
        <v>2353</v>
      </c>
      <c r="B5665" t="s">
        <v>2372</v>
      </c>
      <c r="C5665" t="b">
        <v>0</v>
      </c>
      <c r="D5665" t="s">
        <v>50</v>
      </c>
      <c r="E5665">
        <v>28066.776000000002</v>
      </c>
      <c r="F5665">
        <v>2020</v>
      </c>
    </row>
    <row r="5666" spans="1:6" x14ac:dyDescent="0.25">
      <c r="A5666" t="s">
        <v>2385</v>
      </c>
      <c r="B5666" t="s">
        <v>2386</v>
      </c>
      <c r="C5666" t="b">
        <v>1</v>
      </c>
      <c r="D5666" t="s">
        <v>50</v>
      </c>
      <c r="E5666">
        <v>157092.72</v>
      </c>
      <c r="F5666">
        <v>2020</v>
      </c>
    </row>
    <row r="5667" spans="1:6" x14ac:dyDescent="0.25">
      <c r="A5667" t="s">
        <v>2457</v>
      </c>
      <c r="B5667" t="s">
        <v>2341</v>
      </c>
      <c r="C5667" t="b">
        <v>1</v>
      </c>
      <c r="D5667" t="s">
        <v>131</v>
      </c>
      <c r="E5667">
        <v>15467</v>
      </c>
      <c r="F5667">
        <v>2020</v>
      </c>
    </row>
    <row r="5668" spans="1:6" x14ac:dyDescent="0.25">
      <c r="A5668" t="s">
        <v>2392</v>
      </c>
      <c r="B5668" t="s">
        <v>2341</v>
      </c>
      <c r="C5668" t="b">
        <v>1</v>
      </c>
      <c r="D5668" t="s">
        <v>58</v>
      </c>
      <c r="E5668">
        <v>13874</v>
      </c>
      <c r="F5668">
        <v>2020</v>
      </c>
    </row>
    <row r="5669" spans="1:6" x14ac:dyDescent="0.25">
      <c r="A5669" t="s">
        <v>2332</v>
      </c>
      <c r="B5669" t="s">
        <v>2343</v>
      </c>
      <c r="C5669" t="b">
        <v>0</v>
      </c>
      <c r="D5669" t="s">
        <v>100</v>
      </c>
      <c r="E5669">
        <v>0</v>
      </c>
      <c r="F5669">
        <v>2020</v>
      </c>
    </row>
    <row r="5670" spans="1:6" x14ac:dyDescent="0.25">
      <c r="A5670" t="s">
        <v>2332</v>
      </c>
      <c r="B5670" t="s">
        <v>2345</v>
      </c>
      <c r="C5670" t="b">
        <v>0</v>
      </c>
      <c r="D5670" t="s">
        <v>100</v>
      </c>
      <c r="E5670">
        <v>0</v>
      </c>
      <c r="F5670">
        <v>2020</v>
      </c>
    </row>
    <row r="5671" spans="1:6" x14ac:dyDescent="0.25">
      <c r="A5671" t="s">
        <v>2332</v>
      </c>
      <c r="B5671" t="s">
        <v>2350</v>
      </c>
      <c r="C5671" t="b">
        <v>0</v>
      </c>
      <c r="D5671" t="s">
        <v>100</v>
      </c>
      <c r="E5671">
        <v>0</v>
      </c>
      <c r="F5671">
        <v>2020</v>
      </c>
    </row>
    <row r="5672" spans="1:6" x14ac:dyDescent="0.25">
      <c r="A5672" t="s">
        <v>2400</v>
      </c>
      <c r="B5672" t="s">
        <v>2343</v>
      </c>
      <c r="C5672" t="b">
        <v>0</v>
      </c>
      <c r="D5672" t="s">
        <v>100</v>
      </c>
      <c r="E5672">
        <v>94646</v>
      </c>
      <c r="F5672">
        <v>2020</v>
      </c>
    </row>
    <row r="5673" spans="1:6" x14ac:dyDescent="0.25">
      <c r="A5673" t="s">
        <v>2332</v>
      </c>
      <c r="B5673" t="s">
        <v>2350</v>
      </c>
      <c r="C5673" t="b">
        <v>0</v>
      </c>
      <c r="D5673" t="s">
        <v>100</v>
      </c>
      <c r="E5673">
        <v>0</v>
      </c>
      <c r="F5673">
        <v>2020</v>
      </c>
    </row>
    <row r="5674" spans="1:6" x14ac:dyDescent="0.25">
      <c r="A5674" t="s">
        <v>2332</v>
      </c>
      <c r="B5674" t="s">
        <v>2345</v>
      </c>
      <c r="C5674" t="b">
        <v>0</v>
      </c>
      <c r="D5674" t="s">
        <v>100</v>
      </c>
      <c r="E5674">
        <v>0</v>
      </c>
      <c r="F5674">
        <v>2020</v>
      </c>
    </row>
    <row r="5675" spans="1:6" x14ac:dyDescent="0.25">
      <c r="A5675" t="s">
        <v>2332</v>
      </c>
      <c r="B5675" t="s">
        <v>2350</v>
      </c>
      <c r="C5675" t="b">
        <v>0</v>
      </c>
      <c r="D5675" t="s">
        <v>79</v>
      </c>
      <c r="E5675">
        <v>0</v>
      </c>
      <c r="F5675">
        <v>2020</v>
      </c>
    </row>
    <row r="5676" spans="1:6" x14ac:dyDescent="0.25">
      <c r="A5676" t="s">
        <v>2448</v>
      </c>
      <c r="B5676" t="s">
        <v>2352</v>
      </c>
      <c r="C5676" t="b">
        <v>0</v>
      </c>
      <c r="D5676" t="s">
        <v>79</v>
      </c>
      <c r="E5676">
        <v>8592</v>
      </c>
      <c r="F5676">
        <v>2020</v>
      </c>
    </row>
    <row r="5677" spans="1:6" x14ac:dyDescent="0.25">
      <c r="A5677" t="s">
        <v>2379</v>
      </c>
      <c r="B5677" t="s">
        <v>2350</v>
      </c>
      <c r="C5677" t="b">
        <v>0</v>
      </c>
      <c r="D5677" t="s">
        <v>60</v>
      </c>
      <c r="E5677">
        <v>10.78</v>
      </c>
      <c r="F5677">
        <v>2020</v>
      </c>
    </row>
    <row r="5678" spans="1:6" x14ac:dyDescent="0.25">
      <c r="A5678" t="s">
        <v>2373</v>
      </c>
      <c r="B5678" t="s">
        <v>2467</v>
      </c>
      <c r="C5678" t="b">
        <v>0</v>
      </c>
      <c r="D5678" t="s">
        <v>60</v>
      </c>
      <c r="E5678">
        <v>13587.5</v>
      </c>
      <c r="F5678">
        <v>2020</v>
      </c>
    </row>
    <row r="5679" spans="1:6" x14ac:dyDescent="0.25">
      <c r="A5679" t="s">
        <v>2373</v>
      </c>
      <c r="B5679" t="s">
        <v>2467</v>
      </c>
      <c r="C5679" t="b">
        <v>0</v>
      </c>
      <c r="D5679" t="s">
        <v>60</v>
      </c>
      <c r="E5679">
        <v>16607.691999999999</v>
      </c>
      <c r="F5679">
        <v>2020</v>
      </c>
    </row>
    <row r="5680" spans="1:6" x14ac:dyDescent="0.25">
      <c r="A5680" t="s">
        <v>2353</v>
      </c>
      <c r="B5680" t="s">
        <v>2347</v>
      </c>
      <c r="C5680" t="b">
        <v>0</v>
      </c>
      <c r="D5680" t="s">
        <v>60</v>
      </c>
      <c r="E5680">
        <v>433.52800000000002</v>
      </c>
      <c r="F5680">
        <v>2020</v>
      </c>
    </row>
    <row r="5681" spans="1:6" x14ac:dyDescent="0.25">
      <c r="A5681" t="s">
        <v>2370</v>
      </c>
      <c r="B5681" t="s">
        <v>2341</v>
      </c>
      <c r="C5681" t="b">
        <v>1</v>
      </c>
      <c r="D5681" t="s">
        <v>77</v>
      </c>
      <c r="E5681">
        <v>6711</v>
      </c>
      <c r="F5681">
        <v>2020</v>
      </c>
    </row>
    <row r="5682" spans="1:6" x14ac:dyDescent="0.25">
      <c r="A5682" t="s">
        <v>2370</v>
      </c>
      <c r="B5682" t="s">
        <v>2341</v>
      </c>
      <c r="C5682" t="b">
        <v>1</v>
      </c>
      <c r="D5682" t="s">
        <v>85</v>
      </c>
      <c r="E5682">
        <v>5665</v>
      </c>
      <c r="F5682">
        <v>2020</v>
      </c>
    </row>
    <row r="5683" spans="1:6" x14ac:dyDescent="0.25">
      <c r="A5683" t="s">
        <v>2378</v>
      </c>
      <c r="B5683" t="s">
        <v>2341</v>
      </c>
      <c r="C5683" t="b">
        <v>1</v>
      </c>
      <c r="D5683" t="s">
        <v>125</v>
      </c>
      <c r="E5683">
        <v>3164</v>
      </c>
      <c r="F5683">
        <v>2020</v>
      </c>
    </row>
    <row r="5684" spans="1:6" x14ac:dyDescent="0.25">
      <c r="A5684" t="s">
        <v>2378</v>
      </c>
      <c r="B5684" t="s">
        <v>2341</v>
      </c>
      <c r="C5684" t="b">
        <v>1</v>
      </c>
      <c r="D5684" t="s">
        <v>125</v>
      </c>
      <c r="E5684">
        <v>3593</v>
      </c>
      <c r="F5684">
        <v>2020</v>
      </c>
    </row>
    <row r="5685" spans="1:6" x14ac:dyDescent="0.25">
      <c r="A5685" t="s">
        <v>2370</v>
      </c>
      <c r="B5685" t="s">
        <v>2372</v>
      </c>
      <c r="C5685" t="b">
        <v>0</v>
      </c>
      <c r="D5685" t="s">
        <v>60</v>
      </c>
      <c r="E5685">
        <v>24290</v>
      </c>
      <c r="F5685">
        <v>2020</v>
      </c>
    </row>
    <row r="5686" spans="1:6" x14ac:dyDescent="0.25">
      <c r="A5686" t="s">
        <v>2332</v>
      </c>
      <c r="B5686" t="s">
        <v>2350</v>
      </c>
      <c r="C5686" t="b">
        <v>0</v>
      </c>
      <c r="D5686" t="s">
        <v>85</v>
      </c>
      <c r="E5686">
        <v>0</v>
      </c>
      <c r="F5686">
        <v>2020</v>
      </c>
    </row>
    <row r="5687" spans="1:6" x14ac:dyDescent="0.25">
      <c r="A5687" t="s">
        <v>2444</v>
      </c>
      <c r="B5687" t="s">
        <v>2352</v>
      </c>
      <c r="C5687" t="b">
        <v>0</v>
      </c>
      <c r="D5687" t="s">
        <v>85</v>
      </c>
      <c r="E5687">
        <v>19875</v>
      </c>
      <c r="F5687">
        <v>2020</v>
      </c>
    </row>
    <row r="5688" spans="1:6" x14ac:dyDescent="0.25">
      <c r="A5688" t="s">
        <v>2353</v>
      </c>
      <c r="B5688" t="s">
        <v>2350</v>
      </c>
      <c r="C5688" t="b">
        <v>0</v>
      </c>
      <c r="D5688" t="s">
        <v>58</v>
      </c>
      <c r="E5688">
        <v>457.80599999999998</v>
      </c>
      <c r="F5688">
        <v>2020</v>
      </c>
    </row>
    <row r="5689" spans="1:6" x14ac:dyDescent="0.25">
      <c r="A5689" t="s">
        <v>2370</v>
      </c>
      <c r="B5689" t="s">
        <v>2343</v>
      </c>
      <c r="C5689" t="b">
        <v>0</v>
      </c>
      <c r="D5689" t="s">
        <v>58</v>
      </c>
      <c r="E5689">
        <v>80997.194000000003</v>
      </c>
      <c r="F5689">
        <v>2020</v>
      </c>
    </row>
    <row r="5690" spans="1:6" x14ac:dyDescent="0.25">
      <c r="A5690" t="s">
        <v>2353</v>
      </c>
      <c r="B5690" t="s">
        <v>2350</v>
      </c>
      <c r="C5690" t="b">
        <v>0</v>
      </c>
      <c r="D5690" t="s">
        <v>58</v>
      </c>
      <c r="E5690">
        <v>861.15200000000004</v>
      </c>
      <c r="F5690">
        <v>2020</v>
      </c>
    </row>
    <row r="5691" spans="1:6" x14ac:dyDescent="0.25">
      <c r="A5691" t="s">
        <v>2455</v>
      </c>
      <c r="B5691" t="s">
        <v>2343</v>
      </c>
      <c r="C5691" t="b">
        <v>0</v>
      </c>
      <c r="D5691" t="s">
        <v>58</v>
      </c>
      <c r="E5691">
        <v>56751.847999999998</v>
      </c>
      <c r="F5691">
        <v>2020</v>
      </c>
    </row>
    <row r="5692" spans="1:6" x14ac:dyDescent="0.25">
      <c r="A5692" t="s">
        <v>2377</v>
      </c>
      <c r="B5692" t="s">
        <v>2341</v>
      </c>
      <c r="C5692" t="b">
        <v>1</v>
      </c>
      <c r="D5692" t="s">
        <v>58</v>
      </c>
      <c r="E5692">
        <v>3585</v>
      </c>
      <c r="F5692">
        <v>2020</v>
      </c>
    </row>
    <row r="5693" spans="1:6" x14ac:dyDescent="0.25">
      <c r="A5693" t="s">
        <v>2332</v>
      </c>
      <c r="B5693" t="s">
        <v>2341</v>
      </c>
      <c r="C5693" t="b">
        <v>0</v>
      </c>
      <c r="D5693" t="s">
        <v>16</v>
      </c>
      <c r="E5693">
        <v>0</v>
      </c>
      <c r="F5693">
        <v>2020</v>
      </c>
    </row>
    <row r="5694" spans="1:6" x14ac:dyDescent="0.25">
      <c r="A5694" t="s">
        <v>2370</v>
      </c>
      <c r="B5694" t="s">
        <v>2341</v>
      </c>
      <c r="C5694" t="b">
        <v>1</v>
      </c>
      <c r="D5694" t="s">
        <v>58</v>
      </c>
      <c r="E5694">
        <v>6496</v>
      </c>
      <c r="F5694">
        <v>2020</v>
      </c>
    </row>
    <row r="5695" spans="1:6" x14ac:dyDescent="0.25">
      <c r="A5695" t="s">
        <v>2457</v>
      </c>
      <c r="B5695" t="s">
        <v>2341</v>
      </c>
      <c r="C5695" t="b">
        <v>1</v>
      </c>
      <c r="D5695" t="s">
        <v>58</v>
      </c>
      <c r="E5695">
        <v>9597</v>
      </c>
      <c r="F5695">
        <v>2020</v>
      </c>
    </row>
    <row r="5696" spans="1:6" x14ac:dyDescent="0.25">
      <c r="A5696" t="s">
        <v>2344</v>
      </c>
      <c r="B5696" t="s">
        <v>2341</v>
      </c>
      <c r="C5696" t="b">
        <v>1</v>
      </c>
      <c r="D5696" t="s">
        <v>131</v>
      </c>
      <c r="E5696">
        <v>12994</v>
      </c>
      <c r="F5696">
        <v>2020</v>
      </c>
    </row>
    <row r="5697" spans="1:6" x14ac:dyDescent="0.25">
      <c r="A5697" t="s">
        <v>2415</v>
      </c>
      <c r="B5697" t="s">
        <v>2341</v>
      </c>
      <c r="C5697" t="b">
        <v>0</v>
      </c>
      <c r="D5697" t="s">
        <v>50</v>
      </c>
      <c r="E5697">
        <v>28706</v>
      </c>
      <c r="F5697">
        <v>2020</v>
      </c>
    </row>
    <row r="5698" spans="1:6" x14ac:dyDescent="0.25">
      <c r="A5698" t="s">
        <v>2353</v>
      </c>
      <c r="B5698" t="s">
        <v>2345</v>
      </c>
      <c r="C5698" t="b">
        <v>0</v>
      </c>
      <c r="D5698" t="s">
        <v>50</v>
      </c>
      <c r="E5698">
        <v>8554.4879999999994</v>
      </c>
      <c r="F5698">
        <v>2020</v>
      </c>
    </row>
    <row r="5699" spans="1:6" x14ac:dyDescent="0.25">
      <c r="A5699" t="s">
        <v>2332</v>
      </c>
      <c r="B5699" t="s">
        <v>2350</v>
      </c>
      <c r="C5699" t="b">
        <v>0</v>
      </c>
      <c r="D5699" t="s">
        <v>50</v>
      </c>
      <c r="E5699">
        <v>0</v>
      </c>
      <c r="F5699">
        <v>2020</v>
      </c>
    </row>
    <row r="5700" spans="1:6" x14ac:dyDescent="0.25">
      <c r="A5700" t="s">
        <v>2353</v>
      </c>
      <c r="B5700" t="s">
        <v>2350</v>
      </c>
      <c r="C5700" t="b">
        <v>0</v>
      </c>
      <c r="D5700" t="s">
        <v>50</v>
      </c>
      <c r="E5700">
        <v>978.22400000000005</v>
      </c>
      <c r="F5700">
        <v>2020</v>
      </c>
    </row>
    <row r="5701" spans="1:6" x14ac:dyDescent="0.25">
      <c r="A5701" t="s">
        <v>2360</v>
      </c>
      <c r="B5701" t="s">
        <v>2386</v>
      </c>
      <c r="C5701" t="b">
        <v>1</v>
      </c>
      <c r="D5701" t="s">
        <v>50</v>
      </c>
      <c r="E5701">
        <v>56459.881999999998</v>
      </c>
      <c r="F5701">
        <v>2020</v>
      </c>
    </row>
    <row r="5702" spans="1:6" x14ac:dyDescent="0.25">
      <c r="A5702" t="s">
        <v>2332</v>
      </c>
      <c r="B5702" t="s">
        <v>2350</v>
      </c>
      <c r="C5702" t="b">
        <v>0</v>
      </c>
      <c r="D5702" t="s">
        <v>85</v>
      </c>
      <c r="E5702">
        <v>0</v>
      </c>
      <c r="F5702">
        <v>2020</v>
      </c>
    </row>
    <row r="5703" spans="1:6" x14ac:dyDescent="0.25">
      <c r="A5703" t="s">
        <v>2453</v>
      </c>
      <c r="B5703" t="s">
        <v>2343</v>
      </c>
      <c r="C5703" t="b">
        <v>1</v>
      </c>
      <c r="D5703" t="s">
        <v>85</v>
      </c>
      <c r="E5703">
        <v>11141.42</v>
      </c>
      <c r="F5703">
        <v>2020</v>
      </c>
    </row>
    <row r="5704" spans="1:6" x14ac:dyDescent="0.25">
      <c r="A5704" t="s">
        <v>2332</v>
      </c>
      <c r="B5704" t="s">
        <v>2350</v>
      </c>
      <c r="C5704" t="b">
        <v>0</v>
      </c>
      <c r="D5704" t="s">
        <v>85</v>
      </c>
      <c r="E5704">
        <v>0</v>
      </c>
      <c r="F5704">
        <v>2020</v>
      </c>
    </row>
    <row r="5705" spans="1:6" x14ac:dyDescent="0.25">
      <c r="A5705" t="s">
        <v>2453</v>
      </c>
      <c r="B5705" t="s">
        <v>2343</v>
      </c>
      <c r="C5705" t="b">
        <v>1</v>
      </c>
      <c r="D5705" t="s">
        <v>85</v>
      </c>
      <c r="E5705">
        <v>35381.72</v>
      </c>
      <c r="F5705">
        <v>2020</v>
      </c>
    </row>
    <row r="5706" spans="1:6" x14ac:dyDescent="0.25">
      <c r="A5706" t="s">
        <v>2332</v>
      </c>
      <c r="B5706" t="s">
        <v>2350</v>
      </c>
      <c r="C5706" t="b">
        <v>0</v>
      </c>
      <c r="D5706" t="s">
        <v>85</v>
      </c>
      <c r="E5706">
        <v>2.4929999999999999</v>
      </c>
      <c r="F5706">
        <v>2020</v>
      </c>
    </row>
    <row r="5707" spans="1:6" x14ac:dyDescent="0.25">
      <c r="A5707" t="s">
        <v>2385</v>
      </c>
      <c r="B5707" t="s">
        <v>2343</v>
      </c>
      <c r="C5707" t="b">
        <v>1</v>
      </c>
      <c r="D5707" t="s">
        <v>85</v>
      </c>
      <c r="E5707">
        <v>6192.5069999999996</v>
      </c>
      <c r="F5707">
        <v>2020</v>
      </c>
    </row>
    <row r="5708" spans="1:6" x14ac:dyDescent="0.25">
      <c r="A5708" t="s">
        <v>2353</v>
      </c>
      <c r="B5708" t="s">
        <v>2350</v>
      </c>
      <c r="C5708" t="b">
        <v>0</v>
      </c>
      <c r="D5708" t="s">
        <v>85</v>
      </c>
      <c r="E5708">
        <v>5.548</v>
      </c>
      <c r="F5708">
        <v>2020</v>
      </c>
    </row>
    <row r="5709" spans="1:6" x14ac:dyDescent="0.25">
      <c r="A5709" t="s">
        <v>2385</v>
      </c>
      <c r="B5709" t="s">
        <v>2343</v>
      </c>
      <c r="C5709" t="b">
        <v>1</v>
      </c>
      <c r="D5709" t="s">
        <v>85</v>
      </c>
      <c r="E5709">
        <v>13467.451999999999</v>
      </c>
      <c r="F5709">
        <v>2020</v>
      </c>
    </row>
    <row r="5710" spans="1:6" x14ac:dyDescent="0.25">
      <c r="A5710" t="s">
        <v>2332</v>
      </c>
      <c r="B5710" t="s">
        <v>2350</v>
      </c>
      <c r="C5710" t="b">
        <v>0</v>
      </c>
      <c r="D5710" t="s">
        <v>85</v>
      </c>
      <c r="E5710">
        <v>0</v>
      </c>
      <c r="F5710">
        <v>2020</v>
      </c>
    </row>
    <row r="5711" spans="1:6" x14ac:dyDescent="0.25">
      <c r="A5711" t="s">
        <v>2448</v>
      </c>
      <c r="B5711" t="s">
        <v>2343</v>
      </c>
      <c r="C5711" t="b">
        <v>1</v>
      </c>
      <c r="D5711" t="s">
        <v>85</v>
      </c>
      <c r="E5711">
        <v>5453</v>
      </c>
      <c r="F5711">
        <v>2020</v>
      </c>
    </row>
    <row r="5712" spans="1:6" x14ac:dyDescent="0.25">
      <c r="A5712" t="s">
        <v>2332</v>
      </c>
      <c r="B5712" t="s">
        <v>2350</v>
      </c>
      <c r="C5712" t="b">
        <v>0</v>
      </c>
      <c r="D5712" t="s">
        <v>85</v>
      </c>
      <c r="E5712">
        <v>0</v>
      </c>
      <c r="F5712">
        <v>2020</v>
      </c>
    </row>
    <row r="5713" spans="1:6" x14ac:dyDescent="0.25">
      <c r="A5713" t="s">
        <v>2448</v>
      </c>
      <c r="B5713" t="s">
        <v>2343</v>
      </c>
      <c r="C5713" t="b">
        <v>1</v>
      </c>
      <c r="D5713" t="s">
        <v>85</v>
      </c>
      <c r="E5713">
        <v>16552</v>
      </c>
      <c r="F5713">
        <v>2020</v>
      </c>
    </row>
    <row r="5714" spans="1:6" x14ac:dyDescent="0.25">
      <c r="A5714" t="s">
        <v>2332</v>
      </c>
      <c r="B5714" t="s">
        <v>2345</v>
      </c>
      <c r="C5714" t="b">
        <v>0</v>
      </c>
      <c r="D5714" t="s">
        <v>93</v>
      </c>
      <c r="E5714">
        <v>0</v>
      </c>
      <c r="F5714">
        <v>2020</v>
      </c>
    </row>
    <row r="5715" spans="1:6" x14ac:dyDescent="0.25">
      <c r="A5715" t="s">
        <v>2332</v>
      </c>
      <c r="B5715" t="s">
        <v>2350</v>
      </c>
      <c r="C5715" t="b">
        <v>0</v>
      </c>
      <c r="D5715" t="s">
        <v>93</v>
      </c>
      <c r="E5715">
        <v>0</v>
      </c>
      <c r="F5715">
        <v>2020</v>
      </c>
    </row>
    <row r="5716" spans="1:6" x14ac:dyDescent="0.25">
      <c r="A5716" t="s">
        <v>2411</v>
      </c>
      <c r="B5716" t="s">
        <v>2347</v>
      </c>
      <c r="C5716" t="b">
        <v>0</v>
      </c>
      <c r="D5716" t="s">
        <v>93</v>
      </c>
      <c r="E5716">
        <v>15903</v>
      </c>
      <c r="F5716">
        <v>2020</v>
      </c>
    </row>
    <row r="5717" spans="1:6" x14ac:dyDescent="0.25">
      <c r="A5717" t="s">
        <v>2332</v>
      </c>
      <c r="B5717" t="s">
        <v>2350</v>
      </c>
      <c r="C5717" t="b">
        <v>0</v>
      </c>
      <c r="D5717" t="s">
        <v>85</v>
      </c>
      <c r="E5717">
        <v>0</v>
      </c>
      <c r="F5717">
        <v>2020</v>
      </c>
    </row>
    <row r="5718" spans="1:6" x14ac:dyDescent="0.25">
      <c r="A5718" t="s">
        <v>2332</v>
      </c>
      <c r="B5718" t="s">
        <v>2372</v>
      </c>
      <c r="C5718" t="b">
        <v>0</v>
      </c>
      <c r="D5718" t="s">
        <v>85</v>
      </c>
      <c r="E5718">
        <v>0</v>
      </c>
      <c r="F5718">
        <v>2020</v>
      </c>
    </row>
    <row r="5719" spans="1:6" x14ac:dyDescent="0.25">
      <c r="A5719" t="s">
        <v>2444</v>
      </c>
      <c r="B5719" t="s">
        <v>2343</v>
      </c>
      <c r="C5719" t="b">
        <v>1</v>
      </c>
      <c r="D5719" t="s">
        <v>85</v>
      </c>
      <c r="E5719">
        <v>140029</v>
      </c>
      <c r="F5719">
        <v>2020</v>
      </c>
    </row>
    <row r="5720" spans="1:6" x14ac:dyDescent="0.25">
      <c r="A5720" t="s">
        <v>2332</v>
      </c>
      <c r="B5720" t="s">
        <v>2350</v>
      </c>
      <c r="C5720" t="b">
        <v>0</v>
      </c>
      <c r="D5720" t="s">
        <v>85</v>
      </c>
      <c r="E5720">
        <v>0</v>
      </c>
      <c r="F5720">
        <v>2020</v>
      </c>
    </row>
    <row r="5721" spans="1:6" x14ac:dyDescent="0.25">
      <c r="A5721" t="s">
        <v>2332</v>
      </c>
      <c r="B5721" t="s">
        <v>2372</v>
      </c>
      <c r="C5721" t="b">
        <v>0</v>
      </c>
      <c r="D5721" t="s">
        <v>85</v>
      </c>
      <c r="E5721">
        <v>0</v>
      </c>
      <c r="F5721">
        <v>2020</v>
      </c>
    </row>
    <row r="5722" spans="1:6" x14ac:dyDescent="0.25">
      <c r="A5722" t="s">
        <v>2444</v>
      </c>
      <c r="B5722" t="s">
        <v>2343</v>
      </c>
      <c r="C5722" t="b">
        <v>1</v>
      </c>
      <c r="D5722" t="s">
        <v>85</v>
      </c>
      <c r="E5722">
        <v>244309</v>
      </c>
      <c r="F5722">
        <v>2020</v>
      </c>
    </row>
    <row r="5723" spans="1:6" x14ac:dyDescent="0.25">
      <c r="A5723" t="s">
        <v>2377</v>
      </c>
      <c r="B5723" t="s">
        <v>2341</v>
      </c>
      <c r="C5723" t="b">
        <v>0</v>
      </c>
      <c r="D5723" t="s">
        <v>58</v>
      </c>
      <c r="E5723">
        <v>4351</v>
      </c>
      <c r="F5723">
        <v>2020</v>
      </c>
    </row>
    <row r="5724" spans="1:6" x14ac:dyDescent="0.25">
      <c r="A5724" t="s">
        <v>2389</v>
      </c>
      <c r="B5724" t="s">
        <v>2352</v>
      </c>
      <c r="C5724" t="b">
        <v>0</v>
      </c>
      <c r="D5724" t="s">
        <v>100</v>
      </c>
      <c r="E5724">
        <v>918311</v>
      </c>
      <c r="F5724">
        <v>2020</v>
      </c>
    </row>
    <row r="5725" spans="1:6" x14ac:dyDescent="0.25">
      <c r="A5725" t="s">
        <v>2332</v>
      </c>
      <c r="B5725" t="s">
        <v>2350</v>
      </c>
      <c r="C5725" t="b">
        <v>0</v>
      </c>
      <c r="D5725" t="s">
        <v>100</v>
      </c>
      <c r="E5725">
        <v>0</v>
      </c>
      <c r="F5725">
        <v>2020</v>
      </c>
    </row>
    <row r="5726" spans="1:6" x14ac:dyDescent="0.25">
      <c r="A5726" t="s">
        <v>2377</v>
      </c>
      <c r="B5726" t="s">
        <v>2347</v>
      </c>
      <c r="C5726" t="b">
        <v>0</v>
      </c>
      <c r="D5726" t="s">
        <v>100</v>
      </c>
      <c r="E5726">
        <v>5192</v>
      </c>
      <c r="F5726">
        <v>2020</v>
      </c>
    </row>
    <row r="5727" spans="1:6" x14ac:dyDescent="0.25">
      <c r="A5727" t="s">
        <v>2448</v>
      </c>
      <c r="B5727" t="s">
        <v>2352</v>
      </c>
      <c r="C5727" t="b">
        <v>0</v>
      </c>
      <c r="D5727" t="s">
        <v>15</v>
      </c>
      <c r="E5727">
        <v>553012</v>
      </c>
      <c r="F5727">
        <v>2020</v>
      </c>
    </row>
    <row r="5728" spans="1:6" x14ac:dyDescent="0.25">
      <c r="A5728" t="s">
        <v>2390</v>
      </c>
      <c r="B5728" t="s">
        <v>2386</v>
      </c>
      <c r="C5728" t="b">
        <v>1</v>
      </c>
      <c r="D5728" t="s">
        <v>27</v>
      </c>
      <c r="E5728">
        <v>285692.3</v>
      </c>
      <c r="F5728">
        <v>2020</v>
      </c>
    </row>
    <row r="5729" spans="1:6" x14ac:dyDescent="0.25">
      <c r="A5729" t="s">
        <v>2353</v>
      </c>
      <c r="B5729" t="s">
        <v>2350</v>
      </c>
      <c r="C5729" t="b">
        <v>0</v>
      </c>
      <c r="D5729" t="s">
        <v>27</v>
      </c>
      <c r="E5729">
        <v>36779.324000000001</v>
      </c>
      <c r="F5729">
        <v>2020</v>
      </c>
    </row>
    <row r="5730" spans="1:6" x14ac:dyDescent="0.25">
      <c r="A5730" t="s">
        <v>2353</v>
      </c>
      <c r="B5730" t="s">
        <v>2347</v>
      </c>
      <c r="C5730" t="b">
        <v>0</v>
      </c>
      <c r="D5730" t="s">
        <v>27</v>
      </c>
      <c r="E5730">
        <v>52256.987000000001</v>
      </c>
      <c r="F5730">
        <v>2020</v>
      </c>
    </row>
    <row r="5731" spans="1:6" x14ac:dyDescent="0.25">
      <c r="A5731" t="s">
        <v>2332</v>
      </c>
      <c r="B5731" t="s">
        <v>2350</v>
      </c>
      <c r="C5731" t="b">
        <v>0</v>
      </c>
      <c r="D5731" t="s">
        <v>27</v>
      </c>
      <c r="E5731">
        <v>0</v>
      </c>
      <c r="F5731">
        <v>2020</v>
      </c>
    </row>
    <row r="5732" spans="1:6" x14ac:dyDescent="0.25">
      <c r="A5732" t="s">
        <v>2390</v>
      </c>
      <c r="B5732" t="s">
        <v>2386</v>
      </c>
      <c r="C5732" t="b">
        <v>1</v>
      </c>
      <c r="D5732" t="s">
        <v>27</v>
      </c>
      <c r="E5732">
        <v>98826.505999999994</v>
      </c>
      <c r="F5732">
        <v>2020</v>
      </c>
    </row>
    <row r="5733" spans="1:6" x14ac:dyDescent="0.25">
      <c r="A5733" t="s">
        <v>2338</v>
      </c>
      <c r="B5733" t="s">
        <v>2386</v>
      </c>
      <c r="C5733" t="b">
        <v>1</v>
      </c>
      <c r="D5733" t="s">
        <v>24</v>
      </c>
      <c r="E5733">
        <v>151611.43</v>
      </c>
      <c r="F5733">
        <v>2020</v>
      </c>
    </row>
    <row r="5734" spans="1:6" x14ac:dyDescent="0.25">
      <c r="A5734" t="s">
        <v>2332</v>
      </c>
      <c r="B5734" t="s">
        <v>2350</v>
      </c>
      <c r="C5734" t="b">
        <v>0</v>
      </c>
      <c r="D5734" t="s">
        <v>24</v>
      </c>
      <c r="E5734">
        <v>0</v>
      </c>
      <c r="F5734">
        <v>2020</v>
      </c>
    </row>
    <row r="5735" spans="1:6" x14ac:dyDescent="0.25">
      <c r="A5735" t="s">
        <v>2353</v>
      </c>
      <c r="B5735" t="s">
        <v>2347</v>
      </c>
      <c r="C5735" t="b">
        <v>0</v>
      </c>
      <c r="D5735" t="s">
        <v>24</v>
      </c>
      <c r="E5735">
        <v>70031.034</v>
      </c>
      <c r="F5735">
        <v>2020</v>
      </c>
    </row>
    <row r="5736" spans="1:6" x14ac:dyDescent="0.25">
      <c r="A5736" t="s">
        <v>2332</v>
      </c>
      <c r="B5736" t="s">
        <v>2386</v>
      </c>
      <c r="C5736" t="b">
        <v>0</v>
      </c>
      <c r="D5736" t="s">
        <v>24</v>
      </c>
      <c r="E5736">
        <v>0</v>
      </c>
      <c r="F5736">
        <v>2020</v>
      </c>
    </row>
    <row r="5737" spans="1:6" x14ac:dyDescent="0.25">
      <c r="A5737" t="s">
        <v>2353</v>
      </c>
      <c r="B5737" t="s">
        <v>2350</v>
      </c>
      <c r="C5737" t="b">
        <v>0</v>
      </c>
      <c r="D5737" t="s">
        <v>24</v>
      </c>
      <c r="E5737">
        <v>3820.7809999999999</v>
      </c>
      <c r="F5737">
        <v>2020</v>
      </c>
    </row>
    <row r="5738" spans="1:6" x14ac:dyDescent="0.25">
      <c r="A5738" t="s">
        <v>2338</v>
      </c>
      <c r="B5738" t="s">
        <v>2386</v>
      </c>
      <c r="C5738" t="b">
        <v>1</v>
      </c>
      <c r="D5738" t="s">
        <v>24</v>
      </c>
      <c r="E5738">
        <v>46113.887000000002</v>
      </c>
      <c r="F5738">
        <v>2020</v>
      </c>
    </row>
    <row r="5739" spans="1:6" x14ac:dyDescent="0.25">
      <c r="A5739" t="s">
        <v>2332</v>
      </c>
      <c r="B5739" t="s">
        <v>2341</v>
      </c>
      <c r="C5739" t="b">
        <v>0</v>
      </c>
      <c r="D5739" t="s">
        <v>88</v>
      </c>
      <c r="E5739">
        <v>0</v>
      </c>
      <c r="F5739">
        <v>2020</v>
      </c>
    </row>
    <row r="5740" spans="1:6" x14ac:dyDescent="0.25">
      <c r="A5740" t="s">
        <v>2332</v>
      </c>
      <c r="B5740" t="s">
        <v>2350</v>
      </c>
      <c r="C5740" t="b">
        <v>0</v>
      </c>
      <c r="D5740" t="s">
        <v>85</v>
      </c>
      <c r="E5740">
        <v>0</v>
      </c>
      <c r="F5740">
        <v>2020</v>
      </c>
    </row>
    <row r="5741" spans="1:6" x14ac:dyDescent="0.25">
      <c r="A5741" t="s">
        <v>2351</v>
      </c>
      <c r="B5741" t="s">
        <v>2467</v>
      </c>
      <c r="C5741" t="b">
        <v>1</v>
      </c>
      <c r="D5741" t="s">
        <v>85</v>
      </c>
      <c r="E5741">
        <v>68235.826000000001</v>
      </c>
      <c r="F5741">
        <v>2020</v>
      </c>
    </row>
    <row r="5742" spans="1:6" x14ac:dyDescent="0.25">
      <c r="A5742" t="s">
        <v>2351</v>
      </c>
      <c r="B5742" t="s">
        <v>2467</v>
      </c>
      <c r="C5742" t="b">
        <v>1</v>
      </c>
      <c r="D5742" t="s">
        <v>85</v>
      </c>
      <c r="E5742">
        <v>83397.701000000001</v>
      </c>
      <c r="F5742">
        <v>2020</v>
      </c>
    </row>
    <row r="5743" spans="1:6" x14ac:dyDescent="0.25">
      <c r="A5743" t="s">
        <v>2353</v>
      </c>
      <c r="B5743" t="s">
        <v>2347</v>
      </c>
      <c r="C5743" t="b">
        <v>0</v>
      </c>
      <c r="D5743" t="s">
        <v>85</v>
      </c>
      <c r="E5743">
        <v>17092.473000000002</v>
      </c>
      <c r="F5743">
        <v>2020</v>
      </c>
    </row>
    <row r="5744" spans="1:6" x14ac:dyDescent="0.25">
      <c r="A5744" t="s">
        <v>2332</v>
      </c>
      <c r="B5744" t="s">
        <v>2350</v>
      </c>
      <c r="C5744" t="b">
        <v>0</v>
      </c>
      <c r="D5744" t="s">
        <v>24</v>
      </c>
      <c r="E5744">
        <v>0</v>
      </c>
      <c r="F5744">
        <v>2020</v>
      </c>
    </row>
    <row r="5745" spans="1:6" x14ac:dyDescent="0.25">
      <c r="A5745" t="s">
        <v>2353</v>
      </c>
      <c r="B5745" t="s">
        <v>2347</v>
      </c>
      <c r="C5745" t="b">
        <v>0</v>
      </c>
      <c r="D5745" t="s">
        <v>24</v>
      </c>
      <c r="E5745">
        <v>8702.7479999999996</v>
      </c>
      <c r="F5745">
        <v>2020</v>
      </c>
    </row>
    <row r="5746" spans="1:6" x14ac:dyDescent="0.25">
      <c r="A5746" t="s">
        <v>2351</v>
      </c>
      <c r="B5746" t="s">
        <v>2372</v>
      </c>
      <c r="C5746" t="b">
        <v>0</v>
      </c>
      <c r="D5746" t="s">
        <v>24</v>
      </c>
      <c r="E5746">
        <v>105689.25</v>
      </c>
      <c r="F5746">
        <v>2020</v>
      </c>
    </row>
    <row r="5747" spans="1:6" x14ac:dyDescent="0.25">
      <c r="A5747" t="s">
        <v>2332</v>
      </c>
      <c r="B5747" t="s">
        <v>2372</v>
      </c>
      <c r="C5747" t="b">
        <v>0</v>
      </c>
      <c r="D5747" t="s">
        <v>24</v>
      </c>
      <c r="E5747">
        <v>0</v>
      </c>
      <c r="F5747">
        <v>2020</v>
      </c>
    </row>
    <row r="5748" spans="1:6" x14ac:dyDescent="0.25">
      <c r="A5748" t="s">
        <v>2332</v>
      </c>
      <c r="B5748" t="s">
        <v>2350</v>
      </c>
      <c r="C5748" t="b">
        <v>0</v>
      </c>
      <c r="D5748" t="s">
        <v>24</v>
      </c>
      <c r="E5748">
        <v>0</v>
      </c>
      <c r="F5748">
        <v>2020</v>
      </c>
    </row>
    <row r="5749" spans="1:6" x14ac:dyDescent="0.25">
      <c r="A5749" t="s">
        <v>2448</v>
      </c>
      <c r="B5749" t="s">
        <v>2352</v>
      </c>
      <c r="C5749" t="b">
        <v>0</v>
      </c>
      <c r="D5749" t="s">
        <v>114</v>
      </c>
      <c r="E5749">
        <v>96512</v>
      </c>
      <c r="F5749">
        <v>2020</v>
      </c>
    </row>
    <row r="5750" spans="1:6" x14ac:dyDescent="0.25">
      <c r="A5750" t="s">
        <v>2442</v>
      </c>
      <c r="B5750" t="s">
        <v>2341</v>
      </c>
      <c r="C5750" t="b">
        <v>0</v>
      </c>
      <c r="D5750" t="s">
        <v>131</v>
      </c>
      <c r="E5750">
        <v>19257.48</v>
      </c>
      <c r="F5750">
        <v>2020</v>
      </c>
    </row>
    <row r="5751" spans="1:6" x14ac:dyDescent="0.25">
      <c r="A5751" t="s">
        <v>2332</v>
      </c>
      <c r="B5751" t="s">
        <v>2345</v>
      </c>
      <c r="C5751" t="b">
        <v>0</v>
      </c>
      <c r="D5751" t="s">
        <v>131</v>
      </c>
      <c r="E5751">
        <v>0</v>
      </c>
      <c r="F5751">
        <v>2020</v>
      </c>
    </row>
    <row r="5752" spans="1:6" x14ac:dyDescent="0.25">
      <c r="A5752" t="s">
        <v>2353</v>
      </c>
      <c r="B5752" t="s">
        <v>2386</v>
      </c>
      <c r="C5752" t="b">
        <v>0</v>
      </c>
      <c r="D5752" t="s">
        <v>131</v>
      </c>
      <c r="E5752">
        <v>13349.494000000001</v>
      </c>
      <c r="F5752">
        <v>2020</v>
      </c>
    </row>
    <row r="5753" spans="1:6" x14ac:dyDescent="0.25">
      <c r="A5753" t="s">
        <v>2353</v>
      </c>
      <c r="B5753" t="s">
        <v>2350</v>
      </c>
      <c r="C5753" t="b">
        <v>0</v>
      </c>
      <c r="D5753" t="s">
        <v>131</v>
      </c>
      <c r="E5753">
        <v>1.75</v>
      </c>
      <c r="F5753">
        <v>2020</v>
      </c>
    </row>
    <row r="5754" spans="1:6" x14ac:dyDescent="0.25">
      <c r="A5754" t="s">
        <v>2392</v>
      </c>
      <c r="B5754" t="s">
        <v>2347</v>
      </c>
      <c r="C5754" t="b">
        <v>0</v>
      </c>
      <c r="D5754" t="s">
        <v>131</v>
      </c>
      <c r="E5754">
        <v>37458.521999999997</v>
      </c>
      <c r="F5754">
        <v>2020</v>
      </c>
    </row>
    <row r="5755" spans="1:6" x14ac:dyDescent="0.25">
      <c r="A5755" t="s">
        <v>2353</v>
      </c>
      <c r="B5755" t="s">
        <v>2386</v>
      </c>
      <c r="C5755" t="b">
        <v>0</v>
      </c>
      <c r="D5755" t="s">
        <v>131</v>
      </c>
      <c r="E5755">
        <v>2339.0680000000002</v>
      </c>
      <c r="F5755">
        <v>2020</v>
      </c>
    </row>
    <row r="5756" spans="1:6" x14ac:dyDescent="0.25">
      <c r="A5756" t="s">
        <v>2353</v>
      </c>
      <c r="B5756" t="s">
        <v>2386</v>
      </c>
      <c r="C5756" t="b">
        <v>0</v>
      </c>
      <c r="D5756" t="s">
        <v>131</v>
      </c>
      <c r="E5756">
        <v>305.209</v>
      </c>
      <c r="F5756">
        <v>2020</v>
      </c>
    </row>
    <row r="5757" spans="1:6" x14ac:dyDescent="0.25">
      <c r="A5757" t="s">
        <v>2332</v>
      </c>
      <c r="B5757" t="s">
        <v>2350</v>
      </c>
      <c r="C5757" t="b">
        <v>0</v>
      </c>
      <c r="D5757" t="s">
        <v>131</v>
      </c>
      <c r="E5757">
        <v>0</v>
      </c>
      <c r="F5757">
        <v>2020</v>
      </c>
    </row>
    <row r="5758" spans="1:6" x14ac:dyDescent="0.25">
      <c r="A5758" t="s">
        <v>2353</v>
      </c>
      <c r="B5758" t="s">
        <v>2386</v>
      </c>
      <c r="C5758" t="b">
        <v>0</v>
      </c>
      <c r="D5758" t="s">
        <v>131</v>
      </c>
      <c r="E5758">
        <v>34518.080000000002</v>
      </c>
      <c r="F5758">
        <v>2020</v>
      </c>
    </row>
    <row r="5759" spans="1:6" x14ac:dyDescent="0.25">
      <c r="A5759" t="s">
        <v>2442</v>
      </c>
      <c r="B5759" t="s">
        <v>2341</v>
      </c>
      <c r="C5759" t="b">
        <v>0</v>
      </c>
      <c r="D5759" t="s">
        <v>122</v>
      </c>
      <c r="E5759">
        <v>241</v>
      </c>
      <c r="F5759">
        <v>2020</v>
      </c>
    </row>
    <row r="5760" spans="1:6" x14ac:dyDescent="0.25">
      <c r="A5760" t="s">
        <v>2332</v>
      </c>
      <c r="B5760" t="s">
        <v>2345</v>
      </c>
      <c r="C5760" t="b">
        <v>0</v>
      </c>
      <c r="D5760" t="s">
        <v>122</v>
      </c>
      <c r="E5760">
        <v>0</v>
      </c>
      <c r="F5760">
        <v>2020</v>
      </c>
    </row>
    <row r="5761" spans="1:6" x14ac:dyDescent="0.25">
      <c r="A5761" t="s">
        <v>2332</v>
      </c>
      <c r="B5761" t="s">
        <v>2350</v>
      </c>
      <c r="C5761" t="b">
        <v>0</v>
      </c>
      <c r="D5761" t="s">
        <v>122</v>
      </c>
      <c r="E5761">
        <v>0</v>
      </c>
      <c r="F5761">
        <v>2020</v>
      </c>
    </row>
    <row r="5762" spans="1:6" x14ac:dyDescent="0.25">
      <c r="A5762" t="s">
        <v>2353</v>
      </c>
      <c r="B5762" t="s">
        <v>2347</v>
      </c>
      <c r="C5762" t="b">
        <v>0</v>
      </c>
      <c r="D5762" t="s">
        <v>122</v>
      </c>
      <c r="E5762">
        <v>4447.9350000000004</v>
      </c>
      <c r="F5762">
        <v>2020</v>
      </c>
    </row>
    <row r="5763" spans="1:6" x14ac:dyDescent="0.25">
      <c r="A5763" t="s">
        <v>2411</v>
      </c>
      <c r="B5763" t="s">
        <v>2386</v>
      </c>
      <c r="C5763" t="b">
        <v>1</v>
      </c>
      <c r="D5763" t="s">
        <v>122</v>
      </c>
      <c r="E5763">
        <v>4388.6490000000003</v>
      </c>
      <c r="F5763">
        <v>2020</v>
      </c>
    </row>
    <row r="5764" spans="1:6" x14ac:dyDescent="0.25">
      <c r="A5764" t="s">
        <v>2411</v>
      </c>
      <c r="B5764" t="s">
        <v>2386</v>
      </c>
      <c r="C5764" t="b">
        <v>1</v>
      </c>
      <c r="D5764" t="s">
        <v>122</v>
      </c>
      <c r="E5764">
        <v>44408.415999999997</v>
      </c>
      <c r="F5764">
        <v>2020</v>
      </c>
    </row>
    <row r="5765" spans="1:6" x14ac:dyDescent="0.25">
      <c r="A5765" t="s">
        <v>2447</v>
      </c>
      <c r="B5765" t="s">
        <v>2345</v>
      </c>
      <c r="C5765" t="b">
        <v>0</v>
      </c>
      <c r="D5765" t="s">
        <v>111</v>
      </c>
      <c r="E5765">
        <v>406049.73</v>
      </c>
      <c r="F5765">
        <v>2020</v>
      </c>
    </row>
    <row r="5766" spans="1:6" x14ac:dyDescent="0.25">
      <c r="A5766" t="s">
        <v>2376</v>
      </c>
      <c r="B5766" t="s">
        <v>2347</v>
      </c>
      <c r="C5766" t="b">
        <v>0</v>
      </c>
      <c r="D5766" t="s">
        <v>111</v>
      </c>
      <c r="E5766">
        <v>705585.55</v>
      </c>
      <c r="F5766">
        <v>2020</v>
      </c>
    </row>
    <row r="5767" spans="1:6" x14ac:dyDescent="0.25">
      <c r="A5767" t="s">
        <v>2353</v>
      </c>
      <c r="B5767" t="s">
        <v>2372</v>
      </c>
      <c r="C5767" t="b">
        <v>0</v>
      </c>
      <c r="D5767" t="s">
        <v>111</v>
      </c>
      <c r="E5767">
        <v>11274.865</v>
      </c>
      <c r="F5767">
        <v>2020</v>
      </c>
    </row>
    <row r="5768" spans="1:6" x14ac:dyDescent="0.25">
      <c r="A5768" t="s">
        <v>2353</v>
      </c>
      <c r="B5768" t="s">
        <v>2372</v>
      </c>
      <c r="C5768" t="b">
        <v>0</v>
      </c>
      <c r="D5768" t="s">
        <v>111</v>
      </c>
      <c r="E5768">
        <v>329.58600000000001</v>
      </c>
      <c r="F5768">
        <v>2020</v>
      </c>
    </row>
    <row r="5769" spans="1:6" x14ac:dyDescent="0.25">
      <c r="A5769" t="s">
        <v>2353</v>
      </c>
      <c r="B5769" t="s">
        <v>2386</v>
      </c>
      <c r="C5769" t="b">
        <v>0</v>
      </c>
      <c r="D5769" t="s">
        <v>111</v>
      </c>
      <c r="E5769">
        <v>6176.2640000000001</v>
      </c>
      <c r="F5769">
        <v>2020</v>
      </c>
    </row>
    <row r="5770" spans="1:6" x14ac:dyDescent="0.25">
      <c r="A5770" t="s">
        <v>2382</v>
      </c>
      <c r="B5770" t="s">
        <v>2386</v>
      </c>
      <c r="C5770" t="b">
        <v>1</v>
      </c>
      <c r="D5770" t="s">
        <v>24</v>
      </c>
      <c r="E5770">
        <v>261629.23</v>
      </c>
      <c r="F5770">
        <v>2020</v>
      </c>
    </row>
    <row r="5771" spans="1:6" x14ac:dyDescent="0.25">
      <c r="A5771" t="s">
        <v>2353</v>
      </c>
      <c r="B5771" t="s">
        <v>2350</v>
      </c>
      <c r="C5771" t="b">
        <v>0</v>
      </c>
      <c r="D5771" t="s">
        <v>24</v>
      </c>
      <c r="E5771">
        <v>637.58900000000006</v>
      </c>
      <c r="F5771">
        <v>2020</v>
      </c>
    </row>
    <row r="5772" spans="1:6" x14ac:dyDescent="0.25">
      <c r="A5772" t="s">
        <v>2353</v>
      </c>
      <c r="B5772" t="s">
        <v>2347</v>
      </c>
      <c r="C5772" t="b">
        <v>0</v>
      </c>
      <c r="D5772" t="s">
        <v>24</v>
      </c>
      <c r="E5772">
        <v>560.17999999999995</v>
      </c>
      <c r="F5772">
        <v>2020</v>
      </c>
    </row>
    <row r="5773" spans="1:6" x14ac:dyDescent="0.25">
      <c r="A5773" t="s">
        <v>2332</v>
      </c>
      <c r="B5773" t="s">
        <v>2339</v>
      </c>
      <c r="C5773" t="b">
        <v>0</v>
      </c>
      <c r="D5773" t="s">
        <v>15</v>
      </c>
      <c r="E5773">
        <v>0</v>
      </c>
      <c r="F5773">
        <v>2020</v>
      </c>
    </row>
    <row r="5774" spans="1:6" x14ac:dyDescent="0.25">
      <c r="A5774" t="s">
        <v>2332</v>
      </c>
      <c r="B5774" t="s">
        <v>2372</v>
      </c>
      <c r="C5774" t="b">
        <v>0</v>
      </c>
      <c r="D5774" t="s">
        <v>48</v>
      </c>
      <c r="E5774">
        <v>0</v>
      </c>
      <c r="F5774">
        <v>2020</v>
      </c>
    </row>
    <row r="5775" spans="1:6" x14ac:dyDescent="0.25">
      <c r="A5775" t="s">
        <v>2412</v>
      </c>
      <c r="B5775" t="s">
        <v>2372</v>
      </c>
      <c r="C5775" t="b">
        <v>0</v>
      </c>
      <c r="D5775" t="s">
        <v>48</v>
      </c>
      <c r="E5775">
        <v>151421</v>
      </c>
      <c r="F5775">
        <v>2020</v>
      </c>
    </row>
    <row r="5776" spans="1:6" x14ac:dyDescent="0.25">
      <c r="A5776" t="s">
        <v>2370</v>
      </c>
      <c r="B5776" t="s">
        <v>2352</v>
      </c>
      <c r="C5776" t="b">
        <v>0</v>
      </c>
      <c r="D5776" t="s">
        <v>48</v>
      </c>
      <c r="E5776">
        <v>1349664</v>
      </c>
      <c r="F5776">
        <v>2020</v>
      </c>
    </row>
    <row r="5777" spans="1:6" x14ac:dyDescent="0.25">
      <c r="A5777" t="s">
        <v>2367</v>
      </c>
      <c r="B5777" t="s">
        <v>2347</v>
      </c>
      <c r="C5777" t="b">
        <v>0</v>
      </c>
      <c r="D5777" t="s">
        <v>48</v>
      </c>
      <c r="E5777">
        <v>157334.88</v>
      </c>
      <c r="F5777">
        <v>2020</v>
      </c>
    </row>
    <row r="5778" spans="1:6" x14ac:dyDescent="0.25">
      <c r="A5778" t="s">
        <v>2353</v>
      </c>
      <c r="B5778" t="s">
        <v>2372</v>
      </c>
      <c r="C5778" t="b">
        <v>0</v>
      </c>
      <c r="D5778" t="s">
        <v>48</v>
      </c>
      <c r="E5778">
        <v>30997.116000000002</v>
      </c>
      <c r="F5778">
        <v>2020</v>
      </c>
    </row>
    <row r="5779" spans="1:6" x14ac:dyDescent="0.25">
      <c r="A5779" t="s">
        <v>2370</v>
      </c>
      <c r="B5779" t="s">
        <v>2347</v>
      </c>
      <c r="C5779" t="b">
        <v>0</v>
      </c>
      <c r="D5779" t="s">
        <v>48</v>
      </c>
      <c r="E5779">
        <v>402</v>
      </c>
      <c r="F5779">
        <v>2020</v>
      </c>
    </row>
    <row r="5780" spans="1:6" x14ac:dyDescent="0.25">
      <c r="A5780" t="s">
        <v>2355</v>
      </c>
      <c r="B5780" t="s">
        <v>2347</v>
      </c>
      <c r="C5780" t="b">
        <v>0</v>
      </c>
      <c r="D5780" t="s">
        <v>128</v>
      </c>
      <c r="E5780">
        <v>672936.53</v>
      </c>
      <c r="F5780">
        <v>2020</v>
      </c>
    </row>
    <row r="5781" spans="1:6" x14ac:dyDescent="0.25">
      <c r="A5781" t="s">
        <v>2353</v>
      </c>
      <c r="B5781" t="s">
        <v>2372</v>
      </c>
      <c r="C5781" t="b">
        <v>0</v>
      </c>
      <c r="D5781" t="s">
        <v>128</v>
      </c>
      <c r="E5781">
        <v>46560.567000000003</v>
      </c>
      <c r="F5781">
        <v>2020</v>
      </c>
    </row>
    <row r="5782" spans="1:6" x14ac:dyDescent="0.25">
      <c r="A5782" t="s">
        <v>2332</v>
      </c>
      <c r="B5782" t="s">
        <v>2341</v>
      </c>
      <c r="C5782" t="b">
        <v>0</v>
      </c>
      <c r="D5782" t="s">
        <v>15</v>
      </c>
      <c r="E5782">
        <v>0</v>
      </c>
      <c r="F5782">
        <v>2020</v>
      </c>
    </row>
    <row r="5783" spans="1:6" x14ac:dyDescent="0.25">
      <c r="A5783" t="s">
        <v>2332</v>
      </c>
      <c r="B5783" t="s">
        <v>2352</v>
      </c>
      <c r="C5783" t="b">
        <v>0</v>
      </c>
      <c r="D5783" t="s">
        <v>15</v>
      </c>
      <c r="E5783">
        <v>0</v>
      </c>
      <c r="F5783">
        <v>2020</v>
      </c>
    </row>
    <row r="5784" spans="1:6" x14ac:dyDescent="0.25">
      <c r="A5784" t="s">
        <v>2360</v>
      </c>
      <c r="B5784" t="s">
        <v>2386</v>
      </c>
      <c r="C5784" t="b">
        <v>1</v>
      </c>
      <c r="D5784" t="s">
        <v>15</v>
      </c>
      <c r="E5784">
        <v>11459</v>
      </c>
      <c r="F5784">
        <v>2020</v>
      </c>
    </row>
    <row r="5785" spans="1:6" x14ac:dyDescent="0.25">
      <c r="A5785" t="s">
        <v>2448</v>
      </c>
      <c r="B5785" t="s">
        <v>2352</v>
      </c>
      <c r="C5785" t="b">
        <v>1</v>
      </c>
      <c r="D5785" t="s">
        <v>15</v>
      </c>
      <c r="E5785">
        <v>21725</v>
      </c>
      <c r="F5785">
        <v>2020</v>
      </c>
    </row>
    <row r="5786" spans="1:6" x14ac:dyDescent="0.25">
      <c r="A5786" t="s">
        <v>2448</v>
      </c>
      <c r="B5786" t="s">
        <v>2352</v>
      </c>
      <c r="C5786" t="b">
        <v>1</v>
      </c>
      <c r="D5786" t="s">
        <v>15</v>
      </c>
      <c r="E5786">
        <v>18703</v>
      </c>
      <c r="F5786">
        <v>2020</v>
      </c>
    </row>
    <row r="5787" spans="1:6" x14ac:dyDescent="0.25">
      <c r="A5787" t="s">
        <v>2448</v>
      </c>
      <c r="B5787" t="s">
        <v>2352</v>
      </c>
      <c r="C5787" t="b">
        <v>1</v>
      </c>
      <c r="D5787" t="s">
        <v>15</v>
      </c>
      <c r="E5787">
        <v>21979</v>
      </c>
      <c r="F5787">
        <v>2020</v>
      </c>
    </row>
    <row r="5788" spans="1:6" x14ac:dyDescent="0.25">
      <c r="A5788" t="s">
        <v>2332</v>
      </c>
      <c r="B5788" t="s">
        <v>2350</v>
      </c>
      <c r="C5788" t="b">
        <v>0</v>
      </c>
      <c r="D5788" t="s">
        <v>19</v>
      </c>
      <c r="E5788">
        <v>0</v>
      </c>
      <c r="F5788">
        <v>2020</v>
      </c>
    </row>
    <row r="5789" spans="1:6" x14ac:dyDescent="0.25">
      <c r="A5789" t="s">
        <v>2457</v>
      </c>
      <c r="B5789" t="s">
        <v>2343</v>
      </c>
      <c r="C5789" t="b">
        <v>1</v>
      </c>
      <c r="D5789" t="s">
        <v>19</v>
      </c>
      <c r="E5789">
        <v>3131</v>
      </c>
      <c r="F5789">
        <v>2020</v>
      </c>
    </row>
    <row r="5790" spans="1:6" x14ac:dyDescent="0.25">
      <c r="A5790" t="s">
        <v>2332</v>
      </c>
      <c r="B5790" t="s">
        <v>2350</v>
      </c>
      <c r="C5790" t="b">
        <v>0</v>
      </c>
      <c r="D5790" t="s">
        <v>19</v>
      </c>
      <c r="E5790">
        <v>0</v>
      </c>
      <c r="F5790">
        <v>2020</v>
      </c>
    </row>
    <row r="5791" spans="1:6" x14ac:dyDescent="0.25">
      <c r="A5791" t="s">
        <v>2457</v>
      </c>
      <c r="B5791" t="s">
        <v>2343</v>
      </c>
      <c r="C5791" t="b">
        <v>1</v>
      </c>
      <c r="D5791" t="s">
        <v>19</v>
      </c>
      <c r="E5791">
        <v>7364</v>
      </c>
      <c r="F5791">
        <v>2020</v>
      </c>
    </row>
    <row r="5792" spans="1:6" x14ac:dyDescent="0.25">
      <c r="A5792" t="s">
        <v>2377</v>
      </c>
      <c r="B5792" t="s">
        <v>2372</v>
      </c>
      <c r="C5792" t="b">
        <v>0</v>
      </c>
      <c r="D5792" t="s">
        <v>88</v>
      </c>
      <c r="E5792">
        <v>197567</v>
      </c>
      <c r="F5792">
        <v>2020</v>
      </c>
    </row>
    <row r="5793" spans="1:6" x14ac:dyDescent="0.25">
      <c r="A5793" t="s">
        <v>2440</v>
      </c>
      <c r="B5793" t="s">
        <v>2341</v>
      </c>
      <c r="C5793" t="b">
        <v>1</v>
      </c>
      <c r="D5793" t="s">
        <v>85</v>
      </c>
      <c r="E5793">
        <v>106334</v>
      </c>
      <c r="F5793">
        <v>2020</v>
      </c>
    </row>
    <row r="5794" spans="1:6" x14ac:dyDescent="0.25">
      <c r="A5794" t="s">
        <v>2378</v>
      </c>
      <c r="B5794" t="s">
        <v>2341</v>
      </c>
      <c r="C5794" t="b">
        <v>1</v>
      </c>
      <c r="D5794" t="s">
        <v>85</v>
      </c>
      <c r="E5794">
        <v>3352</v>
      </c>
      <c r="F5794">
        <v>2020</v>
      </c>
    </row>
    <row r="5795" spans="1:6" x14ac:dyDescent="0.25">
      <c r="A5795" t="s">
        <v>2377</v>
      </c>
      <c r="B5795" t="s">
        <v>2341</v>
      </c>
      <c r="C5795" t="b">
        <v>1</v>
      </c>
      <c r="D5795" t="s">
        <v>85</v>
      </c>
      <c r="E5795">
        <v>21104</v>
      </c>
      <c r="F5795">
        <v>2020</v>
      </c>
    </row>
    <row r="5796" spans="1:6" x14ac:dyDescent="0.25">
      <c r="A5796" t="s">
        <v>2353</v>
      </c>
      <c r="B5796" t="s">
        <v>2352</v>
      </c>
      <c r="C5796" t="b">
        <v>0</v>
      </c>
      <c r="D5796" t="s">
        <v>15</v>
      </c>
      <c r="E5796">
        <v>67266.286999999997</v>
      </c>
      <c r="F5796">
        <v>2020</v>
      </c>
    </row>
    <row r="5797" spans="1:6" x14ac:dyDescent="0.25">
      <c r="A5797" t="s">
        <v>2374</v>
      </c>
      <c r="B5797" t="s">
        <v>2372</v>
      </c>
      <c r="C5797" t="b">
        <v>0</v>
      </c>
      <c r="D5797" t="s">
        <v>15</v>
      </c>
      <c r="E5797">
        <v>247985.99</v>
      </c>
      <c r="F5797">
        <v>2020</v>
      </c>
    </row>
    <row r="5798" spans="1:6" x14ac:dyDescent="0.25">
      <c r="A5798" t="s">
        <v>2353</v>
      </c>
      <c r="B5798" t="s">
        <v>2347</v>
      </c>
      <c r="C5798" t="b">
        <v>0</v>
      </c>
      <c r="D5798" t="s">
        <v>15</v>
      </c>
      <c r="E5798">
        <v>11604.78</v>
      </c>
      <c r="F5798">
        <v>2020</v>
      </c>
    </row>
    <row r="5799" spans="1:6" x14ac:dyDescent="0.25">
      <c r="A5799" t="s">
        <v>2453</v>
      </c>
      <c r="B5799" t="s">
        <v>2372</v>
      </c>
      <c r="C5799" t="b">
        <v>0</v>
      </c>
      <c r="D5799" t="s">
        <v>15</v>
      </c>
      <c r="E5799">
        <v>34183.1</v>
      </c>
      <c r="F5799">
        <v>2020</v>
      </c>
    </row>
    <row r="5800" spans="1:6" x14ac:dyDescent="0.25">
      <c r="A5800" t="s">
        <v>2342</v>
      </c>
      <c r="B5800" t="s">
        <v>2339</v>
      </c>
      <c r="C5800" t="b">
        <v>1</v>
      </c>
      <c r="D5800" t="s">
        <v>15</v>
      </c>
      <c r="E5800">
        <v>21799</v>
      </c>
      <c r="F5800">
        <v>2020</v>
      </c>
    </row>
    <row r="5801" spans="1:6" x14ac:dyDescent="0.25">
      <c r="A5801" t="s">
        <v>2377</v>
      </c>
      <c r="B5801" t="s">
        <v>2339</v>
      </c>
      <c r="C5801" t="b">
        <v>1</v>
      </c>
      <c r="D5801" t="s">
        <v>15</v>
      </c>
      <c r="E5801">
        <v>812</v>
      </c>
      <c r="F5801">
        <v>2020</v>
      </c>
    </row>
    <row r="5802" spans="1:6" x14ac:dyDescent="0.25">
      <c r="A5802" t="s">
        <v>2353</v>
      </c>
      <c r="B5802" t="s">
        <v>2339</v>
      </c>
      <c r="C5802" t="b">
        <v>0</v>
      </c>
      <c r="D5802" t="s">
        <v>15</v>
      </c>
      <c r="E5802">
        <v>36984</v>
      </c>
      <c r="F5802">
        <v>2020</v>
      </c>
    </row>
    <row r="5803" spans="1:6" x14ac:dyDescent="0.25">
      <c r="A5803" t="s">
        <v>2332</v>
      </c>
      <c r="B5803" t="s">
        <v>2350</v>
      </c>
      <c r="C5803" t="b">
        <v>0</v>
      </c>
      <c r="D5803" t="s">
        <v>15</v>
      </c>
      <c r="E5803">
        <v>0</v>
      </c>
      <c r="F5803">
        <v>2020</v>
      </c>
    </row>
    <row r="5804" spans="1:6" x14ac:dyDescent="0.25">
      <c r="A5804" t="s">
        <v>2378</v>
      </c>
      <c r="B5804" t="s">
        <v>2352</v>
      </c>
      <c r="C5804" t="b">
        <v>0</v>
      </c>
      <c r="D5804" t="s">
        <v>15</v>
      </c>
      <c r="E5804">
        <v>28459</v>
      </c>
      <c r="F5804">
        <v>2020</v>
      </c>
    </row>
    <row r="5805" spans="1:6" x14ac:dyDescent="0.25">
      <c r="A5805" t="s">
        <v>2448</v>
      </c>
      <c r="B5805" t="s">
        <v>2341</v>
      </c>
      <c r="C5805" t="b">
        <v>1</v>
      </c>
      <c r="D5805" t="s">
        <v>119</v>
      </c>
      <c r="E5805">
        <v>2950</v>
      </c>
      <c r="F5805">
        <v>2020</v>
      </c>
    </row>
    <row r="5806" spans="1:6" x14ac:dyDescent="0.25">
      <c r="A5806" t="s">
        <v>2332</v>
      </c>
      <c r="B5806" t="s">
        <v>2372</v>
      </c>
      <c r="C5806" t="b">
        <v>0</v>
      </c>
      <c r="D5806" t="s">
        <v>15</v>
      </c>
      <c r="E5806">
        <v>0</v>
      </c>
      <c r="F5806">
        <v>2020</v>
      </c>
    </row>
    <row r="5807" spans="1:6" x14ac:dyDescent="0.25">
      <c r="A5807" t="s">
        <v>2332</v>
      </c>
      <c r="B5807" t="s">
        <v>2372</v>
      </c>
      <c r="C5807" t="b">
        <v>0</v>
      </c>
      <c r="D5807" t="s">
        <v>15</v>
      </c>
      <c r="E5807">
        <v>0</v>
      </c>
      <c r="F5807">
        <v>2020</v>
      </c>
    </row>
    <row r="5808" spans="1:6" x14ac:dyDescent="0.25">
      <c r="A5808" t="s">
        <v>2332</v>
      </c>
      <c r="B5808" t="s">
        <v>2343</v>
      </c>
      <c r="C5808" t="b">
        <v>0</v>
      </c>
      <c r="D5808" t="s">
        <v>15</v>
      </c>
      <c r="E5808">
        <v>0</v>
      </c>
      <c r="F5808">
        <v>2020</v>
      </c>
    </row>
    <row r="5809" spans="1:6" x14ac:dyDescent="0.25">
      <c r="A5809" t="s">
        <v>2457</v>
      </c>
      <c r="B5809" t="s">
        <v>2343</v>
      </c>
      <c r="C5809" t="b">
        <v>1</v>
      </c>
      <c r="D5809" t="s">
        <v>15</v>
      </c>
      <c r="E5809">
        <v>19177</v>
      </c>
      <c r="F5809">
        <v>2020</v>
      </c>
    </row>
    <row r="5810" spans="1:6" x14ac:dyDescent="0.25">
      <c r="A5810" t="s">
        <v>2370</v>
      </c>
      <c r="B5810" t="s">
        <v>2386</v>
      </c>
      <c r="C5810" t="b">
        <v>1</v>
      </c>
      <c r="D5810" t="s">
        <v>125</v>
      </c>
      <c r="E5810">
        <v>20691.542000000001</v>
      </c>
      <c r="F5810">
        <v>2020</v>
      </c>
    </row>
    <row r="5811" spans="1:6" x14ac:dyDescent="0.25">
      <c r="A5811" t="s">
        <v>2353</v>
      </c>
      <c r="B5811" t="s">
        <v>2347</v>
      </c>
      <c r="C5811" t="b">
        <v>0</v>
      </c>
      <c r="D5811" t="s">
        <v>125</v>
      </c>
      <c r="E5811">
        <v>3883.2930000000001</v>
      </c>
      <c r="F5811">
        <v>2020</v>
      </c>
    </row>
    <row r="5812" spans="1:6" x14ac:dyDescent="0.25">
      <c r="A5812" t="s">
        <v>2353</v>
      </c>
      <c r="B5812" t="s">
        <v>2372</v>
      </c>
      <c r="C5812" t="b">
        <v>0</v>
      </c>
      <c r="D5812" t="s">
        <v>125</v>
      </c>
      <c r="E5812">
        <v>133.03</v>
      </c>
      <c r="F5812">
        <v>2020</v>
      </c>
    </row>
    <row r="5813" spans="1:6" x14ac:dyDescent="0.25">
      <c r="A5813" t="s">
        <v>2332</v>
      </c>
      <c r="B5813" t="s">
        <v>2386</v>
      </c>
      <c r="C5813" t="b">
        <v>0</v>
      </c>
      <c r="D5813" t="s">
        <v>125</v>
      </c>
      <c r="E5813">
        <v>0</v>
      </c>
      <c r="F5813">
        <v>2020</v>
      </c>
    </row>
    <row r="5814" spans="1:6" x14ac:dyDescent="0.25">
      <c r="A5814" t="s">
        <v>2370</v>
      </c>
      <c r="B5814" t="s">
        <v>2386</v>
      </c>
      <c r="C5814" t="b">
        <v>1</v>
      </c>
      <c r="D5814" t="s">
        <v>125</v>
      </c>
      <c r="E5814">
        <v>12492.593999999999</v>
      </c>
      <c r="F5814">
        <v>2020</v>
      </c>
    </row>
    <row r="5815" spans="1:6" x14ac:dyDescent="0.25">
      <c r="A5815" t="s">
        <v>2353</v>
      </c>
      <c r="B5815" t="s">
        <v>2350</v>
      </c>
      <c r="C5815" t="b">
        <v>0</v>
      </c>
      <c r="D5815" t="s">
        <v>125</v>
      </c>
      <c r="E5815">
        <v>2421.52</v>
      </c>
      <c r="F5815">
        <v>2020</v>
      </c>
    </row>
    <row r="5816" spans="1:6" x14ac:dyDescent="0.25">
      <c r="A5816" t="s">
        <v>2393</v>
      </c>
      <c r="B5816" t="s">
        <v>2341</v>
      </c>
      <c r="C5816" t="b">
        <v>1</v>
      </c>
      <c r="D5816" t="s">
        <v>55</v>
      </c>
      <c r="E5816">
        <v>49225</v>
      </c>
      <c r="F5816">
        <v>2020</v>
      </c>
    </row>
    <row r="5817" spans="1:6" x14ac:dyDescent="0.25">
      <c r="A5817" t="s">
        <v>2370</v>
      </c>
      <c r="B5817" t="s">
        <v>2341</v>
      </c>
      <c r="C5817" t="b">
        <v>1</v>
      </c>
      <c r="D5817" t="s">
        <v>15</v>
      </c>
      <c r="E5817">
        <v>8897</v>
      </c>
      <c r="F5817">
        <v>2020</v>
      </c>
    </row>
    <row r="5818" spans="1:6" x14ac:dyDescent="0.25">
      <c r="A5818" t="s">
        <v>2440</v>
      </c>
      <c r="B5818" t="s">
        <v>2339</v>
      </c>
      <c r="C5818" t="b">
        <v>1</v>
      </c>
      <c r="D5818" t="s">
        <v>15</v>
      </c>
      <c r="E5818">
        <v>33916</v>
      </c>
      <c r="F5818">
        <v>2020</v>
      </c>
    </row>
    <row r="5819" spans="1:6" x14ac:dyDescent="0.25">
      <c r="A5819" t="s">
        <v>2398</v>
      </c>
      <c r="B5819" t="s">
        <v>2339</v>
      </c>
      <c r="C5819" t="b">
        <v>1</v>
      </c>
      <c r="D5819" t="s">
        <v>15</v>
      </c>
      <c r="E5819">
        <v>29640</v>
      </c>
      <c r="F5819">
        <v>2020</v>
      </c>
    </row>
    <row r="5820" spans="1:6" x14ac:dyDescent="0.25">
      <c r="A5820" t="s">
        <v>2385</v>
      </c>
      <c r="B5820" t="s">
        <v>2350</v>
      </c>
      <c r="C5820" t="b">
        <v>1</v>
      </c>
      <c r="D5820" t="s">
        <v>88</v>
      </c>
      <c r="E5820">
        <v>3492</v>
      </c>
      <c r="F5820">
        <v>2020</v>
      </c>
    </row>
    <row r="5821" spans="1:6" x14ac:dyDescent="0.25">
      <c r="A5821" t="s">
        <v>2332</v>
      </c>
      <c r="B5821" t="s">
        <v>2343</v>
      </c>
      <c r="C5821" t="b">
        <v>0</v>
      </c>
      <c r="D5821" t="s">
        <v>88</v>
      </c>
      <c r="E5821">
        <v>0</v>
      </c>
      <c r="F5821">
        <v>2020</v>
      </c>
    </row>
    <row r="5822" spans="1:6" x14ac:dyDescent="0.25">
      <c r="A5822" t="s">
        <v>2332</v>
      </c>
      <c r="B5822" t="s">
        <v>2350</v>
      </c>
      <c r="C5822" t="b">
        <v>0</v>
      </c>
      <c r="D5822" t="s">
        <v>88</v>
      </c>
      <c r="E5822">
        <v>0</v>
      </c>
      <c r="F5822">
        <v>2020</v>
      </c>
    </row>
    <row r="5823" spans="1:6" x14ac:dyDescent="0.25">
      <c r="A5823" t="s">
        <v>2332</v>
      </c>
      <c r="B5823" t="s">
        <v>2343</v>
      </c>
      <c r="C5823" t="b">
        <v>0</v>
      </c>
      <c r="D5823" t="s">
        <v>88</v>
      </c>
      <c r="E5823">
        <v>0</v>
      </c>
      <c r="F5823">
        <v>2020</v>
      </c>
    </row>
    <row r="5824" spans="1:6" x14ac:dyDescent="0.25">
      <c r="A5824" t="s">
        <v>2332</v>
      </c>
      <c r="B5824" t="s">
        <v>2343</v>
      </c>
      <c r="C5824" t="b">
        <v>0</v>
      </c>
      <c r="D5824" t="s">
        <v>95</v>
      </c>
      <c r="E5824">
        <v>0</v>
      </c>
      <c r="F5824">
        <v>2020</v>
      </c>
    </row>
    <row r="5825" spans="1:6" x14ac:dyDescent="0.25">
      <c r="A5825" t="s">
        <v>2448</v>
      </c>
      <c r="B5825" t="s">
        <v>2343</v>
      </c>
      <c r="C5825" t="b">
        <v>1</v>
      </c>
      <c r="D5825" t="s">
        <v>95</v>
      </c>
      <c r="E5825">
        <v>222702</v>
      </c>
      <c r="F5825">
        <v>2020</v>
      </c>
    </row>
    <row r="5826" spans="1:6" x14ac:dyDescent="0.25">
      <c r="A5826" t="s">
        <v>2332</v>
      </c>
      <c r="B5826" t="s">
        <v>2372</v>
      </c>
      <c r="C5826" t="b">
        <v>0</v>
      </c>
      <c r="D5826" t="s">
        <v>15</v>
      </c>
      <c r="E5826">
        <v>0</v>
      </c>
      <c r="F5826">
        <v>2020</v>
      </c>
    </row>
    <row r="5827" spans="1:6" x14ac:dyDescent="0.25">
      <c r="A5827" t="s">
        <v>2370</v>
      </c>
      <c r="B5827" t="s">
        <v>2386</v>
      </c>
      <c r="C5827" t="b">
        <v>1</v>
      </c>
      <c r="D5827" t="s">
        <v>15</v>
      </c>
      <c r="E5827">
        <v>127045</v>
      </c>
      <c r="F5827">
        <v>2020</v>
      </c>
    </row>
    <row r="5828" spans="1:6" x14ac:dyDescent="0.25">
      <c r="A5828" t="s">
        <v>2332</v>
      </c>
      <c r="B5828" t="s">
        <v>2350</v>
      </c>
      <c r="C5828" t="b">
        <v>0</v>
      </c>
      <c r="D5828" t="s">
        <v>79</v>
      </c>
      <c r="E5828">
        <v>14.14</v>
      </c>
      <c r="F5828">
        <v>2020</v>
      </c>
    </row>
    <row r="5829" spans="1:6" x14ac:dyDescent="0.25">
      <c r="A5829" t="s">
        <v>2332</v>
      </c>
      <c r="B5829" t="s">
        <v>2343</v>
      </c>
      <c r="C5829" t="b">
        <v>0</v>
      </c>
      <c r="D5829" t="s">
        <v>79</v>
      </c>
      <c r="E5829">
        <v>146045.85999999999</v>
      </c>
      <c r="F5829">
        <v>2020</v>
      </c>
    </row>
    <row r="5830" spans="1:6" x14ac:dyDescent="0.25">
      <c r="A5830" t="s">
        <v>2353</v>
      </c>
      <c r="B5830" t="s">
        <v>2350</v>
      </c>
      <c r="C5830" t="b">
        <v>0</v>
      </c>
      <c r="D5830" t="s">
        <v>79</v>
      </c>
      <c r="E5830">
        <v>56.844000000000001</v>
      </c>
      <c r="F5830">
        <v>2020</v>
      </c>
    </row>
    <row r="5831" spans="1:6" x14ac:dyDescent="0.25">
      <c r="A5831" t="s">
        <v>2385</v>
      </c>
      <c r="B5831" t="s">
        <v>2343</v>
      </c>
      <c r="C5831" t="b">
        <v>1</v>
      </c>
      <c r="D5831" t="s">
        <v>79</v>
      </c>
      <c r="E5831">
        <v>377426.16</v>
      </c>
      <c r="F5831">
        <v>2020</v>
      </c>
    </row>
    <row r="5832" spans="1:6" x14ac:dyDescent="0.25">
      <c r="A5832" t="s">
        <v>2388</v>
      </c>
      <c r="B5832" t="s">
        <v>2386</v>
      </c>
      <c r="C5832" t="b">
        <v>1</v>
      </c>
      <c r="D5832" t="s">
        <v>35</v>
      </c>
      <c r="E5832">
        <v>30539</v>
      </c>
      <c r="F5832">
        <v>2020</v>
      </c>
    </row>
    <row r="5833" spans="1:6" x14ac:dyDescent="0.25">
      <c r="A5833" t="s">
        <v>2398</v>
      </c>
      <c r="B5833" t="s">
        <v>2386</v>
      </c>
      <c r="C5833" t="b">
        <v>1</v>
      </c>
      <c r="D5833" t="s">
        <v>19</v>
      </c>
      <c r="E5833">
        <v>6387</v>
      </c>
      <c r="F5833">
        <v>2020</v>
      </c>
    </row>
    <row r="5834" spans="1:6" x14ac:dyDescent="0.25">
      <c r="A5834" t="s">
        <v>2332</v>
      </c>
      <c r="B5834" t="s">
        <v>2386</v>
      </c>
      <c r="C5834" t="b">
        <v>0</v>
      </c>
      <c r="D5834" t="s">
        <v>35</v>
      </c>
      <c r="E5834">
        <v>0</v>
      </c>
      <c r="F5834">
        <v>2020</v>
      </c>
    </row>
    <row r="5835" spans="1:6" x14ac:dyDescent="0.25">
      <c r="A5835" t="s">
        <v>2456</v>
      </c>
      <c r="B5835" t="s">
        <v>2352</v>
      </c>
      <c r="C5835" t="b">
        <v>1</v>
      </c>
      <c r="D5835" t="s">
        <v>35</v>
      </c>
      <c r="E5835">
        <v>19146</v>
      </c>
      <c r="F5835">
        <v>2020</v>
      </c>
    </row>
    <row r="5836" spans="1:6" x14ac:dyDescent="0.25">
      <c r="A5836" t="s">
        <v>2398</v>
      </c>
      <c r="B5836" t="s">
        <v>2386</v>
      </c>
      <c r="C5836" t="b">
        <v>1</v>
      </c>
      <c r="D5836" t="s">
        <v>85</v>
      </c>
      <c r="E5836">
        <v>72722</v>
      </c>
      <c r="F5836">
        <v>2020</v>
      </c>
    </row>
    <row r="5837" spans="1:6" x14ac:dyDescent="0.25">
      <c r="A5837" t="s">
        <v>2457</v>
      </c>
      <c r="B5837" t="s">
        <v>2386</v>
      </c>
      <c r="C5837" t="b">
        <v>1</v>
      </c>
      <c r="D5837" t="s">
        <v>114</v>
      </c>
      <c r="E5837">
        <v>40728</v>
      </c>
      <c r="F5837">
        <v>2020</v>
      </c>
    </row>
    <row r="5838" spans="1:6" x14ac:dyDescent="0.25">
      <c r="A5838" t="s">
        <v>2379</v>
      </c>
      <c r="B5838" t="s">
        <v>2386</v>
      </c>
      <c r="C5838" t="b">
        <v>1</v>
      </c>
      <c r="D5838" t="s">
        <v>114</v>
      </c>
      <c r="E5838">
        <v>44935</v>
      </c>
      <c r="F5838">
        <v>2020</v>
      </c>
    </row>
    <row r="5839" spans="1:6" x14ac:dyDescent="0.25">
      <c r="A5839" t="s">
        <v>2338</v>
      </c>
      <c r="B5839" t="s">
        <v>2386</v>
      </c>
      <c r="C5839" t="b">
        <v>1</v>
      </c>
      <c r="D5839" t="s">
        <v>111</v>
      </c>
      <c r="E5839">
        <v>31866</v>
      </c>
      <c r="F5839">
        <v>2020</v>
      </c>
    </row>
    <row r="5840" spans="1:6" x14ac:dyDescent="0.25">
      <c r="A5840" t="s">
        <v>2448</v>
      </c>
      <c r="B5840" t="s">
        <v>2386</v>
      </c>
      <c r="C5840" t="b">
        <v>1</v>
      </c>
      <c r="D5840" t="s">
        <v>15</v>
      </c>
      <c r="E5840">
        <v>38079</v>
      </c>
      <c r="F5840">
        <v>2020</v>
      </c>
    </row>
    <row r="5841" spans="1:6" x14ac:dyDescent="0.25">
      <c r="A5841" t="s">
        <v>2332</v>
      </c>
      <c r="B5841" t="s">
        <v>2386</v>
      </c>
      <c r="C5841" t="b">
        <v>0</v>
      </c>
      <c r="D5841" t="s">
        <v>15</v>
      </c>
      <c r="E5841">
        <v>0</v>
      </c>
      <c r="F5841">
        <v>2020</v>
      </c>
    </row>
    <row r="5842" spans="1:6" x14ac:dyDescent="0.25">
      <c r="A5842" t="s">
        <v>2332</v>
      </c>
      <c r="B5842" t="s">
        <v>2386</v>
      </c>
      <c r="C5842" t="b">
        <v>0</v>
      </c>
      <c r="D5842" t="s">
        <v>24</v>
      </c>
      <c r="E5842">
        <v>0</v>
      </c>
      <c r="F5842">
        <v>2020</v>
      </c>
    </row>
    <row r="5843" spans="1:6" x14ac:dyDescent="0.25">
      <c r="A5843" t="s">
        <v>2448</v>
      </c>
      <c r="B5843" t="s">
        <v>2386</v>
      </c>
      <c r="C5843" t="b">
        <v>1</v>
      </c>
      <c r="D5843" t="s">
        <v>24</v>
      </c>
      <c r="E5843">
        <v>48821</v>
      </c>
      <c r="F5843">
        <v>2020</v>
      </c>
    </row>
    <row r="5844" spans="1:6" x14ac:dyDescent="0.25">
      <c r="A5844" t="s">
        <v>2448</v>
      </c>
      <c r="B5844" t="s">
        <v>2386</v>
      </c>
      <c r="C5844" t="b">
        <v>1</v>
      </c>
      <c r="D5844" t="s">
        <v>35</v>
      </c>
      <c r="E5844">
        <v>20692</v>
      </c>
      <c r="F5844">
        <v>2020</v>
      </c>
    </row>
    <row r="5845" spans="1:6" x14ac:dyDescent="0.25">
      <c r="A5845" t="s">
        <v>2456</v>
      </c>
      <c r="B5845" t="s">
        <v>2386</v>
      </c>
      <c r="C5845" t="b">
        <v>1</v>
      </c>
      <c r="D5845" t="s">
        <v>35</v>
      </c>
      <c r="E5845">
        <v>16023</v>
      </c>
      <c r="F5845">
        <v>2020</v>
      </c>
    </row>
    <row r="5846" spans="1:6" x14ac:dyDescent="0.25">
      <c r="A5846" t="s">
        <v>2360</v>
      </c>
      <c r="B5846" t="s">
        <v>2386</v>
      </c>
      <c r="C5846" t="b">
        <v>1</v>
      </c>
      <c r="D5846" t="s">
        <v>131</v>
      </c>
      <c r="E5846">
        <v>19245</v>
      </c>
      <c r="F5846">
        <v>2020</v>
      </c>
    </row>
    <row r="5847" spans="1:6" x14ac:dyDescent="0.25">
      <c r="A5847" t="s">
        <v>2342</v>
      </c>
      <c r="B5847" t="s">
        <v>2386</v>
      </c>
      <c r="C5847" t="b">
        <v>1</v>
      </c>
      <c r="D5847" t="s">
        <v>131</v>
      </c>
      <c r="E5847">
        <v>19294</v>
      </c>
      <c r="F5847">
        <v>2020</v>
      </c>
    </row>
    <row r="5848" spans="1:6" x14ac:dyDescent="0.25">
      <c r="A5848" t="s">
        <v>2373</v>
      </c>
      <c r="B5848" t="s">
        <v>2386</v>
      </c>
      <c r="C5848" t="b">
        <v>1</v>
      </c>
      <c r="D5848" t="s">
        <v>131</v>
      </c>
      <c r="E5848">
        <v>87503</v>
      </c>
      <c r="F5848">
        <v>2020</v>
      </c>
    </row>
    <row r="5849" spans="1:6" x14ac:dyDescent="0.25">
      <c r="A5849" t="s">
        <v>2353</v>
      </c>
      <c r="B5849" t="s">
        <v>2350</v>
      </c>
      <c r="C5849" t="b">
        <v>0</v>
      </c>
      <c r="D5849" t="s">
        <v>100</v>
      </c>
      <c r="E5849">
        <v>610.94299999999998</v>
      </c>
      <c r="F5849">
        <v>2020</v>
      </c>
    </row>
    <row r="5850" spans="1:6" x14ac:dyDescent="0.25">
      <c r="A5850" t="s">
        <v>2378</v>
      </c>
      <c r="B5850" t="s">
        <v>2345</v>
      </c>
      <c r="C5850" t="b">
        <v>1</v>
      </c>
      <c r="D5850" t="s">
        <v>100</v>
      </c>
      <c r="E5850">
        <v>190198.06</v>
      </c>
      <c r="F5850">
        <v>2020</v>
      </c>
    </row>
    <row r="5851" spans="1:6" x14ac:dyDescent="0.25">
      <c r="A5851" t="s">
        <v>2453</v>
      </c>
      <c r="B5851" t="s">
        <v>2352</v>
      </c>
      <c r="C5851" t="b">
        <v>1</v>
      </c>
      <c r="D5851" t="s">
        <v>15</v>
      </c>
      <c r="E5851">
        <v>16096</v>
      </c>
      <c r="F5851">
        <v>2020</v>
      </c>
    </row>
    <row r="5852" spans="1:6" x14ac:dyDescent="0.25">
      <c r="A5852" t="s">
        <v>2417</v>
      </c>
      <c r="B5852" t="s">
        <v>2341</v>
      </c>
      <c r="C5852" t="b">
        <v>0</v>
      </c>
      <c r="D5852" t="s">
        <v>131</v>
      </c>
      <c r="E5852">
        <v>21561</v>
      </c>
      <c r="F5852">
        <v>2020</v>
      </c>
    </row>
    <row r="5853" spans="1:6" x14ac:dyDescent="0.25">
      <c r="A5853" t="s">
        <v>2353</v>
      </c>
      <c r="B5853" t="s">
        <v>2345</v>
      </c>
      <c r="C5853" t="b">
        <v>0</v>
      </c>
      <c r="D5853" t="s">
        <v>131</v>
      </c>
      <c r="E5853">
        <v>34409.690999999999</v>
      </c>
      <c r="F5853">
        <v>2020</v>
      </c>
    </row>
    <row r="5854" spans="1:6" x14ac:dyDescent="0.25">
      <c r="A5854" t="s">
        <v>2395</v>
      </c>
      <c r="B5854" t="s">
        <v>2386</v>
      </c>
      <c r="C5854" t="b">
        <v>1</v>
      </c>
      <c r="D5854" t="s">
        <v>131</v>
      </c>
      <c r="E5854">
        <v>48009.071000000004</v>
      </c>
      <c r="F5854">
        <v>2020</v>
      </c>
    </row>
    <row r="5855" spans="1:6" x14ac:dyDescent="0.25">
      <c r="A5855" t="s">
        <v>2332</v>
      </c>
      <c r="B5855" t="s">
        <v>2350</v>
      </c>
      <c r="C5855" t="b">
        <v>0</v>
      </c>
      <c r="D5855" t="s">
        <v>131</v>
      </c>
      <c r="E5855">
        <v>0</v>
      </c>
      <c r="F5855">
        <v>2020</v>
      </c>
    </row>
    <row r="5856" spans="1:6" x14ac:dyDescent="0.25">
      <c r="A5856" t="s">
        <v>2353</v>
      </c>
      <c r="B5856" t="s">
        <v>2347</v>
      </c>
      <c r="C5856" t="b">
        <v>0</v>
      </c>
      <c r="D5856" t="s">
        <v>131</v>
      </c>
      <c r="E5856">
        <v>1909.345</v>
      </c>
      <c r="F5856">
        <v>2020</v>
      </c>
    </row>
    <row r="5857" spans="1:6" x14ac:dyDescent="0.25">
      <c r="A5857" t="s">
        <v>2353</v>
      </c>
      <c r="B5857" t="s">
        <v>2350</v>
      </c>
      <c r="C5857" t="b">
        <v>0</v>
      </c>
      <c r="D5857" t="s">
        <v>131</v>
      </c>
      <c r="E5857">
        <v>453.05799999999999</v>
      </c>
      <c r="F5857">
        <v>2020</v>
      </c>
    </row>
    <row r="5858" spans="1:6" x14ac:dyDescent="0.25">
      <c r="A5858" t="s">
        <v>2395</v>
      </c>
      <c r="B5858" t="s">
        <v>2386</v>
      </c>
      <c r="C5858" t="b">
        <v>1</v>
      </c>
      <c r="D5858" t="s">
        <v>131</v>
      </c>
      <c r="E5858">
        <v>1276.9449999999999</v>
      </c>
      <c r="F5858">
        <v>2020</v>
      </c>
    </row>
    <row r="5859" spans="1:6" x14ac:dyDescent="0.25">
      <c r="A5859" t="s">
        <v>2395</v>
      </c>
      <c r="B5859" t="s">
        <v>2386</v>
      </c>
      <c r="C5859" t="b">
        <v>1</v>
      </c>
      <c r="D5859" t="s">
        <v>131</v>
      </c>
      <c r="E5859">
        <v>7145.89</v>
      </c>
      <c r="F5859">
        <v>2020</v>
      </c>
    </row>
    <row r="5860" spans="1:6" x14ac:dyDescent="0.25">
      <c r="A5860" t="s">
        <v>2332</v>
      </c>
      <c r="B5860" t="s">
        <v>2350</v>
      </c>
      <c r="C5860" t="b">
        <v>0</v>
      </c>
      <c r="D5860" t="s">
        <v>103</v>
      </c>
      <c r="E5860">
        <v>0</v>
      </c>
      <c r="F5860">
        <v>2020</v>
      </c>
    </row>
    <row r="5861" spans="1:6" x14ac:dyDescent="0.25">
      <c r="A5861" t="s">
        <v>2441</v>
      </c>
      <c r="B5861" t="s">
        <v>2352</v>
      </c>
      <c r="C5861" t="b">
        <v>0</v>
      </c>
      <c r="D5861" t="s">
        <v>103</v>
      </c>
      <c r="E5861">
        <v>25827</v>
      </c>
      <c r="F5861">
        <v>2020</v>
      </c>
    </row>
    <row r="5862" spans="1:6" x14ac:dyDescent="0.25">
      <c r="A5862" t="s">
        <v>2332</v>
      </c>
      <c r="B5862" t="s">
        <v>2350</v>
      </c>
      <c r="C5862" t="b">
        <v>0</v>
      </c>
      <c r="D5862" t="s">
        <v>103</v>
      </c>
      <c r="E5862">
        <v>0</v>
      </c>
      <c r="F5862">
        <v>2020</v>
      </c>
    </row>
    <row r="5863" spans="1:6" x14ac:dyDescent="0.25">
      <c r="A5863" t="s">
        <v>2390</v>
      </c>
      <c r="B5863" t="s">
        <v>2352</v>
      </c>
      <c r="C5863" t="b">
        <v>0</v>
      </c>
      <c r="D5863" t="s">
        <v>103</v>
      </c>
      <c r="E5863">
        <v>654</v>
      </c>
      <c r="F5863">
        <v>2020</v>
      </c>
    </row>
    <row r="5864" spans="1:6" x14ac:dyDescent="0.25">
      <c r="A5864" t="s">
        <v>2332</v>
      </c>
      <c r="B5864" t="s">
        <v>2350</v>
      </c>
      <c r="C5864" t="b">
        <v>0</v>
      </c>
      <c r="D5864" t="s">
        <v>103</v>
      </c>
      <c r="E5864">
        <v>0</v>
      </c>
      <c r="F5864">
        <v>2020</v>
      </c>
    </row>
    <row r="5865" spans="1:6" x14ac:dyDescent="0.25">
      <c r="A5865" t="s">
        <v>2416</v>
      </c>
      <c r="B5865" t="s">
        <v>2347</v>
      </c>
      <c r="C5865" t="b">
        <v>0</v>
      </c>
      <c r="D5865" t="s">
        <v>103</v>
      </c>
      <c r="E5865">
        <v>2</v>
      </c>
      <c r="F5865">
        <v>2020</v>
      </c>
    </row>
    <row r="5866" spans="1:6" x14ac:dyDescent="0.25">
      <c r="A5866" t="s">
        <v>2370</v>
      </c>
      <c r="B5866" t="s">
        <v>2352</v>
      </c>
      <c r="C5866" t="b">
        <v>0</v>
      </c>
      <c r="D5866" t="s">
        <v>15</v>
      </c>
      <c r="E5866">
        <v>140853</v>
      </c>
      <c r="F5866">
        <v>2020</v>
      </c>
    </row>
    <row r="5867" spans="1:6" x14ac:dyDescent="0.25">
      <c r="A5867" t="s">
        <v>2332</v>
      </c>
      <c r="B5867" t="s">
        <v>2352</v>
      </c>
      <c r="C5867" t="b">
        <v>0</v>
      </c>
      <c r="D5867" t="s">
        <v>15</v>
      </c>
      <c r="E5867">
        <v>0</v>
      </c>
      <c r="F5867">
        <v>2020</v>
      </c>
    </row>
    <row r="5868" spans="1:6" x14ac:dyDescent="0.25">
      <c r="A5868" t="s">
        <v>2353</v>
      </c>
      <c r="B5868" t="s">
        <v>2352</v>
      </c>
      <c r="C5868" t="b">
        <v>0</v>
      </c>
      <c r="D5868" t="s">
        <v>15</v>
      </c>
      <c r="E5868">
        <v>11331</v>
      </c>
      <c r="F5868">
        <v>2020</v>
      </c>
    </row>
    <row r="5869" spans="1:6" x14ac:dyDescent="0.25">
      <c r="A5869" t="s">
        <v>2457</v>
      </c>
      <c r="B5869" t="s">
        <v>2372</v>
      </c>
      <c r="C5869" t="b">
        <v>0</v>
      </c>
      <c r="D5869" t="s">
        <v>15</v>
      </c>
      <c r="E5869">
        <v>122105</v>
      </c>
      <c r="F5869">
        <v>2020</v>
      </c>
    </row>
    <row r="5870" spans="1:6" x14ac:dyDescent="0.25">
      <c r="A5870" t="s">
        <v>2457</v>
      </c>
      <c r="B5870" t="s">
        <v>2372</v>
      </c>
      <c r="C5870" t="b">
        <v>0</v>
      </c>
      <c r="D5870" t="s">
        <v>15</v>
      </c>
      <c r="E5870">
        <v>11859</v>
      </c>
      <c r="F5870">
        <v>2020</v>
      </c>
    </row>
    <row r="5871" spans="1:6" x14ac:dyDescent="0.25">
      <c r="A5871" t="s">
        <v>2445</v>
      </c>
      <c r="B5871" t="s">
        <v>2352</v>
      </c>
      <c r="C5871" t="b">
        <v>0</v>
      </c>
      <c r="D5871" t="s">
        <v>114</v>
      </c>
      <c r="E5871">
        <v>3287514</v>
      </c>
      <c r="F5871">
        <v>2020</v>
      </c>
    </row>
    <row r="5872" spans="1:6" x14ac:dyDescent="0.25">
      <c r="A5872" t="s">
        <v>2332</v>
      </c>
      <c r="B5872" t="s">
        <v>2372</v>
      </c>
      <c r="C5872" t="b">
        <v>0</v>
      </c>
      <c r="D5872" t="s">
        <v>114</v>
      </c>
      <c r="E5872">
        <v>0</v>
      </c>
      <c r="F5872">
        <v>2020</v>
      </c>
    </row>
    <row r="5873" spans="1:6" x14ac:dyDescent="0.25">
      <c r="A5873" t="s">
        <v>2456</v>
      </c>
      <c r="B5873" t="s">
        <v>2347</v>
      </c>
      <c r="C5873" t="b">
        <v>0</v>
      </c>
      <c r="D5873" t="s">
        <v>114</v>
      </c>
      <c r="E5873">
        <v>541573.89</v>
      </c>
      <c r="F5873">
        <v>2020</v>
      </c>
    </row>
    <row r="5874" spans="1:6" x14ac:dyDescent="0.25">
      <c r="A5874" t="s">
        <v>2353</v>
      </c>
      <c r="B5874" t="s">
        <v>2372</v>
      </c>
      <c r="C5874" t="b">
        <v>0</v>
      </c>
      <c r="D5874" t="s">
        <v>114</v>
      </c>
      <c r="E5874">
        <v>143176.10999999999</v>
      </c>
      <c r="F5874">
        <v>2020</v>
      </c>
    </row>
    <row r="5875" spans="1:6" x14ac:dyDescent="0.25">
      <c r="A5875" t="s">
        <v>2385</v>
      </c>
      <c r="B5875" t="s">
        <v>2372</v>
      </c>
      <c r="C5875" t="b">
        <v>0</v>
      </c>
      <c r="D5875" t="s">
        <v>48</v>
      </c>
      <c r="E5875">
        <v>8510.7800000000007</v>
      </c>
      <c r="F5875">
        <v>2020</v>
      </c>
    </row>
    <row r="5876" spans="1:6" x14ac:dyDescent="0.25">
      <c r="A5876" t="s">
        <v>2332</v>
      </c>
      <c r="B5876" t="s">
        <v>2352</v>
      </c>
      <c r="C5876" t="b">
        <v>0</v>
      </c>
      <c r="D5876" t="s">
        <v>35</v>
      </c>
      <c r="E5876">
        <v>0</v>
      </c>
      <c r="F5876">
        <v>2020</v>
      </c>
    </row>
    <row r="5877" spans="1:6" x14ac:dyDescent="0.25">
      <c r="A5877" t="s">
        <v>2378</v>
      </c>
      <c r="B5877" t="s">
        <v>2372</v>
      </c>
      <c r="C5877" t="b">
        <v>0</v>
      </c>
      <c r="D5877" t="s">
        <v>35</v>
      </c>
      <c r="E5877">
        <v>158766.85999999999</v>
      </c>
      <c r="F5877">
        <v>2020</v>
      </c>
    </row>
    <row r="5878" spans="1:6" x14ac:dyDescent="0.25">
      <c r="A5878" t="s">
        <v>2332</v>
      </c>
      <c r="B5878" t="s">
        <v>2347</v>
      </c>
      <c r="C5878" t="b">
        <v>0</v>
      </c>
      <c r="D5878" t="s">
        <v>35</v>
      </c>
      <c r="E5878">
        <v>0</v>
      </c>
      <c r="F5878">
        <v>2020</v>
      </c>
    </row>
    <row r="5879" spans="1:6" x14ac:dyDescent="0.25">
      <c r="A5879" t="s">
        <v>2378</v>
      </c>
      <c r="B5879" t="s">
        <v>2372</v>
      </c>
      <c r="C5879" t="b">
        <v>0</v>
      </c>
      <c r="D5879" t="s">
        <v>35</v>
      </c>
      <c r="E5879">
        <v>51986.514000000003</v>
      </c>
      <c r="F5879">
        <v>2020</v>
      </c>
    </row>
    <row r="5880" spans="1:6" x14ac:dyDescent="0.25">
      <c r="A5880" t="s">
        <v>2453</v>
      </c>
      <c r="B5880" t="s">
        <v>2352</v>
      </c>
      <c r="C5880" t="b">
        <v>0</v>
      </c>
      <c r="D5880" t="s">
        <v>79</v>
      </c>
      <c r="E5880">
        <v>213257.8</v>
      </c>
      <c r="F5880">
        <v>2020</v>
      </c>
    </row>
    <row r="5881" spans="1:6" x14ac:dyDescent="0.25">
      <c r="A5881" t="s">
        <v>2332</v>
      </c>
      <c r="B5881" t="s">
        <v>2372</v>
      </c>
      <c r="C5881" t="b">
        <v>0</v>
      </c>
      <c r="D5881" t="s">
        <v>79</v>
      </c>
      <c r="E5881">
        <v>0</v>
      </c>
      <c r="F5881">
        <v>2020</v>
      </c>
    </row>
    <row r="5882" spans="1:6" x14ac:dyDescent="0.25">
      <c r="A5882" t="s">
        <v>2380</v>
      </c>
      <c r="B5882" t="s">
        <v>2350</v>
      </c>
      <c r="C5882" t="b">
        <v>0</v>
      </c>
      <c r="D5882" t="s">
        <v>79</v>
      </c>
      <c r="E5882">
        <v>42648.959999999999</v>
      </c>
      <c r="F5882">
        <v>2020</v>
      </c>
    </row>
    <row r="5883" spans="1:6" x14ac:dyDescent="0.25">
      <c r="A5883" t="s">
        <v>2332</v>
      </c>
      <c r="B5883" t="s">
        <v>2350</v>
      </c>
      <c r="C5883" t="b">
        <v>0</v>
      </c>
      <c r="D5883" t="s">
        <v>79</v>
      </c>
      <c r="E5883">
        <v>0</v>
      </c>
      <c r="F5883">
        <v>2020</v>
      </c>
    </row>
    <row r="5884" spans="1:6" x14ac:dyDescent="0.25">
      <c r="A5884" t="s">
        <v>2332</v>
      </c>
      <c r="B5884" t="s">
        <v>2347</v>
      </c>
      <c r="C5884" t="b">
        <v>0</v>
      </c>
      <c r="D5884" t="s">
        <v>79</v>
      </c>
      <c r="E5884">
        <v>0</v>
      </c>
      <c r="F5884">
        <v>2020</v>
      </c>
    </row>
    <row r="5885" spans="1:6" x14ac:dyDescent="0.25">
      <c r="A5885" t="s">
        <v>2453</v>
      </c>
      <c r="B5885" t="s">
        <v>2372</v>
      </c>
      <c r="C5885" t="b">
        <v>0</v>
      </c>
      <c r="D5885" t="s">
        <v>79</v>
      </c>
      <c r="E5885">
        <v>197096.24</v>
      </c>
      <c r="F5885">
        <v>2020</v>
      </c>
    </row>
    <row r="5886" spans="1:6" x14ac:dyDescent="0.25">
      <c r="A5886" t="s">
        <v>2385</v>
      </c>
      <c r="B5886" t="s">
        <v>2467</v>
      </c>
      <c r="C5886" t="b">
        <v>1</v>
      </c>
      <c r="D5886" t="s">
        <v>24</v>
      </c>
      <c r="E5886">
        <v>34433.652999999998</v>
      </c>
      <c r="F5886">
        <v>2020</v>
      </c>
    </row>
    <row r="5887" spans="1:6" x14ac:dyDescent="0.25">
      <c r="A5887" t="s">
        <v>2385</v>
      </c>
      <c r="B5887" t="s">
        <v>2467</v>
      </c>
      <c r="C5887" t="b">
        <v>1</v>
      </c>
      <c r="D5887" t="s">
        <v>24</v>
      </c>
      <c r="E5887">
        <v>42084.807999999997</v>
      </c>
      <c r="F5887">
        <v>2020</v>
      </c>
    </row>
    <row r="5888" spans="1:6" x14ac:dyDescent="0.25">
      <c r="A5888" t="s">
        <v>2353</v>
      </c>
      <c r="B5888" t="s">
        <v>2347</v>
      </c>
      <c r="C5888" t="b">
        <v>0</v>
      </c>
      <c r="D5888" t="s">
        <v>24</v>
      </c>
      <c r="E5888">
        <v>1252.539</v>
      </c>
      <c r="F5888">
        <v>2020</v>
      </c>
    </row>
    <row r="5889" spans="1:6" x14ac:dyDescent="0.25">
      <c r="A5889" t="s">
        <v>2370</v>
      </c>
      <c r="B5889" t="s">
        <v>2467</v>
      </c>
      <c r="C5889" t="b">
        <v>1</v>
      </c>
      <c r="D5889" t="s">
        <v>97</v>
      </c>
      <c r="E5889">
        <v>36247.684999999998</v>
      </c>
      <c r="F5889">
        <v>2020</v>
      </c>
    </row>
    <row r="5890" spans="1:6" x14ac:dyDescent="0.25">
      <c r="A5890" t="s">
        <v>2370</v>
      </c>
      <c r="B5890" t="s">
        <v>2467</v>
      </c>
      <c r="C5890" t="b">
        <v>1</v>
      </c>
      <c r="D5890" t="s">
        <v>97</v>
      </c>
      <c r="E5890">
        <v>44302.394</v>
      </c>
      <c r="F5890">
        <v>2020</v>
      </c>
    </row>
    <row r="5891" spans="1:6" x14ac:dyDescent="0.25">
      <c r="A5891" t="s">
        <v>2353</v>
      </c>
      <c r="B5891" t="s">
        <v>2347</v>
      </c>
      <c r="C5891" t="b">
        <v>0</v>
      </c>
      <c r="D5891" t="s">
        <v>97</v>
      </c>
      <c r="E5891">
        <v>0.92100000000000004</v>
      </c>
      <c r="F5891">
        <v>2020</v>
      </c>
    </row>
    <row r="5892" spans="1:6" x14ac:dyDescent="0.25">
      <c r="A5892" t="s">
        <v>2353</v>
      </c>
      <c r="B5892" t="s">
        <v>2350</v>
      </c>
      <c r="C5892" t="b">
        <v>0</v>
      </c>
      <c r="D5892" t="s">
        <v>15</v>
      </c>
      <c r="E5892">
        <v>1713.1110000000001</v>
      </c>
      <c r="F5892">
        <v>2020</v>
      </c>
    </row>
    <row r="5893" spans="1:6" x14ac:dyDescent="0.25">
      <c r="A5893" t="s">
        <v>2457</v>
      </c>
      <c r="B5893" t="s">
        <v>2467</v>
      </c>
      <c r="C5893" t="b">
        <v>1</v>
      </c>
      <c r="D5893" t="s">
        <v>15</v>
      </c>
      <c r="E5893">
        <v>66155.096999999994</v>
      </c>
      <c r="F5893">
        <v>2020</v>
      </c>
    </row>
    <row r="5894" spans="1:6" x14ac:dyDescent="0.25">
      <c r="A5894" t="s">
        <v>2457</v>
      </c>
      <c r="B5894" t="s">
        <v>2467</v>
      </c>
      <c r="C5894" t="b">
        <v>1</v>
      </c>
      <c r="D5894" t="s">
        <v>15</v>
      </c>
      <c r="E5894">
        <v>80854.792000000001</v>
      </c>
      <c r="F5894">
        <v>2020</v>
      </c>
    </row>
    <row r="5895" spans="1:6" x14ac:dyDescent="0.25">
      <c r="A5895" t="s">
        <v>2455</v>
      </c>
      <c r="B5895" t="s">
        <v>2372</v>
      </c>
      <c r="C5895" t="b">
        <v>0</v>
      </c>
      <c r="D5895" t="s">
        <v>24</v>
      </c>
      <c r="E5895">
        <v>343170</v>
      </c>
      <c r="F5895">
        <v>2020</v>
      </c>
    </row>
    <row r="5896" spans="1:6" x14ac:dyDescent="0.25">
      <c r="A5896" t="s">
        <v>2415</v>
      </c>
      <c r="B5896" t="s">
        <v>2341</v>
      </c>
      <c r="C5896" t="b">
        <v>1</v>
      </c>
      <c r="D5896" t="s">
        <v>60</v>
      </c>
      <c r="E5896">
        <v>18727</v>
      </c>
      <c r="F5896">
        <v>2020</v>
      </c>
    </row>
    <row r="5897" spans="1:6" x14ac:dyDescent="0.25">
      <c r="A5897" t="s">
        <v>2332</v>
      </c>
      <c r="B5897" t="s">
        <v>2345</v>
      </c>
      <c r="C5897" t="b">
        <v>0</v>
      </c>
      <c r="D5897" t="s">
        <v>60</v>
      </c>
      <c r="E5897">
        <v>0</v>
      </c>
      <c r="F5897">
        <v>2020</v>
      </c>
    </row>
    <row r="5898" spans="1:6" x14ac:dyDescent="0.25">
      <c r="A5898" t="s">
        <v>2332</v>
      </c>
      <c r="B5898" t="s">
        <v>2347</v>
      </c>
      <c r="C5898" t="b">
        <v>0</v>
      </c>
      <c r="D5898" t="s">
        <v>60</v>
      </c>
      <c r="E5898">
        <v>0</v>
      </c>
      <c r="F5898">
        <v>2020</v>
      </c>
    </row>
    <row r="5899" spans="1:6" x14ac:dyDescent="0.25">
      <c r="A5899" t="s">
        <v>2453</v>
      </c>
      <c r="B5899" t="s">
        <v>2386</v>
      </c>
      <c r="C5899" t="b">
        <v>1</v>
      </c>
      <c r="D5899" t="s">
        <v>32</v>
      </c>
      <c r="E5899">
        <v>270722.71000000002</v>
      </c>
      <c r="F5899">
        <v>2020</v>
      </c>
    </row>
    <row r="5900" spans="1:6" x14ac:dyDescent="0.25">
      <c r="A5900" t="s">
        <v>2332</v>
      </c>
      <c r="B5900" t="s">
        <v>2350</v>
      </c>
      <c r="C5900" t="b">
        <v>0</v>
      </c>
      <c r="D5900" t="s">
        <v>32</v>
      </c>
      <c r="E5900">
        <v>0</v>
      </c>
      <c r="F5900">
        <v>2020</v>
      </c>
    </row>
    <row r="5901" spans="1:6" x14ac:dyDescent="0.25">
      <c r="A5901" t="s">
        <v>2353</v>
      </c>
      <c r="B5901" t="s">
        <v>2347</v>
      </c>
      <c r="C5901" t="b">
        <v>0</v>
      </c>
      <c r="D5901" t="s">
        <v>32</v>
      </c>
      <c r="E5901">
        <v>73979.089000000007</v>
      </c>
      <c r="F5901">
        <v>2020</v>
      </c>
    </row>
    <row r="5902" spans="1:6" x14ac:dyDescent="0.25">
      <c r="A5902" t="s">
        <v>2332</v>
      </c>
      <c r="B5902" t="s">
        <v>2350</v>
      </c>
      <c r="C5902" t="b">
        <v>0</v>
      </c>
      <c r="D5902" t="s">
        <v>32</v>
      </c>
      <c r="E5902">
        <v>0</v>
      </c>
      <c r="F5902">
        <v>2020</v>
      </c>
    </row>
    <row r="5903" spans="1:6" x14ac:dyDescent="0.25">
      <c r="A5903" t="s">
        <v>2453</v>
      </c>
      <c r="B5903" t="s">
        <v>2386</v>
      </c>
      <c r="C5903" t="b">
        <v>1</v>
      </c>
      <c r="D5903" t="s">
        <v>32</v>
      </c>
      <c r="E5903">
        <v>75088.206000000006</v>
      </c>
      <c r="F5903">
        <v>2020</v>
      </c>
    </row>
    <row r="5904" spans="1:6" x14ac:dyDescent="0.25">
      <c r="A5904" t="s">
        <v>2367</v>
      </c>
      <c r="B5904" t="s">
        <v>2386</v>
      </c>
      <c r="C5904" t="b">
        <v>1</v>
      </c>
      <c r="D5904" t="s">
        <v>12</v>
      </c>
      <c r="E5904">
        <v>81951.077999999994</v>
      </c>
      <c r="F5904">
        <v>2020</v>
      </c>
    </row>
    <row r="5905" spans="1:6" x14ac:dyDescent="0.25">
      <c r="A5905" t="s">
        <v>2353</v>
      </c>
      <c r="B5905" t="s">
        <v>2350</v>
      </c>
      <c r="C5905" t="b">
        <v>0</v>
      </c>
      <c r="D5905" t="s">
        <v>12</v>
      </c>
      <c r="E5905">
        <v>27.420999999999999</v>
      </c>
      <c r="F5905">
        <v>2020</v>
      </c>
    </row>
    <row r="5906" spans="1:6" x14ac:dyDescent="0.25">
      <c r="A5906" t="s">
        <v>2353</v>
      </c>
      <c r="B5906" t="s">
        <v>2347</v>
      </c>
      <c r="C5906" t="b">
        <v>0</v>
      </c>
      <c r="D5906" t="s">
        <v>12</v>
      </c>
      <c r="E5906">
        <v>34532.500999999997</v>
      </c>
      <c r="F5906">
        <v>2020</v>
      </c>
    </row>
    <row r="5907" spans="1:6" x14ac:dyDescent="0.25">
      <c r="A5907" t="s">
        <v>2332</v>
      </c>
      <c r="B5907" t="s">
        <v>2350</v>
      </c>
      <c r="C5907" t="b">
        <v>0</v>
      </c>
      <c r="D5907" t="s">
        <v>12</v>
      </c>
      <c r="E5907">
        <v>0</v>
      </c>
      <c r="F5907">
        <v>2020</v>
      </c>
    </row>
    <row r="5908" spans="1:6" x14ac:dyDescent="0.25">
      <c r="A5908" t="s">
        <v>2332</v>
      </c>
      <c r="B5908" t="s">
        <v>2350</v>
      </c>
      <c r="C5908" t="b">
        <v>0</v>
      </c>
      <c r="D5908" t="s">
        <v>12</v>
      </c>
      <c r="E5908">
        <v>0</v>
      </c>
      <c r="F5908">
        <v>2020</v>
      </c>
    </row>
    <row r="5909" spans="1:6" x14ac:dyDescent="0.25">
      <c r="A5909" t="s">
        <v>2351</v>
      </c>
      <c r="B5909" t="s">
        <v>2341</v>
      </c>
      <c r="C5909" t="b">
        <v>0</v>
      </c>
      <c r="D5909" t="s">
        <v>60</v>
      </c>
      <c r="E5909">
        <v>21037.279999999999</v>
      </c>
      <c r="F5909">
        <v>2020</v>
      </c>
    </row>
    <row r="5910" spans="1:6" x14ac:dyDescent="0.25">
      <c r="A5910" t="s">
        <v>2366</v>
      </c>
      <c r="B5910" t="s">
        <v>2386</v>
      </c>
      <c r="C5910" t="b">
        <v>1</v>
      </c>
      <c r="D5910" t="s">
        <v>60</v>
      </c>
      <c r="E5910">
        <v>307102.68</v>
      </c>
      <c r="F5910">
        <v>2020</v>
      </c>
    </row>
    <row r="5911" spans="1:6" x14ac:dyDescent="0.25">
      <c r="A5911" t="s">
        <v>2353</v>
      </c>
      <c r="B5911" t="s">
        <v>2350</v>
      </c>
      <c r="C5911" t="b">
        <v>0</v>
      </c>
      <c r="D5911" t="s">
        <v>60</v>
      </c>
      <c r="E5911">
        <v>683.98099999999999</v>
      </c>
      <c r="F5911">
        <v>2020</v>
      </c>
    </row>
    <row r="5912" spans="1:6" x14ac:dyDescent="0.25">
      <c r="A5912" t="s">
        <v>2353</v>
      </c>
      <c r="B5912" t="s">
        <v>2347</v>
      </c>
      <c r="C5912" t="b">
        <v>0</v>
      </c>
      <c r="D5912" t="s">
        <v>60</v>
      </c>
      <c r="E5912">
        <v>46322.105000000003</v>
      </c>
      <c r="F5912">
        <v>2020</v>
      </c>
    </row>
    <row r="5913" spans="1:6" x14ac:dyDescent="0.25">
      <c r="A5913" t="s">
        <v>2366</v>
      </c>
      <c r="B5913" t="s">
        <v>2386</v>
      </c>
      <c r="C5913" t="b">
        <v>1</v>
      </c>
      <c r="D5913" t="s">
        <v>60</v>
      </c>
      <c r="E5913">
        <v>3097.2530000000002</v>
      </c>
      <c r="F5913">
        <v>2020</v>
      </c>
    </row>
    <row r="5914" spans="1:6" x14ac:dyDescent="0.25">
      <c r="A5914" t="s">
        <v>2366</v>
      </c>
      <c r="B5914" t="s">
        <v>2386</v>
      </c>
      <c r="C5914" t="b">
        <v>1</v>
      </c>
      <c r="D5914" t="s">
        <v>60</v>
      </c>
      <c r="E5914">
        <v>88541.986999999994</v>
      </c>
      <c r="F5914">
        <v>2020</v>
      </c>
    </row>
    <row r="5915" spans="1:6" x14ac:dyDescent="0.25">
      <c r="A5915" t="s">
        <v>2457</v>
      </c>
      <c r="B5915" t="s">
        <v>2467</v>
      </c>
      <c r="C5915" t="b">
        <v>0</v>
      </c>
      <c r="D5915" t="s">
        <v>37</v>
      </c>
      <c r="E5915">
        <v>19762.008000000002</v>
      </c>
      <c r="F5915">
        <v>2020</v>
      </c>
    </row>
    <row r="5916" spans="1:6" x14ac:dyDescent="0.25">
      <c r="A5916" t="s">
        <v>2457</v>
      </c>
      <c r="B5916" t="s">
        <v>2467</v>
      </c>
      <c r="C5916" t="b">
        <v>0</v>
      </c>
      <c r="D5916" t="s">
        <v>37</v>
      </c>
      <c r="E5916">
        <v>24153.484</v>
      </c>
      <c r="F5916">
        <v>2020</v>
      </c>
    </row>
    <row r="5917" spans="1:6" x14ac:dyDescent="0.25">
      <c r="A5917" t="s">
        <v>2353</v>
      </c>
      <c r="B5917" t="s">
        <v>2347</v>
      </c>
      <c r="C5917" t="b">
        <v>0</v>
      </c>
      <c r="D5917" t="s">
        <v>37</v>
      </c>
      <c r="E5917">
        <v>700.50800000000004</v>
      </c>
      <c r="F5917">
        <v>2020</v>
      </c>
    </row>
    <row r="5918" spans="1:6" x14ac:dyDescent="0.25">
      <c r="A5918" t="s">
        <v>2378</v>
      </c>
      <c r="B5918" t="s">
        <v>2467</v>
      </c>
      <c r="C5918" t="b">
        <v>1</v>
      </c>
      <c r="D5918" t="s">
        <v>19</v>
      </c>
      <c r="E5918">
        <v>46748.824000000001</v>
      </c>
      <c r="F5918">
        <v>2020</v>
      </c>
    </row>
    <row r="5919" spans="1:6" x14ac:dyDescent="0.25">
      <c r="A5919" t="s">
        <v>2378</v>
      </c>
      <c r="B5919" t="s">
        <v>2467</v>
      </c>
      <c r="C5919" t="b">
        <v>1</v>
      </c>
      <c r="D5919" t="s">
        <v>19</v>
      </c>
      <c r="E5919">
        <v>57138.175999999999</v>
      </c>
      <c r="F5919">
        <v>2020</v>
      </c>
    </row>
    <row r="5920" spans="1:6" x14ac:dyDescent="0.25">
      <c r="A5920" t="s">
        <v>2332</v>
      </c>
      <c r="B5920" t="s">
        <v>2347</v>
      </c>
      <c r="C5920" t="b">
        <v>0</v>
      </c>
      <c r="D5920" t="s">
        <v>19</v>
      </c>
      <c r="E5920">
        <v>0</v>
      </c>
      <c r="F5920">
        <v>2020</v>
      </c>
    </row>
    <row r="5921" spans="1:6" x14ac:dyDescent="0.25">
      <c r="A5921" t="s">
        <v>2353</v>
      </c>
      <c r="B5921" t="s">
        <v>2350</v>
      </c>
      <c r="C5921" t="b">
        <v>0</v>
      </c>
      <c r="D5921" t="s">
        <v>85</v>
      </c>
      <c r="E5921">
        <v>301.39499999999998</v>
      </c>
      <c r="F5921">
        <v>2020</v>
      </c>
    </row>
    <row r="5922" spans="1:6" x14ac:dyDescent="0.25">
      <c r="A5922" t="s">
        <v>2448</v>
      </c>
      <c r="B5922" t="s">
        <v>2467</v>
      </c>
      <c r="C5922" t="b">
        <v>0</v>
      </c>
      <c r="D5922" t="s">
        <v>85</v>
      </c>
      <c r="E5922">
        <v>52280.764000000003</v>
      </c>
      <c r="F5922">
        <v>2020</v>
      </c>
    </row>
    <row r="5923" spans="1:6" x14ac:dyDescent="0.25">
      <c r="A5923" t="s">
        <v>2448</v>
      </c>
      <c r="B5923" t="s">
        <v>2467</v>
      </c>
      <c r="C5923" t="b">
        <v>0</v>
      </c>
      <c r="D5923" t="s">
        <v>85</v>
      </c>
      <c r="E5923">
        <v>63897.841</v>
      </c>
      <c r="F5923">
        <v>2020</v>
      </c>
    </row>
    <row r="5924" spans="1:6" x14ac:dyDescent="0.25">
      <c r="A5924" t="s">
        <v>2332</v>
      </c>
      <c r="B5924" t="s">
        <v>2350</v>
      </c>
      <c r="C5924" t="b">
        <v>0</v>
      </c>
      <c r="D5924" t="s">
        <v>50</v>
      </c>
      <c r="E5924">
        <v>0</v>
      </c>
      <c r="F5924">
        <v>2020</v>
      </c>
    </row>
    <row r="5925" spans="1:6" x14ac:dyDescent="0.25">
      <c r="A5925" t="s">
        <v>2448</v>
      </c>
      <c r="B5925" t="s">
        <v>2386</v>
      </c>
      <c r="C5925" t="b">
        <v>1</v>
      </c>
      <c r="D5925" t="s">
        <v>50</v>
      </c>
      <c r="E5925">
        <v>297942</v>
      </c>
      <c r="F5925">
        <v>2020</v>
      </c>
    </row>
    <row r="5926" spans="1:6" x14ac:dyDescent="0.25">
      <c r="A5926" t="s">
        <v>2377</v>
      </c>
      <c r="B5926" t="s">
        <v>2341</v>
      </c>
      <c r="C5926" t="b">
        <v>1</v>
      </c>
      <c r="D5926" t="s">
        <v>85</v>
      </c>
      <c r="E5926">
        <v>8942</v>
      </c>
      <c r="F5926">
        <v>2020</v>
      </c>
    </row>
    <row r="5927" spans="1:6" x14ac:dyDescent="0.25">
      <c r="A5927" t="s">
        <v>2400</v>
      </c>
      <c r="B5927" t="s">
        <v>2429</v>
      </c>
      <c r="C5927" t="b">
        <v>1</v>
      </c>
      <c r="D5927" t="s">
        <v>74</v>
      </c>
      <c r="E5927">
        <v>106932</v>
      </c>
      <c r="F5927">
        <v>2020</v>
      </c>
    </row>
    <row r="5928" spans="1:6" x14ac:dyDescent="0.25">
      <c r="A5928" t="s">
        <v>2353</v>
      </c>
      <c r="B5928" t="s">
        <v>2429</v>
      </c>
      <c r="C5928" t="b">
        <v>0</v>
      </c>
      <c r="D5928" t="s">
        <v>74</v>
      </c>
      <c r="E5928">
        <v>35644</v>
      </c>
      <c r="F5928">
        <v>2020</v>
      </c>
    </row>
    <row r="5929" spans="1:6" x14ac:dyDescent="0.25">
      <c r="A5929" t="s">
        <v>2453</v>
      </c>
      <c r="B5929" t="s">
        <v>2467</v>
      </c>
      <c r="C5929" t="b">
        <v>1</v>
      </c>
      <c r="D5929" t="s">
        <v>85</v>
      </c>
      <c r="E5929">
        <v>86668.760999999999</v>
      </c>
      <c r="F5929">
        <v>2020</v>
      </c>
    </row>
    <row r="5930" spans="1:6" x14ac:dyDescent="0.25">
      <c r="A5930" t="s">
        <v>2453</v>
      </c>
      <c r="B5930" t="s">
        <v>2467</v>
      </c>
      <c r="C5930" t="b">
        <v>1</v>
      </c>
      <c r="D5930" t="s">
        <v>85</v>
      </c>
      <c r="E5930">
        <v>105928.04</v>
      </c>
      <c r="F5930">
        <v>2020</v>
      </c>
    </row>
    <row r="5931" spans="1:6" x14ac:dyDescent="0.25">
      <c r="A5931" t="s">
        <v>2353</v>
      </c>
      <c r="B5931" t="s">
        <v>2372</v>
      </c>
      <c r="C5931" t="b">
        <v>0</v>
      </c>
      <c r="D5931" t="s">
        <v>85</v>
      </c>
      <c r="E5931">
        <v>401.19799999999998</v>
      </c>
      <c r="F5931">
        <v>2020</v>
      </c>
    </row>
    <row r="5932" spans="1:6" x14ac:dyDescent="0.25">
      <c r="A5932" t="s">
        <v>2444</v>
      </c>
      <c r="B5932" t="s">
        <v>2467</v>
      </c>
      <c r="C5932" t="b">
        <v>1</v>
      </c>
      <c r="D5932" t="s">
        <v>52</v>
      </c>
      <c r="E5932">
        <v>129739.22</v>
      </c>
      <c r="F5932">
        <v>2020</v>
      </c>
    </row>
    <row r="5933" spans="1:6" x14ac:dyDescent="0.25">
      <c r="A5933" t="s">
        <v>2444</v>
      </c>
      <c r="B5933" t="s">
        <v>2467</v>
      </c>
      <c r="C5933" t="b">
        <v>1</v>
      </c>
      <c r="D5933" t="s">
        <v>52</v>
      </c>
      <c r="E5933">
        <v>158571.07</v>
      </c>
      <c r="F5933">
        <v>2020</v>
      </c>
    </row>
    <row r="5934" spans="1:6" x14ac:dyDescent="0.25">
      <c r="A5934" t="s">
        <v>2353</v>
      </c>
      <c r="B5934" t="s">
        <v>2347</v>
      </c>
      <c r="C5934" t="b">
        <v>0</v>
      </c>
      <c r="D5934" t="s">
        <v>52</v>
      </c>
      <c r="E5934">
        <v>2204.7150000000001</v>
      </c>
      <c r="F5934">
        <v>2020</v>
      </c>
    </row>
    <row r="5935" spans="1:6" x14ac:dyDescent="0.25">
      <c r="A5935" t="s">
        <v>2385</v>
      </c>
      <c r="B5935" t="s">
        <v>2467</v>
      </c>
      <c r="C5935" t="b">
        <v>1</v>
      </c>
      <c r="D5935" t="s">
        <v>122</v>
      </c>
      <c r="E5935">
        <v>322347.39</v>
      </c>
      <c r="F5935">
        <v>2020</v>
      </c>
    </row>
    <row r="5936" spans="1:6" x14ac:dyDescent="0.25">
      <c r="A5936" t="s">
        <v>2385</v>
      </c>
      <c r="B5936" t="s">
        <v>2467</v>
      </c>
      <c r="C5936" t="b">
        <v>1</v>
      </c>
      <c r="D5936" t="s">
        <v>122</v>
      </c>
      <c r="E5936">
        <v>393979.27</v>
      </c>
      <c r="F5936">
        <v>2020</v>
      </c>
    </row>
    <row r="5937" spans="1:6" x14ac:dyDescent="0.25">
      <c r="A5937" t="s">
        <v>2353</v>
      </c>
      <c r="B5937" t="s">
        <v>2347</v>
      </c>
      <c r="C5937" t="b">
        <v>0</v>
      </c>
      <c r="D5937" t="s">
        <v>122</v>
      </c>
      <c r="E5937">
        <v>4390.3379999999997</v>
      </c>
      <c r="F5937">
        <v>2020</v>
      </c>
    </row>
    <row r="5938" spans="1:6" x14ac:dyDescent="0.25">
      <c r="A5938" t="s">
        <v>2448</v>
      </c>
      <c r="B5938" t="s">
        <v>2467</v>
      </c>
      <c r="C5938" t="b">
        <v>0</v>
      </c>
      <c r="D5938" t="s">
        <v>95</v>
      </c>
      <c r="E5938">
        <v>4932.4449999999997</v>
      </c>
      <c r="F5938">
        <v>2020</v>
      </c>
    </row>
    <row r="5939" spans="1:6" x14ac:dyDescent="0.25">
      <c r="A5939" t="s">
        <v>2448</v>
      </c>
      <c r="B5939" t="s">
        <v>2467</v>
      </c>
      <c r="C5939" t="b">
        <v>0</v>
      </c>
      <c r="D5939" t="s">
        <v>95</v>
      </c>
      <c r="E5939">
        <v>6028.6289999999999</v>
      </c>
      <c r="F5939">
        <v>2020</v>
      </c>
    </row>
    <row r="5940" spans="1:6" x14ac:dyDescent="0.25">
      <c r="A5940" t="s">
        <v>2353</v>
      </c>
      <c r="B5940" t="s">
        <v>2347</v>
      </c>
      <c r="C5940" t="b">
        <v>0</v>
      </c>
      <c r="D5940" t="s">
        <v>95</v>
      </c>
      <c r="E5940">
        <v>147.92599999999999</v>
      </c>
      <c r="F5940">
        <v>2020</v>
      </c>
    </row>
    <row r="5941" spans="1:6" x14ac:dyDescent="0.25">
      <c r="A5941" t="s">
        <v>2353</v>
      </c>
      <c r="B5941" t="s">
        <v>2350</v>
      </c>
      <c r="C5941" t="b">
        <v>0</v>
      </c>
      <c r="D5941" t="s">
        <v>55</v>
      </c>
      <c r="E5941">
        <v>747.923</v>
      </c>
      <c r="F5941">
        <v>2020</v>
      </c>
    </row>
    <row r="5942" spans="1:6" x14ac:dyDescent="0.25">
      <c r="A5942" t="s">
        <v>2448</v>
      </c>
      <c r="B5942" t="s">
        <v>2467</v>
      </c>
      <c r="C5942" t="b">
        <v>1</v>
      </c>
      <c r="D5942" t="s">
        <v>55</v>
      </c>
      <c r="E5942">
        <v>156340.81</v>
      </c>
      <c r="F5942">
        <v>2020</v>
      </c>
    </row>
    <row r="5943" spans="1:6" x14ac:dyDescent="0.25">
      <c r="A5943" t="s">
        <v>2448</v>
      </c>
      <c r="B5943" t="s">
        <v>2467</v>
      </c>
      <c r="C5943" t="b">
        <v>1</v>
      </c>
      <c r="D5943" t="s">
        <v>55</v>
      </c>
      <c r="E5943">
        <v>191089.26</v>
      </c>
      <c r="F5943">
        <v>2020</v>
      </c>
    </row>
    <row r="5944" spans="1:6" x14ac:dyDescent="0.25">
      <c r="A5944" t="s">
        <v>2447</v>
      </c>
      <c r="B5944" t="s">
        <v>2467</v>
      </c>
      <c r="C5944" t="b">
        <v>0</v>
      </c>
      <c r="D5944" t="s">
        <v>85</v>
      </c>
      <c r="E5944">
        <v>100470.87</v>
      </c>
      <c r="F5944">
        <v>2020</v>
      </c>
    </row>
    <row r="5945" spans="1:6" x14ac:dyDescent="0.25">
      <c r="A5945" t="s">
        <v>2447</v>
      </c>
      <c r="B5945" t="s">
        <v>2467</v>
      </c>
      <c r="C5945" t="b">
        <v>0</v>
      </c>
      <c r="D5945" t="s">
        <v>85</v>
      </c>
      <c r="E5945">
        <v>122795.16</v>
      </c>
      <c r="F5945">
        <v>2020</v>
      </c>
    </row>
    <row r="5946" spans="1:6" x14ac:dyDescent="0.25">
      <c r="A5946" t="s">
        <v>2353</v>
      </c>
      <c r="B5946" t="s">
        <v>2347</v>
      </c>
      <c r="C5946" t="b">
        <v>0</v>
      </c>
      <c r="D5946" t="s">
        <v>85</v>
      </c>
      <c r="E5946">
        <v>962.97</v>
      </c>
      <c r="F5946">
        <v>2020</v>
      </c>
    </row>
    <row r="5947" spans="1:6" x14ac:dyDescent="0.25">
      <c r="A5947" t="s">
        <v>2378</v>
      </c>
      <c r="B5947" t="s">
        <v>2467</v>
      </c>
      <c r="C5947" t="b">
        <v>0</v>
      </c>
      <c r="D5947" t="s">
        <v>122</v>
      </c>
      <c r="E5947">
        <v>63825.517</v>
      </c>
      <c r="F5947">
        <v>2020</v>
      </c>
    </row>
    <row r="5948" spans="1:6" x14ac:dyDescent="0.25">
      <c r="A5948" t="s">
        <v>2378</v>
      </c>
      <c r="B5948" t="s">
        <v>2467</v>
      </c>
      <c r="C5948" t="b">
        <v>0</v>
      </c>
      <c r="D5948" t="s">
        <v>122</v>
      </c>
      <c r="E5948">
        <v>78008.482999999993</v>
      </c>
      <c r="F5948">
        <v>2020</v>
      </c>
    </row>
    <row r="5949" spans="1:6" x14ac:dyDescent="0.25">
      <c r="A5949" t="s">
        <v>2453</v>
      </c>
      <c r="B5949" t="s">
        <v>2467</v>
      </c>
      <c r="C5949" t="b">
        <v>1</v>
      </c>
      <c r="D5949" t="s">
        <v>24</v>
      </c>
      <c r="E5949">
        <v>85900.084000000003</v>
      </c>
      <c r="F5949">
        <v>2020</v>
      </c>
    </row>
    <row r="5950" spans="1:6" x14ac:dyDescent="0.25">
      <c r="A5950" t="s">
        <v>2453</v>
      </c>
      <c r="B5950" t="s">
        <v>2467</v>
      </c>
      <c r="C5950" t="b">
        <v>1</v>
      </c>
      <c r="D5950" t="s">
        <v>24</v>
      </c>
      <c r="E5950">
        <v>104989.65</v>
      </c>
      <c r="F5950">
        <v>2020</v>
      </c>
    </row>
    <row r="5951" spans="1:6" x14ac:dyDescent="0.25">
      <c r="A5951" t="s">
        <v>2353</v>
      </c>
      <c r="B5951" t="s">
        <v>2347</v>
      </c>
      <c r="C5951" t="b">
        <v>0</v>
      </c>
      <c r="D5951" t="s">
        <v>24</v>
      </c>
      <c r="E5951">
        <v>386.26299999999998</v>
      </c>
      <c r="F5951">
        <v>2020</v>
      </c>
    </row>
    <row r="5952" spans="1:6" x14ac:dyDescent="0.25">
      <c r="A5952" t="s">
        <v>2390</v>
      </c>
      <c r="B5952" t="s">
        <v>2352</v>
      </c>
      <c r="C5952" t="b">
        <v>0</v>
      </c>
      <c r="D5952" t="s">
        <v>15</v>
      </c>
      <c r="E5952">
        <v>7094</v>
      </c>
      <c r="F5952">
        <v>2020</v>
      </c>
    </row>
    <row r="5953" spans="1:6" x14ac:dyDescent="0.25">
      <c r="A5953" t="s">
        <v>2360</v>
      </c>
      <c r="B5953" t="s">
        <v>2341</v>
      </c>
      <c r="C5953" t="b">
        <v>1</v>
      </c>
      <c r="D5953" t="s">
        <v>50</v>
      </c>
      <c r="E5953">
        <v>4296</v>
      </c>
      <c r="F5953">
        <v>2020</v>
      </c>
    </row>
    <row r="5954" spans="1:6" x14ac:dyDescent="0.25">
      <c r="A5954" t="s">
        <v>2440</v>
      </c>
      <c r="B5954" t="s">
        <v>2339</v>
      </c>
      <c r="C5954" t="b">
        <v>1</v>
      </c>
      <c r="D5954" t="s">
        <v>15</v>
      </c>
      <c r="E5954">
        <v>121948</v>
      </c>
      <c r="F5954">
        <v>2020</v>
      </c>
    </row>
    <row r="5955" spans="1:6" x14ac:dyDescent="0.25">
      <c r="A5955" t="s">
        <v>2353</v>
      </c>
      <c r="B5955" t="s">
        <v>2352</v>
      </c>
      <c r="C5955" t="b">
        <v>0</v>
      </c>
      <c r="D5955" t="s">
        <v>15</v>
      </c>
      <c r="E5955">
        <v>4472.3469999999998</v>
      </c>
      <c r="F5955">
        <v>2020</v>
      </c>
    </row>
    <row r="5956" spans="1:6" x14ac:dyDescent="0.25">
      <c r="A5956" t="s">
        <v>2456</v>
      </c>
      <c r="B5956" t="s">
        <v>2386</v>
      </c>
      <c r="C5956" t="b">
        <v>1</v>
      </c>
      <c r="D5956" t="s">
        <v>15</v>
      </c>
      <c r="E5956">
        <v>29499.652999999998</v>
      </c>
      <c r="F5956">
        <v>2020</v>
      </c>
    </row>
    <row r="5957" spans="1:6" x14ac:dyDescent="0.25">
      <c r="A5957" t="s">
        <v>2378</v>
      </c>
      <c r="B5957" t="s">
        <v>2341</v>
      </c>
      <c r="C5957" t="b">
        <v>1</v>
      </c>
      <c r="D5957" t="s">
        <v>50</v>
      </c>
      <c r="E5957">
        <v>3500</v>
      </c>
      <c r="F5957">
        <v>2020</v>
      </c>
    </row>
    <row r="5958" spans="1:6" x14ac:dyDescent="0.25">
      <c r="A5958" t="s">
        <v>2370</v>
      </c>
      <c r="B5958" t="s">
        <v>2341</v>
      </c>
      <c r="C5958" t="b">
        <v>1</v>
      </c>
      <c r="D5958" t="s">
        <v>125</v>
      </c>
      <c r="E5958">
        <v>4989</v>
      </c>
      <c r="F5958">
        <v>2020</v>
      </c>
    </row>
    <row r="5959" spans="1:6" x14ac:dyDescent="0.25">
      <c r="A5959" t="s">
        <v>2370</v>
      </c>
      <c r="B5959" t="s">
        <v>2341</v>
      </c>
      <c r="C5959" t="b">
        <v>1</v>
      </c>
      <c r="D5959" t="s">
        <v>50</v>
      </c>
      <c r="E5959">
        <v>2914</v>
      </c>
      <c r="F5959">
        <v>2020</v>
      </c>
    </row>
    <row r="5960" spans="1:6" x14ac:dyDescent="0.25">
      <c r="A5960" t="s">
        <v>2360</v>
      </c>
      <c r="B5960" t="s">
        <v>2341</v>
      </c>
      <c r="C5960" t="b">
        <v>1</v>
      </c>
      <c r="D5960" t="s">
        <v>77</v>
      </c>
      <c r="E5960">
        <v>2089</v>
      </c>
      <c r="F5960">
        <v>2020</v>
      </c>
    </row>
    <row r="5961" spans="1:6" x14ac:dyDescent="0.25">
      <c r="A5961" t="s">
        <v>2447</v>
      </c>
      <c r="B5961" t="s">
        <v>2343</v>
      </c>
      <c r="C5961" t="b">
        <v>1</v>
      </c>
      <c r="D5961" t="s">
        <v>16</v>
      </c>
      <c r="E5961">
        <v>151457</v>
      </c>
      <c r="F5961">
        <v>2020</v>
      </c>
    </row>
    <row r="5962" spans="1:6" x14ac:dyDescent="0.25">
      <c r="A5962" t="s">
        <v>2447</v>
      </c>
      <c r="B5962" t="s">
        <v>2343</v>
      </c>
      <c r="C5962" t="b">
        <v>1</v>
      </c>
      <c r="D5962" t="s">
        <v>16</v>
      </c>
      <c r="E5962">
        <v>761064</v>
      </c>
      <c r="F5962">
        <v>2020</v>
      </c>
    </row>
    <row r="5963" spans="1:6" x14ac:dyDescent="0.25">
      <c r="A5963" t="s">
        <v>2332</v>
      </c>
      <c r="B5963" t="s">
        <v>2350</v>
      </c>
      <c r="C5963" t="b">
        <v>0</v>
      </c>
      <c r="D5963" t="s">
        <v>6</v>
      </c>
      <c r="E5963">
        <v>-178</v>
      </c>
      <c r="F5963">
        <v>2020</v>
      </c>
    </row>
    <row r="5964" spans="1:6" x14ac:dyDescent="0.25">
      <c r="A5964" t="s">
        <v>2332</v>
      </c>
      <c r="B5964" t="s">
        <v>2350</v>
      </c>
      <c r="C5964" t="b">
        <v>0</v>
      </c>
      <c r="D5964" t="s">
        <v>6</v>
      </c>
      <c r="E5964">
        <v>0</v>
      </c>
      <c r="F5964">
        <v>2020</v>
      </c>
    </row>
    <row r="5965" spans="1:6" x14ac:dyDescent="0.25">
      <c r="A5965" t="s">
        <v>2353</v>
      </c>
      <c r="B5965" t="s">
        <v>2350</v>
      </c>
      <c r="C5965" t="b">
        <v>0</v>
      </c>
      <c r="D5965" t="s">
        <v>6</v>
      </c>
      <c r="E5965">
        <v>2081.7750000000001</v>
      </c>
      <c r="F5965">
        <v>2020</v>
      </c>
    </row>
    <row r="5966" spans="1:6" x14ac:dyDescent="0.25">
      <c r="A5966" t="s">
        <v>2353</v>
      </c>
      <c r="B5966" t="s">
        <v>2347</v>
      </c>
      <c r="C5966" t="b">
        <v>0</v>
      </c>
      <c r="D5966" t="s">
        <v>6</v>
      </c>
      <c r="E5966">
        <v>6.0540000000000003</v>
      </c>
      <c r="F5966">
        <v>2020</v>
      </c>
    </row>
    <row r="5967" spans="1:6" x14ac:dyDescent="0.25">
      <c r="A5967" t="s">
        <v>2400</v>
      </c>
      <c r="B5967" t="s">
        <v>2345</v>
      </c>
      <c r="C5967" t="b">
        <v>0</v>
      </c>
      <c r="D5967" t="s">
        <v>6</v>
      </c>
      <c r="E5967">
        <v>43541.171000000002</v>
      </c>
      <c r="F5967">
        <v>2020</v>
      </c>
    </row>
    <row r="5968" spans="1:6" x14ac:dyDescent="0.25">
      <c r="A5968" t="s">
        <v>2332</v>
      </c>
      <c r="B5968" t="s">
        <v>2386</v>
      </c>
      <c r="C5968" t="b">
        <v>0</v>
      </c>
      <c r="D5968" t="s">
        <v>6</v>
      </c>
      <c r="E5968">
        <v>0</v>
      </c>
      <c r="F5968">
        <v>2020</v>
      </c>
    </row>
    <row r="5969" spans="1:6" x14ac:dyDescent="0.25">
      <c r="A5969" t="s">
        <v>2457</v>
      </c>
      <c r="B5969" t="s">
        <v>2341</v>
      </c>
      <c r="C5969" t="b">
        <v>1</v>
      </c>
      <c r="D5969" t="s">
        <v>119</v>
      </c>
      <c r="E5969">
        <v>19393</v>
      </c>
      <c r="F5969">
        <v>2020</v>
      </c>
    </row>
    <row r="5970" spans="1:6" x14ac:dyDescent="0.25">
      <c r="A5970" t="s">
        <v>2370</v>
      </c>
      <c r="B5970" t="s">
        <v>2341</v>
      </c>
      <c r="C5970" t="b">
        <v>1</v>
      </c>
      <c r="D5970" t="s">
        <v>32</v>
      </c>
      <c r="E5970">
        <v>3855</v>
      </c>
      <c r="F5970">
        <v>2020</v>
      </c>
    </row>
    <row r="5971" spans="1:6" x14ac:dyDescent="0.25">
      <c r="A5971" t="s">
        <v>2440</v>
      </c>
      <c r="B5971" t="s">
        <v>2386</v>
      </c>
      <c r="C5971" t="b">
        <v>1</v>
      </c>
      <c r="D5971" t="s">
        <v>35</v>
      </c>
      <c r="E5971">
        <v>17301</v>
      </c>
      <c r="F5971">
        <v>2020</v>
      </c>
    </row>
    <row r="5972" spans="1:6" x14ac:dyDescent="0.25">
      <c r="A5972" t="s">
        <v>2385</v>
      </c>
      <c r="B5972" t="s">
        <v>2352</v>
      </c>
      <c r="C5972" t="b">
        <v>0</v>
      </c>
      <c r="D5972" t="s">
        <v>35</v>
      </c>
      <c r="E5972">
        <v>67511.22</v>
      </c>
      <c r="F5972">
        <v>2020</v>
      </c>
    </row>
    <row r="5973" spans="1:6" x14ac:dyDescent="0.25">
      <c r="A5973" t="s">
        <v>2353</v>
      </c>
      <c r="B5973" t="s">
        <v>2347</v>
      </c>
      <c r="C5973" t="b">
        <v>0</v>
      </c>
      <c r="D5973" t="s">
        <v>100</v>
      </c>
      <c r="E5973">
        <v>26006.648000000001</v>
      </c>
      <c r="F5973">
        <v>2020</v>
      </c>
    </row>
    <row r="5974" spans="1:6" x14ac:dyDescent="0.25">
      <c r="A5974" t="s">
        <v>2384</v>
      </c>
      <c r="B5974" t="s">
        <v>2372</v>
      </c>
      <c r="C5974" t="b">
        <v>0</v>
      </c>
      <c r="D5974" t="s">
        <v>100</v>
      </c>
      <c r="E5974">
        <v>84123.351999999999</v>
      </c>
      <c r="F5974">
        <v>2020</v>
      </c>
    </row>
    <row r="5975" spans="1:6" x14ac:dyDescent="0.25">
      <c r="A5975" t="s">
        <v>2391</v>
      </c>
      <c r="B5975" t="s">
        <v>2372</v>
      </c>
      <c r="C5975" t="b">
        <v>0</v>
      </c>
      <c r="D5975" t="s">
        <v>100</v>
      </c>
      <c r="E5975">
        <v>376000.54</v>
      </c>
      <c r="F5975">
        <v>2020</v>
      </c>
    </row>
    <row r="5976" spans="1:6" x14ac:dyDescent="0.25">
      <c r="A5976" t="s">
        <v>2332</v>
      </c>
      <c r="B5976" t="s">
        <v>2347</v>
      </c>
      <c r="C5976" t="b">
        <v>0</v>
      </c>
      <c r="D5976" t="s">
        <v>100</v>
      </c>
      <c r="E5976">
        <v>0</v>
      </c>
      <c r="F5976">
        <v>2020</v>
      </c>
    </row>
    <row r="5977" spans="1:6" x14ac:dyDescent="0.25">
      <c r="A5977" t="s">
        <v>2391</v>
      </c>
      <c r="B5977" t="s">
        <v>2372</v>
      </c>
      <c r="C5977" t="b">
        <v>0</v>
      </c>
      <c r="D5977" t="s">
        <v>100</v>
      </c>
      <c r="E5977">
        <v>90159.457999999999</v>
      </c>
      <c r="F5977">
        <v>2020</v>
      </c>
    </row>
    <row r="5978" spans="1:6" x14ac:dyDescent="0.25">
      <c r="A5978" t="s">
        <v>2459</v>
      </c>
      <c r="B5978" t="s">
        <v>2372</v>
      </c>
      <c r="C5978" t="b">
        <v>0</v>
      </c>
      <c r="D5978" t="s">
        <v>37</v>
      </c>
      <c r="E5978">
        <v>715628.33</v>
      </c>
      <c r="F5978">
        <v>2020</v>
      </c>
    </row>
    <row r="5979" spans="1:6" x14ac:dyDescent="0.25">
      <c r="A5979" t="s">
        <v>2353</v>
      </c>
      <c r="B5979" t="s">
        <v>2347</v>
      </c>
      <c r="C5979" t="b">
        <v>0</v>
      </c>
      <c r="D5979" t="s">
        <v>37</v>
      </c>
      <c r="E5979">
        <v>579293.85</v>
      </c>
      <c r="F5979">
        <v>2020</v>
      </c>
    </row>
    <row r="5980" spans="1:6" x14ac:dyDescent="0.25">
      <c r="A5980" t="s">
        <v>2332</v>
      </c>
      <c r="B5980" t="s">
        <v>2372</v>
      </c>
      <c r="C5980" t="b">
        <v>0</v>
      </c>
      <c r="D5980" t="s">
        <v>37</v>
      </c>
      <c r="E5980">
        <v>0</v>
      </c>
      <c r="F5980">
        <v>2020</v>
      </c>
    </row>
    <row r="5981" spans="1:6" x14ac:dyDescent="0.25">
      <c r="A5981" t="s">
        <v>2353</v>
      </c>
      <c r="B5981" t="s">
        <v>2350</v>
      </c>
      <c r="C5981" t="b">
        <v>0</v>
      </c>
      <c r="D5981" t="s">
        <v>37</v>
      </c>
      <c r="E5981">
        <v>1201.8240000000001</v>
      </c>
      <c r="F5981">
        <v>2020</v>
      </c>
    </row>
    <row r="5982" spans="1:6" x14ac:dyDescent="0.25">
      <c r="A5982" t="s">
        <v>2378</v>
      </c>
      <c r="B5982" t="s">
        <v>2386</v>
      </c>
      <c r="C5982" t="b">
        <v>1</v>
      </c>
      <c r="D5982" t="s">
        <v>77</v>
      </c>
      <c r="E5982">
        <v>46968</v>
      </c>
      <c r="F5982">
        <v>2020</v>
      </c>
    </row>
    <row r="5983" spans="1:6" x14ac:dyDescent="0.25">
      <c r="A5983" t="s">
        <v>2370</v>
      </c>
      <c r="B5983" t="s">
        <v>2341</v>
      </c>
      <c r="C5983" t="b">
        <v>1</v>
      </c>
      <c r="D5983" t="s">
        <v>77</v>
      </c>
      <c r="E5983">
        <v>51839</v>
      </c>
      <c r="F5983">
        <v>2020</v>
      </c>
    </row>
    <row r="5984" spans="1:6" x14ac:dyDescent="0.25">
      <c r="A5984" t="s">
        <v>2332</v>
      </c>
      <c r="B5984" t="s">
        <v>2343</v>
      </c>
      <c r="C5984" t="b">
        <v>0</v>
      </c>
      <c r="D5984" t="s">
        <v>85</v>
      </c>
      <c r="E5984">
        <v>1200</v>
      </c>
      <c r="F5984">
        <v>2020</v>
      </c>
    </row>
    <row r="5985" spans="1:6" x14ac:dyDescent="0.25">
      <c r="A5985" t="s">
        <v>2453</v>
      </c>
      <c r="B5985" t="s">
        <v>2343</v>
      </c>
      <c r="C5985" t="b">
        <v>1</v>
      </c>
      <c r="D5985" t="s">
        <v>85</v>
      </c>
      <c r="E5985">
        <v>2901</v>
      </c>
      <c r="F5985">
        <v>2020</v>
      </c>
    </row>
    <row r="5986" spans="1:6" x14ac:dyDescent="0.25">
      <c r="A5986" t="s">
        <v>2332</v>
      </c>
      <c r="B5986" t="s">
        <v>2350</v>
      </c>
      <c r="C5986" t="b">
        <v>0</v>
      </c>
      <c r="D5986" t="s">
        <v>85</v>
      </c>
      <c r="E5986">
        <v>0</v>
      </c>
      <c r="F5986">
        <v>2020</v>
      </c>
    </row>
    <row r="5987" spans="1:6" x14ac:dyDescent="0.25">
      <c r="A5987" t="s">
        <v>2332</v>
      </c>
      <c r="B5987" t="s">
        <v>2343</v>
      </c>
      <c r="C5987" t="b">
        <v>0</v>
      </c>
      <c r="D5987" t="s">
        <v>15</v>
      </c>
      <c r="E5987">
        <v>2986</v>
      </c>
      <c r="F5987">
        <v>2020</v>
      </c>
    </row>
    <row r="5988" spans="1:6" x14ac:dyDescent="0.25">
      <c r="A5988" t="s">
        <v>2385</v>
      </c>
      <c r="B5988" t="s">
        <v>2343</v>
      </c>
      <c r="C5988" t="b">
        <v>1</v>
      </c>
      <c r="D5988" t="s">
        <v>15</v>
      </c>
      <c r="E5988">
        <v>10239</v>
      </c>
      <c r="F5988">
        <v>2020</v>
      </c>
    </row>
    <row r="5989" spans="1:6" x14ac:dyDescent="0.25">
      <c r="A5989" t="s">
        <v>2457</v>
      </c>
      <c r="B5989" t="s">
        <v>2352</v>
      </c>
      <c r="C5989" t="b">
        <v>0</v>
      </c>
      <c r="D5989" t="s">
        <v>15</v>
      </c>
      <c r="E5989">
        <v>47605</v>
      </c>
      <c r="F5989">
        <v>2020</v>
      </c>
    </row>
    <row r="5990" spans="1:6" x14ac:dyDescent="0.25">
      <c r="A5990" t="s">
        <v>2448</v>
      </c>
      <c r="B5990" t="s">
        <v>2352</v>
      </c>
      <c r="C5990" t="b">
        <v>0</v>
      </c>
      <c r="D5990" t="s">
        <v>15</v>
      </c>
      <c r="E5990">
        <v>120426</v>
      </c>
      <c r="F5990">
        <v>2020</v>
      </c>
    </row>
    <row r="5991" spans="1:6" x14ac:dyDescent="0.25">
      <c r="A5991" t="s">
        <v>2370</v>
      </c>
      <c r="B5991" t="s">
        <v>2352</v>
      </c>
      <c r="C5991" t="b">
        <v>0</v>
      </c>
      <c r="D5991" t="s">
        <v>15</v>
      </c>
      <c r="E5991">
        <v>464117</v>
      </c>
      <c r="F5991">
        <v>2020</v>
      </c>
    </row>
    <row r="5992" spans="1:6" x14ac:dyDescent="0.25">
      <c r="A5992" t="s">
        <v>2440</v>
      </c>
      <c r="B5992" t="s">
        <v>2339</v>
      </c>
      <c r="C5992" t="b">
        <v>1</v>
      </c>
      <c r="D5992" t="s">
        <v>15</v>
      </c>
      <c r="E5992">
        <v>62223</v>
      </c>
      <c r="F5992">
        <v>2020</v>
      </c>
    </row>
    <row r="5993" spans="1:6" x14ac:dyDescent="0.25">
      <c r="A5993" t="s">
        <v>2448</v>
      </c>
      <c r="B5993" t="s">
        <v>2341</v>
      </c>
      <c r="C5993" t="b">
        <v>1</v>
      </c>
      <c r="D5993" t="s">
        <v>15</v>
      </c>
      <c r="E5993">
        <v>4380</v>
      </c>
      <c r="F5993">
        <v>2020</v>
      </c>
    </row>
    <row r="5994" spans="1:6" x14ac:dyDescent="0.25">
      <c r="A5994" t="s">
        <v>2378</v>
      </c>
      <c r="B5994" t="s">
        <v>2341</v>
      </c>
      <c r="C5994" t="b">
        <v>1</v>
      </c>
      <c r="D5994" t="s">
        <v>50</v>
      </c>
      <c r="E5994">
        <v>64423</v>
      </c>
      <c r="F5994">
        <v>2020</v>
      </c>
    </row>
    <row r="5995" spans="1:6" x14ac:dyDescent="0.25">
      <c r="A5995" t="s">
        <v>2360</v>
      </c>
      <c r="B5995" t="s">
        <v>2341</v>
      </c>
      <c r="C5995" t="b">
        <v>1</v>
      </c>
      <c r="D5995" t="s">
        <v>85</v>
      </c>
      <c r="E5995">
        <v>16286</v>
      </c>
      <c r="F5995">
        <v>2020</v>
      </c>
    </row>
    <row r="5996" spans="1:6" x14ac:dyDescent="0.25">
      <c r="A5996" t="s">
        <v>2379</v>
      </c>
      <c r="B5996" t="s">
        <v>2429</v>
      </c>
      <c r="C5996" t="b">
        <v>1</v>
      </c>
      <c r="D5996" t="s">
        <v>74</v>
      </c>
      <c r="E5996">
        <v>20637</v>
      </c>
      <c r="F5996">
        <v>2020</v>
      </c>
    </row>
    <row r="5997" spans="1:6" x14ac:dyDescent="0.25">
      <c r="A5997" t="s">
        <v>2383</v>
      </c>
      <c r="B5997" t="s">
        <v>2401</v>
      </c>
      <c r="C5997" t="b">
        <v>1</v>
      </c>
      <c r="D5997" t="s">
        <v>74</v>
      </c>
      <c r="E5997">
        <v>37878</v>
      </c>
      <c r="F5997">
        <v>2020</v>
      </c>
    </row>
    <row r="5998" spans="1:6" x14ac:dyDescent="0.25">
      <c r="A5998" t="s">
        <v>2332</v>
      </c>
      <c r="B5998" t="s">
        <v>2429</v>
      </c>
      <c r="C5998" t="b">
        <v>0</v>
      </c>
      <c r="D5998" t="s">
        <v>15</v>
      </c>
      <c r="E5998">
        <v>0</v>
      </c>
      <c r="F5998">
        <v>2020</v>
      </c>
    </row>
    <row r="5999" spans="1:6" x14ac:dyDescent="0.25">
      <c r="A5999" t="s">
        <v>2353</v>
      </c>
      <c r="B5999" t="s">
        <v>2429</v>
      </c>
      <c r="C5999" t="b">
        <v>0</v>
      </c>
      <c r="D5999" t="s">
        <v>15</v>
      </c>
      <c r="E5999">
        <v>98652</v>
      </c>
      <c r="F5999">
        <v>2020</v>
      </c>
    </row>
    <row r="6000" spans="1:6" x14ac:dyDescent="0.25">
      <c r="A6000" t="s">
        <v>2378</v>
      </c>
      <c r="B6000" t="s">
        <v>2341</v>
      </c>
      <c r="C6000" t="b">
        <v>1</v>
      </c>
      <c r="D6000" t="s">
        <v>85</v>
      </c>
      <c r="E6000">
        <v>253</v>
      </c>
      <c r="F6000">
        <v>2020</v>
      </c>
    </row>
    <row r="6001" spans="1:6" x14ac:dyDescent="0.25">
      <c r="A6001" t="s">
        <v>2353</v>
      </c>
      <c r="B6001" t="s">
        <v>2347</v>
      </c>
      <c r="C6001" t="b">
        <v>0</v>
      </c>
      <c r="D6001" t="s">
        <v>58</v>
      </c>
      <c r="E6001">
        <v>505.47300000000001</v>
      </c>
      <c r="F6001">
        <v>2020</v>
      </c>
    </row>
    <row r="6002" spans="1:6" x14ac:dyDescent="0.25">
      <c r="A6002" t="s">
        <v>2353</v>
      </c>
      <c r="B6002" t="s">
        <v>2372</v>
      </c>
      <c r="C6002" t="b">
        <v>0</v>
      </c>
      <c r="D6002" t="s">
        <v>58</v>
      </c>
      <c r="E6002">
        <v>23421.004000000001</v>
      </c>
      <c r="F6002">
        <v>2020</v>
      </c>
    </row>
    <row r="6003" spans="1:6" x14ac:dyDescent="0.25">
      <c r="A6003" t="s">
        <v>2457</v>
      </c>
      <c r="B6003" t="s">
        <v>2386</v>
      </c>
      <c r="C6003" t="b">
        <v>1</v>
      </c>
      <c r="D6003" t="s">
        <v>58</v>
      </c>
      <c r="E6003">
        <v>114981.52</v>
      </c>
      <c r="F6003">
        <v>2020</v>
      </c>
    </row>
    <row r="6004" spans="1:6" x14ac:dyDescent="0.25">
      <c r="A6004" t="s">
        <v>2353</v>
      </c>
      <c r="B6004" t="s">
        <v>2347</v>
      </c>
      <c r="C6004" t="b">
        <v>0</v>
      </c>
      <c r="D6004" t="s">
        <v>58</v>
      </c>
      <c r="E6004">
        <v>1236.4179999999999</v>
      </c>
      <c r="F6004">
        <v>2020</v>
      </c>
    </row>
    <row r="6005" spans="1:6" x14ac:dyDescent="0.25">
      <c r="A6005" t="s">
        <v>2353</v>
      </c>
      <c r="B6005" t="s">
        <v>2372</v>
      </c>
      <c r="C6005" t="b">
        <v>0</v>
      </c>
      <c r="D6005" t="s">
        <v>58</v>
      </c>
      <c r="E6005">
        <v>27749.367999999999</v>
      </c>
      <c r="F6005">
        <v>2020</v>
      </c>
    </row>
    <row r="6006" spans="1:6" x14ac:dyDescent="0.25">
      <c r="A6006" t="s">
        <v>2448</v>
      </c>
      <c r="B6006" t="s">
        <v>2386</v>
      </c>
      <c r="C6006" t="b">
        <v>1</v>
      </c>
      <c r="D6006" t="s">
        <v>58</v>
      </c>
      <c r="E6006">
        <v>114108.21</v>
      </c>
      <c r="F6006">
        <v>2020</v>
      </c>
    </row>
    <row r="6007" spans="1:6" x14ac:dyDescent="0.25">
      <c r="A6007" t="s">
        <v>2353</v>
      </c>
      <c r="B6007" t="s">
        <v>2386</v>
      </c>
      <c r="C6007" t="b">
        <v>0</v>
      </c>
      <c r="D6007" t="s">
        <v>24</v>
      </c>
      <c r="E6007">
        <v>40728</v>
      </c>
      <c r="F6007">
        <v>2020</v>
      </c>
    </row>
    <row r="6008" spans="1:6" x14ac:dyDescent="0.25">
      <c r="A6008" t="s">
        <v>2353</v>
      </c>
      <c r="B6008" t="s">
        <v>2350</v>
      </c>
      <c r="C6008" t="b">
        <v>0</v>
      </c>
      <c r="D6008" t="s">
        <v>100</v>
      </c>
      <c r="E6008">
        <v>615.66800000000001</v>
      </c>
      <c r="F6008">
        <v>2020</v>
      </c>
    </row>
    <row r="6009" spans="1:6" x14ac:dyDescent="0.25">
      <c r="A6009" t="s">
        <v>2455</v>
      </c>
      <c r="B6009" t="s">
        <v>2345</v>
      </c>
      <c r="C6009" t="b">
        <v>1</v>
      </c>
      <c r="D6009" t="s">
        <v>100</v>
      </c>
      <c r="E6009">
        <v>59527.332000000002</v>
      </c>
      <c r="F6009">
        <v>2020</v>
      </c>
    </row>
    <row r="6010" spans="1:6" x14ac:dyDescent="0.25">
      <c r="A6010" t="s">
        <v>2332</v>
      </c>
      <c r="B6010" t="s">
        <v>2350</v>
      </c>
      <c r="C6010" t="b">
        <v>0</v>
      </c>
      <c r="D6010" t="s">
        <v>79</v>
      </c>
      <c r="E6010">
        <v>0</v>
      </c>
      <c r="F6010">
        <v>2020</v>
      </c>
    </row>
    <row r="6011" spans="1:6" x14ac:dyDescent="0.25">
      <c r="A6011" t="s">
        <v>2453</v>
      </c>
      <c r="B6011" t="s">
        <v>2343</v>
      </c>
      <c r="C6011" t="b">
        <v>1</v>
      </c>
      <c r="D6011" t="s">
        <v>79</v>
      </c>
      <c r="E6011">
        <v>2028</v>
      </c>
      <c r="F6011">
        <v>2020</v>
      </c>
    </row>
    <row r="6012" spans="1:6" x14ac:dyDescent="0.25">
      <c r="A6012" t="s">
        <v>2332</v>
      </c>
      <c r="B6012" t="s">
        <v>2350</v>
      </c>
      <c r="C6012" t="b">
        <v>0</v>
      </c>
      <c r="D6012" t="s">
        <v>79</v>
      </c>
      <c r="E6012">
        <v>0</v>
      </c>
      <c r="F6012">
        <v>2020</v>
      </c>
    </row>
    <row r="6013" spans="1:6" x14ac:dyDescent="0.25">
      <c r="A6013" t="s">
        <v>2453</v>
      </c>
      <c r="B6013" t="s">
        <v>2343</v>
      </c>
      <c r="C6013" t="b">
        <v>1</v>
      </c>
      <c r="D6013" t="s">
        <v>79</v>
      </c>
      <c r="E6013">
        <v>4435</v>
      </c>
      <c r="F6013">
        <v>2020</v>
      </c>
    </row>
    <row r="6014" spans="1:6" x14ac:dyDescent="0.25">
      <c r="A6014" t="s">
        <v>2443</v>
      </c>
      <c r="B6014" t="s">
        <v>2347</v>
      </c>
      <c r="C6014" t="b">
        <v>0</v>
      </c>
      <c r="D6014" t="s">
        <v>24</v>
      </c>
      <c r="E6014">
        <v>157934</v>
      </c>
      <c r="F6014">
        <v>2020</v>
      </c>
    </row>
    <row r="6015" spans="1:6" x14ac:dyDescent="0.25">
      <c r="A6015" t="s">
        <v>2441</v>
      </c>
      <c r="B6015" t="s">
        <v>2386</v>
      </c>
      <c r="C6015" t="b">
        <v>1</v>
      </c>
      <c r="D6015" t="s">
        <v>27</v>
      </c>
      <c r="E6015">
        <v>312218.49</v>
      </c>
      <c r="F6015">
        <v>2020</v>
      </c>
    </row>
    <row r="6016" spans="1:6" x14ac:dyDescent="0.25">
      <c r="A6016" t="s">
        <v>2332</v>
      </c>
      <c r="B6016" t="s">
        <v>2350</v>
      </c>
      <c r="C6016" t="b">
        <v>0</v>
      </c>
      <c r="D6016" t="s">
        <v>27</v>
      </c>
      <c r="E6016">
        <v>0</v>
      </c>
      <c r="F6016">
        <v>2020</v>
      </c>
    </row>
    <row r="6017" spans="1:6" x14ac:dyDescent="0.25">
      <c r="A6017" t="s">
        <v>2353</v>
      </c>
      <c r="B6017" t="s">
        <v>2347</v>
      </c>
      <c r="C6017" t="b">
        <v>0</v>
      </c>
      <c r="D6017" t="s">
        <v>27</v>
      </c>
      <c r="E6017">
        <v>51845.709000000003</v>
      </c>
      <c r="F6017">
        <v>2020</v>
      </c>
    </row>
    <row r="6018" spans="1:6" x14ac:dyDescent="0.25">
      <c r="A6018" t="s">
        <v>2441</v>
      </c>
      <c r="B6018" t="s">
        <v>2386</v>
      </c>
      <c r="C6018" t="b">
        <v>1</v>
      </c>
      <c r="D6018" t="s">
        <v>27</v>
      </c>
      <c r="E6018">
        <v>7261.4719999999998</v>
      </c>
      <c r="F6018">
        <v>2020</v>
      </c>
    </row>
    <row r="6019" spans="1:6" x14ac:dyDescent="0.25">
      <c r="A6019" t="s">
        <v>2441</v>
      </c>
      <c r="B6019" t="s">
        <v>2386</v>
      </c>
      <c r="C6019" t="b">
        <v>1</v>
      </c>
      <c r="D6019" t="s">
        <v>27</v>
      </c>
      <c r="E6019">
        <v>8195.4959999999992</v>
      </c>
      <c r="F6019">
        <v>2020</v>
      </c>
    </row>
    <row r="6020" spans="1:6" x14ac:dyDescent="0.25">
      <c r="A6020" t="s">
        <v>2441</v>
      </c>
      <c r="B6020" t="s">
        <v>2386</v>
      </c>
      <c r="C6020" t="b">
        <v>1</v>
      </c>
      <c r="D6020" t="s">
        <v>27</v>
      </c>
      <c r="E6020">
        <v>943.92200000000003</v>
      </c>
      <c r="F6020">
        <v>2020</v>
      </c>
    </row>
    <row r="6021" spans="1:6" x14ac:dyDescent="0.25">
      <c r="A6021" t="s">
        <v>2441</v>
      </c>
      <c r="B6021" t="s">
        <v>2386</v>
      </c>
      <c r="C6021" t="b">
        <v>1</v>
      </c>
      <c r="D6021" t="s">
        <v>27</v>
      </c>
      <c r="E6021">
        <v>102012.68</v>
      </c>
      <c r="F6021">
        <v>2020</v>
      </c>
    </row>
    <row r="6022" spans="1:6" x14ac:dyDescent="0.25">
      <c r="A6022" t="s">
        <v>2353</v>
      </c>
      <c r="B6022" t="s">
        <v>2345</v>
      </c>
      <c r="C6022" t="b">
        <v>0</v>
      </c>
      <c r="D6022" t="s">
        <v>105</v>
      </c>
      <c r="E6022">
        <v>16061.295</v>
      </c>
      <c r="F6022">
        <v>2020</v>
      </c>
    </row>
    <row r="6023" spans="1:6" x14ac:dyDescent="0.25">
      <c r="A6023" t="s">
        <v>2378</v>
      </c>
      <c r="B6023" t="s">
        <v>2386</v>
      </c>
      <c r="C6023" t="b">
        <v>1</v>
      </c>
      <c r="D6023" t="s">
        <v>105</v>
      </c>
      <c r="E6023">
        <v>160866.69</v>
      </c>
      <c r="F6023">
        <v>2020</v>
      </c>
    </row>
    <row r="6024" spans="1:6" x14ac:dyDescent="0.25">
      <c r="A6024" t="s">
        <v>2353</v>
      </c>
      <c r="B6024" t="s">
        <v>2347</v>
      </c>
      <c r="C6024" t="b">
        <v>0</v>
      </c>
      <c r="D6024" t="s">
        <v>105</v>
      </c>
      <c r="E6024">
        <v>23759.808000000001</v>
      </c>
      <c r="F6024">
        <v>2020</v>
      </c>
    </row>
    <row r="6025" spans="1:6" x14ac:dyDescent="0.25">
      <c r="A6025" t="s">
        <v>2353</v>
      </c>
      <c r="B6025" t="s">
        <v>2350</v>
      </c>
      <c r="C6025" t="b">
        <v>0</v>
      </c>
      <c r="D6025" t="s">
        <v>105</v>
      </c>
      <c r="E6025">
        <v>828.86699999999996</v>
      </c>
      <c r="F6025">
        <v>2020</v>
      </c>
    </row>
    <row r="6026" spans="1:6" x14ac:dyDescent="0.25">
      <c r="A6026" t="s">
        <v>2378</v>
      </c>
      <c r="B6026" t="s">
        <v>2386</v>
      </c>
      <c r="C6026" t="b">
        <v>1</v>
      </c>
      <c r="D6026" t="s">
        <v>105</v>
      </c>
      <c r="E6026">
        <v>171665.53</v>
      </c>
      <c r="F6026">
        <v>2020</v>
      </c>
    </row>
    <row r="6027" spans="1:6" x14ac:dyDescent="0.25">
      <c r="A6027" t="s">
        <v>2353</v>
      </c>
      <c r="B6027" t="s">
        <v>2345</v>
      </c>
      <c r="C6027" t="b">
        <v>0</v>
      </c>
      <c r="D6027" t="s">
        <v>24</v>
      </c>
      <c r="E6027">
        <v>8953.9189999999999</v>
      </c>
      <c r="F6027">
        <v>2020</v>
      </c>
    </row>
    <row r="6028" spans="1:6" x14ac:dyDescent="0.25">
      <c r="A6028" t="s">
        <v>2438</v>
      </c>
      <c r="B6028" t="s">
        <v>2386</v>
      </c>
      <c r="C6028" t="b">
        <v>1</v>
      </c>
      <c r="D6028" t="s">
        <v>24</v>
      </c>
      <c r="E6028">
        <v>124499.11</v>
      </c>
      <c r="F6028">
        <v>2020</v>
      </c>
    </row>
    <row r="6029" spans="1:6" x14ac:dyDescent="0.25">
      <c r="A6029" t="s">
        <v>2353</v>
      </c>
      <c r="B6029" t="s">
        <v>2347</v>
      </c>
      <c r="C6029" t="b">
        <v>0</v>
      </c>
      <c r="D6029" t="s">
        <v>24</v>
      </c>
      <c r="E6029">
        <v>37419.093000000001</v>
      </c>
      <c r="F6029">
        <v>2020</v>
      </c>
    </row>
    <row r="6030" spans="1:6" x14ac:dyDescent="0.25">
      <c r="A6030" t="s">
        <v>2353</v>
      </c>
      <c r="B6030" t="s">
        <v>2350</v>
      </c>
      <c r="C6030" t="b">
        <v>0</v>
      </c>
      <c r="D6030" t="s">
        <v>24</v>
      </c>
      <c r="E6030">
        <v>6405.3940000000002</v>
      </c>
      <c r="F6030">
        <v>2020</v>
      </c>
    </row>
    <row r="6031" spans="1:6" x14ac:dyDescent="0.25">
      <c r="A6031" t="s">
        <v>2438</v>
      </c>
      <c r="B6031" t="s">
        <v>2386</v>
      </c>
      <c r="C6031" t="b">
        <v>1</v>
      </c>
      <c r="D6031" t="s">
        <v>24</v>
      </c>
      <c r="E6031">
        <v>29613.156999999999</v>
      </c>
      <c r="F6031">
        <v>2020</v>
      </c>
    </row>
    <row r="6032" spans="1:6" x14ac:dyDescent="0.25">
      <c r="A6032" t="s">
        <v>2369</v>
      </c>
      <c r="B6032" t="s">
        <v>2386</v>
      </c>
      <c r="C6032" t="b">
        <v>1</v>
      </c>
      <c r="D6032" t="s">
        <v>48</v>
      </c>
      <c r="E6032">
        <v>244869.29</v>
      </c>
      <c r="F6032">
        <v>2020</v>
      </c>
    </row>
    <row r="6033" spans="1:6" x14ac:dyDescent="0.25">
      <c r="A6033" t="s">
        <v>2353</v>
      </c>
      <c r="B6033" t="s">
        <v>2347</v>
      </c>
      <c r="C6033" t="b">
        <v>0</v>
      </c>
      <c r="D6033" t="s">
        <v>48</v>
      </c>
      <c r="E6033">
        <v>177907.98</v>
      </c>
      <c r="F6033">
        <v>2020</v>
      </c>
    </row>
    <row r="6034" spans="1:6" x14ac:dyDescent="0.25">
      <c r="A6034" t="s">
        <v>2369</v>
      </c>
      <c r="B6034" t="s">
        <v>2386</v>
      </c>
      <c r="C6034" t="b">
        <v>1</v>
      </c>
      <c r="D6034" t="s">
        <v>48</v>
      </c>
      <c r="E6034">
        <v>84964.070999999996</v>
      </c>
      <c r="F6034">
        <v>2020</v>
      </c>
    </row>
    <row r="6035" spans="1:6" x14ac:dyDescent="0.25">
      <c r="A6035" t="s">
        <v>2353</v>
      </c>
      <c r="B6035" t="s">
        <v>2345</v>
      </c>
      <c r="C6035" t="b">
        <v>0</v>
      </c>
      <c r="D6035" t="s">
        <v>122</v>
      </c>
      <c r="E6035">
        <v>1714.558</v>
      </c>
      <c r="F6035">
        <v>2020</v>
      </c>
    </row>
    <row r="6036" spans="1:6" x14ac:dyDescent="0.25">
      <c r="A6036" t="s">
        <v>2351</v>
      </c>
      <c r="B6036" t="s">
        <v>2386</v>
      </c>
      <c r="C6036" t="b">
        <v>1</v>
      </c>
      <c r="D6036" t="s">
        <v>122</v>
      </c>
      <c r="E6036">
        <v>131601.39000000001</v>
      </c>
      <c r="F6036">
        <v>2020</v>
      </c>
    </row>
    <row r="6037" spans="1:6" x14ac:dyDescent="0.25">
      <c r="A6037" t="s">
        <v>2332</v>
      </c>
      <c r="B6037" t="s">
        <v>2350</v>
      </c>
      <c r="C6037" t="b">
        <v>0</v>
      </c>
      <c r="D6037" t="s">
        <v>122</v>
      </c>
      <c r="E6037">
        <v>0</v>
      </c>
      <c r="F6037">
        <v>2020</v>
      </c>
    </row>
    <row r="6038" spans="1:6" x14ac:dyDescent="0.25">
      <c r="A6038" t="s">
        <v>2353</v>
      </c>
      <c r="B6038" t="s">
        <v>2347</v>
      </c>
      <c r="C6038" t="b">
        <v>0</v>
      </c>
      <c r="D6038" t="s">
        <v>122</v>
      </c>
      <c r="E6038">
        <v>74197.732000000004</v>
      </c>
      <c r="F6038">
        <v>2020</v>
      </c>
    </row>
    <row r="6039" spans="1:6" x14ac:dyDescent="0.25">
      <c r="A6039" t="s">
        <v>2332</v>
      </c>
      <c r="B6039" t="s">
        <v>2350</v>
      </c>
      <c r="C6039" t="b">
        <v>0</v>
      </c>
      <c r="D6039" t="s">
        <v>122</v>
      </c>
      <c r="E6039">
        <v>0</v>
      </c>
      <c r="F6039">
        <v>2020</v>
      </c>
    </row>
    <row r="6040" spans="1:6" x14ac:dyDescent="0.25">
      <c r="A6040" t="s">
        <v>2351</v>
      </c>
      <c r="B6040" t="s">
        <v>2386</v>
      </c>
      <c r="C6040" t="b">
        <v>1</v>
      </c>
      <c r="D6040" t="s">
        <v>122</v>
      </c>
      <c r="E6040">
        <v>73365.317999999999</v>
      </c>
      <c r="F6040">
        <v>2020</v>
      </c>
    </row>
    <row r="6041" spans="1:6" x14ac:dyDescent="0.25">
      <c r="A6041" t="s">
        <v>2370</v>
      </c>
      <c r="B6041" t="s">
        <v>2343</v>
      </c>
      <c r="C6041" t="b">
        <v>1</v>
      </c>
      <c r="D6041" t="s">
        <v>114</v>
      </c>
      <c r="E6041">
        <v>638191</v>
      </c>
      <c r="F6041">
        <v>2020</v>
      </c>
    </row>
    <row r="6042" spans="1:6" x14ac:dyDescent="0.25">
      <c r="A6042" t="s">
        <v>2444</v>
      </c>
      <c r="B6042" t="s">
        <v>2343</v>
      </c>
      <c r="C6042" t="b">
        <v>1</v>
      </c>
      <c r="D6042" t="s">
        <v>114</v>
      </c>
      <c r="E6042">
        <v>2703742</v>
      </c>
      <c r="F6042">
        <v>2020</v>
      </c>
    </row>
    <row r="6043" spans="1:6" x14ac:dyDescent="0.25">
      <c r="A6043" t="s">
        <v>2360</v>
      </c>
      <c r="B6043" t="s">
        <v>2339</v>
      </c>
      <c r="C6043" t="b">
        <v>1</v>
      </c>
      <c r="D6043" t="s">
        <v>15</v>
      </c>
      <c r="E6043">
        <v>7102</v>
      </c>
      <c r="F6043">
        <v>2020</v>
      </c>
    </row>
    <row r="6044" spans="1:6" x14ac:dyDescent="0.25">
      <c r="A6044" t="s">
        <v>2448</v>
      </c>
      <c r="B6044" t="s">
        <v>2339</v>
      </c>
      <c r="C6044" t="b">
        <v>1</v>
      </c>
      <c r="D6044" t="s">
        <v>15</v>
      </c>
      <c r="E6044">
        <v>97991</v>
      </c>
      <c r="F6044">
        <v>2020</v>
      </c>
    </row>
    <row r="6045" spans="1:6" x14ac:dyDescent="0.25">
      <c r="A6045" t="s">
        <v>2448</v>
      </c>
      <c r="B6045" t="s">
        <v>2341</v>
      </c>
      <c r="C6045" t="b">
        <v>1</v>
      </c>
      <c r="D6045" t="s">
        <v>125</v>
      </c>
      <c r="E6045">
        <v>75483</v>
      </c>
      <c r="F6045">
        <v>2020</v>
      </c>
    </row>
    <row r="6046" spans="1:6" x14ac:dyDescent="0.25">
      <c r="A6046" t="s">
        <v>2378</v>
      </c>
      <c r="B6046" t="s">
        <v>2386</v>
      </c>
      <c r="C6046" t="b">
        <v>1</v>
      </c>
      <c r="D6046" t="s">
        <v>15</v>
      </c>
      <c r="E6046">
        <v>1384</v>
      </c>
      <c r="F6046">
        <v>2020</v>
      </c>
    </row>
    <row r="6047" spans="1:6" x14ac:dyDescent="0.25">
      <c r="A6047" t="s">
        <v>2360</v>
      </c>
      <c r="B6047" t="s">
        <v>2341</v>
      </c>
      <c r="C6047" t="b">
        <v>1</v>
      </c>
      <c r="D6047" t="s">
        <v>55</v>
      </c>
      <c r="E6047">
        <v>1165</v>
      </c>
      <c r="F6047">
        <v>2020</v>
      </c>
    </row>
    <row r="6048" spans="1:6" x14ac:dyDescent="0.25">
      <c r="A6048" t="s">
        <v>2385</v>
      </c>
      <c r="B6048" t="s">
        <v>2345</v>
      </c>
      <c r="C6048" t="b">
        <v>1</v>
      </c>
      <c r="D6048" t="s">
        <v>58</v>
      </c>
      <c r="E6048">
        <v>370465.21</v>
      </c>
      <c r="F6048">
        <v>2020</v>
      </c>
    </row>
    <row r="6049" spans="1:6" x14ac:dyDescent="0.25">
      <c r="A6049" t="s">
        <v>2353</v>
      </c>
      <c r="B6049" t="s">
        <v>2347</v>
      </c>
      <c r="C6049" t="b">
        <v>0</v>
      </c>
      <c r="D6049" t="s">
        <v>58</v>
      </c>
      <c r="E6049">
        <v>107963.43</v>
      </c>
      <c r="F6049">
        <v>2020</v>
      </c>
    </row>
    <row r="6050" spans="1:6" x14ac:dyDescent="0.25">
      <c r="A6050" t="s">
        <v>2332</v>
      </c>
      <c r="B6050" t="s">
        <v>2350</v>
      </c>
      <c r="C6050" t="b">
        <v>0</v>
      </c>
      <c r="D6050" t="s">
        <v>58</v>
      </c>
      <c r="E6050">
        <v>0</v>
      </c>
      <c r="F6050">
        <v>2020</v>
      </c>
    </row>
    <row r="6051" spans="1:6" x14ac:dyDescent="0.25">
      <c r="A6051" t="s">
        <v>2332</v>
      </c>
      <c r="B6051" t="s">
        <v>2345</v>
      </c>
      <c r="C6051" t="b">
        <v>0</v>
      </c>
      <c r="D6051" t="s">
        <v>58</v>
      </c>
      <c r="E6051">
        <v>0</v>
      </c>
      <c r="F6051">
        <v>2020</v>
      </c>
    </row>
    <row r="6052" spans="1:6" x14ac:dyDescent="0.25">
      <c r="A6052" t="s">
        <v>2353</v>
      </c>
      <c r="B6052" t="s">
        <v>2372</v>
      </c>
      <c r="C6052" t="b">
        <v>0</v>
      </c>
      <c r="D6052" t="s">
        <v>58</v>
      </c>
      <c r="E6052">
        <v>2884.549</v>
      </c>
      <c r="F6052">
        <v>2020</v>
      </c>
    </row>
    <row r="6053" spans="1:6" x14ac:dyDescent="0.25">
      <c r="A6053" t="s">
        <v>2353</v>
      </c>
      <c r="B6053" t="s">
        <v>2386</v>
      </c>
      <c r="C6053" t="b">
        <v>0</v>
      </c>
      <c r="D6053" t="s">
        <v>58</v>
      </c>
      <c r="E6053">
        <v>29116.811000000002</v>
      </c>
      <c r="F6053">
        <v>2020</v>
      </c>
    </row>
    <row r="6054" spans="1:6" x14ac:dyDescent="0.25">
      <c r="A6054" t="s">
        <v>2457</v>
      </c>
      <c r="B6054" t="s">
        <v>2467</v>
      </c>
      <c r="C6054" t="b">
        <v>1</v>
      </c>
      <c r="D6054" t="s">
        <v>15</v>
      </c>
      <c r="E6054">
        <v>73475.28</v>
      </c>
      <c r="F6054">
        <v>2020</v>
      </c>
    </row>
    <row r="6055" spans="1:6" x14ac:dyDescent="0.25">
      <c r="A6055" t="s">
        <v>2457</v>
      </c>
      <c r="B6055" t="s">
        <v>2467</v>
      </c>
      <c r="C6055" t="b">
        <v>1</v>
      </c>
      <c r="D6055" t="s">
        <v>15</v>
      </c>
      <c r="E6055">
        <v>89805.807000000001</v>
      </c>
      <c r="F6055">
        <v>2020</v>
      </c>
    </row>
    <row r="6056" spans="1:6" x14ac:dyDescent="0.25">
      <c r="A6056" t="s">
        <v>2353</v>
      </c>
      <c r="B6056" t="s">
        <v>2347</v>
      </c>
      <c r="C6056" t="b">
        <v>0</v>
      </c>
      <c r="D6056" t="s">
        <v>15</v>
      </c>
      <c r="E6056">
        <v>9833.9130000000005</v>
      </c>
      <c r="F6056">
        <v>2020</v>
      </c>
    </row>
    <row r="6057" spans="1:6" x14ac:dyDescent="0.25">
      <c r="A6057" t="s">
        <v>2365</v>
      </c>
      <c r="B6057" t="s">
        <v>2352</v>
      </c>
      <c r="C6057" t="b">
        <v>0</v>
      </c>
      <c r="D6057" t="s">
        <v>48</v>
      </c>
      <c r="E6057">
        <v>188633</v>
      </c>
      <c r="F6057">
        <v>2020</v>
      </c>
    </row>
    <row r="6058" spans="1:6" x14ac:dyDescent="0.25">
      <c r="A6058" t="s">
        <v>2412</v>
      </c>
      <c r="B6058" t="s">
        <v>2347</v>
      </c>
      <c r="C6058" t="b">
        <v>0</v>
      </c>
      <c r="D6058" t="s">
        <v>48</v>
      </c>
      <c r="E6058">
        <v>112422.03</v>
      </c>
      <c r="F6058">
        <v>2020</v>
      </c>
    </row>
    <row r="6059" spans="1:6" x14ac:dyDescent="0.25">
      <c r="A6059" t="s">
        <v>2332</v>
      </c>
      <c r="B6059" t="s">
        <v>2350</v>
      </c>
      <c r="C6059" t="b">
        <v>0</v>
      </c>
      <c r="D6059" t="s">
        <v>15</v>
      </c>
      <c r="E6059">
        <v>0</v>
      </c>
      <c r="F6059">
        <v>2020</v>
      </c>
    </row>
    <row r="6060" spans="1:6" x14ac:dyDescent="0.25">
      <c r="A6060" t="s">
        <v>2378</v>
      </c>
      <c r="B6060" t="s">
        <v>2343</v>
      </c>
      <c r="C6060" t="b">
        <v>0</v>
      </c>
      <c r="D6060" t="s">
        <v>15</v>
      </c>
      <c r="E6060">
        <v>7036</v>
      </c>
      <c r="F6060">
        <v>2020</v>
      </c>
    </row>
    <row r="6061" spans="1:6" x14ac:dyDescent="0.25">
      <c r="A6061" t="s">
        <v>2332</v>
      </c>
      <c r="B6061" t="s">
        <v>2350</v>
      </c>
      <c r="C6061" t="b">
        <v>0</v>
      </c>
      <c r="D6061" t="s">
        <v>15</v>
      </c>
      <c r="E6061">
        <v>0</v>
      </c>
      <c r="F6061">
        <v>2020</v>
      </c>
    </row>
    <row r="6062" spans="1:6" x14ac:dyDescent="0.25">
      <c r="A6062" t="s">
        <v>2378</v>
      </c>
      <c r="B6062" t="s">
        <v>2343</v>
      </c>
      <c r="C6062" t="b">
        <v>0</v>
      </c>
      <c r="D6062" t="s">
        <v>15</v>
      </c>
      <c r="E6062">
        <v>158849</v>
      </c>
      <c r="F6062">
        <v>2020</v>
      </c>
    </row>
    <row r="6063" spans="1:6" x14ac:dyDescent="0.25">
      <c r="A6063" t="s">
        <v>2332</v>
      </c>
      <c r="B6063" t="s">
        <v>2343</v>
      </c>
      <c r="C6063" t="b">
        <v>0</v>
      </c>
      <c r="D6063" t="s">
        <v>15</v>
      </c>
      <c r="E6063">
        <v>2126</v>
      </c>
      <c r="F6063">
        <v>2020</v>
      </c>
    </row>
    <row r="6064" spans="1:6" x14ac:dyDescent="0.25">
      <c r="A6064" t="s">
        <v>2332</v>
      </c>
      <c r="B6064" t="s">
        <v>2350</v>
      </c>
      <c r="C6064" t="b">
        <v>0</v>
      </c>
      <c r="D6064" t="s">
        <v>15</v>
      </c>
      <c r="E6064">
        <v>0</v>
      </c>
      <c r="F6064">
        <v>2020</v>
      </c>
    </row>
    <row r="6065" spans="1:6" x14ac:dyDescent="0.25">
      <c r="A6065" t="s">
        <v>2378</v>
      </c>
      <c r="B6065" t="s">
        <v>2343</v>
      </c>
      <c r="C6065" t="b">
        <v>1</v>
      </c>
      <c r="D6065" t="s">
        <v>15</v>
      </c>
      <c r="E6065">
        <v>5358</v>
      </c>
      <c r="F6065">
        <v>2020</v>
      </c>
    </row>
    <row r="6066" spans="1:6" x14ac:dyDescent="0.25">
      <c r="A6066" t="s">
        <v>2332</v>
      </c>
      <c r="B6066" t="s">
        <v>2343</v>
      </c>
      <c r="C6066" t="b">
        <v>0</v>
      </c>
      <c r="D6066" t="s">
        <v>15</v>
      </c>
      <c r="E6066">
        <v>1949</v>
      </c>
      <c r="F6066">
        <v>2020</v>
      </c>
    </row>
    <row r="6067" spans="1:6" x14ac:dyDescent="0.25">
      <c r="A6067" t="s">
        <v>2332</v>
      </c>
      <c r="B6067" t="s">
        <v>2350</v>
      </c>
      <c r="C6067" t="b">
        <v>0</v>
      </c>
      <c r="D6067" t="s">
        <v>15</v>
      </c>
      <c r="E6067">
        <v>0</v>
      </c>
      <c r="F6067">
        <v>2020</v>
      </c>
    </row>
    <row r="6068" spans="1:6" x14ac:dyDescent="0.25">
      <c r="A6068" t="s">
        <v>2457</v>
      </c>
      <c r="B6068" t="s">
        <v>2343</v>
      </c>
      <c r="C6068" t="b">
        <v>1</v>
      </c>
      <c r="D6068" t="s">
        <v>15</v>
      </c>
      <c r="E6068">
        <v>6443</v>
      </c>
      <c r="F6068">
        <v>2020</v>
      </c>
    </row>
    <row r="6069" spans="1:6" x14ac:dyDescent="0.25">
      <c r="A6069" t="s">
        <v>2332</v>
      </c>
      <c r="B6069" t="s">
        <v>2350</v>
      </c>
      <c r="C6069" t="b">
        <v>0</v>
      </c>
      <c r="D6069" t="s">
        <v>79</v>
      </c>
      <c r="E6069">
        <v>0</v>
      </c>
      <c r="F6069">
        <v>2020</v>
      </c>
    </row>
    <row r="6070" spans="1:6" x14ac:dyDescent="0.25">
      <c r="A6070" t="s">
        <v>2332</v>
      </c>
      <c r="B6070" t="s">
        <v>2343</v>
      </c>
      <c r="C6070" t="b">
        <v>0</v>
      </c>
      <c r="D6070" t="s">
        <v>79</v>
      </c>
      <c r="E6070">
        <v>250</v>
      </c>
      <c r="F6070">
        <v>2020</v>
      </c>
    </row>
    <row r="6071" spans="1:6" x14ac:dyDescent="0.25">
      <c r="A6071" t="s">
        <v>2332</v>
      </c>
      <c r="B6071" t="s">
        <v>2350</v>
      </c>
      <c r="C6071" t="b">
        <v>0</v>
      </c>
      <c r="D6071" t="s">
        <v>79</v>
      </c>
      <c r="E6071">
        <v>0</v>
      </c>
      <c r="F6071">
        <v>2020</v>
      </c>
    </row>
    <row r="6072" spans="1:6" x14ac:dyDescent="0.25">
      <c r="A6072" t="s">
        <v>2448</v>
      </c>
      <c r="B6072" t="s">
        <v>2343</v>
      </c>
      <c r="C6072" t="b">
        <v>1</v>
      </c>
      <c r="D6072" t="s">
        <v>79</v>
      </c>
      <c r="E6072">
        <v>812</v>
      </c>
      <c r="F6072">
        <v>2020</v>
      </c>
    </row>
    <row r="6073" spans="1:6" x14ac:dyDescent="0.25">
      <c r="A6073" t="s">
        <v>2379</v>
      </c>
      <c r="B6073" t="s">
        <v>2467</v>
      </c>
      <c r="C6073" t="b">
        <v>1</v>
      </c>
      <c r="D6073" t="s">
        <v>24</v>
      </c>
      <c r="E6073">
        <v>92917.698999999993</v>
      </c>
      <c r="F6073">
        <v>2020</v>
      </c>
    </row>
    <row r="6074" spans="1:6" x14ac:dyDescent="0.25">
      <c r="A6074" t="s">
        <v>2379</v>
      </c>
      <c r="B6074" t="s">
        <v>2467</v>
      </c>
      <c r="C6074" t="b">
        <v>1</v>
      </c>
      <c r="D6074" t="s">
        <v>24</v>
      </c>
      <c r="E6074">
        <v>113566.3</v>
      </c>
      <c r="F6074">
        <v>2020</v>
      </c>
    </row>
    <row r="6075" spans="1:6" x14ac:dyDescent="0.25">
      <c r="A6075" t="s">
        <v>2332</v>
      </c>
      <c r="B6075" t="s">
        <v>2347</v>
      </c>
      <c r="C6075" t="b">
        <v>0</v>
      </c>
      <c r="D6075" t="s">
        <v>24</v>
      </c>
      <c r="E6075">
        <v>0</v>
      </c>
      <c r="F6075">
        <v>2020</v>
      </c>
    </row>
    <row r="6076" spans="1:6" x14ac:dyDescent="0.25">
      <c r="A6076" t="s">
        <v>2385</v>
      </c>
      <c r="B6076" t="s">
        <v>2467</v>
      </c>
      <c r="C6076" t="b">
        <v>1</v>
      </c>
      <c r="D6076" t="s">
        <v>100</v>
      </c>
      <c r="E6076">
        <v>85184.482000000004</v>
      </c>
      <c r="F6076">
        <v>2020</v>
      </c>
    </row>
    <row r="6077" spans="1:6" x14ac:dyDescent="0.25">
      <c r="A6077" t="s">
        <v>2385</v>
      </c>
      <c r="B6077" t="s">
        <v>2467</v>
      </c>
      <c r="C6077" t="b">
        <v>1</v>
      </c>
      <c r="D6077" t="s">
        <v>100</v>
      </c>
      <c r="E6077">
        <v>104114.85</v>
      </c>
      <c r="F6077">
        <v>2020</v>
      </c>
    </row>
    <row r="6078" spans="1:6" x14ac:dyDescent="0.25">
      <c r="A6078" t="s">
        <v>2353</v>
      </c>
      <c r="B6078" t="s">
        <v>2372</v>
      </c>
      <c r="C6078" t="b">
        <v>0</v>
      </c>
      <c r="D6078" t="s">
        <v>100</v>
      </c>
      <c r="E6078">
        <v>422.66500000000002</v>
      </c>
      <c r="F6078">
        <v>2020</v>
      </c>
    </row>
    <row r="6079" spans="1:6" x14ac:dyDescent="0.25">
      <c r="A6079" t="s">
        <v>2448</v>
      </c>
      <c r="B6079" t="s">
        <v>2467</v>
      </c>
      <c r="C6079" t="b">
        <v>0</v>
      </c>
      <c r="D6079" t="s">
        <v>58</v>
      </c>
      <c r="E6079">
        <v>45067.828999999998</v>
      </c>
      <c r="F6079">
        <v>2020</v>
      </c>
    </row>
    <row r="6080" spans="1:6" x14ac:dyDescent="0.25">
      <c r="A6080" t="s">
        <v>2448</v>
      </c>
      <c r="B6080" t="s">
        <v>2467</v>
      </c>
      <c r="C6080" t="b">
        <v>0</v>
      </c>
      <c r="D6080" t="s">
        <v>58</v>
      </c>
      <c r="E6080">
        <v>55082.483</v>
      </c>
      <c r="F6080">
        <v>2020</v>
      </c>
    </row>
    <row r="6081" spans="1:6" x14ac:dyDescent="0.25">
      <c r="A6081" t="s">
        <v>2353</v>
      </c>
      <c r="B6081" t="s">
        <v>2347</v>
      </c>
      <c r="C6081" t="b">
        <v>0</v>
      </c>
      <c r="D6081" t="s">
        <v>58</v>
      </c>
      <c r="E6081">
        <v>673.68799999999999</v>
      </c>
      <c r="F6081">
        <v>2020</v>
      </c>
    </row>
    <row r="6082" spans="1:6" x14ac:dyDescent="0.25">
      <c r="A6082" t="s">
        <v>2332</v>
      </c>
      <c r="B6082" t="s">
        <v>2352</v>
      </c>
      <c r="C6082" t="b">
        <v>0</v>
      </c>
      <c r="D6082" t="s">
        <v>15</v>
      </c>
      <c r="E6082">
        <v>0</v>
      </c>
      <c r="F6082">
        <v>2020</v>
      </c>
    </row>
    <row r="6083" spans="1:6" x14ac:dyDescent="0.25">
      <c r="A6083" t="s">
        <v>2453</v>
      </c>
      <c r="B6083" t="s">
        <v>2352</v>
      </c>
      <c r="C6083" t="b">
        <v>1</v>
      </c>
      <c r="D6083" t="s">
        <v>15</v>
      </c>
      <c r="E6083">
        <v>254600</v>
      </c>
      <c r="F6083">
        <v>2020</v>
      </c>
    </row>
    <row r="6084" spans="1:6" x14ac:dyDescent="0.25">
      <c r="A6084" t="s">
        <v>2448</v>
      </c>
      <c r="B6084" t="s">
        <v>2467</v>
      </c>
      <c r="C6084" t="b">
        <v>1</v>
      </c>
      <c r="D6084" t="s">
        <v>77</v>
      </c>
      <c r="E6084">
        <v>45473.648000000001</v>
      </c>
      <c r="F6084">
        <v>2020</v>
      </c>
    </row>
    <row r="6085" spans="1:6" x14ac:dyDescent="0.25">
      <c r="A6085" t="s">
        <v>2448</v>
      </c>
      <c r="B6085" t="s">
        <v>2467</v>
      </c>
      <c r="C6085" t="b">
        <v>1</v>
      </c>
      <c r="D6085" t="s">
        <v>77</v>
      </c>
      <c r="E6085">
        <v>55578.351999999999</v>
      </c>
      <c r="F6085">
        <v>2020</v>
      </c>
    </row>
    <row r="6086" spans="1:6" x14ac:dyDescent="0.25">
      <c r="A6086" t="s">
        <v>2360</v>
      </c>
      <c r="B6086" t="s">
        <v>2467</v>
      </c>
      <c r="C6086" t="b">
        <v>1</v>
      </c>
      <c r="D6086" t="s">
        <v>24</v>
      </c>
      <c r="E6086">
        <v>60369.540999999997</v>
      </c>
      <c r="F6086">
        <v>2020</v>
      </c>
    </row>
    <row r="6087" spans="1:6" x14ac:dyDescent="0.25">
      <c r="A6087" t="s">
        <v>2360</v>
      </c>
      <c r="B6087" t="s">
        <v>2467</v>
      </c>
      <c r="C6087" t="b">
        <v>1</v>
      </c>
      <c r="D6087" t="s">
        <v>24</v>
      </c>
      <c r="E6087">
        <v>73785.459000000003</v>
      </c>
      <c r="F6087">
        <v>2020</v>
      </c>
    </row>
    <row r="6088" spans="1:6" x14ac:dyDescent="0.25">
      <c r="A6088" t="s">
        <v>2360</v>
      </c>
      <c r="B6088" t="s">
        <v>2467</v>
      </c>
      <c r="C6088" t="b">
        <v>1</v>
      </c>
      <c r="D6088" t="s">
        <v>55</v>
      </c>
      <c r="E6088">
        <v>103474.66</v>
      </c>
      <c r="F6088">
        <v>2020</v>
      </c>
    </row>
    <row r="6089" spans="1:6" x14ac:dyDescent="0.25">
      <c r="A6089" t="s">
        <v>2360</v>
      </c>
      <c r="B6089" t="s">
        <v>2467</v>
      </c>
      <c r="C6089" t="b">
        <v>1</v>
      </c>
      <c r="D6089" t="s">
        <v>55</v>
      </c>
      <c r="E6089">
        <v>126470.34</v>
      </c>
      <c r="F6089">
        <v>2020</v>
      </c>
    </row>
    <row r="6090" spans="1:6" x14ac:dyDescent="0.25">
      <c r="A6090" t="s">
        <v>2332</v>
      </c>
      <c r="B6090" t="s">
        <v>2347</v>
      </c>
      <c r="C6090" t="b">
        <v>0</v>
      </c>
      <c r="D6090" t="s">
        <v>55</v>
      </c>
      <c r="E6090">
        <v>0</v>
      </c>
      <c r="F6090">
        <v>2020</v>
      </c>
    </row>
    <row r="6091" spans="1:6" x14ac:dyDescent="0.25">
      <c r="A6091" t="s">
        <v>2378</v>
      </c>
      <c r="B6091" t="s">
        <v>2467</v>
      </c>
      <c r="C6091" t="b">
        <v>1</v>
      </c>
      <c r="D6091" t="s">
        <v>55</v>
      </c>
      <c r="E6091">
        <v>140947.32999999999</v>
      </c>
      <c r="F6091">
        <v>2020</v>
      </c>
    </row>
    <row r="6092" spans="1:6" x14ac:dyDescent="0.25">
      <c r="A6092" t="s">
        <v>2378</v>
      </c>
      <c r="B6092" t="s">
        <v>2467</v>
      </c>
      <c r="C6092" t="b">
        <v>1</v>
      </c>
      <c r="D6092" t="s">
        <v>55</v>
      </c>
      <c r="E6092">
        <v>172269.67</v>
      </c>
      <c r="F6092">
        <v>2020</v>
      </c>
    </row>
    <row r="6093" spans="1:6" x14ac:dyDescent="0.25">
      <c r="A6093" t="s">
        <v>2332</v>
      </c>
      <c r="B6093" t="s">
        <v>2345</v>
      </c>
      <c r="C6093" t="b">
        <v>0</v>
      </c>
      <c r="D6093" t="s">
        <v>100</v>
      </c>
      <c r="E6093">
        <v>0</v>
      </c>
      <c r="F6093">
        <v>2020</v>
      </c>
    </row>
    <row r="6094" spans="1:6" x14ac:dyDescent="0.25">
      <c r="A6094" t="s">
        <v>2353</v>
      </c>
      <c r="B6094" t="s">
        <v>2350</v>
      </c>
      <c r="C6094" t="b">
        <v>0</v>
      </c>
      <c r="D6094" t="s">
        <v>100</v>
      </c>
      <c r="E6094">
        <v>5888.2349999999997</v>
      </c>
      <c r="F6094">
        <v>2020</v>
      </c>
    </row>
    <row r="6095" spans="1:6" x14ac:dyDescent="0.25">
      <c r="A6095" t="s">
        <v>2353</v>
      </c>
      <c r="B6095" t="s">
        <v>2345</v>
      </c>
      <c r="C6095" t="b">
        <v>0</v>
      </c>
      <c r="D6095" t="s">
        <v>100</v>
      </c>
      <c r="E6095">
        <v>44782.764999999999</v>
      </c>
      <c r="F6095">
        <v>2020</v>
      </c>
    </row>
    <row r="6096" spans="1:6" x14ac:dyDescent="0.25">
      <c r="A6096" t="s">
        <v>2360</v>
      </c>
      <c r="B6096" t="s">
        <v>2467</v>
      </c>
      <c r="C6096" t="b">
        <v>1</v>
      </c>
      <c r="D6096" t="s">
        <v>55</v>
      </c>
      <c r="E6096">
        <v>86178.067999999999</v>
      </c>
      <c r="F6096">
        <v>2020</v>
      </c>
    </row>
    <row r="6097" spans="1:6" x14ac:dyDescent="0.25">
      <c r="A6097" t="s">
        <v>2360</v>
      </c>
      <c r="B6097" t="s">
        <v>2467</v>
      </c>
      <c r="C6097" t="b">
        <v>1</v>
      </c>
      <c r="D6097" t="s">
        <v>55</v>
      </c>
      <c r="E6097">
        <v>105330.93</v>
      </c>
      <c r="F6097">
        <v>2020</v>
      </c>
    </row>
    <row r="6098" spans="1:6" x14ac:dyDescent="0.25">
      <c r="A6098" t="s">
        <v>2332</v>
      </c>
      <c r="B6098" t="s">
        <v>2386</v>
      </c>
      <c r="C6098" t="b">
        <v>0</v>
      </c>
      <c r="D6098" t="s">
        <v>15</v>
      </c>
      <c r="E6098">
        <v>0</v>
      </c>
      <c r="F6098">
        <v>2020</v>
      </c>
    </row>
    <row r="6099" spans="1:6" x14ac:dyDescent="0.25">
      <c r="A6099" t="s">
        <v>2332</v>
      </c>
      <c r="B6099" t="s">
        <v>2347</v>
      </c>
      <c r="C6099" t="b">
        <v>0</v>
      </c>
      <c r="D6099" t="s">
        <v>15</v>
      </c>
      <c r="E6099">
        <v>0</v>
      </c>
      <c r="F6099">
        <v>2020</v>
      </c>
    </row>
    <row r="6100" spans="1:6" x14ac:dyDescent="0.25">
      <c r="A6100" t="s">
        <v>2378</v>
      </c>
      <c r="B6100" t="s">
        <v>2386</v>
      </c>
      <c r="C6100" t="b">
        <v>1</v>
      </c>
      <c r="D6100" t="s">
        <v>15</v>
      </c>
      <c r="E6100">
        <v>277226</v>
      </c>
      <c r="F6100">
        <v>2020</v>
      </c>
    </row>
    <row r="6101" spans="1:6" x14ac:dyDescent="0.25">
      <c r="A6101" t="s">
        <v>2377</v>
      </c>
      <c r="B6101" t="s">
        <v>2467</v>
      </c>
      <c r="C6101" t="b">
        <v>1</v>
      </c>
      <c r="D6101" t="s">
        <v>85</v>
      </c>
      <c r="E6101">
        <v>166114.48000000001</v>
      </c>
      <c r="F6101">
        <v>2020</v>
      </c>
    </row>
    <row r="6102" spans="1:6" x14ac:dyDescent="0.25">
      <c r="A6102" t="s">
        <v>2377</v>
      </c>
      <c r="B6102" t="s">
        <v>2467</v>
      </c>
      <c r="C6102" t="b">
        <v>1</v>
      </c>
      <c r="D6102" t="s">
        <v>85</v>
      </c>
      <c r="E6102">
        <v>203033.52</v>
      </c>
      <c r="F6102">
        <v>2020</v>
      </c>
    </row>
    <row r="6103" spans="1:6" x14ac:dyDescent="0.25">
      <c r="A6103" t="s">
        <v>2332</v>
      </c>
      <c r="B6103" t="s">
        <v>2347</v>
      </c>
      <c r="C6103" t="b">
        <v>0</v>
      </c>
      <c r="D6103" t="s">
        <v>85</v>
      </c>
      <c r="E6103">
        <v>0</v>
      </c>
      <c r="F6103">
        <v>2020</v>
      </c>
    </row>
    <row r="6104" spans="1:6" x14ac:dyDescent="0.25">
      <c r="A6104" t="s">
        <v>2457</v>
      </c>
      <c r="B6104" t="s">
        <v>2467</v>
      </c>
      <c r="C6104" t="b">
        <v>1</v>
      </c>
      <c r="D6104" t="s">
        <v>19</v>
      </c>
      <c r="E6104">
        <v>215052.47</v>
      </c>
      <c r="F6104">
        <v>2020</v>
      </c>
    </row>
    <row r="6105" spans="1:6" x14ac:dyDescent="0.25">
      <c r="A6105" t="s">
        <v>2457</v>
      </c>
      <c r="B6105" t="s">
        <v>2467</v>
      </c>
      <c r="C6105" t="b">
        <v>1</v>
      </c>
      <c r="D6105" t="s">
        <v>19</v>
      </c>
      <c r="E6105">
        <v>262845.53000000003</v>
      </c>
      <c r="F6105">
        <v>2020</v>
      </c>
    </row>
    <row r="6106" spans="1:6" x14ac:dyDescent="0.25">
      <c r="A6106" t="s">
        <v>2370</v>
      </c>
      <c r="B6106" t="s">
        <v>2467</v>
      </c>
      <c r="C6106" t="b">
        <v>1</v>
      </c>
      <c r="D6106" t="s">
        <v>24</v>
      </c>
      <c r="E6106">
        <v>198629.28</v>
      </c>
      <c r="F6106">
        <v>2020</v>
      </c>
    </row>
    <row r="6107" spans="1:6" x14ac:dyDescent="0.25">
      <c r="A6107" t="s">
        <v>2370</v>
      </c>
      <c r="B6107" t="s">
        <v>2467</v>
      </c>
      <c r="C6107" t="b">
        <v>1</v>
      </c>
      <c r="D6107" t="s">
        <v>24</v>
      </c>
      <c r="E6107">
        <v>242763.35</v>
      </c>
      <c r="F6107">
        <v>2020</v>
      </c>
    </row>
    <row r="6108" spans="1:6" x14ac:dyDescent="0.25">
      <c r="A6108" t="s">
        <v>2353</v>
      </c>
      <c r="B6108" t="s">
        <v>2347</v>
      </c>
      <c r="C6108" t="b">
        <v>0</v>
      </c>
      <c r="D6108" t="s">
        <v>24</v>
      </c>
      <c r="E6108">
        <v>3.37</v>
      </c>
      <c r="F6108">
        <v>2020</v>
      </c>
    </row>
    <row r="6109" spans="1:6" x14ac:dyDescent="0.25">
      <c r="A6109" t="s">
        <v>2385</v>
      </c>
      <c r="B6109" t="s">
        <v>2467</v>
      </c>
      <c r="C6109" t="b">
        <v>1</v>
      </c>
      <c r="D6109" t="s">
        <v>79</v>
      </c>
      <c r="E6109">
        <v>38223.385000000002</v>
      </c>
      <c r="F6109">
        <v>2020</v>
      </c>
    </row>
    <row r="6110" spans="1:6" x14ac:dyDescent="0.25">
      <c r="A6110" t="s">
        <v>2385</v>
      </c>
      <c r="B6110" t="s">
        <v>2467</v>
      </c>
      <c r="C6110" t="b">
        <v>1</v>
      </c>
      <c r="D6110" t="s">
        <v>79</v>
      </c>
      <c r="E6110">
        <v>46717.614999999998</v>
      </c>
      <c r="F6110">
        <v>2020</v>
      </c>
    </row>
    <row r="6111" spans="1:6" x14ac:dyDescent="0.25">
      <c r="A6111" t="s">
        <v>2453</v>
      </c>
      <c r="B6111" t="s">
        <v>2467</v>
      </c>
      <c r="C6111" t="b">
        <v>1</v>
      </c>
      <c r="D6111" t="s">
        <v>125</v>
      </c>
      <c r="E6111">
        <v>56376.591999999997</v>
      </c>
      <c r="F6111">
        <v>2020</v>
      </c>
    </row>
    <row r="6112" spans="1:6" x14ac:dyDescent="0.25">
      <c r="A6112" t="s">
        <v>2453</v>
      </c>
      <c r="B6112" t="s">
        <v>2467</v>
      </c>
      <c r="C6112" t="b">
        <v>1</v>
      </c>
      <c r="D6112" t="s">
        <v>125</v>
      </c>
      <c r="E6112">
        <v>68903.407999999996</v>
      </c>
      <c r="F6112">
        <v>2020</v>
      </c>
    </row>
    <row r="6113" spans="1:6" x14ac:dyDescent="0.25">
      <c r="A6113" t="s">
        <v>2453</v>
      </c>
      <c r="B6113" t="s">
        <v>2467</v>
      </c>
      <c r="C6113" t="b">
        <v>1</v>
      </c>
      <c r="D6113" t="s">
        <v>24</v>
      </c>
      <c r="E6113">
        <v>184838.47</v>
      </c>
      <c r="F6113">
        <v>2020</v>
      </c>
    </row>
    <row r="6114" spans="1:6" x14ac:dyDescent="0.25">
      <c r="A6114" t="s">
        <v>2453</v>
      </c>
      <c r="B6114" t="s">
        <v>2467</v>
      </c>
      <c r="C6114" t="b">
        <v>1</v>
      </c>
      <c r="D6114" t="s">
        <v>24</v>
      </c>
      <c r="E6114">
        <v>225919.53</v>
      </c>
      <c r="F6114">
        <v>2020</v>
      </c>
    </row>
    <row r="6115" spans="1:6" x14ac:dyDescent="0.25">
      <c r="A6115" t="s">
        <v>2332</v>
      </c>
      <c r="B6115" t="s">
        <v>2350</v>
      </c>
      <c r="C6115" t="b">
        <v>0</v>
      </c>
      <c r="D6115" t="s">
        <v>100</v>
      </c>
      <c r="E6115">
        <v>0</v>
      </c>
      <c r="F6115">
        <v>2020</v>
      </c>
    </row>
    <row r="6116" spans="1:6" x14ac:dyDescent="0.25">
      <c r="A6116" t="s">
        <v>2353</v>
      </c>
      <c r="B6116" t="s">
        <v>2372</v>
      </c>
      <c r="C6116" t="b">
        <v>0</v>
      </c>
      <c r="D6116" t="s">
        <v>100</v>
      </c>
      <c r="E6116">
        <v>881.78099999999995</v>
      </c>
      <c r="F6116">
        <v>2020</v>
      </c>
    </row>
    <row r="6117" spans="1:6" x14ac:dyDescent="0.25">
      <c r="A6117" t="s">
        <v>2444</v>
      </c>
      <c r="B6117" t="s">
        <v>2345</v>
      </c>
      <c r="C6117" t="b">
        <v>1</v>
      </c>
      <c r="D6117" t="s">
        <v>100</v>
      </c>
      <c r="E6117">
        <v>8048.5519999999997</v>
      </c>
      <c r="F6117">
        <v>2020</v>
      </c>
    </row>
    <row r="6118" spans="1:6" x14ac:dyDescent="0.25">
      <c r="A6118" t="s">
        <v>2353</v>
      </c>
      <c r="B6118" t="s">
        <v>2386</v>
      </c>
      <c r="C6118" t="b">
        <v>0</v>
      </c>
      <c r="D6118" t="s">
        <v>100</v>
      </c>
      <c r="E6118">
        <v>57.332999999999998</v>
      </c>
      <c r="F6118">
        <v>2020</v>
      </c>
    </row>
    <row r="6119" spans="1:6" x14ac:dyDescent="0.25">
      <c r="A6119" t="s">
        <v>2353</v>
      </c>
      <c r="B6119" t="s">
        <v>2350</v>
      </c>
      <c r="C6119" t="b">
        <v>0</v>
      </c>
      <c r="D6119" t="s">
        <v>100</v>
      </c>
      <c r="E6119">
        <v>459.334</v>
      </c>
      <c r="F6119">
        <v>2020</v>
      </c>
    </row>
    <row r="6120" spans="1:6" x14ac:dyDescent="0.25">
      <c r="A6120" t="s">
        <v>2370</v>
      </c>
      <c r="B6120" t="s">
        <v>2341</v>
      </c>
      <c r="C6120" t="b">
        <v>1</v>
      </c>
      <c r="D6120" t="s">
        <v>32</v>
      </c>
      <c r="E6120">
        <v>615</v>
      </c>
      <c r="F6120">
        <v>2020</v>
      </c>
    </row>
    <row r="6121" spans="1:6" x14ac:dyDescent="0.25">
      <c r="A6121" t="s">
        <v>2370</v>
      </c>
      <c r="B6121" t="s">
        <v>2341</v>
      </c>
      <c r="C6121" t="b">
        <v>1</v>
      </c>
      <c r="D6121" t="s">
        <v>15</v>
      </c>
      <c r="E6121">
        <v>556</v>
      </c>
      <c r="F6121">
        <v>2020</v>
      </c>
    </row>
    <row r="6122" spans="1:6" x14ac:dyDescent="0.25">
      <c r="A6122" t="s">
        <v>2457</v>
      </c>
      <c r="B6122" t="s">
        <v>2341</v>
      </c>
      <c r="C6122" t="b">
        <v>1</v>
      </c>
      <c r="D6122" t="s">
        <v>100</v>
      </c>
      <c r="E6122">
        <v>34962</v>
      </c>
      <c r="F6122">
        <v>2020</v>
      </c>
    </row>
    <row r="6123" spans="1:6" x14ac:dyDescent="0.25">
      <c r="A6123" t="s">
        <v>2457</v>
      </c>
      <c r="B6123" t="s">
        <v>2341</v>
      </c>
      <c r="C6123" t="b">
        <v>1</v>
      </c>
      <c r="D6123" t="s">
        <v>100</v>
      </c>
      <c r="E6123">
        <v>35153</v>
      </c>
      <c r="F6123">
        <v>2020</v>
      </c>
    </row>
    <row r="6124" spans="1:6" x14ac:dyDescent="0.25">
      <c r="A6124" t="s">
        <v>2378</v>
      </c>
      <c r="B6124" t="s">
        <v>2341</v>
      </c>
      <c r="C6124" t="b">
        <v>1</v>
      </c>
      <c r="D6124" t="s">
        <v>32</v>
      </c>
      <c r="E6124">
        <v>30424</v>
      </c>
      <c r="F6124">
        <v>2020</v>
      </c>
    </row>
    <row r="6125" spans="1:6" x14ac:dyDescent="0.25">
      <c r="A6125" t="s">
        <v>2385</v>
      </c>
      <c r="B6125" t="s">
        <v>2341</v>
      </c>
      <c r="C6125" t="b">
        <v>1</v>
      </c>
      <c r="D6125" t="s">
        <v>32</v>
      </c>
      <c r="E6125">
        <v>27199</v>
      </c>
      <c r="F6125">
        <v>2020</v>
      </c>
    </row>
    <row r="6126" spans="1:6" x14ac:dyDescent="0.25">
      <c r="A6126" t="s">
        <v>2385</v>
      </c>
      <c r="B6126" t="s">
        <v>2341</v>
      </c>
      <c r="C6126" t="b">
        <v>1</v>
      </c>
      <c r="D6126" t="s">
        <v>100</v>
      </c>
      <c r="E6126">
        <v>83412</v>
      </c>
      <c r="F6126">
        <v>2020</v>
      </c>
    </row>
    <row r="6127" spans="1:6" x14ac:dyDescent="0.25">
      <c r="A6127" t="s">
        <v>2385</v>
      </c>
      <c r="B6127" t="s">
        <v>2341</v>
      </c>
      <c r="C6127" t="b">
        <v>1</v>
      </c>
      <c r="D6127" t="s">
        <v>100</v>
      </c>
      <c r="E6127">
        <v>101138</v>
      </c>
      <c r="F6127">
        <v>2020</v>
      </c>
    </row>
    <row r="6128" spans="1:6" x14ac:dyDescent="0.25">
      <c r="A6128" t="s">
        <v>2448</v>
      </c>
      <c r="B6128" t="s">
        <v>2345</v>
      </c>
      <c r="C6128" t="b">
        <v>0</v>
      </c>
      <c r="D6128" t="s">
        <v>122</v>
      </c>
      <c r="E6128">
        <v>105215.26</v>
      </c>
      <c r="F6128">
        <v>2020</v>
      </c>
    </row>
    <row r="6129" spans="1:6" x14ac:dyDescent="0.25">
      <c r="A6129" t="s">
        <v>2389</v>
      </c>
      <c r="B6129" t="s">
        <v>2386</v>
      </c>
      <c r="C6129" t="b">
        <v>1</v>
      </c>
      <c r="D6129" t="s">
        <v>122</v>
      </c>
      <c r="E6129">
        <v>395340.88</v>
      </c>
      <c r="F6129">
        <v>2020</v>
      </c>
    </row>
    <row r="6130" spans="1:6" x14ac:dyDescent="0.25">
      <c r="A6130" t="s">
        <v>2353</v>
      </c>
      <c r="B6130" t="s">
        <v>2350</v>
      </c>
      <c r="C6130" t="b">
        <v>0</v>
      </c>
      <c r="D6130" t="s">
        <v>122</v>
      </c>
      <c r="E6130">
        <v>74.778999999999996</v>
      </c>
      <c r="F6130">
        <v>2020</v>
      </c>
    </row>
    <row r="6131" spans="1:6" x14ac:dyDescent="0.25">
      <c r="A6131" t="s">
        <v>2353</v>
      </c>
      <c r="B6131" t="s">
        <v>2347</v>
      </c>
      <c r="C6131" t="b">
        <v>0</v>
      </c>
      <c r="D6131" t="s">
        <v>122</v>
      </c>
      <c r="E6131">
        <v>179337.46</v>
      </c>
      <c r="F6131">
        <v>2020</v>
      </c>
    </row>
    <row r="6132" spans="1:6" x14ac:dyDescent="0.25">
      <c r="A6132" t="s">
        <v>2353</v>
      </c>
      <c r="B6132" t="s">
        <v>2350</v>
      </c>
      <c r="C6132" t="b">
        <v>0</v>
      </c>
      <c r="D6132" t="s">
        <v>122</v>
      </c>
      <c r="E6132">
        <v>2817.5160000000001</v>
      </c>
      <c r="F6132">
        <v>2020</v>
      </c>
    </row>
    <row r="6133" spans="1:6" x14ac:dyDescent="0.25">
      <c r="A6133" t="s">
        <v>2389</v>
      </c>
      <c r="B6133" t="s">
        <v>2386</v>
      </c>
      <c r="C6133" t="b">
        <v>1</v>
      </c>
      <c r="D6133" t="s">
        <v>122</v>
      </c>
      <c r="E6133">
        <v>150504.1</v>
      </c>
      <c r="F6133">
        <v>2020</v>
      </c>
    </row>
    <row r="6134" spans="1:6" x14ac:dyDescent="0.25">
      <c r="A6134" t="s">
        <v>2332</v>
      </c>
      <c r="B6134" t="s">
        <v>2345</v>
      </c>
      <c r="C6134" t="b">
        <v>0</v>
      </c>
      <c r="D6134" t="s">
        <v>37</v>
      </c>
      <c r="E6134">
        <v>0</v>
      </c>
      <c r="F6134">
        <v>2020</v>
      </c>
    </row>
    <row r="6135" spans="1:6" x14ac:dyDescent="0.25">
      <c r="A6135" t="s">
        <v>2377</v>
      </c>
      <c r="B6135" t="s">
        <v>2347</v>
      </c>
      <c r="C6135" t="b">
        <v>0</v>
      </c>
      <c r="D6135" t="s">
        <v>37</v>
      </c>
      <c r="E6135">
        <v>9889.15</v>
      </c>
      <c r="F6135">
        <v>2020</v>
      </c>
    </row>
    <row r="6136" spans="1:6" x14ac:dyDescent="0.25">
      <c r="A6136" t="s">
        <v>2381</v>
      </c>
      <c r="B6136" t="s">
        <v>2352</v>
      </c>
      <c r="C6136" t="b">
        <v>0</v>
      </c>
      <c r="D6136" t="s">
        <v>82</v>
      </c>
      <c r="E6136">
        <v>85104</v>
      </c>
      <c r="F6136">
        <v>2020</v>
      </c>
    </row>
    <row r="6137" spans="1:6" x14ac:dyDescent="0.25">
      <c r="A6137" t="s">
        <v>2332</v>
      </c>
      <c r="B6137" t="s">
        <v>2347</v>
      </c>
      <c r="C6137" t="b">
        <v>0</v>
      </c>
      <c r="D6137" t="s">
        <v>82</v>
      </c>
      <c r="E6137">
        <v>1584</v>
      </c>
      <c r="F6137">
        <v>2020</v>
      </c>
    </row>
    <row r="6138" spans="1:6" x14ac:dyDescent="0.25">
      <c r="A6138" t="s">
        <v>2370</v>
      </c>
      <c r="B6138" t="s">
        <v>2467</v>
      </c>
      <c r="C6138" t="b">
        <v>0</v>
      </c>
      <c r="D6138" t="s">
        <v>85</v>
      </c>
      <c r="E6138">
        <v>5150.8509999999997</v>
      </c>
      <c r="F6138">
        <v>2020</v>
      </c>
    </row>
    <row r="6139" spans="1:6" x14ac:dyDescent="0.25">
      <c r="A6139" t="s">
        <v>2370</v>
      </c>
      <c r="B6139" t="s">
        <v>2467</v>
      </c>
      <c r="C6139" t="b">
        <v>0</v>
      </c>
      <c r="D6139" t="s">
        <v>85</v>
      </c>
      <c r="E6139">
        <v>6295.1490000000003</v>
      </c>
      <c r="F6139">
        <v>2020</v>
      </c>
    </row>
    <row r="6140" spans="1:6" x14ac:dyDescent="0.25">
      <c r="A6140" t="s">
        <v>2332</v>
      </c>
      <c r="B6140" t="s">
        <v>2347</v>
      </c>
      <c r="C6140" t="b">
        <v>0</v>
      </c>
      <c r="D6140" t="s">
        <v>85</v>
      </c>
      <c r="E6140">
        <v>0</v>
      </c>
      <c r="F6140">
        <v>2020</v>
      </c>
    </row>
    <row r="6141" spans="1:6" x14ac:dyDescent="0.25">
      <c r="A6141" t="s">
        <v>2370</v>
      </c>
      <c r="B6141" t="s">
        <v>2341</v>
      </c>
      <c r="C6141" t="b">
        <v>1</v>
      </c>
      <c r="D6141" t="s">
        <v>97</v>
      </c>
      <c r="E6141">
        <v>23886</v>
      </c>
      <c r="F6141">
        <v>2020</v>
      </c>
    </row>
    <row r="6142" spans="1:6" x14ac:dyDescent="0.25">
      <c r="A6142" t="s">
        <v>2332</v>
      </c>
      <c r="B6142" t="s">
        <v>2386</v>
      </c>
      <c r="C6142" t="b">
        <v>0</v>
      </c>
      <c r="D6142" t="s">
        <v>97</v>
      </c>
      <c r="E6142">
        <v>0</v>
      </c>
      <c r="F6142">
        <v>2020</v>
      </c>
    </row>
    <row r="6143" spans="1:6" x14ac:dyDescent="0.25">
      <c r="A6143" t="s">
        <v>2444</v>
      </c>
      <c r="B6143" t="s">
        <v>2350</v>
      </c>
      <c r="C6143" t="b">
        <v>1</v>
      </c>
      <c r="D6143" t="s">
        <v>69</v>
      </c>
      <c r="E6143">
        <v>385.05399999999997</v>
      </c>
      <c r="F6143">
        <v>2020</v>
      </c>
    </row>
    <row r="6144" spans="1:6" x14ac:dyDescent="0.25">
      <c r="A6144" t="s">
        <v>2353</v>
      </c>
      <c r="B6144" t="s">
        <v>2372</v>
      </c>
      <c r="C6144" t="b">
        <v>0</v>
      </c>
      <c r="D6144" t="s">
        <v>69</v>
      </c>
      <c r="E6144">
        <v>11635.255999999999</v>
      </c>
      <c r="F6144">
        <v>2020</v>
      </c>
    </row>
    <row r="6145" spans="1:6" x14ac:dyDescent="0.25">
      <c r="A6145" t="s">
        <v>2444</v>
      </c>
      <c r="B6145" t="s">
        <v>2350</v>
      </c>
      <c r="C6145" t="b">
        <v>1</v>
      </c>
      <c r="D6145" t="s">
        <v>69</v>
      </c>
      <c r="E6145">
        <v>447318.69</v>
      </c>
      <c r="F6145">
        <v>2020</v>
      </c>
    </row>
    <row r="6146" spans="1:6" x14ac:dyDescent="0.25">
      <c r="A6146" t="s">
        <v>2353</v>
      </c>
      <c r="B6146" t="s">
        <v>2352</v>
      </c>
      <c r="C6146" t="b">
        <v>0</v>
      </c>
      <c r="D6146" t="s">
        <v>40</v>
      </c>
      <c r="E6146">
        <v>22.315000000000001</v>
      </c>
      <c r="F6146">
        <v>2020</v>
      </c>
    </row>
    <row r="6147" spans="1:6" x14ac:dyDescent="0.25">
      <c r="A6147" t="s">
        <v>2390</v>
      </c>
      <c r="B6147" t="s">
        <v>2386</v>
      </c>
      <c r="C6147" t="b">
        <v>1</v>
      </c>
      <c r="D6147" t="s">
        <v>40</v>
      </c>
      <c r="E6147">
        <v>1469.6849999999999</v>
      </c>
      <c r="F6147">
        <v>2020</v>
      </c>
    </row>
    <row r="6148" spans="1:6" x14ac:dyDescent="0.25">
      <c r="A6148" t="s">
        <v>2404</v>
      </c>
      <c r="B6148" t="s">
        <v>2341</v>
      </c>
      <c r="C6148" t="b">
        <v>0</v>
      </c>
      <c r="D6148" t="s">
        <v>131</v>
      </c>
      <c r="E6148">
        <v>12726</v>
      </c>
      <c r="F6148">
        <v>2020</v>
      </c>
    </row>
    <row r="6149" spans="1:6" x14ac:dyDescent="0.25">
      <c r="A6149" t="s">
        <v>2416</v>
      </c>
      <c r="B6149" t="s">
        <v>2345</v>
      </c>
      <c r="C6149" t="b">
        <v>0</v>
      </c>
      <c r="D6149" t="s">
        <v>131</v>
      </c>
      <c r="E6149">
        <v>-3058.4549999999999</v>
      </c>
      <c r="F6149">
        <v>2020</v>
      </c>
    </row>
    <row r="6150" spans="1:6" x14ac:dyDescent="0.25">
      <c r="A6150" t="s">
        <v>2353</v>
      </c>
      <c r="B6150" t="s">
        <v>2350</v>
      </c>
      <c r="C6150" t="b">
        <v>0</v>
      </c>
      <c r="D6150" t="s">
        <v>131</v>
      </c>
      <c r="E6150">
        <v>-35.255000000000003</v>
      </c>
      <c r="F6150">
        <v>2020</v>
      </c>
    </row>
    <row r="6151" spans="1:6" x14ac:dyDescent="0.25">
      <c r="A6151" t="s">
        <v>2406</v>
      </c>
      <c r="B6151" t="s">
        <v>2347</v>
      </c>
      <c r="C6151" t="b">
        <v>0</v>
      </c>
      <c r="D6151" t="s">
        <v>131</v>
      </c>
      <c r="E6151">
        <v>-6587.29</v>
      </c>
      <c r="F6151">
        <v>2020</v>
      </c>
    </row>
    <row r="6152" spans="1:6" x14ac:dyDescent="0.25">
      <c r="A6152" t="s">
        <v>2332</v>
      </c>
      <c r="B6152" t="s">
        <v>2345</v>
      </c>
      <c r="C6152" t="b">
        <v>0</v>
      </c>
      <c r="D6152" t="s">
        <v>131</v>
      </c>
      <c r="E6152">
        <v>0</v>
      </c>
      <c r="F6152">
        <v>2020</v>
      </c>
    </row>
    <row r="6153" spans="1:6" x14ac:dyDescent="0.25">
      <c r="A6153" t="s">
        <v>2338</v>
      </c>
      <c r="B6153" t="s">
        <v>2350</v>
      </c>
      <c r="C6153" t="b">
        <v>0</v>
      </c>
      <c r="D6153" t="s">
        <v>37</v>
      </c>
      <c r="E6153">
        <v>420.755</v>
      </c>
      <c r="F6153">
        <v>2020</v>
      </c>
    </row>
    <row r="6154" spans="1:6" x14ac:dyDescent="0.25">
      <c r="A6154" t="s">
        <v>2389</v>
      </c>
      <c r="B6154" t="s">
        <v>2352</v>
      </c>
      <c r="C6154" t="b">
        <v>0</v>
      </c>
      <c r="D6154" t="s">
        <v>37</v>
      </c>
      <c r="E6154">
        <v>33493.245000000003</v>
      </c>
      <c r="F6154">
        <v>2020</v>
      </c>
    </row>
    <row r="6155" spans="1:6" x14ac:dyDescent="0.25">
      <c r="A6155" t="s">
        <v>2400</v>
      </c>
      <c r="B6155" t="s">
        <v>2386</v>
      </c>
      <c r="C6155" t="b">
        <v>1</v>
      </c>
      <c r="D6155" t="s">
        <v>131</v>
      </c>
      <c r="E6155">
        <v>17073</v>
      </c>
      <c r="F6155">
        <v>2020</v>
      </c>
    </row>
    <row r="6156" spans="1:6" x14ac:dyDescent="0.25">
      <c r="A6156" t="s">
        <v>2332</v>
      </c>
      <c r="B6156" t="s">
        <v>2352</v>
      </c>
      <c r="C6156" t="b">
        <v>0</v>
      </c>
      <c r="D6156" t="s">
        <v>131</v>
      </c>
      <c r="E6156">
        <v>0</v>
      </c>
      <c r="F6156">
        <v>2020</v>
      </c>
    </row>
    <row r="6157" spans="1:6" x14ac:dyDescent="0.25">
      <c r="A6157" t="s">
        <v>2332</v>
      </c>
      <c r="B6157" t="s">
        <v>2350</v>
      </c>
      <c r="C6157" t="b">
        <v>0</v>
      </c>
      <c r="D6157" t="s">
        <v>58</v>
      </c>
      <c r="E6157">
        <v>0</v>
      </c>
      <c r="F6157">
        <v>2020</v>
      </c>
    </row>
    <row r="6158" spans="1:6" x14ac:dyDescent="0.25">
      <c r="A6158" t="s">
        <v>2332</v>
      </c>
      <c r="B6158" t="s">
        <v>2352</v>
      </c>
      <c r="C6158" t="b">
        <v>0</v>
      </c>
      <c r="D6158" t="s">
        <v>58</v>
      </c>
      <c r="E6158">
        <v>0</v>
      </c>
      <c r="F6158">
        <v>2020</v>
      </c>
    </row>
    <row r="6159" spans="1:6" x14ac:dyDescent="0.25">
      <c r="A6159" t="s">
        <v>2378</v>
      </c>
      <c r="B6159" t="s">
        <v>2341</v>
      </c>
      <c r="C6159" t="b">
        <v>1</v>
      </c>
      <c r="D6159" t="s">
        <v>97</v>
      </c>
      <c r="E6159">
        <v>2693</v>
      </c>
      <c r="F6159">
        <v>2020</v>
      </c>
    </row>
    <row r="6160" spans="1:6" x14ac:dyDescent="0.25">
      <c r="A6160" t="s">
        <v>2332</v>
      </c>
      <c r="B6160" t="s">
        <v>2350</v>
      </c>
      <c r="C6160" t="b">
        <v>0</v>
      </c>
      <c r="D6160" t="s">
        <v>116</v>
      </c>
      <c r="E6160">
        <v>0</v>
      </c>
      <c r="F6160">
        <v>2020</v>
      </c>
    </row>
    <row r="6161" spans="1:6" x14ac:dyDescent="0.25">
      <c r="A6161" t="s">
        <v>2332</v>
      </c>
      <c r="B6161" t="s">
        <v>2352</v>
      </c>
      <c r="C6161" t="b">
        <v>0</v>
      </c>
      <c r="D6161" t="s">
        <v>116</v>
      </c>
      <c r="E6161">
        <v>0</v>
      </c>
      <c r="F6161">
        <v>2020</v>
      </c>
    </row>
    <row r="6162" spans="1:6" x14ac:dyDescent="0.25">
      <c r="A6162" t="s">
        <v>2353</v>
      </c>
      <c r="B6162" t="s">
        <v>2350</v>
      </c>
      <c r="C6162" t="b">
        <v>0</v>
      </c>
      <c r="D6162" t="s">
        <v>24</v>
      </c>
      <c r="E6162">
        <v>32.677</v>
      </c>
      <c r="F6162">
        <v>2020</v>
      </c>
    </row>
    <row r="6163" spans="1:6" x14ac:dyDescent="0.25">
      <c r="A6163" t="s">
        <v>2332</v>
      </c>
      <c r="B6163" t="s">
        <v>2343</v>
      </c>
      <c r="C6163" t="b">
        <v>0</v>
      </c>
      <c r="D6163" t="s">
        <v>24</v>
      </c>
      <c r="E6163">
        <v>294172.32</v>
      </c>
      <c r="F6163">
        <v>2020</v>
      </c>
    </row>
    <row r="6164" spans="1:6" x14ac:dyDescent="0.25">
      <c r="A6164" t="s">
        <v>2332</v>
      </c>
      <c r="B6164" t="s">
        <v>2350</v>
      </c>
      <c r="C6164" t="b">
        <v>0</v>
      </c>
      <c r="D6164" t="s">
        <v>24</v>
      </c>
      <c r="E6164">
        <v>0</v>
      </c>
      <c r="F6164">
        <v>2020</v>
      </c>
    </row>
    <row r="6165" spans="1:6" x14ac:dyDescent="0.25">
      <c r="A6165" t="s">
        <v>2456</v>
      </c>
      <c r="B6165" t="s">
        <v>2343</v>
      </c>
      <c r="C6165" t="b">
        <v>1</v>
      </c>
      <c r="D6165" t="s">
        <v>24</v>
      </c>
      <c r="E6165">
        <v>573068</v>
      </c>
      <c r="F6165">
        <v>2020</v>
      </c>
    </row>
    <row r="6166" spans="1:6" x14ac:dyDescent="0.25">
      <c r="A6166" t="s">
        <v>2353</v>
      </c>
      <c r="B6166" t="s">
        <v>2350</v>
      </c>
      <c r="C6166" t="b">
        <v>0</v>
      </c>
      <c r="D6166" t="s">
        <v>24</v>
      </c>
      <c r="E6166">
        <v>106.735</v>
      </c>
      <c r="F6166">
        <v>2020</v>
      </c>
    </row>
    <row r="6167" spans="1:6" x14ac:dyDescent="0.25">
      <c r="A6167" t="s">
        <v>2342</v>
      </c>
      <c r="B6167" t="s">
        <v>2352</v>
      </c>
      <c r="C6167" t="b">
        <v>1</v>
      </c>
      <c r="D6167" t="s">
        <v>24</v>
      </c>
      <c r="E6167">
        <v>20473.264999999999</v>
      </c>
      <c r="F6167">
        <v>2020</v>
      </c>
    </row>
    <row r="6168" spans="1:6" x14ac:dyDescent="0.25">
      <c r="A6168" t="s">
        <v>2353</v>
      </c>
      <c r="B6168" t="s">
        <v>2350</v>
      </c>
      <c r="C6168" t="b">
        <v>0</v>
      </c>
      <c r="D6168" t="s">
        <v>116</v>
      </c>
      <c r="E6168">
        <v>2499.2649999999999</v>
      </c>
      <c r="F6168">
        <v>2020</v>
      </c>
    </row>
    <row r="6169" spans="1:6" x14ac:dyDescent="0.25">
      <c r="A6169" t="s">
        <v>2456</v>
      </c>
      <c r="B6169" t="s">
        <v>2345</v>
      </c>
      <c r="C6169" t="b">
        <v>1</v>
      </c>
      <c r="D6169" t="s">
        <v>116</v>
      </c>
      <c r="E6169">
        <v>319574.74</v>
      </c>
      <c r="F6169">
        <v>2020</v>
      </c>
    </row>
    <row r="6170" spans="1:6" x14ac:dyDescent="0.25">
      <c r="A6170" t="s">
        <v>2412</v>
      </c>
      <c r="B6170" t="s">
        <v>2347</v>
      </c>
      <c r="C6170" t="b">
        <v>0</v>
      </c>
      <c r="D6170" t="s">
        <v>55</v>
      </c>
      <c r="E6170">
        <v>17746.694</v>
      </c>
      <c r="F6170">
        <v>2020</v>
      </c>
    </row>
    <row r="6171" spans="1:6" x14ac:dyDescent="0.25">
      <c r="A6171" t="s">
        <v>2332</v>
      </c>
      <c r="B6171" t="s">
        <v>2372</v>
      </c>
      <c r="C6171" t="b">
        <v>0</v>
      </c>
      <c r="D6171" t="s">
        <v>55</v>
      </c>
      <c r="E6171">
        <v>0.30599999999999999</v>
      </c>
      <c r="F6171">
        <v>2020</v>
      </c>
    </row>
    <row r="6172" spans="1:6" x14ac:dyDescent="0.25">
      <c r="A6172" t="s">
        <v>2332</v>
      </c>
      <c r="B6172" t="s">
        <v>2350</v>
      </c>
      <c r="C6172" t="b">
        <v>0</v>
      </c>
      <c r="D6172" t="s">
        <v>55</v>
      </c>
      <c r="E6172">
        <v>0</v>
      </c>
      <c r="F6172">
        <v>2020</v>
      </c>
    </row>
    <row r="6173" spans="1:6" x14ac:dyDescent="0.25">
      <c r="A6173" t="s">
        <v>2332</v>
      </c>
      <c r="B6173" t="s">
        <v>2345</v>
      </c>
      <c r="C6173" t="b">
        <v>0</v>
      </c>
      <c r="D6173" t="s">
        <v>111</v>
      </c>
      <c r="E6173">
        <v>0</v>
      </c>
      <c r="F6173">
        <v>2020</v>
      </c>
    </row>
    <row r="6174" spans="1:6" x14ac:dyDescent="0.25">
      <c r="A6174" t="s">
        <v>2443</v>
      </c>
      <c r="B6174" t="s">
        <v>2386</v>
      </c>
      <c r="C6174" t="b">
        <v>1</v>
      </c>
      <c r="D6174" t="s">
        <v>111</v>
      </c>
      <c r="E6174">
        <v>177545.61</v>
      </c>
      <c r="F6174">
        <v>2020</v>
      </c>
    </row>
    <row r="6175" spans="1:6" x14ac:dyDescent="0.25">
      <c r="A6175" t="s">
        <v>2353</v>
      </c>
      <c r="B6175" t="s">
        <v>2347</v>
      </c>
      <c r="C6175" t="b">
        <v>0</v>
      </c>
      <c r="D6175" t="s">
        <v>111</v>
      </c>
      <c r="E6175">
        <v>91455.994000000006</v>
      </c>
      <c r="F6175">
        <v>2020</v>
      </c>
    </row>
    <row r="6176" spans="1:6" x14ac:dyDescent="0.25">
      <c r="A6176" t="s">
        <v>2443</v>
      </c>
      <c r="B6176" t="s">
        <v>2386</v>
      </c>
      <c r="C6176" t="b">
        <v>1</v>
      </c>
      <c r="D6176" t="s">
        <v>111</v>
      </c>
      <c r="E6176">
        <v>2014.41</v>
      </c>
      <c r="F6176">
        <v>2020</v>
      </c>
    </row>
    <row r="6177" spans="1:6" x14ac:dyDescent="0.25">
      <c r="A6177" t="s">
        <v>2353</v>
      </c>
      <c r="B6177" t="s">
        <v>2372</v>
      </c>
      <c r="C6177" t="b">
        <v>0</v>
      </c>
      <c r="D6177" t="s">
        <v>111</v>
      </c>
      <c r="E6177">
        <v>3692.855</v>
      </c>
      <c r="F6177">
        <v>2020</v>
      </c>
    </row>
    <row r="6178" spans="1:6" x14ac:dyDescent="0.25">
      <c r="A6178" t="s">
        <v>2443</v>
      </c>
      <c r="B6178" t="s">
        <v>2386</v>
      </c>
      <c r="C6178" t="b">
        <v>1</v>
      </c>
      <c r="D6178" t="s">
        <v>111</v>
      </c>
      <c r="E6178">
        <v>56939.38</v>
      </c>
      <c r="F6178">
        <v>2020</v>
      </c>
    </row>
    <row r="6179" spans="1:6" x14ac:dyDescent="0.25">
      <c r="A6179" t="s">
        <v>2447</v>
      </c>
      <c r="B6179" t="s">
        <v>2467</v>
      </c>
      <c r="C6179" t="b">
        <v>0</v>
      </c>
      <c r="D6179" t="s">
        <v>79</v>
      </c>
      <c r="E6179">
        <v>133609.99</v>
      </c>
      <c r="F6179">
        <v>2020</v>
      </c>
    </row>
    <row r="6180" spans="1:6" x14ac:dyDescent="0.25">
      <c r="A6180" t="s">
        <v>2447</v>
      </c>
      <c r="B6180" t="s">
        <v>2467</v>
      </c>
      <c r="C6180" t="b">
        <v>0</v>
      </c>
      <c r="D6180" t="s">
        <v>79</v>
      </c>
      <c r="E6180">
        <v>163303.01</v>
      </c>
      <c r="F6180">
        <v>2020</v>
      </c>
    </row>
    <row r="6181" spans="1:6" x14ac:dyDescent="0.25">
      <c r="A6181" t="s">
        <v>2332</v>
      </c>
      <c r="B6181" t="s">
        <v>2347</v>
      </c>
      <c r="C6181" t="b">
        <v>0</v>
      </c>
      <c r="D6181" t="s">
        <v>79</v>
      </c>
      <c r="E6181">
        <v>0</v>
      </c>
      <c r="F6181">
        <v>2020</v>
      </c>
    </row>
    <row r="6182" spans="1:6" x14ac:dyDescent="0.25">
      <c r="A6182" t="s">
        <v>2385</v>
      </c>
      <c r="B6182" t="s">
        <v>2341</v>
      </c>
      <c r="C6182" t="b">
        <v>1</v>
      </c>
      <c r="D6182" t="s">
        <v>15</v>
      </c>
      <c r="E6182">
        <v>484</v>
      </c>
      <c r="F6182">
        <v>2020</v>
      </c>
    </row>
    <row r="6183" spans="1:6" x14ac:dyDescent="0.25">
      <c r="A6183" t="s">
        <v>2396</v>
      </c>
      <c r="B6183" t="s">
        <v>2352</v>
      </c>
      <c r="C6183" t="b">
        <v>0</v>
      </c>
      <c r="D6183" t="s">
        <v>15</v>
      </c>
      <c r="E6183">
        <v>13444</v>
      </c>
      <c r="F6183">
        <v>2020</v>
      </c>
    </row>
    <row r="6184" spans="1:6" x14ac:dyDescent="0.25">
      <c r="A6184" t="s">
        <v>2332</v>
      </c>
      <c r="B6184" t="s">
        <v>2429</v>
      </c>
      <c r="C6184" t="b">
        <v>0</v>
      </c>
      <c r="D6184" t="s">
        <v>15</v>
      </c>
      <c r="E6184">
        <v>0</v>
      </c>
      <c r="F6184">
        <v>2020</v>
      </c>
    </row>
    <row r="6185" spans="1:6" x14ac:dyDescent="0.25">
      <c r="A6185" t="s">
        <v>2332</v>
      </c>
      <c r="B6185" t="s">
        <v>2386</v>
      </c>
      <c r="C6185" t="b">
        <v>0</v>
      </c>
      <c r="D6185" t="s">
        <v>93</v>
      </c>
      <c r="E6185">
        <v>0</v>
      </c>
      <c r="F6185">
        <v>2020</v>
      </c>
    </row>
    <row r="6186" spans="1:6" x14ac:dyDescent="0.25">
      <c r="A6186" t="s">
        <v>2332</v>
      </c>
      <c r="B6186" t="s">
        <v>2372</v>
      </c>
      <c r="C6186" t="b">
        <v>0</v>
      </c>
      <c r="D6186" t="s">
        <v>93</v>
      </c>
      <c r="E6186">
        <v>0</v>
      </c>
      <c r="F6186">
        <v>2020</v>
      </c>
    </row>
    <row r="6187" spans="1:6" x14ac:dyDescent="0.25">
      <c r="A6187" t="s">
        <v>2332</v>
      </c>
      <c r="B6187" t="s">
        <v>2372</v>
      </c>
      <c r="C6187" t="b">
        <v>0</v>
      </c>
      <c r="D6187" t="s">
        <v>93</v>
      </c>
      <c r="E6187">
        <v>0</v>
      </c>
      <c r="F6187">
        <v>2020</v>
      </c>
    </row>
    <row r="6188" spans="1:6" x14ac:dyDescent="0.25">
      <c r="A6188" t="s">
        <v>2370</v>
      </c>
      <c r="B6188" t="s">
        <v>2350</v>
      </c>
      <c r="C6188" t="b">
        <v>0</v>
      </c>
      <c r="D6188" t="s">
        <v>93</v>
      </c>
      <c r="E6188">
        <v>258.02</v>
      </c>
      <c r="F6188">
        <v>2020</v>
      </c>
    </row>
    <row r="6189" spans="1:6" x14ac:dyDescent="0.25">
      <c r="A6189" t="s">
        <v>2353</v>
      </c>
      <c r="B6189" t="s">
        <v>2350</v>
      </c>
      <c r="C6189" t="b">
        <v>0</v>
      </c>
      <c r="D6189" t="s">
        <v>66</v>
      </c>
      <c r="E6189">
        <v>1.8080000000000001</v>
      </c>
      <c r="F6189">
        <v>2020</v>
      </c>
    </row>
    <row r="6190" spans="1:6" x14ac:dyDescent="0.25">
      <c r="A6190" t="s">
        <v>2391</v>
      </c>
      <c r="B6190" t="s">
        <v>2352</v>
      </c>
      <c r="C6190" t="b">
        <v>0</v>
      </c>
      <c r="D6190" t="s">
        <v>66</v>
      </c>
      <c r="E6190">
        <v>83647.191999999995</v>
      </c>
      <c r="F6190">
        <v>2020</v>
      </c>
    </row>
    <row r="6191" spans="1:6" x14ac:dyDescent="0.25">
      <c r="A6191" t="s">
        <v>2332</v>
      </c>
      <c r="B6191" t="s">
        <v>2350</v>
      </c>
      <c r="C6191" t="b">
        <v>0</v>
      </c>
      <c r="D6191" t="s">
        <v>66</v>
      </c>
      <c r="E6191">
        <v>0</v>
      </c>
      <c r="F6191">
        <v>2020</v>
      </c>
    </row>
    <row r="6192" spans="1:6" x14ac:dyDescent="0.25">
      <c r="A6192" t="s">
        <v>2353</v>
      </c>
      <c r="B6192" t="s">
        <v>2345</v>
      </c>
      <c r="C6192" t="b">
        <v>0</v>
      </c>
      <c r="D6192" t="s">
        <v>66</v>
      </c>
      <c r="E6192">
        <v>4429.71</v>
      </c>
      <c r="F6192">
        <v>2020</v>
      </c>
    </row>
    <row r="6193" spans="1:6" x14ac:dyDescent="0.25">
      <c r="A6193" t="s">
        <v>2332</v>
      </c>
      <c r="B6193" t="s">
        <v>2350</v>
      </c>
      <c r="C6193" t="b">
        <v>0</v>
      </c>
      <c r="D6193" t="s">
        <v>66</v>
      </c>
      <c r="E6193">
        <v>0</v>
      </c>
      <c r="F6193">
        <v>2020</v>
      </c>
    </row>
    <row r="6194" spans="1:6" x14ac:dyDescent="0.25">
      <c r="A6194" t="s">
        <v>2408</v>
      </c>
      <c r="B6194" t="s">
        <v>2347</v>
      </c>
      <c r="C6194" t="b">
        <v>0</v>
      </c>
      <c r="D6194" t="s">
        <v>66</v>
      </c>
      <c r="E6194">
        <v>42766.762999999999</v>
      </c>
      <c r="F6194">
        <v>2020</v>
      </c>
    </row>
    <row r="6195" spans="1:6" x14ac:dyDescent="0.25">
      <c r="A6195" t="s">
        <v>2353</v>
      </c>
      <c r="B6195" t="s">
        <v>2386</v>
      </c>
      <c r="C6195" t="b">
        <v>0</v>
      </c>
      <c r="D6195" t="s">
        <v>66</v>
      </c>
      <c r="E6195">
        <v>42175.527000000002</v>
      </c>
      <c r="F6195">
        <v>2020</v>
      </c>
    </row>
    <row r="6196" spans="1:6" x14ac:dyDescent="0.25">
      <c r="A6196" t="s">
        <v>2385</v>
      </c>
      <c r="B6196" t="s">
        <v>2352</v>
      </c>
      <c r="C6196" t="b">
        <v>0</v>
      </c>
      <c r="D6196" t="s">
        <v>24</v>
      </c>
      <c r="E6196">
        <v>197147</v>
      </c>
      <c r="F6196">
        <v>2020</v>
      </c>
    </row>
    <row r="6197" spans="1:6" x14ac:dyDescent="0.25">
      <c r="A6197" t="s">
        <v>2456</v>
      </c>
      <c r="B6197" t="s">
        <v>2341</v>
      </c>
      <c r="C6197" t="b">
        <v>1</v>
      </c>
      <c r="D6197" t="s">
        <v>32</v>
      </c>
      <c r="E6197">
        <v>6278</v>
      </c>
      <c r="F6197">
        <v>2020</v>
      </c>
    </row>
    <row r="6198" spans="1:6" x14ac:dyDescent="0.25">
      <c r="A6198" t="s">
        <v>2332</v>
      </c>
      <c r="B6198" t="s">
        <v>2343</v>
      </c>
      <c r="C6198" t="b">
        <v>0</v>
      </c>
      <c r="D6198" t="s">
        <v>114</v>
      </c>
      <c r="E6198">
        <v>56847.709000000003</v>
      </c>
      <c r="F6198">
        <v>2020</v>
      </c>
    </row>
    <row r="6199" spans="1:6" x14ac:dyDescent="0.25">
      <c r="A6199" t="s">
        <v>2353</v>
      </c>
      <c r="B6199" t="s">
        <v>2372</v>
      </c>
      <c r="C6199" t="b">
        <v>0</v>
      </c>
      <c r="D6199" t="s">
        <v>114</v>
      </c>
      <c r="E6199">
        <v>47466.091</v>
      </c>
      <c r="F6199">
        <v>2020</v>
      </c>
    </row>
    <row r="6200" spans="1:6" x14ac:dyDescent="0.25">
      <c r="A6200" t="s">
        <v>2338</v>
      </c>
      <c r="B6200" t="s">
        <v>2343</v>
      </c>
      <c r="C6200" t="b">
        <v>0</v>
      </c>
      <c r="D6200" t="s">
        <v>114</v>
      </c>
      <c r="E6200">
        <v>497375.26</v>
      </c>
      <c r="F6200">
        <v>2020</v>
      </c>
    </row>
    <row r="6201" spans="1:6" x14ac:dyDescent="0.25">
      <c r="A6201" t="s">
        <v>2332</v>
      </c>
      <c r="B6201" t="s">
        <v>2372</v>
      </c>
      <c r="C6201" t="b">
        <v>0</v>
      </c>
      <c r="D6201" t="s">
        <v>114</v>
      </c>
      <c r="E6201">
        <v>0</v>
      </c>
      <c r="F6201">
        <v>2020</v>
      </c>
    </row>
    <row r="6202" spans="1:6" x14ac:dyDescent="0.25">
      <c r="A6202" t="s">
        <v>2364</v>
      </c>
      <c r="B6202" t="s">
        <v>2352</v>
      </c>
      <c r="C6202" t="b">
        <v>0</v>
      </c>
      <c r="D6202" t="s">
        <v>114</v>
      </c>
      <c r="E6202">
        <v>119208.18</v>
      </c>
      <c r="F6202">
        <v>2020</v>
      </c>
    </row>
    <row r="6203" spans="1:6" x14ac:dyDescent="0.25">
      <c r="A6203" t="s">
        <v>2332</v>
      </c>
      <c r="B6203" t="s">
        <v>2345</v>
      </c>
      <c r="C6203" t="b">
        <v>0</v>
      </c>
      <c r="D6203" t="s">
        <v>100</v>
      </c>
      <c r="E6203">
        <v>0</v>
      </c>
      <c r="F6203">
        <v>2020</v>
      </c>
    </row>
    <row r="6204" spans="1:6" x14ac:dyDescent="0.25">
      <c r="A6204" t="s">
        <v>2353</v>
      </c>
      <c r="B6204" t="s">
        <v>2350</v>
      </c>
      <c r="C6204" t="b">
        <v>0</v>
      </c>
      <c r="D6204" t="s">
        <v>100</v>
      </c>
      <c r="E6204">
        <v>591.99800000000005</v>
      </c>
      <c r="F6204">
        <v>2020</v>
      </c>
    </row>
    <row r="6205" spans="1:6" x14ac:dyDescent="0.25">
      <c r="A6205" t="s">
        <v>2332</v>
      </c>
      <c r="B6205" t="s">
        <v>2345</v>
      </c>
      <c r="C6205" t="b">
        <v>0</v>
      </c>
      <c r="D6205" t="s">
        <v>100</v>
      </c>
      <c r="E6205">
        <v>0</v>
      </c>
      <c r="F6205">
        <v>2020</v>
      </c>
    </row>
    <row r="6206" spans="1:6" x14ac:dyDescent="0.25">
      <c r="A6206" t="s">
        <v>2456</v>
      </c>
      <c r="B6206" t="s">
        <v>2345</v>
      </c>
      <c r="C6206" t="b">
        <v>1</v>
      </c>
      <c r="D6206" t="s">
        <v>100</v>
      </c>
      <c r="E6206">
        <v>5301.0020000000004</v>
      </c>
      <c r="F6206">
        <v>2020</v>
      </c>
    </row>
    <row r="6207" spans="1:6" x14ac:dyDescent="0.25">
      <c r="A6207" t="s">
        <v>2332</v>
      </c>
      <c r="B6207" t="s">
        <v>2345</v>
      </c>
      <c r="C6207" t="b">
        <v>0</v>
      </c>
      <c r="D6207" t="s">
        <v>24</v>
      </c>
      <c r="E6207">
        <v>0</v>
      </c>
      <c r="F6207">
        <v>2020</v>
      </c>
    </row>
    <row r="6208" spans="1:6" x14ac:dyDescent="0.25">
      <c r="A6208" t="s">
        <v>2332</v>
      </c>
      <c r="B6208" t="s">
        <v>2347</v>
      </c>
      <c r="C6208" t="b">
        <v>0</v>
      </c>
      <c r="D6208" t="s">
        <v>24</v>
      </c>
      <c r="E6208">
        <v>0</v>
      </c>
      <c r="F6208">
        <v>2020</v>
      </c>
    </row>
    <row r="6209" spans="1:6" x14ac:dyDescent="0.25">
      <c r="A6209" t="s">
        <v>2332</v>
      </c>
      <c r="B6209" t="s">
        <v>2350</v>
      </c>
      <c r="C6209" t="b">
        <v>0</v>
      </c>
      <c r="D6209" t="s">
        <v>24</v>
      </c>
      <c r="E6209">
        <v>0</v>
      </c>
      <c r="F6209">
        <v>2020</v>
      </c>
    </row>
    <row r="6210" spans="1:6" x14ac:dyDescent="0.25">
      <c r="A6210" t="s">
        <v>2332</v>
      </c>
      <c r="B6210" t="s">
        <v>2350</v>
      </c>
      <c r="C6210" t="b">
        <v>0</v>
      </c>
      <c r="D6210" t="s">
        <v>85</v>
      </c>
      <c r="E6210">
        <v>0</v>
      </c>
      <c r="F6210">
        <v>2020</v>
      </c>
    </row>
    <row r="6211" spans="1:6" x14ac:dyDescent="0.25">
      <c r="A6211" t="s">
        <v>2332</v>
      </c>
      <c r="B6211" t="s">
        <v>2343</v>
      </c>
      <c r="C6211" t="b">
        <v>0</v>
      </c>
      <c r="D6211" t="s">
        <v>85</v>
      </c>
      <c r="E6211">
        <v>23418</v>
      </c>
      <c r="F6211">
        <v>2020</v>
      </c>
    </row>
    <row r="6212" spans="1:6" x14ac:dyDescent="0.25">
      <c r="A6212" t="s">
        <v>2332</v>
      </c>
      <c r="B6212" t="s">
        <v>2350</v>
      </c>
      <c r="C6212" t="b">
        <v>0</v>
      </c>
      <c r="D6212" t="s">
        <v>85</v>
      </c>
      <c r="E6212">
        <v>0</v>
      </c>
      <c r="F6212">
        <v>2020</v>
      </c>
    </row>
    <row r="6213" spans="1:6" x14ac:dyDescent="0.25">
      <c r="A6213" t="s">
        <v>2456</v>
      </c>
      <c r="B6213" t="s">
        <v>2343</v>
      </c>
      <c r="C6213" t="b">
        <v>1</v>
      </c>
      <c r="D6213" t="s">
        <v>85</v>
      </c>
      <c r="E6213">
        <v>70935</v>
      </c>
      <c r="F6213">
        <v>2020</v>
      </c>
    </row>
    <row r="6214" spans="1:6" x14ac:dyDescent="0.25">
      <c r="A6214" t="s">
        <v>2448</v>
      </c>
      <c r="B6214" t="s">
        <v>2341</v>
      </c>
      <c r="C6214" t="b">
        <v>1</v>
      </c>
      <c r="D6214" t="s">
        <v>97</v>
      </c>
      <c r="E6214">
        <v>17302</v>
      </c>
      <c r="F6214">
        <v>2020</v>
      </c>
    </row>
    <row r="6215" spans="1:6" x14ac:dyDescent="0.25">
      <c r="A6215" t="s">
        <v>2441</v>
      </c>
      <c r="B6215" t="s">
        <v>2352</v>
      </c>
      <c r="C6215" t="b">
        <v>0</v>
      </c>
      <c r="D6215" t="s">
        <v>15</v>
      </c>
      <c r="E6215">
        <v>14556</v>
      </c>
      <c r="F6215">
        <v>2020</v>
      </c>
    </row>
    <row r="6216" spans="1:6" x14ac:dyDescent="0.25">
      <c r="A6216" t="s">
        <v>2376</v>
      </c>
      <c r="B6216" t="s">
        <v>2341</v>
      </c>
      <c r="C6216" t="b">
        <v>1</v>
      </c>
      <c r="D6216" t="s">
        <v>32</v>
      </c>
      <c r="E6216">
        <v>10798</v>
      </c>
      <c r="F6216">
        <v>2020</v>
      </c>
    </row>
    <row r="6217" spans="1:6" x14ac:dyDescent="0.25">
      <c r="A6217" t="s">
        <v>2332</v>
      </c>
      <c r="B6217" t="s">
        <v>2350</v>
      </c>
      <c r="C6217" t="b">
        <v>0</v>
      </c>
      <c r="D6217" t="s">
        <v>131</v>
      </c>
      <c r="E6217">
        <v>0</v>
      </c>
      <c r="F6217">
        <v>2020</v>
      </c>
    </row>
    <row r="6218" spans="1:6" x14ac:dyDescent="0.25">
      <c r="A6218" t="s">
        <v>2332</v>
      </c>
      <c r="B6218" t="s">
        <v>2347</v>
      </c>
      <c r="C6218" t="b">
        <v>0</v>
      </c>
      <c r="D6218" t="s">
        <v>97</v>
      </c>
      <c r="E6218">
        <v>0</v>
      </c>
      <c r="F6218">
        <v>2020</v>
      </c>
    </row>
    <row r="6219" spans="1:6" x14ac:dyDescent="0.25">
      <c r="A6219" t="s">
        <v>2332</v>
      </c>
      <c r="B6219" t="s">
        <v>2386</v>
      </c>
      <c r="C6219" t="b">
        <v>0</v>
      </c>
      <c r="D6219" t="s">
        <v>97</v>
      </c>
      <c r="E6219">
        <v>0</v>
      </c>
      <c r="F6219">
        <v>2020</v>
      </c>
    </row>
    <row r="6220" spans="1:6" x14ac:dyDescent="0.25">
      <c r="A6220" t="s">
        <v>2457</v>
      </c>
      <c r="B6220" t="s">
        <v>2341</v>
      </c>
      <c r="C6220" t="b">
        <v>1</v>
      </c>
      <c r="D6220" t="s">
        <v>50</v>
      </c>
      <c r="E6220">
        <v>30632</v>
      </c>
      <c r="F6220">
        <v>2020</v>
      </c>
    </row>
    <row r="6221" spans="1:6" x14ac:dyDescent="0.25">
      <c r="A6221" t="s">
        <v>2332</v>
      </c>
      <c r="B6221" t="s">
        <v>2386</v>
      </c>
      <c r="C6221" t="b">
        <v>0</v>
      </c>
      <c r="D6221" t="s">
        <v>48</v>
      </c>
      <c r="E6221">
        <v>0</v>
      </c>
      <c r="F6221">
        <v>2020</v>
      </c>
    </row>
    <row r="6222" spans="1:6" x14ac:dyDescent="0.25">
      <c r="A6222" t="s">
        <v>2332</v>
      </c>
      <c r="B6222" t="s">
        <v>2347</v>
      </c>
      <c r="C6222" t="b">
        <v>0</v>
      </c>
      <c r="D6222" t="s">
        <v>48</v>
      </c>
      <c r="E6222">
        <v>0</v>
      </c>
      <c r="F6222">
        <v>2020</v>
      </c>
    </row>
    <row r="6223" spans="1:6" x14ac:dyDescent="0.25">
      <c r="A6223" t="s">
        <v>2455</v>
      </c>
      <c r="B6223" t="s">
        <v>2386</v>
      </c>
      <c r="C6223" t="b">
        <v>1</v>
      </c>
      <c r="D6223" t="s">
        <v>119</v>
      </c>
      <c r="E6223">
        <v>161519</v>
      </c>
      <c r="F6223">
        <v>2020</v>
      </c>
    </row>
    <row r="6224" spans="1:6" x14ac:dyDescent="0.25">
      <c r="A6224" t="s">
        <v>2332</v>
      </c>
      <c r="B6224" t="s">
        <v>2350</v>
      </c>
      <c r="C6224" t="b">
        <v>0</v>
      </c>
      <c r="D6224" t="s">
        <v>103</v>
      </c>
      <c r="E6224">
        <v>218.45</v>
      </c>
      <c r="F6224">
        <v>2020</v>
      </c>
    </row>
    <row r="6225" spans="1:6" x14ac:dyDescent="0.25">
      <c r="A6225" t="s">
        <v>2385</v>
      </c>
      <c r="B6225" t="s">
        <v>2343</v>
      </c>
      <c r="C6225" t="b">
        <v>1</v>
      </c>
      <c r="D6225" t="s">
        <v>103</v>
      </c>
      <c r="E6225">
        <v>220995.55</v>
      </c>
      <c r="F6225">
        <v>2020</v>
      </c>
    </row>
    <row r="6226" spans="1:6" x14ac:dyDescent="0.25">
      <c r="A6226" t="s">
        <v>2353</v>
      </c>
      <c r="B6226" t="s">
        <v>2350</v>
      </c>
      <c r="C6226" t="b">
        <v>0</v>
      </c>
      <c r="D6226" t="s">
        <v>103</v>
      </c>
      <c r="E6226">
        <v>461.35399999999998</v>
      </c>
      <c r="F6226">
        <v>2020</v>
      </c>
    </row>
    <row r="6227" spans="1:6" x14ac:dyDescent="0.25">
      <c r="A6227" t="s">
        <v>2385</v>
      </c>
      <c r="B6227" t="s">
        <v>2343</v>
      </c>
      <c r="C6227" t="b">
        <v>1</v>
      </c>
      <c r="D6227" t="s">
        <v>103</v>
      </c>
      <c r="E6227">
        <v>441557.65</v>
      </c>
      <c r="F6227">
        <v>2020</v>
      </c>
    </row>
    <row r="6228" spans="1:6" x14ac:dyDescent="0.25">
      <c r="A6228" t="s">
        <v>2457</v>
      </c>
      <c r="B6228" t="s">
        <v>2341</v>
      </c>
      <c r="C6228" t="b">
        <v>1</v>
      </c>
      <c r="D6228" t="s">
        <v>85</v>
      </c>
      <c r="E6228">
        <v>25392</v>
      </c>
      <c r="F6228">
        <v>2020</v>
      </c>
    </row>
    <row r="6229" spans="1:6" x14ac:dyDescent="0.25">
      <c r="A6229" t="s">
        <v>2378</v>
      </c>
      <c r="B6229" t="s">
        <v>2341</v>
      </c>
      <c r="C6229" t="b">
        <v>1</v>
      </c>
      <c r="D6229" t="s">
        <v>85</v>
      </c>
      <c r="E6229">
        <v>41755</v>
      </c>
      <c r="F6229">
        <v>2020</v>
      </c>
    </row>
    <row r="6230" spans="1:6" x14ac:dyDescent="0.25">
      <c r="A6230" t="s">
        <v>2332</v>
      </c>
      <c r="B6230" t="s">
        <v>2350</v>
      </c>
      <c r="C6230" t="b">
        <v>0</v>
      </c>
      <c r="D6230" t="s">
        <v>85</v>
      </c>
      <c r="E6230">
        <v>0</v>
      </c>
      <c r="F6230">
        <v>2020</v>
      </c>
    </row>
    <row r="6231" spans="1:6" x14ac:dyDescent="0.25">
      <c r="A6231" t="s">
        <v>2385</v>
      </c>
      <c r="B6231" t="s">
        <v>2467</v>
      </c>
      <c r="C6231" t="b">
        <v>0</v>
      </c>
      <c r="D6231" t="s">
        <v>85</v>
      </c>
      <c r="E6231">
        <v>24318.23</v>
      </c>
      <c r="F6231">
        <v>2020</v>
      </c>
    </row>
    <row r="6232" spans="1:6" x14ac:dyDescent="0.25">
      <c r="A6232" t="s">
        <v>2385</v>
      </c>
      <c r="B6232" t="s">
        <v>2467</v>
      </c>
      <c r="C6232" t="b">
        <v>0</v>
      </c>
      <c r="D6232" t="s">
        <v>85</v>
      </c>
      <c r="E6232">
        <v>29721.633000000002</v>
      </c>
      <c r="F6232">
        <v>2020</v>
      </c>
    </row>
    <row r="6233" spans="1:6" x14ac:dyDescent="0.25">
      <c r="A6233" t="s">
        <v>2353</v>
      </c>
      <c r="B6233" t="s">
        <v>2347</v>
      </c>
      <c r="C6233" t="b">
        <v>0</v>
      </c>
      <c r="D6233" t="s">
        <v>85</v>
      </c>
      <c r="E6233">
        <v>1081.1369999999999</v>
      </c>
      <c r="F6233">
        <v>2020</v>
      </c>
    </row>
    <row r="6234" spans="1:6" x14ac:dyDescent="0.25">
      <c r="A6234" t="s">
        <v>2332</v>
      </c>
      <c r="B6234" t="s">
        <v>2343</v>
      </c>
      <c r="C6234" t="b">
        <v>0</v>
      </c>
      <c r="D6234" t="s">
        <v>48</v>
      </c>
      <c r="E6234">
        <v>969530.61</v>
      </c>
      <c r="F6234">
        <v>2020</v>
      </c>
    </row>
    <row r="6235" spans="1:6" x14ac:dyDescent="0.25">
      <c r="A6235" t="s">
        <v>2353</v>
      </c>
      <c r="B6235" t="s">
        <v>2372</v>
      </c>
      <c r="C6235" t="b">
        <v>0</v>
      </c>
      <c r="D6235" t="s">
        <v>48</v>
      </c>
      <c r="E6235">
        <v>213828.39</v>
      </c>
      <c r="F6235">
        <v>2020</v>
      </c>
    </row>
    <row r="6236" spans="1:6" x14ac:dyDescent="0.25">
      <c r="A6236" t="s">
        <v>2332</v>
      </c>
      <c r="B6236" t="s">
        <v>2372</v>
      </c>
      <c r="C6236" t="b">
        <v>0</v>
      </c>
      <c r="D6236" t="s">
        <v>48</v>
      </c>
      <c r="E6236">
        <v>0</v>
      </c>
      <c r="F6236">
        <v>2020</v>
      </c>
    </row>
    <row r="6237" spans="1:6" x14ac:dyDescent="0.25">
      <c r="A6237" t="s">
        <v>2407</v>
      </c>
      <c r="B6237" t="s">
        <v>2343</v>
      </c>
      <c r="C6237" t="b">
        <v>0</v>
      </c>
      <c r="D6237" t="s">
        <v>48</v>
      </c>
      <c r="E6237">
        <v>783869</v>
      </c>
      <c r="F6237">
        <v>2020</v>
      </c>
    </row>
    <row r="6238" spans="1:6" x14ac:dyDescent="0.25">
      <c r="A6238" t="s">
        <v>2332</v>
      </c>
      <c r="B6238" t="s">
        <v>2372</v>
      </c>
      <c r="C6238" t="b">
        <v>0</v>
      </c>
      <c r="D6238" t="s">
        <v>48</v>
      </c>
      <c r="E6238">
        <v>0</v>
      </c>
      <c r="F6238">
        <v>2020</v>
      </c>
    </row>
    <row r="6239" spans="1:6" x14ac:dyDescent="0.25">
      <c r="A6239" t="s">
        <v>2332</v>
      </c>
      <c r="B6239" t="s">
        <v>2372</v>
      </c>
      <c r="C6239" t="b">
        <v>0</v>
      </c>
      <c r="D6239" t="s">
        <v>48</v>
      </c>
      <c r="E6239">
        <v>0</v>
      </c>
      <c r="F6239">
        <v>2020</v>
      </c>
    </row>
    <row r="6240" spans="1:6" x14ac:dyDescent="0.25">
      <c r="A6240" t="s">
        <v>2382</v>
      </c>
      <c r="B6240" t="s">
        <v>2467</v>
      </c>
      <c r="C6240" t="b">
        <v>1</v>
      </c>
      <c r="D6240" t="s">
        <v>24</v>
      </c>
      <c r="E6240">
        <v>124432.3</v>
      </c>
      <c r="F6240">
        <v>2020</v>
      </c>
    </row>
    <row r="6241" spans="1:6" x14ac:dyDescent="0.25">
      <c r="A6241" t="s">
        <v>2382</v>
      </c>
      <c r="B6241" t="s">
        <v>2467</v>
      </c>
      <c r="C6241" t="b">
        <v>1</v>
      </c>
      <c r="D6241" t="s">
        <v>24</v>
      </c>
      <c r="E6241">
        <v>152084.79</v>
      </c>
      <c r="F6241">
        <v>2020</v>
      </c>
    </row>
    <row r="6242" spans="1:6" x14ac:dyDescent="0.25">
      <c r="A6242" t="s">
        <v>2353</v>
      </c>
      <c r="B6242" t="s">
        <v>2350</v>
      </c>
      <c r="C6242" t="b">
        <v>0</v>
      </c>
      <c r="D6242" t="s">
        <v>24</v>
      </c>
      <c r="E6242">
        <v>1219.912</v>
      </c>
      <c r="F6242">
        <v>2020</v>
      </c>
    </row>
    <row r="6243" spans="1:6" x14ac:dyDescent="0.25">
      <c r="A6243" t="s">
        <v>2383</v>
      </c>
      <c r="B6243" t="s">
        <v>2429</v>
      </c>
      <c r="C6243" t="b">
        <v>1</v>
      </c>
      <c r="D6243" t="s">
        <v>74</v>
      </c>
      <c r="E6243">
        <v>21830</v>
      </c>
      <c r="F6243">
        <v>2020</v>
      </c>
    </row>
    <row r="6244" spans="1:6" x14ac:dyDescent="0.25">
      <c r="A6244" t="s">
        <v>2457</v>
      </c>
      <c r="B6244" t="s">
        <v>2429</v>
      </c>
      <c r="C6244" t="b">
        <v>1</v>
      </c>
      <c r="D6244" t="s">
        <v>74</v>
      </c>
      <c r="E6244">
        <v>482225</v>
      </c>
      <c r="F6244">
        <v>2020</v>
      </c>
    </row>
    <row r="6245" spans="1:6" x14ac:dyDescent="0.25">
      <c r="A6245" t="s">
        <v>2332</v>
      </c>
      <c r="B6245" t="s">
        <v>2350</v>
      </c>
      <c r="C6245" t="b">
        <v>0</v>
      </c>
      <c r="D6245" t="s">
        <v>122</v>
      </c>
      <c r="E6245">
        <v>109.804</v>
      </c>
      <c r="F6245">
        <v>2020</v>
      </c>
    </row>
    <row r="6246" spans="1:6" x14ac:dyDescent="0.25">
      <c r="A6246" t="s">
        <v>2455</v>
      </c>
      <c r="B6246" t="s">
        <v>2343</v>
      </c>
      <c r="C6246" t="b">
        <v>1</v>
      </c>
      <c r="D6246" t="s">
        <v>122</v>
      </c>
      <c r="E6246">
        <v>1672118.7</v>
      </c>
      <c r="F6246">
        <v>2020</v>
      </c>
    </row>
    <row r="6247" spans="1:6" x14ac:dyDescent="0.25">
      <c r="A6247" t="s">
        <v>2353</v>
      </c>
      <c r="B6247" t="s">
        <v>2350</v>
      </c>
      <c r="C6247" t="b">
        <v>0</v>
      </c>
      <c r="D6247" t="s">
        <v>122</v>
      </c>
      <c r="E6247">
        <v>215.09800000000001</v>
      </c>
      <c r="F6247">
        <v>2020</v>
      </c>
    </row>
    <row r="6248" spans="1:6" x14ac:dyDescent="0.25">
      <c r="A6248" t="s">
        <v>2455</v>
      </c>
      <c r="B6248" t="s">
        <v>2343</v>
      </c>
      <c r="C6248" t="b">
        <v>1</v>
      </c>
      <c r="D6248" t="s">
        <v>122</v>
      </c>
      <c r="E6248">
        <v>2994950.1</v>
      </c>
      <c r="F6248">
        <v>2020</v>
      </c>
    </row>
    <row r="6249" spans="1:6" x14ac:dyDescent="0.25">
      <c r="A6249" t="s">
        <v>2353</v>
      </c>
      <c r="B6249" t="s">
        <v>2350</v>
      </c>
      <c r="C6249" t="b">
        <v>0</v>
      </c>
      <c r="D6249" t="s">
        <v>122</v>
      </c>
      <c r="E6249">
        <v>452.17500000000001</v>
      </c>
      <c r="F6249">
        <v>2020</v>
      </c>
    </row>
    <row r="6250" spans="1:6" x14ac:dyDescent="0.25">
      <c r="A6250" t="s">
        <v>2454</v>
      </c>
      <c r="B6250" t="s">
        <v>2352</v>
      </c>
      <c r="C6250" t="b">
        <v>1</v>
      </c>
      <c r="D6250" t="s">
        <v>122</v>
      </c>
      <c r="E6250">
        <v>1042944.8</v>
      </c>
      <c r="F6250">
        <v>2020</v>
      </c>
    </row>
    <row r="6251" spans="1:6" x14ac:dyDescent="0.25">
      <c r="A6251" t="s">
        <v>2332</v>
      </c>
      <c r="B6251" t="s">
        <v>2350</v>
      </c>
      <c r="C6251" t="b">
        <v>0</v>
      </c>
      <c r="D6251" t="s">
        <v>35</v>
      </c>
      <c r="E6251">
        <v>0</v>
      </c>
      <c r="F6251">
        <v>2020</v>
      </c>
    </row>
    <row r="6252" spans="1:6" x14ac:dyDescent="0.25">
      <c r="A6252" t="s">
        <v>2453</v>
      </c>
      <c r="B6252" t="s">
        <v>2352</v>
      </c>
      <c r="C6252" t="b">
        <v>0</v>
      </c>
      <c r="D6252" t="s">
        <v>35</v>
      </c>
      <c r="E6252">
        <v>17</v>
      </c>
      <c r="F6252">
        <v>2020</v>
      </c>
    </row>
    <row r="6253" spans="1:6" x14ac:dyDescent="0.25">
      <c r="A6253" t="s">
        <v>2456</v>
      </c>
      <c r="B6253" t="s">
        <v>2347</v>
      </c>
      <c r="C6253" t="b">
        <v>0</v>
      </c>
      <c r="D6253" t="s">
        <v>103</v>
      </c>
      <c r="E6253">
        <v>22553.008999999998</v>
      </c>
      <c r="F6253">
        <v>2020</v>
      </c>
    </row>
    <row r="6254" spans="1:6" x14ac:dyDescent="0.25">
      <c r="A6254" t="s">
        <v>2353</v>
      </c>
      <c r="B6254" t="s">
        <v>2350</v>
      </c>
      <c r="C6254" t="b">
        <v>0</v>
      </c>
      <c r="D6254" t="s">
        <v>103</v>
      </c>
      <c r="E6254">
        <v>838.99099999999999</v>
      </c>
      <c r="F6254">
        <v>2020</v>
      </c>
    </row>
    <row r="6255" spans="1:6" x14ac:dyDescent="0.25">
      <c r="A6255" t="s">
        <v>2332</v>
      </c>
      <c r="B6255" t="s">
        <v>2350</v>
      </c>
      <c r="C6255" t="b">
        <v>0</v>
      </c>
      <c r="D6255" t="s">
        <v>55</v>
      </c>
      <c r="E6255">
        <v>0</v>
      </c>
      <c r="F6255">
        <v>2020</v>
      </c>
    </row>
    <row r="6256" spans="1:6" x14ac:dyDescent="0.25">
      <c r="A6256" t="s">
        <v>2332</v>
      </c>
      <c r="B6256" t="s">
        <v>2343</v>
      </c>
      <c r="C6256" t="b">
        <v>0</v>
      </c>
      <c r="D6256" t="s">
        <v>55</v>
      </c>
      <c r="E6256">
        <v>0</v>
      </c>
      <c r="F6256">
        <v>2020</v>
      </c>
    </row>
    <row r="6257" spans="1:6" x14ac:dyDescent="0.25">
      <c r="A6257" t="s">
        <v>2353</v>
      </c>
      <c r="B6257" t="s">
        <v>2350</v>
      </c>
      <c r="C6257" t="b">
        <v>0</v>
      </c>
      <c r="D6257" t="s">
        <v>55</v>
      </c>
      <c r="E6257">
        <v>116.226</v>
      </c>
      <c r="F6257">
        <v>2020</v>
      </c>
    </row>
    <row r="6258" spans="1:6" x14ac:dyDescent="0.25">
      <c r="A6258" t="s">
        <v>2455</v>
      </c>
      <c r="B6258" t="s">
        <v>2343</v>
      </c>
      <c r="C6258" t="b">
        <v>1</v>
      </c>
      <c r="D6258" t="s">
        <v>55</v>
      </c>
      <c r="E6258">
        <v>38463.773999999998</v>
      </c>
      <c r="F6258">
        <v>2020</v>
      </c>
    </row>
    <row r="6259" spans="1:6" x14ac:dyDescent="0.25">
      <c r="A6259" t="s">
        <v>2353</v>
      </c>
      <c r="B6259" t="s">
        <v>2350</v>
      </c>
      <c r="C6259" t="b">
        <v>0</v>
      </c>
      <c r="D6259" t="s">
        <v>55</v>
      </c>
      <c r="E6259">
        <v>43.548999999999999</v>
      </c>
      <c r="F6259">
        <v>2020</v>
      </c>
    </row>
    <row r="6260" spans="1:6" x14ac:dyDescent="0.25">
      <c r="A6260" t="s">
        <v>2379</v>
      </c>
      <c r="B6260" t="s">
        <v>2352</v>
      </c>
      <c r="C6260" t="b">
        <v>1</v>
      </c>
      <c r="D6260" t="s">
        <v>55</v>
      </c>
      <c r="E6260">
        <v>8656.4509999999991</v>
      </c>
      <c r="F6260">
        <v>2020</v>
      </c>
    </row>
    <row r="6261" spans="1:6" x14ac:dyDescent="0.25">
      <c r="A6261" t="s">
        <v>2383</v>
      </c>
      <c r="B6261" t="s">
        <v>2429</v>
      </c>
      <c r="C6261" t="b">
        <v>1</v>
      </c>
      <c r="D6261" t="s">
        <v>29</v>
      </c>
      <c r="E6261">
        <v>9640</v>
      </c>
      <c r="F6261">
        <v>2020</v>
      </c>
    </row>
    <row r="6262" spans="1:6" x14ac:dyDescent="0.25">
      <c r="A6262" t="s">
        <v>2332</v>
      </c>
      <c r="B6262" t="s">
        <v>2429</v>
      </c>
      <c r="C6262" t="b">
        <v>0</v>
      </c>
      <c r="D6262" t="s">
        <v>29</v>
      </c>
      <c r="E6262">
        <v>0</v>
      </c>
      <c r="F6262">
        <v>2020</v>
      </c>
    </row>
    <row r="6263" spans="1:6" x14ac:dyDescent="0.25">
      <c r="A6263" t="s">
        <v>2332</v>
      </c>
      <c r="B6263" t="s">
        <v>2372</v>
      </c>
      <c r="C6263" t="b">
        <v>0</v>
      </c>
      <c r="D6263" t="s">
        <v>48</v>
      </c>
      <c r="E6263">
        <v>0</v>
      </c>
      <c r="F6263">
        <v>2020</v>
      </c>
    </row>
    <row r="6264" spans="1:6" x14ac:dyDescent="0.25">
      <c r="A6264" t="s">
        <v>2332</v>
      </c>
      <c r="B6264" t="s">
        <v>2372</v>
      </c>
      <c r="C6264" t="b">
        <v>0</v>
      </c>
      <c r="D6264" t="s">
        <v>48</v>
      </c>
      <c r="E6264">
        <v>0</v>
      </c>
      <c r="F6264">
        <v>2020</v>
      </c>
    </row>
    <row r="6265" spans="1:6" x14ac:dyDescent="0.25">
      <c r="A6265" t="s">
        <v>2353</v>
      </c>
      <c r="B6265" t="s">
        <v>2347</v>
      </c>
      <c r="C6265" t="b">
        <v>0</v>
      </c>
      <c r="D6265" t="s">
        <v>48</v>
      </c>
      <c r="E6265">
        <v>9021.26</v>
      </c>
      <c r="F6265">
        <v>2020</v>
      </c>
    </row>
    <row r="6266" spans="1:6" x14ac:dyDescent="0.25">
      <c r="A6266" t="s">
        <v>2385</v>
      </c>
      <c r="B6266" t="s">
        <v>2372</v>
      </c>
      <c r="C6266" t="b">
        <v>0</v>
      </c>
      <c r="D6266" t="s">
        <v>48</v>
      </c>
      <c r="E6266">
        <v>10499.99</v>
      </c>
      <c r="F6266">
        <v>2020</v>
      </c>
    </row>
    <row r="6267" spans="1:6" x14ac:dyDescent="0.25">
      <c r="A6267" t="s">
        <v>2448</v>
      </c>
      <c r="B6267" t="s">
        <v>2341</v>
      </c>
      <c r="C6267" t="b">
        <v>1</v>
      </c>
      <c r="D6267" t="s">
        <v>100</v>
      </c>
      <c r="E6267">
        <v>43836</v>
      </c>
      <c r="F6267">
        <v>2020</v>
      </c>
    </row>
    <row r="6268" spans="1:6" x14ac:dyDescent="0.25">
      <c r="A6268" t="s">
        <v>2360</v>
      </c>
      <c r="B6268" t="s">
        <v>2341</v>
      </c>
      <c r="C6268" t="b">
        <v>1</v>
      </c>
      <c r="D6268" t="s">
        <v>116</v>
      </c>
      <c r="E6268">
        <v>10147</v>
      </c>
      <c r="F6268">
        <v>2020</v>
      </c>
    </row>
    <row r="6269" spans="1:6" x14ac:dyDescent="0.25">
      <c r="A6269" t="s">
        <v>2332</v>
      </c>
      <c r="B6269" t="s">
        <v>2345</v>
      </c>
      <c r="C6269" t="b">
        <v>0</v>
      </c>
      <c r="D6269" t="s">
        <v>111</v>
      </c>
      <c r="E6269">
        <v>0</v>
      </c>
      <c r="F6269">
        <v>2020</v>
      </c>
    </row>
    <row r="6270" spans="1:6" x14ac:dyDescent="0.25">
      <c r="A6270" t="s">
        <v>2408</v>
      </c>
      <c r="B6270" t="s">
        <v>2352</v>
      </c>
      <c r="C6270" t="b">
        <v>0</v>
      </c>
      <c r="D6270" t="s">
        <v>111</v>
      </c>
      <c r="E6270">
        <v>108930.92</v>
      </c>
      <c r="F6270">
        <v>2020</v>
      </c>
    </row>
    <row r="6271" spans="1:6" x14ac:dyDescent="0.25">
      <c r="A6271" t="s">
        <v>2378</v>
      </c>
      <c r="B6271" t="s">
        <v>2341</v>
      </c>
      <c r="C6271" t="b">
        <v>1</v>
      </c>
      <c r="D6271" t="s">
        <v>105</v>
      </c>
      <c r="E6271">
        <v>7247</v>
      </c>
      <c r="F6271">
        <v>2020</v>
      </c>
    </row>
    <row r="6272" spans="1:6" x14ac:dyDescent="0.25">
      <c r="A6272" t="s">
        <v>2377</v>
      </c>
      <c r="B6272" t="s">
        <v>2341</v>
      </c>
      <c r="C6272" t="b">
        <v>1</v>
      </c>
      <c r="D6272" t="s">
        <v>60</v>
      </c>
      <c r="E6272">
        <v>928</v>
      </c>
      <c r="F6272">
        <v>2020</v>
      </c>
    </row>
    <row r="6273" spans="1:6" x14ac:dyDescent="0.25">
      <c r="A6273" t="s">
        <v>2353</v>
      </c>
      <c r="B6273" t="s">
        <v>2350</v>
      </c>
      <c r="C6273" t="b">
        <v>0</v>
      </c>
      <c r="D6273" t="s">
        <v>85</v>
      </c>
      <c r="E6273">
        <v>30.686</v>
      </c>
      <c r="F6273">
        <v>2020</v>
      </c>
    </row>
    <row r="6274" spans="1:6" x14ac:dyDescent="0.25">
      <c r="A6274" t="s">
        <v>2453</v>
      </c>
      <c r="B6274" t="s">
        <v>2343</v>
      </c>
      <c r="C6274" t="b">
        <v>1</v>
      </c>
      <c r="D6274" t="s">
        <v>85</v>
      </c>
      <c r="E6274">
        <v>32612.723999999998</v>
      </c>
      <c r="F6274">
        <v>2020</v>
      </c>
    </row>
    <row r="6275" spans="1:6" x14ac:dyDescent="0.25">
      <c r="A6275" t="s">
        <v>2353</v>
      </c>
      <c r="B6275" t="s">
        <v>2350</v>
      </c>
      <c r="C6275" t="b">
        <v>0</v>
      </c>
      <c r="D6275" t="s">
        <v>85</v>
      </c>
      <c r="E6275">
        <v>38.24</v>
      </c>
      <c r="F6275">
        <v>2020</v>
      </c>
    </row>
    <row r="6276" spans="1:6" x14ac:dyDescent="0.25">
      <c r="A6276" t="s">
        <v>2453</v>
      </c>
      <c r="B6276" t="s">
        <v>2343</v>
      </c>
      <c r="C6276" t="b">
        <v>1</v>
      </c>
      <c r="D6276" t="s">
        <v>85</v>
      </c>
      <c r="E6276">
        <v>131103.82</v>
      </c>
      <c r="F6276">
        <v>2020</v>
      </c>
    </row>
    <row r="6277" spans="1:6" x14ac:dyDescent="0.25">
      <c r="A6277" t="s">
        <v>2378</v>
      </c>
      <c r="B6277" t="s">
        <v>2341</v>
      </c>
      <c r="C6277" t="b">
        <v>1</v>
      </c>
      <c r="D6277" t="s">
        <v>85</v>
      </c>
      <c r="E6277">
        <v>7547</v>
      </c>
      <c r="F6277">
        <v>2020</v>
      </c>
    </row>
    <row r="6278" spans="1:6" x14ac:dyDescent="0.25">
      <c r="A6278" t="s">
        <v>2332</v>
      </c>
      <c r="B6278" t="s">
        <v>2350</v>
      </c>
      <c r="C6278" t="b">
        <v>0</v>
      </c>
      <c r="D6278" t="s">
        <v>19</v>
      </c>
      <c r="E6278">
        <v>0</v>
      </c>
      <c r="F6278">
        <v>2020</v>
      </c>
    </row>
    <row r="6279" spans="1:6" x14ac:dyDescent="0.25">
      <c r="A6279" t="s">
        <v>2332</v>
      </c>
      <c r="B6279" t="s">
        <v>2343</v>
      </c>
      <c r="C6279" t="b">
        <v>0</v>
      </c>
      <c r="D6279" t="s">
        <v>19</v>
      </c>
      <c r="E6279">
        <v>0</v>
      </c>
      <c r="F6279">
        <v>2020</v>
      </c>
    </row>
    <row r="6280" spans="1:6" x14ac:dyDescent="0.25">
      <c r="A6280" t="s">
        <v>2353</v>
      </c>
      <c r="B6280" t="s">
        <v>2350</v>
      </c>
      <c r="C6280" t="b">
        <v>0</v>
      </c>
      <c r="D6280" t="s">
        <v>19</v>
      </c>
      <c r="E6280">
        <v>1.64</v>
      </c>
      <c r="F6280">
        <v>2020</v>
      </c>
    </row>
    <row r="6281" spans="1:6" x14ac:dyDescent="0.25">
      <c r="A6281" t="s">
        <v>2457</v>
      </c>
      <c r="B6281" t="s">
        <v>2343</v>
      </c>
      <c r="C6281" t="b">
        <v>0</v>
      </c>
      <c r="D6281" t="s">
        <v>19</v>
      </c>
      <c r="E6281">
        <v>37726.36</v>
      </c>
      <c r="F6281">
        <v>2020</v>
      </c>
    </row>
    <row r="6282" spans="1:6" x14ac:dyDescent="0.25">
      <c r="A6282" t="s">
        <v>2381</v>
      </c>
      <c r="B6282" t="s">
        <v>2372</v>
      </c>
      <c r="C6282" t="b">
        <v>0</v>
      </c>
      <c r="D6282" t="s">
        <v>19</v>
      </c>
      <c r="E6282">
        <v>10897</v>
      </c>
      <c r="F6282">
        <v>2020</v>
      </c>
    </row>
    <row r="6283" spans="1:6" x14ac:dyDescent="0.25">
      <c r="A6283" t="s">
        <v>2332</v>
      </c>
      <c r="B6283" t="s">
        <v>2347</v>
      </c>
      <c r="C6283" t="b">
        <v>0</v>
      </c>
      <c r="D6283" t="s">
        <v>15</v>
      </c>
      <c r="E6283">
        <v>0</v>
      </c>
      <c r="F6283">
        <v>2020</v>
      </c>
    </row>
    <row r="6284" spans="1:6" x14ac:dyDescent="0.25">
      <c r="A6284" t="s">
        <v>2332</v>
      </c>
      <c r="B6284" t="s">
        <v>2350</v>
      </c>
      <c r="C6284" t="b">
        <v>0</v>
      </c>
      <c r="D6284" t="s">
        <v>15</v>
      </c>
      <c r="E6284">
        <v>0</v>
      </c>
      <c r="F6284">
        <v>2020</v>
      </c>
    </row>
    <row r="6285" spans="1:6" x14ac:dyDescent="0.25">
      <c r="A6285" t="s">
        <v>2392</v>
      </c>
      <c r="B6285" t="s">
        <v>2372</v>
      </c>
      <c r="C6285" t="b">
        <v>0</v>
      </c>
      <c r="D6285" t="s">
        <v>15</v>
      </c>
      <c r="E6285">
        <v>10933</v>
      </c>
      <c r="F6285">
        <v>2020</v>
      </c>
    </row>
    <row r="6286" spans="1:6" x14ac:dyDescent="0.25">
      <c r="A6286" t="s">
        <v>2332</v>
      </c>
      <c r="B6286" t="s">
        <v>2347</v>
      </c>
      <c r="C6286" t="b">
        <v>0</v>
      </c>
      <c r="D6286" t="s">
        <v>15</v>
      </c>
      <c r="E6286">
        <v>0</v>
      </c>
      <c r="F6286">
        <v>2020</v>
      </c>
    </row>
    <row r="6287" spans="1:6" x14ac:dyDescent="0.25">
      <c r="A6287" t="s">
        <v>2395</v>
      </c>
      <c r="B6287" t="s">
        <v>2372</v>
      </c>
      <c r="C6287" t="b">
        <v>0</v>
      </c>
      <c r="D6287" t="s">
        <v>15</v>
      </c>
      <c r="E6287">
        <v>13154</v>
      </c>
      <c r="F6287">
        <v>2020</v>
      </c>
    </row>
    <row r="6288" spans="1:6" x14ac:dyDescent="0.25">
      <c r="A6288" t="s">
        <v>2332</v>
      </c>
      <c r="B6288" t="s">
        <v>2347</v>
      </c>
      <c r="C6288" t="b">
        <v>0</v>
      </c>
      <c r="D6288" t="s">
        <v>114</v>
      </c>
      <c r="E6288">
        <v>0</v>
      </c>
      <c r="F6288">
        <v>2020</v>
      </c>
    </row>
    <row r="6289" spans="1:6" x14ac:dyDescent="0.25">
      <c r="A6289" t="s">
        <v>2367</v>
      </c>
      <c r="B6289" t="s">
        <v>2372</v>
      </c>
      <c r="C6289" t="b">
        <v>0</v>
      </c>
      <c r="D6289" t="s">
        <v>114</v>
      </c>
      <c r="E6289">
        <v>40873</v>
      </c>
      <c r="F6289">
        <v>2020</v>
      </c>
    </row>
    <row r="6290" spans="1:6" x14ac:dyDescent="0.25">
      <c r="A6290" t="s">
        <v>2360</v>
      </c>
      <c r="B6290" t="s">
        <v>2341</v>
      </c>
      <c r="C6290" t="b">
        <v>1</v>
      </c>
      <c r="D6290" t="s">
        <v>79</v>
      </c>
      <c r="E6290">
        <v>15356</v>
      </c>
      <c r="F6290">
        <v>2020</v>
      </c>
    </row>
    <row r="6291" spans="1:6" x14ac:dyDescent="0.25">
      <c r="A6291" t="s">
        <v>2332</v>
      </c>
      <c r="B6291" t="s">
        <v>2345</v>
      </c>
      <c r="C6291" t="b">
        <v>0</v>
      </c>
      <c r="D6291" t="s">
        <v>122</v>
      </c>
      <c r="E6291">
        <v>0</v>
      </c>
      <c r="F6291">
        <v>2020</v>
      </c>
    </row>
    <row r="6292" spans="1:6" x14ac:dyDescent="0.25">
      <c r="A6292" t="s">
        <v>2332</v>
      </c>
      <c r="B6292" t="s">
        <v>2350</v>
      </c>
      <c r="C6292" t="b">
        <v>0</v>
      </c>
      <c r="D6292" t="s">
        <v>122</v>
      </c>
      <c r="E6292">
        <v>0</v>
      </c>
      <c r="F6292">
        <v>2020</v>
      </c>
    </row>
    <row r="6293" spans="1:6" x14ac:dyDescent="0.25">
      <c r="A6293" t="s">
        <v>2385</v>
      </c>
      <c r="B6293" t="s">
        <v>2347</v>
      </c>
      <c r="C6293" t="b">
        <v>0</v>
      </c>
      <c r="D6293" t="s">
        <v>122</v>
      </c>
      <c r="E6293">
        <v>32428</v>
      </c>
      <c r="F6293">
        <v>2020</v>
      </c>
    </row>
    <row r="6294" spans="1:6" x14ac:dyDescent="0.25">
      <c r="A6294" t="s">
        <v>2332</v>
      </c>
      <c r="B6294" t="s">
        <v>2350</v>
      </c>
      <c r="C6294" t="b">
        <v>0</v>
      </c>
      <c r="D6294" t="s">
        <v>15</v>
      </c>
      <c r="E6294">
        <v>0</v>
      </c>
      <c r="F6294">
        <v>2020</v>
      </c>
    </row>
    <row r="6295" spans="1:6" x14ac:dyDescent="0.25">
      <c r="A6295" t="s">
        <v>2332</v>
      </c>
      <c r="B6295" t="s">
        <v>2386</v>
      </c>
      <c r="C6295" t="b">
        <v>0</v>
      </c>
      <c r="D6295" t="s">
        <v>15</v>
      </c>
      <c r="E6295">
        <v>0</v>
      </c>
      <c r="F6295">
        <v>2020</v>
      </c>
    </row>
    <row r="6296" spans="1:6" x14ac:dyDescent="0.25">
      <c r="A6296" t="s">
        <v>2456</v>
      </c>
      <c r="B6296" t="s">
        <v>2343</v>
      </c>
      <c r="C6296" t="b">
        <v>0</v>
      </c>
      <c r="D6296" t="s">
        <v>15</v>
      </c>
      <c r="E6296">
        <v>60073</v>
      </c>
      <c r="F6296">
        <v>2020</v>
      </c>
    </row>
    <row r="6297" spans="1:6" x14ac:dyDescent="0.25">
      <c r="A6297" t="s">
        <v>2332</v>
      </c>
      <c r="B6297" t="s">
        <v>2350</v>
      </c>
      <c r="C6297" t="b">
        <v>0</v>
      </c>
      <c r="D6297" t="s">
        <v>15</v>
      </c>
      <c r="E6297">
        <v>0</v>
      </c>
      <c r="F6297">
        <v>2020</v>
      </c>
    </row>
    <row r="6298" spans="1:6" x14ac:dyDescent="0.25">
      <c r="A6298" t="s">
        <v>2332</v>
      </c>
      <c r="B6298" t="s">
        <v>2386</v>
      </c>
      <c r="C6298" t="b">
        <v>0</v>
      </c>
      <c r="D6298" t="s">
        <v>15</v>
      </c>
      <c r="E6298">
        <v>0</v>
      </c>
      <c r="F6298">
        <v>2020</v>
      </c>
    </row>
    <row r="6299" spans="1:6" x14ac:dyDescent="0.25">
      <c r="A6299" t="s">
        <v>2456</v>
      </c>
      <c r="B6299" t="s">
        <v>2343</v>
      </c>
      <c r="C6299" t="b">
        <v>0</v>
      </c>
      <c r="D6299" t="s">
        <v>15</v>
      </c>
      <c r="E6299">
        <v>203164</v>
      </c>
      <c r="F6299">
        <v>2020</v>
      </c>
    </row>
    <row r="6300" spans="1:6" x14ac:dyDescent="0.25">
      <c r="A6300" t="s">
        <v>2383</v>
      </c>
      <c r="B6300" t="s">
        <v>2352</v>
      </c>
      <c r="C6300" t="b">
        <v>0</v>
      </c>
      <c r="D6300" t="s">
        <v>15</v>
      </c>
      <c r="E6300">
        <v>77691</v>
      </c>
      <c r="F6300">
        <v>2020</v>
      </c>
    </row>
    <row r="6301" spans="1:6" x14ac:dyDescent="0.25">
      <c r="A6301" t="s">
        <v>2360</v>
      </c>
      <c r="B6301" t="s">
        <v>2352</v>
      </c>
      <c r="C6301" t="b">
        <v>0</v>
      </c>
      <c r="D6301" t="s">
        <v>15</v>
      </c>
      <c r="E6301">
        <v>42383</v>
      </c>
      <c r="F6301">
        <v>2020</v>
      </c>
    </row>
    <row r="6302" spans="1:6" x14ac:dyDescent="0.25">
      <c r="A6302" t="s">
        <v>2457</v>
      </c>
      <c r="B6302" t="s">
        <v>2352</v>
      </c>
      <c r="C6302" t="b">
        <v>0</v>
      </c>
      <c r="D6302" t="s">
        <v>15</v>
      </c>
      <c r="E6302">
        <v>34852</v>
      </c>
      <c r="F6302">
        <v>2020</v>
      </c>
    </row>
    <row r="6303" spans="1:6" x14ac:dyDescent="0.25">
      <c r="A6303" t="s">
        <v>2370</v>
      </c>
      <c r="B6303" t="s">
        <v>2352</v>
      </c>
      <c r="C6303" t="b">
        <v>0</v>
      </c>
      <c r="D6303" t="s">
        <v>15</v>
      </c>
      <c r="E6303">
        <v>45439</v>
      </c>
      <c r="F6303">
        <v>2020</v>
      </c>
    </row>
    <row r="6304" spans="1:6" x14ac:dyDescent="0.25">
      <c r="A6304" t="s">
        <v>2374</v>
      </c>
      <c r="B6304" t="s">
        <v>2352</v>
      </c>
      <c r="C6304" t="b">
        <v>0</v>
      </c>
      <c r="D6304" t="s">
        <v>15</v>
      </c>
      <c r="E6304">
        <v>79490</v>
      </c>
      <c r="F6304">
        <v>2020</v>
      </c>
    </row>
    <row r="6305" spans="1:6" x14ac:dyDescent="0.25">
      <c r="A6305" t="s">
        <v>2378</v>
      </c>
      <c r="B6305" t="s">
        <v>2352</v>
      </c>
      <c r="C6305" t="b">
        <v>0</v>
      </c>
      <c r="D6305" t="s">
        <v>15</v>
      </c>
      <c r="E6305">
        <v>69274</v>
      </c>
      <c r="F6305">
        <v>2020</v>
      </c>
    </row>
    <row r="6306" spans="1:6" x14ac:dyDescent="0.25">
      <c r="A6306" t="s">
        <v>2353</v>
      </c>
      <c r="B6306" t="s">
        <v>2350</v>
      </c>
      <c r="C6306" t="b">
        <v>0</v>
      </c>
      <c r="D6306" t="s">
        <v>122</v>
      </c>
      <c r="E6306">
        <v>1430.2629999999999</v>
      </c>
      <c r="F6306">
        <v>2020</v>
      </c>
    </row>
    <row r="6307" spans="1:6" x14ac:dyDescent="0.25">
      <c r="A6307" t="s">
        <v>2455</v>
      </c>
      <c r="B6307" t="s">
        <v>2352</v>
      </c>
      <c r="C6307" t="b">
        <v>1</v>
      </c>
      <c r="D6307" t="s">
        <v>122</v>
      </c>
      <c r="E6307">
        <v>84544.736999999994</v>
      </c>
      <c r="F6307">
        <v>2020</v>
      </c>
    </row>
    <row r="6308" spans="1:6" x14ac:dyDescent="0.25">
      <c r="A6308" t="s">
        <v>2378</v>
      </c>
      <c r="B6308" t="s">
        <v>2343</v>
      </c>
      <c r="C6308" t="b">
        <v>1</v>
      </c>
      <c r="D6308" t="s">
        <v>114</v>
      </c>
      <c r="E6308">
        <v>373093</v>
      </c>
      <c r="F6308">
        <v>2020</v>
      </c>
    </row>
    <row r="6309" spans="1:6" x14ac:dyDescent="0.25">
      <c r="A6309" t="s">
        <v>2332</v>
      </c>
      <c r="B6309" t="s">
        <v>2372</v>
      </c>
      <c r="C6309" t="b">
        <v>0</v>
      </c>
      <c r="D6309" t="s">
        <v>114</v>
      </c>
      <c r="E6309">
        <v>0</v>
      </c>
      <c r="F6309">
        <v>2020</v>
      </c>
    </row>
    <row r="6310" spans="1:6" x14ac:dyDescent="0.25">
      <c r="A6310" t="s">
        <v>2378</v>
      </c>
      <c r="B6310" t="s">
        <v>2343</v>
      </c>
      <c r="C6310" t="b">
        <v>1</v>
      </c>
      <c r="D6310" t="s">
        <v>114</v>
      </c>
      <c r="E6310">
        <v>1251289</v>
      </c>
      <c r="F6310">
        <v>2020</v>
      </c>
    </row>
    <row r="6311" spans="1:6" x14ac:dyDescent="0.25">
      <c r="A6311" t="s">
        <v>2332</v>
      </c>
      <c r="B6311" t="s">
        <v>2372</v>
      </c>
      <c r="C6311" t="b">
        <v>0</v>
      </c>
      <c r="D6311" t="s">
        <v>114</v>
      </c>
      <c r="E6311">
        <v>0</v>
      </c>
      <c r="F6311">
        <v>2020</v>
      </c>
    </row>
    <row r="6312" spans="1:6" x14ac:dyDescent="0.25">
      <c r="A6312" t="s">
        <v>2332</v>
      </c>
      <c r="B6312" t="s">
        <v>2345</v>
      </c>
      <c r="C6312" t="b">
        <v>0</v>
      </c>
      <c r="D6312" t="s">
        <v>122</v>
      </c>
      <c r="E6312">
        <v>0</v>
      </c>
      <c r="F6312">
        <v>2020</v>
      </c>
    </row>
    <row r="6313" spans="1:6" x14ac:dyDescent="0.25">
      <c r="A6313" t="s">
        <v>2332</v>
      </c>
      <c r="B6313" t="s">
        <v>2350</v>
      </c>
      <c r="C6313" t="b">
        <v>0</v>
      </c>
      <c r="D6313" t="s">
        <v>122</v>
      </c>
      <c r="E6313">
        <v>0</v>
      </c>
      <c r="F6313">
        <v>2020</v>
      </c>
    </row>
    <row r="6314" spans="1:6" x14ac:dyDescent="0.25">
      <c r="A6314" t="s">
        <v>2355</v>
      </c>
      <c r="B6314" t="s">
        <v>2347</v>
      </c>
      <c r="C6314" t="b">
        <v>0</v>
      </c>
      <c r="D6314" t="s">
        <v>122</v>
      </c>
      <c r="E6314">
        <v>185563</v>
      </c>
      <c r="F6314">
        <v>2020</v>
      </c>
    </row>
    <row r="6315" spans="1:6" x14ac:dyDescent="0.25">
      <c r="A6315" t="s">
        <v>2400</v>
      </c>
      <c r="B6315" t="s">
        <v>2350</v>
      </c>
      <c r="C6315" t="b">
        <v>1</v>
      </c>
      <c r="D6315" t="s">
        <v>85</v>
      </c>
      <c r="E6315">
        <v>20</v>
      </c>
      <c r="F6315">
        <v>2020</v>
      </c>
    </row>
    <row r="6316" spans="1:6" x14ac:dyDescent="0.25">
      <c r="A6316" t="s">
        <v>2332</v>
      </c>
      <c r="B6316" t="s">
        <v>2352</v>
      </c>
      <c r="C6316" t="b">
        <v>0</v>
      </c>
      <c r="D6316" t="s">
        <v>85</v>
      </c>
      <c r="E6316">
        <v>0</v>
      </c>
      <c r="F6316">
        <v>2020</v>
      </c>
    </row>
    <row r="6317" spans="1:6" x14ac:dyDescent="0.25">
      <c r="A6317" t="s">
        <v>2385</v>
      </c>
      <c r="B6317" t="s">
        <v>2352</v>
      </c>
      <c r="C6317" t="b">
        <v>0</v>
      </c>
      <c r="D6317" t="s">
        <v>15</v>
      </c>
      <c r="E6317">
        <v>299956</v>
      </c>
      <c r="F6317">
        <v>2020</v>
      </c>
    </row>
    <row r="6318" spans="1:6" x14ac:dyDescent="0.25">
      <c r="A6318" t="s">
        <v>2353</v>
      </c>
      <c r="B6318" t="s">
        <v>2352</v>
      </c>
      <c r="C6318" t="b">
        <v>0</v>
      </c>
      <c r="D6318" t="s">
        <v>15</v>
      </c>
      <c r="E6318">
        <v>10045.183000000001</v>
      </c>
      <c r="F6318">
        <v>2020</v>
      </c>
    </row>
    <row r="6319" spans="1:6" x14ac:dyDescent="0.25">
      <c r="A6319" t="s">
        <v>2456</v>
      </c>
      <c r="B6319" t="s">
        <v>2386</v>
      </c>
      <c r="C6319" t="b">
        <v>1</v>
      </c>
      <c r="D6319" t="s">
        <v>15</v>
      </c>
      <c r="E6319">
        <v>44745.817000000003</v>
      </c>
      <c r="F6319">
        <v>2020</v>
      </c>
    </row>
    <row r="6320" spans="1:6" x14ac:dyDescent="0.25">
      <c r="A6320" t="s">
        <v>2332</v>
      </c>
      <c r="B6320" t="s">
        <v>2347</v>
      </c>
      <c r="C6320" t="b">
        <v>0</v>
      </c>
      <c r="D6320" t="s">
        <v>15</v>
      </c>
      <c r="E6320">
        <v>0</v>
      </c>
      <c r="F6320">
        <v>2020</v>
      </c>
    </row>
    <row r="6321" spans="1:6" x14ac:dyDescent="0.25">
      <c r="A6321" t="s">
        <v>2332</v>
      </c>
      <c r="B6321" t="s">
        <v>2386</v>
      </c>
      <c r="C6321" t="b">
        <v>0</v>
      </c>
      <c r="D6321" t="s">
        <v>15</v>
      </c>
      <c r="E6321">
        <v>0</v>
      </c>
      <c r="F6321">
        <v>2020</v>
      </c>
    </row>
    <row r="6322" spans="1:6" x14ac:dyDescent="0.25">
      <c r="A6322" t="s">
        <v>2374</v>
      </c>
      <c r="B6322" t="s">
        <v>2352</v>
      </c>
      <c r="C6322" t="b">
        <v>0</v>
      </c>
      <c r="D6322" t="s">
        <v>15</v>
      </c>
      <c r="E6322">
        <v>57397</v>
      </c>
      <c r="F6322">
        <v>2020</v>
      </c>
    </row>
    <row r="6323" spans="1:6" x14ac:dyDescent="0.25">
      <c r="A6323" t="s">
        <v>2457</v>
      </c>
      <c r="B6323" t="s">
        <v>2352</v>
      </c>
      <c r="C6323" t="b">
        <v>0</v>
      </c>
      <c r="D6323" t="s">
        <v>15</v>
      </c>
      <c r="E6323">
        <v>241161</v>
      </c>
      <c r="F6323">
        <v>2020</v>
      </c>
    </row>
    <row r="6324" spans="1:6" x14ac:dyDescent="0.25">
      <c r="A6324" t="s">
        <v>2332</v>
      </c>
      <c r="B6324" t="s">
        <v>2343</v>
      </c>
      <c r="C6324" t="b">
        <v>0</v>
      </c>
      <c r="D6324" t="s">
        <v>15</v>
      </c>
      <c r="E6324">
        <v>101943.56</v>
      </c>
      <c r="F6324">
        <v>2020</v>
      </c>
    </row>
    <row r="6325" spans="1:6" x14ac:dyDescent="0.25">
      <c r="A6325" t="s">
        <v>2353</v>
      </c>
      <c r="B6325" t="s">
        <v>2372</v>
      </c>
      <c r="C6325" t="b">
        <v>0</v>
      </c>
      <c r="D6325" t="s">
        <v>15</v>
      </c>
      <c r="E6325">
        <v>29649.437999999998</v>
      </c>
      <c r="F6325">
        <v>2020</v>
      </c>
    </row>
    <row r="6326" spans="1:6" x14ac:dyDescent="0.25">
      <c r="A6326" t="s">
        <v>2455</v>
      </c>
      <c r="B6326" t="s">
        <v>2343</v>
      </c>
      <c r="C6326" t="b">
        <v>0</v>
      </c>
      <c r="D6326" t="s">
        <v>15</v>
      </c>
      <c r="E6326">
        <v>797487</v>
      </c>
      <c r="F6326">
        <v>2020</v>
      </c>
    </row>
    <row r="6327" spans="1:6" x14ac:dyDescent="0.25">
      <c r="A6327" t="s">
        <v>2332</v>
      </c>
      <c r="B6327" t="s">
        <v>2372</v>
      </c>
      <c r="C6327" t="b">
        <v>0</v>
      </c>
      <c r="D6327" t="s">
        <v>15</v>
      </c>
      <c r="E6327">
        <v>0</v>
      </c>
      <c r="F6327">
        <v>2020</v>
      </c>
    </row>
    <row r="6328" spans="1:6" x14ac:dyDescent="0.25">
      <c r="A6328" t="s">
        <v>2332</v>
      </c>
      <c r="B6328" t="s">
        <v>2372</v>
      </c>
      <c r="C6328" t="b">
        <v>0</v>
      </c>
      <c r="D6328" t="s">
        <v>15</v>
      </c>
      <c r="E6328">
        <v>0</v>
      </c>
      <c r="F6328">
        <v>2020</v>
      </c>
    </row>
    <row r="6329" spans="1:6" x14ac:dyDescent="0.25">
      <c r="A6329" t="s">
        <v>2377</v>
      </c>
      <c r="B6329" t="s">
        <v>2343</v>
      </c>
      <c r="C6329" t="b">
        <v>0</v>
      </c>
      <c r="D6329" t="s">
        <v>114</v>
      </c>
      <c r="E6329">
        <v>614024.55000000005</v>
      </c>
      <c r="F6329">
        <v>2020</v>
      </c>
    </row>
    <row r="6330" spans="1:6" x14ac:dyDescent="0.25">
      <c r="A6330" t="s">
        <v>2377</v>
      </c>
      <c r="B6330" t="s">
        <v>2343</v>
      </c>
      <c r="C6330" t="b">
        <v>0</v>
      </c>
      <c r="D6330" t="s">
        <v>114</v>
      </c>
      <c r="E6330">
        <v>2205122.2999999998</v>
      </c>
      <c r="F6330">
        <v>2020</v>
      </c>
    </row>
    <row r="6331" spans="1:6" x14ac:dyDescent="0.25">
      <c r="A6331" t="s">
        <v>2392</v>
      </c>
      <c r="B6331" t="s">
        <v>2352</v>
      </c>
      <c r="C6331" t="b">
        <v>0</v>
      </c>
      <c r="D6331" t="s">
        <v>114</v>
      </c>
      <c r="E6331">
        <v>506408.14</v>
      </c>
      <c r="F6331">
        <v>2020</v>
      </c>
    </row>
    <row r="6332" spans="1:6" x14ac:dyDescent="0.25">
      <c r="A6332" t="s">
        <v>2457</v>
      </c>
      <c r="B6332" t="s">
        <v>2352</v>
      </c>
      <c r="C6332" t="b">
        <v>0</v>
      </c>
      <c r="D6332" t="s">
        <v>114</v>
      </c>
      <c r="E6332">
        <v>159700</v>
      </c>
      <c r="F6332">
        <v>2020</v>
      </c>
    </row>
    <row r="6333" spans="1:6" x14ac:dyDescent="0.25">
      <c r="A6333" t="s">
        <v>2332</v>
      </c>
      <c r="B6333" t="s">
        <v>2347</v>
      </c>
      <c r="C6333" t="b">
        <v>0</v>
      </c>
      <c r="D6333" t="s">
        <v>134</v>
      </c>
      <c r="E6333">
        <v>0</v>
      </c>
      <c r="F6333">
        <v>2020</v>
      </c>
    </row>
    <row r="6334" spans="1:6" x14ac:dyDescent="0.25">
      <c r="A6334" t="s">
        <v>2421</v>
      </c>
      <c r="B6334" t="s">
        <v>2372</v>
      </c>
      <c r="C6334" t="b">
        <v>0</v>
      </c>
      <c r="D6334" t="s">
        <v>134</v>
      </c>
      <c r="E6334">
        <v>9238.2800000000007</v>
      </c>
      <c r="F6334">
        <v>2020</v>
      </c>
    </row>
    <row r="6335" spans="1:6" x14ac:dyDescent="0.25">
      <c r="A6335" t="s">
        <v>2353</v>
      </c>
      <c r="B6335" t="s">
        <v>2347</v>
      </c>
      <c r="C6335" t="b">
        <v>0</v>
      </c>
      <c r="D6335" t="s">
        <v>37</v>
      </c>
      <c r="E6335">
        <v>95743.096999999994</v>
      </c>
      <c r="F6335">
        <v>2020</v>
      </c>
    </row>
    <row r="6336" spans="1:6" x14ac:dyDescent="0.25">
      <c r="A6336" t="s">
        <v>2351</v>
      </c>
      <c r="B6336" t="s">
        <v>2372</v>
      </c>
      <c r="C6336" t="b">
        <v>0</v>
      </c>
      <c r="D6336" t="s">
        <v>37</v>
      </c>
      <c r="E6336">
        <v>342639.9</v>
      </c>
      <c r="F6336">
        <v>2020</v>
      </c>
    </row>
    <row r="6337" spans="1:6" x14ac:dyDescent="0.25">
      <c r="A6337" t="s">
        <v>2332</v>
      </c>
      <c r="B6337" t="s">
        <v>2372</v>
      </c>
      <c r="C6337" t="b">
        <v>0</v>
      </c>
      <c r="D6337" t="s">
        <v>37</v>
      </c>
      <c r="E6337">
        <v>0</v>
      </c>
      <c r="F6337">
        <v>2020</v>
      </c>
    </row>
    <row r="6338" spans="1:6" x14ac:dyDescent="0.25">
      <c r="A6338" t="s">
        <v>2332</v>
      </c>
      <c r="B6338" t="s">
        <v>2343</v>
      </c>
      <c r="C6338" t="b">
        <v>0</v>
      </c>
      <c r="D6338" t="s">
        <v>114</v>
      </c>
      <c r="E6338">
        <v>0</v>
      </c>
      <c r="F6338">
        <v>2020</v>
      </c>
    </row>
    <row r="6339" spans="1:6" x14ac:dyDescent="0.25">
      <c r="A6339" t="s">
        <v>2332</v>
      </c>
      <c r="B6339" t="s">
        <v>2372</v>
      </c>
      <c r="C6339" t="b">
        <v>0</v>
      </c>
      <c r="D6339" t="s">
        <v>114</v>
      </c>
      <c r="E6339">
        <v>0</v>
      </c>
      <c r="F6339">
        <v>2020</v>
      </c>
    </row>
    <row r="6340" spans="1:6" x14ac:dyDescent="0.25">
      <c r="A6340" t="s">
        <v>2370</v>
      </c>
      <c r="B6340" t="s">
        <v>2343</v>
      </c>
      <c r="C6340" t="b">
        <v>0</v>
      </c>
      <c r="D6340" t="s">
        <v>114</v>
      </c>
      <c r="E6340">
        <v>350047</v>
      </c>
      <c r="F6340">
        <v>2020</v>
      </c>
    </row>
    <row r="6341" spans="1:6" x14ac:dyDescent="0.25">
      <c r="A6341" t="s">
        <v>2332</v>
      </c>
      <c r="B6341" t="s">
        <v>2372</v>
      </c>
      <c r="C6341" t="b">
        <v>0</v>
      </c>
      <c r="D6341" t="s">
        <v>114</v>
      </c>
      <c r="E6341">
        <v>0</v>
      </c>
      <c r="F6341">
        <v>2020</v>
      </c>
    </row>
    <row r="6342" spans="1:6" x14ac:dyDescent="0.25">
      <c r="A6342" t="s">
        <v>2353</v>
      </c>
      <c r="B6342" t="s">
        <v>2347</v>
      </c>
      <c r="C6342" t="b">
        <v>0</v>
      </c>
      <c r="D6342" t="s">
        <v>90</v>
      </c>
      <c r="E6342">
        <v>19557.349999999999</v>
      </c>
      <c r="F6342">
        <v>2020</v>
      </c>
    </row>
    <row r="6343" spans="1:6" x14ac:dyDescent="0.25">
      <c r="A6343" t="s">
        <v>2416</v>
      </c>
      <c r="B6343" t="s">
        <v>2372</v>
      </c>
      <c r="C6343" t="b">
        <v>0</v>
      </c>
      <c r="D6343" t="s">
        <v>90</v>
      </c>
      <c r="E6343">
        <v>37697.65</v>
      </c>
      <c r="F6343">
        <v>2020</v>
      </c>
    </row>
    <row r="6344" spans="1:6" x14ac:dyDescent="0.25">
      <c r="A6344" t="s">
        <v>2332</v>
      </c>
      <c r="B6344" t="s">
        <v>2350</v>
      </c>
      <c r="C6344" t="b">
        <v>0</v>
      </c>
      <c r="D6344" t="s">
        <v>90</v>
      </c>
      <c r="E6344">
        <v>0</v>
      </c>
      <c r="F6344">
        <v>2020</v>
      </c>
    </row>
    <row r="6345" spans="1:6" x14ac:dyDescent="0.25">
      <c r="A6345" t="s">
        <v>2332</v>
      </c>
      <c r="B6345" t="s">
        <v>2350</v>
      </c>
      <c r="C6345" t="b">
        <v>0</v>
      </c>
      <c r="D6345" t="s">
        <v>90</v>
      </c>
      <c r="E6345">
        <v>0</v>
      </c>
      <c r="F6345">
        <v>2020</v>
      </c>
    </row>
    <row r="6346" spans="1:6" x14ac:dyDescent="0.25">
      <c r="A6346" t="s">
        <v>2332</v>
      </c>
      <c r="B6346" t="s">
        <v>2345</v>
      </c>
      <c r="C6346" t="b">
        <v>0</v>
      </c>
      <c r="D6346" t="s">
        <v>3</v>
      </c>
      <c r="E6346">
        <v>0</v>
      </c>
      <c r="F6346">
        <v>2020</v>
      </c>
    </row>
    <row r="6347" spans="1:6" x14ac:dyDescent="0.25">
      <c r="A6347" t="s">
        <v>2351</v>
      </c>
      <c r="B6347" t="s">
        <v>2386</v>
      </c>
      <c r="C6347" t="b">
        <v>1</v>
      </c>
      <c r="D6347" t="s">
        <v>3</v>
      </c>
      <c r="E6347">
        <v>374423.81</v>
      </c>
      <c r="F6347">
        <v>2020</v>
      </c>
    </row>
    <row r="6348" spans="1:6" x14ac:dyDescent="0.25">
      <c r="A6348" t="s">
        <v>2332</v>
      </c>
      <c r="B6348" t="s">
        <v>2350</v>
      </c>
      <c r="C6348" t="b">
        <v>0</v>
      </c>
      <c r="D6348" t="s">
        <v>3</v>
      </c>
      <c r="E6348">
        <v>0</v>
      </c>
      <c r="F6348">
        <v>2020</v>
      </c>
    </row>
    <row r="6349" spans="1:6" x14ac:dyDescent="0.25">
      <c r="A6349" t="s">
        <v>2353</v>
      </c>
      <c r="B6349" t="s">
        <v>2347</v>
      </c>
      <c r="C6349" t="b">
        <v>0</v>
      </c>
      <c r="D6349" t="s">
        <v>3</v>
      </c>
      <c r="E6349">
        <v>152199.97</v>
      </c>
      <c r="F6349">
        <v>2020</v>
      </c>
    </row>
    <row r="6350" spans="1:6" x14ac:dyDescent="0.25">
      <c r="A6350" t="s">
        <v>2332</v>
      </c>
      <c r="B6350" t="s">
        <v>2386</v>
      </c>
      <c r="C6350" t="b">
        <v>0</v>
      </c>
      <c r="D6350" t="s">
        <v>3</v>
      </c>
      <c r="E6350">
        <v>0</v>
      </c>
      <c r="F6350">
        <v>2020</v>
      </c>
    </row>
    <row r="6351" spans="1:6" x14ac:dyDescent="0.25">
      <c r="A6351" t="s">
        <v>2351</v>
      </c>
      <c r="B6351" t="s">
        <v>2386</v>
      </c>
      <c r="C6351" t="b">
        <v>1</v>
      </c>
      <c r="D6351" t="s">
        <v>3</v>
      </c>
      <c r="E6351">
        <v>100203.6</v>
      </c>
      <c r="F6351">
        <v>2020</v>
      </c>
    </row>
    <row r="6352" spans="1:6" x14ac:dyDescent="0.25">
      <c r="A6352" t="s">
        <v>2353</v>
      </c>
      <c r="B6352" t="s">
        <v>2350</v>
      </c>
      <c r="C6352" t="b">
        <v>0</v>
      </c>
      <c r="D6352" t="s">
        <v>3</v>
      </c>
      <c r="E6352">
        <v>2883.627</v>
      </c>
      <c r="F6352">
        <v>2020</v>
      </c>
    </row>
    <row r="6353" spans="1:6" x14ac:dyDescent="0.25">
      <c r="A6353" t="s">
        <v>2385</v>
      </c>
      <c r="B6353" t="s">
        <v>2339</v>
      </c>
      <c r="C6353" t="b">
        <v>1</v>
      </c>
      <c r="D6353" t="s">
        <v>15</v>
      </c>
      <c r="E6353">
        <v>147742</v>
      </c>
      <c r="F6353">
        <v>2020</v>
      </c>
    </row>
    <row r="6354" spans="1:6" x14ac:dyDescent="0.25">
      <c r="A6354" t="s">
        <v>2376</v>
      </c>
      <c r="B6354" t="s">
        <v>2352</v>
      </c>
      <c r="C6354" t="b">
        <v>0</v>
      </c>
      <c r="D6354" t="s">
        <v>15</v>
      </c>
      <c r="E6354">
        <v>90823</v>
      </c>
      <c r="F6354">
        <v>2020</v>
      </c>
    </row>
    <row r="6355" spans="1:6" x14ac:dyDescent="0.25">
      <c r="A6355" t="s">
        <v>2374</v>
      </c>
      <c r="B6355" t="s">
        <v>2350</v>
      </c>
      <c r="C6355" t="b">
        <v>0</v>
      </c>
      <c r="D6355" t="s">
        <v>122</v>
      </c>
      <c r="E6355">
        <v>8.06</v>
      </c>
      <c r="F6355">
        <v>2020</v>
      </c>
    </row>
    <row r="6356" spans="1:6" x14ac:dyDescent="0.25">
      <c r="A6356" t="s">
        <v>2446</v>
      </c>
      <c r="B6356" t="s">
        <v>2352</v>
      </c>
      <c r="C6356" t="b">
        <v>0</v>
      </c>
      <c r="D6356" t="s">
        <v>122</v>
      </c>
      <c r="E6356">
        <v>161.94</v>
      </c>
      <c r="F6356">
        <v>2020</v>
      </c>
    </row>
    <row r="6357" spans="1:6" x14ac:dyDescent="0.25">
      <c r="A6357" t="s">
        <v>2353</v>
      </c>
      <c r="B6357" t="s">
        <v>2350</v>
      </c>
      <c r="C6357" t="b">
        <v>0</v>
      </c>
      <c r="D6357" t="s">
        <v>122</v>
      </c>
      <c r="E6357">
        <v>19.071000000000002</v>
      </c>
      <c r="F6357">
        <v>2020</v>
      </c>
    </row>
    <row r="6358" spans="1:6" x14ac:dyDescent="0.25">
      <c r="A6358" t="s">
        <v>2374</v>
      </c>
      <c r="B6358" t="s">
        <v>2347</v>
      </c>
      <c r="C6358" t="b">
        <v>0</v>
      </c>
      <c r="D6358" t="s">
        <v>122</v>
      </c>
      <c r="E6358">
        <v>7778.9290000000001</v>
      </c>
      <c r="F6358">
        <v>2020</v>
      </c>
    </row>
    <row r="6359" spans="1:6" x14ac:dyDescent="0.25">
      <c r="A6359" t="s">
        <v>2366</v>
      </c>
      <c r="B6359" t="s">
        <v>2352</v>
      </c>
      <c r="C6359" t="b">
        <v>0</v>
      </c>
      <c r="D6359" t="s">
        <v>100</v>
      </c>
      <c r="E6359">
        <v>287184.09999999998</v>
      </c>
      <c r="F6359">
        <v>2020</v>
      </c>
    </row>
    <row r="6360" spans="1:6" x14ac:dyDescent="0.25">
      <c r="A6360" t="s">
        <v>2390</v>
      </c>
      <c r="B6360" t="s">
        <v>2350</v>
      </c>
      <c r="C6360" t="b">
        <v>0</v>
      </c>
      <c r="D6360" t="s">
        <v>100</v>
      </c>
      <c r="E6360">
        <v>52.143000000000001</v>
      </c>
      <c r="F6360">
        <v>2020</v>
      </c>
    </row>
    <row r="6361" spans="1:6" x14ac:dyDescent="0.25">
      <c r="A6361" t="s">
        <v>2400</v>
      </c>
      <c r="B6361" t="s">
        <v>2352</v>
      </c>
      <c r="C6361" t="b">
        <v>0</v>
      </c>
      <c r="D6361" t="s">
        <v>100</v>
      </c>
      <c r="E6361">
        <v>27.236999999999998</v>
      </c>
      <c r="F6361">
        <v>2020</v>
      </c>
    </row>
    <row r="6362" spans="1:6" x14ac:dyDescent="0.25">
      <c r="A6362" t="s">
        <v>2332</v>
      </c>
      <c r="B6362" t="s">
        <v>2345</v>
      </c>
      <c r="C6362" t="b">
        <v>0</v>
      </c>
      <c r="D6362" t="s">
        <v>105</v>
      </c>
      <c r="E6362">
        <v>0</v>
      </c>
      <c r="F6362">
        <v>2020</v>
      </c>
    </row>
    <row r="6363" spans="1:6" x14ac:dyDescent="0.25">
      <c r="A6363" t="s">
        <v>2453</v>
      </c>
      <c r="B6363" t="s">
        <v>2386</v>
      </c>
      <c r="C6363" t="b">
        <v>1</v>
      </c>
      <c r="D6363" t="s">
        <v>105</v>
      </c>
      <c r="E6363">
        <v>476022.51</v>
      </c>
      <c r="F6363">
        <v>2020</v>
      </c>
    </row>
    <row r="6364" spans="1:6" x14ac:dyDescent="0.25">
      <c r="A6364" t="s">
        <v>2332</v>
      </c>
      <c r="B6364" t="s">
        <v>2350</v>
      </c>
      <c r="C6364" t="b">
        <v>0</v>
      </c>
      <c r="D6364" t="s">
        <v>105</v>
      </c>
      <c r="E6364">
        <v>0</v>
      </c>
      <c r="F6364">
        <v>2020</v>
      </c>
    </row>
    <row r="6365" spans="1:6" x14ac:dyDescent="0.25">
      <c r="A6365" t="s">
        <v>2353</v>
      </c>
      <c r="B6365" t="s">
        <v>2347</v>
      </c>
      <c r="C6365" t="b">
        <v>0</v>
      </c>
      <c r="D6365" t="s">
        <v>105</v>
      </c>
      <c r="E6365">
        <v>96520.554999999993</v>
      </c>
      <c r="F6365">
        <v>2020</v>
      </c>
    </row>
    <row r="6366" spans="1:6" x14ac:dyDescent="0.25">
      <c r="A6366" t="s">
        <v>2332</v>
      </c>
      <c r="B6366" t="s">
        <v>2350</v>
      </c>
      <c r="C6366" t="b">
        <v>0</v>
      </c>
      <c r="D6366" t="s">
        <v>105</v>
      </c>
      <c r="E6366">
        <v>0</v>
      </c>
      <c r="F6366">
        <v>2020</v>
      </c>
    </row>
    <row r="6367" spans="1:6" x14ac:dyDescent="0.25">
      <c r="A6367" t="s">
        <v>2332</v>
      </c>
      <c r="B6367" t="s">
        <v>2372</v>
      </c>
      <c r="C6367" t="b">
        <v>0</v>
      </c>
      <c r="D6367" t="s">
        <v>105</v>
      </c>
      <c r="E6367">
        <v>0</v>
      </c>
      <c r="F6367">
        <v>2020</v>
      </c>
    </row>
    <row r="6368" spans="1:6" x14ac:dyDescent="0.25">
      <c r="A6368" t="s">
        <v>2332</v>
      </c>
      <c r="B6368" t="s">
        <v>2386</v>
      </c>
      <c r="C6368" t="b">
        <v>0</v>
      </c>
      <c r="D6368" t="s">
        <v>105</v>
      </c>
      <c r="E6368">
        <v>0</v>
      </c>
      <c r="F6368">
        <v>2020</v>
      </c>
    </row>
    <row r="6369" spans="1:6" x14ac:dyDescent="0.25">
      <c r="A6369" t="s">
        <v>2353</v>
      </c>
      <c r="B6369" t="s">
        <v>2350</v>
      </c>
      <c r="C6369" t="b">
        <v>0</v>
      </c>
      <c r="D6369" t="s">
        <v>105</v>
      </c>
      <c r="E6369">
        <v>2898.9319999999998</v>
      </c>
      <c r="F6369">
        <v>2020</v>
      </c>
    </row>
    <row r="6370" spans="1:6" x14ac:dyDescent="0.25">
      <c r="A6370" t="s">
        <v>2332</v>
      </c>
      <c r="B6370" t="s">
        <v>2352</v>
      </c>
      <c r="C6370" t="b">
        <v>0</v>
      </c>
      <c r="D6370" t="s">
        <v>122</v>
      </c>
      <c r="E6370">
        <v>0</v>
      </c>
      <c r="F6370">
        <v>2020</v>
      </c>
    </row>
    <row r="6371" spans="1:6" x14ac:dyDescent="0.25">
      <c r="A6371" t="s">
        <v>2332</v>
      </c>
      <c r="B6371" t="s">
        <v>2345</v>
      </c>
      <c r="C6371" t="b">
        <v>0</v>
      </c>
      <c r="D6371" t="s">
        <v>122</v>
      </c>
      <c r="E6371">
        <v>0</v>
      </c>
      <c r="F6371">
        <v>2020</v>
      </c>
    </row>
    <row r="6372" spans="1:6" x14ac:dyDescent="0.25">
      <c r="A6372" t="s">
        <v>2367</v>
      </c>
      <c r="B6372" t="s">
        <v>2386</v>
      </c>
      <c r="C6372" t="b">
        <v>1</v>
      </c>
      <c r="D6372" t="s">
        <v>122</v>
      </c>
      <c r="E6372">
        <v>228890.13</v>
      </c>
      <c r="F6372">
        <v>2020</v>
      </c>
    </row>
    <row r="6373" spans="1:6" x14ac:dyDescent="0.25">
      <c r="A6373" t="s">
        <v>2353</v>
      </c>
      <c r="B6373" t="s">
        <v>2347</v>
      </c>
      <c r="C6373" t="b">
        <v>0</v>
      </c>
      <c r="D6373" t="s">
        <v>122</v>
      </c>
      <c r="E6373">
        <v>47315.873</v>
      </c>
      <c r="F6373">
        <v>2020</v>
      </c>
    </row>
    <row r="6374" spans="1:6" x14ac:dyDescent="0.25">
      <c r="A6374" t="s">
        <v>2332</v>
      </c>
      <c r="B6374" t="s">
        <v>2350</v>
      </c>
      <c r="C6374" t="b">
        <v>0</v>
      </c>
      <c r="D6374" t="s">
        <v>122</v>
      </c>
      <c r="E6374">
        <v>0</v>
      </c>
      <c r="F6374">
        <v>2020</v>
      </c>
    </row>
    <row r="6375" spans="1:6" x14ac:dyDescent="0.25">
      <c r="A6375" t="s">
        <v>2370</v>
      </c>
      <c r="B6375" t="s">
        <v>2341</v>
      </c>
      <c r="C6375" t="b">
        <v>1</v>
      </c>
      <c r="D6375" t="s">
        <v>97</v>
      </c>
      <c r="E6375">
        <v>5168</v>
      </c>
      <c r="F6375">
        <v>2020</v>
      </c>
    </row>
    <row r="6376" spans="1:6" x14ac:dyDescent="0.25">
      <c r="A6376" t="s">
        <v>2448</v>
      </c>
      <c r="B6376" t="s">
        <v>2429</v>
      </c>
      <c r="C6376" t="b">
        <v>1</v>
      </c>
      <c r="D6376" t="s">
        <v>15</v>
      </c>
      <c r="E6376">
        <v>105059</v>
      </c>
      <c r="F6376">
        <v>2020</v>
      </c>
    </row>
    <row r="6377" spans="1:6" x14ac:dyDescent="0.25">
      <c r="A6377" t="s">
        <v>2353</v>
      </c>
      <c r="B6377" t="s">
        <v>2339</v>
      </c>
      <c r="C6377" t="b">
        <v>0</v>
      </c>
      <c r="D6377" t="s">
        <v>15</v>
      </c>
      <c r="E6377">
        <v>1846</v>
      </c>
      <c r="F6377">
        <v>2020</v>
      </c>
    </row>
    <row r="6378" spans="1:6" x14ac:dyDescent="0.25">
      <c r="A6378" t="s">
        <v>2332</v>
      </c>
      <c r="B6378" t="s">
        <v>2339</v>
      </c>
      <c r="C6378" t="b">
        <v>0</v>
      </c>
      <c r="D6378" t="s">
        <v>15</v>
      </c>
      <c r="E6378">
        <v>0</v>
      </c>
      <c r="F6378">
        <v>2020</v>
      </c>
    </row>
    <row r="6379" spans="1:6" x14ac:dyDescent="0.25">
      <c r="A6379" t="s">
        <v>2332</v>
      </c>
      <c r="B6379" t="s">
        <v>2339</v>
      </c>
      <c r="C6379" t="b">
        <v>0</v>
      </c>
      <c r="D6379" t="s">
        <v>15</v>
      </c>
      <c r="E6379">
        <v>0</v>
      </c>
      <c r="F6379">
        <v>2020</v>
      </c>
    </row>
    <row r="6380" spans="1:6" x14ac:dyDescent="0.25">
      <c r="A6380" t="s">
        <v>2332</v>
      </c>
      <c r="B6380" t="s">
        <v>2339</v>
      </c>
      <c r="C6380" t="b">
        <v>0</v>
      </c>
      <c r="D6380" t="s">
        <v>15</v>
      </c>
      <c r="E6380">
        <v>0</v>
      </c>
      <c r="F6380">
        <v>2020</v>
      </c>
    </row>
    <row r="6381" spans="1:6" x14ac:dyDescent="0.25">
      <c r="A6381" t="s">
        <v>2332</v>
      </c>
      <c r="B6381" t="s">
        <v>2339</v>
      </c>
      <c r="C6381" t="b">
        <v>0</v>
      </c>
      <c r="D6381" t="s">
        <v>15</v>
      </c>
      <c r="E6381">
        <v>0</v>
      </c>
      <c r="F6381">
        <v>2020</v>
      </c>
    </row>
    <row r="6382" spans="1:6" x14ac:dyDescent="0.25">
      <c r="A6382" t="s">
        <v>2360</v>
      </c>
      <c r="B6382" t="s">
        <v>2341</v>
      </c>
      <c r="C6382" t="b">
        <v>1</v>
      </c>
      <c r="D6382" t="s">
        <v>55</v>
      </c>
      <c r="E6382">
        <v>3652</v>
      </c>
      <c r="F6382">
        <v>2020</v>
      </c>
    </row>
    <row r="6383" spans="1:6" x14ac:dyDescent="0.25">
      <c r="A6383" t="s">
        <v>2353</v>
      </c>
      <c r="B6383" t="s">
        <v>2350</v>
      </c>
      <c r="C6383" t="b">
        <v>0</v>
      </c>
      <c r="D6383" t="s">
        <v>85</v>
      </c>
      <c r="E6383">
        <v>3486.665</v>
      </c>
      <c r="F6383">
        <v>2020</v>
      </c>
    </row>
    <row r="6384" spans="1:6" x14ac:dyDescent="0.25">
      <c r="A6384" t="s">
        <v>2338</v>
      </c>
      <c r="B6384" t="s">
        <v>2352</v>
      </c>
      <c r="C6384" t="b">
        <v>0</v>
      </c>
      <c r="D6384" t="s">
        <v>85</v>
      </c>
      <c r="E6384">
        <v>126083.06</v>
      </c>
      <c r="F6384">
        <v>2020</v>
      </c>
    </row>
    <row r="6385" spans="1:6" x14ac:dyDescent="0.25">
      <c r="A6385" t="s">
        <v>2332</v>
      </c>
      <c r="B6385" t="s">
        <v>2350</v>
      </c>
      <c r="C6385" t="b">
        <v>0</v>
      </c>
      <c r="D6385" t="s">
        <v>85</v>
      </c>
      <c r="E6385">
        <v>0</v>
      </c>
      <c r="F6385">
        <v>2020</v>
      </c>
    </row>
    <row r="6386" spans="1:6" x14ac:dyDescent="0.25">
      <c r="A6386" t="s">
        <v>2338</v>
      </c>
      <c r="B6386" t="s">
        <v>2350</v>
      </c>
      <c r="C6386" t="b">
        <v>0</v>
      </c>
      <c r="D6386" t="s">
        <v>85</v>
      </c>
      <c r="E6386">
        <v>41.16</v>
      </c>
      <c r="F6386">
        <v>2020</v>
      </c>
    </row>
    <row r="6387" spans="1:6" x14ac:dyDescent="0.25">
      <c r="A6387" t="s">
        <v>2353</v>
      </c>
      <c r="B6387" t="s">
        <v>2350</v>
      </c>
      <c r="C6387" t="b">
        <v>0</v>
      </c>
      <c r="D6387" t="s">
        <v>85</v>
      </c>
      <c r="E6387">
        <v>1260.2149999999999</v>
      </c>
      <c r="F6387">
        <v>2020</v>
      </c>
    </row>
    <row r="6388" spans="1:6" x14ac:dyDescent="0.25">
      <c r="A6388" t="s">
        <v>2338</v>
      </c>
      <c r="B6388" t="s">
        <v>2347</v>
      </c>
      <c r="C6388" t="b">
        <v>0</v>
      </c>
      <c r="D6388" t="s">
        <v>85</v>
      </c>
      <c r="E6388">
        <v>45717.855000000003</v>
      </c>
      <c r="F6388">
        <v>2020</v>
      </c>
    </row>
    <row r="6389" spans="1:6" x14ac:dyDescent="0.25">
      <c r="A6389" t="s">
        <v>2448</v>
      </c>
      <c r="B6389" t="s">
        <v>2352</v>
      </c>
      <c r="C6389" t="b">
        <v>1</v>
      </c>
      <c r="D6389" t="s">
        <v>15</v>
      </c>
      <c r="E6389">
        <v>605509</v>
      </c>
      <c r="F6389">
        <v>2020</v>
      </c>
    </row>
    <row r="6390" spans="1:6" x14ac:dyDescent="0.25">
      <c r="A6390" t="s">
        <v>2378</v>
      </c>
      <c r="B6390" t="s">
        <v>2341</v>
      </c>
      <c r="C6390" t="b">
        <v>1</v>
      </c>
      <c r="D6390" t="s">
        <v>50</v>
      </c>
      <c r="E6390">
        <v>4765</v>
      </c>
      <c r="F6390">
        <v>2020</v>
      </c>
    </row>
    <row r="6391" spans="1:6" x14ac:dyDescent="0.25">
      <c r="A6391" t="s">
        <v>2448</v>
      </c>
      <c r="B6391" t="s">
        <v>2341</v>
      </c>
      <c r="C6391" t="b">
        <v>1</v>
      </c>
      <c r="D6391" t="s">
        <v>100</v>
      </c>
      <c r="E6391">
        <v>39680</v>
      </c>
      <c r="F6391">
        <v>2020</v>
      </c>
    </row>
    <row r="6392" spans="1:6" x14ac:dyDescent="0.25">
      <c r="A6392" t="s">
        <v>2332</v>
      </c>
      <c r="B6392" t="s">
        <v>2429</v>
      </c>
      <c r="C6392" t="b">
        <v>0</v>
      </c>
      <c r="D6392" t="s">
        <v>74</v>
      </c>
      <c r="E6392">
        <v>0</v>
      </c>
      <c r="F6392">
        <v>2020</v>
      </c>
    </row>
    <row r="6393" spans="1:6" x14ac:dyDescent="0.25">
      <c r="A6393" t="s">
        <v>2332</v>
      </c>
      <c r="B6393" t="s">
        <v>2347</v>
      </c>
      <c r="C6393" t="b">
        <v>0</v>
      </c>
      <c r="D6393" t="s">
        <v>48</v>
      </c>
      <c r="E6393">
        <v>0</v>
      </c>
      <c r="F6393">
        <v>2020</v>
      </c>
    </row>
    <row r="6394" spans="1:6" x14ac:dyDescent="0.25">
      <c r="A6394" t="s">
        <v>2412</v>
      </c>
      <c r="B6394" t="s">
        <v>2372</v>
      </c>
      <c r="C6394" t="b">
        <v>0</v>
      </c>
      <c r="D6394" t="s">
        <v>48</v>
      </c>
      <c r="E6394">
        <v>201569.88</v>
      </c>
      <c r="F6394">
        <v>2020</v>
      </c>
    </row>
    <row r="6395" spans="1:6" x14ac:dyDescent="0.25">
      <c r="A6395" t="s">
        <v>2457</v>
      </c>
      <c r="B6395" t="s">
        <v>2343</v>
      </c>
      <c r="C6395" t="b">
        <v>1</v>
      </c>
      <c r="D6395" t="s">
        <v>114</v>
      </c>
      <c r="E6395">
        <v>191657</v>
      </c>
      <c r="F6395">
        <v>2020</v>
      </c>
    </row>
    <row r="6396" spans="1:6" x14ac:dyDescent="0.25">
      <c r="A6396" t="s">
        <v>2378</v>
      </c>
      <c r="B6396" t="s">
        <v>2343</v>
      </c>
      <c r="C6396" t="b">
        <v>1</v>
      </c>
      <c r="D6396" t="s">
        <v>114</v>
      </c>
      <c r="E6396">
        <v>425786</v>
      </c>
      <c r="F6396">
        <v>2020</v>
      </c>
    </row>
    <row r="6397" spans="1:6" x14ac:dyDescent="0.25">
      <c r="A6397" t="s">
        <v>2353</v>
      </c>
      <c r="B6397" t="s">
        <v>2350</v>
      </c>
      <c r="C6397" t="b">
        <v>0</v>
      </c>
      <c r="D6397" t="s">
        <v>6</v>
      </c>
      <c r="E6397">
        <v>4209.915</v>
      </c>
      <c r="F6397">
        <v>2020</v>
      </c>
    </row>
    <row r="6398" spans="1:6" x14ac:dyDescent="0.25">
      <c r="A6398" t="s">
        <v>2332</v>
      </c>
      <c r="B6398" t="s">
        <v>2350</v>
      </c>
      <c r="C6398" t="b">
        <v>0</v>
      </c>
      <c r="D6398" t="s">
        <v>6</v>
      </c>
      <c r="E6398">
        <v>0</v>
      </c>
      <c r="F6398">
        <v>2020</v>
      </c>
    </row>
    <row r="6399" spans="1:6" x14ac:dyDescent="0.25">
      <c r="A6399" t="s">
        <v>2457</v>
      </c>
      <c r="B6399" t="s">
        <v>2352</v>
      </c>
      <c r="C6399" t="b">
        <v>0</v>
      </c>
      <c r="D6399" t="s">
        <v>6</v>
      </c>
      <c r="E6399">
        <v>64054.084999999999</v>
      </c>
      <c r="F6399">
        <v>2020</v>
      </c>
    </row>
    <row r="6400" spans="1:6" x14ac:dyDescent="0.25">
      <c r="A6400" t="s">
        <v>2385</v>
      </c>
      <c r="B6400" t="s">
        <v>2352</v>
      </c>
      <c r="C6400" t="b">
        <v>1</v>
      </c>
      <c r="D6400" t="s">
        <v>15</v>
      </c>
      <c r="E6400">
        <v>24974</v>
      </c>
      <c r="F6400">
        <v>2020</v>
      </c>
    </row>
    <row r="6401" spans="1:6" x14ac:dyDescent="0.25">
      <c r="A6401" t="s">
        <v>2377</v>
      </c>
      <c r="B6401" t="s">
        <v>2341</v>
      </c>
      <c r="C6401" t="b">
        <v>1</v>
      </c>
      <c r="D6401" t="s">
        <v>97</v>
      </c>
      <c r="E6401">
        <v>15125</v>
      </c>
      <c r="F6401">
        <v>2020</v>
      </c>
    </row>
    <row r="6402" spans="1:6" x14ac:dyDescent="0.25">
      <c r="A6402" t="s">
        <v>2342</v>
      </c>
      <c r="B6402" t="s">
        <v>2352</v>
      </c>
      <c r="C6402" t="b">
        <v>0</v>
      </c>
      <c r="D6402" t="s">
        <v>22</v>
      </c>
      <c r="E6402">
        <v>899088</v>
      </c>
      <c r="F6402">
        <v>2020</v>
      </c>
    </row>
    <row r="6403" spans="1:6" x14ac:dyDescent="0.25">
      <c r="A6403" t="s">
        <v>2332</v>
      </c>
      <c r="B6403" t="s">
        <v>2350</v>
      </c>
      <c r="C6403" t="b">
        <v>0</v>
      </c>
      <c r="D6403" t="s">
        <v>22</v>
      </c>
      <c r="E6403">
        <v>0</v>
      </c>
      <c r="F6403">
        <v>2020</v>
      </c>
    </row>
    <row r="6404" spans="1:6" x14ac:dyDescent="0.25">
      <c r="A6404" t="s">
        <v>2353</v>
      </c>
      <c r="B6404" t="s">
        <v>2347</v>
      </c>
      <c r="C6404" t="b">
        <v>0</v>
      </c>
      <c r="D6404" t="s">
        <v>22</v>
      </c>
      <c r="E6404">
        <v>104802.37</v>
      </c>
      <c r="F6404">
        <v>2020</v>
      </c>
    </row>
    <row r="6405" spans="1:6" x14ac:dyDescent="0.25">
      <c r="A6405" t="s">
        <v>2374</v>
      </c>
      <c r="B6405" t="s">
        <v>2372</v>
      </c>
      <c r="C6405" t="b">
        <v>0</v>
      </c>
      <c r="D6405" t="s">
        <v>22</v>
      </c>
      <c r="E6405">
        <v>145548.63</v>
      </c>
      <c r="F6405">
        <v>2020</v>
      </c>
    </row>
    <row r="6406" spans="1:6" x14ac:dyDescent="0.25">
      <c r="A6406" t="s">
        <v>2332</v>
      </c>
      <c r="B6406" t="s">
        <v>2350</v>
      </c>
      <c r="C6406" t="b">
        <v>0</v>
      </c>
      <c r="D6406" t="s">
        <v>27</v>
      </c>
      <c r="E6406">
        <v>0</v>
      </c>
      <c r="F6406">
        <v>2020</v>
      </c>
    </row>
    <row r="6407" spans="1:6" x14ac:dyDescent="0.25">
      <c r="A6407" t="s">
        <v>2448</v>
      </c>
      <c r="B6407" t="s">
        <v>2352</v>
      </c>
      <c r="C6407" t="b">
        <v>0</v>
      </c>
      <c r="D6407" t="s">
        <v>27</v>
      </c>
      <c r="E6407">
        <v>56865.48</v>
      </c>
      <c r="F6407">
        <v>2020</v>
      </c>
    </row>
    <row r="6408" spans="1:6" x14ac:dyDescent="0.25">
      <c r="A6408" t="s">
        <v>2332</v>
      </c>
      <c r="B6408" t="s">
        <v>2345</v>
      </c>
      <c r="C6408" t="b">
        <v>0</v>
      </c>
      <c r="D6408" t="s">
        <v>27</v>
      </c>
      <c r="E6408">
        <v>0</v>
      </c>
      <c r="F6408">
        <v>2020</v>
      </c>
    </row>
    <row r="6409" spans="1:6" x14ac:dyDescent="0.25">
      <c r="A6409" t="s">
        <v>2353</v>
      </c>
      <c r="B6409" t="s">
        <v>2347</v>
      </c>
      <c r="C6409" t="b">
        <v>0</v>
      </c>
      <c r="D6409" t="s">
        <v>27</v>
      </c>
      <c r="E6409">
        <v>2862.0230000000001</v>
      </c>
      <c r="F6409">
        <v>2020</v>
      </c>
    </row>
    <row r="6410" spans="1:6" x14ac:dyDescent="0.25">
      <c r="A6410" t="s">
        <v>2448</v>
      </c>
      <c r="B6410" t="s">
        <v>2386</v>
      </c>
      <c r="C6410" t="b">
        <v>1</v>
      </c>
      <c r="D6410" t="s">
        <v>27</v>
      </c>
      <c r="E6410">
        <v>10696.517</v>
      </c>
      <c r="F6410">
        <v>2020</v>
      </c>
    </row>
    <row r="6411" spans="1:6" x14ac:dyDescent="0.25">
      <c r="A6411" t="s">
        <v>2332</v>
      </c>
      <c r="B6411" t="s">
        <v>2386</v>
      </c>
      <c r="C6411" t="b">
        <v>0</v>
      </c>
      <c r="D6411" t="s">
        <v>27</v>
      </c>
      <c r="E6411">
        <v>0</v>
      </c>
      <c r="F6411">
        <v>2020</v>
      </c>
    </row>
    <row r="6412" spans="1:6" x14ac:dyDescent="0.25">
      <c r="A6412" t="s">
        <v>2353</v>
      </c>
      <c r="B6412" t="s">
        <v>2372</v>
      </c>
      <c r="C6412" t="b">
        <v>0</v>
      </c>
      <c r="D6412" t="s">
        <v>27</v>
      </c>
      <c r="E6412">
        <v>80659.504000000001</v>
      </c>
      <c r="F6412">
        <v>2020</v>
      </c>
    </row>
    <row r="6413" spans="1:6" x14ac:dyDescent="0.25">
      <c r="A6413" t="s">
        <v>2448</v>
      </c>
      <c r="B6413" t="s">
        <v>2386</v>
      </c>
      <c r="C6413" t="b">
        <v>1</v>
      </c>
      <c r="D6413" t="s">
        <v>27</v>
      </c>
      <c r="E6413">
        <v>82152.956000000006</v>
      </c>
      <c r="F6413">
        <v>2020</v>
      </c>
    </row>
    <row r="6414" spans="1:6" x14ac:dyDescent="0.25">
      <c r="A6414" t="s">
        <v>2448</v>
      </c>
      <c r="B6414" t="s">
        <v>2341</v>
      </c>
      <c r="C6414" t="b">
        <v>1</v>
      </c>
      <c r="D6414" t="s">
        <v>69</v>
      </c>
      <c r="E6414">
        <v>52394</v>
      </c>
      <c r="F6414">
        <v>2020</v>
      </c>
    </row>
    <row r="6415" spans="1:6" x14ac:dyDescent="0.25">
      <c r="A6415" t="s">
        <v>2456</v>
      </c>
      <c r="B6415" t="s">
        <v>2386</v>
      </c>
      <c r="C6415" t="b">
        <v>1</v>
      </c>
      <c r="D6415" t="s">
        <v>15</v>
      </c>
      <c r="E6415">
        <v>42679.163999999997</v>
      </c>
      <c r="F6415">
        <v>2020</v>
      </c>
    </row>
    <row r="6416" spans="1:6" x14ac:dyDescent="0.25">
      <c r="A6416" t="s">
        <v>2353</v>
      </c>
      <c r="B6416" t="s">
        <v>2347</v>
      </c>
      <c r="C6416" t="b">
        <v>0</v>
      </c>
      <c r="D6416" t="s">
        <v>15</v>
      </c>
      <c r="E6416">
        <v>101.836</v>
      </c>
      <c r="F6416">
        <v>2020</v>
      </c>
    </row>
    <row r="6417" spans="1:6" x14ac:dyDescent="0.25">
      <c r="A6417" t="s">
        <v>2378</v>
      </c>
      <c r="B6417" t="s">
        <v>2341</v>
      </c>
      <c r="C6417" t="b">
        <v>1</v>
      </c>
      <c r="D6417" t="s">
        <v>15</v>
      </c>
      <c r="E6417">
        <v>13619</v>
      </c>
      <c r="F6417">
        <v>2020</v>
      </c>
    </row>
    <row r="6418" spans="1:6" x14ac:dyDescent="0.25">
      <c r="A6418" t="s">
        <v>2332</v>
      </c>
      <c r="B6418" t="s">
        <v>2350</v>
      </c>
      <c r="C6418" t="b">
        <v>0</v>
      </c>
      <c r="D6418" t="s">
        <v>85</v>
      </c>
      <c r="E6418">
        <v>0</v>
      </c>
      <c r="F6418">
        <v>2020</v>
      </c>
    </row>
    <row r="6419" spans="1:6" x14ac:dyDescent="0.25">
      <c r="A6419" t="s">
        <v>2447</v>
      </c>
      <c r="B6419" t="s">
        <v>2343</v>
      </c>
      <c r="C6419" t="b">
        <v>1</v>
      </c>
      <c r="D6419" t="s">
        <v>85</v>
      </c>
      <c r="E6419">
        <v>1598</v>
      </c>
      <c r="F6419">
        <v>2020</v>
      </c>
    </row>
    <row r="6420" spans="1:6" x14ac:dyDescent="0.25">
      <c r="A6420" t="s">
        <v>2332</v>
      </c>
      <c r="B6420" t="s">
        <v>2350</v>
      </c>
      <c r="C6420" t="b">
        <v>0</v>
      </c>
      <c r="D6420" t="s">
        <v>85</v>
      </c>
      <c r="E6420">
        <v>0</v>
      </c>
      <c r="F6420">
        <v>2020</v>
      </c>
    </row>
    <row r="6421" spans="1:6" x14ac:dyDescent="0.25">
      <c r="A6421" t="s">
        <v>2447</v>
      </c>
      <c r="B6421" t="s">
        <v>2343</v>
      </c>
      <c r="C6421" t="b">
        <v>1</v>
      </c>
      <c r="D6421" t="s">
        <v>85</v>
      </c>
      <c r="E6421">
        <v>3231</v>
      </c>
      <c r="F6421">
        <v>2020</v>
      </c>
    </row>
    <row r="6422" spans="1:6" x14ac:dyDescent="0.25">
      <c r="A6422" t="s">
        <v>2332</v>
      </c>
      <c r="B6422" t="s">
        <v>2429</v>
      </c>
      <c r="C6422" t="b">
        <v>0</v>
      </c>
      <c r="D6422" t="s">
        <v>15</v>
      </c>
      <c r="E6422">
        <v>0</v>
      </c>
      <c r="F6422">
        <v>2020</v>
      </c>
    </row>
    <row r="6423" spans="1:6" x14ac:dyDescent="0.25">
      <c r="A6423" t="s">
        <v>2332</v>
      </c>
      <c r="B6423" t="s">
        <v>2350</v>
      </c>
      <c r="C6423" t="b">
        <v>0</v>
      </c>
      <c r="D6423" t="s">
        <v>85</v>
      </c>
      <c r="E6423">
        <v>0</v>
      </c>
      <c r="F6423">
        <v>2020</v>
      </c>
    </row>
    <row r="6424" spans="1:6" x14ac:dyDescent="0.25">
      <c r="A6424" t="s">
        <v>2332</v>
      </c>
      <c r="B6424" t="s">
        <v>2343</v>
      </c>
      <c r="C6424" t="b">
        <v>0</v>
      </c>
      <c r="D6424" t="s">
        <v>85</v>
      </c>
      <c r="E6424">
        <v>52161.75</v>
      </c>
      <c r="F6424">
        <v>2020</v>
      </c>
    </row>
    <row r="6425" spans="1:6" x14ac:dyDescent="0.25">
      <c r="A6425" t="s">
        <v>2332</v>
      </c>
      <c r="B6425" t="s">
        <v>2350</v>
      </c>
      <c r="C6425" t="b">
        <v>0</v>
      </c>
      <c r="D6425" t="s">
        <v>85</v>
      </c>
      <c r="E6425">
        <v>0</v>
      </c>
      <c r="F6425">
        <v>2020</v>
      </c>
    </row>
    <row r="6426" spans="1:6" x14ac:dyDescent="0.25">
      <c r="A6426" t="s">
        <v>2455</v>
      </c>
      <c r="B6426" t="s">
        <v>2343</v>
      </c>
      <c r="C6426" t="b">
        <v>1</v>
      </c>
      <c r="D6426" t="s">
        <v>85</v>
      </c>
      <c r="E6426">
        <v>113292.12</v>
      </c>
      <c r="F6426">
        <v>2020</v>
      </c>
    </row>
    <row r="6427" spans="1:6" x14ac:dyDescent="0.25">
      <c r="A6427" t="s">
        <v>2391</v>
      </c>
      <c r="B6427" t="s">
        <v>2352</v>
      </c>
      <c r="C6427" t="b">
        <v>0</v>
      </c>
      <c r="D6427" t="s">
        <v>35</v>
      </c>
      <c r="E6427">
        <v>84410.34</v>
      </c>
      <c r="F6427">
        <v>2020</v>
      </c>
    </row>
    <row r="6428" spans="1:6" x14ac:dyDescent="0.25">
      <c r="A6428" t="s">
        <v>2353</v>
      </c>
      <c r="B6428" t="s">
        <v>2350</v>
      </c>
      <c r="C6428" t="b">
        <v>0</v>
      </c>
      <c r="D6428" t="s">
        <v>35</v>
      </c>
      <c r="E6428">
        <v>273.62700000000001</v>
      </c>
      <c r="F6428">
        <v>2020</v>
      </c>
    </row>
    <row r="6429" spans="1:6" x14ac:dyDescent="0.25">
      <c r="A6429" t="s">
        <v>2391</v>
      </c>
      <c r="B6429" t="s">
        <v>2352</v>
      </c>
      <c r="C6429" t="b">
        <v>0</v>
      </c>
      <c r="D6429" t="s">
        <v>35</v>
      </c>
      <c r="E6429">
        <v>21663.672999999999</v>
      </c>
      <c r="F6429">
        <v>2020</v>
      </c>
    </row>
    <row r="6430" spans="1:6" x14ac:dyDescent="0.25">
      <c r="A6430" t="s">
        <v>2332</v>
      </c>
      <c r="B6430" t="s">
        <v>2350</v>
      </c>
      <c r="C6430" t="b">
        <v>0</v>
      </c>
      <c r="D6430" t="s">
        <v>103</v>
      </c>
      <c r="E6430">
        <v>0</v>
      </c>
      <c r="F6430">
        <v>2020</v>
      </c>
    </row>
    <row r="6431" spans="1:6" x14ac:dyDescent="0.25">
      <c r="A6431" t="s">
        <v>2385</v>
      </c>
      <c r="B6431" t="s">
        <v>2343</v>
      </c>
      <c r="C6431" t="b">
        <v>1</v>
      </c>
      <c r="D6431" t="s">
        <v>103</v>
      </c>
      <c r="E6431">
        <v>2160</v>
      </c>
      <c r="F6431">
        <v>2020</v>
      </c>
    </row>
    <row r="6432" spans="1:6" x14ac:dyDescent="0.25">
      <c r="A6432" t="s">
        <v>2332</v>
      </c>
      <c r="B6432" t="s">
        <v>2350</v>
      </c>
      <c r="C6432" t="b">
        <v>0</v>
      </c>
      <c r="D6432" t="s">
        <v>103</v>
      </c>
      <c r="E6432">
        <v>0</v>
      </c>
      <c r="F6432">
        <v>2020</v>
      </c>
    </row>
    <row r="6433" spans="1:6" x14ac:dyDescent="0.25">
      <c r="A6433" t="s">
        <v>2385</v>
      </c>
      <c r="B6433" t="s">
        <v>2343</v>
      </c>
      <c r="C6433" t="b">
        <v>1</v>
      </c>
      <c r="D6433" t="s">
        <v>103</v>
      </c>
      <c r="E6433">
        <v>3470</v>
      </c>
      <c r="F6433">
        <v>2020</v>
      </c>
    </row>
    <row r="6434" spans="1:6" x14ac:dyDescent="0.25">
      <c r="A6434" t="s">
        <v>2457</v>
      </c>
      <c r="B6434" t="s">
        <v>2386</v>
      </c>
      <c r="C6434" t="b">
        <v>1</v>
      </c>
      <c r="D6434" t="s">
        <v>58</v>
      </c>
      <c r="E6434">
        <v>43640</v>
      </c>
      <c r="F6434">
        <v>2020</v>
      </c>
    </row>
    <row r="6435" spans="1:6" x14ac:dyDescent="0.25">
      <c r="A6435" t="s">
        <v>2332</v>
      </c>
      <c r="B6435" t="s">
        <v>2352</v>
      </c>
      <c r="C6435" t="b">
        <v>0</v>
      </c>
      <c r="D6435" t="s">
        <v>58</v>
      </c>
      <c r="E6435">
        <v>0</v>
      </c>
      <c r="F6435">
        <v>2020</v>
      </c>
    </row>
    <row r="6436" spans="1:6" x14ac:dyDescent="0.25">
      <c r="A6436" t="s">
        <v>2332</v>
      </c>
      <c r="B6436" t="s">
        <v>2350</v>
      </c>
      <c r="C6436" t="b">
        <v>0</v>
      </c>
      <c r="D6436" t="s">
        <v>85</v>
      </c>
      <c r="E6436">
        <v>15.932</v>
      </c>
      <c r="F6436">
        <v>2020</v>
      </c>
    </row>
    <row r="6437" spans="1:6" x14ac:dyDescent="0.25">
      <c r="A6437" t="s">
        <v>2447</v>
      </c>
      <c r="B6437" t="s">
        <v>2343</v>
      </c>
      <c r="C6437" t="b">
        <v>1</v>
      </c>
      <c r="D6437" t="s">
        <v>85</v>
      </c>
      <c r="E6437">
        <v>37157.067999999999</v>
      </c>
      <c r="F6437">
        <v>2020</v>
      </c>
    </row>
    <row r="6438" spans="1:6" x14ac:dyDescent="0.25">
      <c r="A6438" t="s">
        <v>2353</v>
      </c>
      <c r="B6438" t="s">
        <v>2350</v>
      </c>
      <c r="C6438" t="b">
        <v>0</v>
      </c>
      <c r="D6438" t="s">
        <v>85</v>
      </c>
      <c r="E6438">
        <v>29.306999999999999</v>
      </c>
      <c r="F6438">
        <v>2020</v>
      </c>
    </row>
    <row r="6439" spans="1:6" x14ac:dyDescent="0.25">
      <c r="A6439" t="s">
        <v>2447</v>
      </c>
      <c r="B6439" t="s">
        <v>2343</v>
      </c>
      <c r="C6439" t="b">
        <v>1</v>
      </c>
      <c r="D6439" t="s">
        <v>85</v>
      </c>
      <c r="E6439">
        <v>45656.692999999999</v>
      </c>
      <c r="F6439">
        <v>2020</v>
      </c>
    </row>
    <row r="6440" spans="1:6" x14ac:dyDescent="0.25">
      <c r="A6440" t="s">
        <v>2332</v>
      </c>
      <c r="B6440" t="s">
        <v>2345</v>
      </c>
      <c r="C6440" t="b">
        <v>0</v>
      </c>
      <c r="D6440" t="s">
        <v>122</v>
      </c>
      <c r="E6440">
        <v>0</v>
      </c>
      <c r="F6440">
        <v>2020</v>
      </c>
    </row>
    <row r="6441" spans="1:6" x14ac:dyDescent="0.25">
      <c r="A6441" t="s">
        <v>2455</v>
      </c>
      <c r="B6441" t="s">
        <v>2347</v>
      </c>
      <c r="C6441" t="b">
        <v>1</v>
      </c>
      <c r="D6441" t="s">
        <v>122</v>
      </c>
      <c r="E6441">
        <v>45921</v>
      </c>
      <c r="F6441">
        <v>2020</v>
      </c>
    </row>
    <row r="6442" spans="1:6" x14ac:dyDescent="0.25">
      <c r="A6442" t="s">
        <v>2365</v>
      </c>
      <c r="B6442" t="s">
        <v>2386</v>
      </c>
      <c r="C6442" t="b">
        <v>1</v>
      </c>
      <c r="D6442" t="s">
        <v>50</v>
      </c>
      <c r="E6442">
        <v>113172.04</v>
      </c>
      <c r="F6442">
        <v>2020</v>
      </c>
    </row>
    <row r="6443" spans="1:6" x14ac:dyDescent="0.25">
      <c r="A6443" t="s">
        <v>2332</v>
      </c>
      <c r="B6443" t="s">
        <v>2372</v>
      </c>
      <c r="C6443" t="b">
        <v>0</v>
      </c>
      <c r="D6443" t="s">
        <v>50</v>
      </c>
      <c r="E6443">
        <v>0</v>
      </c>
      <c r="F6443">
        <v>2020</v>
      </c>
    </row>
    <row r="6444" spans="1:6" x14ac:dyDescent="0.25">
      <c r="A6444" t="s">
        <v>2353</v>
      </c>
      <c r="B6444" t="s">
        <v>2347</v>
      </c>
      <c r="C6444" t="b">
        <v>0</v>
      </c>
      <c r="D6444" t="s">
        <v>50</v>
      </c>
      <c r="E6444">
        <v>29009.633999999998</v>
      </c>
      <c r="F6444">
        <v>2020</v>
      </c>
    </row>
    <row r="6445" spans="1:6" x14ac:dyDescent="0.25">
      <c r="A6445" t="s">
        <v>2332</v>
      </c>
      <c r="B6445" t="s">
        <v>2350</v>
      </c>
      <c r="C6445" t="b">
        <v>0</v>
      </c>
      <c r="D6445" t="s">
        <v>50</v>
      </c>
      <c r="E6445">
        <v>0</v>
      </c>
      <c r="F6445">
        <v>2020</v>
      </c>
    </row>
    <row r="6446" spans="1:6" x14ac:dyDescent="0.25">
      <c r="A6446" t="s">
        <v>2365</v>
      </c>
      <c r="B6446" t="s">
        <v>2386</v>
      </c>
      <c r="C6446" t="b">
        <v>1</v>
      </c>
      <c r="D6446" t="s">
        <v>50</v>
      </c>
      <c r="E6446">
        <v>34995.330999999998</v>
      </c>
      <c r="F6446">
        <v>2020</v>
      </c>
    </row>
    <row r="6447" spans="1:6" x14ac:dyDescent="0.25">
      <c r="A6447" t="s">
        <v>2353</v>
      </c>
      <c r="B6447" t="s">
        <v>2345</v>
      </c>
      <c r="C6447" t="b">
        <v>0</v>
      </c>
      <c r="D6447" t="s">
        <v>105</v>
      </c>
      <c r="E6447">
        <v>470.93700000000001</v>
      </c>
      <c r="F6447">
        <v>2020</v>
      </c>
    </row>
    <row r="6448" spans="1:6" x14ac:dyDescent="0.25">
      <c r="A6448" t="s">
        <v>2377</v>
      </c>
      <c r="B6448" t="s">
        <v>2386</v>
      </c>
      <c r="C6448" t="b">
        <v>1</v>
      </c>
      <c r="D6448" t="s">
        <v>105</v>
      </c>
      <c r="E6448">
        <v>316169.90000000002</v>
      </c>
      <c r="F6448">
        <v>2020</v>
      </c>
    </row>
    <row r="6449" spans="1:6" x14ac:dyDescent="0.25">
      <c r="A6449" t="s">
        <v>2332</v>
      </c>
      <c r="B6449" t="s">
        <v>2350</v>
      </c>
      <c r="C6449" t="b">
        <v>0</v>
      </c>
      <c r="D6449" t="s">
        <v>105</v>
      </c>
      <c r="E6449">
        <v>0</v>
      </c>
      <c r="F6449">
        <v>2020</v>
      </c>
    </row>
    <row r="6450" spans="1:6" x14ac:dyDescent="0.25">
      <c r="A6450" t="s">
        <v>2353</v>
      </c>
      <c r="B6450" t="s">
        <v>2347</v>
      </c>
      <c r="C6450" t="b">
        <v>0</v>
      </c>
      <c r="D6450" t="s">
        <v>105</v>
      </c>
      <c r="E6450">
        <v>33625.493999999999</v>
      </c>
      <c r="F6450">
        <v>2020</v>
      </c>
    </row>
    <row r="6451" spans="1:6" x14ac:dyDescent="0.25">
      <c r="A6451" t="s">
        <v>2353</v>
      </c>
      <c r="B6451" t="s">
        <v>2350</v>
      </c>
      <c r="C6451" t="b">
        <v>0</v>
      </c>
      <c r="D6451" t="s">
        <v>105</v>
      </c>
      <c r="E6451">
        <v>2712.04</v>
      </c>
      <c r="F6451">
        <v>2020</v>
      </c>
    </row>
    <row r="6452" spans="1:6" x14ac:dyDescent="0.25">
      <c r="A6452" t="s">
        <v>2353</v>
      </c>
      <c r="B6452" t="s">
        <v>2372</v>
      </c>
      <c r="C6452" t="b">
        <v>0</v>
      </c>
      <c r="D6452" t="s">
        <v>105</v>
      </c>
      <c r="E6452">
        <v>36655.815000000002</v>
      </c>
      <c r="F6452">
        <v>2020</v>
      </c>
    </row>
    <row r="6453" spans="1:6" x14ac:dyDescent="0.25">
      <c r="A6453" t="s">
        <v>2377</v>
      </c>
      <c r="B6453" t="s">
        <v>2386</v>
      </c>
      <c r="C6453" t="b">
        <v>1</v>
      </c>
      <c r="D6453" t="s">
        <v>105</v>
      </c>
      <c r="E6453">
        <v>109914.82</v>
      </c>
      <c r="F6453">
        <v>2020</v>
      </c>
    </row>
    <row r="6454" spans="1:6" x14ac:dyDescent="0.25">
      <c r="A6454" t="s">
        <v>2332</v>
      </c>
      <c r="B6454" t="s">
        <v>2350</v>
      </c>
      <c r="C6454" t="b">
        <v>0</v>
      </c>
      <c r="D6454" t="s">
        <v>48</v>
      </c>
      <c r="E6454">
        <v>0</v>
      </c>
      <c r="F6454">
        <v>2020</v>
      </c>
    </row>
    <row r="6455" spans="1:6" x14ac:dyDescent="0.25">
      <c r="A6455" t="s">
        <v>2394</v>
      </c>
      <c r="B6455" t="s">
        <v>2352</v>
      </c>
      <c r="C6455" t="b">
        <v>0</v>
      </c>
      <c r="D6455" t="s">
        <v>48</v>
      </c>
      <c r="E6455">
        <v>278226</v>
      </c>
      <c r="F6455">
        <v>2020</v>
      </c>
    </row>
    <row r="6456" spans="1:6" x14ac:dyDescent="0.25">
      <c r="A6456" t="s">
        <v>2332</v>
      </c>
      <c r="B6456" t="s">
        <v>2350</v>
      </c>
      <c r="C6456" t="b">
        <v>0</v>
      </c>
      <c r="D6456" t="s">
        <v>48</v>
      </c>
      <c r="E6456">
        <v>0</v>
      </c>
      <c r="F6456">
        <v>2020</v>
      </c>
    </row>
    <row r="6457" spans="1:6" x14ac:dyDescent="0.25">
      <c r="A6457" t="s">
        <v>2332</v>
      </c>
      <c r="B6457" t="s">
        <v>2345</v>
      </c>
      <c r="C6457" t="b">
        <v>0</v>
      </c>
      <c r="D6457" t="s">
        <v>48</v>
      </c>
      <c r="E6457">
        <v>0</v>
      </c>
      <c r="F6457">
        <v>2020</v>
      </c>
    </row>
    <row r="6458" spans="1:6" x14ac:dyDescent="0.25">
      <c r="A6458" t="s">
        <v>2393</v>
      </c>
      <c r="B6458" t="s">
        <v>2386</v>
      </c>
      <c r="C6458" t="b">
        <v>1</v>
      </c>
      <c r="D6458" t="s">
        <v>48</v>
      </c>
      <c r="E6458">
        <v>311529.53000000003</v>
      </c>
      <c r="F6458">
        <v>2020</v>
      </c>
    </row>
    <row r="6459" spans="1:6" x14ac:dyDescent="0.25">
      <c r="A6459" t="s">
        <v>2332</v>
      </c>
      <c r="B6459" t="s">
        <v>2350</v>
      </c>
      <c r="C6459" t="b">
        <v>0</v>
      </c>
      <c r="D6459" t="s">
        <v>48</v>
      </c>
      <c r="E6459">
        <v>0</v>
      </c>
      <c r="F6459">
        <v>2020</v>
      </c>
    </row>
    <row r="6460" spans="1:6" x14ac:dyDescent="0.25">
      <c r="A6460" t="s">
        <v>2353</v>
      </c>
      <c r="B6460" t="s">
        <v>2347</v>
      </c>
      <c r="C6460" t="b">
        <v>0</v>
      </c>
      <c r="D6460" t="s">
        <v>48</v>
      </c>
      <c r="E6460">
        <v>202171.6</v>
      </c>
      <c r="F6460">
        <v>2020</v>
      </c>
    </row>
    <row r="6461" spans="1:6" x14ac:dyDescent="0.25">
      <c r="A6461" t="s">
        <v>2332</v>
      </c>
      <c r="B6461" t="s">
        <v>2350</v>
      </c>
      <c r="C6461" t="b">
        <v>0</v>
      </c>
      <c r="D6461" t="s">
        <v>48</v>
      </c>
      <c r="E6461">
        <v>0</v>
      </c>
      <c r="F6461">
        <v>2020</v>
      </c>
    </row>
    <row r="6462" spans="1:6" x14ac:dyDescent="0.25">
      <c r="A6462" t="s">
        <v>2353</v>
      </c>
      <c r="B6462" t="s">
        <v>2372</v>
      </c>
      <c r="C6462" t="b">
        <v>0</v>
      </c>
      <c r="D6462" t="s">
        <v>48</v>
      </c>
      <c r="E6462">
        <v>23450.166000000001</v>
      </c>
      <c r="F6462">
        <v>2020</v>
      </c>
    </row>
    <row r="6463" spans="1:6" x14ac:dyDescent="0.25">
      <c r="A6463" t="s">
        <v>2393</v>
      </c>
      <c r="B6463" t="s">
        <v>2386</v>
      </c>
      <c r="C6463" t="b">
        <v>1</v>
      </c>
      <c r="D6463" t="s">
        <v>48</v>
      </c>
      <c r="E6463">
        <v>120158.71</v>
      </c>
      <c r="F6463">
        <v>2020</v>
      </c>
    </row>
    <row r="6464" spans="1:6" x14ac:dyDescent="0.25">
      <c r="A6464" t="s">
        <v>2332</v>
      </c>
      <c r="B6464" t="s">
        <v>2350</v>
      </c>
      <c r="C6464" t="b">
        <v>0</v>
      </c>
      <c r="D6464" t="s">
        <v>48</v>
      </c>
      <c r="E6464">
        <v>0</v>
      </c>
      <c r="F6464">
        <v>2020</v>
      </c>
    </row>
    <row r="6465" spans="1:6" x14ac:dyDescent="0.25">
      <c r="A6465" t="s">
        <v>2332</v>
      </c>
      <c r="B6465" t="s">
        <v>2350</v>
      </c>
      <c r="C6465" t="b">
        <v>0</v>
      </c>
      <c r="D6465" t="s">
        <v>3</v>
      </c>
      <c r="E6465">
        <v>0</v>
      </c>
      <c r="F6465">
        <v>2020</v>
      </c>
    </row>
    <row r="6466" spans="1:6" x14ac:dyDescent="0.25">
      <c r="A6466" t="s">
        <v>2447</v>
      </c>
      <c r="B6466" t="s">
        <v>2343</v>
      </c>
      <c r="C6466" t="b">
        <v>0</v>
      </c>
      <c r="D6466" t="s">
        <v>3</v>
      </c>
      <c r="E6466">
        <v>25674</v>
      </c>
      <c r="F6466">
        <v>2020</v>
      </c>
    </row>
    <row r="6467" spans="1:6" x14ac:dyDescent="0.25">
      <c r="A6467" t="s">
        <v>2332</v>
      </c>
      <c r="B6467" t="s">
        <v>2350</v>
      </c>
      <c r="C6467" t="b">
        <v>0</v>
      </c>
      <c r="D6467" t="s">
        <v>3</v>
      </c>
      <c r="E6467">
        <v>0</v>
      </c>
      <c r="F6467">
        <v>2020</v>
      </c>
    </row>
    <row r="6468" spans="1:6" x14ac:dyDescent="0.25">
      <c r="A6468" t="s">
        <v>2447</v>
      </c>
      <c r="B6468" t="s">
        <v>2343</v>
      </c>
      <c r="C6468" t="b">
        <v>0</v>
      </c>
      <c r="D6468" t="s">
        <v>3</v>
      </c>
      <c r="E6468">
        <v>170799</v>
      </c>
      <c r="F6468">
        <v>2020</v>
      </c>
    </row>
    <row r="6469" spans="1:6" x14ac:dyDescent="0.25">
      <c r="A6469" t="s">
        <v>2360</v>
      </c>
      <c r="B6469" t="s">
        <v>2386</v>
      </c>
      <c r="C6469" t="b">
        <v>1</v>
      </c>
      <c r="D6469" t="s">
        <v>3</v>
      </c>
      <c r="E6469">
        <v>75921.748999999996</v>
      </c>
      <c r="F6469">
        <v>2020</v>
      </c>
    </row>
    <row r="6470" spans="1:6" x14ac:dyDescent="0.25">
      <c r="A6470" t="s">
        <v>2348</v>
      </c>
      <c r="B6470" t="s">
        <v>2347</v>
      </c>
      <c r="C6470" t="b">
        <v>0</v>
      </c>
      <c r="D6470" t="s">
        <v>3</v>
      </c>
      <c r="E6470">
        <v>80997.251000000004</v>
      </c>
      <c r="F6470">
        <v>2020</v>
      </c>
    </row>
    <row r="6471" spans="1:6" x14ac:dyDescent="0.25">
      <c r="A6471" t="s">
        <v>2367</v>
      </c>
      <c r="B6471" t="s">
        <v>2386</v>
      </c>
      <c r="C6471" t="b">
        <v>1</v>
      </c>
      <c r="D6471" t="s">
        <v>114</v>
      </c>
      <c r="E6471">
        <v>287037.28999999998</v>
      </c>
      <c r="F6471">
        <v>2020</v>
      </c>
    </row>
    <row r="6472" spans="1:6" x14ac:dyDescent="0.25">
      <c r="A6472" t="s">
        <v>2353</v>
      </c>
      <c r="B6472" t="s">
        <v>2347</v>
      </c>
      <c r="C6472" t="b">
        <v>0</v>
      </c>
      <c r="D6472" t="s">
        <v>114</v>
      </c>
      <c r="E6472">
        <v>128.70500000000001</v>
      </c>
      <c r="F6472">
        <v>2020</v>
      </c>
    </row>
    <row r="6473" spans="1:6" x14ac:dyDescent="0.25">
      <c r="A6473" t="s">
        <v>2367</v>
      </c>
      <c r="B6473" t="s">
        <v>2386</v>
      </c>
      <c r="C6473" t="b">
        <v>1</v>
      </c>
      <c r="D6473" t="s">
        <v>114</v>
      </c>
      <c r="E6473">
        <v>94136.115000000005</v>
      </c>
      <c r="F6473">
        <v>2020</v>
      </c>
    </row>
    <row r="6474" spans="1:6" x14ac:dyDescent="0.25">
      <c r="A6474" t="s">
        <v>2332</v>
      </c>
      <c r="B6474" t="s">
        <v>2350</v>
      </c>
      <c r="C6474" t="b">
        <v>0</v>
      </c>
      <c r="D6474" t="s">
        <v>114</v>
      </c>
      <c r="E6474">
        <v>0</v>
      </c>
      <c r="F6474">
        <v>2020</v>
      </c>
    </row>
    <row r="6475" spans="1:6" x14ac:dyDescent="0.25">
      <c r="A6475" t="s">
        <v>2332</v>
      </c>
      <c r="B6475" t="s">
        <v>2386</v>
      </c>
      <c r="C6475" t="b">
        <v>0</v>
      </c>
      <c r="D6475" t="s">
        <v>114</v>
      </c>
      <c r="E6475">
        <v>0</v>
      </c>
      <c r="F6475">
        <v>2020</v>
      </c>
    </row>
    <row r="6476" spans="1:6" x14ac:dyDescent="0.25">
      <c r="A6476" t="s">
        <v>2348</v>
      </c>
      <c r="B6476" t="s">
        <v>2345</v>
      </c>
      <c r="C6476" t="b">
        <v>0</v>
      </c>
      <c r="D6476" t="s">
        <v>131</v>
      </c>
      <c r="E6476">
        <v>63793.572999999997</v>
      </c>
      <c r="F6476">
        <v>2020</v>
      </c>
    </row>
    <row r="6477" spans="1:6" x14ac:dyDescent="0.25">
      <c r="A6477" t="s">
        <v>2367</v>
      </c>
      <c r="B6477" t="s">
        <v>2386</v>
      </c>
      <c r="C6477" t="b">
        <v>1</v>
      </c>
      <c r="D6477" t="s">
        <v>131</v>
      </c>
      <c r="E6477">
        <v>85959.248999999996</v>
      </c>
      <c r="F6477">
        <v>2020</v>
      </c>
    </row>
    <row r="6478" spans="1:6" x14ac:dyDescent="0.25">
      <c r="A6478" t="s">
        <v>2332</v>
      </c>
      <c r="B6478" t="s">
        <v>2350</v>
      </c>
      <c r="C6478" t="b">
        <v>0</v>
      </c>
      <c r="D6478" t="s">
        <v>131</v>
      </c>
      <c r="E6478">
        <v>0</v>
      </c>
      <c r="F6478">
        <v>2020</v>
      </c>
    </row>
    <row r="6479" spans="1:6" x14ac:dyDescent="0.25">
      <c r="A6479" t="s">
        <v>2353</v>
      </c>
      <c r="B6479" t="s">
        <v>2347</v>
      </c>
      <c r="C6479" t="b">
        <v>0</v>
      </c>
      <c r="D6479" t="s">
        <v>131</v>
      </c>
      <c r="E6479">
        <v>31475.696</v>
      </c>
      <c r="F6479">
        <v>2020</v>
      </c>
    </row>
    <row r="6480" spans="1:6" x14ac:dyDescent="0.25">
      <c r="A6480" t="s">
        <v>2332</v>
      </c>
      <c r="B6480" t="s">
        <v>2350</v>
      </c>
      <c r="C6480" t="b">
        <v>0</v>
      </c>
      <c r="D6480" t="s">
        <v>131</v>
      </c>
      <c r="E6480">
        <v>0</v>
      </c>
      <c r="F6480">
        <v>2020</v>
      </c>
    </row>
    <row r="6481" spans="1:6" x14ac:dyDescent="0.25">
      <c r="A6481" t="s">
        <v>2353</v>
      </c>
      <c r="B6481" t="s">
        <v>2350</v>
      </c>
      <c r="C6481" t="b">
        <v>0</v>
      </c>
      <c r="D6481" t="s">
        <v>131</v>
      </c>
      <c r="E6481">
        <v>288.93599999999998</v>
      </c>
      <c r="F6481">
        <v>2020</v>
      </c>
    </row>
    <row r="6482" spans="1:6" x14ac:dyDescent="0.25">
      <c r="A6482" t="s">
        <v>2353</v>
      </c>
      <c r="B6482" t="s">
        <v>2372</v>
      </c>
      <c r="C6482" t="b">
        <v>0</v>
      </c>
      <c r="D6482" t="s">
        <v>131</v>
      </c>
      <c r="E6482">
        <v>2629.335</v>
      </c>
      <c r="F6482">
        <v>2020</v>
      </c>
    </row>
    <row r="6483" spans="1:6" x14ac:dyDescent="0.25">
      <c r="A6483" t="s">
        <v>2367</v>
      </c>
      <c r="B6483" t="s">
        <v>2386</v>
      </c>
      <c r="C6483" t="b">
        <v>1</v>
      </c>
      <c r="D6483" t="s">
        <v>131</v>
      </c>
      <c r="E6483">
        <v>14723.210999999999</v>
      </c>
      <c r="F6483">
        <v>2020</v>
      </c>
    </row>
    <row r="6484" spans="1:6" x14ac:dyDescent="0.25">
      <c r="A6484" t="s">
        <v>2353</v>
      </c>
      <c r="B6484" t="s">
        <v>2386</v>
      </c>
      <c r="C6484" t="b">
        <v>0</v>
      </c>
      <c r="D6484" t="s">
        <v>85</v>
      </c>
      <c r="E6484">
        <v>59859.758999999998</v>
      </c>
      <c r="F6484">
        <v>2020</v>
      </c>
    </row>
    <row r="6485" spans="1:6" x14ac:dyDescent="0.25">
      <c r="A6485" t="s">
        <v>2364</v>
      </c>
      <c r="B6485" t="s">
        <v>2347</v>
      </c>
      <c r="C6485" t="b">
        <v>0</v>
      </c>
      <c r="D6485" t="s">
        <v>85</v>
      </c>
      <c r="E6485">
        <v>90416.650999999998</v>
      </c>
      <c r="F6485">
        <v>2020</v>
      </c>
    </row>
    <row r="6486" spans="1:6" x14ac:dyDescent="0.25">
      <c r="A6486" t="s">
        <v>2332</v>
      </c>
      <c r="B6486" t="s">
        <v>2372</v>
      </c>
      <c r="C6486" t="b">
        <v>0</v>
      </c>
      <c r="D6486" t="s">
        <v>85</v>
      </c>
      <c r="E6486">
        <v>0</v>
      </c>
      <c r="F6486">
        <v>2020</v>
      </c>
    </row>
    <row r="6487" spans="1:6" x14ac:dyDescent="0.25">
      <c r="A6487" t="s">
        <v>2332</v>
      </c>
      <c r="B6487" t="s">
        <v>2372</v>
      </c>
      <c r="C6487" t="b">
        <v>0</v>
      </c>
      <c r="D6487" t="s">
        <v>85</v>
      </c>
      <c r="E6487">
        <v>0</v>
      </c>
      <c r="F6487">
        <v>2020</v>
      </c>
    </row>
    <row r="6488" spans="1:6" x14ac:dyDescent="0.25">
      <c r="A6488" t="s">
        <v>2353</v>
      </c>
      <c r="B6488" t="s">
        <v>2350</v>
      </c>
      <c r="C6488" t="b">
        <v>0</v>
      </c>
      <c r="D6488" t="s">
        <v>85</v>
      </c>
      <c r="E6488">
        <v>6221.9390000000003</v>
      </c>
      <c r="F6488">
        <v>2020</v>
      </c>
    </row>
    <row r="6489" spans="1:6" x14ac:dyDescent="0.25">
      <c r="A6489" t="s">
        <v>2353</v>
      </c>
      <c r="B6489" t="s">
        <v>2386</v>
      </c>
      <c r="C6489" t="b">
        <v>0</v>
      </c>
      <c r="D6489" t="s">
        <v>85</v>
      </c>
      <c r="E6489">
        <v>7857.6490000000003</v>
      </c>
      <c r="F6489">
        <v>2020</v>
      </c>
    </row>
    <row r="6490" spans="1:6" x14ac:dyDescent="0.25">
      <c r="A6490" t="s">
        <v>2348</v>
      </c>
      <c r="B6490" t="s">
        <v>2386</v>
      </c>
      <c r="C6490" t="b">
        <v>1</v>
      </c>
      <c r="D6490" t="s">
        <v>63</v>
      </c>
      <c r="E6490">
        <v>4512.9350000000004</v>
      </c>
      <c r="F6490">
        <v>2020</v>
      </c>
    </row>
    <row r="6491" spans="1:6" x14ac:dyDescent="0.25">
      <c r="A6491" t="s">
        <v>2348</v>
      </c>
      <c r="B6491" t="s">
        <v>2386</v>
      </c>
      <c r="C6491" t="b">
        <v>1</v>
      </c>
      <c r="D6491" t="s">
        <v>63</v>
      </c>
      <c r="E6491">
        <v>130080.33</v>
      </c>
      <c r="F6491">
        <v>2020</v>
      </c>
    </row>
    <row r="6492" spans="1:6" x14ac:dyDescent="0.25">
      <c r="A6492" t="s">
        <v>2353</v>
      </c>
      <c r="B6492" t="s">
        <v>2347</v>
      </c>
      <c r="C6492" t="b">
        <v>0</v>
      </c>
      <c r="D6492" t="s">
        <v>63</v>
      </c>
      <c r="E6492">
        <v>47732.222000000002</v>
      </c>
      <c r="F6492">
        <v>2020</v>
      </c>
    </row>
    <row r="6493" spans="1:6" x14ac:dyDescent="0.25">
      <c r="A6493" t="s">
        <v>2332</v>
      </c>
      <c r="B6493" t="s">
        <v>2350</v>
      </c>
      <c r="C6493" t="b">
        <v>0</v>
      </c>
      <c r="D6493" t="s">
        <v>63</v>
      </c>
      <c r="E6493">
        <v>0</v>
      </c>
      <c r="F6493">
        <v>2020</v>
      </c>
    </row>
    <row r="6494" spans="1:6" x14ac:dyDescent="0.25">
      <c r="A6494" t="s">
        <v>2332</v>
      </c>
      <c r="B6494" t="s">
        <v>2372</v>
      </c>
      <c r="C6494" t="b">
        <v>0</v>
      </c>
      <c r="D6494" t="s">
        <v>63</v>
      </c>
      <c r="E6494">
        <v>0</v>
      </c>
      <c r="F6494">
        <v>2020</v>
      </c>
    </row>
    <row r="6495" spans="1:6" x14ac:dyDescent="0.25">
      <c r="A6495" t="s">
        <v>2348</v>
      </c>
      <c r="B6495" t="s">
        <v>2386</v>
      </c>
      <c r="C6495" t="b">
        <v>1</v>
      </c>
      <c r="D6495" t="s">
        <v>63</v>
      </c>
      <c r="E6495">
        <v>49406.517</v>
      </c>
      <c r="F6495">
        <v>2020</v>
      </c>
    </row>
    <row r="6496" spans="1:6" x14ac:dyDescent="0.25">
      <c r="A6496" t="s">
        <v>2353</v>
      </c>
      <c r="B6496" t="s">
        <v>2345</v>
      </c>
      <c r="C6496" t="b">
        <v>0</v>
      </c>
      <c r="D6496" t="s">
        <v>27</v>
      </c>
      <c r="E6496">
        <v>81340.108999999997</v>
      </c>
      <c r="F6496">
        <v>2020</v>
      </c>
    </row>
    <row r="6497" spans="1:6" x14ac:dyDescent="0.25">
      <c r="A6497" t="s">
        <v>2411</v>
      </c>
      <c r="B6497" t="s">
        <v>2386</v>
      </c>
      <c r="C6497" t="b">
        <v>1</v>
      </c>
      <c r="D6497" t="s">
        <v>27</v>
      </c>
      <c r="E6497">
        <v>303446.81</v>
      </c>
      <c r="F6497">
        <v>2020</v>
      </c>
    </row>
    <row r="6498" spans="1:6" x14ac:dyDescent="0.25">
      <c r="A6498" t="s">
        <v>2353</v>
      </c>
      <c r="B6498" t="s">
        <v>2350</v>
      </c>
      <c r="C6498" t="b">
        <v>0</v>
      </c>
      <c r="D6498" t="s">
        <v>27</v>
      </c>
      <c r="E6498">
        <v>1578.616</v>
      </c>
      <c r="F6498">
        <v>2020</v>
      </c>
    </row>
    <row r="6499" spans="1:6" x14ac:dyDescent="0.25">
      <c r="A6499" t="s">
        <v>2353</v>
      </c>
      <c r="B6499" t="s">
        <v>2347</v>
      </c>
      <c r="C6499" t="b">
        <v>0</v>
      </c>
      <c r="D6499" t="s">
        <v>27</v>
      </c>
      <c r="E6499">
        <v>39846.224999999999</v>
      </c>
      <c r="F6499">
        <v>2020</v>
      </c>
    </row>
    <row r="6500" spans="1:6" x14ac:dyDescent="0.25">
      <c r="A6500" t="s">
        <v>2353</v>
      </c>
      <c r="B6500" t="s">
        <v>2350</v>
      </c>
      <c r="C6500" t="b">
        <v>0</v>
      </c>
      <c r="D6500" t="s">
        <v>27</v>
      </c>
      <c r="E6500">
        <v>4532.6390000000001</v>
      </c>
      <c r="F6500">
        <v>2020</v>
      </c>
    </row>
    <row r="6501" spans="1:6" x14ac:dyDescent="0.25">
      <c r="A6501" t="s">
        <v>2411</v>
      </c>
      <c r="B6501" t="s">
        <v>2386</v>
      </c>
      <c r="C6501" t="b">
        <v>1</v>
      </c>
      <c r="D6501" t="s">
        <v>27</v>
      </c>
      <c r="E6501">
        <v>138185.60999999999</v>
      </c>
      <c r="F6501">
        <v>2020</v>
      </c>
    </row>
    <row r="6502" spans="1:6" x14ac:dyDescent="0.25">
      <c r="A6502" t="s">
        <v>2367</v>
      </c>
      <c r="B6502" t="s">
        <v>2341</v>
      </c>
      <c r="C6502" t="b">
        <v>0</v>
      </c>
      <c r="D6502" t="s">
        <v>131</v>
      </c>
      <c r="E6502">
        <v>26526</v>
      </c>
      <c r="F6502">
        <v>2020</v>
      </c>
    </row>
    <row r="6503" spans="1:6" x14ac:dyDescent="0.25">
      <c r="A6503" t="s">
        <v>2332</v>
      </c>
      <c r="B6503" t="s">
        <v>2347</v>
      </c>
      <c r="C6503" t="b">
        <v>0</v>
      </c>
      <c r="D6503" t="s">
        <v>131</v>
      </c>
      <c r="E6503">
        <v>0</v>
      </c>
      <c r="F6503">
        <v>2020</v>
      </c>
    </row>
    <row r="6504" spans="1:6" x14ac:dyDescent="0.25">
      <c r="A6504" t="s">
        <v>2332</v>
      </c>
      <c r="B6504" t="s">
        <v>2350</v>
      </c>
      <c r="C6504" t="b">
        <v>0</v>
      </c>
      <c r="D6504" t="s">
        <v>131</v>
      </c>
      <c r="E6504">
        <v>0</v>
      </c>
      <c r="F6504">
        <v>2020</v>
      </c>
    </row>
    <row r="6505" spans="1:6" x14ac:dyDescent="0.25">
      <c r="A6505" t="s">
        <v>2353</v>
      </c>
      <c r="B6505" t="s">
        <v>2345</v>
      </c>
      <c r="C6505" t="b">
        <v>0</v>
      </c>
      <c r="D6505" t="s">
        <v>12</v>
      </c>
      <c r="E6505">
        <v>32699.760999999999</v>
      </c>
      <c r="F6505">
        <v>2020</v>
      </c>
    </row>
    <row r="6506" spans="1:6" x14ac:dyDescent="0.25">
      <c r="A6506" t="s">
        <v>2453</v>
      </c>
      <c r="B6506" t="s">
        <v>2386</v>
      </c>
      <c r="C6506" t="b">
        <v>1</v>
      </c>
      <c r="D6506" t="s">
        <v>12</v>
      </c>
      <c r="E6506">
        <v>394750.8</v>
      </c>
      <c r="F6506">
        <v>2020</v>
      </c>
    </row>
    <row r="6507" spans="1:6" x14ac:dyDescent="0.25">
      <c r="A6507" t="s">
        <v>2353</v>
      </c>
      <c r="B6507" t="s">
        <v>2347</v>
      </c>
      <c r="C6507" t="b">
        <v>0</v>
      </c>
      <c r="D6507" t="s">
        <v>12</v>
      </c>
      <c r="E6507">
        <v>73517.134000000005</v>
      </c>
      <c r="F6507">
        <v>2020</v>
      </c>
    </row>
    <row r="6508" spans="1:6" x14ac:dyDescent="0.25">
      <c r="A6508" t="s">
        <v>2332</v>
      </c>
      <c r="B6508" t="s">
        <v>2350</v>
      </c>
      <c r="C6508" t="b">
        <v>0</v>
      </c>
      <c r="D6508" t="s">
        <v>12</v>
      </c>
      <c r="E6508">
        <v>0</v>
      </c>
      <c r="F6508">
        <v>2020</v>
      </c>
    </row>
    <row r="6509" spans="1:6" x14ac:dyDescent="0.25">
      <c r="A6509" t="s">
        <v>2353</v>
      </c>
      <c r="B6509" t="s">
        <v>2372</v>
      </c>
      <c r="C6509" t="b">
        <v>0</v>
      </c>
      <c r="D6509" t="s">
        <v>12</v>
      </c>
      <c r="E6509">
        <v>4954.7790000000005</v>
      </c>
      <c r="F6509">
        <v>2020</v>
      </c>
    </row>
    <row r="6510" spans="1:6" x14ac:dyDescent="0.25">
      <c r="A6510" t="s">
        <v>2453</v>
      </c>
      <c r="B6510" t="s">
        <v>2386</v>
      </c>
      <c r="C6510" t="b">
        <v>1</v>
      </c>
      <c r="D6510" t="s">
        <v>12</v>
      </c>
      <c r="E6510">
        <v>52482.531000000003</v>
      </c>
      <c r="F6510">
        <v>2020</v>
      </c>
    </row>
    <row r="6511" spans="1:6" x14ac:dyDescent="0.25">
      <c r="A6511" t="s">
        <v>2398</v>
      </c>
      <c r="B6511" t="s">
        <v>2429</v>
      </c>
      <c r="C6511" t="b">
        <v>1</v>
      </c>
      <c r="D6511" t="s">
        <v>15</v>
      </c>
      <c r="E6511">
        <v>205217</v>
      </c>
      <c r="F6511">
        <v>2020</v>
      </c>
    </row>
    <row r="6512" spans="1:6" x14ac:dyDescent="0.25">
      <c r="A6512" t="s">
        <v>2332</v>
      </c>
      <c r="B6512" t="s">
        <v>2350</v>
      </c>
      <c r="C6512" t="b">
        <v>0</v>
      </c>
      <c r="D6512" t="s">
        <v>85</v>
      </c>
      <c r="E6512">
        <v>0</v>
      </c>
      <c r="F6512">
        <v>2020</v>
      </c>
    </row>
    <row r="6513" spans="1:6" x14ac:dyDescent="0.25">
      <c r="A6513" t="s">
        <v>2332</v>
      </c>
      <c r="B6513" t="s">
        <v>2343</v>
      </c>
      <c r="C6513" t="b">
        <v>0</v>
      </c>
      <c r="D6513" t="s">
        <v>85</v>
      </c>
      <c r="E6513">
        <v>76254</v>
      </c>
      <c r="F6513">
        <v>2020</v>
      </c>
    </row>
    <row r="6514" spans="1:6" x14ac:dyDescent="0.25">
      <c r="A6514" t="s">
        <v>2332</v>
      </c>
      <c r="B6514" t="s">
        <v>2350</v>
      </c>
      <c r="C6514" t="b">
        <v>0</v>
      </c>
      <c r="D6514" t="s">
        <v>85</v>
      </c>
      <c r="E6514">
        <v>0</v>
      </c>
      <c r="F6514">
        <v>2020</v>
      </c>
    </row>
    <row r="6515" spans="1:6" x14ac:dyDescent="0.25">
      <c r="A6515" t="s">
        <v>2447</v>
      </c>
      <c r="B6515" t="s">
        <v>2343</v>
      </c>
      <c r="C6515" t="b">
        <v>1</v>
      </c>
      <c r="D6515" t="s">
        <v>85</v>
      </c>
      <c r="E6515">
        <v>376239</v>
      </c>
      <c r="F6515">
        <v>2020</v>
      </c>
    </row>
    <row r="6516" spans="1:6" x14ac:dyDescent="0.25">
      <c r="A6516" t="s">
        <v>2370</v>
      </c>
      <c r="B6516" t="s">
        <v>2341</v>
      </c>
      <c r="C6516" t="b">
        <v>1</v>
      </c>
      <c r="D6516" t="s">
        <v>50</v>
      </c>
      <c r="E6516">
        <v>371</v>
      </c>
      <c r="F6516">
        <v>2020</v>
      </c>
    </row>
    <row r="6517" spans="1:6" x14ac:dyDescent="0.25">
      <c r="A6517" t="s">
        <v>2370</v>
      </c>
      <c r="B6517" t="s">
        <v>2341</v>
      </c>
      <c r="C6517" t="b">
        <v>1</v>
      </c>
      <c r="D6517" t="s">
        <v>50</v>
      </c>
      <c r="E6517">
        <v>3320</v>
      </c>
      <c r="F6517">
        <v>2020</v>
      </c>
    </row>
    <row r="6518" spans="1:6" x14ac:dyDescent="0.25">
      <c r="A6518" t="s">
        <v>2332</v>
      </c>
      <c r="B6518" t="s">
        <v>2350</v>
      </c>
      <c r="C6518" t="b">
        <v>0</v>
      </c>
      <c r="D6518" t="s">
        <v>85</v>
      </c>
      <c r="E6518">
        <v>0</v>
      </c>
      <c r="F6518">
        <v>2020</v>
      </c>
    </row>
    <row r="6519" spans="1:6" x14ac:dyDescent="0.25">
      <c r="A6519" t="s">
        <v>2332</v>
      </c>
      <c r="B6519" t="s">
        <v>2343</v>
      </c>
      <c r="C6519" t="b">
        <v>0</v>
      </c>
      <c r="D6519" t="s">
        <v>85</v>
      </c>
      <c r="E6519">
        <v>5735.61</v>
      </c>
      <c r="F6519">
        <v>2020</v>
      </c>
    </row>
    <row r="6520" spans="1:6" x14ac:dyDescent="0.25">
      <c r="A6520" t="s">
        <v>2332</v>
      </c>
      <c r="B6520" t="s">
        <v>2350</v>
      </c>
      <c r="C6520" t="b">
        <v>0</v>
      </c>
      <c r="D6520" t="s">
        <v>85</v>
      </c>
      <c r="E6520">
        <v>0</v>
      </c>
      <c r="F6520">
        <v>2020</v>
      </c>
    </row>
    <row r="6521" spans="1:6" x14ac:dyDescent="0.25">
      <c r="A6521" t="s">
        <v>2456</v>
      </c>
      <c r="B6521" t="s">
        <v>2343</v>
      </c>
      <c r="C6521" t="b">
        <v>1</v>
      </c>
      <c r="D6521" t="s">
        <v>85</v>
      </c>
      <c r="E6521">
        <v>14138.72</v>
      </c>
      <c r="F6521">
        <v>2020</v>
      </c>
    </row>
    <row r="6522" spans="1:6" x14ac:dyDescent="0.25">
      <c r="A6522" t="s">
        <v>2332</v>
      </c>
      <c r="B6522" t="s">
        <v>2372</v>
      </c>
      <c r="C6522" t="b">
        <v>0</v>
      </c>
      <c r="D6522" t="s">
        <v>50</v>
      </c>
      <c r="E6522">
        <v>0</v>
      </c>
      <c r="F6522">
        <v>2020</v>
      </c>
    </row>
    <row r="6523" spans="1:6" x14ac:dyDescent="0.25">
      <c r="A6523" t="s">
        <v>2457</v>
      </c>
      <c r="B6523" t="s">
        <v>2341</v>
      </c>
      <c r="C6523" t="b">
        <v>1</v>
      </c>
      <c r="D6523" t="s">
        <v>50</v>
      </c>
      <c r="E6523">
        <v>662501</v>
      </c>
      <c r="F6523">
        <v>2020</v>
      </c>
    </row>
    <row r="6524" spans="1:6" x14ac:dyDescent="0.25">
      <c r="A6524" t="s">
        <v>2456</v>
      </c>
      <c r="B6524" t="s">
        <v>2341</v>
      </c>
      <c r="C6524" t="b">
        <v>1</v>
      </c>
      <c r="D6524" t="s">
        <v>16</v>
      </c>
      <c r="E6524">
        <v>5529</v>
      </c>
      <c r="F6524">
        <v>2020</v>
      </c>
    </row>
    <row r="6525" spans="1:6" x14ac:dyDescent="0.25">
      <c r="A6525" t="s">
        <v>2448</v>
      </c>
      <c r="B6525" t="s">
        <v>2341</v>
      </c>
      <c r="C6525" t="b">
        <v>1</v>
      </c>
      <c r="D6525" t="s">
        <v>50</v>
      </c>
      <c r="E6525">
        <v>64240</v>
      </c>
      <c r="F6525">
        <v>2020</v>
      </c>
    </row>
    <row r="6526" spans="1:6" x14ac:dyDescent="0.25">
      <c r="A6526" t="s">
        <v>2353</v>
      </c>
      <c r="B6526" t="s">
        <v>2350</v>
      </c>
      <c r="C6526" t="b">
        <v>0</v>
      </c>
      <c r="D6526" t="s">
        <v>85</v>
      </c>
      <c r="E6526">
        <v>7.87</v>
      </c>
      <c r="F6526">
        <v>2020</v>
      </c>
    </row>
    <row r="6527" spans="1:6" x14ac:dyDescent="0.25">
      <c r="A6527" t="s">
        <v>2444</v>
      </c>
      <c r="B6527" t="s">
        <v>2352</v>
      </c>
      <c r="C6527" t="b">
        <v>1</v>
      </c>
      <c r="D6527" t="s">
        <v>85</v>
      </c>
      <c r="E6527">
        <v>295336.13</v>
      </c>
      <c r="F6527">
        <v>2020</v>
      </c>
    </row>
    <row r="6528" spans="1:6" x14ac:dyDescent="0.25">
      <c r="A6528" t="s">
        <v>2353</v>
      </c>
      <c r="B6528" t="s">
        <v>2345</v>
      </c>
      <c r="C6528" t="b">
        <v>0</v>
      </c>
      <c r="D6528" t="s">
        <v>40</v>
      </c>
      <c r="E6528">
        <v>42297.584999999999</v>
      </c>
      <c r="F6528">
        <v>2020</v>
      </c>
    </row>
    <row r="6529" spans="1:6" x14ac:dyDescent="0.25">
      <c r="A6529" t="s">
        <v>2332</v>
      </c>
      <c r="B6529" t="s">
        <v>2350</v>
      </c>
      <c r="C6529" t="b">
        <v>0</v>
      </c>
      <c r="D6529" t="s">
        <v>40</v>
      </c>
      <c r="E6529">
        <v>0</v>
      </c>
      <c r="F6529">
        <v>2020</v>
      </c>
    </row>
    <row r="6530" spans="1:6" x14ac:dyDescent="0.25">
      <c r="A6530" t="s">
        <v>2445</v>
      </c>
      <c r="B6530" t="s">
        <v>2347</v>
      </c>
      <c r="C6530" t="b">
        <v>0</v>
      </c>
      <c r="D6530" t="s">
        <v>40</v>
      </c>
      <c r="E6530">
        <v>52730.415000000001</v>
      </c>
      <c r="F6530">
        <v>2020</v>
      </c>
    </row>
    <row r="6531" spans="1:6" x14ac:dyDescent="0.25">
      <c r="A6531" t="s">
        <v>2332</v>
      </c>
      <c r="B6531" t="s">
        <v>2352</v>
      </c>
      <c r="C6531" t="b">
        <v>0</v>
      </c>
      <c r="D6531" t="s">
        <v>63</v>
      </c>
      <c r="E6531">
        <v>0</v>
      </c>
      <c r="F6531">
        <v>2020</v>
      </c>
    </row>
    <row r="6532" spans="1:6" x14ac:dyDescent="0.25">
      <c r="A6532" t="s">
        <v>2332</v>
      </c>
      <c r="B6532" t="s">
        <v>2345</v>
      </c>
      <c r="C6532" t="b">
        <v>0</v>
      </c>
      <c r="D6532" t="s">
        <v>93</v>
      </c>
      <c r="E6532">
        <v>0</v>
      </c>
      <c r="F6532">
        <v>2020</v>
      </c>
    </row>
    <row r="6533" spans="1:6" x14ac:dyDescent="0.25">
      <c r="A6533" t="s">
        <v>2353</v>
      </c>
      <c r="B6533" t="s">
        <v>2347</v>
      </c>
      <c r="C6533" t="b">
        <v>0</v>
      </c>
      <c r="D6533" t="s">
        <v>93</v>
      </c>
      <c r="E6533">
        <v>23338.446</v>
      </c>
      <c r="F6533">
        <v>2020</v>
      </c>
    </row>
    <row r="6534" spans="1:6" x14ac:dyDescent="0.25">
      <c r="A6534" t="s">
        <v>2393</v>
      </c>
      <c r="B6534" t="s">
        <v>2372</v>
      </c>
      <c r="C6534" t="b">
        <v>0</v>
      </c>
      <c r="D6534" t="s">
        <v>93</v>
      </c>
      <c r="E6534">
        <v>24931.554</v>
      </c>
      <c r="F6534">
        <v>2020</v>
      </c>
    </row>
    <row r="6535" spans="1:6" x14ac:dyDescent="0.25">
      <c r="A6535" t="s">
        <v>2332</v>
      </c>
      <c r="B6535" t="s">
        <v>2345</v>
      </c>
      <c r="C6535" t="b">
        <v>0</v>
      </c>
      <c r="D6535" t="s">
        <v>93</v>
      </c>
      <c r="E6535">
        <v>0</v>
      </c>
      <c r="F6535">
        <v>2020</v>
      </c>
    </row>
    <row r="6536" spans="1:6" x14ac:dyDescent="0.25">
      <c r="A6536" t="s">
        <v>2385</v>
      </c>
      <c r="B6536" t="s">
        <v>2345</v>
      </c>
      <c r="C6536" t="b">
        <v>0</v>
      </c>
      <c r="D6536" t="s">
        <v>90</v>
      </c>
      <c r="E6536">
        <v>60937</v>
      </c>
      <c r="F6536">
        <v>2020</v>
      </c>
    </row>
    <row r="6537" spans="1:6" x14ac:dyDescent="0.25">
      <c r="A6537" t="s">
        <v>2402</v>
      </c>
      <c r="B6537" t="s">
        <v>2345</v>
      </c>
      <c r="C6537" t="b">
        <v>0</v>
      </c>
      <c r="D6537" t="s">
        <v>60</v>
      </c>
      <c r="E6537">
        <v>26025</v>
      </c>
      <c r="F6537">
        <v>2020</v>
      </c>
    </row>
    <row r="6538" spans="1:6" x14ac:dyDescent="0.25">
      <c r="A6538" t="s">
        <v>2387</v>
      </c>
      <c r="B6538" t="s">
        <v>2345</v>
      </c>
      <c r="C6538" t="b">
        <v>0</v>
      </c>
      <c r="D6538" t="s">
        <v>60</v>
      </c>
      <c r="E6538">
        <v>29736</v>
      </c>
      <c r="F6538">
        <v>2020</v>
      </c>
    </row>
    <row r="6539" spans="1:6" x14ac:dyDescent="0.25">
      <c r="A6539" t="s">
        <v>2411</v>
      </c>
      <c r="B6539" t="s">
        <v>2345</v>
      </c>
      <c r="C6539" t="b">
        <v>0</v>
      </c>
      <c r="D6539" t="s">
        <v>90</v>
      </c>
      <c r="E6539">
        <v>35512</v>
      </c>
      <c r="F6539">
        <v>2020</v>
      </c>
    </row>
    <row r="6540" spans="1:6" x14ac:dyDescent="0.25">
      <c r="A6540" t="s">
        <v>2385</v>
      </c>
      <c r="B6540" t="s">
        <v>2345</v>
      </c>
      <c r="C6540" t="b">
        <v>0</v>
      </c>
      <c r="D6540" t="s">
        <v>60</v>
      </c>
      <c r="E6540">
        <v>28000</v>
      </c>
      <c r="F6540">
        <v>2020</v>
      </c>
    </row>
    <row r="6541" spans="1:6" x14ac:dyDescent="0.25">
      <c r="A6541" t="s">
        <v>2332</v>
      </c>
      <c r="B6541" t="s">
        <v>2345</v>
      </c>
      <c r="C6541" t="b">
        <v>0</v>
      </c>
      <c r="D6541" t="s">
        <v>3</v>
      </c>
      <c r="E6541">
        <v>0</v>
      </c>
      <c r="F6541">
        <v>2020</v>
      </c>
    </row>
    <row r="6542" spans="1:6" x14ac:dyDescent="0.25">
      <c r="A6542" t="s">
        <v>2382</v>
      </c>
      <c r="B6542" t="s">
        <v>2386</v>
      </c>
      <c r="C6542" t="b">
        <v>1</v>
      </c>
      <c r="D6542" t="s">
        <v>3</v>
      </c>
      <c r="E6542">
        <v>106449.14</v>
      </c>
      <c r="F6542">
        <v>2020</v>
      </c>
    </row>
    <row r="6543" spans="1:6" x14ac:dyDescent="0.25">
      <c r="A6543" t="s">
        <v>2332</v>
      </c>
      <c r="B6543" t="s">
        <v>2350</v>
      </c>
      <c r="C6543" t="b">
        <v>0</v>
      </c>
      <c r="D6543" t="s">
        <v>3</v>
      </c>
      <c r="E6543">
        <v>0</v>
      </c>
      <c r="F6543">
        <v>2020</v>
      </c>
    </row>
    <row r="6544" spans="1:6" x14ac:dyDescent="0.25">
      <c r="A6544" t="s">
        <v>2353</v>
      </c>
      <c r="B6544" t="s">
        <v>2347</v>
      </c>
      <c r="C6544" t="b">
        <v>0</v>
      </c>
      <c r="D6544" t="s">
        <v>3</v>
      </c>
      <c r="E6544">
        <v>45650.857000000004</v>
      </c>
      <c r="F6544">
        <v>2020</v>
      </c>
    </row>
    <row r="6545" spans="1:6" x14ac:dyDescent="0.25">
      <c r="A6545" t="s">
        <v>2338</v>
      </c>
      <c r="B6545" t="s">
        <v>2350</v>
      </c>
      <c r="C6545" t="b">
        <v>0</v>
      </c>
      <c r="D6545" t="s">
        <v>60</v>
      </c>
      <c r="E6545">
        <v>345.83600000000001</v>
      </c>
      <c r="F6545">
        <v>2020</v>
      </c>
    </row>
    <row r="6546" spans="1:6" x14ac:dyDescent="0.25">
      <c r="A6546" t="s">
        <v>2374</v>
      </c>
      <c r="B6546" t="s">
        <v>2352</v>
      </c>
      <c r="C6546" t="b">
        <v>0</v>
      </c>
      <c r="D6546" t="s">
        <v>60</v>
      </c>
      <c r="E6546">
        <v>111.824</v>
      </c>
      <c r="F6546">
        <v>2020</v>
      </c>
    </row>
    <row r="6547" spans="1:6" x14ac:dyDescent="0.25">
      <c r="A6547" t="s">
        <v>2353</v>
      </c>
      <c r="B6547" t="s">
        <v>2350</v>
      </c>
      <c r="C6547" t="b">
        <v>0</v>
      </c>
      <c r="D6547" t="s">
        <v>60</v>
      </c>
      <c r="E6547">
        <v>72.088999999999999</v>
      </c>
      <c r="F6547">
        <v>2020</v>
      </c>
    </row>
    <row r="6548" spans="1:6" x14ac:dyDescent="0.25">
      <c r="A6548" t="s">
        <v>2356</v>
      </c>
      <c r="B6548" t="s">
        <v>2347</v>
      </c>
      <c r="C6548" t="b">
        <v>0</v>
      </c>
      <c r="D6548" t="s">
        <v>60</v>
      </c>
      <c r="E6548">
        <v>43071.31</v>
      </c>
      <c r="F6548">
        <v>2020</v>
      </c>
    </row>
    <row r="6549" spans="1:6" x14ac:dyDescent="0.25">
      <c r="A6549" t="s">
        <v>2380</v>
      </c>
      <c r="B6549" t="s">
        <v>2372</v>
      </c>
      <c r="C6549" t="b">
        <v>0</v>
      </c>
      <c r="D6549" t="s">
        <v>60</v>
      </c>
      <c r="E6549">
        <v>21395.486000000001</v>
      </c>
      <c r="F6549">
        <v>2020</v>
      </c>
    </row>
    <row r="6550" spans="1:6" x14ac:dyDescent="0.25">
      <c r="A6550" t="s">
        <v>2332</v>
      </c>
      <c r="B6550" t="s">
        <v>2350</v>
      </c>
      <c r="C6550" t="b">
        <v>0</v>
      </c>
      <c r="D6550" t="s">
        <v>60</v>
      </c>
      <c r="E6550">
        <v>0</v>
      </c>
      <c r="F6550">
        <v>2020</v>
      </c>
    </row>
    <row r="6551" spans="1:6" x14ac:dyDescent="0.25">
      <c r="A6551" t="s">
        <v>2353</v>
      </c>
      <c r="B6551" t="s">
        <v>2350</v>
      </c>
      <c r="C6551" t="b">
        <v>0</v>
      </c>
      <c r="D6551" t="s">
        <v>55</v>
      </c>
      <c r="E6551">
        <v>436.33499999999998</v>
      </c>
      <c r="F6551">
        <v>2020</v>
      </c>
    </row>
    <row r="6552" spans="1:6" x14ac:dyDescent="0.25">
      <c r="A6552" t="s">
        <v>2338</v>
      </c>
      <c r="B6552" t="s">
        <v>2352</v>
      </c>
      <c r="C6552" t="b">
        <v>0</v>
      </c>
      <c r="D6552" t="s">
        <v>55</v>
      </c>
      <c r="E6552">
        <v>55245.665000000001</v>
      </c>
      <c r="F6552">
        <v>2020</v>
      </c>
    </row>
    <row r="6553" spans="1:6" x14ac:dyDescent="0.25">
      <c r="A6553" t="s">
        <v>2332</v>
      </c>
      <c r="B6553" t="s">
        <v>2350</v>
      </c>
      <c r="C6553" t="b">
        <v>0</v>
      </c>
      <c r="D6553" t="s">
        <v>55</v>
      </c>
      <c r="E6553">
        <v>0</v>
      </c>
      <c r="F6553">
        <v>2020</v>
      </c>
    </row>
    <row r="6554" spans="1:6" x14ac:dyDescent="0.25">
      <c r="A6554" t="s">
        <v>2332</v>
      </c>
      <c r="B6554" t="s">
        <v>2350</v>
      </c>
      <c r="C6554" t="b">
        <v>0</v>
      </c>
      <c r="D6554" t="s">
        <v>55</v>
      </c>
      <c r="E6554">
        <v>0</v>
      </c>
      <c r="F6554">
        <v>2020</v>
      </c>
    </row>
    <row r="6555" spans="1:6" x14ac:dyDescent="0.25">
      <c r="A6555" t="s">
        <v>2332</v>
      </c>
      <c r="B6555" t="s">
        <v>2350</v>
      </c>
      <c r="C6555" t="b">
        <v>0</v>
      </c>
      <c r="D6555" t="s">
        <v>55</v>
      </c>
      <c r="E6555">
        <v>0</v>
      </c>
      <c r="F6555">
        <v>2020</v>
      </c>
    </row>
    <row r="6556" spans="1:6" x14ac:dyDescent="0.25">
      <c r="A6556" t="s">
        <v>2332</v>
      </c>
      <c r="B6556" t="s">
        <v>2347</v>
      </c>
      <c r="C6556" t="b">
        <v>0</v>
      </c>
      <c r="D6556" t="s">
        <v>55</v>
      </c>
      <c r="E6556">
        <v>13139</v>
      </c>
      <c r="F6556">
        <v>2020</v>
      </c>
    </row>
    <row r="6557" spans="1:6" x14ac:dyDescent="0.25">
      <c r="A6557" t="s">
        <v>2353</v>
      </c>
      <c r="B6557" t="s">
        <v>2350</v>
      </c>
      <c r="C6557" t="b">
        <v>0</v>
      </c>
      <c r="D6557" t="s">
        <v>55</v>
      </c>
      <c r="E6557">
        <v>488.58600000000001</v>
      </c>
      <c r="F6557">
        <v>2020</v>
      </c>
    </row>
    <row r="6558" spans="1:6" x14ac:dyDescent="0.25">
      <c r="A6558" t="s">
        <v>2390</v>
      </c>
      <c r="B6558" t="s">
        <v>2352</v>
      </c>
      <c r="C6558" t="b">
        <v>0</v>
      </c>
      <c r="D6558" t="s">
        <v>55</v>
      </c>
      <c r="E6558">
        <v>37142.413999999997</v>
      </c>
      <c r="F6558">
        <v>2020</v>
      </c>
    </row>
    <row r="6559" spans="1:6" x14ac:dyDescent="0.25">
      <c r="A6559" t="s">
        <v>2332</v>
      </c>
      <c r="B6559" t="s">
        <v>2347</v>
      </c>
      <c r="C6559" t="b">
        <v>0</v>
      </c>
      <c r="D6559" t="s">
        <v>55</v>
      </c>
      <c r="E6559">
        <v>1513.2</v>
      </c>
      <c r="F6559">
        <v>2020</v>
      </c>
    </row>
    <row r="6560" spans="1:6" x14ac:dyDescent="0.25">
      <c r="A6560" t="s">
        <v>2332</v>
      </c>
      <c r="B6560" t="s">
        <v>2372</v>
      </c>
      <c r="C6560" t="b">
        <v>0</v>
      </c>
      <c r="D6560" t="s">
        <v>55</v>
      </c>
      <c r="E6560">
        <v>0</v>
      </c>
      <c r="F6560">
        <v>2020</v>
      </c>
    </row>
    <row r="6561" spans="1:6" x14ac:dyDescent="0.25">
      <c r="A6561" t="s">
        <v>2353</v>
      </c>
      <c r="B6561" t="s">
        <v>2350</v>
      </c>
      <c r="C6561" t="b">
        <v>0</v>
      </c>
      <c r="D6561" t="s">
        <v>19</v>
      </c>
      <c r="E6561">
        <v>3.3109999999999999</v>
      </c>
      <c r="F6561">
        <v>2020</v>
      </c>
    </row>
    <row r="6562" spans="1:6" x14ac:dyDescent="0.25">
      <c r="A6562" t="s">
        <v>2379</v>
      </c>
      <c r="B6562" t="s">
        <v>2352</v>
      </c>
      <c r="C6562" t="b">
        <v>0</v>
      </c>
      <c r="D6562" t="s">
        <v>19</v>
      </c>
      <c r="E6562">
        <v>56896.809000000001</v>
      </c>
      <c r="F6562">
        <v>2020</v>
      </c>
    </row>
    <row r="6563" spans="1:6" x14ac:dyDescent="0.25">
      <c r="A6563" t="s">
        <v>2332</v>
      </c>
      <c r="B6563" t="s">
        <v>2350</v>
      </c>
      <c r="C6563" t="b">
        <v>0</v>
      </c>
      <c r="D6563" t="s">
        <v>19</v>
      </c>
      <c r="E6563">
        <v>0</v>
      </c>
      <c r="F6563">
        <v>2020</v>
      </c>
    </row>
    <row r="6564" spans="1:6" x14ac:dyDescent="0.25">
      <c r="A6564" t="s">
        <v>2353</v>
      </c>
      <c r="B6564" t="s">
        <v>2350</v>
      </c>
      <c r="C6564" t="b">
        <v>0</v>
      </c>
      <c r="D6564" t="s">
        <v>19</v>
      </c>
      <c r="E6564">
        <v>934.16200000000003</v>
      </c>
      <c r="F6564">
        <v>2020</v>
      </c>
    </row>
    <row r="6565" spans="1:6" x14ac:dyDescent="0.25">
      <c r="A6565" t="s">
        <v>2366</v>
      </c>
      <c r="B6565" t="s">
        <v>2347</v>
      </c>
      <c r="C6565" t="b">
        <v>0</v>
      </c>
      <c r="D6565" t="s">
        <v>19</v>
      </c>
      <c r="E6565">
        <v>29140.514999999999</v>
      </c>
      <c r="F6565">
        <v>2020</v>
      </c>
    </row>
    <row r="6566" spans="1:6" x14ac:dyDescent="0.25">
      <c r="A6566" t="s">
        <v>2332</v>
      </c>
      <c r="B6566" t="s">
        <v>2372</v>
      </c>
      <c r="C6566" t="b">
        <v>0</v>
      </c>
      <c r="D6566" t="s">
        <v>19</v>
      </c>
      <c r="E6566">
        <v>0</v>
      </c>
      <c r="F6566">
        <v>2020</v>
      </c>
    </row>
    <row r="6567" spans="1:6" x14ac:dyDescent="0.25">
      <c r="A6567" t="s">
        <v>2332</v>
      </c>
      <c r="B6567" t="s">
        <v>2345</v>
      </c>
      <c r="C6567" t="b">
        <v>0</v>
      </c>
      <c r="D6567" t="s">
        <v>15</v>
      </c>
      <c r="E6567">
        <v>0</v>
      </c>
      <c r="F6567">
        <v>2020</v>
      </c>
    </row>
    <row r="6568" spans="1:6" x14ac:dyDescent="0.25">
      <c r="A6568" t="s">
        <v>2332</v>
      </c>
      <c r="B6568" t="s">
        <v>2350</v>
      </c>
      <c r="C6568" t="b">
        <v>0</v>
      </c>
      <c r="D6568" t="s">
        <v>15</v>
      </c>
      <c r="E6568">
        <v>0</v>
      </c>
      <c r="F6568">
        <v>2020</v>
      </c>
    </row>
    <row r="6569" spans="1:6" x14ac:dyDescent="0.25">
      <c r="A6569" t="s">
        <v>2353</v>
      </c>
      <c r="B6569" t="s">
        <v>2347</v>
      </c>
      <c r="C6569" t="b">
        <v>0</v>
      </c>
      <c r="D6569" t="s">
        <v>15</v>
      </c>
      <c r="E6569">
        <v>6635.6719999999996</v>
      </c>
      <c r="F6569">
        <v>2020</v>
      </c>
    </row>
    <row r="6570" spans="1:6" x14ac:dyDescent="0.25">
      <c r="A6570" t="s">
        <v>2332</v>
      </c>
      <c r="B6570" t="s">
        <v>2350</v>
      </c>
      <c r="C6570" t="b">
        <v>0</v>
      </c>
      <c r="D6570" t="s">
        <v>15</v>
      </c>
      <c r="E6570">
        <v>0</v>
      </c>
      <c r="F6570">
        <v>2020</v>
      </c>
    </row>
    <row r="6571" spans="1:6" x14ac:dyDescent="0.25">
      <c r="A6571" t="s">
        <v>2378</v>
      </c>
      <c r="B6571" t="s">
        <v>2386</v>
      </c>
      <c r="C6571" t="b">
        <v>1</v>
      </c>
      <c r="D6571" t="s">
        <v>15</v>
      </c>
      <c r="E6571">
        <v>371950.33</v>
      </c>
      <c r="F6571">
        <v>2020</v>
      </c>
    </row>
    <row r="6572" spans="1:6" x14ac:dyDescent="0.25">
      <c r="A6572" t="s">
        <v>2448</v>
      </c>
      <c r="B6572" t="s">
        <v>2350</v>
      </c>
      <c r="C6572" t="b">
        <v>0</v>
      </c>
      <c r="D6572" t="s">
        <v>27</v>
      </c>
      <c r="E6572">
        <v>820.02</v>
      </c>
      <c r="F6572">
        <v>2020</v>
      </c>
    </row>
    <row r="6573" spans="1:6" x14ac:dyDescent="0.25">
      <c r="A6573" t="s">
        <v>2441</v>
      </c>
      <c r="B6573" t="s">
        <v>2352</v>
      </c>
      <c r="C6573" t="b">
        <v>0</v>
      </c>
      <c r="D6573" t="s">
        <v>48</v>
      </c>
      <c r="E6573">
        <v>42701</v>
      </c>
      <c r="F6573">
        <v>2020</v>
      </c>
    </row>
    <row r="6574" spans="1:6" x14ac:dyDescent="0.25">
      <c r="A6574" t="s">
        <v>2385</v>
      </c>
      <c r="B6574" t="s">
        <v>2341</v>
      </c>
      <c r="C6574" t="b">
        <v>1</v>
      </c>
      <c r="D6574" t="s">
        <v>32</v>
      </c>
      <c r="E6574">
        <v>69766</v>
      </c>
      <c r="F6574">
        <v>2020</v>
      </c>
    </row>
    <row r="6575" spans="1:6" x14ac:dyDescent="0.25">
      <c r="A6575" t="s">
        <v>2358</v>
      </c>
      <c r="B6575" t="s">
        <v>2347</v>
      </c>
      <c r="C6575" t="b">
        <v>0</v>
      </c>
      <c r="D6575" t="s">
        <v>100</v>
      </c>
      <c r="E6575">
        <v>10101.030000000001</v>
      </c>
      <c r="F6575">
        <v>2020</v>
      </c>
    </row>
    <row r="6576" spans="1:6" x14ac:dyDescent="0.25">
      <c r="A6576" t="s">
        <v>2353</v>
      </c>
      <c r="B6576" t="s">
        <v>2350</v>
      </c>
      <c r="C6576" t="b">
        <v>0</v>
      </c>
      <c r="D6576" t="s">
        <v>100</v>
      </c>
      <c r="E6576">
        <v>82.97</v>
      </c>
      <c r="F6576">
        <v>2020</v>
      </c>
    </row>
    <row r="6577" spans="1:6" x14ac:dyDescent="0.25">
      <c r="A6577" t="s">
        <v>2360</v>
      </c>
      <c r="B6577" t="s">
        <v>2341</v>
      </c>
      <c r="C6577" t="b">
        <v>1</v>
      </c>
      <c r="D6577" t="s">
        <v>97</v>
      </c>
      <c r="E6577">
        <v>26153</v>
      </c>
      <c r="F6577">
        <v>2020</v>
      </c>
    </row>
    <row r="6578" spans="1:6" x14ac:dyDescent="0.25">
      <c r="A6578" t="s">
        <v>2332</v>
      </c>
      <c r="B6578" t="s">
        <v>2341</v>
      </c>
      <c r="C6578" t="b">
        <v>0</v>
      </c>
      <c r="D6578" t="s">
        <v>15</v>
      </c>
      <c r="E6578">
        <v>0</v>
      </c>
      <c r="F6578">
        <v>2020</v>
      </c>
    </row>
    <row r="6579" spans="1:6" x14ac:dyDescent="0.25">
      <c r="A6579" t="s">
        <v>2332</v>
      </c>
      <c r="B6579" t="s">
        <v>2350</v>
      </c>
      <c r="C6579" t="b">
        <v>0</v>
      </c>
      <c r="D6579" t="s">
        <v>60</v>
      </c>
      <c r="E6579">
        <v>0</v>
      </c>
      <c r="F6579">
        <v>2020</v>
      </c>
    </row>
    <row r="6580" spans="1:6" x14ac:dyDescent="0.25">
      <c r="A6580" t="s">
        <v>2354</v>
      </c>
      <c r="B6580" t="s">
        <v>2352</v>
      </c>
      <c r="C6580" t="b">
        <v>0</v>
      </c>
      <c r="D6580" t="s">
        <v>60</v>
      </c>
      <c r="E6580">
        <v>36101.24</v>
      </c>
      <c r="F6580">
        <v>2020</v>
      </c>
    </row>
    <row r="6581" spans="1:6" x14ac:dyDescent="0.25">
      <c r="A6581" t="s">
        <v>2400</v>
      </c>
      <c r="B6581" t="s">
        <v>2350</v>
      </c>
      <c r="C6581" t="b">
        <v>0</v>
      </c>
      <c r="D6581" t="s">
        <v>60</v>
      </c>
      <c r="E6581">
        <v>165.62</v>
      </c>
      <c r="F6581">
        <v>2020</v>
      </c>
    </row>
    <row r="6582" spans="1:6" x14ac:dyDescent="0.25">
      <c r="A6582" t="s">
        <v>2332</v>
      </c>
      <c r="B6582" t="s">
        <v>2352</v>
      </c>
      <c r="C6582" t="b">
        <v>0</v>
      </c>
      <c r="D6582" t="s">
        <v>60</v>
      </c>
      <c r="E6582">
        <v>0</v>
      </c>
      <c r="F6582">
        <v>2020</v>
      </c>
    </row>
    <row r="6583" spans="1:6" x14ac:dyDescent="0.25">
      <c r="A6583" t="s">
        <v>2353</v>
      </c>
      <c r="B6583" t="s">
        <v>2350</v>
      </c>
      <c r="C6583" t="b">
        <v>0</v>
      </c>
      <c r="D6583" t="s">
        <v>60</v>
      </c>
      <c r="E6583">
        <v>1750.377</v>
      </c>
      <c r="F6583">
        <v>2020</v>
      </c>
    </row>
    <row r="6584" spans="1:6" x14ac:dyDescent="0.25">
      <c r="A6584" t="s">
        <v>2344</v>
      </c>
      <c r="B6584" t="s">
        <v>2347</v>
      </c>
      <c r="C6584" t="b">
        <v>0</v>
      </c>
      <c r="D6584" t="s">
        <v>60</v>
      </c>
      <c r="E6584">
        <v>16244.093000000001</v>
      </c>
      <c r="F6584">
        <v>2020</v>
      </c>
    </row>
    <row r="6585" spans="1:6" x14ac:dyDescent="0.25">
      <c r="A6585" t="s">
        <v>2385</v>
      </c>
      <c r="B6585" t="s">
        <v>2341</v>
      </c>
      <c r="C6585" t="b">
        <v>1</v>
      </c>
      <c r="D6585" t="s">
        <v>125</v>
      </c>
      <c r="E6585">
        <v>41083</v>
      </c>
      <c r="F6585">
        <v>2020</v>
      </c>
    </row>
    <row r="6586" spans="1:6" x14ac:dyDescent="0.25">
      <c r="A6586" t="s">
        <v>2332</v>
      </c>
      <c r="B6586" t="s">
        <v>2350</v>
      </c>
      <c r="C6586" t="b">
        <v>0</v>
      </c>
      <c r="D6586" t="s">
        <v>125</v>
      </c>
      <c r="E6586">
        <v>0</v>
      </c>
      <c r="F6586">
        <v>2020</v>
      </c>
    </row>
    <row r="6587" spans="1:6" x14ac:dyDescent="0.25">
      <c r="A6587" t="s">
        <v>2332</v>
      </c>
      <c r="B6587" t="s">
        <v>2350</v>
      </c>
      <c r="C6587" t="b">
        <v>0</v>
      </c>
      <c r="D6587" t="s">
        <v>125</v>
      </c>
      <c r="E6587">
        <v>0</v>
      </c>
      <c r="F6587">
        <v>2020</v>
      </c>
    </row>
    <row r="6588" spans="1:6" x14ac:dyDescent="0.25">
      <c r="A6588" t="s">
        <v>2456</v>
      </c>
      <c r="B6588" t="s">
        <v>2352</v>
      </c>
      <c r="C6588" t="b">
        <v>0</v>
      </c>
      <c r="D6588" t="s">
        <v>125</v>
      </c>
      <c r="E6588">
        <v>610030.85</v>
      </c>
      <c r="F6588">
        <v>2020</v>
      </c>
    </row>
    <row r="6589" spans="1:6" x14ac:dyDescent="0.25">
      <c r="A6589" t="s">
        <v>2353</v>
      </c>
      <c r="B6589" t="s">
        <v>2372</v>
      </c>
      <c r="C6589" t="b">
        <v>0</v>
      </c>
      <c r="D6589" t="s">
        <v>125</v>
      </c>
      <c r="E6589">
        <v>292477.15000000002</v>
      </c>
      <c r="F6589">
        <v>2020</v>
      </c>
    </row>
    <row r="6590" spans="1:6" x14ac:dyDescent="0.25">
      <c r="A6590" t="s">
        <v>2332</v>
      </c>
      <c r="B6590" t="s">
        <v>2350</v>
      </c>
      <c r="C6590" t="b">
        <v>0</v>
      </c>
      <c r="D6590" t="s">
        <v>74</v>
      </c>
      <c r="E6590">
        <v>0</v>
      </c>
      <c r="F6590">
        <v>2020</v>
      </c>
    </row>
    <row r="6591" spans="1:6" x14ac:dyDescent="0.25">
      <c r="A6591" t="s">
        <v>2332</v>
      </c>
      <c r="B6591" t="s">
        <v>2343</v>
      </c>
      <c r="C6591" t="b">
        <v>0</v>
      </c>
      <c r="D6591" t="s">
        <v>74</v>
      </c>
      <c r="E6591">
        <v>206684</v>
      </c>
      <c r="F6591">
        <v>2020</v>
      </c>
    </row>
    <row r="6592" spans="1:6" x14ac:dyDescent="0.25">
      <c r="A6592" t="s">
        <v>2332</v>
      </c>
      <c r="B6592" t="s">
        <v>2372</v>
      </c>
      <c r="C6592" t="b">
        <v>0</v>
      </c>
      <c r="D6592" t="s">
        <v>74</v>
      </c>
      <c r="E6592">
        <v>0</v>
      </c>
      <c r="F6592">
        <v>2020</v>
      </c>
    </row>
    <row r="6593" spans="1:6" x14ac:dyDescent="0.25">
      <c r="A6593" t="s">
        <v>2332</v>
      </c>
      <c r="B6593" t="s">
        <v>2350</v>
      </c>
      <c r="C6593" t="b">
        <v>0</v>
      </c>
      <c r="D6593" t="s">
        <v>74</v>
      </c>
      <c r="E6593">
        <v>0</v>
      </c>
      <c r="F6593">
        <v>2020</v>
      </c>
    </row>
    <row r="6594" spans="1:6" x14ac:dyDescent="0.25">
      <c r="A6594" t="s">
        <v>2453</v>
      </c>
      <c r="B6594" t="s">
        <v>2343</v>
      </c>
      <c r="C6594" t="b">
        <v>1</v>
      </c>
      <c r="D6594" t="s">
        <v>74</v>
      </c>
      <c r="E6594">
        <v>542771</v>
      </c>
      <c r="F6594">
        <v>2020</v>
      </c>
    </row>
    <row r="6595" spans="1:6" x14ac:dyDescent="0.25">
      <c r="A6595" t="s">
        <v>2332</v>
      </c>
      <c r="B6595" t="s">
        <v>2372</v>
      </c>
      <c r="C6595" t="b">
        <v>0</v>
      </c>
      <c r="D6595" t="s">
        <v>74</v>
      </c>
      <c r="E6595">
        <v>0</v>
      </c>
      <c r="F6595">
        <v>2020</v>
      </c>
    </row>
    <row r="6596" spans="1:6" x14ac:dyDescent="0.25">
      <c r="A6596" t="s">
        <v>2332</v>
      </c>
      <c r="B6596" t="s">
        <v>2350</v>
      </c>
      <c r="C6596" t="b">
        <v>0</v>
      </c>
      <c r="D6596" t="s">
        <v>88</v>
      </c>
      <c r="E6596">
        <v>0</v>
      </c>
      <c r="F6596">
        <v>2020</v>
      </c>
    </row>
    <row r="6597" spans="1:6" x14ac:dyDescent="0.25">
      <c r="A6597" t="s">
        <v>2453</v>
      </c>
      <c r="B6597" t="s">
        <v>2345</v>
      </c>
      <c r="C6597" t="b">
        <v>0</v>
      </c>
      <c r="D6597" t="s">
        <v>88</v>
      </c>
      <c r="E6597">
        <v>32369.280999999999</v>
      </c>
      <c r="F6597">
        <v>2020</v>
      </c>
    </row>
    <row r="6598" spans="1:6" x14ac:dyDescent="0.25">
      <c r="A6598" t="s">
        <v>2332</v>
      </c>
      <c r="B6598" t="s">
        <v>2350</v>
      </c>
      <c r="C6598" t="b">
        <v>0</v>
      </c>
      <c r="D6598" t="s">
        <v>88</v>
      </c>
      <c r="E6598">
        <v>0</v>
      </c>
      <c r="F6598">
        <v>2020</v>
      </c>
    </row>
    <row r="6599" spans="1:6" x14ac:dyDescent="0.25">
      <c r="A6599" t="s">
        <v>2353</v>
      </c>
      <c r="B6599" t="s">
        <v>2347</v>
      </c>
      <c r="C6599" t="b">
        <v>0</v>
      </c>
      <c r="D6599" t="s">
        <v>88</v>
      </c>
      <c r="E6599">
        <v>30558.719000000001</v>
      </c>
      <c r="F6599">
        <v>2020</v>
      </c>
    </row>
    <row r="6600" spans="1:6" x14ac:dyDescent="0.25">
      <c r="A6600" t="s">
        <v>2356</v>
      </c>
      <c r="B6600" t="s">
        <v>2386</v>
      </c>
      <c r="C6600" t="b">
        <v>1</v>
      </c>
      <c r="D6600" t="s">
        <v>27</v>
      </c>
      <c r="E6600">
        <v>68235.176000000007</v>
      </c>
      <c r="F6600">
        <v>2020</v>
      </c>
    </row>
    <row r="6601" spans="1:6" x14ac:dyDescent="0.25">
      <c r="A6601" t="s">
        <v>2332</v>
      </c>
      <c r="B6601" t="s">
        <v>2350</v>
      </c>
      <c r="C6601" t="b">
        <v>0</v>
      </c>
      <c r="D6601" t="s">
        <v>27</v>
      </c>
      <c r="E6601">
        <v>0</v>
      </c>
      <c r="F6601">
        <v>2020</v>
      </c>
    </row>
    <row r="6602" spans="1:6" x14ac:dyDescent="0.25">
      <c r="A6602" t="s">
        <v>2353</v>
      </c>
      <c r="B6602" t="s">
        <v>2347</v>
      </c>
      <c r="C6602" t="b">
        <v>0</v>
      </c>
      <c r="D6602" t="s">
        <v>27</v>
      </c>
      <c r="E6602">
        <v>3217.4989999999998</v>
      </c>
      <c r="F6602">
        <v>2020</v>
      </c>
    </row>
    <row r="6603" spans="1:6" x14ac:dyDescent="0.25">
      <c r="A6603" t="s">
        <v>2353</v>
      </c>
      <c r="B6603" t="s">
        <v>2350</v>
      </c>
      <c r="C6603" t="b">
        <v>0</v>
      </c>
      <c r="D6603" t="s">
        <v>27</v>
      </c>
      <c r="E6603">
        <v>86.268000000000001</v>
      </c>
      <c r="F6603">
        <v>2020</v>
      </c>
    </row>
    <row r="6604" spans="1:6" x14ac:dyDescent="0.25">
      <c r="A6604" t="s">
        <v>2332</v>
      </c>
      <c r="B6604" t="s">
        <v>2372</v>
      </c>
      <c r="C6604" t="b">
        <v>0</v>
      </c>
      <c r="D6604" t="s">
        <v>27</v>
      </c>
      <c r="E6604">
        <v>0</v>
      </c>
      <c r="F6604">
        <v>2020</v>
      </c>
    </row>
    <row r="6605" spans="1:6" x14ac:dyDescent="0.25">
      <c r="A6605" t="s">
        <v>2356</v>
      </c>
      <c r="B6605" t="s">
        <v>2386</v>
      </c>
      <c r="C6605" t="b">
        <v>1</v>
      </c>
      <c r="D6605" t="s">
        <v>27</v>
      </c>
      <c r="E6605">
        <v>39056.050999999999</v>
      </c>
      <c r="F6605">
        <v>2020</v>
      </c>
    </row>
    <row r="6606" spans="1:6" x14ac:dyDescent="0.25">
      <c r="A6606" t="s">
        <v>2332</v>
      </c>
      <c r="B6606" t="s">
        <v>2341</v>
      </c>
      <c r="C6606" t="b">
        <v>0</v>
      </c>
      <c r="D6606" t="s">
        <v>12</v>
      </c>
      <c r="E6606">
        <v>0</v>
      </c>
      <c r="F6606">
        <v>2020</v>
      </c>
    </row>
    <row r="6607" spans="1:6" x14ac:dyDescent="0.25">
      <c r="A6607" t="s">
        <v>2455</v>
      </c>
      <c r="B6607" t="s">
        <v>2341</v>
      </c>
      <c r="C6607" t="b">
        <v>1</v>
      </c>
      <c r="D6607" t="s">
        <v>60</v>
      </c>
      <c r="E6607">
        <v>16228</v>
      </c>
      <c r="F6607">
        <v>2020</v>
      </c>
    </row>
    <row r="6608" spans="1:6" x14ac:dyDescent="0.25">
      <c r="A6608" t="s">
        <v>2332</v>
      </c>
      <c r="B6608" t="s">
        <v>2350</v>
      </c>
      <c r="C6608" t="b">
        <v>0</v>
      </c>
      <c r="D6608" t="s">
        <v>27</v>
      </c>
      <c r="E6608">
        <v>0</v>
      </c>
      <c r="F6608">
        <v>2020</v>
      </c>
    </row>
    <row r="6609" spans="1:6" x14ac:dyDescent="0.25">
      <c r="A6609" t="s">
        <v>2445</v>
      </c>
      <c r="B6609" t="s">
        <v>2350</v>
      </c>
      <c r="C6609" t="b">
        <v>0</v>
      </c>
      <c r="D6609" t="s">
        <v>60</v>
      </c>
      <c r="E6609">
        <v>500</v>
      </c>
      <c r="F6609">
        <v>2020</v>
      </c>
    </row>
    <row r="6610" spans="1:6" x14ac:dyDescent="0.25">
      <c r="A6610" t="s">
        <v>2332</v>
      </c>
      <c r="B6610" t="s">
        <v>2372</v>
      </c>
      <c r="C6610" t="b">
        <v>0</v>
      </c>
      <c r="D6610" t="s">
        <v>15</v>
      </c>
      <c r="E6610">
        <v>-3</v>
      </c>
      <c r="F6610">
        <v>2020</v>
      </c>
    </row>
    <row r="6611" spans="1:6" x14ac:dyDescent="0.25">
      <c r="A6611" t="s">
        <v>2391</v>
      </c>
      <c r="B6611" t="s">
        <v>2352</v>
      </c>
      <c r="C6611" t="b">
        <v>0</v>
      </c>
      <c r="D6611" t="s">
        <v>15</v>
      </c>
      <c r="E6611">
        <v>9735</v>
      </c>
      <c r="F6611">
        <v>2020</v>
      </c>
    </row>
    <row r="6612" spans="1:6" x14ac:dyDescent="0.25">
      <c r="A6612" t="s">
        <v>2445</v>
      </c>
      <c r="B6612" t="s">
        <v>2339</v>
      </c>
      <c r="C6612" t="b">
        <v>1</v>
      </c>
      <c r="D6612" t="s">
        <v>15</v>
      </c>
      <c r="E6612">
        <v>27712</v>
      </c>
      <c r="F6612">
        <v>2020</v>
      </c>
    </row>
    <row r="6613" spans="1:6" x14ac:dyDescent="0.25">
      <c r="A6613" t="s">
        <v>2445</v>
      </c>
      <c r="B6613" t="s">
        <v>2339</v>
      </c>
      <c r="C6613" t="b">
        <v>1</v>
      </c>
      <c r="D6613" t="s">
        <v>15</v>
      </c>
      <c r="E6613">
        <v>9725</v>
      </c>
      <c r="F6613">
        <v>2020</v>
      </c>
    </row>
    <row r="6614" spans="1:6" x14ac:dyDescent="0.25">
      <c r="A6614" t="s">
        <v>2441</v>
      </c>
      <c r="B6614" t="s">
        <v>2339</v>
      </c>
      <c r="C6614" t="b">
        <v>1</v>
      </c>
      <c r="D6614" t="s">
        <v>15</v>
      </c>
      <c r="E6614">
        <v>11999</v>
      </c>
      <c r="F6614">
        <v>2020</v>
      </c>
    </row>
    <row r="6615" spans="1:6" x14ac:dyDescent="0.25">
      <c r="A6615" t="s">
        <v>2370</v>
      </c>
      <c r="B6615" t="s">
        <v>2341</v>
      </c>
      <c r="C6615" t="b">
        <v>1</v>
      </c>
      <c r="D6615" t="s">
        <v>19</v>
      </c>
      <c r="E6615">
        <v>9017</v>
      </c>
      <c r="F6615">
        <v>2020</v>
      </c>
    </row>
    <row r="6616" spans="1:6" x14ac:dyDescent="0.25">
      <c r="A6616" t="s">
        <v>2354</v>
      </c>
      <c r="B6616" t="s">
        <v>2345</v>
      </c>
      <c r="C6616" t="b">
        <v>1</v>
      </c>
      <c r="D6616" t="s">
        <v>122</v>
      </c>
      <c r="E6616">
        <v>75598.315000000002</v>
      </c>
      <c r="F6616">
        <v>2020</v>
      </c>
    </row>
    <row r="6617" spans="1:6" x14ac:dyDescent="0.25">
      <c r="A6617" t="s">
        <v>2353</v>
      </c>
      <c r="B6617" t="s">
        <v>2350</v>
      </c>
      <c r="C6617" t="b">
        <v>0</v>
      </c>
      <c r="D6617" t="s">
        <v>122</v>
      </c>
      <c r="E6617">
        <v>1828.6849999999999</v>
      </c>
      <c r="F6617">
        <v>2020</v>
      </c>
    </row>
    <row r="6618" spans="1:6" x14ac:dyDescent="0.25">
      <c r="A6618" t="s">
        <v>2453</v>
      </c>
      <c r="B6618" t="s">
        <v>2350</v>
      </c>
      <c r="C6618" t="b">
        <v>0</v>
      </c>
      <c r="D6618" t="s">
        <v>6</v>
      </c>
      <c r="E6618">
        <v>18835</v>
      </c>
      <c r="F6618">
        <v>2020</v>
      </c>
    </row>
    <row r="6619" spans="1:6" x14ac:dyDescent="0.25">
      <c r="A6619" t="s">
        <v>2456</v>
      </c>
      <c r="B6619" t="s">
        <v>2341</v>
      </c>
      <c r="C6619" t="b">
        <v>1</v>
      </c>
      <c r="D6619" t="s">
        <v>32</v>
      </c>
      <c r="E6619">
        <v>30167</v>
      </c>
      <c r="F6619">
        <v>2020</v>
      </c>
    </row>
    <row r="6620" spans="1:6" x14ac:dyDescent="0.25">
      <c r="A6620" t="s">
        <v>2377</v>
      </c>
      <c r="B6620" t="s">
        <v>2341</v>
      </c>
      <c r="C6620" t="b">
        <v>1</v>
      </c>
      <c r="D6620" t="s">
        <v>15</v>
      </c>
      <c r="E6620">
        <v>4043</v>
      </c>
      <c r="F6620">
        <v>2020</v>
      </c>
    </row>
    <row r="6621" spans="1:6" x14ac:dyDescent="0.25">
      <c r="A6621" t="s">
        <v>2332</v>
      </c>
      <c r="B6621" t="s">
        <v>2350</v>
      </c>
      <c r="C6621" t="b">
        <v>0</v>
      </c>
      <c r="D6621" t="s">
        <v>88</v>
      </c>
      <c r="E6621">
        <v>0</v>
      </c>
      <c r="F6621">
        <v>2020</v>
      </c>
    </row>
    <row r="6622" spans="1:6" x14ac:dyDescent="0.25">
      <c r="A6622" t="s">
        <v>2332</v>
      </c>
      <c r="B6622" t="s">
        <v>2352</v>
      </c>
      <c r="C6622" t="b">
        <v>0</v>
      </c>
      <c r="D6622" t="s">
        <v>88</v>
      </c>
      <c r="E6622">
        <v>0</v>
      </c>
      <c r="F6622">
        <v>2020</v>
      </c>
    </row>
    <row r="6623" spans="1:6" x14ac:dyDescent="0.25">
      <c r="A6623" t="s">
        <v>2367</v>
      </c>
      <c r="B6623" t="s">
        <v>2345</v>
      </c>
      <c r="C6623" t="b">
        <v>0</v>
      </c>
      <c r="D6623" t="s">
        <v>134</v>
      </c>
      <c r="E6623">
        <v>152873.74</v>
      </c>
      <c r="F6623">
        <v>2020</v>
      </c>
    </row>
    <row r="6624" spans="1:6" x14ac:dyDescent="0.25">
      <c r="A6624" t="s">
        <v>2332</v>
      </c>
      <c r="B6624" t="s">
        <v>2350</v>
      </c>
      <c r="C6624" t="b">
        <v>0</v>
      </c>
      <c r="D6624" t="s">
        <v>134</v>
      </c>
      <c r="E6624">
        <v>0</v>
      </c>
      <c r="F6624">
        <v>2020</v>
      </c>
    </row>
    <row r="6625" spans="1:6" x14ac:dyDescent="0.25">
      <c r="A6625" t="s">
        <v>2353</v>
      </c>
      <c r="B6625" t="s">
        <v>2347</v>
      </c>
      <c r="C6625" t="b">
        <v>0</v>
      </c>
      <c r="D6625" t="s">
        <v>134</v>
      </c>
      <c r="E6625">
        <v>56631.260999999999</v>
      </c>
      <c r="F6625">
        <v>2020</v>
      </c>
    </row>
    <row r="6626" spans="1:6" x14ac:dyDescent="0.25">
      <c r="A6626" t="s">
        <v>2332</v>
      </c>
      <c r="B6626" t="s">
        <v>2345</v>
      </c>
      <c r="C6626" t="b">
        <v>0</v>
      </c>
      <c r="D6626" t="s">
        <v>134</v>
      </c>
      <c r="E6626">
        <v>0</v>
      </c>
      <c r="F6626">
        <v>2020</v>
      </c>
    </row>
    <row r="6627" spans="1:6" x14ac:dyDescent="0.25">
      <c r="A6627" t="s">
        <v>2440</v>
      </c>
      <c r="B6627" t="s">
        <v>2352</v>
      </c>
      <c r="C6627" t="b">
        <v>0</v>
      </c>
      <c r="D6627" t="s">
        <v>114</v>
      </c>
      <c r="E6627">
        <v>148574</v>
      </c>
      <c r="F6627">
        <v>2020</v>
      </c>
    </row>
    <row r="6628" spans="1:6" x14ac:dyDescent="0.25">
      <c r="A6628" t="s">
        <v>2378</v>
      </c>
      <c r="B6628" t="s">
        <v>2347</v>
      </c>
      <c r="C6628" t="b">
        <v>0</v>
      </c>
      <c r="D6628" t="s">
        <v>114</v>
      </c>
      <c r="E6628">
        <v>57666.756999999998</v>
      </c>
      <c r="F6628">
        <v>2020</v>
      </c>
    </row>
    <row r="6629" spans="1:6" x14ac:dyDescent="0.25">
      <c r="A6629" t="s">
        <v>2353</v>
      </c>
      <c r="B6629" t="s">
        <v>2350</v>
      </c>
      <c r="C6629" t="b">
        <v>0</v>
      </c>
      <c r="D6629" t="s">
        <v>114</v>
      </c>
      <c r="E6629">
        <v>1825.2429999999999</v>
      </c>
      <c r="F6629">
        <v>2020</v>
      </c>
    </row>
    <row r="6630" spans="1:6" x14ac:dyDescent="0.25">
      <c r="A6630" t="s">
        <v>2460</v>
      </c>
      <c r="B6630" t="s">
        <v>2341</v>
      </c>
      <c r="C6630" t="b">
        <v>0</v>
      </c>
      <c r="D6630" t="s">
        <v>27</v>
      </c>
      <c r="E6630">
        <v>10107</v>
      </c>
      <c r="F6630">
        <v>2020</v>
      </c>
    </row>
    <row r="6631" spans="1:6" x14ac:dyDescent="0.25">
      <c r="A6631" t="s">
        <v>2396</v>
      </c>
      <c r="B6631" t="s">
        <v>2350</v>
      </c>
      <c r="C6631" t="b">
        <v>0</v>
      </c>
      <c r="D6631" t="s">
        <v>27</v>
      </c>
      <c r="E6631">
        <v>148</v>
      </c>
      <c r="F6631">
        <v>2020</v>
      </c>
    </row>
    <row r="6632" spans="1:6" x14ac:dyDescent="0.25">
      <c r="A6632" t="s">
        <v>2332</v>
      </c>
      <c r="B6632" t="s">
        <v>2350</v>
      </c>
      <c r="C6632" t="b">
        <v>0</v>
      </c>
      <c r="D6632" t="s">
        <v>103</v>
      </c>
      <c r="E6632">
        <v>197.30799999999999</v>
      </c>
      <c r="F6632">
        <v>2020</v>
      </c>
    </row>
    <row r="6633" spans="1:6" x14ac:dyDescent="0.25">
      <c r="A6633" t="s">
        <v>2453</v>
      </c>
      <c r="B6633" t="s">
        <v>2343</v>
      </c>
      <c r="C6633" t="b">
        <v>1</v>
      </c>
      <c r="D6633" t="s">
        <v>103</v>
      </c>
      <c r="E6633">
        <v>217106.69</v>
      </c>
      <c r="F6633">
        <v>2020</v>
      </c>
    </row>
    <row r="6634" spans="1:6" x14ac:dyDescent="0.25">
      <c r="A6634" t="s">
        <v>2353</v>
      </c>
      <c r="B6634" t="s">
        <v>2350</v>
      </c>
      <c r="C6634" t="b">
        <v>0</v>
      </c>
      <c r="D6634" t="s">
        <v>103</v>
      </c>
      <c r="E6634">
        <v>398.55700000000002</v>
      </c>
      <c r="F6634">
        <v>2020</v>
      </c>
    </row>
    <row r="6635" spans="1:6" x14ac:dyDescent="0.25">
      <c r="A6635" t="s">
        <v>2453</v>
      </c>
      <c r="B6635" t="s">
        <v>2343</v>
      </c>
      <c r="C6635" t="b">
        <v>1</v>
      </c>
      <c r="D6635" t="s">
        <v>103</v>
      </c>
      <c r="E6635">
        <v>415389.44</v>
      </c>
      <c r="F6635">
        <v>2020</v>
      </c>
    </row>
    <row r="6636" spans="1:6" x14ac:dyDescent="0.25">
      <c r="A6636" t="s">
        <v>2457</v>
      </c>
      <c r="B6636" t="s">
        <v>2352</v>
      </c>
      <c r="C6636" t="b">
        <v>0</v>
      </c>
      <c r="D6636" t="s">
        <v>114</v>
      </c>
      <c r="E6636">
        <v>10987.76</v>
      </c>
      <c r="F6636">
        <v>2020</v>
      </c>
    </row>
    <row r="6637" spans="1:6" x14ac:dyDescent="0.25">
      <c r="A6637" t="s">
        <v>2332</v>
      </c>
      <c r="B6637" t="s">
        <v>2350</v>
      </c>
      <c r="C6637" t="b">
        <v>0</v>
      </c>
      <c r="D6637" t="s">
        <v>100</v>
      </c>
      <c r="E6637">
        <v>9.6000000000000002E-2</v>
      </c>
      <c r="F6637">
        <v>2020</v>
      </c>
    </row>
    <row r="6638" spans="1:6" x14ac:dyDescent="0.25">
      <c r="A6638" t="s">
        <v>2453</v>
      </c>
      <c r="B6638" t="s">
        <v>2343</v>
      </c>
      <c r="C6638" t="b">
        <v>0</v>
      </c>
      <c r="D6638" t="s">
        <v>100</v>
      </c>
      <c r="E6638">
        <v>1232.904</v>
      </c>
      <c r="F6638">
        <v>2020</v>
      </c>
    </row>
    <row r="6639" spans="1:6" x14ac:dyDescent="0.25">
      <c r="A6639" t="s">
        <v>2353</v>
      </c>
      <c r="B6639" t="s">
        <v>2350</v>
      </c>
      <c r="C6639" t="b">
        <v>0</v>
      </c>
      <c r="D6639" t="s">
        <v>100</v>
      </c>
      <c r="E6639">
        <v>7.9390000000000001</v>
      </c>
      <c r="F6639">
        <v>2020</v>
      </c>
    </row>
    <row r="6640" spans="1:6" x14ac:dyDescent="0.25">
      <c r="A6640" t="s">
        <v>2388</v>
      </c>
      <c r="B6640" t="s">
        <v>2343</v>
      </c>
      <c r="C6640" t="b">
        <v>0</v>
      </c>
      <c r="D6640" t="s">
        <v>100</v>
      </c>
      <c r="E6640">
        <v>29888.061000000002</v>
      </c>
      <c r="F6640">
        <v>2020</v>
      </c>
    </row>
    <row r="6641" spans="1:6" x14ac:dyDescent="0.25">
      <c r="A6641" t="s">
        <v>2332</v>
      </c>
      <c r="B6641" t="s">
        <v>2345</v>
      </c>
      <c r="C6641" t="b">
        <v>0</v>
      </c>
      <c r="D6641" t="s">
        <v>93</v>
      </c>
      <c r="E6641">
        <v>0</v>
      </c>
      <c r="F6641">
        <v>2020</v>
      </c>
    </row>
    <row r="6642" spans="1:6" x14ac:dyDescent="0.25">
      <c r="A6642" t="s">
        <v>2390</v>
      </c>
      <c r="B6642" t="s">
        <v>2347</v>
      </c>
      <c r="C6642" t="b">
        <v>0</v>
      </c>
      <c r="D6642" t="s">
        <v>93</v>
      </c>
      <c r="E6642">
        <v>13545.08</v>
      </c>
      <c r="F6642">
        <v>2020</v>
      </c>
    </row>
    <row r="6643" spans="1:6" x14ac:dyDescent="0.25">
      <c r="A6643" t="s">
        <v>2353</v>
      </c>
      <c r="B6643" t="s">
        <v>2352</v>
      </c>
      <c r="C6643" t="b">
        <v>0</v>
      </c>
      <c r="D6643" t="s">
        <v>15</v>
      </c>
      <c r="E6643">
        <v>187</v>
      </c>
      <c r="F6643">
        <v>2020</v>
      </c>
    </row>
    <row r="6644" spans="1:6" x14ac:dyDescent="0.25">
      <c r="A6644" t="s">
        <v>2338</v>
      </c>
      <c r="B6644" t="s">
        <v>2350</v>
      </c>
      <c r="C6644" t="b">
        <v>0</v>
      </c>
      <c r="D6644" t="s">
        <v>114</v>
      </c>
      <c r="E6644">
        <v>72</v>
      </c>
      <c r="F6644">
        <v>2020</v>
      </c>
    </row>
    <row r="6645" spans="1:6" x14ac:dyDescent="0.25">
      <c r="A6645" t="s">
        <v>2379</v>
      </c>
      <c r="B6645" t="s">
        <v>2386</v>
      </c>
      <c r="C6645" t="b">
        <v>1</v>
      </c>
      <c r="D6645" t="s">
        <v>114</v>
      </c>
      <c r="E6645">
        <v>1549.0119999999999</v>
      </c>
      <c r="F6645">
        <v>2020</v>
      </c>
    </row>
    <row r="6646" spans="1:6" x14ac:dyDescent="0.25">
      <c r="A6646" t="s">
        <v>2353</v>
      </c>
      <c r="B6646" t="s">
        <v>2347</v>
      </c>
      <c r="C6646" t="b">
        <v>0</v>
      </c>
      <c r="D6646" t="s">
        <v>114</v>
      </c>
      <c r="E6646">
        <v>5.9880000000000004</v>
      </c>
      <c r="F6646">
        <v>2020</v>
      </c>
    </row>
    <row r="6647" spans="1:6" x14ac:dyDescent="0.25">
      <c r="A6647" t="s">
        <v>2385</v>
      </c>
      <c r="B6647" t="s">
        <v>2341</v>
      </c>
      <c r="C6647" t="b">
        <v>1</v>
      </c>
      <c r="D6647" t="s">
        <v>58</v>
      </c>
      <c r="E6647">
        <v>14725</v>
      </c>
      <c r="F6647">
        <v>2020</v>
      </c>
    </row>
    <row r="6648" spans="1:6" x14ac:dyDescent="0.25">
      <c r="A6648" t="s">
        <v>2445</v>
      </c>
      <c r="B6648" t="s">
        <v>2341</v>
      </c>
      <c r="C6648" t="b">
        <v>1</v>
      </c>
      <c r="D6648" t="s">
        <v>58</v>
      </c>
      <c r="E6648">
        <v>9643</v>
      </c>
      <c r="F6648">
        <v>2020</v>
      </c>
    </row>
    <row r="6649" spans="1:6" x14ac:dyDescent="0.25">
      <c r="A6649" t="s">
        <v>2385</v>
      </c>
      <c r="B6649" t="s">
        <v>2341</v>
      </c>
      <c r="C6649" t="b">
        <v>1</v>
      </c>
      <c r="D6649" t="s">
        <v>58</v>
      </c>
      <c r="E6649">
        <v>6723</v>
      </c>
      <c r="F6649">
        <v>2020</v>
      </c>
    </row>
    <row r="6650" spans="1:6" x14ac:dyDescent="0.25">
      <c r="A6650" t="s">
        <v>2385</v>
      </c>
      <c r="B6650" t="s">
        <v>2341</v>
      </c>
      <c r="C6650" t="b">
        <v>1</v>
      </c>
      <c r="D6650" t="s">
        <v>15</v>
      </c>
      <c r="E6650">
        <v>16432</v>
      </c>
      <c r="F6650">
        <v>2020</v>
      </c>
    </row>
    <row r="6651" spans="1:6" x14ac:dyDescent="0.25">
      <c r="A6651" t="s">
        <v>2332</v>
      </c>
      <c r="B6651" t="s">
        <v>2386</v>
      </c>
      <c r="C6651" t="b">
        <v>0</v>
      </c>
      <c r="D6651" t="s">
        <v>24</v>
      </c>
      <c r="E6651">
        <v>0</v>
      </c>
      <c r="F6651">
        <v>2020</v>
      </c>
    </row>
    <row r="6652" spans="1:6" x14ac:dyDescent="0.25">
      <c r="A6652" t="s">
        <v>2455</v>
      </c>
      <c r="B6652" t="s">
        <v>2343</v>
      </c>
      <c r="C6652" t="b">
        <v>1</v>
      </c>
      <c r="D6652" t="s">
        <v>74</v>
      </c>
      <c r="E6652">
        <v>177352</v>
      </c>
      <c r="F6652">
        <v>2020</v>
      </c>
    </row>
    <row r="6653" spans="1:6" x14ac:dyDescent="0.25">
      <c r="A6653" t="s">
        <v>2455</v>
      </c>
      <c r="B6653" t="s">
        <v>2343</v>
      </c>
      <c r="C6653" t="b">
        <v>1</v>
      </c>
      <c r="D6653" t="s">
        <v>74</v>
      </c>
      <c r="E6653">
        <v>478263</v>
      </c>
      <c r="F6653">
        <v>2020</v>
      </c>
    </row>
    <row r="6654" spans="1:6" x14ac:dyDescent="0.25">
      <c r="A6654" t="s">
        <v>2455</v>
      </c>
      <c r="B6654" t="s">
        <v>2343</v>
      </c>
      <c r="C6654" t="b">
        <v>1</v>
      </c>
      <c r="D6654" t="s">
        <v>74</v>
      </c>
      <c r="E6654">
        <v>182898</v>
      </c>
      <c r="F6654">
        <v>2020</v>
      </c>
    </row>
    <row r="6655" spans="1:6" x14ac:dyDescent="0.25">
      <c r="A6655" t="s">
        <v>2455</v>
      </c>
      <c r="B6655" t="s">
        <v>2343</v>
      </c>
      <c r="C6655" t="b">
        <v>1</v>
      </c>
      <c r="D6655" t="s">
        <v>74</v>
      </c>
      <c r="E6655">
        <v>541477</v>
      </c>
      <c r="F6655">
        <v>2020</v>
      </c>
    </row>
    <row r="6656" spans="1:6" x14ac:dyDescent="0.25">
      <c r="A6656" t="s">
        <v>2456</v>
      </c>
      <c r="B6656" t="s">
        <v>2341</v>
      </c>
      <c r="C6656" t="b">
        <v>1</v>
      </c>
      <c r="D6656" t="s">
        <v>119</v>
      </c>
      <c r="E6656">
        <v>24934</v>
      </c>
      <c r="F6656">
        <v>2020</v>
      </c>
    </row>
    <row r="6657" spans="1:6" x14ac:dyDescent="0.25">
      <c r="A6657" t="s">
        <v>2353</v>
      </c>
      <c r="B6657" t="s">
        <v>2345</v>
      </c>
      <c r="C6657" t="b">
        <v>0</v>
      </c>
      <c r="D6657" t="s">
        <v>27</v>
      </c>
      <c r="E6657">
        <v>772.59299999999996</v>
      </c>
      <c r="F6657">
        <v>2020</v>
      </c>
    </row>
    <row r="6658" spans="1:6" x14ac:dyDescent="0.25">
      <c r="A6658" t="s">
        <v>2411</v>
      </c>
      <c r="B6658" t="s">
        <v>2386</v>
      </c>
      <c r="C6658" t="b">
        <v>1</v>
      </c>
      <c r="D6658" t="s">
        <v>27</v>
      </c>
      <c r="E6658">
        <v>241341.68</v>
      </c>
      <c r="F6658">
        <v>2020</v>
      </c>
    </row>
    <row r="6659" spans="1:6" x14ac:dyDescent="0.25">
      <c r="A6659" t="s">
        <v>2353</v>
      </c>
      <c r="B6659" t="s">
        <v>2350</v>
      </c>
      <c r="C6659" t="b">
        <v>0</v>
      </c>
      <c r="D6659" t="s">
        <v>27</v>
      </c>
      <c r="E6659">
        <v>91.453999999999994</v>
      </c>
      <c r="F6659">
        <v>2020</v>
      </c>
    </row>
    <row r="6660" spans="1:6" x14ac:dyDescent="0.25">
      <c r="A6660" t="s">
        <v>2411</v>
      </c>
      <c r="B6660" t="s">
        <v>2347</v>
      </c>
      <c r="C6660" t="b">
        <v>0</v>
      </c>
      <c r="D6660" t="s">
        <v>27</v>
      </c>
      <c r="E6660">
        <v>75450.832999999999</v>
      </c>
      <c r="F6660">
        <v>2020</v>
      </c>
    </row>
    <row r="6661" spans="1:6" x14ac:dyDescent="0.25">
      <c r="A6661" t="s">
        <v>2332</v>
      </c>
      <c r="B6661" t="s">
        <v>2350</v>
      </c>
      <c r="C6661" t="b">
        <v>0</v>
      </c>
      <c r="D6661" t="s">
        <v>27</v>
      </c>
      <c r="E6661">
        <v>0</v>
      </c>
      <c r="F6661">
        <v>2020</v>
      </c>
    </row>
    <row r="6662" spans="1:6" x14ac:dyDescent="0.25">
      <c r="A6662" t="s">
        <v>2411</v>
      </c>
      <c r="B6662" t="s">
        <v>2386</v>
      </c>
      <c r="C6662" t="b">
        <v>1</v>
      </c>
      <c r="D6662" t="s">
        <v>27</v>
      </c>
      <c r="E6662">
        <v>71215.967000000004</v>
      </c>
      <c r="F6662">
        <v>2020</v>
      </c>
    </row>
    <row r="6663" spans="1:6" x14ac:dyDescent="0.25">
      <c r="A6663" t="s">
        <v>2332</v>
      </c>
      <c r="B6663" t="s">
        <v>2350</v>
      </c>
      <c r="C6663" t="b">
        <v>0</v>
      </c>
      <c r="D6663" t="s">
        <v>35</v>
      </c>
      <c r="E6663">
        <v>0</v>
      </c>
      <c r="F6663">
        <v>2020</v>
      </c>
    </row>
    <row r="6664" spans="1:6" x14ac:dyDescent="0.25">
      <c r="A6664" t="s">
        <v>2332</v>
      </c>
      <c r="B6664" t="s">
        <v>2350</v>
      </c>
      <c r="C6664" t="b">
        <v>0</v>
      </c>
      <c r="D6664" t="s">
        <v>88</v>
      </c>
      <c r="E6664">
        <v>0</v>
      </c>
      <c r="F6664">
        <v>2020</v>
      </c>
    </row>
    <row r="6665" spans="1:6" x14ac:dyDescent="0.25">
      <c r="A6665" t="s">
        <v>2351</v>
      </c>
      <c r="B6665" t="s">
        <v>2350</v>
      </c>
      <c r="C6665" t="b">
        <v>0</v>
      </c>
      <c r="D6665" t="s">
        <v>114</v>
      </c>
      <c r="E6665">
        <v>115</v>
      </c>
      <c r="F6665">
        <v>2020</v>
      </c>
    </row>
    <row r="6666" spans="1:6" x14ac:dyDescent="0.25">
      <c r="A6666" t="s">
        <v>2332</v>
      </c>
      <c r="B6666" t="s">
        <v>2343</v>
      </c>
      <c r="C6666" t="b">
        <v>0</v>
      </c>
      <c r="D6666" t="s">
        <v>24</v>
      </c>
      <c r="E6666">
        <v>92164.55</v>
      </c>
      <c r="F6666">
        <v>2020</v>
      </c>
    </row>
    <row r="6667" spans="1:6" x14ac:dyDescent="0.25">
      <c r="A6667" t="s">
        <v>2444</v>
      </c>
      <c r="B6667" t="s">
        <v>2343</v>
      </c>
      <c r="C6667" t="b">
        <v>1</v>
      </c>
      <c r="D6667" t="s">
        <v>24</v>
      </c>
      <c r="E6667">
        <v>323839.34999999998</v>
      </c>
      <c r="F6667">
        <v>2020</v>
      </c>
    </row>
    <row r="6668" spans="1:6" x14ac:dyDescent="0.25">
      <c r="A6668" t="s">
        <v>2332</v>
      </c>
      <c r="B6668" t="s">
        <v>2350</v>
      </c>
      <c r="C6668" t="b">
        <v>0</v>
      </c>
      <c r="D6668" t="s">
        <v>16</v>
      </c>
      <c r="E6668">
        <v>0</v>
      </c>
      <c r="F6668">
        <v>2020</v>
      </c>
    </row>
    <row r="6669" spans="1:6" x14ac:dyDescent="0.25">
      <c r="A6669" t="s">
        <v>2332</v>
      </c>
      <c r="B6669" t="s">
        <v>2343</v>
      </c>
      <c r="C6669" t="b">
        <v>0</v>
      </c>
      <c r="D6669" t="s">
        <v>16</v>
      </c>
      <c r="E6669">
        <v>0</v>
      </c>
      <c r="F6669">
        <v>2020</v>
      </c>
    </row>
    <row r="6670" spans="1:6" x14ac:dyDescent="0.25">
      <c r="A6670" t="s">
        <v>2332</v>
      </c>
      <c r="B6670" t="s">
        <v>2350</v>
      </c>
      <c r="C6670" t="b">
        <v>0</v>
      </c>
      <c r="D6670" t="s">
        <v>16</v>
      </c>
      <c r="E6670">
        <v>0</v>
      </c>
      <c r="F6670">
        <v>2020</v>
      </c>
    </row>
    <row r="6671" spans="1:6" x14ac:dyDescent="0.25">
      <c r="A6671" t="s">
        <v>2455</v>
      </c>
      <c r="B6671" t="s">
        <v>2343</v>
      </c>
      <c r="C6671" t="b">
        <v>0</v>
      </c>
      <c r="D6671" t="s">
        <v>16</v>
      </c>
      <c r="E6671">
        <v>6339.4</v>
      </c>
      <c r="F6671">
        <v>2020</v>
      </c>
    </row>
    <row r="6672" spans="1:6" x14ac:dyDescent="0.25">
      <c r="A6672" t="s">
        <v>2384</v>
      </c>
      <c r="B6672" t="s">
        <v>2350</v>
      </c>
      <c r="C6672" t="b">
        <v>0</v>
      </c>
      <c r="D6672" t="s">
        <v>134</v>
      </c>
      <c r="E6672">
        <v>178.37899999999999</v>
      </c>
      <c r="F6672">
        <v>2020</v>
      </c>
    </row>
    <row r="6673" spans="1:6" x14ac:dyDescent="0.25">
      <c r="A6673" t="s">
        <v>2383</v>
      </c>
      <c r="B6673" t="s">
        <v>2352</v>
      </c>
      <c r="C6673" t="b">
        <v>0</v>
      </c>
      <c r="D6673" t="s">
        <v>134</v>
      </c>
      <c r="E6673">
        <v>8065.3810000000003</v>
      </c>
      <c r="F6673">
        <v>2020</v>
      </c>
    </row>
    <row r="6674" spans="1:6" x14ac:dyDescent="0.25">
      <c r="A6674" t="s">
        <v>2332</v>
      </c>
      <c r="B6674" t="s">
        <v>2350</v>
      </c>
      <c r="C6674" t="b">
        <v>0</v>
      </c>
      <c r="D6674" t="s">
        <v>134</v>
      </c>
      <c r="E6674">
        <v>0</v>
      </c>
      <c r="F6674">
        <v>2020</v>
      </c>
    </row>
    <row r="6675" spans="1:6" x14ac:dyDescent="0.25">
      <c r="A6675" t="s">
        <v>2332</v>
      </c>
      <c r="B6675" t="s">
        <v>2347</v>
      </c>
      <c r="C6675" t="b">
        <v>0</v>
      </c>
      <c r="D6675" t="s">
        <v>134</v>
      </c>
      <c r="E6675">
        <v>0</v>
      </c>
      <c r="F6675">
        <v>2020</v>
      </c>
    </row>
    <row r="6676" spans="1:6" x14ac:dyDescent="0.25">
      <c r="A6676" t="s">
        <v>2346</v>
      </c>
      <c r="B6676" t="s">
        <v>2372</v>
      </c>
      <c r="C6676" t="b">
        <v>0</v>
      </c>
      <c r="D6676" t="s">
        <v>134</v>
      </c>
      <c r="E6676">
        <v>3570.57</v>
      </c>
      <c r="F6676">
        <v>2020</v>
      </c>
    </row>
    <row r="6677" spans="1:6" x14ac:dyDescent="0.25">
      <c r="A6677" t="s">
        <v>2332</v>
      </c>
      <c r="B6677" t="s">
        <v>2350</v>
      </c>
      <c r="C6677" t="b">
        <v>0</v>
      </c>
      <c r="D6677" t="s">
        <v>134</v>
      </c>
      <c r="E6677">
        <v>0</v>
      </c>
      <c r="F6677">
        <v>2020</v>
      </c>
    </row>
    <row r="6678" spans="1:6" x14ac:dyDescent="0.25">
      <c r="A6678" t="s">
        <v>2360</v>
      </c>
      <c r="B6678" t="s">
        <v>2341</v>
      </c>
      <c r="C6678" t="b">
        <v>1</v>
      </c>
      <c r="D6678" t="s">
        <v>77</v>
      </c>
      <c r="E6678">
        <v>2900</v>
      </c>
      <c r="F6678">
        <v>2020</v>
      </c>
    </row>
    <row r="6679" spans="1:6" x14ac:dyDescent="0.25">
      <c r="A6679" t="s">
        <v>2444</v>
      </c>
      <c r="B6679" t="s">
        <v>2341</v>
      </c>
      <c r="C6679" t="b">
        <v>1</v>
      </c>
      <c r="D6679" t="s">
        <v>19</v>
      </c>
      <c r="E6679">
        <v>1046</v>
      </c>
      <c r="F6679">
        <v>2020</v>
      </c>
    </row>
    <row r="6680" spans="1:6" x14ac:dyDescent="0.25">
      <c r="A6680" t="s">
        <v>2360</v>
      </c>
      <c r="B6680" t="s">
        <v>2341</v>
      </c>
      <c r="C6680" t="b">
        <v>1</v>
      </c>
      <c r="D6680" t="s">
        <v>32</v>
      </c>
      <c r="E6680">
        <v>2568</v>
      </c>
      <c r="F6680">
        <v>2020</v>
      </c>
    </row>
    <row r="6681" spans="1:6" x14ac:dyDescent="0.25">
      <c r="A6681" t="s">
        <v>2385</v>
      </c>
      <c r="B6681" t="s">
        <v>2341</v>
      </c>
      <c r="C6681" t="b">
        <v>1</v>
      </c>
      <c r="D6681" t="s">
        <v>125</v>
      </c>
      <c r="E6681">
        <v>15716</v>
      </c>
      <c r="F6681">
        <v>2020</v>
      </c>
    </row>
    <row r="6682" spans="1:6" x14ac:dyDescent="0.25">
      <c r="A6682" t="s">
        <v>2453</v>
      </c>
      <c r="B6682" t="s">
        <v>2341</v>
      </c>
      <c r="C6682" t="b">
        <v>1</v>
      </c>
      <c r="D6682" t="s">
        <v>85</v>
      </c>
      <c r="E6682">
        <v>3084</v>
      </c>
      <c r="F6682">
        <v>2020</v>
      </c>
    </row>
    <row r="6683" spans="1:6" x14ac:dyDescent="0.25">
      <c r="A6683" t="s">
        <v>2378</v>
      </c>
      <c r="B6683" t="s">
        <v>2341</v>
      </c>
      <c r="C6683" t="b">
        <v>1</v>
      </c>
      <c r="D6683" t="s">
        <v>32</v>
      </c>
      <c r="E6683">
        <v>7145</v>
      </c>
      <c r="F6683">
        <v>2020</v>
      </c>
    </row>
    <row r="6684" spans="1:6" x14ac:dyDescent="0.25">
      <c r="A6684" t="s">
        <v>2456</v>
      </c>
      <c r="B6684" t="s">
        <v>2341</v>
      </c>
      <c r="C6684" t="b">
        <v>1</v>
      </c>
      <c r="D6684" t="s">
        <v>85</v>
      </c>
      <c r="E6684">
        <v>13117</v>
      </c>
      <c r="F6684">
        <v>2020</v>
      </c>
    </row>
    <row r="6685" spans="1:6" x14ac:dyDescent="0.25">
      <c r="A6685" t="s">
        <v>2332</v>
      </c>
      <c r="B6685" t="s">
        <v>2345</v>
      </c>
      <c r="C6685" t="b">
        <v>0</v>
      </c>
      <c r="D6685" t="s">
        <v>131</v>
      </c>
      <c r="E6685">
        <v>0</v>
      </c>
      <c r="F6685">
        <v>2020</v>
      </c>
    </row>
    <row r="6686" spans="1:6" x14ac:dyDescent="0.25">
      <c r="A6686" t="s">
        <v>2332</v>
      </c>
      <c r="B6686" t="s">
        <v>2350</v>
      </c>
      <c r="C6686" t="b">
        <v>0</v>
      </c>
      <c r="D6686" t="s">
        <v>131</v>
      </c>
      <c r="E6686">
        <v>0</v>
      </c>
      <c r="F6686">
        <v>2020</v>
      </c>
    </row>
    <row r="6687" spans="1:6" x14ac:dyDescent="0.25">
      <c r="A6687" t="s">
        <v>2332</v>
      </c>
      <c r="B6687" t="s">
        <v>2352</v>
      </c>
      <c r="C6687" t="b">
        <v>0</v>
      </c>
      <c r="D6687" t="s">
        <v>131</v>
      </c>
      <c r="E6687">
        <v>0</v>
      </c>
      <c r="F6687">
        <v>2020</v>
      </c>
    </row>
    <row r="6688" spans="1:6" x14ac:dyDescent="0.25">
      <c r="A6688" t="s">
        <v>2332</v>
      </c>
      <c r="B6688" t="s">
        <v>2350</v>
      </c>
      <c r="C6688" t="b">
        <v>0</v>
      </c>
      <c r="D6688" t="s">
        <v>131</v>
      </c>
      <c r="E6688">
        <v>0</v>
      </c>
      <c r="F6688">
        <v>2020</v>
      </c>
    </row>
    <row r="6689" spans="1:6" x14ac:dyDescent="0.25">
      <c r="A6689" t="s">
        <v>2332</v>
      </c>
      <c r="B6689" t="s">
        <v>2345</v>
      </c>
      <c r="C6689" t="b">
        <v>0</v>
      </c>
      <c r="D6689" t="s">
        <v>131</v>
      </c>
      <c r="E6689">
        <v>0</v>
      </c>
      <c r="F6689">
        <v>2020</v>
      </c>
    </row>
    <row r="6690" spans="1:6" x14ac:dyDescent="0.25">
      <c r="A6690" t="s">
        <v>2332</v>
      </c>
      <c r="B6690" t="s">
        <v>2350</v>
      </c>
      <c r="C6690" t="b">
        <v>0</v>
      </c>
      <c r="D6690" t="s">
        <v>131</v>
      </c>
      <c r="E6690">
        <v>0</v>
      </c>
      <c r="F6690">
        <v>2020</v>
      </c>
    </row>
    <row r="6691" spans="1:6" x14ac:dyDescent="0.25">
      <c r="A6691" t="s">
        <v>2332</v>
      </c>
      <c r="B6691" t="s">
        <v>2347</v>
      </c>
      <c r="C6691" t="b">
        <v>0</v>
      </c>
      <c r="D6691" t="s">
        <v>131</v>
      </c>
      <c r="E6691">
        <v>0</v>
      </c>
      <c r="F6691">
        <v>2020</v>
      </c>
    </row>
    <row r="6692" spans="1:6" x14ac:dyDescent="0.25">
      <c r="A6692" t="s">
        <v>2332</v>
      </c>
      <c r="B6692" t="s">
        <v>2386</v>
      </c>
      <c r="C6692" t="b">
        <v>0</v>
      </c>
      <c r="D6692" t="s">
        <v>131</v>
      </c>
      <c r="E6692">
        <v>0</v>
      </c>
      <c r="F6692">
        <v>2020</v>
      </c>
    </row>
    <row r="6693" spans="1:6" x14ac:dyDescent="0.25">
      <c r="A6693" t="s">
        <v>2332</v>
      </c>
      <c r="B6693" t="s">
        <v>2350</v>
      </c>
      <c r="C6693" t="b">
        <v>0</v>
      </c>
      <c r="D6693" t="s">
        <v>131</v>
      </c>
      <c r="E6693">
        <v>0</v>
      </c>
      <c r="F6693">
        <v>2020</v>
      </c>
    </row>
    <row r="6694" spans="1:6" x14ac:dyDescent="0.25">
      <c r="A6694" t="s">
        <v>2332</v>
      </c>
      <c r="B6694" t="s">
        <v>2345</v>
      </c>
      <c r="C6694" t="b">
        <v>0</v>
      </c>
      <c r="D6694" t="s">
        <v>131</v>
      </c>
      <c r="E6694">
        <v>0</v>
      </c>
      <c r="F6694">
        <v>2020</v>
      </c>
    </row>
    <row r="6695" spans="1:6" x14ac:dyDescent="0.25">
      <c r="A6695" t="s">
        <v>2332</v>
      </c>
      <c r="B6695" t="s">
        <v>2350</v>
      </c>
      <c r="C6695" t="b">
        <v>0</v>
      </c>
      <c r="D6695" t="s">
        <v>131</v>
      </c>
      <c r="E6695">
        <v>0</v>
      </c>
      <c r="F6695">
        <v>2020</v>
      </c>
    </row>
    <row r="6696" spans="1:6" x14ac:dyDescent="0.25">
      <c r="A6696" t="s">
        <v>2332</v>
      </c>
      <c r="B6696" t="s">
        <v>2347</v>
      </c>
      <c r="C6696" t="b">
        <v>0</v>
      </c>
      <c r="D6696" t="s">
        <v>131</v>
      </c>
      <c r="E6696">
        <v>0</v>
      </c>
      <c r="F6696">
        <v>2020</v>
      </c>
    </row>
    <row r="6697" spans="1:6" x14ac:dyDescent="0.25">
      <c r="A6697" t="s">
        <v>2332</v>
      </c>
      <c r="B6697" t="s">
        <v>2372</v>
      </c>
      <c r="C6697" t="b">
        <v>0</v>
      </c>
      <c r="D6697" t="s">
        <v>77</v>
      </c>
      <c r="E6697">
        <v>0</v>
      </c>
      <c r="F6697">
        <v>2020</v>
      </c>
    </row>
    <row r="6698" spans="1:6" x14ac:dyDescent="0.25">
      <c r="A6698" t="s">
        <v>2455</v>
      </c>
      <c r="B6698" t="s">
        <v>2350</v>
      </c>
      <c r="C6698" t="b">
        <v>0</v>
      </c>
      <c r="D6698" t="s">
        <v>77</v>
      </c>
      <c r="E6698">
        <v>10314.01</v>
      </c>
      <c r="F6698">
        <v>2020</v>
      </c>
    </row>
    <row r="6699" spans="1:6" x14ac:dyDescent="0.25">
      <c r="A6699" t="s">
        <v>2385</v>
      </c>
      <c r="B6699" t="s">
        <v>2352</v>
      </c>
      <c r="C6699" t="b">
        <v>0</v>
      </c>
      <c r="D6699" t="s">
        <v>15</v>
      </c>
      <c r="E6699">
        <v>147297</v>
      </c>
      <c r="F6699">
        <v>2020</v>
      </c>
    </row>
    <row r="6700" spans="1:6" x14ac:dyDescent="0.25">
      <c r="A6700" t="s">
        <v>2332</v>
      </c>
      <c r="B6700" t="s">
        <v>2345</v>
      </c>
      <c r="C6700" t="b">
        <v>0</v>
      </c>
      <c r="D6700" t="s">
        <v>40</v>
      </c>
      <c r="E6700">
        <v>0</v>
      </c>
      <c r="F6700">
        <v>2020</v>
      </c>
    </row>
    <row r="6701" spans="1:6" x14ac:dyDescent="0.25">
      <c r="A6701" t="s">
        <v>2447</v>
      </c>
      <c r="B6701" t="s">
        <v>2350</v>
      </c>
      <c r="C6701" t="b">
        <v>0</v>
      </c>
      <c r="D6701" t="s">
        <v>40</v>
      </c>
      <c r="E6701">
        <v>62</v>
      </c>
      <c r="F6701">
        <v>2020</v>
      </c>
    </row>
    <row r="6702" spans="1:6" x14ac:dyDescent="0.25">
      <c r="A6702" t="s">
        <v>2332</v>
      </c>
      <c r="B6702" t="s">
        <v>2352</v>
      </c>
      <c r="C6702" t="b">
        <v>0</v>
      </c>
      <c r="D6702" t="s">
        <v>40</v>
      </c>
      <c r="E6702">
        <v>0</v>
      </c>
      <c r="F6702">
        <v>2020</v>
      </c>
    </row>
    <row r="6703" spans="1:6" x14ac:dyDescent="0.25">
      <c r="A6703" t="s">
        <v>2332</v>
      </c>
      <c r="B6703" t="s">
        <v>2347</v>
      </c>
      <c r="C6703" t="b">
        <v>0</v>
      </c>
      <c r="D6703" t="s">
        <v>58</v>
      </c>
      <c r="E6703">
        <v>0</v>
      </c>
      <c r="F6703">
        <v>2020</v>
      </c>
    </row>
    <row r="6704" spans="1:6" x14ac:dyDescent="0.25">
      <c r="A6704" t="s">
        <v>2400</v>
      </c>
      <c r="B6704" t="s">
        <v>2386</v>
      </c>
      <c r="C6704" t="b">
        <v>1</v>
      </c>
      <c r="D6704" t="s">
        <v>58</v>
      </c>
      <c r="E6704">
        <v>49639</v>
      </c>
      <c r="F6704">
        <v>2020</v>
      </c>
    </row>
    <row r="6705" spans="1:6" x14ac:dyDescent="0.25">
      <c r="A6705" t="s">
        <v>2444</v>
      </c>
      <c r="B6705" t="s">
        <v>2341</v>
      </c>
      <c r="C6705" t="b">
        <v>1</v>
      </c>
      <c r="D6705" t="s">
        <v>77</v>
      </c>
      <c r="E6705">
        <v>4961</v>
      </c>
      <c r="F6705">
        <v>2020</v>
      </c>
    </row>
    <row r="6706" spans="1:6" x14ac:dyDescent="0.25">
      <c r="A6706" t="s">
        <v>2383</v>
      </c>
      <c r="B6706" t="s">
        <v>2350</v>
      </c>
      <c r="C6706" t="b">
        <v>0</v>
      </c>
      <c r="D6706" t="s">
        <v>6</v>
      </c>
      <c r="E6706">
        <v>30453.615000000002</v>
      </c>
      <c r="F6706">
        <v>2020</v>
      </c>
    </row>
    <row r="6707" spans="1:6" x14ac:dyDescent="0.25">
      <c r="A6707" t="s">
        <v>2353</v>
      </c>
      <c r="B6707" t="s">
        <v>2386</v>
      </c>
      <c r="C6707" t="b">
        <v>0</v>
      </c>
      <c r="D6707" t="s">
        <v>6</v>
      </c>
      <c r="E6707">
        <v>119.38500000000001</v>
      </c>
      <c r="F6707">
        <v>2020</v>
      </c>
    </row>
    <row r="6708" spans="1:6" x14ac:dyDescent="0.25">
      <c r="A6708" t="s">
        <v>2332</v>
      </c>
      <c r="B6708" t="s">
        <v>2350</v>
      </c>
      <c r="C6708" t="b">
        <v>0</v>
      </c>
      <c r="D6708" t="s">
        <v>24</v>
      </c>
      <c r="E6708">
        <v>0</v>
      </c>
      <c r="F6708">
        <v>2020</v>
      </c>
    </row>
    <row r="6709" spans="1:6" x14ac:dyDescent="0.25">
      <c r="A6709" t="s">
        <v>2332</v>
      </c>
      <c r="B6709" t="s">
        <v>2343</v>
      </c>
      <c r="C6709" t="b">
        <v>0</v>
      </c>
      <c r="D6709" t="s">
        <v>24</v>
      </c>
      <c r="E6709">
        <v>126585</v>
      </c>
      <c r="F6709">
        <v>2020</v>
      </c>
    </row>
    <row r="6710" spans="1:6" x14ac:dyDescent="0.25">
      <c r="A6710" t="s">
        <v>2332</v>
      </c>
      <c r="B6710" t="s">
        <v>2350</v>
      </c>
      <c r="C6710" t="b">
        <v>0</v>
      </c>
      <c r="D6710" t="s">
        <v>24</v>
      </c>
      <c r="E6710">
        <v>0</v>
      </c>
      <c r="F6710">
        <v>2020</v>
      </c>
    </row>
    <row r="6711" spans="1:6" x14ac:dyDescent="0.25">
      <c r="A6711" t="s">
        <v>2447</v>
      </c>
      <c r="B6711" t="s">
        <v>2343</v>
      </c>
      <c r="C6711" t="b">
        <v>1</v>
      </c>
      <c r="D6711" t="s">
        <v>24</v>
      </c>
      <c r="E6711">
        <v>275322</v>
      </c>
      <c r="F6711">
        <v>2020</v>
      </c>
    </row>
    <row r="6712" spans="1:6" x14ac:dyDescent="0.25">
      <c r="A6712" t="s">
        <v>2332</v>
      </c>
      <c r="B6712" t="s">
        <v>2345</v>
      </c>
      <c r="C6712" t="b">
        <v>0</v>
      </c>
      <c r="D6712" t="s">
        <v>48</v>
      </c>
      <c r="E6712">
        <v>0</v>
      </c>
      <c r="F6712">
        <v>2020</v>
      </c>
    </row>
    <row r="6713" spans="1:6" x14ac:dyDescent="0.25">
      <c r="A6713" t="s">
        <v>2440</v>
      </c>
      <c r="B6713" t="s">
        <v>2386</v>
      </c>
      <c r="C6713" t="b">
        <v>1</v>
      </c>
      <c r="D6713" t="s">
        <v>48</v>
      </c>
      <c r="E6713">
        <v>219439.71</v>
      </c>
      <c r="F6713">
        <v>2020</v>
      </c>
    </row>
    <row r="6714" spans="1:6" x14ac:dyDescent="0.25">
      <c r="A6714" t="s">
        <v>2332</v>
      </c>
      <c r="B6714" t="s">
        <v>2350</v>
      </c>
      <c r="C6714" t="b">
        <v>0</v>
      </c>
      <c r="D6714" t="s">
        <v>48</v>
      </c>
      <c r="E6714">
        <v>0</v>
      </c>
      <c r="F6714">
        <v>2020</v>
      </c>
    </row>
    <row r="6715" spans="1:6" x14ac:dyDescent="0.25">
      <c r="A6715" t="s">
        <v>2353</v>
      </c>
      <c r="B6715" t="s">
        <v>2347</v>
      </c>
      <c r="C6715" t="b">
        <v>0</v>
      </c>
      <c r="D6715" t="s">
        <v>48</v>
      </c>
      <c r="E6715">
        <v>34611.894999999997</v>
      </c>
      <c r="F6715">
        <v>2020</v>
      </c>
    </row>
    <row r="6716" spans="1:6" x14ac:dyDescent="0.25">
      <c r="A6716" t="s">
        <v>2332</v>
      </c>
      <c r="B6716" t="s">
        <v>2350</v>
      </c>
      <c r="C6716" t="b">
        <v>0</v>
      </c>
      <c r="D6716" t="s">
        <v>48</v>
      </c>
      <c r="E6716">
        <v>0</v>
      </c>
      <c r="F6716">
        <v>2020</v>
      </c>
    </row>
    <row r="6717" spans="1:6" x14ac:dyDescent="0.25">
      <c r="A6717" t="s">
        <v>2332</v>
      </c>
      <c r="B6717" t="s">
        <v>2350</v>
      </c>
      <c r="C6717" t="b">
        <v>0</v>
      </c>
      <c r="D6717" t="s">
        <v>48</v>
      </c>
      <c r="E6717">
        <v>0</v>
      </c>
      <c r="F6717">
        <v>2020</v>
      </c>
    </row>
    <row r="6718" spans="1:6" x14ac:dyDescent="0.25">
      <c r="A6718" t="s">
        <v>2440</v>
      </c>
      <c r="B6718" t="s">
        <v>2386</v>
      </c>
      <c r="C6718" t="b">
        <v>1</v>
      </c>
      <c r="D6718" t="s">
        <v>48</v>
      </c>
      <c r="E6718">
        <v>144699.53</v>
      </c>
      <c r="F6718">
        <v>2020</v>
      </c>
    </row>
    <row r="6719" spans="1:6" x14ac:dyDescent="0.25">
      <c r="A6719" t="s">
        <v>2453</v>
      </c>
      <c r="B6719" t="s">
        <v>2386</v>
      </c>
      <c r="C6719" t="b">
        <v>1</v>
      </c>
      <c r="D6719" t="s">
        <v>3</v>
      </c>
      <c r="E6719">
        <v>385789.65</v>
      </c>
      <c r="F6719">
        <v>2020</v>
      </c>
    </row>
    <row r="6720" spans="1:6" x14ac:dyDescent="0.25">
      <c r="A6720" t="s">
        <v>2353</v>
      </c>
      <c r="B6720" t="s">
        <v>2350</v>
      </c>
      <c r="C6720" t="b">
        <v>0</v>
      </c>
      <c r="D6720" t="s">
        <v>3</v>
      </c>
      <c r="E6720">
        <v>3.0489999999999999</v>
      </c>
      <c r="F6720">
        <v>2020</v>
      </c>
    </row>
    <row r="6721" spans="1:6" x14ac:dyDescent="0.25">
      <c r="A6721" t="s">
        <v>2353</v>
      </c>
      <c r="B6721" t="s">
        <v>2347</v>
      </c>
      <c r="C6721" t="b">
        <v>0</v>
      </c>
      <c r="D6721" t="s">
        <v>3</v>
      </c>
      <c r="E6721">
        <v>7519.5169999999998</v>
      </c>
      <c r="F6721">
        <v>2020</v>
      </c>
    </row>
    <row r="6722" spans="1:6" x14ac:dyDescent="0.25">
      <c r="A6722" t="s">
        <v>2453</v>
      </c>
      <c r="B6722" t="s">
        <v>2386</v>
      </c>
      <c r="C6722" t="b">
        <v>1</v>
      </c>
      <c r="D6722" t="s">
        <v>3</v>
      </c>
      <c r="E6722">
        <v>10062.758</v>
      </c>
      <c r="F6722">
        <v>2020</v>
      </c>
    </row>
    <row r="6723" spans="1:6" x14ac:dyDescent="0.25">
      <c r="A6723" t="s">
        <v>2385</v>
      </c>
      <c r="B6723" t="s">
        <v>2352</v>
      </c>
      <c r="C6723" t="b">
        <v>0</v>
      </c>
      <c r="D6723" t="s">
        <v>15</v>
      </c>
      <c r="E6723">
        <v>35795</v>
      </c>
      <c r="F6723">
        <v>2020</v>
      </c>
    </row>
    <row r="6724" spans="1:6" x14ac:dyDescent="0.25">
      <c r="A6724" t="s">
        <v>2457</v>
      </c>
      <c r="B6724" t="s">
        <v>2352</v>
      </c>
      <c r="C6724" t="b">
        <v>0</v>
      </c>
      <c r="D6724" t="s">
        <v>15</v>
      </c>
      <c r="E6724">
        <v>48906</v>
      </c>
      <c r="F6724">
        <v>2020</v>
      </c>
    </row>
    <row r="6725" spans="1:6" x14ac:dyDescent="0.25">
      <c r="A6725" t="s">
        <v>2353</v>
      </c>
      <c r="B6725" t="s">
        <v>2352</v>
      </c>
      <c r="C6725" t="b">
        <v>0</v>
      </c>
      <c r="D6725" t="s">
        <v>15</v>
      </c>
      <c r="E6725">
        <v>162545.21</v>
      </c>
      <c r="F6725">
        <v>2020</v>
      </c>
    </row>
    <row r="6726" spans="1:6" x14ac:dyDescent="0.25">
      <c r="A6726" t="s">
        <v>2457</v>
      </c>
      <c r="B6726" t="s">
        <v>2372</v>
      </c>
      <c r="C6726" t="b">
        <v>0</v>
      </c>
      <c r="D6726" t="s">
        <v>15</v>
      </c>
      <c r="E6726">
        <v>181794.8</v>
      </c>
      <c r="F6726">
        <v>2020</v>
      </c>
    </row>
    <row r="6727" spans="1:6" x14ac:dyDescent="0.25">
      <c r="A6727" t="s">
        <v>2385</v>
      </c>
      <c r="B6727" t="s">
        <v>2339</v>
      </c>
      <c r="C6727" t="b">
        <v>1</v>
      </c>
      <c r="D6727" t="s">
        <v>15</v>
      </c>
      <c r="E6727">
        <v>20921</v>
      </c>
      <c r="F6727">
        <v>2020</v>
      </c>
    </row>
    <row r="6728" spans="1:6" x14ac:dyDescent="0.25">
      <c r="A6728" t="s">
        <v>2338</v>
      </c>
      <c r="B6728" t="s">
        <v>2339</v>
      </c>
      <c r="C6728" t="b">
        <v>1</v>
      </c>
      <c r="D6728" t="s">
        <v>15</v>
      </c>
      <c r="E6728">
        <v>184353</v>
      </c>
      <c r="F6728">
        <v>2020</v>
      </c>
    </row>
    <row r="6729" spans="1:6" x14ac:dyDescent="0.25">
      <c r="A6729" t="s">
        <v>2332</v>
      </c>
      <c r="B6729" t="s">
        <v>2350</v>
      </c>
      <c r="C6729" t="b">
        <v>0</v>
      </c>
      <c r="D6729" t="s">
        <v>27</v>
      </c>
      <c r="E6729">
        <v>0</v>
      </c>
      <c r="F6729">
        <v>2020</v>
      </c>
    </row>
    <row r="6730" spans="1:6" x14ac:dyDescent="0.25">
      <c r="A6730" t="s">
        <v>2332</v>
      </c>
      <c r="B6730" t="s">
        <v>2352</v>
      </c>
      <c r="C6730" t="b">
        <v>0</v>
      </c>
      <c r="D6730" t="s">
        <v>27</v>
      </c>
      <c r="E6730">
        <v>0</v>
      </c>
      <c r="F6730">
        <v>2020</v>
      </c>
    </row>
    <row r="6731" spans="1:6" x14ac:dyDescent="0.25">
      <c r="A6731" t="s">
        <v>2423</v>
      </c>
      <c r="B6731" t="s">
        <v>2341</v>
      </c>
      <c r="C6731" t="b">
        <v>0</v>
      </c>
      <c r="D6731" t="s">
        <v>27</v>
      </c>
      <c r="E6731">
        <v>998</v>
      </c>
      <c r="F6731">
        <v>2020</v>
      </c>
    </row>
    <row r="6732" spans="1:6" x14ac:dyDescent="0.25">
      <c r="A6732" t="s">
        <v>2332</v>
      </c>
      <c r="B6732" t="s">
        <v>2345</v>
      </c>
      <c r="C6732" t="b">
        <v>0</v>
      </c>
      <c r="D6732" t="s">
        <v>27</v>
      </c>
      <c r="E6732">
        <v>0</v>
      </c>
      <c r="F6732">
        <v>2020</v>
      </c>
    </row>
    <row r="6733" spans="1:6" x14ac:dyDescent="0.25">
      <c r="A6733" t="s">
        <v>2389</v>
      </c>
      <c r="B6733" t="s">
        <v>2386</v>
      </c>
      <c r="C6733" t="b">
        <v>1</v>
      </c>
      <c r="D6733" t="s">
        <v>27</v>
      </c>
      <c r="E6733">
        <v>234208.58</v>
      </c>
      <c r="F6733">
        <v>2020</v>
      </c>
    </row>
    <row r="6734" spans="1:6" x14ac:dyDescent="0.25">
      <c r="A6734" t="s">
        <v>2332</v>
      </c>
      <c r="B6734" t="s">
        <v>2350</v>
      </c>
      <c r="C6734" t="b">
        <v>0</v>
      </c>
      <c r="D6734" t="s">
        <v>27</v>
      </c>
      <c r="E6734">
        <v>0</v>
      </c>
      <c r="F6734">
        <v>2020</v>
      </c>
    </row>
    <row r="6735" spans="1:6" x14ac:dyDescent="0.25">
      <c r="A6735" t="s">
        <v>2353</v>
      </c>
      <c r="B6735" t="s">
        <v>2347</v>
      </c>
      <c r="C6735" t="b">
        <v>0</v>
      </c>
      <c r="D6735" t="s">
        <v>27</v>
      </c>
      <c r="E6735">
        <v>13543.128000000001</v>
      </c>
      <c r="F6735">
        <v>2020</v>
      </c>
    </row>
    <row r="6736" spans="1:6" x14ac:dyDescent="0.25">
      <c r="A6736" t="s">
        <v>2332</v>
      </c>
      <c r="B6736" t="s">
        <v>2350</v>
      </c>
      <c r="C6736" t="b">
        <v>0</v>
      </c>
      <c r="D6736" t="s">
        <v>27</v>
      </c>
      <c r="E6736">
        <v>0</v>
      </c>
      <c r="F6736">
        <v>2020</v>
      </c>
    </row>
    <row r="6737" spans="1:6" x14ac:dyDescent="0.25">
      <c r="A6737" t="s">
        <v>2389</v>
      </c>
      <c r="B6737" t="s">
        <v>2386</v>
      </c>
      <c r="C6737" t="b">
        <v>1</v>
      </c>
      <c r="D6737" t="s">
        <v>27</v>
      </c>
      <c r="E6737">
        <v>6497.1350000000002</v>
      </c>
      <c r="F6737">
        <v>2020</v>
      </c>
    </row>
    <row r="6738" spans="1:6" x14ac:dyDescent="0.25">
      <c r="A6738" t="s">
        <v>2389</v>
      </c>
      <c r="B6738" t="s">
        <v>2386</v>
      </c>
      <c r="C6738" t="b">
        <v>1</v>
      </c>
      <c r="D6738" t="s">
        <v>27</v>
      </c>
      <c r="E6738">
        <v>182636.42</v>
      </c>
      <c r="F6738">
        <v>2020</v>
      </c>
    </row>
    <row r="6739" spans="1:6" x14ac:dyDescent="0.25">
      <c r="A6739" t="s">
        <v>2353</v>
      </c>
      <c r="B6739" t="s">
        <v>2350</v>
      </c>
      <c r="C6739" t="b">
        <v>0</v>
      </c>
      <c r="D6739" t="s">
        <v>27</v>
      </c>
      <c r="E6739">
        <v>215.02600000000001</v>
      </c>
      <c r="F6739">
        <v>2020</v>
      </c>
    </row>
    <row r="6740" spans="1:6" x14ac:dyDescent="0.25">
      <c r="A6740" t="s">
        <v>2456</v>
      </c>
      <c r="B6740" t="s">
        <v>2343</v>
      </c>
      <c r="C6740" t="b">
        <v>1</v>
      </c>
      <c r="D6740" t="s">
        <v>24</v>
      </c>
      <c r="E6740">
        <v>948422</v>
      </c>
      <c r="F6740">
        <v>2020</v>
      </c>
    </row>
    <row r="6741" spans="1:6" x14ac:dyDescent="0.25">
      <c r="A6741" t="s">
        <v>2457</v>
      </c>
      <c r="B6741" t="s">
        <v>2341</v>
      </c>
      <c r="C6741" t="b">
        <v>1</v>
      </c>
      <c r="D6741" t="s">
        <v>77</v>
      </c>
      <c r="E6741">
        <v>1511</v>
      </c>
      <c r="F6741">
        <v>2020</v>
      </c>
    </row>
    <row r="6742" spans="1:6" x14ac:dyDescent="0.25">
      <c r="A6742" t="s">
        <v>2353</v>
      </c>
      <c r="B6742" t="s">
        <v>2347</v>
      </c>
      <c r="C6742" t="b">
        <v>0</v>
      </c>
      <c r="D6742" t="s">
        <v>134</v>
      </c>
      <c r="E6742">
        <v>4616.8270000000002</v>
      </c>
      <c r="F6742">
        <v>2020</v>
      </c>
    </row>
    <row r="6743" spans="1:6" x14ac:dyDescent="0.25">
      <c r="A6743" t="s">
        <v>2370</v>
      </c>
      <c r="B6743" t="s">
        <v>2372</v>
      </c>
      <c r="C6743" t="b">
        <v>0</v>
      </c>
      <c r="D6743" t="s">
        <v>134</v>
      </c>
      <c r="E6743">
        <v>78770.972999999998</v>
      </c>
      <c r="F6743">
        <v>2020</v>
      </c>
    </row>
    <row r="6744" spans="1:6" x14ac:dyDescent="0.25">
      <c r="A6744" t="s">
        <v>2332</v>
      </c>
      <c r="B6744" t="s">
        <v>2343</v>
      </c>
      <c r="C6744" t="b">
        <v>0</v>
      </c>
      <c r="D6744" t="s">
        <v>125</v>
      </c>
      <c r="E6744">
        <v>148237</v>
      </c>
      <c r="F6744">
        <v>2020</v>
      </c>
    </row>
    <row r="6745" spans="1:6" x14ac:dyDescent="0.25">
      <c r="A6745" t="s">
        <v>2456</v>
      </c>
      <c r="B6745" t="s">
        <v>2343</v>
      </c>
      <c r="C6745" t="b">
        <v>1</v>
      </c>
      <c r="D6745" t="s">
        <v>125</v>
      </c>
      <c r="E6745">
        <v>329112</v>
      </c>
      <c r="F6745">
        <v>2020</v>
      </c>
    </row>
    <row r="6746" spans="1:6" x14ac:dyDescent="0.25">
      <c r="A6746" t="s">
        <v>2385</v>
      </c>
      <c r="B6746" t="s">
        <v>2352</v>
      </c>
      <c r="C6746" t="b">
        <v>0</v>
      </c>
      <c r="D6746" t="s">
        <v>15</v>
      </c>
      <c r="E6746">
        <v>139</v>
      </c>
      <c r="F6746">
        <v>2020</v>
      </c>
    </row>
    <row r="6747" spans="1:6" x14ac:dyDescent="0.25">
      <c r="A6747" t="s">
        <v>2396</v>
      </c>
      <c r="B6747" t="s">
        <v>2347</v>
      </c>
      <c r="C6747" t="b">
        <v>0</v>
      </c>
      <c r="D6747" t="s">
        <v>48</v>
      </c>
      <c r="E6747">
        <v>41902.06</v>
      </c>
      <c r="F6747">
        <v>2020</v>
      </c>
    </row>
    <row r="6748" spans="1:6" x14ac:dyDescent="0.25">
      <c r="A6748" t="s">
        <v>2455</v>
      </c>
      <c r="B6748" t="s">
        <v>2352</v>
      </c>
      <c r="C6748" t="b">
        <v>0</v>
      </c>
      <c r="D6748" t="s">
        <v>35</v>
      </c>
      <c r="E6748">
        <v>5</v>
      </c>
      <c r="F6748">
        <v>2020</v>
      </c>
    </row>
    <row r="6749" spans="1:6" x14ac:dyDescent="0.25">
      <c r="A6749" t="s">
        <v>2455</v>
      </c>
      <c r="B6749" t="s">
        <v>2341</v>
      </c>
      <c r="C6749" t="b">
        <v>1</v>
      </c>
      <c r="D6749" t="s">
        <v>32</v>
      </c>
      <c r="E6749">
        <v>5187</v>
      </c>
      <c r="F6749">
        <v>2020</v>
      </c>
    </row>
    <row r="6750" spans="1:6" x14ac:dyDescent="0.25">
      <c r="A6750" t="s">
        <v>2385</v>
      </c>
      <c r="B6750" t="s">
        <v>2350</v>
      </c>
      <c r="C6750" t="b">
        <v>0</v>
      </c>
      <c r="D6750" t="s">
        <v>77</v>
      </c>
      <c r="E6750">
        <v>23</v>
      </c>
      <c r="F6750">
        <v>2020</v>
      </c>
    </row>
    <row r="6751" spans="1:6" x14ac:dyDescent="0.25">
      <c r="A6751" t="s">
        <v>2353</v>
      </c>
      <c r="B6751" t="s">
        <v>2350</v>
      </c>
      <c r="C6751" t="b">
        <v>0</v>
      </c>
      <c r="D6751" t="s">
        <v>15</v>
      </c>
      <c r="E6751">
        <v>0.156</v>
      </c>
      <c r="F6751">
        <v>2020</v>
      </c>
    </row>
    <row r="6752" spans="1:6" x14ac:dyDescent="0.25">
      <c r="A6752" t="s">
        <v>2454</v>
      </c>
      <c r="B6752" t="s">
        <v>2386</v>
      </c>
      <c r="C6752" t="b">
        <v>1</v>
      </c>
      <c r="D6752" t="s">
        <v>15</v>
      </c>
      <c r="E6752">
        <v>38662.843999999997</v>
      </c>
      <c r="F6752">
        <v>2020</v>
      </c>
    </row>
    <row r="6753" spans="1:6" x14ac:dyDescent="0.25">
      <c r="A6753" t="s">
        <v>2354</v>
      </c>
      <c r="B6753" t="s">
        <v>2352</v>
      </c>
      <c r="C6753" t="b">
        <v>0</v>
      </c>
      <c r="D6753" t="s">
        <v>48</v>
      </c>
      <c r="E6753">
        <v>301667</v>
      </c>
      <c r="F6753">
        <v>2020</v>
      </c>
    </row>
    <row r="6754" spans="1:6" x14ac:dyDescent="0.25">
      <c r="A6754" t="s">
        <v>2385</v>
      </c>
      <c r="B6754" t="s">
        <v>2347</v>
      </c>
      <c r="C6754" t="b">
        <v>0</v>
      </c>
      <c r="D6754" t="s">
        <v>48</v>
      </c>
      <c r="E6754">
        <v>78434</v>
      </c>
      <c r="F6754">
        <v>2020</v>
      </c>
    </row>
    <row r="6755" spans="1:6" x14ac:dyDescent="0.25">
      <c r="A6755" t="s">
        <v>2332</v>
      </c>
      <c r="B6755" t="s">
        <v>2386</v>
      </c>
      <c r="C6755" t="b">
        <v>0</v>
      </c>
      <c r="D6755" t="s">
        <v>114</v>
      </c>
      <c r="E6755">
        <v>0</v>
      </c>
      <c r="F6755">
        <v>2020</v>
      </c>
    </row>
    <row r="6756" spans="1:6" x14ac:dyDescent="0.25">
      <c r="A6756" t="s">
        <v>2366</v>
      </c>
      <c r="B6756" t="s">
        <v>2352</v>
      </c>
      <c r="C6756" t="b">
        <v>0</v>
      </c>
      <c r="D6756" t="s">
        <v>114</v>
      </c>
      <c r="E6756">
        <v>33962</v>
      </c>
      <c r="F6756">
        <v>2020</v>
      </c>
    </row>
    <row r="6757" spans="1:6" x14ac:dyDescent="0.25">
      <c r="A6757" t="s">
        <v>2332</v>
      </c>
      <c r="B6757" t="s">
        <v>2386</v>
      </c>
      <c r="C6757" t="b">
        <v>0</v>
      </c>
      <c r="D6757" t="s">
        <v>114</v>
      </c>
      <c r="E6757">
        <v>0</v>
      </c>
      <c r="F6757">
        <v>2020</v>
      </c>
    </row>
    <row r="6758" spans="1:6" x14ac:dyDescent="0.25">
      <c r="A6758" t="s">
        <v>2332</v>
      </c>
      <c r="B6758" t="s">
        <v>2352</v>
      </c>
      <c r="C6758" t="b">
        <v>0</v>
      </c>
      <c r="D6758" t="s">
        <v>114</v>
      </c>
      <c r="E6758">
        <v>0</v>
      </c>
      <c r="F6758">
        <v>2020</v>
      </c>
    </row>
    <row r="6759" spans="1:6" x14ac:dyDescent="0.25">
      <c r="A6759" t="s">
        <v>2444</v>
      </c>
      <c r="B6759" t="s">
        <v>2352</v>
      </c>
      <c r="C6759" t="b">
        <v>0</v>
      </c>
      <c r="D6759" t="s">
        <v>35</v>
      </c>
      <c r="E6759">
        <v>1040</v>
      </c>
      <c r="F6759">
        <v>2020</v>
      </c>
    </row>
    <row r="6760" spans="1:6" x14ac:dyDescent="0.25">
      <c r="A6760" t="s">
        <v>2444</v>
      </c>
      <c r="B6760" t="s">
        <v>2341</v>
      </c>
      <c r="C6760" t="b">
        <v>1</v>
      </c>
      <c r="D6760" t="s">
        <v>32</v>
      </c>
      <c r="E6760">
        <v>42195</v>
      </c>
      <c r="F6760">
        <v>2020</v>
      </c>
    </row>
    <row r="6761" spans="1:6" x14ac:dyDescent="0.25">
      <c r="A6761" t="s">
        <v>2453</v>
      </c>
      <c r="B6761" t="s">
        <v>2341</v>
      </c>
      <c r="C6761" t="b">
        <v>0</v>
      </c>
      <c r="D6761" t="s">
        <v>35</v>
      </c>
      <c r="E6761">
        <v>1127</v>
      </c>
      <c r="F6761">
        <v>2020</v>
      </c>
    </row>
    <row r="6762" spans="1:6" x14ac:dyDescent="0.25">
      <c r="A6762" t="s">
        <v>2332</v>
      </c>
      <c r="B6762" t="s">
        <v>2345</v>
      </c>
      <c r="C6762" t="b">
        <v>0</v>
      </c>
      <c r="D6762" t="s">
        <v>60</v>
      </c>
      <c r="E6762">
        <v>0</v>
      </c>
      <c r="F6762">
        <v>2020</v>
      </c>
    </row>
    <row r="6763" spans="1:6" x14ac:dyDescent="0.25">
      <c r="A6763" t="s">
        <v>2353</v>
      </c>
      <c r="B6763" t="s">
        <v>2347</v>
      </c>
      <c r="C6763" t="b">
        <v>0</v>
      </c>
      <c r="D6763" t="s">
        <v>60</v>
      </c>
      <c r="E6763">
        <v>1958.7070000000001</v>
      </c>
      <c r="F6763">
        <v>2020</v>
      </c>
    </row>
    <row r="6764" spans="1:6" x14ac:dyDescent="0.25">
      <c r="A6764" t="s">
        <v>2353</v>
      </c>
      <c r="B6764" t="s">
        <v>2350</v>
      </c>
      <c r="C6764" t="b">
        <v>0</v>
      </c>
      <c r="D6764" t="s">
        <v>60</v>
      </c>
      <c r="E6764">
        <v>104.443</v>
      </c>
      <c r="F6764">
        <v>2020</v>
      </c>
    </row>
    <row r="6765" spans="1:6" x14ac:dyDescent="0.25">
      <c r="A6765" t="s">
        <v>2395</v>
      </c>
      <c r="B6765" t="s">
        <v>2345</v>
      </c>
      <c r="C6765" t="b">
        <v>0</v>
      </c>
      <c r="D6765" t="s">
        <v>60</v>
      </c>
      <c r="E6765">
        <v>12645.85</v>
      </c>
      <c r="F6765">
        <v>2020</v>
      </c>
    </row>
    <row r="6766" spans="1:6" x14ac:dyDescent="0.25">
      <c r="A6766" t="s">
        <v>2388</v>
      </c>
      <c r="B6766" t="s">
        <v>2386</v>
      </c>
      <c r="C6766" t="b">
        <v>1</v>
      </c>
      <c r="D6766" t="s">
        <v>58</v>
      </c>
      <c r="E6766">
        <v>72115</v>
      </c>
      <c r="F6766">
        <v>2020</v>
      </c>
    </row>
    <row r="6767" spans="1:6" x14ac:dyDescent="0.25">
      <c r="A6767" t="s">
        <v>2332</v>
      </c>
      <c r="B6767" t="s">
        <v>2350</v>
      </c>
      <c r="C6767" t="b">
        <v>0</v>
      </c>
      <c r="D6767" t="s">
        <v>125</v>
      </c>
      <c r="E6767">
        <v>14.055999999999999</v>
      </c>
      <c r="F6767">
        <v>2020</v>
      </c>
    </row>
    <row r="6768" spans="1:6" x14ac:dyDescent="0.25">
      <c r="A6768" t="s">
        <v>2447</v>
      </c>
      <c r="B6768" t="s">
        <v>2343</v>
      </c>
      <c r="C6768" t="b">
        <v>1</v>
      </c>
      <c r="D6768" t="s">
        <v>125</v>
      </c>
      <c r="E6768">
        <v>354025.94</v>
      </c>
      <c r="F6768">
        <v>2020</v>
      </c>
    </row>
    <row r="6769" spans="1:6" x14ac:dyDescent="0.25">
      <c r="A6769" t="s">
        <v>2353</v>
      </c>
      <c r="B6769" t="s">
        <v>2350</v>
      </c>
      <c r="C6769" t="b">
        <v>0</v>
      </c>
      <c r="D6769" t="s">
        <v>125</v>
      </c>
      <c r="E6769">
        <v>30.035</v>
      </c>
      <c r="F6769">
        <v>2020</v>
      </c>
    </row>
    <row r="6770" spans="1:6" x14ac:dyDescent="0.25">
      <c r="A6770" t="s">
        <v>2447</v>
      </c>
      <c r="B6770" t="s">
        <v>2343</v>
      </c>
      <c r="C6770" t="b">
        <v>1</v>
      </c>
      <c r="D6770" t="s">
        <v>125</v>
      </c>
      <c r="E6770">
        <v>746463.97</v>
      </c>
      <c r="F6770">
        <v>2020</v>
      </c>
    </row>
    <row r="6771" spans="1:6" x14ac:dyDescent="0.25">
      <c r="A6771" t="s">
        <v>2353</v>
      </c>
      <c r="B6771" t="s">
        <v>2350</v>
      </c>
      <c r="C6771" t="b">
        <v>0</v>
      </c>
      <c r="D6771" t="s">
        <v>27</v>
      </c>
      <c r="E6771">
        <v>459.19900000000001</v>
      </c>
      <c r="F6771">
        <v>2020</v>
      </c>
    </row>
    <row r="6772" spans="1:6" x14ac:dyDescent="0.25">
      <c r="A6772" t="s">
        <v>2447</v>
      </c>
      <c r="B6772" t="s">
        <v>2352</v>
      </c>
      <c r="C6772" t="b">
        <v>1</v>
      </c>
      <c r="D6772" t="s">
        <v>27</v>
      </c>
      <c r="E6772">
        <v>186414.8</v>
      </c>
      <c r="F6772">
        <v>2020</v>
      </c>
    </row>
    <row r="6773" spans="1:6" x14ac:dyDescent="0.25">
      <c r="A6773" t="s">
        <v>2455</v>
      </c>
      <c r="B6773" t="s">
        <v>2386</v>
      </c>
      <c r="C6773" t="b">
        <v>1</v>
      </c>
      <c r="D6773" t="s">
        <v>58</v>
      </c>
      <c r="E6773">
        <v>13532</v>
      </c>
      <c r="F6773">
        <v>2020</v>
      </c>
    </row>
    <row r="6774" spans="1:6" x14ac:dyDescent="0.25">
      <c r="A6774" t="s">
        <v>2455</v>
      </c>
      <c r="B6774" t="s">
        <v>2352</v>
      </c>
      <c r="C6774" t="b">
        <v>0</v>
      </c>
      <c r="D6774" t="s">
        <v>35</v>
      </c>
      <c r="E6774">
        <v>6732.6</v>
      </c>
      <c r="F6774">
        <v>2020</v>
      </c>
    </row>
    <row r="6775" spans="1:6" x14ac:dyDescent="0.25">
      <c r="A6775" t="s">
        <v>2447</v>
      </c>
      <c r="B6775" t="s">
        <v>2343</v>
      </c>
      <c r="C6775" t="b">
        <v>1</v>
      </c>
      <c r="D6775" t="s">
        <v>85</v>
      </c>
      <c r="E6775">
        <v>1520592.4</v>
      </c>
      <c r="F6775">
        <v>2020</v>
      </c>
    </row>
    <row r="6776" spans="1:6" x14ac:dyDescent="0.25">
      <c r="A6776" t="s">
        <v>2447</v>
      </c>
      <c r="B6776" t="s">
        <v>2343</v>
      </c>
      <c r="C6776" t="b">
        <v>1</v>
      </c>
      <c r="D6776" t="s">
        <v>85</v>
      </c>
      <c r="E6776">
        <v>2623994.5</v>
      </c>
      <c r="F6776">
        <v>2020</v>
      </c>
    </row>
    <row r="6777" spans="1:6" x14ac:dyDescent="0.25">
      <c r="A6777" t="s">
        <v>2332</v>
      </c>
      <c r="B6777" t="s">
        <v>2341</v>
      </c>
      <c r="C6777" t="b">
        <v>0</v>
      </c>
      <c r="D6777" t="s">
        <v>85</v>
      </c>
      <c r="E6777">
        <v>0</v>
      </c>
      <c r="F6777">
        <v>2020</v>
      </c>
    </row>
    <row r="6778" spans="1:6" x14ac:dyDescent="0.25">
      <c r="A6778" t="s">
        <v>2398</v>
      </c>
      <c r="B6778" t="s">
        <v>2386</v>
      </c>
      <c r="C6778" t="b">
        <v>1</v>
      </c>
      <c r="D6778" t="s">
        <v>58</v>
      </c>
      <c r="E6778">
        <v>63956</v>
      </c>
      <c r="F6778">
        <v>2020</v>
      </c>
    </row>
    <row r="6779" spans="1:6" x14ac:dyDescent="0.25">
      <c r="A6779" t="s">
        <v>2332</v>
      </c>
      <c r="B6779" t="s">
        <v>2343</v>
      </c>
      <c r="C6779" t="b">
        <v>0</v>
      </c>
      <c r="D6779" t="s">
        <v>3</v>
      </c>
      <c r="E6779">
        <v>1</v>
      </c>
      <c r="F6779">
        <v>2020</v>
      </c>
    </row>
    <row r="6780" spans="1:6" x14ac:dyDescent="0.25">
      <c r="A6780" t="s">
        <v>2456</v>
      </c>
      <c r="B6780" t="s">
        <v>2343</v>
      </c>
      <c r="C6780" t="b">
        <v>0</v>
      </c>
      <c r="D6780" t="s">
        <v>3</v>
      </c>
      <c r="E6780">
        <v>63166</v>
      </c>
      <c r="F6780">
        <v>2020</v>
      </c>
    </row>
    <row r="6781" spans="1:6" x14ac:dyDescent="0.25">
      <c r="A6781" t="s">
        <v>2448</v>
      </c>
      <c r="B6781" t="s">
        <v>2341</v>
      </c>
      <c r="C6781" t="b">
        <v>1</v>
      </c>
      <c r="D6781" t="s">
        <v>15</v>
      </c>
      <c r="E6781">
        <v>9869</v>
      </c>
      <c r="F6781">
        <v>2020</v>
      </c>
    </row>
    <row r="6782" spans="1:6" x14ac:dyDescent="0.25">
      <c r="A6782" t="s">
        <v>2448</v>
      </c>
      <c r="B6782" t="s">
        <v>2341</v>
      </c>
      <c r="C6782" t="b">
        <v>1</v>
      </c>
      <c r="D6782" t="s">
        <v>15</v>
      </c>
      <c r="E6782">
        <v>305320</v>
      </c>
      <c r="F6782">
        <v>2020</v>
      </c>
    </row>
    <row r="6783" spans="1:6" x14ac:dyDescent="0.25">
      <c r="A6783" t="s">
        <v>2332</v>
      </c>
      <c r="B6783" t="s">
        <v>2352</v>
      </c>
      <c r="C6783" t="b">
        <v>0</v>
      </c>
      <c r="D6783" t="s">
        <v>35</v>
      </c>
      <c r="E6783">
        <v>0</v>
      </c>
      <c r="F6783">
        <v>2020</v>
      </c>
    </row>
    <row r="6784" spans="1:6" x14ac:dyDescent="0.25">
      <c r="A6784" t="s">
        <v>2453</v>
      </c>
      <c r="B6784" t="s">
        <v>2345</v>
      </c>
      <c r="C6784" t="b">
        <v>0</v>
      </c>
      <c r="D6784" t="s">
        <v>35</v>
      </c>
      <c r="E6784">
        <v>148639.95000000001</v>
      </c>
      <c r="F6784">
        <v>2020</v>
      </c>
    </row>
    <row r="6785" spans="1:6" x14ac:dyDescent="0.25">
      <c r="A6785" t="s">
        <v>2353</v>
      </c>
      <c r="B6785" t="s">
        <v>2347</v>
      </c>
      <c r="C6785" t="b">
        <v>0</v>
      </c>
      <c r="D6785" t="s">
        <v>35</v>
      </c>
      <c r="E6785">
        <v>104888.05</v>
      </c>
      <c r="F6785">
        <v>2020</v>
      </c>
    </row>
    <row r="6786" spans="1:6" x14ac:dyDescent="0.25">
      <c r="A6786" t="s">
        <v>2456</v>
      </c>
      <c r="B6786" t="s">
        <v>2341</v>
      </c>
      <c r="C6786" t="b">
        <v>1</v>
      </c>
      <c r="D6786" t="s">
        <v>32</v>
      </c>
      <c r="E6786">
        <v>26432</v>
      </c>
      <c r="F6786">
        <v>2020</v>
      </c>
    </row>
    <row r="6787" spans="1:6" x14ac:dyDescent="0.25">
      <c r="A6787" t="s">
        <v>2355</v>
      </c>
      <c r="B6787" t="s">
        <v>2386</v>
      </c>
      <c r="C6787" t="b">
        <v>1</v>
      </c>
      <c r="D6787" t="s">
        <v>125</v>
      </c>
      <c r="E6787">
        <v>153150.39999999999</v>
      </c>
      <c r="F6787">
        <v>2020</v>
      </c>
    </row>
    <row r="6788" spans="1:6" x14ac:dyDescent="0.25">
      <c r="A6788" t="s">
        <v>2353</v>
      </c>
      <c r="B6788" t="s">
        <v>2347</v>
      </c>
      <c r="C6788" t="b">
        <v>0</v>
      </c>
      <c r="D6788" t="s">
        <v>125</v>
      </c>
      <c r="E6788">
        <v>46747.722000000002</v>
      </c>
      <c r="F6788">
        <v>2020</v>
      </c>
    </row>
    <row r="6789" spans="1:6" x14ac:dyDescent="0.25">
      <c r="A6789" t="s">
        <v>2355</v>
      </c>
      <c r="B6789" t="s">
        <v>2386</v>
      </c>
      <c r="C6789" t="b">
        <v>1</v>
      </c>
      <c r="D6789" t="s">
        <v>125</v>
      </c>
      <c r="E6789">
        <v>43249.881000000001</v>
      </c>
      <c r="F6789">
        <v>2020</v>
      </c>
    </row>
    <row r="6790" spans="1:6" x14ac:dyDescent="0.25">
      <c r="A6790" t="s">
        <v>2332</v>
      </c>
      <c r="B6790" t="s">
        <v>2352</v>
      </c>
      <c r="C6790" t="b">
        <v>0</v>
      </c>
      <c r="D6790" t="s">
        <v>85</v>
      </c>
      <c r="E6790">
        <v>0</v>
      </c>
      <c r="F6790">
        <v>2020</v>
      </c>
    </row>
    <row r="6791" spans="1:6" x14ac:dyDescent="0.25">
      <c r="A6791" t="s">
        <v>2332</v>
      </c>
      <c r="B6791" t="s">
        <v>2350</v>
      </c>
      <c r="C6791" t="b">
        <v>0</v>
      </c>
      <c r="D6791" t="s">
        <v>27</v>
      </c>
      <c r="E6791">
        <v>0</v>
      </c>
      <c r="F6791">
        <v>2020</v>
      </c>
    </row>
    <row r="6792" spans="1:6" x14ac:dyDescent="0.25">
      <c r="A6792" t="s">
        <v>2388</v>
      </c>
      <c r="B6792" t="s">
        <v>2386</v>
      </c>
      <c r="C6792" t="b">
        <v>1</v>
      </c>
      <c r="D6792" t="s">
        <v>15</v>
      </c>
      <c r="E6792">
        <v>20694</v>
      </c>
      <c r="F6792">
        <v>2020</v>
      </c>
    </row>
    <row r="6793" spans="1:6" x14ac:dyDescent="0.25">
      <c r="A6793" t="s">
        <v>2391</v>
      </c>
      <c r="B6793" t="s">
        <v>2350</v>
      </c>
      <c r="C6793" t="b">
        <v>0</v>
      </c>
      <c r="D6793" t="s">
        <v>79</v>
      </c>
      <c r="E6793">
        <v>265.76900000000001</v>
      </c>
      <c r="F6793">
        <v>2020</v>
      </c>
    </row>
    <row r="6794" spans="1:6" x14ac:dyDescent="0.25">
      <c r="A6794" t="s">
        <v>2353</v>
      </c>
      <c r="B6794" t="s">
        <v>2352</v>
      </c>
      <c r="C6794" t="b">
        <v>0</v>
      </c>
      <c r="D6794" t="s">
        <v>79</v>
      </c>
      <c r="E6794">
        <v>381.25700000000001</v>
      </c>
      <c r="F6794">
        <v>2020</v>
      </c>
    </row>
    <row r="6795" spans="1:6" x14ac:dyDescent="0.25">
      <c r="A6795" t="s">
        <v>2457</v>
      </c>
      <c r="B6795" t="s">
        <v>2386</v>
      </c>
      <c r="C6795" t="b">
        <v>1</v>
      </c>
      <c r="D6795" t="s">
        <v>79</v>
      </c>
      <c r="E6795">
        <v>5737.9740000000002</v>
      </c>
      <c r="F6795">
        <v>2020</v>
      </c>
    </row>
    <row r="6796" spans="1:6" x14ac:dyDescent="0.25">
      <c r="A6796" t="s">
        <v>2382</v>
      </c>
      <c r="B6796" t="s">
        <v>2401</v>
      </c>
      <c r="C6796" t="b">
        <v>0</v>
      </c>
      <c r="D6796" t="s">
        <v>79</v>
      </c>
      <c r="E6796">
        <v>96</v>
      </c>
      <c r="F6796">
        <v>2020</v>
      </c>
    </row>
    <row r="6797" spans="1:6" x14ac:dyDescent="0.25">
      <c r="A6797" t="s">
        <v>2377</v>
      </c>
      <c r="B6797" t="s">
        <v>2341</v>
      </c>
      <c r="C6797" t="b">
        <v>1</v>
      </c>
      <c r="D6797" t="s">
        <v>77</v>
      </c>
      <c r="E6797">
        <v>2844</v>
      </c>
      <c r="F6797">
        <v>2020</v>
      </c>
    </row>
    <row r="6798" spans="1:6" x14ac:dyDescent="0.25">
      <c r="A6798" t="s">
        <v>2457</v>
      </c>
      <c r="B6798" t="s">
        <v>2341</v>
      </c>
      <c r="C6798" t="b">
        <v>1</v>
      </c>
      <c r="D6798" t="s">
        <v>85</v>
      </c>
      <c r="E6798">
        <v>7380</v>
      </c>
      <c r="F6798">
        <v>2020</v>
      </c>
    </row>
    <row r="6799" spans="1:6" x14ac:dyDescent="0.25">
      <c r="A6799" t="s">
        <v>2447</v>
      </c>
      <c r="B6799" t="s">
        <v>2343</v>
      </c>
      <c r="C6799" t="b">
        <v>1</v>
      </c>
      <c r="D6799" t="s">
        <v>85</v>
      </c>
      <c r="E6799">
        <v>11495</v>
      </c>
      <c r="F6799">
        <v>2020</v>
      </c>
    </row>
    <row r="6800" spans="1:6" x14ac:dyDescent="0.25">
      <c r="A6800" t="s">
        <v>2447</v>
      </c>
      <c r="B6800" t="s">
        <v>2343</v>
      </c>
      <c r="C6800" t="b">
        <v>1</v>
      </c>
      <c r="D6800" t="s">
        <v>85</v>
      </c>
      <c r="E6800">
        <v>22743</v>
      </c>
      <c r="F6800">
        <v>2020</v>
      </c>
    </row>
    <row r="6801" spans="1:6" x14ac:dyDescent="0.25">
      <c r="A6801" t="s">
        <v>2370</v>
      </c>
      <c r="B6801" t="s">
        <v>2341</v>
      </c>
      <c r="C6801" t="b">
        <v>1</v>
      </c>
      <c r="D6801" t="s">
        <v>85</v>
      </c>
      <c r="E6801">
        <v>299697</v>
      </c>
      <c r="F6801">
        <v>2020</v>
      </c>
    </row>
    <row r="6802" spans="1:6" x14ac:dyDescent="0.25">
      <c r="A6802" t="s">
        <v>2353</v>
      </c>
      <c r="B6802" t="s">
        <v>2350</v>
      </c>
      <c r="C6802" t="b">
        <v>0</v>
      </c>
      <c r="D6802" t="s">
        <v>55</v>
      </c>
      <c r="E6802">
        <v>21.943000000000001</v>
      </c>
      <c r="F6802">
        <v>2020</v>
      </c>
    </row>
    <row r="6803" spans="1:6" x14ac:dyDescent="0.25">
      <c r="A6803" t="s">
        <v>2455</v>
      </c>
      <c r="B6803" t="s">
        <v>2343</v>
      </c>
      <c r="C6803" t="b">
        <v>1</v>
      </c>
      <c r="D6803" t="s">
        <v>55</v>
      </c>
      <c r="E6803">
        <v>3383.0569999999998</v>
      </c>
      <c r="F6803">
        <v>2020</v>
      </c>
    </row>
    <row r="6804" spans="1:6" x14ac:dyDescent="0.25">
      <c r="A6804" t="s">
        <v>2353</v>
      </c>
      <c r="B6804" t="s">
        <v>2350</v>
      </c>
      <c r="C6804" t="b">
        <v>0</v>
      </c>
      <c r="D6804" t="s">
        <v>55</v>
      </c>
      <c r="E6804">
        <v>109.29</v>
      </c>
      <c r="F6804">
        <v>2020</v>
      </c>
    </row>
    <row r="6805" spans="1:6" x14ac:dyDescent="0.25">
      <c r="A6805" t="s">
        <v>2398</v>
      </c>
      <c r="B6805" t="s">
        <v>2343</v>
      </c>
      <c r="C6805" t="b">
        <v>1</v>
      </c>
      <c r="D6805" t="s">
        <v>55</v>
      </c>
      <c r="E6805">
        <v>16533.71</v>
      </c>
      <c r="F6805">
        <v>2020</v>
      </c>
    </row>
    <row r="6806" spans="1:6" x14ac:dyDescent="0.25">
      <c r="A6806" t="s">
        <v>2332</v>
      </c>
      <c r="B6806" t="s">
        <v>2350</v>
      </c>
      <c r="C6806" t="b">
        <v>0</v>
      </c>
      <c r="D6806" t="s">
        <v>85</v>
      </c>
      <c r="E6806">
        <v>0</v>
      </c>
      <c r="F6806">
        <v>2020</v>
      </c>
    </row>
    <row r="6807" spans="1:6" x14ac:dyDescent="0.25">
      <c r="A6807" t="s">
        <v>2455</v>
      </c>
      <c r="B6807" t="s">
        <v>2343</v>
      </c>
      <c r="C6807" t="b">
        <v>1</v>
      </c>
      <c r="D6807" t="s">
        <v>85</v>
      </c>
      <c r="E6807">
        <v>464</v>
      </c>
      <c r="F6807">
        <v>2020</v>
      </c>
    </row>
    <row r="6808" spans="1:6" x14ac:dyDescent="0.25">
      <c r="A6808" t="s">
        <v>2332</v>
      </c>
      <c r="B6808" t="s">
        <v>2386</v>
      </c>
      <c r="C6808" t="b">
        <v>0</v>
      </c>
      <c r="D6808" t="s">
        <v>85</v>
      </c>
      <c r="E6808">
        <v>0</v>
      </c>
      <c r="F6808">
        <v>2020</v>
      </c>
    </row>
    <row r="6809" spans="1:6" x14ac:dyDescent="0.25">
      <c r="A6809" t="s">
        <v>2332</v>
      </c>
      <c r="B6809" t="s">
        <v>2350</v>
      </c>
      <c r="C6809" t="b">
        <v>0</v>
      </c>
      <c r="D6809" t="s">
        <v>85</v>
      </c>
      <c r="E6809">
        <v>0</v>
      </c>
      <c r="F6809">
        <v>2020</v>
      </c>
    </row>
    <row r="6810" spans="1:6" x14ac:dyDescent="0.25">
      <c r="A6810" t="s">
        <v>2455</v>
      </c>
      <c r="B6810" t="s">
        <v>2343</v>
      </c>
      <c r="C6810" t="b">
        <v>1</v>
      </c>
      <c r="D6810" t="s">
        <v>85</v>
      </c>
      <c r="E6810">
        <v>807</v>
      </c>
      <c r="F6810">
        <v>2020</v>
      </c>
    </row>
    <row r="6811" spans="1:6" x14ac:dyDescent="0.25">
      <c r="A6811" t="s">
        <v>2332</v>
      </c>
      <c r="B6811" t="s">
        <v>2386</v>
      </c>
      <c r="C6811" t="b">
        <v>0</v>
      </c>
      <c r="D6811" t="s">
        <v>85</v>
      </c>
      <c r="E6811">
        <v>0</v>
      </c>
      <c r="F6811">
        <v>2020</v>
      </c>
    </row>
    <row r="6812" spans="1:6" x14ac:dyDescent="0.25">
      <c r="A6812" t="s">
        <v>2332</v>
      </c>
      <c r="B6812" t="s">
        <v>2350</v>
      </c>
      <c r="C6812" t="b">
        <v>0</v>
      </c>
      <c r="D6812" t="s">
        <v>85</v>
      </c>
      <c r="E6812">
        <v>0</v>
      </c>
      <c r="F6812">
        <v>2020</v>
      </c>
    </row>
    <row r="6813" spans="1:6" x14ac:dyDescent="0.25">
      <c r="A6813" t="s">
        <v>2332</v>
      </c>
      <c r="B6813" t="s">
        <v>2343</v>
      </c>
      <c r="C6813" t="b">
        <v>0</v>
      </c>
      <c r="D6813" t="s">
        <v>85</v>
      </c>
      <c r="E6813">
        <v>1965</v>
      </c>
      <c r="F6813">
        <v>2020</v>
      </c>
    </row>
    <row r="6814" spans="1:6" x14ac:dyDescent="0.25">
      <c r="A6814" t="s">
        <v>2455</v>
      </c>
      <c r="B6814" t="s">
        <v>2343</v>
      </c>
      <c r="C6814" t="b">
        <v>1</v>
      </c>
      <c r="D6814" t="s">
        <v>85</v>
      </c>
      <c r="E6814">
        <v>4752</v>
      </c>
      <c r="F6814">
        <v>2020</v>
      </c>
    </row>
    <row r="6815" spans="1:6" x14ac:dyDescent="0.25">
      <c r="A6815" t="s">
        <v>2332</v>
      </c>
      <c r="B6815" t="s">
        <v>2350</v>
      </c>
      <c r="C6815" t="b">
        <v>0</v>
      </c>
      <c r="D6815" t="s">
        <v>85</v>
      </c>
      <c r="E6815">
        <v>0</v>
      </c>
      <c r="F6815">
        <v>2020</v>
      </c>
    </row>
    <row r="6816" spans="1:6" x14ac:dyDescent="0.25">
      <c r="A6816" t="s">
        <v>2385</v>
      </c>
      <c r="B6816" t="s">
        <v>2350</v>
      </c>
      <c r="C6816" t="b">
        <v>0</v>
      </c>
      <c r="D6816" t="s">
        <v>8</v>
      </c>
      <c r="E6816">
        <v>11.238</v>
      </c>
      <c r="F6816">
        <v>2020</v>
      </c>
    </row>
    <row r="6817" spans="1:6" x14ac:dyDescent="0.25">
      <c r="A6817" t="s">
        <v>2342</v>
      </c>
      <c r="B6817" t="s">
        <v>2352</v>
      </c>
      <c r="C6817" t="b">
        <v>0</v>
      </c>
      <c r="D6817" t="s">
        <v>8</v>
      </c>
      <c r="E6817">
        <v>30.762</v>
      </c>
      <c r="F6817">
        <v>2020</v>
      </c>
    </row>
    <row r="6818" spans="1:6" x14ac:dyDescent="0.25">
      <c r="A6818" t="s">
        <v>2332</v>
      </c>
      <c r="B6818" t="s">
        <v>2350</v>
      </c>
      <c r="C6818" t="b">
        <v>0</v>
      </c>
      <c r="D6818" t="s">
        <v>58</v>
      </c>
      <c r="E6818">
        <v>0</v>
      </c>
      <c r="F6818">
        <v>2020</v>
      </c>
    </row>
    <row r="6819" spans="1:6" x14ac:dyDescent="0.25">
      <c r="A6819" t="s">
        <v>2448</v>
      </c>
      <c r="B6819" t="s">
        <v>2352</v>
      </c>
      <c r="C6819" t="b">
        <v>0</v>
      </c>
      <c r="D6819" t="s">
        <v>58</v>
      </c>
      <c r="E6819">
        <v>24121</v>
      </c>
      <c r="F6819">
        <v>2020</v>
      </c>
    </row>
    <row r="6820" spans="1:6" x14ac:dyDescent="0.25">
      <c r="A6820" t="s">
        <v>2382</v>
      </c>
      <c r="B6820" t="s">
        <v>2350</v>
      </c>
      <c r="C6820" t="b">
        <v>0</v>
      </c>
      <c r="D6820" t="s">
        <v>58</v>
      </c>
      <c r="E6820">
        <v>45</v>
      </c>
      <c r="F6820">
        <v>2020</v>
      </c>
    </row>
    <row r="6821" spans="1:6" x14ac:dyDescent="0.25">
      <c r="A6821" t="s">
        <v>2332</v>
      </c>
      <c r="B6821" t="s">
        <v>2350</v>
      </c>
      <c r="C6821" t="b">
        <v>0</v>
      </c>
      <c r="D6821" t="s">
        <v>19</v>
      </c>
      <c r="E6821">
        <v>0</v>
      </c>
      <c r="F6821">
        <v>2020</v>
      </c>
    </row>
    <row r="6822" spans="1:6" x14ac:dyDescent="0.25">
      <c r="A6822" t="s">
        <v>2332</v>
      </c>
      <c r="B6822" t="s">
        <v>2350</v>
      </c>
      <c r="C6822" t="b">
        <v>0</v>
      </c>
      <c r="D6822" t="s">
        <v>19</v>
      </c>
      <c r="E6822">
        <v>0</v>
      </c>
      <c r="F6822">
        <v>2020</v>
      </c>
    </row>
    <row r="6823" spans="1:6" x14ac:dyDescent="0.25">
      <c r="A6823" t="s">
        <v>2455</v>
      </c>
      <c r="B6823" t="s">
        <v>2352</v>
      </c>
      <c r="C6823" t="b">
        <v>0</v>
      </c>
      <c r="D6823" t="s">
        <v>19</v>
      </c>
      <c r="E6823">
        <v>80842</v>
      </c>
      <c r="F6823">
        <v>2020</v>
      </c>
    </row>
    <row r="6824" spans="1:6" x14ac:dyDescent="0.25">
      <c r="A6824" t="s">
        <v>2353</v>
      </c>
      <c r="B6824" t="s">
        <v>2345</v>
      </c>
      <c r="C6824" t="b">
        <v>0</v>
      </c>
      <c r="D6824" t="s">
        <v>88</v>
      </c>
      <c r="E6824">
        <v>1586.335</v>
      </c>
      <c r="F6824">
        <v>2020</v>
      </c>
    </row>
    <row r="6825" spans="1:6" x14ac:dyDescent="0.25">
      <c r="A6825" t="s">
        <v>2353</v>
      </c>
      <c r="B6825" t="s">
        <v>2347</v>
      </c>
      <c r="C6825" t="b">
        <v>0</v>
      </c>
      <c r="D6825" t="s">
        <v>88</v>
      </c>
      <c r="E6825">
        <v>1708.6890000000001</v>
      </c>
      <c r="F6825">
        <v>2020</v>
      </c>
    </row>
    <row r="6826" spans="1:6" x14ac:dyDescent="0.25">
      <c r="A6826" t="s">
        <v>2456</v>
      </c>
      <c r="B6826" t="s">
        <v>2386</v>
      </c>
      <c r="C6826" t="b">
        <v>1</v>
      </c>
      <c r="D6826" t="s">
        <v>88</v>
      </c>
      <c r="E6826">
        <v>36621.976000000002</v>
      </c>
      <c r="F6826">
        <v>2020</v>
      </c>
    </row>
    <row r="6827" spans="1:6" x14ac:dyDescent="0.25">
      <c r="A6827" t="s">
        <v>2353</v>
      </c>
      <c r="B6827" t="s">
        <v>2347</v>
      </c>
      <c r="C6827" t="b">
        <v>0</v>
      </c>
      <c r="D6827" t="s">
        <v>55</v>
      </c>
      <c r="E6827">
        <v>550.03499999999997</v>
      </c>
      <c r="F6827">
        <v>2020</v>
      </c>
    </row>
    <row r="6828" spans="1:6" x14ac:dyDescent="0.25">
      <c r="A6828" t="s">
        <v>2455</v>
      </c>
      <c r="B6828" t="s">
        <v>2386</v>
      </c>
      <c r="C6828" t="b">
        <v>1</v>
      </c>
      <c r="D6828" t="s">
        <v>55</v>
      </c>
      <c r="E6828">
        <v>104103.97</v>
      </c>
      <c r="F6828">
        <v>2020</v>
      </c>
    </row>
    <row r="6829" spans="1:6" x14ac:dyDescent="0.25">
      <c r="A6829" t="s">
        <v>2332</v>
      </c>
      <c r="B6829" t="s">
        <v>2386</v>
      </c>
      <c r="C6829" t="b">
        <v>0</v>
      </c>
      <c r="D6829" t="s">
        <v>24</v>
      </c>
      <c r="E6829">
        <v>0</v>
      </c>
      <c r="F6829">
        <v>2020</v>
      </c>
    </row>
    <row r="6830" spans="1:6" x14ac:dyDescent="0.25">
      <c r="A6830" t="s">
        <v>2381</v>
      </c>
      <c r="B6830" t="s">
        <v>2386</v>
      </c>
      <c r="C6830" t="b">
        <v>1</v>
      </c>
      <c r="D6830" t="s">
        <v>24</v>
      </c>
      <c r="E6830">
        <v>8.9920000000000009</v>
      </c>
      <c r="F6830">
        <v>2020</v>
      </c>
    </row>
    <row r="6831" spans="1:6" x14ac:dyDescent="0.25">
      <c r="A6831" t="s">
        <v>2353</v>
      </c>
      <c r="B6831" t="s">
        <v>2352</v>
      </c>
      <c r="C6831" t="b">
        <v>0</v>
      </c>
      <c r="D6831" t="s">
        <v>24</v>
      </c>
      <c r="E6831">
        <v>5491.9610000000002</v>
      </c>
      <c r="F6831">
        <v>2020</v>
      </c>
    </row>
    <row r="6832" spans="1:6" x14ac:dyDescent="0.25">
      <c r="A6832" t="s">
        <v>2381</v>
      </c>
      <c r="B6832" t="s">
        <v>2386</v>
      </c>
      <c r="C6832" t="b">
        <v>1</v>
      </c>
      <c r="D6832" t="s">
        <v>24</v>
      </c>
      <c r="E6832">
        <v>16217.047</v>
      </c>
      <c r="F6832">
        <v>2020</v>
      </c>
    </row>
    <row r="6833" spans="1:6" x14ac:dyDescent="0.25">
      <c r="A6833" t="s">
        <v>2353</v>
      </c>
      <c r="B6833" t="s">
        <v>2350</v>
      </c>
      <c r="C6833" t="b">
        <v>0</v>
      </c>
      <c r="D6833" t="s">
        <v>100</v>
      </c>
      <c r="E6833">
        <v>2829.8130000000001</v>
      </c>
      <c r="F6833">
        <v>2020</v>
      </c>
    </row>
    <row r="6834" spans="1:6" x14ac:dyDescent="0.25">
      <c r="A6834" t="s">
        <v>2453</v>
      </c>
      <c r="B6834" t="s">
        <v>2467</v>
      </c>
      <c r="C6834" t="b">
        <v>0</v>
      </c>
      <c r="D6834" t="s">
        <v>100</v>
      </c>
      <c r="E6834">
        <v>87595.070999999996</v>
      </c>
      <c r="F6834">
        <v>2020</v>
      </c>
    </row>
    <row r="6835" spans="1:6" x14ac:dyDescent="0.25">
      <c r="A6835" t="s">
        <v>2453</v>
      </c>
      <c r="B6835" t="s">
        <v>2467</v>
      </c>
      <c r="C6835" t="b">
        <v>0</v>
      </c>
      <c r="D6835" t="s">
        <v>100</v>
      </c>
      <c r="E6835">
        <v>107064.12</v>
      </c>
      <c r="F6835">
        <v>2020</v>
      </c>
    </row>
    <row r="6836" spans="1:6" x14ac:dyDescent="0.25">
      <c r="A6836" t="s">
        <v>2332</v>
      </c>
      <c r="B6836" t="s">
        <v>2345</v>
      </c>
      <c r="C6836" t="b">
        <v>0</v>
      </c>
      <c r="D6836" t="s">
        <v>15</v>
      </c>
      <c r="E6836">
        <v>0</v>
      </c>
      <c r="F6836">
        <v>2020</v>
      </c>
    </row>
    <row r="6837" spans="1:6" x14ac:dyDescent="0.25">
      <c r="A6837" t="s">
        <v>2353</v>
      </c>
      <c r="B6837" t="s">
        <v>2347</v>
      </c>
      <c r="C6837" t="b">
        <v>0</v>
      </c>
      <c r="D6837" t="s">
        <v>15</v>
      </c>
      <c r="E6837">
        <v>2219.665</v>
      </c>
      <c r="F6837">
        <v>2020</v>
      </c>
    </row>
    <row r="6838" spans="1:6" x14ac:dyDescent="0.25">
      <c r="A6838" t="s">
        <v>2332</v>
      </c>
      <c r="B6838" t="s">
        <v>2350</v>
      </c>
      <c r="C6838" t="b">
        <v>0</v>
      </c>
      <c r="D6838" t="s">
        <v>15</v>
      </c>
      <c r="E6838">
        <v>0</v>
      </c>
      <c r="F6838">
        <v>2020</v>
      </c>
    </row>
    <row r="6839" spans="1:6" x14ac:dyDescent="0.25">
      <c r="A6839" t="s">
        <v>2448</v>
      </c>
      <c r="B6839" t="s">
        <v>2386</v>
      </c>
      <c r="C6839" t="b">
        <v>1</v>
      </c>
      <c r="D6839" t="s">
        <v>15</v>
      </c>
      <c r="E6839">
        <v>292156.34000000003</v>
      </c>
      <c r="F6839">
        <v>2020</v>
      </c>
    </row>
    <row r="6840" spans="1:6" x14ac:dyDescent="0.25">
      <c r="A6840" t="s">
        <v>2380</v>
      </c>
      <c r="B6840" t="s">
        <v>2386</v>
      </c>
      <c r="C6840" t="b">
        <v>1</v>
      </c>
      <c r="D6840" t="s">
        <v>24</v>
      </c>
      <c r="E6840">
        <v>37735.26</v>
      </c>
      <c r="F6840">
        <v>2020</v>
      </c>
    </row>
    <row r="6841" spans="1:6" x14ac:dyDescent="0.25">
      <c r="A6841" t="s">
        <v>2332</v>
      </c>
      <c r="B6841" t="s">
        <v>2350</v>
      </c>
      <c r="C6841" t="b">
        <v>0</v>
      </c>
      <c r="D6841" t="s">
        <v>24</v>
      </c>
      <c r="E6841">
        <v>0</v>
      </c>
      <c r="F6841">
        <v>2020</v>
      </c>
    </row>
    <row r="6842" spans="1:6" x14ac:dyDescent="0.25">
      <c r="A6842" t="s">
        <v>2353</v>
      </c>
      <c r="B6842" t="s">
        <v>2347</v>
      </c>
      <c r="C6842" t="b">
        <v>0</v>
      </c>
      <c r="D6842" t="s">
        <v>24</v>
      </c>
      <c r="E6842">
        <v>4588.9269999999997</v>
      </c>
      <c r="F6842">
        <v>2020</v>
      </c>
    </row>
    <row r="6843" spans="1:6" x14ac:dyDescent="0.25">
      <c r="A6843" t="s">
        <v>2332</v>
      </c>
      <c r="B6843" t="s">
        <v>2386</v>
      </c>
      <c r="C6843" t="b">
        <v>0</v>
      </c>
      <c r="D6843" t="s">
        <v>24</v>
      </c>
      <c r="E6843">
        <v>0</v>
      </c>
      <c r="F6843">
        <v>2020</v>
      </c>
    </row>
    <row r="6844" spans="1:6" x14ac:dyDescent="0.25">
      <c r="A6844" t="s">
        <v>2455</v>
      </c>
      <c r="B6844" t="s">
        <v>2352</v>
      </c>
      <c r="C6844" t="b">
        <v>0</v>
      </c>
      <c r="D6844" t="s">
        <v>114</v>
      </c>
      <c r="E6844">
        <v>42263.48</v>
      </c>
      <c r="F6844">
        <v>2020</v>
      </c>
    </row>
    <row r="6845" spans="1:6" x14ac:dyDescent="0.25">
      <c r="A6845" t="s">
        <v>2385</v>
      </c>
      <c r="B6845" t="s">
        <v>2352</v>
      </c>
      <c r="C6845" t="b">
        <v>0</v>
      </c>
      <c r="D6845" t="s">
        <v>16</v>
      </c>
      <c r="E6845">
        <v>20811</v>
      </c>
      <c r="F6845">
        <v>2020</v>
      </c>
    </row>
    <row r="6846" spans="1:6" x14ac:dyDescent="0.25">
      <c r="A6846" t="s">
        <v>2385</v>
      </c>
      <c r="B6846" t="s">
        <v>2350</v>
      </c>
      <c r="C6846" t="b">
        <v>0</v>
      </c>
      <c r="D6846" t="s">
        <v>16</v>
      </c>
      <c r="E6846">
        <v>45</v>
      </c>
      <c r="F6846">
        <v>2020</v>
      </c>
    </row>
    <row r="6847" spans="1:6" x14ac:dyDescent="0.25">
      <c r="A6847" t="s">
        <v>2353</v>
      </c>
      <c r="B6847" t="s">
        <v>2350</v>
      </c>
      <c r="C6847" t="b">
        <v>0</v>
      </c>
      <c r="D6847" t="s">
        <v>100</v>
      </c>
      <c r="E6847">
        <v>2245.9430000000002</v>
      </c>
      <c r="F6847">
        <v>2020</v>
      </c>
    </row>
    <row r="6848" spans="1:6" x14ac:dyDescent="0.25">
      <c r="A6848" t="s">
        <v>2385</v>
      </c>
      <c r="B6848" t="s">
        <v>2345</v>
      </c>
      <c r="C6848" t="b">
        <v>1</v>
      </c>
      <c r="D6848" t="s">
        <v>100</v>
      </c>
      <c r="E6848">
        <v>652948.06000000006</v>
      </c>
      <c r="F6848">
        <v>2020</v>
      </c>
    </row>
    <row r="6849" spans="1:6" x14ac:dyDescent="0.25">
      <c r="A6849" t="s">
        <v>2455</v>
      </c>
      <c r="B6849" t="s">
        <v>2352</v>
      </c>
      <c r="C6849" t="b">
        <v>0</v>
      </c>
      <c r="D6849" t="s">
        <v>114</v>
      </c>
      <c r="E6849">
        <v>541347</v>
      </c>
      <c r="F6849">
        <v>2020</v>
      </c>
    </row>
    <row r="6850" spans="1:6" x14ac:dyDescent="0.25">
      <c r="A6850" t="s">
        <v>2332</v>
      </c>
      <c r="B6850" t="s">
        <v>2345</v>
      </c>
      <c r="C6850" t="b">
        <v>0</v>
      </c>
      <c r="D6850" t="s">
        <v>100</v>
      </c>
      <c r="E6850">
        <v>0</v>
      </c>
      <c r="F6850">
        <v>2020</v>
      </c>
    </row>
    <row r="6851" spans="1:6" x14ac:dyDescent="0.25">
      <c r="A6851" t="s">
        <v>2456</v>
      </c>
      <c r="B6851" t="s">
        <v>2386</v>
      </c>
      <c r="C6851" t="b">
        <v>1</v>
      </c>
      <c r="D6851" t="s">
        <v>100</v>
      </c>
      <c r="E6851">
        <v>127436.26</v>
      </c>
      <c r="F6851">
        <v>2020</v>
      </c>
    </row>
    <row r="6852" spans="1:6" x14ac:dyDescent="0.25">
      <c r="A6852" t="s">
        <v>2332</v>
      </c>
      <c r="B6852" t="s">
        <v>2350</v>
      </c>
      <c r="C6852" t="b">
        <v>0</v>
      </c>
      <c r="D6852" t="s">
        <v>100</v>
      </c>
      <c r="E6852">
        <v>0</v>
      </c>
      <c r="F6852">
        <v>2020</v>
      </c>
    </row>
    <row r="6853" spans="1:6" x14ac:dyDescent="0.25">
      <c r="A6853" t="s">
        <v>2353</v>
      </c>
      <c r="B6853" t="s">
        <v>2347</v>
      </c>
      <c r="C6853" t="b">
        <v>0</v>
      </c>
      <c r="D6853" t="s">
        <v>100</v>
      </c>
      <c r="E6853">
        <v>97582.736000000004</v>
      </c>
      <c r="F6853">
        <v>2020</v>
      </c>
    </row>
    <row r="6854" spans="1:6" x14ac:dyDescent="0.25">
      <c r="A6854" t="s">
        <v>2351</v>
      </c>
      <c r="B6854" t="s">
        <v>2341</v>
      </c>
      <c r="C6854" t="b">
        <v>1</v>
      </c>
      <c r="D6854" t="s">
        <v>77</v>
      </c>
      <c r="E6854">
        <v>138442</v>
      </c>
      <c r="F6854">
        <v>2020</v>
      </c>
    </row>
    <row r="6855" spans="1:6" x14ac:dyDescent="0.25">
      <c r="A6855" t="s">
        <v>2332</v>
      </c>
      <c r="B6855" t="s">
        <v>2350</v>
      </c>
      <c r="C6855" t="b">
        <v>0</v>
      </c>
      <c r="D6855" t="s">
        <v>79</v>
      </c>
      <c r="E6855">
        <v>0</v>
      </c>
      <c r="F6855">
        <v>2020</v>
      </c>
    </row>
    <row r="6856" spans="1:6" x14ac:dyDescent="0.25">
      <c r="A6856" t="s">
        <v>2332</v>
      </c>
      <c r="B6856" t="s">
        <v>2343</v>
      </c>
      <c r="C6856" t="b">
        <v>0</v>
      </c>
      <c r="D6856" t="s">
        <v>79</v>
      </c>
      <c r="E6856">
        <v>78140</v>
      </c>
      <c r="F6856">
        <v>2020</v>
      </c>
    </row>
    <row r="6857" spans="1:6" x14ac:dyDescent="0.25">
      <c r="A6857" t="s">
        <v>2332</v>
      </c>
      <c r="B6857" t="s">
        <v>2350</v>
      </c>
      <c r="C6857" t="b">
        <v>0</v>
      </c>
      <c r="D6857" t="s">
        <v>79</v>
      </c>
      <c r="E6857">
        <v>0</v>
      </c>
      <c r="F6857">
        <v>2020</v>
      </c>
    </row>
    <row r="6858" spans="1:6" x14ac:dyDescent="0.25">
      <c r="A6858" t="s">
        <v>2447</v>
      </c>
      <c r="B6858" t="s">
        <v>2343</v>
      </c>
      <c r="C6858" t="b">
        <v>1</v>
      </c>
      <c r="D6858" t="s">
        <v>79</v>
      </c>
      <c r="E6858">
        <v>161029</v>
      </c>
      <c r="F6858">
        <v>2020</v>
      </c>
    </row>
    <row r="6859" spans="1:6" x14ac:dyDescent="0.25">
      <c r="A6859" t="s">
        <v>2453</v>
      </c>
      <c r="B6859" t="s">
        <v>2350</v>
      </c>
      <c r="C6859" t="b">
        <v>1</v>
      </c>
      <c r="D6859" t="s">
        <v>29</v>
      </c>
      <c r="E6859">
        <v>2419.7959999999998</v>
      </c>
      <c r="F6859">
        <v>2020</v>
      </c>
    </row>
    <row r="6860" spans="1:6" x14ac:dyDescent="0.25">
      <c r="A6860" t="s">
        <v>2332</v>
      </c>
      <c r="B6860" t="s">
        <v>2350</v>
      </c>
      <c r="C6860" t="b">
        <v>0</v>
      </c>
      <c r="D6860" t="s">
        <v>29</v>
      </c>
      <c r="E6860">
        <v>248059.2</v>
      </c>
      <c r="F6860">
        <v>2020</v>
      </c>
    </row>
    <row r="6861" spans="1:6" x14ac:dyDescent="0.25">
      <c r="A6861" t="s">
        <v>2332</v>
      </c>
      <c r="B6861" t="s">
        <v>2350</v>
      </c>
      <c r="C6861" t="b">
        <v>0</v>
      </c>
      <c r="D6861" t="s">
        <v>29</v>
      </c>
      <c r="E6861">
        <v>0</v>
      </c>
      <c r="F6861">
        <v>2020</v>
      </c>
    </row>
    <row r="6862" spans="1:6" x14ac:dyDescent="0.25">
      <c r="A6862" t="s">
        <v>2453</v>
      </c>
      <c r="B6862" t="s">
        <v>2350</v>
      </c>
      <c r="C6862" t="b">
        <v>1</v>
      </c>
      <c r="D6862" t="s">
        <v>29</v>
      </c>
      <c r="E6862">
        <v>860848</v>
      </c>
      <c r="F6862">
        <v>2020</v>
      </c>
    </row>
    <row r="6863" spans="1:6" x14ac:dyDescent="0.25">
      <c r="A6863" t="s">
        <v>2370</v>
      </c>
      <c r="B6863" t="s">
        <v>2339</v>
      </c>
      <c r="C6863" t="b">
        <v>1</v>
      </c>
      <c r="D6863" t="s">
        <v>15</v>
      </c>
      <c r="E6863">
        <v>51903</v>
      </c>
      <c r="F6863">
        <v>2020</v>
      </c>
    </row>
    <row r="6864" spans="1:6" x14ac:dyDescent="0.25">
      <c r="A6864" t="s">
        <v>2332</v>
      </c>
      <c r="B6864" t="s">
        <v>2339</v>
      </c>
      <c r="C6864" t="b">
        <v>0</v>
      </c>
      <c r="D6864" t="s">
        <v>15</v>
      </c>
      <c r="E6864">
        <v>0</v>
      </c>
      <c r="F6864">
        <v>2020</v>
      </c>
    </row>
    <row r="6865" spans="1:6" x14ac:dyDescent="0.25">
      <c r="A6865" t="s">
        <v>2332</v>
      </c>
      <c r="B6865" t="s">
        <v>2341</v>
      </c>
      <c r="C6865" t="b">
        <v>0</v>
      </c>
      <c r="D6865" t="s">
        <v>15</v>
      </c>
      <c r="E6865">
        <v>0</v>
      </c>
      <c r="F6865">
        <v>2020</v>
      </c>
    </row>
    <row r="6866" spans="1:6" x14ac:dyDescent="0.25">
      <c r="A6866" t="s">
        <v>2332</v>
      </c>
      <c r="B6866" t="s">
        <v>2341</v>
      </c>
      <c r="C6866" t="b">
        <v>0</v>
      </c>
      <c r="D6866" t="s">
        <v>15</v>
      </c>
      <c r="E6866">
        <v>0</v>
      </c>
      <c r="F6866">
        <v>2020</v>
      </c>
    </row>
    <row r="6867" spans="1:6" x14ac:dyDescent="0.25">
      <c r="A6867" t="s">
        <v>2385</v>
      </c>
      <c r="B6867" t="s">
        <v>2341</v>
      </c>
      <c r="C6867" t="b">
        <v>1</v>
      </c>
      <c r="D6867" t="s">
        <v>122</v>
      </c>
      <c r="E6867">
        <v>17990</v>
      </c>
      <c r="F6867">
        <v>2020</v>
      </c>
    </row>
    <row r="6868" spans="1:6" x14ac:dyDescent="0.25">
      <c r="A6868" t="s">
        <v>2332</v>
      </c>
      <c r="B6868" t="s">
        <v>2345</v>
      </c>
      <c r="C6868" t="b">
        <v>0</v>
      </c>
      <c r="D6868" t="s">
        <v>88</v>
      </c>
      <c r="E6868">
        <v>0</v>
      </c>
      <c r="F6868">
        <v>2020</v>
      </c>
    </row>
    <row r="6869" spans="1:6" x14ac:dyDescent="0.25">
      <c r="A6869" t="s">
        <v>2395</v>
      </c>
      <c r="B6869" t="s">
        <v>2386</v>
      </c>
      <c r="C6869" t="b">
        <v>1</v>
      </c>
      <c r="D6869" t="s">
        <v>88</v>
      </c>
      <c r="E6869">
        <v>353067.69</v>
      </c>
      <c r="F6869">
        <v>2020</v>
      </c>
    </row>
    <row r="6870" spans="1:6" x14ac:dyDescent="0.25">
      <c r="A6870" t="s">
        <v>2353</v>
      </c>
      <c r="B6870" t="s">
        <v>2347</v>
      </c>
      <c r="C6870" t="b">
        <v>0</v>
      </c>
      <c r="D6870" t="s">
        <v>88</v>
      </c>
      <c r="E6870">
        <v>41414.093999999997</v>
      </c>
      <c r="F6870">
        <v>2020</v>
      </c>
    </row>
    <row r="6871" spans="1:6" x14ac:dyDescent="0.25">
      <c r="A6871" t="s">
        <v>2332</v>
      </c>
      <c r="B6871" t="s">
        <v>2350</v>
      </c>
      <c r="C6871" t="b">
        <v>0</v>
      </c>
      <c r="D6871" t="s">
        <v>88</v>
      </c>
      <c r="E6871">
        <v>0</v>
      </c>
      <c r="F6871">
        <v>2020</v>
      </c>
    </row>
    <row r="6872" spans="1:6" x14ac:dyDescent="0.25">
      <c r="A6872" t="s">
        <v>2332</v>
      </c>
      <c r="B6872" t="s">
        <v>2386</v>
      </c>
      <c r="C6872" t="b">
        <v>0</v>
      </c>
      <c r="D6872" t="s">
        <v>88</v>
      </c>
      <c r="E6872">
        <v>0</v>
      </c>
      <c r="F6872">
        <v>2020</v>
      </c>
    </row>
    <row r="6873" spans="1:6" x14ac:dyDescent="0.25">
      <c r="A6873" t="s">
        <v>2332</v>
      </c>
      <c r="B6873" t="s">
        <v>2386</v>
      </c>
      <c r="C6873" t="b">
        <v>0</v>
      </c>
      <c r="D6873" t="s">
        <v>88</v>
      </c>
      <c r="E6873">
        <v>0</v>
      </c>
      <c r="F6873">
        <v>2020</v>
      </c>
    </row>
    <row r="6874" spans="1:6" x14ac:dyDescent="0.25">
      <c r="A6874" t="s">
        <v>2391</v>
      </c>
      <c r="B6874" t="s">
        <v>2386</v>
      </c>
      <c r="C6874" t="b">
        <v>1</v>
      </c>
      <c r="D6874" t="s">
        <v>131</v>
      </c>
      <c r="E6874">
        <v>44727</v>
      </c>
      <c r="F6874">
        <v>2020</v>
      </c>
    </row>
    <row r="6875" spans="1:6" x14ac:dyDescent="0.25">
      <c r="A6875" t="s">
        <v>2373</v>
      </c>
      <c r="B6875" t="s">
        <v>2386</v>
      </c>
      <c r="C6875" t="b">
        <v>1</v>
      </c>
      <c r="D6875" t="s">
        <v>35</v>
      </c>
      <c r="E6875">
        <v>23700</v>
      </c>
      <c r="F6875">
        <v>2020</v>
      </c>
    </row>
    <row r="6876" spans="1:6" x14ac:dyDescent="0.25">
      <c r="A6876" t="s">
        <v>2459</v>
      </c>
      <c r="B6876" t="s">
        <v>2386</v>
      </c>
      <c r="C6876" t="b">
        <v>1</v>
      </c>
      <c r="D6876" t="s">
        <v>77</v>
      </c>
      <c r="E6876">
        <v>25761</v>
      </c>
      <c r="F6876">
        <v>2020</v>
      </c>
    </row>
    <row r="6877" spans="1:6" x14ac:dyDescent="0.25">
      <c r="A6877" t="s">
        <v>2456</v>
      </c>
      <c r="B6877" t="s">
        <v>2386</v>
      </c>
      <c r="C6877" t="b">
        <v>1</v>
      </c>
      <c r="D6877" t="s">
        <v>77</v>
      </c>
      <c r="E6877">
        <v>7033</v>
      </c>
      <c r="F6877">
        <v>2020</v>
      </c>
    </row>
    <row r="6878" spans="1:6" x14ac:dyDescent="0.25">
      <c r="A6878" t="s">
        <v>2455</v>
      </c>
      <c r="B6878" t="s">
        <v>2429</v>
      </c>
      <c r="C6878" t="b">
        <v>1</v>
      </c>
      <c r="D6878" t="s">
        <v>74</v>
      </c>
      <c r="E6878">
        <v>49277</v>
      </c>
      <c r="F6878">
        <v>2020</v>
      </c>
    </row>
    <row r="6879" spans="1:6" x14ac:dyDescent="0.25">
      <c r="A6879" t="s">
        <v>2455</v>
      </c>
      <c r="B6879" t="s">
        <v>2429</v>
      </c>
      <c r="C6879" t="b">
        <v>1</v>
      </c>
      <c r="D6879" t="s">
        <v>74</v>
      </c>
      <c r="E6879">
        <v>57246</v>
      </c>
      <c r="F6879">
        <v>2020</v>
      </c>
    </row>
    <row r="6880" spans="1:6" x14ac:dyDescent="0.25">
      <c r="A6880" t="s">
        <v>2332</v>
      </c>
      <c r="B6880" t="s">
        <v>2343</v>
      </c>
      <c r="C6880" t="b">
        <v>0</v>
      </c>
      <c r="D6880" t="s">
        <v>82</v>
      </c>
      <c r="E6880">
        <v>0</v>
      </c>
      <c r="F6880">
        <v>2020</v>
      </c>
    </row>
    <row r="6881" spans="1:6" x14ac:dyDescent="0.25">
      <c r="A6881" t="s">
        <v>2366</v>
      </c>
      <c r="B6881" t="s">
        <v>2343</v>
      </c>
      <c r="C6881" t="b">
        <v>0</v>
      </c>
      <c r="D6881" t="s">
        <v>82</v>
      </c>
      <c r="E6881">
        <v>17376</v>
      </c>
      <c r="F6881">
        <v>2020</v>
      </c>
    </row>
    <row r="6882" spans="1:6" x14ac:dyDescent="0.25">
      <c r="A6882" t="s">
        <v>2456</v>
      </c>
      <c r="B6882" t="s">
        <v>2341</v>
      </c>
      <c r="C6882" t="b">
        <v>1</v>
      </c>
      <c r="D6882" t="s">
        <v>32</v>
      </c>
      <c r="E6882">
        <v>47476</v>
      </c>
      <c r="F6882">
        <v>2020</v>
      </c>
    </row>
    <row r="6883" spans="1:6" x14ac:dyDescent="0.25">
      <c r="A6883" t="s">
        <v>2457</v>
      </c>
      <c r="B6883" t="s">
        <v>2341</v>
      </c>
      <c r="C6883" t="b">
        <v>1</v>
      </c>
      <c r="D6883" t="s">
        <v>32</v>
      </c>
      <c r="E6883">
        <v>4120</v>
      </c>
      <c r="F6883">
        <v>2020</v>
      </c>
    </row>
    <row r="6884" spans="1:6" x14ac:dyDescent="0.25">
      <c r="A6884" t="s">
        <v>2404</v>
      </c>
      <c r="B6884" t="s">
        <v>2341</v>
      </c>
      <c r="C6884" t="b">
        <v>0</v>
      </c>
      <c r="D6884" t="s">
        <v>105</v>
      </c>
      <c r="E6884">
        <v>3396</v>
      </c>
      <c r="F6884">
        <v>2020</v>
      </c>
    </row>
    <row r="6885" spans="1:6" x14ac:dyDescent="0.25">
      <c r="A6885" t="s">
        <v>2338</v>
      </c>
      <c r="B6885" t="s">
        <v>2350</v>
      </c>
      <c r="C6885" t="b">
        <v>0</v>
      </c>
      <c r="D6885" t="s">
        <v>105</v>
      </c>
      <c r="E6885">
        <v>74</v>
      </c>
      <c r="F6885">
        <v>2020</v>
      </c>
    </row>
    <row r="6886" spans="1:6" x14ac:dyDescent="0.25">
      <c r="A6886" t="s">
        <v>2447</v>
      </c>
      <c r="B6886" t="s">
        <v>2343</v>
      </c>
      <c r="C6886" t="b">
        <v>1</v>
      </c>
      <c r="D6886" t="s">
        <v>114</v>
      </c>
      <c r="E6886">
        <v>997527.63</v>
      </c>
      <c r="F6886">
        <v>2020</v>
      </c>
    </row>
    <row r="6887" spans="1:6" x14ac:dyDescent="0.25">
      <c r="A6887" t="s">
        <v>2353</v>
      </c>
      <c r="B6887" t="s">
        <v>2372</v>
      </c>
      <c r="C6887" t="b">
        <v>0</v>
      </c>
      <c r="D6887" t="s">
        <v>114</v>
      </c>
      <c r="E6887">
        <v>13452.918</v>
      </c>
      <c r="F6887">
        <v>2020</v>
      </c>
    </row>
    <row r="6888" spans="1:6" x14ac:dyDescent="0.25">
      <c r="A6888" t="s">
        <v>2447</v>
      </c>
      <c r="B6888" t="s">
        <v>2343</v>
      </c>
      <c r="C6888" t="b">
        <v>1</v>
      </c>
      <c r="D6888" t="s">
        <v>114</v>
      </c>
      <c r="E6888">
        <v>1781146</v>
      </c>
      <c r="F6888">
        <v>2020</v>
      </c>
    </row>
    <row r="6889" spans="1:6" x14ac:dyDescent="0.25">
      <c r="A6889" t="s">
        <v>2332</v>
      </c>
      <c r="B6889" t="s">
        <v>2372</v>
      </c>
      <c r="C6889" t="b">
        <v>0</v>
      </c>
      <c r="D6889" t="s">
        <v>114</v>
      </c>
      <c r="E6889">
        <v>0</v>
      </c>
      <c r="F6889">
        <v>2020</v>
      </c>
    </row>
    <row r="6890" spans="1:6" x14ac:dyDescent="0.25">
      <c r="A6890" t="s">
        <v>2332</v>
      </c>
      <c r="B6890" t="s">
        <v>2347</v>
      </c>
      <c r="C6890" t="b">
        <v>0</v>
      </c>
      <c r="D6890" t="s">
        <v>48</v>
      </c>
      <c r="E6890">
        <v>0</v>
      </c>
      <c r="F6890">
        <v>2020</v>
      </c>
    </row>
    <row r="6891" spans="1:6" x14ac:dyDescent="0.25">
      <c r="A6891" t="s">
        <v>2332</v>
      </c>
      <c r="B6891" t="s">
        <v>2350</v>
      </c>
      <c r="C6891" t="b">
        <v>0</v>
      </c>
      <c r="D6891" t="s">
        <v>48</v>
      </c>
      <c r="E6891">
        <v>0</v>
      </c>
      <c r="F6891">
        <v>2020</v>
      </c>
    </row>
    <row r="6892" spans="1:6" x14ac:dyDescent="0.25">
      <c r="A6892" t="s">
        <v>2406</v>
      </c>
      <c r="B6892" t="s">
        <v>2372</v>
      </c>
      <c r="C6892" t="b">
        <v>0</v>
      </c>
      <c r="D6892" t="s">
        <v>48</v>
      </c>
      <c r="E6892">
        <v>50882</v>
      </c>
      <c r="F6892">
        <v>2020</v>
      </c>
    </row>
    <row r="6893" spans="1:6" x14ac:dyDescent="0.25">
      <c r="A6893" t="s">
        <v>2385</v>
      </c>
      <c r="B6893" t="s">
        <v>2341</v>
      </c>
      <c r="C6893" t="b">
        <v>1</v>
      </c>
      <c r="D6893" t="s">
        <v>48</v>
      </c>
      <c r="E6893">
        <v>1203744</v>
      </c>
      <c r="F6893">
        <v>2020</v>
      </c>
    </row>
    <row r="6894" spans="1:6" x14ac:dyDescent="0.25">
      <c r="A6894" t="s">
        <v>2441</v>
      </c>
      <c r="B6894" t="s">
        <v>2341</v>
      </c>
      <c r="C6894" t="b">
        <v>1</v>
      </c>
      <c r="D6894" t="s">
        <v>16</v>
      </c>
      <c r="E6894">
        <v>7788</v>
      </c>
      <c r="F6894">
        <v>2020</v>
      </c>
    </row>
    <row r="6895" spans="1:6" x14ac:dyDescent="0.25">
      <c r="A6895" t="s">
        <v>2378</v>
      </c>
      <c r="B6895" t="s">
        <v>2341</v>
      </c>
      <c r="C6895" t="b">
        <v>1</v>
      </c>
      <c r="D6895" t="s">
        <v>16</v>
      </c>
      <c r="E6895">
        <v>7788</v>
      </c>
      <c r="F6895">
        <v>2020</v>
      </c>
    </row>
    <row r="6896" spans="1:6" x14ac:dyDescent="0.25">
      <c r="A6896" t="s">
        <v>2332</v>
      </c>
      <c r="B6896" t="s">
        <v>2339</v>
      </c>
      <c r="C6896" t="b">
        <v>0</v>
      </c>
      <c r="D6896" t="s">
        <v>15</v>
      </c>
      <c r="E6896">
        <v>0</v>
      </c>
      <c r="F6896">
        <v>2020</v>
      </c>
    </row>
    <row r="6897" spans="1:6" x14ac:dyDescent="0.25">
      <c r="A6897" t="s">
        <v>2332</v>
      </c>
      <c r="B6897" t="s">
        <v>2339</v>
      </c>
      <c r="C6897" t="b">
        <v>0</v>
      </c>
      <c r="D6897" t="s">
        <v>15</v>
      </c>
      <c r="E6897">
        <v>0</v>
      </c>
      <c r="F6897">
        <v>2020</v>
      </c>
    </row>
    <row r="6898" spans="1:6" x14ac:dyDescent="0.25">
      <c r="A6898" t="s">
        <v>2332</v>
      </c>
      <c r="B6898" t="s">
        <v>2339</v>
      </c>
      <c r="C6898" t="b">
        <v>0</v>
      </c>
      <c r="D6898" t="s">
        <v>15</v>
      </c>
      <c r="E6898">
        <v>0</v>
      </c>
      <c r="F6898">
        <v>2020</v>
      </c>
    </row>
    <row r="6899" spans="1:6" x14ac:dyDescent="0.25">
      <c r="A6899" t="s">
        <v>2378</v>
      </c>
      <c r="B6899" t="s">
        <v>2339</v>
      </c>
      <c r="C6899" t="b">
        <v>1</v>
      </c>
      <c r="D6899" t="s">
        <v>15</v>
      </c>
      <c r="E6899">
        <v>24544</v>
      </c>
      <c r="F6899">
        <v>2020</v>
      </c>
    </row>
    <row r="6900" spans="1:6" x14ac:dyDescent="0.25">
      <c r="A6900" t="s">
        <v>2454</v>
      </c>
      <c r="B6900" t="s">
        <v>2429</v>
      </c>
      <c r="C6900" t="b">
        <v>1</v>
      </c>
      <c r="D6900" t="s">
        <v>15</v>
      </c>
      <c r="E6900">
        <v>154858</v>
      </c>
      <c r="F6900">
        <v>2020</v>
      </c>
    </row>
    <row r="6901" spans="1:6" x14ac:dyDescent="0.25">
      <c r="A6901" t="s">
        <v>2360</v>
      </c>
      <c r="B6901" t="s">
        <v>2429</v>
      </c>
      <c r="C6901" t="b">
        <v>1</v>
      </c>
      <c r="D6901" t="s">
        <v>15</v>
      </c>
      <c r="E6901">
        <v>177909</v>
      </c>
      <c r="F6901">
        <v>2020</v>
      </c>
    </row>
    <row r="6902" spans="1:6" x14ac:dyDescent="0.25">
      <c r="A6902" t="s">
        <v>2332</v>
      </c>
      <c r="B6902" t="s">
        <v>2345</v>
      </c>
      <c r="C6902" t="b">
        <v>0</v>
      </c>
      <c r="D6902" t="s">
        <v>32</v>
      </c>
      <c r="E6902">
        <v>0</v>
      </c>
      <c r="F6902">
        <v>2020</v>
      </c>
    </row>
    <row r="6903" spans="1:6" x14ac:dyDescent="0.25">
      <c r="A6903" t="s">
        <v>2356</v>
      </c>
      <c r="B6903" t="s">
        <v>2347</v>
      </c>
      <c r="C6903" t="b">
        <v>0</v>
      </c>
      <c r="D6903" t="s">
        <v>32</v>
      </c>
      <c r="E6903">
        <v>52268</v>
      </c>
      <c r="F6903">
        <v>2020</v>
      </c>
    </row>
    <row r="6904" spans="1:6" x14ac:dyDescent="0.25">
      <c r="A6904" t="s">
        <v>2332</v>
      </c>
      <c r="B6904" t="s">
        <v>2345</v>
      </c>
      <c r="C6904" t="b">
        <v>0</v>
      </c>
      <c r="D6904" t="s">
        <v>32</v>
      </c>
      <c r="E6904">
        <v>0</v>
      </c>
      <c r="F6904">
        <v>2020</v>
      </c>
    </row>
    <row r="6905" spans="1:6" x14ac:dyDescent="0.25">
      <c r="A6905" t="s">
        <v>2407</v>
      </c>
      <c r="B6905" t="s">
        <v>2341</v>
      </c>
      <c r="C6905" t="b">
        <v>1</v>
      </c>
      <c r="D6905" t="s">
        <v>85</v>
      </c>
      <c r="E6905">
        <v>3856</v>
      </c>
      <c r="F6905">
        <v>2020</v>
      </c>
    </row>
    <row r="6906" spans="1:6" x14ac:dyDescent="0.25">
      <c r="A6906" t="s">
        <v>2448</v>
      </c>
      <c r="B6906" t="s">
        <v>2343</v>
      </c>
      <c r="C6906" t="b">
        <v>1</v>
      </c>
      <c r="D6906" t="s">
        <v>100</v>
      </c>
      <c r="E6906">
        <v>233</v>
      </c>
      <c r="F6906">
        <v>2020</v>
      </c>
    </row>
    <row r="6907" spans="1:6" x14ac:dyDescent="0.25">
      <c r="A6907" t="s">
        <v>2448</v>
      </c>
      <c r="B6907" t="s">
        <v>2343</v>
      </c>
      <c r="C6907" t="b">
        <v>1</v>
      </c>
      <c r="D6907" t="s">
        <v>100</v>
      </c>
      <c r="E6907">
        <v>798</v>
      </c>
      <c r="F6907">
        <v>2020</v>
      </c>
    </row>
    <row r="6908" spans="1:6" x14ac:dyDescent="0.25">
      <c r="A6908" t="s">
        <v>2332</v>
      </c>
      <c r="B6908" t="s">
        <v>2350</v>
      </c>
      <c r="C6908" t="b">
        <v>0</v>
      </c>
      <c r="D6908" t="s">
        <v>8</v>
      </c>
      <c r="E6908">
        <v>0</v>
      </c>
      <c r="F6908">
        <v>2020</v>
      </c>
    </row>
    <row r="6909" spans="1:6" x14ac:dyDescent="0.25">
      <c r="A6909" t="s">
        <v>2447</v>
      </c>
      <c r="B6909" t="s">
        <v>2343</v>
      </c>
      <c r="C6909" t="b">
        <v>1</v>
      </c>
      <c r="D6909" t="s">
        <v>8</v>
      </c>
      <c r="E6909">
        <v>35916</v>
      </c>
      <c r="F6909">
        <v>2020</v>
      </c>
    </row>
    <row r="6910" spans="1:6" x14ac:dyDescent="0.25">
      <c r="A6910" t="s">
        <v>2332</v>
      </c>
      <c r="B6910" t="s">
        <v>2350</v>
      </c>
      <c r="C6910" t="b">
        <v>0</v>
      </c>
      <c r="D6910" t="s">
        <v>8</v>
      </c>
      <c r="E6910">
        <v>0</v>
      </c>
      <c r="F6910">
        <v>2020</v>
      </c>
    </row>
    <row r="6911" spans="1:6" x14ac:dyDescent="0.25">
      <c r="A6911" t="s">
        <v>2447</v>
      </c>
      <c r="B6911" t="s">
        <v>2343</v>
      </c>
      <c r="C6911" t="b">
        <v>1</v>
      </c>
      <c r="D6911" t="s">
        <v>8</v>
      </c>
      <c r="E6911">
        <v>72612</v>
      </c>
      <c r="F6911">
        <v>2020</v>
      </c>
    </row>
    <row r="6912" spans="1:6" x14ac:dyDescent="0.25">
      <c r="A6912" t="s">
        <v>2381</v>
      </c>
      <c r="B6912" t="s">
        <v>2386</v>
      </c>
      <c r="C6912" t="b">
        <v>1</v>
      </c>
      <c r="D6912" t="s">
        <v>40</v>
      </c>
      <c r="E6912">
        <v>92194</v>
      </c>
      <c r="F6912">
        <v>2020</v>
      </c>
    </row>
    <row r="6913" spans="1:6" x14ac:dyDescent="0.25">
      <c r="A6913" t="s">
        <v>2446</v>
      </c>
      <c r="B6913" t="s">
        <v>2350</v>
      </c>
      <c r="C6913" t="b">
        <v>1</v>
      </c>
      <c r="D6913" t="s">
        <v>40</v>
      </c>
      <c r="E6913">
        <v>8.82</v>
      </c>
      <c r="F6913">
        <v>2020</v>
      </c>
    </row>
    <row r="6914" spans="1:6" x14ac:dyDescent="0.25">
      <c r="A6914" t="s">
        <v>2381</v>
      </c>
      <c r="B6914" t="s">
        <v>2350</v>
      </c>
      <c r="C6914" t="b">
        <v>1</v>
      </c>
      <c r="D6914" t="s">
        <v>40</v>
      </c>
      <c r="E6914">
        <v>62.72</v>
      </c>
      <c r="F6914">
        <v>2020</v>
      </c>
    </row>
    <row r="6915" spans="1:6" x14ac:dyDescent="0.25">
      <c r="A6915" t="s">
        <v>2378</v>
      </c>
      <c r="B6915" t="s">
        <v>2350</v>
      </c>
      <c r="C6915" t="b">
        <v>1</v>
      </c>
      <c r="D6915" t="s">
        <v>40</v>
      </c>
      <c r="E6915">
        <v>83.3</v>
      </c>
      <c r="F6915">
        <v>2020</v>
      </c>
    </row>
    <row r="6916" spans="1:6" x14ac:dyDescent="0.25">
      <c r="A6916" t="s">
        <v>2342</v>
      </c>
      <c r="B6916" t="s">
        <v>2350</v>
      </c>
      <c r="C6916" t="b">
        <v>1</v>
      </c>
      <c r="D6916" t="s">
        <v>40</v>
      </c>
      <c r="E6916">
        <v>29.4</v>
      </c>
      <c r="F6916">
        <v>2020</v>
      </c>
    </row>
    <row r="6917" spans="1:6" x14ac:dyDescent="0.25">
      <c r="A6917" t="s">
        <v>2370</v>
      </c>
      <c r="B6917" t="s">
        <v>2350</v>
      </c>
      <c r="C6917" t="b">
        <v>1</v>
      </c>
      <c r="D6917" t="s">
        <v>40</v>
      </c>
      <c r="E6917">
        <v>18.62</v>
      </c>
      <c r="F6917">
        <v>2020</v>
      </c>
    </row>
    <row r="6918" spans="1:6" x14ac:dyDescent="0.25">
      <c r="A6918" t="s">
        <v>2455</v>
      </c>
      <c r="B6918" t="s">
        <v>2350</v>
      </c>
      <c r="C6918" t="b">
        <v>1</v>
      </c>
      <c r="D6918" t="s">
        <v>40</v>
      </c>
      <c r="E6918">
        <v>176.4</v>
      </c>
      <c r="F6918">
        <v>2020</v>
      </c>
    </row>
    <row r="6919" spans="1:6" x14ac:dyDescent="0.25">
      <c r="A6919" t="s">
        <v>2444</v>
      </c>
      <c r="B6919" t="s">
        <v>2350</v>
      </c>
      <c r="C6919" t="b">
        <v>1</v>
      </c>
      <c r="D6919" t="s">
        <v>40</v>
      </c>
      <c r="E6919">
        <v>2.94</v>
      </c>
      <c r="F6919">
        <v>2020</v>
      </c>
    </row>
    <row r="6920" spans="1:6" x14ac:dyDescent="0.25">
      <c r="A6920" t="s">
        <v>2383</v>
      </c>
      <c r="B6920" t="s">
        <v>2350</v>
      </c>
      <c r="C6920" t="b">
        <v>1</v>
      </c>
      <c r="D6920" t="s">
        <v>40</v>
      </c>
      <c r="E6920">
        <v>177.8</v>
      </c>
      <c r="F6920">
        <v>2020</v>
      </c>
    </row>
    <row r="6921" spans="1:6" x14ac:dyDescent="0.25">
      <c r="A6921" t="s">
        <v>2332</v>
      </c>
      <c r="B6921" t="s">
        <v>2350</v>
      </c>
      <c r="C6921" t="b">
        <v>0</v>
      </c>
      <c r="D6921" t="s">
        <v>40</v>
      </c>
      <c r="E6921">
        <v>0</v>
      </c>
      <c r="F6921">
        <v>2020</v>
      </c>
    </row>
    <row r="6922" spans="1:6" x14ac:dyDescent="0.25">
      <c r="A6922" t="s">
        <v>2374</v>
      </c>
      <c r="B6922" t="s">
        <v>2341</v>
      </c>
      <c r="C6922" t="b">
        <v>1</v>
      </c>
      <c r="D6922" t="s">
        <v>97</v>
      </c>
      <c r="E6922">
        <v>59917</v>
      </c>
      <c r="F6922">
        <v>2020</v>
      </c>
    </row>
    <row r="6923" spans="1:6" x14ac:dyDescent="0.25">
      <c r="A6923" t="s">
        <v>2456</v>
      </c>
      <c r="B6923" t="s">
        <v>2386</v>
      </c>
      <c r="C6923" t="b">
        <v>1</v>
      </c>
      <c r="D6923" t="s">
        <v>122</v>
      </c>
      <c r="E6923">
        <v>24329</v>
      </c>
      <c r="F6923">
        <v>2020</v>
      </c>
    </row>
    <row r="6924" spans="1:6" x14ac:dyDescent="0.25">
      <c r="A6924" t="s">
        <v>2332</v>
      </c>
      <c r="B6924" t="s">
        <v>2429</v>
      </c>
      <c r="C6924" t="b">
        <v>0</v>
      </c>
      <c r="D6924" t="s">
        <v>15</v>
      </c>
      <c r="E6924">
        <v>0</v>
      </c>
      <c r="F6924">
        <v>2020</v>
      </c>
    </row>
    <row r="6925" spans="1:6" x14ac:dyDescent="0.25">
      <c r="A6925" t="s">
        <v>2353</v>
      </c>
      <c r="B6925" t="s">
        <v>2429</v>
      </c>
      <c r="C6925" t="b">
        <v>0</v>
      </c>
      <c r="D6925" t="s">
        <v>15</v>
      </c>
      <c r="E6925">
        <v>92218</v>
      </c>
      <c r="F6925">
        <v>2020</v>
      </c>
    </row>
    <row r="6926" spans="1:6" x14ac:dyDescent="0.25">
      <c r="A6926" t="s">
        <v>2456</v>
      </c>
      <c r="B6926" t="s">
        <v>2341</v>
      </c>
      <c r="C6926" t="b">
        <v>1</v>
      </c>
      <c r="D6926" t="s">
        <v>16</v>
      </c>
      <c r="E6926">
        <v>9357</v>
      </c>
      <c r="F6926">
        <v>2020</v>
      </c>
    </row>
    <row r="6927" spans="1:6" x14ac:dyDescent="0.25">
      <c r="A6927" t="s">
        <v>2455</v>
      </c>
      <c r="B6927" t="s">
        <v>2352</v>
      </c>
      <c r="C6927" t="b">
        <v>0</v>
      </c>
      <c r="D6927" t="s">
        <v>3</v>
      </c>
      <c r="E6927">
        <v>17179</v>
      </c>
      <c r="F6927">
        <v>2020</v>
      </c>
    </row>
    <row r="6928" spans="1:6" x14ac:dyDescent="0.25">
      <c r="A6928" t="s">
        <v>2373</v>
      </c>
      <c r="B6928" t="s">
        <v>2350</v>
      </c>
      <c r="C6928" t="b">
        <v>0</v>
      </c>
      <c r="D6928" t="s">
        <v>37</v>
      </c>
      <c r="E6928">
        <v>16</v>
      </c>
      <c r="F6928">
        <v>2020</v>
      </c>
    </row>
    <row r="6929" spans="1:6" x14ac:dyDescent="0.25">
      <c r="A6929" t="s">
        <v>2332</v>
      </c>
      <c r="B6929" t="s">
        <v>2352</v>
      </c>
      <c r="C6929" t="b">
        <v>0</v>
      </c>
      <c r="D6929" t="s">
        <v>37</v>
      </c>
      <c r="E6929">
        <v>0</v>
      </c>
      <c r="F6929">
        <v>2020</v>
      </c>
    </row>
    <row r="6930" spans="1:6" x14ac:dyDescent="0.25">
      <c r="A6930" t="s">
        <v>2332</v>
      </c>
      <c r="B6930" t="s">
        <v>2350</v>
      </c>
      <c r="C6930" t="b">
        <v>0</v>
      </c>
      <c r="D6930" t="s">
        <v>82</v>
      </c>
      <c r="E6930">
        <v>0</v>
      </c>
      <c r="F6930">
        <v>2020</v>
      </c>
    </row>
    <row r="6931" spans="1:6" x14ac:dyDescent="0.25">
      <c r="A6931" t="s">
        <v>2332</v>
      </c>
      <c r="B6931" t="s">
        <v>2352</v>
      </c>
      <c r="C6931" t="b">
        <v>0</v>
      </c>
      <c r="D6931" t="s">
        <v>82</v>
      </c>
      <c r="E6931">
        <v>0</v>
      </c>
      <c r="F6931">
        <v>2020</v>
      </c>
    </row>
    <row r="6932" spans="1:6" x14ac:dyDescent="0.25">
      <c r="A6932" t="s">
        <v>2394</v>
      </c>
      <c r="B6932" t="s">
        <v>2350</v>
      </c>
      <c r="C6932" t="b">
        <v>1</v>
      </c>
      <c r="D6932" t="s">
        <v>40</v>
      </c>
      <c r="E6932">
        <v>40.18</v>
      </c>
      <c r="F6932">
        <v>2020</v>
      </c>
    </row>
    <row r="6933" spans="1:6" x14ac:dyDescent="0.25">
      <c r="A6933" t="s">
        <v>2447</v>
      </c>
      <c r="B6933" t="s">
        <v>2467</v>
      </c>
      <c r="C6933" t="b">
        <v>1</v>
      </c>
      <c r="D6933" t="s">
        <v>100</v>
      </c>
      <c r="E6933">
        <v>136216.01999999999</v>
      </c>
      <c r="F6933">
        <v>2020</v>
      </c>
    </row>
    <row r="6934" spans="1:6" x14ac:dyDescent="0.25">
      <c r="A6934" t="s">
        <v>2447</v>
      </c>
      <c r="B6934" t="s">
        <v>2467</v>
      </c>
      <c r="C6934" t="b">
        <v>1</v>
      </c>
      <c r="D6934" t="s">
        <v>100</v>
      </c>
      <c r="E6934">
        <v>166488.98000000001</v>
      </c>
      <c r="F6934">
        <v>2020</v>
      </c>
    </row>
    <row r="6935" spans="1:6" x14ac:dyDescent="0.25">
      <c r="A6935" t="s">
        <v>2332</v>
      </c>
      <c r="B6935" t="s">
        <v>2347</v>
      </c>
      <c r="C6935" t="b">
        <v>0</v>
      </c>
      <c r="D6935" t="s">
        <v>100</v>
      </c>
      <c r="E6935">
        <v>0</v>
      </c>
      <c r="F6935">
        <v>2020</v>
      </c>
    </row>
    <row r="6936" spans="1:6" x14ac:dyDescent="0.25">
      <c r="A6936" t="s">
        <v>2332</v>
      </c>
      <c r="B6936" t="s">
        <v>2352</v>
      </c>
      <c r="C6936" t="b">
        <v>0</v>
      </c>
      <c r="D6936" t="s">
        <v>114</v>
      </c>
      <c r="E6936">
        <v>0</v>
      </c>
      <c r="F6936">
        <v>2020</v>
      </c>
    </row>
    <row r="6937" spans="1:6" x14ac:dyDescent="0.25">
      <c r="A6937" t="s">
        <v>2332</v>
      </c>
      <c r="B6937" t="s">
        <v>2343</v>
      </c>
      <c r="C6937" t="b">
        <v>0</v>
      </c>
      <c r="D6937" t="s">
        <v>15</v>
      </c>
      <c r="E6937">
        <v>3359</v>
      </c>
      <c r="F6937">
        <v>2020</v>
      </c>
    </row>
    <row r="6938" spans="1:6" x14ac:dyDescent="0.25">
      <c r="A6938" t="s">
        <v>2447</v>
      </c>
      <c r="B6938" t="s">
        <v>2343</v>
      </c>
      <c r="C6938" t="b">
        <v>1</v>
      </c>
      <c r="D6938" t="s">
        <v>15</v>
      </c>
      <c r="E6938">
        <v>15336</v>
      </c>
      <c r="F6938">
        <v>2020</v>
      </c>
    </row>
    <row r="6939" spans="1:6" x14ac:dyDescent="0.25">
      <c r="A6939" t="s">
        <v>2455</v>
      </c>
      <c r="B6939" t="s">
        <v>2339</v>
      </c>
      <c r="C6939" t="b">
        <v>1</v>
      </c>
      <c r="D6939" t="s">
        <v>15</v>
      </c>
      <c r="E6939">
        <v>10513</v>
      </c>
      <c r="F6939">
        <v>2020</v>
      </c>
    </row>
    <row r="6940" spans="1:6" x14ac:dyDescent="0.25">
      <c r="A6940" t="s">
        <v>2353</v>
      </c>
      <c r="B6940" t="s">
        <v>2347</v>
      </c>
      <c r="C6940" t="b">
        <v>0</v>
      </c>
      <c r="D6940" t="s">
        <v>58</v>
      </c>
      <c r="E6940">
        <v>80.281999999999996</v>
      </c>
      <c r="F6940">
        <v>2020</v>
      </c>
    </row>
    <row r="6941" spans="1:6" x14ac:dyDescent="0.25">
      <c r="A6941" t="s">
        <v>2353</v>
      </c>
      <c r="B6941" t="s">
        <v>2372</v>
      </c>
      <c r="C6941" t="b">
        <v>0</v>
      </c>
      <c r="D6941" t="s">
        <v>58</v>
      </c>
      <c r="E6941">
        <v>4755.8990000000003</v>
      </c>
      <c r="F6941">
        <v>2020</v>
      </c>
    </row>
    <row r="6942" spans="1:6" x14ac:dyDescent="0.25">
      <c r="A6942" t="s">
        <v>2444</v>
      </c>
      <c r="B6942" t="s">
        <v>2386</v>
      </c>
      <c r="C6942" t="b">
        <v>1</v>
      </c>
      <c r="D6942" t="s">
        <v>58</v>
      </c>
      <c r="E6942">
        <v>85401.819000000003</v>
      </c>
      <c r="F6942">
        <v>2020</v>
      </c>
    </row>
    <row r="6943" spans="1:6" x14ac:dyDescent="0.25">
      <c r="A6943" t="s">
        <v>2353</v>
      </c>
      <c r="B6943" t="s">
        <v>2345</v>
      </c>
      <c r="C6943" t="b">
        <v>0</v>
      </c>
      <c r="D6943" t="s">
        <v>3</v>
      </c>
      <c r="E6943">
        <v>2.181</v>
      </c>
      <c r="F6943">
        <v>2020</v>
      </c>
    </row>
    <row r="6944" spans="1:6" x14ac:dyDescent="0.25">
      <c r="A6944" t="s">
        <v>2374</v>
      </c>
      <c r="B6944" t="s">
        <v>2386</v>
      </c>
      <c r="C6944" t="b">
        <v>1</v>
      </c>
      <c r="D6944" t="s">
        <v>3</v>
      </c>
      <c r="E6944">
        <v>208122.91</v>
      </c>
      <c r="F6944">
        <v>2020</v>
      </c>
    </row>
    <row r="6945" spans="1:6" x14ac:dyDescent="0.25">
      <c r="A6945" t="s">
        <v>2332</v>
      </c>
      <c r="B6945" t="s">
        <v>2350</v>
      </c>
      <c r="C6945" t="b">
        <v>0</v>
      </c>
      <c r="D6945" t="s">
        <v>3</v>
      </c>
      <c r="E6945">
        <v>0</v>
      </c>
      <c r="F6945">
        <v>2020</v>
      </c>
    </row>
    <row r="6946" spans="1:6" x14ac:dyDescent="0.25">
      <c r="A6946" t="s">
        <v>2353</v>
      </c>
      <c r="B6946" t="s">
        <v>2347</v>
      </c>
      <c r="C6946" t="b">
        <v>0</v>
      </c>
      <c r="D6946" t="s">
        <v>3</v>
      </c>
      <c r="E6946">
        <v>64918.822</v>
      </c>
      <c r="F6946">
        <v>2020</v>
      </c>
    </row>
    <row r="6947" spans="1:6" x14ac:dyDescent="0.25">
      <c r="A6947" t="s">
        <v>2353</v>
      </c>
      <c r="B6947" t="s">
        <v>2350</v>
      </c>
      <c r="C6947" t="b">
        <v>0</v>
      </c>
      <c r="D6947" t="s">
        <v>3</v>
      </c>
      <c r="E6947">
        <v>1116.8979999999999</v>
      </c>
      <c r="F6947">
        <v>2020</v>
      </c>
    </row>
    <row r="6948" spans="1:6" x14ac:dyDescent="0.25">
      <c r="A6948" t="s">
        <v>2374</v>
      </c>
      <c r="B6948" t="s">
        <v>2386</v>
      </c>
      <c r="C6948" t="b">
        <v>1</v>
      </c>
      <c r="D6948" t="s">
        <v>3</v>
      </c>
      <c r="E6948">
        <v>185639.19</v>
      </c>
      <c r="F6948">
        <v>2020</v>
      </c>
    </row>
    <row r="6949" spans="1:6" x14ac:dyDescent="0.25">
      <c r="A6949" t="s">
        <v>2380</v>
      </c>
      <c r="B6949" t="s">
        <v>2386</v>
      </c>
      <c r="C6949" t="b">
        <v>1</v>
      </c>
      <c r="D6949" t="s">
        <v>58</v>
      </c>
      <c r="E6949">
        <v>38217</v>
      </c>
      <c r="F6949">
        <v>2020</v>
      </c>
    </row>
    <row r="6950" spans="1:6" x14ac:dyDescent="0.25">
      <c r="A6950" t="s">
        <v>2383</v>
      </c>
      <c r="B6950" t="s">
        <v>2386</v>
      </c>
      <c r="C6950" t="b">
        <v>1</v>
      </c>
      <c r="D6950" t="s">
        <v>58</v>
      </c>
      <c r="E6950">
        <v>54514</v>
      </c>
      <c r="F6950">
        <v>2020</v>
      </c>
    </row>
    <row r="6951" spans="1:6" x14ac:dyDescent="0.25">
      <c r="A6951" t="s">
        <v>2444</v>
      </c>
      <c r="B6951" t="s">
        <v>2467</v>
      </c>
      <c r="C6951" t="b">
        <v>1</v>
      </c>
      <c r="D6951" t="s">
        <v>19</v>
      </c>
      <c r="E6951">
        <v>45395.747000000003</v>
      </c>
      <c r="F6951">
        <v>2020</v>
      </c>
    </row>
    <row r="6952" spans="1:6" x14ac:dyDescent="0.25">
      <c r="A6952" t="s">
        <v>2444</v>
      </c>
      <c r="B6952" t="s">
        <v>2467</v>
      </c>
      <c r="C6952" t="b">
        <v>1</v>
      </c>
      <c r="D6952" t="s">
        <v>19</v>
      </c>
      <c r="E6952">
        <v>55484.252999999997</v>
      </c>
      <c r="F6952">
        <v>2020</v>
      </c>
    </row>
    <row r="6953" spans="1:6" x14ac:dyDescent="0.25">
      <c r="A6953" t="s">
        <v>2332</v>
      </c>
      <c r="B6953" t="s">
        <v>2343</v>
      </c>
      <c r="C6953" t="b">
        <v>0</v>
      </c>
      <c r="D6953" t="s">
        <v>97</v>
      </c>
      <c r="E6953">
        <v>908685</v>
      </c>
      <c r="F6953">
        <v>2020</v>
      </c>
    </row>
    <row r="6954" spans="1:6" x14ac:dyDescent="0.25">
      <c r="A6954" t="s">
        <v>2354</v>
      </c>
      <c r="B6954" t="s">
        <v>2343</v>
      </c>
      <c r="C6954" t="b">
        <v>1</v>
      </c>
      <c r="D6954" t="s">
        <v>97</v>
      </c>
      <c r="E6954">
        <v>1435241</v>
      </c>
      <c r="F6954">
        <v>2020</v>
      </c>
    </row>
    <row r="6955" spans="1:6" x14ac:dyDescent="0.25">
      <c r="A6955" t="s">
        <v>2332</v>
      </c>
      <c r="B6955" t="s">
        <v>2345</v>
      </c>
      <c r="C6955" t="b">
        <v>0</v>
      </c>
      <c r="D6955" t="s">
        <v>3</v>
      </c>
      <c r="E6955">
        <v>0</v>
      </c>
      <c r="F6955">
        <v>2020</v>
      </c>
    </row>
    <row r="6956" spans="1:6" x14ac:dyDescent="0.25">
      <c r="A6956" t="s">
        <v>2381</v>
      </c>
      <c r="B6956" t="s">
        <v>2386</v>
      </c>
      <c r="C6956" t="b">
        <v>1</v>
      </c>
      <c r="D6956" t="s">
        <v>3</v>
      </c>
      <c r="E6956">
        <v>208781.06</v>
      </c>
      <c r="F6956">
        <v>2020</v>
      </c>
    </row>
    <row r="6957" spans="1:6" x14ac:dyDescent="0.25">
      <c r="A6957" t="s">
        <v>2353</v>
      </c>
      <c r="B6957" t="s">
        <v>2350</v>
      </c>
      <c r="C6957" t="b">
        <v>0</v>
      </c>
      <c r="D6957" t="s">
        <v>3</v>
      </c>
      <c r="E6957">
        <v>198.92699999999999</v>
      </c>
      <c r="F6957">
        <v>2020</v>
      </c>
    </row>
    <row r="6958" spans="1:6" x14ac:dyDescent="0.25">
      <c r="A6958" t="s">
        <v>2353</v>
      </c>
      <c r="B6958" t="s">
        <v>2347</v>
      </c>
      <c r="C6958" t="b">
        <v>0</v>
      </c>
      <c r="D6958" t="s">
        <v>3</v>
      </c>
      <c r="E6958">
        <v>6428.9629999999997</v>
      </c>
      <c r="F6958">
        <v>2020</v>
      </c>
    </row>
    <row r="6959" spans="1:6" x14ac:dyDescent="0.25">
      <c r="A6959" t="s">
        <v>2332</v>
      </c>
      <c r="B6959" t="s">
        <v>2386</v>
      </c>
      <c r="C6959" t="b">
        <v>0</v>
      </c>
      <c r="D6959" t="s">
        <v>3</v>
      </c>
      <c r="E6959">
        <v>0</v>
      </c>
      <c r="F6959">
        <v>2020</v>
      </c>
    </row>
    <row r="6960" spans="1:6" x14ac:dyDescent="0.25">
      <c r="A6960" t="s">
        <v>2381</v>
      </c>
      <c r="B6960" t="s">
        <v>2386</v>
      </c>
      <c r="C6960" t="b">
        <v>1</v>
      </c>
      <c r="D6960" t="s">
        <v>3</v>
      </c>
      <c r="E6960">
        <v>91242.548999999999</v>
      </c>
      <c r="F6960">
        <v>2020</v>
      </c>
    </row>
    <row r="6961" spans="1:6" x14ac:dyDescent="0.25">
      <c r="A6961" t="s">
        <v>2342</v>
      </c>
      <c r="B6961" t="s">
        <v>2350</v>
      </c>
      <c r="C6961" t="b">
        <v>1</v>
      </c>
      <c r="D6961" t="s">
        <v>122</v>
      </c>
      <c r="E6961">
        <v>33</v>
      </c>
      <c r="F6961">
        <v>2020</v>
      </c>
    </row>
    <row r="6962" spans="1:6" x14ac:dyDescent="0.25">
      <c r="A6962" t="s">
        <v>2332</v>
      </c>
      <c r="B6962" t="s">
        <v>2352</v>
      </c>
      <c r="C6962" t="b">
        <v>0</v>
      </c>
      <c r="D6962" t="s">
        <v>122</v>
      </c>
      <c r="E6962">
        <v>0</v>
      </c>
      <c r="F6962">
        <v>2020</v>
      </c>
    </row>
    <row r="6963" spans="1:6" x14ac:dyDescent="0.25">
      <c r="A6963" t="s">
        <v>2332</v>
      </c>
      <c r="B6963" t="s">
        <v>2350</v>
      </c>
      <c r="C6963" t="b">
        <v>0</v>
      </c>
      <c r="D6963" t="s">
        <v>122</v>
      </c>
      <c r="E6963">
        <v>0</v>
      </c>
      <c r="F6963">
        <v>2020</v>
      </c>
    </row>
    <row r="6964" spans="1:6" x14ac:dyDescent="0.25">
      <c r="A6964" t="s">
        <v>2455</v>
      </c>
      <c r="B6964" t="s">
        <v>2352</v>
      </c>
      <c r="C6964" t="b">
        <v>1</v>
      </c>
      <c r="D6964" t="s">
        <v>15</v>
      </c>
      <c r="E6964">
        <v>21023</v>
      </c>
      <c r="F6964">
        <v>2020</v>
      </c>
    </row>
    <row r="6965" spans="1:6" x14ac:dyDescent="0.25">
      <c r="A6965" t="s">
        <v>2380</v>
      </c>
      <c r="B6965" t="s">
        <v>2350</v>
      </c>
      <c r="C6965" t="b">
        <v>0</v>
      </c>
      <c r="D6965" t="s">
        <v>85</v>
      </c>
      <c r="E6965">
        <v>118</v>
      </c>
      <c r="F6965">
        <v>2020</v>
      </c>
    </row>
    <row r="6966" spans="1:6" x14ac:dyDescent="0.25">
      <c r="A6966" t="s">
        <v>2332</v>
      </c>
      <c r="B6966" t="s">
        <v>2352</v>
      </c>
      <c r="C6966" t="b">
        <v>0</v>
      </c>
      <c r="D6966" t="s">
        <v>85</v>
      </c>
      <c r="E6966">
        <v>0</v>
      </c>
      <c r="F6966">
        <v>2020</v>
      </c>
    </row>
    <row r="6967" spans="1:6" x14ac:dyDescent="0.25">
      <c r="A6967" t="s">
        <v>2447</v>
      </c>
      <c r="B6967" t="s">
        <v>2341</v>
      </c>
      <c r="C6967" t="b">
        <v>1</v>
      </c>
      <c r="D6967" t="s">
        <v>85</v>
      </c>
      <c r="E6967">
        <v>68793</v>
      </c>
      <c r="F6967">
        <v>2020</v>
      </c>
    </row>
    <row r="6968" spans="1:6" x14ac:dyDescent="0.25">
      <c r="A6968" t="s">
        <v>2388</v>
      </c>
      <c r="B6968" t="s">
        <v>2350</v>
      </c>
      <c r="C6968" t="b">
        <v>0</v>
      </c>
      <c r="D6968" t="s">
        <v>40</v>
      </c>
      <c r="E6968">
        <v>1.9410000000000001</v>
      </c>
      <c r="F6968">
        <v>2020</v>
      </c>
    </row>
    <row r="6969" spans="1:6" x14ac:dyDescent="0.25">
      <c r="A6969" t="s">
        <v>2381</v>
      </c>
      <c r="B6969" t="s">
        <v>2352</v>
      </c>
      <c r="C6969" t="b">
        <v>0</v>
      </c>
      <c r="D6969" t="s">
        <v>40</v>
      </c>
      <c r="E6969">
        <v>650.73900000000003</v>
      </c>
      <c r="F6969">
        <v>2020</v>
      </c>
    </row>
    <row r="6970" spans="1:6" x14ac:dyDescent="0.25">
      <c r="A6970" t="s">
        <v>2353</v>
      </c>
      <c r="B6970" t="s">
        <v>2345</v>
      </c>
      <c r="C6970" t="b">
        <v>0</v>
      </c>
      <c r="D6970" t="s">
        <v>40</v>
      </c>
      <c r="E6970">
        <v>8334.6460000000006</v>
      </c>
      <c r="F6970">
        <v>2020</v>
      </c>
    </row>
    <row r="6971" spans="1:6" x14ac:dyDescent="0.25">
      <c r="A6971" t="s">
        <v>2365</v>
      </c>
      <c r="B6971" t="s">
        <v>2347</v>
      </c>
      <c r="C6971" t="b">
        <v>0</v>
      </c>
      <c r="D6971" t="s">
        <v>40</v>
      </c>
      <c r="E6971">
        <v>17846.699000000001</v>
      </c>
      <c r="F6971">
        <v>2020</v>
      </c>
    </row>
    <row r="6972" spans="1:6" x14ac:dyDescent="0.25">
      <c r="A6972" t="s">
        <v>2353</v>
      </c>
      <c r="B6972" t="s">
        <v>2386</v>
      </c>
      <c r="C6972" t="b">
        <v>0</v>
      </c>
      <c r="D6972" t="s">
        <v>40</v>
      </c>
      <c r="E6972">
        <v>6732.6880000000001</v>
      </c>
      <c r="F6972">
        <v>2020</v>
      </c>
    </row>
    <row r="6973" spans="1:6" x14ac:dyDescent="0.25">
      <c r="A6973" t="s">
        <v>2353</v>
      </c>
      <c r="B6973" t="s">
        <v>2386</v>
      </c>
      <c r="C6973" t="b">
        <v>0</v>
      </c>
      <c r="D6973" t="s">
        <v>40</v>
      </c>
      <c r="E6973">
        <v>8105.1819999999998</v>
      </c>
      <c r="F6973">
        <v>2020</v>
      </c>
    </row>
    <row r="6974" spans="1:6" x14ac:dyDescent="0.25">
      <c r="A6974" t="s">
        <v>2332</v>
      </c>
      <c r="B6974" t="s">
        <v>2350</v>
      </c>
      <c r="C6974" t="b">
        <v>0</v>
      </c>
      <c r="D6974" t="s">
        <v>35</v>
      </c>
      <c r="E6974">
        <v>0</v>
      </c>
      <c r="F6974">
        <v>2020</v>
      </c>
    </row>
    <row r="6975" spans="1:6" x14ac:dyDescent="0.25">
      <c r="A6975" t="s">
        <v>2396</v>
      </c>
      <c r="B6975" t="s">
        <v>2352</v>
      </c>
      <c r="C6975" t="b">
        <v>0</v>
      </c>
      <c r="D6975" t="s">
        <v>35</v>
      </c>
      <c r="E6975">
        <v>132118.70000000001</v>
      </c>
      <c r="F6975">
        <v>2020</v>
      </c>
    </row>
    <row r="6976" spans="1:6" x14ac:dyDescent="0.25">
      <c r="A6976" t="s">
        <v>2353</v>
      </c>
      <c r="B6976" t="s">
        <v>2345</v>
      </c>
      <c r="C6976" t="b">
        <v>0</v>
      </c>
      <c r="D6976" t="s">
        <v>35</v>
      </c>
      <c r="E6976">
        <v>5601.97</v>
      </c>
      <c r="F6976">
        <v>2020</v>
      </c>
    </row>
    <row r="6977" spans="1:6" x14ac:dyDescent="0.25">
      <c r="A6977" t="s">
        <v>2441</v>
      </c>
      <c r="B6977" t="s">
        <v>2347</v>
      </c>
      <c r="C6977" t="b">
        <v>0</v>
      </c>
      <c r="D6977" t="s">
        <v>35</v>
      </c>
      <c r="E6977">
        <v>51502.154999999999</v>
      </c>
      <c r="F6977">
        <v>2020</v>
      </c>
    </row>
    <row r="6978" spans="1:6" x14ac:dyDescent="0.25">
      <c r="A6978" t="s">
        <v>2447</v>
      </c>
      <c r="B6978" t="s">
        <v>2386</v>
      </c>
      <c r="C6978" t="b">
        <v>1</v>
      </c>
      <c r="D6978" t="s">
        <v>122</v>
      </c>
      <c r="E6978">
        <v>15239</v>
      </c>
      <c r="F6978">
        <v>2020</v>
      </c>
    </row>
    <row r="6979" spans="1:6" x14ac:dyDescent="0.25">
      <c r="A6979" t="s">
        <v>2382</v>
      </c>
      <c r="B6979" t="s">
        <v>2386</v>
      </c>
      <c r="C6979" t="b">
        <v>1</v>
      </c>
      <c r="D6979" t="s">
        <v>85</v>
      </c>
      <c r="E6979">
        <v>105877</v>
      </c>
      <c r="F6979">
        <v>2020</v>
      </c>
    </row>
    <row r="6980" spans="1:6" x14ac:dyDescent="0.25">
      <c r="A6980" t="s">
        <v>2459</v>
      </c>
      <c r="B6980" t="s">
        <v>2352</v>
      </c>
      <c r="C6980" t="b">
        <v>1</v>
      </c>
      <c r="D6980" t="s">
        <v>100</v>
      </c>
      <c r="E6980">
        <v>840549</v>
      </c>
      <c r="F6980">
        <v>2020</v>
      </c>
    </row>
    <row r="6981" spans="1:6" x14ac:dyDescent="0.25">
      <c r="A6981" t="s">
        <v>2332</v>
      </c>
      <c r="B6981" t="s">
        <v>2350</v>
      </c>
      <c r="C6981" t="b">
        <v>0</v>
      </c>
      <c r="D6981" t="s">
        <v>100</v>
      </c>
      <c r="E6981">
        <v>0</v>
      </c>
      <c r="F6981">
        <v>2020</v>
      </c>
    </row>
    <row r="6982" spans="1:6" x14ac:dyDescent="0.25">
      <c r="A6982" t="s">
        <v>2459</v>
      </c>
      <c r="B6982" t="s">
        <v>2347</v>
      </c>
      <c r="C6982" t="b">
        <v>1</v>
      </c>
      <c r="D6982" t="s">
        <v>100</v>
      </c>
      <c r="E6982">
        <v>295789.90000000002</v>
      </c>
      <c r="F6982">
        <v>2020</v>
      </c>
    </row>
    <row r="6983" spans="1:6" x14ac:dyDescent="0.25">
      <c r="A6983" t="s">
        <v>2353</v>
      </c>
      <c r="B6983" t="s">
        <v>2386</v>
      </c>
      <c r="C6983" t="b">
        <v>0</v>
      </c>
      <c r="D6983" t="s">
        <v>100</v>
      </c>
      <c r="E6983">
        <v>211.10400000000001</v>
      </c>
      <c r="F6983">
        <v>2020</v>
      </c>
    </row>
    <row r="6984" spans="1:6" x14ac:dyDescent="0.25">
      <c r="A6984" t="s">
        <v>2332</v>
      </c>
      <c r="B6984" t="s">
        <v>2352</v>
      </c>
      <c r="C6984" t="b">
        <v>0</v>
      </c>
      <c r="D6984" t="s">
        <v>35</v>
      </c>
      <c r="E6984">
        <v>0</v>
      </c>
      <c r="F6984">
        <v>2020</v>
      </c>
    </row>
    <row r="6985" spans="1:6" x14ac:dyDescent="0.25">
      <c r="A6985" t="s">
        <v>2408</v>
      </c>
      <c r="B6985" t="s">
        <v>2386</v>
      </c>
      <c r="C6985" t="b">
        <v>1</v>
      </c>
      <c r="D6985" t="s">
        <v>3</v>
      </c>
      <c r="E6985">
        <v>259391.01</v>
      </c>
      <c r="F6985">
        <v>2020</v>
      </c>
    </row>
    <row r="6986" spans="1:6" x14ac:dyDescent="0.25">
      <c r="A6986" t="s">
        <v>2332</v>
      </c>
      <c r="B6986" t="s">
        <v>2350</v>
      </c>
      <c r="C6986" t="b">
        <v>0</v>
      </c>
      <c r="D6986" t="s">
        <v>3</v>
      </c>
      <c r="E6986">
        <v>0</v>
      </c>
      <c r="F6986">
        <v>2020</v>
      </c>
    </row>
    <row r="6987" spans="1:6" x14ac:dyDescent="0.25">
      <c r="A6987" t="s">
        <v>2374</v>
      </c>
      <c r="B6987" t="s">
        <v>2347</v>
      </c>
      <c r="C6987" t="b">
        <v>0</v>
      </c>
      <c r="D6987" t="s">
        <v>3</v>
      </c>
      <c r="E6987">
        <v>211370.14</v>
      </c>
      <c r="F6987">
        <v>2020</v>
      </c>
    </row>
    <row r="6988" spans="1:6" x14ac:dyDescent="0.25">
      <c r="A6988" t="s">
        <v>2332</v>
      </c>
      <c r="B6988" t="s">
        <v>2372</v>
      </c>
      <c r="C6988" t="b">
        <v>0</v>
      </c>
      <c r="D6988" t="s">
        <v>3</v>
      </c>
      <c r="E6988">
        <v>0</v>
      </c>
      <c r="F6988">
        <v>2020</v>
      </c>
    </row>
    <row r="6989" spans="1:6" x14ac:dyDescent="0.25">
      <c r="A6989" t="s">
        <v>2332</v>
      </c>
      <c r="B6989" t="s">
        <v>2350</v>
      </c>
      <c r="C6989" t="b">
        <v>0</v>
      </c>
      <c r="D6989" t="s">
        <v>3</v>
      </c>
      <c r="E6989">
        <v>0</v>
      </c>
      <c r="F6989">
        <v>2020</v>
      </c>
    </row>
    <row r="6990" spans="1:6" x14ac:dyDescent="0.25">
      <c r="A6990" t="s">
        <v>2332</v>
      </c>
      <c r="B6990" t="s">
        <v>2386</v>
      </c>
      <c r="C6990" t="b">
        <v>0</v>
      </c>
      <c r="D6990" t="s">
        <v>3</v>
      </c>
      <c r="E6990">
        <v>0</v>
      </c>
      <c r="F6990">
        <v>2020</v>
      </c>
    </row>
    <row r="6991" spans="1:6" x14ac:dyDescent="0.25">
      <c r="A6991" t="s">
        <v>2332</v>
      </c>
      <c r="B6991" t="s">
        <v>2386</v>
      </c>
      <c r="C6991" t="b">
        <v>0</v>
      </c>
      <c r="D6991" t="s">
        <v>3</v>
      </c>
      <c r="E6991">
        <v>0</v>
      </c>
      <c r="F6991">
        <v>2020</v>
      </c>
    </row>
    <row r="6992" spans="1:6" x14ac:dyDescent="0.25">
      <c r="A6992" t="s">
        <v>2456</v>
      </c>
      <c r="B6992" t="s">
        <v>2352</v>
      </c>
      <c r="C6992" t="b">
        <v>0</v>
      </c>
      <c r="D6992" t="s">
        <v>35</v>
      </c>
      <c r="E6992">
        <v>18149</v>
      </c>
      <c r="F6992">
        <v>2020</v>
      </c>
    </row>
    <row r="6993" spans="1:6" x14ac:dyDescent="0.25">
      <c r="A6993" t="s">
        <v>2440</v>
      </c>
      <c r="B6993" t="s">
        <v>2339</v>
      </c>
      <c r="C6993" t="b">
        <v>1</v>
      </c>
      <c r="D6993" t="s">
        <v>40</v>
      </c>
      <c r="E6993">
        <v>207288</v>
      </c>
      <c r="F6993">
        <v>2020</v>
      </c>
    </row>
    <row r="6994" spans="1:6" x14ac:dyDescent="0.25">
      <c r="A6994" t="s">
        <v>2366</v>
      </c>
      <c r="B6994" t="s">
        <v>2347</v>
      </c>
      <c r="C6994" t="b">
        <v>0</v>
      </c>
      <c r="D6994" t="s">
        <v>52</v>
      </c>
      <c r="E6994">
        <v>46494.379000000001</v>
      </c>
      <c r="F6994">
        <v>2020</v>
      </c>
    </row>
    <row r="6995" spans="1:6" x14ac:dyDescent="0.25">
      <c r="A6995" t="s">
        <v>2353</v>
      </c>
      <c r="B6995" t="s">
        <v>2350</v>
      </c>
      <c r="C6995" t="b">
        <v>0</v>
      </c>
      <c r="D6995" t="s">
        <v>52</v>
      </c>
      <c r="E6995">
        <v>68.647999999999996</v>
      </c>
      <c r="F6995">
        <v>2020</v>
      </c>
    </row>
    <row r="6996" spans="1:6" x14ac:dyDescent="0.25">
      <c r="A6996" t="s">
        <v>2366</v>
      </c>
      <c r="B6996" t="s">
        <v>2352</v>
      </c>
      <c r="C6996" t="b">
        <v>0</v>
      </c>
      <c r="D6996" t="s">
        <v>15</v>
      </c>
      <c r="E6996">
        <v>29220</v>
      </c>
      <c r="F6996">
        <v>2020</v>
      </c>
    </row>
    <row r="6997" spans="1:6" x14ac:dyDescent="0.25">
      <c r="A6997" t="s">
        <v>2342</v>
      </c>
      <c r="B6997" t="s">
        <v>2341</v>
      </c>
      <c r="C6997" t="b">
        <v>0</v>
      </c>
      <c r="D6997" t="s">
        <v>88</v>
      </c>
      <c r="E6997">
        <v>6494</v>
      </c>
      <c r="F6997">
        <v>2020</v>
      </c>
    </row>
    <row r="6998" spans="1:6" x14ac:dyDescent="0.25">
      <c r="A6998" t="s">
        <v>2388</v>
      </c>
      <c r="B6998" t="s">
        <v>2352</v>
      </c>
      <c r="C6998" t="b">
        <v>0</v>
      </c>
      <c r="D6998" t="s">
        <v>3</v>
      </c>
      <c r="E6998">
        <v>170810</v>
      </c>
      <c r="F6998">
        <v>2020</v>
      </c>
    </row>
    <row r="6999" spans="1:6" x14ac:dyDescent="0.25">
      <c r="A6999" t="s">
        <v>2385</v>
      </c>
      <c r="B6999" t="s">
        <v>2386</v>
      </c>
      <c r="C6999" t="b">
        <v>1</v>
      </c>
      <c r="D6999" t="s">
        <v>3</v>
      </c>
      <c r="E6999">
        <v>300295.46999999997</v>
      </c>
      <c r="F6999">
        <v>2020</v>
      </c>
    </row>
    <row r="7000" spans="1:6" x14ac:dyDescent="0.25">
      <c r="A7000" t="s">
        <v>2332</v>
      </c>
      <c r="B7000" t="s">
        <v>2350</v>
      </c>
      <c r="C7000" t="b">
        <v>0</v>
      </c>
      <c r="D7000" t="s">
        <v>3</v>
      </c>
      <c r="E7000">
        <v>0</v>
      </c>
      <c r="F7000">
        <v>2020</v>
      </c>
    </row>
    <row r="7001" spans="1:6" x14ac:dyDescent="0.25">
      <c r="A7001" t="s">
        <v>2353</v>
      </c>
      <c r="B7001" t="s">
        <v>2347</v>
      </c>
      <c r="C7001" t="b">
        <v>0</v>
      </c>
      <c r="D7001" t="s">
        <v>3</v>
      </c>
      <c r="E7001">
        <v>41210.125</v>
      </c>
      <c r="F7001">
        <v>2020</v>
      </c>
    </row>
    <row r="7002" spans="1:6" x14ac:dyDescent="0.25">
      <c r="A7002" t="s">
        <v>2385</v>
      </c>
      <c r="B7002" t="s">
        <v>2386</v>
      </c>
      <c r="C7002" t="b">
        <v>1</v>
      </c>
      <c r="D7002" t="s">
        <v>3</v>
      </c>
      <c r="E7002">
        <v>274157.40999999997</v>
      </c>
      <c r="F7002">
        <v>2020</v>
      </c>
    </row>
    <row r="7003" spans="1:6" x14ac:dyDescent="0.25">
      <c r="A7003" t="s">
        <v>2332</v>
      </c>
      <c r="B7003" t="s">
        <v>2350</v>
      </c>
      <c r="C7003" t="b">
        <v>0</v>
      </c>
      <c r="D7003" t="s">
        <v>77</v>
      </c>
      <c r="E7003">
        <v>0</v>
      </c>
      <c r="F7003">
        <v>2020</v>
      </c>
    </row>
    <row r="7004" spans="1:6" x14ac:dyDescent="0.25">
      <c r="A7004" t="s">
        <v>2332</v>
      </c>
      <c r="B7004" t="s">
        <v>2350</v>
      </c>
      <c r="C7004" t="b">
        <v>0</v>
      </c>
      <c r="D7004" t="s">
        <v>77</v>
      </c>
      <c r="E7004">
        <v>0</v>
      </c>
      <c r="F7004">
        <v>2020</v>
      </c>
    </row>
    <row r="7005" spans="1:6" x14ac:dyDescent="0.25">
      <c r="A7005" t="s">
        <v>2456</v>
      </c>
      <c r="B7005" t="s">
        <v>2343</v>
      </c>
      <c r="C7005" t="b">
        <v>1</v>
      </c>
      <c r="D7005" t="s">
        <v>55</v>
      </c>
      <c r="E7005">
        <v>63352</v>
      </c>
      <c r="F7005">
        <v>2020</v>
      </c>
    </row>
    <row r="7006" spans="1:6" x14ac:dyDescent="0.25">
      <c r="A7006" t="s">
        <v>2456</v>
      </c>
      <c r="B7006" t="s">
        <v>2343</v>
      </c>
      <c r="C7006" t="b">
        <v>1</v>
      </c>
      <c r="D7006" t="s">
        <v>55</v>
      </c>
      <c r="E7006">
        <v>137033</v>
      </c>
      <c r="F7006">
        <v>2020</v>
      </c>
    </row>
    <row r="7007" spans="1:6" x14ac:dyDescent="0.25">
      <c r="A7007" t="s">
        <v>2332</v>
      </c>
      <c r="B7007" t="s">
        <v>2350</v>
      </c>
      <c r="C7007" t="b">
        <v>0</v>
      </c>
      <c r="D7007" t="s">
        <v>85</v>
      </c>
      <c r="E7007">
        <v>461.27300000000002</v>
      </c>
      <c r="F7007">
        <v>2020</v>
      </c>
    </row>
    <row r="7008" spans="1:6" x14ac:dyDescent="0.25">
      <c r="A7008" t="s">
        <v>2332</v>
      </c>
      <c r="B7008" t="s">
        <v>2343</v>
      </c>
      <c r="C7008" t="b">
        <v>0</v>
      </c>
      <c r="D7008" t="s">
        <v>85</v>
      </c>
      <c r="E7008">
        <v>6075.5569999999998</v>
      </c>
      <c r="F7008">
        <v>2020</v>
      </c>
    </row>
    <row r="7009" spans="1:6" x14ac:dyDescent="0.25">
      <c r="A7009" t="s">
        <v>2353</v>
      </c>
      <c r="B7009" t="s">
        <v>2350</v>
      </c>
      <c r="C7009" t="b">
        <v>0</v>
      </c>
      <c r="D7009" t="s">
        <v>85</v>
      </c>
      <c r="E7009">
        <v>4159.049</v>
      </c>
      <c r="F7009">
        <v>2020</v>
      </c>
    </row>
    <row r="7010" spans="1:6" x14ac:dyDescent="0.25">
      <c r="A7010" t="s">
        <v>2373</v>
      </c>
      <c r="B7010" t="s">
        <v>2343</v>
      </c>
      <c r="C7010" t="b">
        <v>0</v>
      </c>
      <c r="D7010" t="s">
        <v>85</v>
      </c>
      <c r="E7010">
        <v>54779.951000000001</v>
      </c>
      <c r="F7010">
        <v>2020</v>
      </c>
    </row>
    <row r="7011" spans="1:6" x14ac:dyDescent="0.25">
      <c r="A7011" t="s">
        <v>2332</v>
      </c>
      <c r="B7011" t="s">
        <v>2350</v>
      </c>
      <c r="C7011" t="b">
        <v>0</v>
      </c>
      <c r="D7011" t="s">
        <v>85</v>
      </c>
      <c r="E7011">
        <v>0</v>
      </c>
      <c r="F7011">
        <v>2020</v>
      </c>
    </row>
    <row r="7012" spans="1:6" x14ac:dyDescent="0.25">
      <c r="A7012" t="s">
        <v>2332</v>
      </c>
      <c r="B7012" t="s">
        <v>2350</v>
      </c>
      <c r="C7012" t="b">
        <v>0</v>
      </c>
      <c r="D7012" t="s">
        <v>85</v>
      </c>
      <c r="E7012">
        <v>0</v>
      </c>
      <c r="F7012">
        <v>2020</v>
      </c>
    </row>
    <row r="7013" spans="1:6" x14ac:dyDescent="0.25">
      <c r="A7013" t="s">
        <v>2396</v>
      </c>
      <c r="B7013" t="s">
        <v>2350</v>
      </c>
      <c r="C7013" t="b">
        <v>0</v>
      </c>
      <c r="D7013" t="s">
        <v>125</v>
      </c>
      <c r="E7013">
        <v>113.68</v>
      </c>
      <c r="F7013">
        <v>2020</v>
      </c>
    </row>
    <row r="7014" spans="1:6" x14ac:dyDescent="0.25">
      <c r="A7014" t="s">
        <v>2332</v>
      </c>
      <c r="B7014" t="s">
        <v>2350</v>
      </c>
      <c r="C7014" t="b">
        <v>0</v>
      </c>
      <c r="D7014" t="s">
        <v>125</v>
      </c>
      <c r="E7014">
        <v>0</v>
      </c>
      <c r="F7014">
        <v>2020</v>
      </c>
    </row>
    <row r="7015" spans="1:6" x14ac:dyDescent="0.25">
      <c r="A7015" t="s">
        <v>2412</v>
      </c>
      <c r="B7015" t="s">
        <v>2347</v>
      </c>
      <c r="C7015" t="b">
        <v>0</v>
      </c>
      <c r="D7015" t="s">
        <v>125</v>
      </c>
      <c r="E7015">
        <v>10563.3</v>
      </c>
      <c r="F7015">
        <v>2020</v>
      </c>
    </row>
    <row r="7016" spans="1:6" x14ac:dyDescent="0.25">
      <c r="A7016" t="s">
        <v>2332</v>
      </c>
      <c r="B7016" t="s">
        <v>2372</v>
      </c>
      <c r="C7016" t="b">
        <v>0</v>
      </c>
      <c r="D7016" t="s">
        <v>125</v>
      </c>
      <c r="E7016">
        <v>0</v>
      </c>
      <c r="F7016">
        <v>2020</v>
      </c>
    </row>
    <row r="7017" spans="1:6" x14ac:dyDescent="0.25">
      <c r="A7017" t="s">
        <v>2447</v>
      </c>
      <c r="B7017" t="s">
        <v>2341</v>
      </c>
      <c r="C7017" t="b">
        <v>1</v>
      </c>
      <c r="D7017" t="s">
        <v>32</v>
      </c>
      <c r="E7017">
        <v>7628</v>
      </c>
      <c r="F7017">
        <v>2020</v>
      </c>
    </row>
    <row r="7018" spans="1:6" x14ac:dyDescent="0.25">
      <c r="A7018" t="s">
        <v>2332</v>
      </c>
      <c r="B7018" t="s">
        <v>2350</v>
      </c>
      <c r="C7018" t="b">
        <v>0</v>
      </c>
      <c r="D7018" t="s">
        <v>27</v>
      </c>
      <c r="E7018">
        <v>0</v>
      </c>
      <c r="F7018">
        <v>2020</v>
      </c>
    </row>
    <row r="7019" spans="1:6" x14ac:dyDescent="0.25">
      <c r="A7019" t="s">
        <v>2332</v>
      </c>
      <c r="B7019" t="s">
        <v>2350</v>
      </c>
      <c r="C7019" t="b">
        <v>0</v>
      </c>
      <c r="D7019" t="s">
        <v>114</v>
      </c>
      <c r="E7019">
        <v>41.798999999999999</v>
      </c>
      <c r="F7019">
        <v>2020</v>
      </c>
    </row>
    <row r="7020" spans="1:6" x14ac:dyDescent="0.25">
      <c r="A7020" t="s">
        <v>2354</v>
      </c>
      <c r="B7020" t="s">
        <v>2343</v>
      </c>
      <c r="C7020" t="b">
        <v>1</v>
      </c>
      <c r="D7020" t="s">
        <v>114</v>
      </c>
      <c r="E7020">
        <v>307593.2</v>
      </c>
      <c r="F7020">
        <v>2020</v>
      </c>
    </row>
    <row r="7021" spans="1:6" x14ac:dyDescent="0.25">
      <c r="A7021" t="s">
        <v>2353</v>
      </c>
      <c r="B7021" t="s">
        <v>2350</v>
      </c>
      <c r="C7021" t="b">
        <v>0</v>
      </c>
      <c r="D7021" t="s">
        <v>114</v>
      </c>
      <c r="E7021">
        <v>81.156999999999996</v>
      </c>
      <c r="F7021">
        <v>2020</v>
      </c>
    </row>
    <row r="7022" spans="1:6" x14ac:dyDescent="0.25">
      <c r="A7022" t="s">
        <v>2354</v>
      </c>
      <c r="B7022" t="s">
        <v>2343</v>
      </c>
      <c r="C7022" t="b">
        <v>1</v>
      </c>
      <c r="D7022" t="s">
        <v>114</v>
      </c>
      <c r="E7022">
        <v>592157.84</v>
      </c>
      <c r="F7022">
        <v>2020</v>
      </c>
    </row>
    <row r="7023" spans="1:6" x14ac:dyDescent="0.25">
      <c r="A7023" t="s">
        <v>2332</v>
      </c>
      <c r="B7023" t="s">
        <v>2350</v>
      </c>
      <c r="C7023" t="b">
        <v>0</v>
      </c>
      <c r="D7023" t="s">
        <v>27</v>
      </c>
      <c r="E7023">
        <v>0</v>
      </c>
      <c r="F7023">
        <v>2020</v>
      </c>
    </row>
    <row r="7024" spans="1:6" x14ac:dyDescent="0.25">
      <c r="A7024" t="s">
        <v>2388</v>
      </c>
      <c r="B7024" t="s">
        <v>2350</v>
      </c>
      <c r="C7024" t="b">
        <v>0</v>
      </c>
      <c r="D7024" t="s">
        <v>88</v>
      </c>
      <c r="E7024">
        <v>51</v>
      </c>
      <c r="F7024">
        <v>2020</v>
      </c>
    </row>
    <row r="7025" spans="1:6" x14ac:dyDescent="0.25">
      <c r="A7025" t="s">
        <v>2456</v>
      </c>
      <c r="B7025" t="s">
        <v>2341</v>
      </c>
      <c r="C7025" t="b">
        <v>1</v>
      </c>
      <c r="D7025" t="s">
        <v>29</v>
      </c>
      <c r="E7025">
        <v>23237</v>
      </c>
      <c r="F7025">
        <v>2020</v>
      </c>
    </row>
    <row r="7026" spans="1:6" x14ac:dyDescent="0.25">
      <c r="A7026" t="s">
        <v>2353</v>
      </c>
      <c r="B7026" t="s">
        <v>2350</v>
      </c>
      <c r="C7026" t="b">
        <v>0</v>
      </c>
      <c r="D7026" t="s">
        <v>79</v>
      </c>
      <c r="E7026">
        <v>229.989</v>
      </c>
      <c r="F7026">
        <v>2020</v>
      </c>
    </row>
    <row r="7027" spans="1:6" x14ac:dyDescent="0.25">
      <c r="A7027" t="s">
        <v>2455</v>
      </c>
      <c r="B7027" t="s">
        <v>2352</v>
      </c>
      <c r="C7027" t="b">
        <v>0</v>
      </c>
      <c r="D7027" t="s">
        <v>79</v>
      </c>
      <c r="E7027">
        <v>51914.010999999999</v>
      </c>
      <c r="F7027">
        <v>2020</v>
      </c>
    </row>
    <row r="7028" spans="1:6" x14ac:dyDescent="0.25">
      <c r="A7028" t="s">
        <v>2332</v>
      </c>
      <c r="B7028" t="s">
        <v>2350</v>
      </c>
      <c r="C7028" t="b">
        <v>0</v>
      </c>
      <c r="D7028" t="s">
        <v>79</v>
      </c>
      <c r="E7028">
        <v>0</v>
      </c>
      <c r="F7028">
        <v>2020</v>
      </c>
    </row>
    <row r="7029" spans="1:6" x14ac:dyDescent="0.25">
      <c r="A7029" t="s">
        <v>2440</v>
      </c>
      <c r="B7029" t="s">
        <v>2347</v>
      </c>
      <c r="C7029" t="b">
        <v>0</v>
      </c>
      <c r="D7029" t="s">
        <v>79</v>
      </c>
      <c r="E7029">
        <v>39</v>
      </c>
      <c r="F7029">
        <v>2020</v>
      </c>
    </row>
    <row r="7030" spans="1:6" x14ac:dyDescent="0.25">
      <c r="A7030" t="s">
        <v>2441</v>
      </c>
      <c r="B7030" t="s">
        <v>2350</v>
      </c>
      <c r="C7030" t="b">
        <v>0</v>
      </c>
      <c r="D7030" t="s">
        <v>27</v>
      </c>
      <c r="E7030">
        <v>20.58</v>
      </c>
      <c r="F7030">
        <v>2020</v>
      </c>
    </row>
    <row r="7031" spans="1:6" x14ac:dyDescent="0.25">
      <c r="A7031" t="s">
        <v>2332</v>
      </c>
      <c r="B7031" t="s">
        <v>2350</v>
      </c>
      <c r="C7031" t="b">
        <v>0</v>
      </c>
      <c r="D7031" t="s">
        <v>52</v>
      </c>
      <c r="E7031">
        <v>446.24</v>
      </c>
      <c r="F7031">
        <v>2020</v>
      </c>
    </row>
    <row r="7032" spans="1:6" x14ac:dyDescent="0.25">
      <c r="A7032" t="s">
        <v>2332</v>
      </c>
      <c r="B7032" t="s">
        <v>2343</v>
      </c>
      <c r="C7032" t="b">
        <v>0</v>
      </c>
      <c r="D7032" t="s">
        <v>52</v>
      </c>
      <c r="E7032">
        <v>232648.76</v>
      </c>
      <c r="F7032">
        <v>2020</v>
      </c>
    </row>
    <row r="7033" spans="1:6" x14ac:dyDescent="0.25">
      <c r="A7033" t="s">
        <v>2353</v>
      </c>
      <c r="B7033" t="s">
        <v>2350</v>
      </c>
      <c r="C7033" t="b">
        <v>0</v>
      </c>
      <c r="D7033" t="s">
        <v>52</v>
      </c>
      <c r="E7033">
        <v>677.27200000000005</v>
      </c>
      <c r="F7033">
        <v>2020</v>
      </c>
    </row>
    <row r="7034" spans="1:6" x14ac:dyDescent="0.25">
      <c r="A7034" t="s">
        <v>2354</v>
      </c>
      <c r="B7034" t="s">
        <v>2343</v>
      </c>
      <c r="C7034" t="b">
        <v>1</v>
      </c>
      <c r="D7034" t="s">
        <v>52</v>
      </c>
      <c r="E7034">
        <v>354082.73</v>
      </c>
      <c r="F7034">
        <v>2020</v>
      </c>
    </row>
    <row r="7035" spans="1:6" x14ac:dyDescent="0.25">
      <c r="A7035" t="s">
        <v>2373</v>
      </c>
      <c r="B7035" t="s">
        <v>2350</v>
      </c>
      <c r="C7035" t="b">
        <v>0</v>
      </c>
      <c r="D7035" t="s">
        <v>6</v>
      </c>
      <c r="E7035">
        <v>98.98</v>
      </c>
      <c r="F7035">
        <v>2020</v>
      </c>
    </row>
    <row r="7036" spans="1:6" x14ac:dyDescent="0.25">
      <c r="A7036" t="s">
        <v>2455</v>
      </c>
      <c r="B7036" t="s">
        <v>2350</v>
      </c>
      <c r="C7036" t="b">
        <v>0</v>
      </c>
      <c r="D7036" t="s">
        <v>37</v>
      </c>
      <c r="E7036">
        <v>18</v>
      </c>
      <c r="F7036">
        <v>2020</v>
      </c>
    </row>
    <row r="7037" spans="1:6" x14ac:dyDescent="0.25">
      <c r="A7037" t="s">
        <v>2332</v>
      </c>
      <c r="B7037" t="s">
        <v>2350</v>
      </c>
      <c r="C7037" t="b">
        <v>0</v>
      </c>
      <c r="D7037" t="s">
        <v>27</v>
      </c>
      <c r="E7037">
        <v>0</v>
      </c>
      <c r="F7037">
        <v>2020</v>
      </c>
    </row>
    <row r="7038" spans="1:6" x14ac:dyDescent="0.25">
      <c r="A7038" t="s">
        <v>2446</v>
      </c>
      <c r="B7038" t="s">
        <v>2386</v>
      </c>
      <c r="C7038" t="b">
        <v>1</v>
      </c>
      <c r="D7038" t="s">
        <v>131</v>
      </c>
      <c r="E7038">
        <v>19874</v>
      </c>
      <c r="F7038">
        <v>2020</v>
      </c>
    </row>
    <row r="7039" spans="1:6" x14ac:dyDescent="0.25">
      <c r="A7039" t="s">
        <v>2332</v>
      </c>
      <c r="B7039" t="s">
        <v>2350</v>
      </c>
      <c r="C7039" t="b">
        <v>0</v>
      </c>
      <c r="D7039" t="s">
        <v>122</v>
      </c>
      <c r="E7039">
        <v>0</v>
      </c>
      <c r="F7039">
        <v>2020</v>
      </c>
    </row>
    <row r="7040" spans="1:6" x14ac:dyDescent="0.25">
      <c r="A7040" t="s">
        <v>2332</v>
      </c>
      <c r="B7040" t="s">
        <v>2343</v>
      </c>
      <c r="C7040" t="b">
        <v>0</v>
      </c>
      <c r="D7040" t="s">
        <v>122</v>
      </c>
      <c r="E7040">
        <v>0</v>
      </c>
      <c r="F7040">
        <v>2020</v>
      </c>
    </row>
    <row r="7041" spans="1:6" x14ac:dyDescent="0.25">
      <c r="A7041" t="s">
        <v>2353</v>
      </c>
      <c r="B7041" t="s">
        <v>2350</v>
      </c>
      <c r="C7041" t="b">
        <v>0</v>
      </c>
      <c r="D7041" t="s">
        <v>122</v>
      </c>
      <c r="E7041">
        <v>2665.53</v>
      </c>
      <c r="F7041">
        <v>2020</v>
      </c>
    </row>
    <row r="7042" spans="1:6" x14ac:dyDescent="0.25">
      <c r="A7042" t="s">
        <v>2447</v>
      </c>
      <c r="B7042" t="s">
        <v>2343</v>
      </c>
      <c r="C7042" t="b">
        <v>1</v>
      </c>
      <c r="D7042" t="s">
        <v>122</v>
      </c>
      <c r="E7042">
        <v>1170830.5</v>
      </c>
      <c r="F7042">
        <v>2020</v>
      </c>
    </row>
    <row r="7043" spans="1:6" x14ac:dyDescent="0.25">
      <c r="A7043" t="s">
        <v>2447</v>
      </c>
      <c r="B7043" t="s">
        <v>2350</v>
      </c>
      <c r="C7043" t="b">
        <v>0</v>
      </c>
      <c r="D7043" t="s">
        <v>27</v>
      </c>
      <c r="E7043">
        <v>34</v>
      </c>
      <c r="F7043">
        <v>2020</v>
      </c>
    </row>
    <row r="7044" spans="1:6" x14ac:dyDescent="0.25">
      <c r="A7044" t="s">
        <v>2332</v>
      </c>
      <c r="B7044" t="s">
        <v>2350</v>
      </c>
      <c r="C7044" t="b">
        <v>0</v>
      </c>
      <c r="D7044" t="s">
        <v>27</v>
      </c>
      <c r="E7044">
        <v>0</v>
      </c>
      <c r="F7044">
        <v>2020</v>
      </c>
    </row>
    <row r="7045" spans="1:6" x14ac:dyDescent="0.25">
      <c r="A7045" t="s">
        <v>2391</v>
      </c>
      <c r="B7045" t="s">
        <v>2386</v>
      </c>
      <c r="C7045" t="b">
        <v>1</v>
      </c>
      <c r="D7045" t="s">
        <v>45</v>
      </c>
      <c r="E7045">
        <v>1594</v>
      </c>
      <c r="F7045">
        <v>2020</v>
      </c>
    </row>
    <row r="7046" spans="1:6" x14ac:dyDescent="0.25">
      <c r="A7046" t="s">
        <v>2332</v>
      </c>
      <c r="B7046" t="s">
        <v>2350</v>
      </c>
      <c r="C7046" t="b">
        <v>0</v>
      </c>
      <c r="D7046" t="s">
        <v>131</v>
      </c>
      <c r="E7046">
        <v>0</v>
      </c>
      <c r="F7046">
        <v>2020</v>
      </c>
    </row>
    <row r="7047" spans="1:6" x14ac:dyDescent="0.25">
      <c r="A7047" t="s">
        <v>2389</v>
      </c>
      <c r="B7047" t="s">
        <v>2386</v>
      </c>
      <c r="C7047" t="b">
        <v>1</v>
      </c>
      <c r="D7047" t="s">
        <v>131</v>
      </c>
      <c r="E7047">
        <v>26939.264999999999</v>
      </c>
      <c r="F7047">
        <v>2020</v>
      </c>
    </row>
    <row r="7048" spans="1:6" x14ac:dyDescent="0.25">
      <c r="A7048" t="s">
        <v>2389</v>
      </c>
      <c r="B7048" t="s">
        <v>2352</v>
      </c>
      <c r="C7048" t="b">
        <v>0</v>
      </c>
      <c r="D7048" t="s">
        <v>131</v>
      </c>
      <c r="E7048">
        <v>63453.735000000001</v>
      </c>
      <c r="F7048">
        <v>2020</v>
      </c>
    </row>
    <row r="7049" spans="1:6" x14ac:dyDescent="0.25">
      <c r="A7049" t="s">
        <v>2332</v>
      </c>
      <c r="B7049" t="s">
        <v>2350</v>
      </c>
      <c r="C7049" t="b">
        <v>0</v>
      </c>
      <c r="D7049" t="s">
        <v>74</v>
      </c>
      <c r="E7049">
        <v>0</v>
      </c>
      <c r="F7049">
        <v>2020</v>
      </c>
    </row>
    <row r="7050" spans="1:6" x14ac:dyDescent="0.25">
      <c r="A7050" t="s">
        <v>2453</v>
      </c>
      <c r="B7050" t="s">
        <v>2352</v>
      </c>
      <c r="C7050" t="b">
        <v>1</v>
      </c>
      <c r="D7050" t="s">
        <v>74</v>
      </c>
      <c r="E7050">
        <v>118596</v>
      </c>
      <c r="F7050">
        <v>2020</v>
      </c>
    </row>
    <row r="7051" spans="1:6" x14ac:dyDescent="0.25">
      <c r="A7051" t="s">
        <v>2338</v>
      </c>
      <c r="B7051" t="s">
        <v>2350</v>
      </c>
      <c r="C7051" t="b">
        <v>0</v>
      </c>
      <c r="D7051" t="s">
        <v>66</v>
      </c>
      <c r="E7051">
        <v>53</v>
      </c>
      <c r="F7051">
        <v>2020</v>
      </c>
    </row>
    <row r="7052" spans="1:6" x14ac:dyDescent="0.25">
      <c r="A7052" t="s">
        <v>2447</v>
      </c>
      <c r="B7052" t="s">
        <v>2341</v>
      </c>
      <c r="C7052" t="b">
        <v>1</v>
      </c>
      <c r="D7052" t="s">
        <v>125</v>
      </c>
      <c r="E7052">
        <v>12981</v>
      </c>
      <c r="F7052">
        <v>2020</v>
      </c>
    </row>
    <row r="7053" spans="1:6" x14ac:dyDescent="0.25">
      <c r="A7053" t="s">
        <v>2380</v>
      </c>
      <c r="B7053" t="s">
        <v>2350</v>
      </c>
      <c r="C7053" t="b">
        <v>0</v>
      </c>
      <c r="D7053" t="s">
        <v>85</v>
      </c>
      <c r="E7053">
        <v>54</v>
      </c>
      <c r="F7053">
        <v>2020</v>
      </c>
    </row>
    <row r="7054" spans="1:6" x14ac:dyDescent="0.25">
      <c r="A7054" t="s">
        <v>2453</v>
      </c>
      <c r="B7054" t="s">
        <v>2341</v>
      </c>
      <c r="C7054" t="b">
        <v>1</v>
      </c>
      <c r="D7054" t="s">
        <v>85</v>
      </c>
      <c r="E7054">
        <v>10150</v>
      </c>
      <c r="F7054">
        <v>2020</v>
      </c>
    </row>
    <row r="7055" spans="1:6" x14ac:dyDescent="0.25">
      <c r="A7055" t="s">
        <v>2332</v>
      </c>
      <c r="B7055" t="s">
        <v>2345</v>
      </c>
      <c r="C7055" t="b">
        <v>0</v>
      </c>
      <c r="D7055" t="s">
        <v>58</v>
      </c>
      <c r="E7055">
        <v>0</v>
      </c>
      <c r="F7055">
        <v>2020</v>
      </c>
    </row>
    <row r="7056" spans="1:6" x14ac:dyDescent="0.25">
      <c r="A7056" t="s">
        <v>2332</v>
      </c>
      <c r="B7056" t="s">
        <v>2347</v>
      </c>
      <c r="C7056" t="b">
        <v>0</v>
      </c>
      <c r="D7056" t="s">
        <v>58</v>
      </c>
      <c r="E7056">
        <v>0</v>
      </c>
      <c r="F7056">
        <v>2020</v>
      </c>
    </row>
    <row r="7057" spans="1:6" x14ac:dyDescent="0.25">
      <c r="A7057" t="s">
        <v>2447</v>
      </c>
      <c r="B7057" t="s">
        <v>2341</v>
      </c>
      <c r="C7057" t="b">
        <v>1</v>
      </c>
      <c r="D7057" t="s">
        <v>27</v>
      </c>
      <c r="E7057">
        <v>1645.77</v>
      </c>
      <c r="F7057">
        <v>2020</v>
      </c>
    </row>
    <row r="7058" spans="1:6" x14ac:dyDescent="0.25">
      <c r="A7058" t="s">
        <v>2332</v>
      </c>
      <c r="B7058" t="s">
        <v>2350</v>
      </c>
      <c r="C7058" t="b">
        <v>0</v>
      </c>
      <c r="D7058" t="s">
        <v>27</v>
      </c>
      <c r="E7058">
        <v>0</v>
      </c>
      <c r="F7058">
        <v>2020</v>
      </c>
    </row>
    <row r="7059" spans="1:6" x14ac:dyDescent="0.25">
      <c r="A7059" t="s">
        <v>2399</v>
      </c>
      <c r="B7059" t="s">
        <v>2341</v>
      </c>
      <c r="C7059" t="b">
        <v>0</v>
      </c>
      <c r="D7059" t="s">
        <v>85</v>
      </c>
      <c r="E7059">
        <v>6629</v>
      </c>
      <c r="F7059">
        <v>2020</v>
      </c>
    </row>
    <row r="7060" spans="1:6" x14ac:dyDescent="0.25">
      <c r="A7060" t="s">
        <v>2332</v>
      </c>
      <c r="B7060" t="s">
        <v>2350</v>
      </c>
      <c r="C7060" t="b">
        <v>0</v>
      </c>
      <c r="D7060" t="s">
        <v>88</v>
      </c>
      <c r="E7060">
        <v>0</v>
      </c>
      <c r="F7060">
        <v>2020</v>
      </c>
    </row>
    <row r="7061" spans="1:6" x14ac:dyDescent="0.25">
      <c r="A7061" t="s">
        <v>2403</v>
      </c>
      <c r="B7061" t="s">
        <v>2341</v>
      </c>
      <c r="C7061" t="b">
        <v>0</v>
      </c>
      <c r="D7061" t="s">
        <v>131</v>
      </c>
      <c r="E7061">
        <v>13453</v>
      </c>
      <c r="F7061">
        <v>2020</v>
      </c>
    </row>
    <row r="7062" spans="1:6" x14ac:dyDescent="0.25">
      <c r="A7062" t="s">
        <v>2380</v>
      </c>
      <c r="B7062" t="s">
        <v>2350</v>
      </c>
      <c r="C7062" t="b">
        <v>0</v>
      </c>
      <c r="D7062" t="s">
        <v>35</v>
      </c>
      <c r="E7062">
        <v>3.8660000000000001</v>
      </c>
      <c r="F7062">
        <v>2020</v>
      </c>
    </row>
    <row r="7063" spans="1:6" x14ac:dyDescent="0.25">
      <c r="A7063" t="s">
        <v>2456</v>
      </c>
      <c r="B7063" t="s">
        <v>2352</v>
      </c>
      <c r="C7063" t="b">
        <v>0</v>
      </c>
      <c r="D7063" t="s">
        <v>35</v>
      </c>
      <c r="E7063">
        <v>1.1339999999999999</v>
      </c>
      <c r="F7063">
        <v>2020</v>
      </c>
    </row>
    <row r="7064" spans="1:6" x14ac:dyDescent="0.25">
      <c r="A7064" t="s">
        <v>2332</v>
      </c>
      <c r="B7064" t="s">
        <v>2350</v>
      </c>
      <c r="C7064" t="b">
        <v>0</v>
      </c>
      <c r="D7064" t="s">
        <v>35</v>
      </c>
      <c r="E7064">
        <v>0</v>
      </c>
      <c r="F7064">
        <v>2020</v>
      </c>
    </row>
    <row r="7065" spans="1:6" x14ac:dyDescent="0.25">
      <c r="A7065" t="s">
        <v>2353</v>
      </c>
      <c r="B7065" t="s">
        <v>2350</v>
      </c>
      <c r="C7065" t="b">
        <v>0</v>
      </c>
      <c r="D7065" t="s">
        <v>88</v>
      </c>
      <c r="E7065">
        <v>19.056000000000001</v>
      </c>
      <c r="F7065">
        <v>2020</v>
      </c>
    </row>
    <row r="7066" spans="1:6" x14ac:dyDescent="0.25">
      <c r="A7066" t="s">
        <v>2456</v>
      </c>
      <c r="B7066" t="s">
        <v>2352</v>
      </c>
      <c r="C7066" t="b">
        <v>0</v>
      </c>
      <c r="D7066" t="s">
        <v>88</v>
      </c>
      <c r="E7066">
        <v>732.94399999999996</v>
      </c>
      <c r="F7066">
        <v>2020</v>
      </c>
    </row>
    <row r="7067" spans="1:6" x14ac:dyDescent="0.25">
      <c r="A7067" t="s">
        <v>2332</v>
      </c>
      <c r="B7067" t="s">
        <v>2350</v>
      </c>
      <c r="C7067" t="b">
        <v>0</v>
      </c>
      <c r="D7067" t="s">
        <v>88</v>
      </c>
      <c r="E7067">
        <v>0</v>
      </c>
      <c r="F7067">
        <v>2020</v>
      </c>
    </row>
    <row r="7068" spans="1:6" x14ac:dyDescent="0.25">
      <c r="A7068" t="s">
        <v>2390</v>
      </c>
      <c r="B7068" t="s">
        <v>2350</v>
      </c>
      <c r="C7068" t="b">
        <v>0</v>
      </c>
      <c r="D7068" t="s">
        <v>88</v>
      </c>
      <c r="E7068">
        <v>733</v>
      </c>
      <c r="F7068">
        <v>2020</v>
      </c>
    </row>
    <row r="7069" spans="1:6" x14ac:dyDescent="0.25">
      <c r="A7069" t="s">
        <v>2332</v>
      </c>
      <c r="B7069" t="s">
        <v>2350</v>
      </c>
      <c r="C7069" t="b">
        <v>0</v>
      </c>
      <c r="D7069" t="s">
        <v>88</v>
      </c>
      <c r="E7069">
        <v>0</v>
      </c>
      <c r="F7069">
        <v>2020</v>
      </c>
    </row>
    <row r="7070" spans="1:6" x14ac:dyDescent="0.25">
      <c r="A7070" t="s">
        <v>2444</v>
      </c>
      <c r="B7070" t="s">
        <v>2386</v>
      </c>
      <c r="C7070" t="b">
        <v>1</v>
      </c>
      <c r="D7070" t="s">
        <v>58</v>
      </c>
      <c r="E7070">
        <v>23734</v>
      </c>
      <c r="F7070">
        <v>2020</v>
      </c>
    </row>
    <row r="7071" spans="1:6" x14ac:dyDescent="0.25">
      <c r="A7071" t="s">
        <v>2417</v>
      </c>
      <c r="B7071" t="s">
        <v>2341</v>
      </c>
      <c r="C7071" t="b">
        <v>1</v>
      </c>
      <c r="D7071" t="s">
        <v>88</v>
      </c>
      <c r="E7071">
        <v>671620</v>
      </c>
      <c r="F7071">
        <v>2020</v>
      </c>
    </row>
    <row r="7072" spans="1:6" x14ac:dyDescent="0.25">
      <c r="A7072" t="s">
        <v>2425</v>
      </c>
      <c r="B7072" t="s">
        <v>2341</v>
      </c>
      <c r="C7072" t="b">
        <v>1</v>
      </c>
      <c r="D7072" t="s">
        <v>88</v>
      </c>
      <c r="E7072">
        <v>180756</v>
      </c>
      <c r="F7072">
        <v>2020</v>
      </c>
    </row>
    <row r="7073" spans="1:6" x14ac:dyDescent="0.25">
      <c r="A7073" t="s">
        <v>2403</v>
      </c>
      <c r="B7073" t="s">
        <v>2341</v>
      </c>
      <c r="C7073" t="b">
        <v>1</v>
      </c>
      <c r="D7073" t="s">
        <v>88</v>
      </c>
      <c r="E7073">
        <v>160378</v>
      </c>
      <c r="F7073">
        <v>2020</v>
      </c>
    </row>
    <row r="7074" spans="1:6" x14ac:dyDescent="0.25">
      <c r="A7074" t="s">
        <v>2361</v>
      </c>
      <c r="B7074" t="s">
        <v>2341</v>
      </c>
      <c r="C7074" t="b">
        <v>1</v>
      </c>
      <c r="D7074" t="s">
        <v>88</v>
      </c>
      <c r="E7074">
        <v>183322</v>
      </c>
      <c r="F7074">
        <v>2020</v>
      </c>
    </row>
    <row r="7075" spans="1:6" x14ac:dyDescent="0.25">
      <c r="A7075" t="s">
        <v>2363</v>
      </c>
      <c r="B7075" t="s">
        <v>2341</v>
      </c>
      <c r="C7075" t="b">
        <v>1</v>
      </c>
      <c r="D7075" t="s">
        <v>88</v>
      </c>
      <c r="E7075">
        <v>219829</v>
      </c>
      <c r="F7075">
        <v>2020</v>
      </c>
    </row>
    <row r="7076" spans="1:6" x14ac:dyDescent="0.25">
      <c r="A7076" t="s">
        <v>2389</v>
      </c>
      <c r="B7076" t="s">
        <v>2341</v>
      </c>
      <c r="C7076" t="b">
        <v>1</v>
      </c>
      <c r="D7076" t="s">
        <v>88</v>
      </c>
      <c r="E7076">
        <v>766347</v>
      </c>
      <c r="F7076">
        <v>2020</v>
      </c>
    </row>
    <row r="7077" spans="1:6" x14ac:dyDescent="0.25">
      <c r="A7077" t="s">
        <v>2461</v>
      </c>
      <c r="B7077" t="s">
        <v>2341</v>
      </c>
      <c r="C7077" t="b">
        <v>1</v>
      </c>
      <c r="D7077" t="s">
        <v>111</v>
      </c>
      <c r="E7077">
        <v>888240</v>
      </c>
      <c r="F7077">
        <v>2020</v>
      </c>
    </row>
    <row r="7078" spans="1:6" x14ac:dyDescent="0.25">
      <c r="A7078" t="s">
        <v>2443</v>
      </c>
      <c r="B7078" t="s">
        <v>2341</v>
      </c>
      <c r="C7078" t="b">
        <v>1</v>
      </c>
      <c r="D7078" t="s">
        <v>111</v>
      </c>
      <c r="E7078">
        <v>252497</v>
      </c>
      <c r="F7078">
        <v>2020</v>
      </c>
    </row>
    <row r="7079" spans="1:6" x14ac:dyDescent="0.25">
      <c r="A7079" t="s">
        <v>2447</v>
      </c>
      <c r="B7079" t="s">
        <v>2386</v>
      </c>
      <c r="C7079" t="b">
        <v>1</v>
      </c>
      <c r="D7079" t="s">
        <v>58</v>
      </c>
      <c r="E7079">
        <v>12197</v>
      </c>
      <c r="F7079">
        <v>2020</v>
      </c>
    </row>
    <row r="7080" spans="1:6" x14ac:dyDescent="0.25">
      <c r="A7080" t="s">
        <v>2332</v>
      </c>
      <c r="B7080" t="s">
        <v>2350</v>
      </c>
      <c r="C7080" t="b">
        <v>0</v>
      </c>
      <c r="D7080" t="s">
        <v>27</v>
      </c>
      <c r="E7080">
        <v>0</v>
      </c>
      <c r="F7080">
        <v>2020</v>
      </c>
    </row>
    <row r="7081" spans="1:6" x14ac:dyDescent="0.25">
      <c r="A7081" t="s">
        <v>2332</v>
      </c>
      <c r="B7081" t="s">
        <v>2350</v>
      </c>
      <c r="C7081" t="b">
        <v>0</v>
      </c>
      <c r="D7081" t="s">
        <v>55</v>
      </c>
      <c r="E7081">
        <v>0</v>
      </c>
      <c r="F7081">
        <v>2020</v>
      </c>
    </row>
    <row r="7082" spans="1:6" x14ac:dyDescent="0.25">
      <c r="A7082" t="s">
        <v>2444</v>
      </c>
      <c r="B7082" t="s">
        <v>2352</v>
      </c>
      <c r="C7082" t="b">
        <v>0</v>
      </c>
      <c r="D7082" t="s">
        <v>55</v>
      </c>
      <c r="E7082">
        <v>79640</v>
      </c>
      <c r="F7082">
        <v>2020</v>
      </c>
    </row>
    <row r="7083" spans="1:6" x14ac:dyDescent="0.25">
      <c r="A7083" t="s">
        <v>2376</v>
      </c>
      <c r="B7083" t="s">
        <v>2386</v>
      </c>
      <c r="C7083" t="b">
        <v>1</v>
      </c>
      <c r="D7083" t="s">
        <v>90</v>
      </c>
      <c r="E7083">
        <v>519</v>
      </c>
      <c r="F7083">
        <v>2020</v>
      </c>
    </row>
    <row r="7084" spans="1:6" x14ac:dyDescent="0.25">
      <c r="A7084" t="s">
        <v>2332</v>
      </c>
      <c r="B7084" t="s">
        <v>2347</v>
      </c>
      <c r="C7084" t="b">
        <v>0</v>
      </c>
      <c r="D7084" t="s">
        <v>90</v>
      </c>
      <c r="E7084">
        <v>0</v>
      </c>
      <c r="F7084">
        <v>2020</v>
      </c>
    </row>
    <row r="7085" spans="1:6" x14ac:dyDescent="0.25">
      <c r="A7085" t="s">
        <v>2391</v>
      </c>
      <c r="B7085" t="s">
        <v>2339</v>
      </c>
      <c r="C7085" t="b">
        <v>1</v>
      </c>
      <c r="D7085" t="s">
        <v>15</v>
      </c>
      <c r="E7085">
        <v>43524</v>
      </c>
      <c r="F7085">
        <v>2020</v>
      </c>
    </row>
    <row r="7086" spans="1:6" x14ac:dyDescent="0.25">
      <c r="A7086" t="s">
        <v>2383</v>
      </c>
      <c r="B7086" t="s">
        <v>2386</v>
      </c>
      <c r="C7086" t="b">
        <v>1</v>
      </c>
      <c r="D7086" t="s">
        <v>58</v>
      </c>
      <c r="E7086">
        <v>51476</v>
      </c>
      <c r="F7086">
        <v>2020</v>
      </c>
    </row>
    <row r="7087" spans="1:6" x14ac:dyDescent="0.25">
      <c r="A7087" t="s">
        <v>2332</v>
      </c>
      <c r="B7087" t="s">
        <v>2343</v>
      </c>
      <c r="C7087" t="b">
        <v>0</v>
      </c>
      <c r="D7087" t="s">
        <v>15</v>
      </c>
      <c r="E7087">
        <v>80863.898000000001</v>
      </c>
      <c r="F7087">
        <v>2020</v>
      </c>
    </row>
    <row r="7088" spans="1:6" x14ac:dyDescent="0.25">
      <c r="A7088" t="s">
        <v>2444</v>
      </c>
      <c r="B7088" t="s">
        <v>2372</v>
      </c>
      <c r="C7088" t="b">
        <v>0</v>
      </c>
      <c r="D7088" t="s">
        <v>15</v>
      </c>
      <c r="E7088">
        <v>26217.101999999999</v>
      </c>
      <c r="F7088">
        <v>2020</v>
      </c>
    </row>
    <row r="7089" spans="1:6" x14ac:dyDescent="0.25">
      <c r="A7089" t="s">
        <v>2354</v>
      </c>
      <c r="B7089" t="s">
        <v>2343</v>
      </c>
      <c r="C7089" t="b">
        <v>0</v>
      </c>
      <c r="D7089" t="s">
        <v>15</v>
      </c>
      <c r="E7089">
        <v>597772</v>
      </c>
      <c r="F7089">
        <v>2020</v>
      </c>
    </row>
    <row r="7090" spans="1:6" x14ac:dyDescent="0.25">
      <c r="A7090" t="s">
        <v>2332</v>
      </c>
      <c r="B7090" t="s">
        <v>2372</v>
      </c>
      <c r="C7090" t="b">
        <v>0</v>
      </c>
      <c r="D7090" t="s">
        <v>15</v>
      </c>
      <c r="E7090">
        <v>0</v>
      </c>
      <c r="F7090">
        <v>2020</v>
      </c>
    </row>
    <row r="7091" spans="1:6" x14ac:dyDescent="0.25">
      <c r="A7091" t="s">
        <v>2332</v>
      </c>
      <c r="B7091" t="s">
        <v>2350</v>
      </c>
      <c r="C7091" t="b">
        <v>0</v>
      </c>
      <c r="D7091" t="s">
        <v>85</v>
      </c>
      <c r="E7091">
        <v>38.707999999999998</v>
      </c>
      <c r="F7091">
        <v>2020</v>
      </c>
    </row>
    <row r="7092" spans="1:6" x14ac:dyDescent="0.25">
      <c r="A7092" t="s">
        <v>2332</v>
      </c>
      <c r="B7092" t="s">
        <v>2343</v>
      </c>
      <c r="C7092" t="b">
        <v>0</v>
      </c>
      <c r="D7092" t="s">
        <v>85</v>
      </c>
      <c r="E7092">
        <v>322640.77</v>
      </c>
      <c r="F7092">
        <v>2020</v>
      </c>
    </row>
    <row r="7093" spans="1:6" x14ac:dyDescent="0.25">
      <c r="A7093" t="s">
        <v>2353</v>
      </c>
      <c r="B7093" t="s">
        <v>2350</v>
      </c>
      <c r="C7093" t="b">
        <v>0</v>
      </c>
      <c r="D7093" t="s">
        <v>85</v>
      </c>
      <c r="E7093">
        <v>199.03899999999999</v>
      </c>
      <c r="F7093">
        <v>2020</v>
      </c>
    </row>
    <row r="7094" spans="1:6" x14ac:dyDescent="0.25">
      <c r="A7094" t="s">
        <v>2354</v>
      </c>
      <c r="B7094" t="s">
        <v>2343</v>
      </c>
      <c r="C7094" t="b">
        <v>1</v>
      </c>
      <c r="D7094" t="s">
        <v>85</v>
      </c>
      <c r="E7094">
        <v>1614715</v>
      </c>
      <c r="F7094">
        <v>2020</v>
      </c>
    </row>
    <row r="7095" spans="1:6" x14ac:dyDescent="0.25">
      <c r="A7095" t="s">
        <v>2444</v>
      </c>
      <c r="B7095" t="s">
        <v>2343</v>
      </c>
      <c r="C7095" t="b">
        <v>1</v>
      </c>
      <c r="D7095" t="s">
        <v>58</v>
      </c>
      <c r="E7095">
        <v>360049</v>
      </c>
      <c r="F7095">
        <v>2020</v>
      </c>
    </row>
    <row r="7096" spans="1:6" x14ac:dyDescent="0.25">
      <c r="A7096" t="s">
        <v>2444</v>
      </c>
      <c r="B7096" t="s">
        <v>2343</v>
      </c>
      <c r="C7096" t="b">
        <v>1</v>
      </c>
      <c r="D7096" t="s">
        <v>58</v>
      </c>
      <c r="E7096">
        <v>730338</v>
      </c>
      <c r="F7096">
        <v>2020</v>
      </c>
    </row>
    <row r="7097" spans="1:6" x14ac:dyDescent="0.25">
      <c r="A7097" t="s">
        <v>2444</v>
      </c>
      <c r="B7097" t="s">
        <v>2352</v>
      </c>
      <c r="C7097" t="b">
        <v>0</v>
      </c>
      <c r="D7097" t="s">
        <v>63</v>
      </c>
      <c r="E7097">
        <v>35281</v>
      </c>
      <c r="F7097">
        <v>2020</v>
      </c>
    </row>
    <row r="7098" spans="1:6" x14ac:dyDescent="0.25">
      <c r="A7098" t="s">
        <v>2383</v>
      </c>
      <c r="B7098" t="s">
        <v>2386</v>
      </c>
      <c r="C7098" t="b">
        <v>1</v>
      </c>
      <c r="D7098" t="s">
        <v>37</v>
      </c>
      <c r="E7098">
        <v>85221</v>
      </c>
      <c r="F7098">
        <v>2020</v>
      </c>
    </row>
    <row r="7099" spans="1:6" x14ac:dyDescent="0.25">
      <c r="A7099" t="s">
        <v>2382</v>
      </c>
      <c r="B7099" t="s">
        <v>2386</v>
      </c>
      <c r="C7099" t="b">
        <v>1</v>
      </c>
      <c r="D7099" t="s">
        <v>37</v>
      </c>
      <c r="E7099">
        <v>40334</v>
      </c>
      <c r="F7099">
        <v>2020</v>
      </c>
    </row>
    <row r="7100" spans="1:6" x14ac:dyDescent="0.25">
      <c r="A7100" t="s">
        <v>2332</v>
      </c>
      <c r="B7100" t="s">
        <v>2352</v>
      </c>
      <c r="C7100" t="b">
        <v>0</v>
      </c>
      <c r="D7100" t="s">
        <v>48</v>
      </c>
      <c r="E7100">
        <v>0</v>
      </c>
      <c r="F7100">
        <v>2020</v>
      </c>
    </row>
    <row r="7101" spans="1:6" x14ac:dyDescent="0.25">
      <c r="A7101" t="s">
        <v>2382</v>
      </c>
      <c r="B7101" t="s">
        <v>2350</v>
      </c>
      <c r="C7101" t="b">
        <v>1</v>
      </c>
      <c r="D7101" t="s">
        <v>40</v>
      </c>
      <c r="E7101">
        <v>161.69999999999999</v>
      </c>
      <c r="F7101">
        <v>2020</v>
      </c>
    </row>
    <row r="7102" spans="1:6" x14ac:dyDescent="0.25">
      <c r="A7102" t="s">
        <v>2447</v>
      </c>
      <c r="B7102" t="s">
        <v>2339</v>
      </c>
      <c r="C7102" t="b">
        <v>1</v>
      </c>
      <c r="D7102" t="s">
        <v>15</v>
      </c>
      <c r="E7102">
        <v>139753</v>
      </c>
      <c r="F7102">
        <v>2020</v>
      </c>
    </row>
    <row r="7103" spans="1:6" x14ac:dyDescent="0.25">
      <c r="A7103" t="s">
        <v>2353</v>
      </c>
      <c r="B7103" t="s">
        <v>2386</v>
      </c>
      <c r="C7103" t="b">
        <v>0</v>
      </c>
      <c r="D7103" t="s">
        <v>100</v>
      </c>
      <c r="E7103">
        <v>11508</v>
      </c>
      <c r="F7103">
        <v>2020</v>
      </c>
    </row>
    <row r="7104" spans="1:6" x14ac:dyDescent="0.25">
      <c r="A7104" t="s">
        <v>2378</v>
      </c>
      <c r="B7104" t="s">
        <v>2352</v>
      </c>
      <c r="C7104" t="b">
        <v>0</v>
      </c>
      <c r="D7104" t="s">
        <v>15</v>
      </c>
      <c r="E7104">
        <v>6840</v>
      </c>
      <c r="F7104">
        <v>2020</v>
      </c>
    </row>
    <row r="7105" spans="1:6" x14ac:dyDescent="0.25">
      <c r="A7105" t="s">
        <v>2332</v>
      </c>
      <c r="B7105" t="s">
        <v>2352</v>
      </c>
      <c r="C7105" t="b">
        <v>0</v>
      </c>
      <c r="D7105" t="s">
        <v>55</v>
      </c>
      <c r="E7105">
        <v>0</v>
      </c>
      <c r="F7105">
        <v>2020</v>
      </c>
    </row>
    <row r="7106" spans="1:6" x14ac:dyDescent="0.25">
      <c r="A7106" t="s">
        <v>2338</v>
      </c>
      <c r="B7106" t="s">
        <v>2386</v>
      </c>
      <c r="C7106" t="b">
        <v>1</v>
      </c>
      <c r="D7106" t="s">
        <v>60</v>
      </c>
      <c r="E7106">
        <v>27353</v>
      </c>
      <c r="F7106">
        <v>2020</v>
      </c>
    </row>
    <row r="7107" spans="1:6" x14ac:dyDescent="0.25">
      <c r="A7107" t="s">
        <v>2332</v>
      </c>
      <c r="B7107" t="s">
        <v>2345</v>
      </c>
      <c r="C7107" t="b">
        <v>0</v>
      </c>
      <c r="D7107" t="s">
        <v>19</v>
      </c>
      <c r="E7107">
        <v>0</v>
      </c>
      <c r="F7107">
        <v>2020</v>
      </c>
    </row>
    <row r="7108" spans="1:6" x14ac:dyDescent="0.25">
      <c r="A7108" t="s">
        <v>2457</v>
      </c>
      <c r="B7108" t="s">
        <v>2467</v>
      </c>
      <c r="C7108" t="b">
        <v>1</v>
      </c>
      <c r="D7108" t="s">
        <v>19</v>
      </c>
      <c r="E7108">
        <v>120023.79</v>
      </c>
      <c r="F7108">
        <v>2020</v>
      </c>
    </row>
    <row r="7109" spans="1:6" x14ac:dyDescent="0.25">
      <c r="A7109" t="s">
        <v>2457</v>
      </c>
      <c r="B7109" t="s">
        <v>2467</v>
      </c>
      <c r="C7109" t="b">
        <v>1</v>
      </c>
      <c r="D7109" t="s">
        <v>19</v>
      </c>
      <c r="E7109">
        <v>146697.07999999999</v>
      </c>
      <c r="F7109">
        <v>2020</v>
      </c>
    </row>
    <row r="7110" spans="1:6" x14ac:dyDescent="0.25">
      <c r="A7110" t="s">
        <v>2353</v>
      </c>
      <c r="B7110" t="s">
        <v>2347</v>
      </c>
      <c r="C7110" t="b">
        <v>0</v>
      </c>
      <c r="D7110" t="s">
        <v>19</v>
      </c>
      <c r="E7110">
        <v>1579.1379999999999</v>
      </c>
      <c r="F7110">
        <v>2020</v>
      </c>
    </row>
    <row r="7111" spans="1:6" x14ac:dyDescent="0.25">
      <c r="A7111" t="s">
        <v>2332</v>
      </c>
      <c r="B7111" t="s">
        <v>2350</v>
      </c>
      <c r="C7111" t="b">
        <v>0</v>
      </c>
      <c r="D7111" t="s">
        <v>97</v>
      </c>
      <c r="E7111">
        <v>0</v>
      </c>
      <c r="F7111">
        <v>2020</v>
      </c>
    </row>
    <row r="7112" spans="1:6" x14ac:dyDescent="0.25">
      <c r="A7112" t="s">
        <v>2332</v>
      </c>
      <c r="B7112" t="s">
        <v>2343</v>
      </c>
      <c r="C7112" t="b">
        <v>0</v>
      </c>
      <c r="D7112" t="s">
        <v>97</v>
      </c>
      <c r="E7112">
        <v>0</v>
      </c>
      <c r="F7112">
        <v>2020</v>
      </c>
    </row>
    <row r="7113" spans="1:6" x14ac:dyDescent="0.25">
      <c r="A7113" t="s">
        <v>2353</v>
      </c>
      <c r="B7113" t="s">
        <v>2350</v>
      </c>
      <c r="C7113" t="b">
        <v>0</v>
      </c>
      <c r="D7113" t="s">
        <v>97</v>
      </c>
      <c r="E7113">
        <v>0.40300000000000002</v>
      </c>
      <c r="F7113">
        <v>2020</v>
      </c>
    </row>
    <row r="7114" spans="1:6" x14ac:dyDescent="0.25">
      <c r="A7114" t="s">
        <v>2383</v>
      </c>
      <c r="B7114" t="s">
        <v>2343</v>
      </c>
      <c r="C7114" t="b">
        <v>0</v>
      </c>
      <c r="D7114" t="s">
        <v>97</v>
      </c>
      <c r="E7114">
        <v>82.046999999999997</v>
      </c>
      <c r="F7114">
        <v>2020</v>
      </c>
    </row>
    <row r="7115" spans="1:6" x14ac:dyDescent="0.25">
      <c r="A7115" t="s">
        <v>2353</v>
      </c>
      <c r="B7115" t="s">
        <v>2352</v>
      </c>
      <c r="C7115" t="b">
        <v>0</v>
      </c>
      <c r="D7115" t="s">
        <v>15</v>
      </c>
      <c r="E7115">
        <v>3043.9859999999999</v>
      </c>
      <c r="F7115">
        <v>2020</v>
      </c>
    </row>
    <row r="7116" spans="1:6" x14ac:dyDescent="0.25">
      <c r="A7116" t="s">
        <v>2457</v>
      </c>
      <c r="B7116" t="s">
        <v>2386</v>
      </c>
      <c r="C7116" t="b">
        <v>1</v>
      </c>
      <c r="D7116" t="s">
        <v>15</v>
      </c>
      <c r="E7116">
        <v>4618.0140000000001</v>
      </c>
      <c r="F7116">
        <v>2020</v>
      </c>
    </row>
    <row r="7117" spans="1:6" x14ac:dyDescent="0.25">
      <c r="A7117" t="s">
        <v>2444</v>
      </c>
      <c r="B7117" t="s">
        <v>2341</v>
      </c>
      <c r="C7117" t="b">
        <v>1</v>
      </c>
      <c r="D7117" t="s">
        <v>85</v>
      </c>
      <c r="E7117">
        <v>191688</v>
      </c>
      <c r="F7117">
        <v>2020</v>
      </c>
    </row>
    <row r="7118" spans="1:6" x14ac:dyDescent="0.25">
      <c r="A7118" t="s">
        <v>2382</v>
      </c>
      <c r="B7118" t="s">
        <v>2386</v>
      </c>
      <c r="C7118" t="b">
        <v>1</v>
      </c>
      <c r="D7118" t="s">
        <v>37</v>
      </c>
      <c r="E7118">
        <v>21570</v>
      </c>
      <c r="F7118">
        <v>2020</v>
      </c>
    </row>
    <row r="7119" spans="1:6" x14ac:dyDescent="0.25">
      <c r="A7119" t="s">
        <v>2332</v>
      </c>
      <c r="B7119" t="s">
        <v>2345</v>
      </c>
      <c r="C7119" t="b">
        <v>0</v>
      </c>
      <c r="D7119" t="s">
        <v>58</v>
      </c>
      <c r="E7119">
        <v>0</v>
      </c>
      <c r="F7119">
        <v>2020</v>
      </c>
    </row>
    <row r="7120" spans="1:6" x14ac:dyDescent="0.25">
      <c r="A7120" t="s">
        <v>2408</v>
      </c>
      <c r="B7120" t="s">
        <v>2347</v>
      </c>
      <c r="C7120" t="b">
        <v>0</v>
      </c>
      <c r="D7120" t="s">
        <v>58</v>
      </c>
      <c r="E7120">
        <v>5714.27</v>
      </c>
      <c r="F7120">
        <v>2020</v>
      </c>
    </row>
    <row r="7121" spans="1:6" x14ac:dyDescent="0.25">
      <c r="A7121" t="s">
        <v>2444</v>
      </c>
      <c r="B7121" t="s">
        <v>2350</v>
      </c>
      <c r="C7121" t="b">
        <v>1</v>
      </c>
      <c r="D7121" t="s">
        <v>40</v>
      </c>
      <c r="E7121">
        <v>19.600000000000001</v>
      </c>
      <c r="F7121">
        <v>2020</v>
      </c>
    </row>
    <row r="7122" spans="1:6" x14ac:dyDescent="0.25">
      <c r="A7122" t="s">
        <v>2342</v>
      </c>
      <c r="B7122" t="s">
        <v>2350</v>
      </c>
      <c r="C7122" t="b">
        <v>1</v>
      </c>
      <c r="D7122" t="s">
        <v>40</v>
      </c>
      <c r="E7122">
        <v>30.38</v>
      </c>
      <c r="F7122">
        <v>2020</v>
      </c>
    </row>
    <row r="7123" spans="1:6" x14ac:dyDescent="0.25">
      <c r="A7123" t="s">
        <v>2410</v>
      </c>
      <c r="B7123" t="s">
        <v>2341</v>
      </c>
      <c r="C7123" t="b">
        <v>1</v>
      </c>
      <c r="D7123" t="s">
        <v>35</v>
      </c>
      <c r="E7123">
        <v>17071</v>
      </c>
      <c r="F7123">
        <v>2020</v>
      </c>
    </row>
    <row r="7124" spans="1:6" x14ac:dyDescent="0.25">
      <c r="A7124" t="s">
        <v>2353</v>
      </c>
      <c r="B7124" t="s">
        <v>2347</v>
      </c>
      <c r="C7124" t="b">
        <v>0</v>
      </c>
      <c r="D7124" t="s">
        <v>93</v>
      </c>
      <c r="E7124">
        <v>152.82300000000001</v>
      </c>
      <c r="F7124">
        <v>2020</v>
      </c>
    </row>
    <row r="7125" spans="1:6" x14ac:dyDescent="0.25">
      <c r="A7125" t="s">
        <v>2456</v>
      </c>
      <c r="B7125" t="s">
        <v>2386</v>
      </c>
      <c r="C7125" t="b">
        <v>1</v>
      </c>
      <c r="D7125" t="s">
        <v>93</v>
      </c>
      <c r="E7125">
        <v>16637.177</v>
      </c>
      <c r="F7125">
        <v>2020</v>
      </c>
    </row>
    <row r="7126" spans="1:6" x14ac:dyDescent="0.25">
      <c r="A7126" t="s">
        <v>2354</v>
      </c>
      <c r="B7126" t="s">
        <v>2352</v>
      </c>
      <c r="C7126" t="b">
        <v>0</v>
      </c>
      <c r="D7126" t="s">
        <v>82</v>
      </c>
      <c r="E7126">
        <v>33649</v>
      </c>
      <c r="F7126">
        <v>2020</v>
      </c>
    </row>
    <row r="7127" spans="1:6" x14ac:dyDescent="0.25">
      <c r="A7127" t="s">
        <v>2388</v>
      </c>
      <c r="B7127" t="s">
        <v>2339</v>
      </c>
      <c r="C7127" t="b">
        <v>1</v>
      </c>
      <c r="D7127" t="s">
        <v>114</v>
      </c>
      <c r="E7127">
        <v>73449</v>
      </c>
      <c r="F7127">
        <v>2020</v>
      </c>
    </row>
    <row r="7128" spans="1:6" x14ac:dyDescent="0.25">
      <c r="A7128" t="s">
        <v>2380</v>
      </c>
      <c r="B7128" t="s">
        <v>2386</v>
      </c>
      <c r="C7128" t="b">
        <v>1</v>
      </c>
      <c r="D7128" t="s">
        <v>79</v>
      </c>
      <c r="E7128">
        <v>101137</v>
      </c>
      <c r="F7128">
        <v>2020</v>
      </c>
    </row>
    <row r="7129" spans="1:6" x14ac:dyDescent="0.25">
      <c r="A7129" t="s">
        <v>2332</v>
      </c>
      <c r="B7129" t="s">
        <v>2341</v>
      </c>
      <c r="C7129" t="b">
        <v>0</v>
      </c>
      <c r="D7129" t="s">
        <v>55</v>
      </c>
      <c r="E7129">
        <v>0</v>
      </c>
      <c r="F7129">
        <v>2020</v>
      </c>
    </row>
    <row r="7130" spans="1:6" x14ac:dyDescent="0.25">
      <c r="A7130" t="s">
        <v>2332</v>
      </c>
      <c r="B7130" t="s">
        <v>2350</v>
      </c>
      <c r="C7130" t="b">
        <v>0</v>
      </c>
      <c r="D7130" t="s">
        <v>88</v>
      </c>
      <c r="E7130">
        <v>0</v>
      </c>
      <c r="F7130">
        <v>2020</v>
      </c>
    </row>
    <row r="7131" spans="1:6" x14ac:dyDescent="0.25">
      <c r="A7131" t="s">
        <v>2408</v>
      </c>
      <c r="B7131" t="s">
        <v>2386</v>
      </c>
      <c r="C7131" t="b">
        <v>1</v>
      </c>
      <c r="D7131" t="s">
        <v>88</v>
      </c>
      <c r="E7131">
        <v>29417</v>
      </c>
      <c r="F7131">
        <v>2020</v>
      </c>
    </row>
    <row r="7132" spans="1:6" x14ac:dyDescent="0.25">
      <c r="A7132" t="s">
        <v>2391</v>
      </c>
      <c r="B7132" t="s">
        <v>2350</v>
      </c>
      <c r="C7132" t="b">
        <v>1</v>
      </c>
      <c r="D7132" t="s">
        <v>3</v>
      </c>
      <c r="E7132">
        <v>861</v>
      </c>
      <c r="F7132">
        <v>2020</v>
      </c>
    </row>
    <row r="7133" spans="1:6" x14ac:dyDescent="0.25">
      <c r="A7133" t="s">
        <v>2332</v>
      </c>
      <c r="B7133" t="s">
        <v>2352</v>
      </c>
      <c r="C7133" t="b">
        <v>0</v>
      </c>
      <c r="D7133" t="s">
        <v>3</v>
      </c>
      <c r="E7133">
        <v>0</v>
      </c>
      <c r="F7133">
        <v>2020</v>
      </c>
    </row>
    <row r="7134" spans="1:6" x14ac:dyDescent="0.25">
      <c r="A7134" t="s">
        <v>2332</v>
      </c>
      <c r="B7134" t="s">
        <v>2350</v>
      </c>
      <c r="C7134" t="b">
        <v>0</v>
      </c>
      <c r="D7134" t="s">
        <v>35</v>
      </c>
      <c r="E7134">
        <v>0</v>
      </c>
      <c r="F7134">
        <v>2020</v>
      </c>
    </row>
    <row r="7135" spans="1:6" x14ac:dyDescent="0.25">
      <c r="A7135" t="s">
        <v>2332</v>
      </c>
      <c r="B7135" t="s">
        <v>2352</v>
      </c>
      <c r="C7135" t="b">
        <v>0</v>
      </c>
      <c r="D7135" t="s">
        <v>35</v>
      </c>
      <c r="E7135">
        <v>0</v>
      </c>
      <c r="F7135">
        <v>2020</v>
      </c>
    </row>
    <row r="7136" spans="1:6" x14ac:dyDescent="0.25">
      <c r="A7136" t="s">
        <v>2332</v>
      </c>
      <c r="B7136" t="s">
        <v>2386</v>
      </c>
      <c r="C7136" t="b">
        <v>0</v>
      </c>
      <c r="D7136" t="s">
        <v>35</v>
      </c>
      <c r="E7136">
        <v>0</v>
      </c>
      <c r="F7136">
        <v>2020</v>
      </c>
    </row>
    <row r="7137" spans="1:6" x14ac:dyDescent="0.25">
      <c r="A7137" t="s">
        <v>2373</v>
      </c>
      <c r="B7137" t="s">
        <v>2386</v>
      </c>
      <c r="C7137" t="b">
        <v>1</v>
      </c>
      <c r="D7137" t="s">
        <v>58</v>
      </c>
      <c r="E7137">
        <v>71073</v>
      </c>
      <c r="F7137">
        <v>2020</v>
      </c>
    </row>
    <row r="7138" spans="1:6" x14ac:dyDescent="0.25">
      <c r="A7138" t="s">
        <v>2354</v>
      </c>
      <c r="B7138" t="s">
        <v>2372</v>
      </c>
      <c r="C7138" t="b">
        <v>0</v>
      </c>
      <c r="D7138" t="s">
        <v>37</v>
      </c>
      <c r="E7138">
        <v>425199.34</v>
      </c>
      <c r="F7138">
        <v>2020</v>
      </c>
    </row>
    <row r="7139" spans="1:6" x14ac:dyDescent="0.25">
      <c r="A7139" t="s">
        <v>2353</v>
      </c>
      <c r="B7139" t="s">
        <v>2347</v>
      </c>
      <c r="C7139" t="b">
        <v>0</v>
      </c>
      <c r="D7139" t="s">
        <v>37</v>
      </c>
      <c r="E7139">
        <v>50467.656000000003</v>
      </c>
      <c r="F7139">
        <v>2020</v>
      </c>
    </row>
    <row r="7140" spans="1:6" x14ac:dyDescent="0.25">
      <c r="A7140" t="s">
        <v>2354</v>
      </c>
      <c r="B7140" t="s">
        <v>2429</v>
      </c>
      <c r="C7140" t="b">
        <v>1</v>
      </c>
      <c r="D7140" t="s">
        <v>15</v>
      </c>
      <c r="E7140">
        <v>222559</v>
      </c>
      <c r="F7140">
        <v>2020</v>
      </c>
    </row>
    <row r="7141" spans="1:6" x14ac:dyDescent="0.25">
      <c r="A7141" t="s">
        <v>2353</v>
      </c>
      <c r="B7141" t="s">
        <v>2350</v>
      </c>
      <c r="C7141" t="b">
        <v>0</v>
      </c>
      <c r="D7141" t="s">
        <v>122</v>
      </c>
      <c r="E7141">
        <v>43476.866999999998</v>
      </c>
      <c r="F7141">
        <v>2020</v>
      </c>
    </row>
    <row r="7142" spans="1:6" x14ac:dyDescent="0.25">
      <c r="A7142" t="s">
        <v>2378</v>
      </c>
      <c r="B7142" t="s">
        <v>2467</v>
      </c>
      <c r="C7142" t="b">
        <v>0</v>
      </c>
      <c r="D7142" t="s">
        <v>122</v>
      </c>
      <c r="E7142">
        <v>69726.843999999997</v>
      </c>
      <c r="F7142">
        <v>2020</v>
      </c>
    </row>
    <row r="7143" spans="1:6" x14ac:dyDescent="0.25">
      <c r="A7143" t="s">
        <v>2378</v>
      </c>
      <c r="B7143" t="s">
        <v>2467</v>
      </c>
      <c r="C7143" t="b">
        <v>0</v>
      </c>
      <c r="D7143" t="s">
        <v>122</v>
      </c>
      <c r="E7143">
        <v>85220.289000000004</v>
      </c>
      <c r="F7143">
        <v>2020</v>
      </c>
    </row>
    <row r="7144" spans="1:6" x14ac:dyDescent="0.25">
      <c r="A7144" t="s">
        <v>2444</v>
      </c>
      <c r="B7144" t="s">
        <v>2350</v>
      </c>
      <c r="C7144" t="b">
        <v>0</v>
      </c>
      <c r="D7144" t="s">
        <v>88</v>
      </c>
      <c r="E7144">
        <v>7</v>
      </c>
      <c r="F7144">
        <v>2020</v>
      </c>
    </row>
    <row r="7145" spans="1:6" x14ac:dyDescent="0.25">
      <c r="A7145" t="s">
        <v>2332</v>
      </c>
      <c r="B7145" t="s">
        <v>2352</v>
      </c>
      <c r="C7145" t="b">
        <v>0</v>
      </c>
      <c r="D7145" t="s">
        <v>35</v>
      </c>
      <c r="E7145">
        <v>0</v>
      </c>
      <c r="F7145">
        <v>2020</v>
      </c>
    </row>
    <row r="7146" spans="1:6" x14ac:dyDescent="0.25">
      <c r="A7146" t="s">
        <v>2332</v>
      </c>
      <c r="B7146" t="s">
        <v>2352</v>
      </c>
      <c r="C7146" t="b">
        <v>0</v>
      </c>
      <c r="D7146" t="s">
        <v>35</v>
      </c>
      <c r="E7146">
        <v>0</v>
      </c>
      <c r="F7146">
        <v>2020</v>
      </c>
    </row>
    <row r="7147" spans="1:6" x14ac:dyDescent="0.25">
      <c r="A7147" t="s">
        <v>2446</v>
      </c>
      <c r="B7147" t="s">
        <v>2386</v>
      </c>
      <c r="C7147" t="b">
        <v>1</v>
      </c>
      <c r="D7147" t="s">
        <v>77</v>
      </c>
      <c r="E7147">
        <v>15919</v>
      </c>
      <c r="F7147">
        <v>2020</v>
      </c>
    </row>
    <row r="7148" spans="1:6" x14ac:dyDescent="0.25">
      <c r="A7148" t="s">
        <v>2378</v>
      </c>
      <c r="B7148" t="s">
        <v>2341</v>
      </c>
      <c r="C7148" t="b">
        <v>1</v>
      </c>
      <c r="D7148" t="s">
        <v>15</v>
      </c>
      <c r="E7148">
        <v>3638</v>
      </c>
      <c r="F7148">
        <v>2020</v>
      </c>
    </row>
    <row r="7149" spans="1:6" x14ac:dyDescent="0.25">
      <c r="A7149" t="s">
        <v>2332</v>
      </c>
      <c r="B7149" t="s">
        <v>2350</v>
      </c>
      <c r="C7149" t="b">
        <v>0</v>
      </c>
      <c r="D7149" t="s">
        <v>60</v>
      </c>
      <c r="E7149">
        <v>0</v>
      </c>
      <c r="F7149">
        <v>2020</v>
      </c>
    </row>
    <row r="7150" spans="1:6" x14ac:dyDescent="0.25">
      <c r="A7150" t="s">
        <v>2459</v>
      </c>
      <c r="B7150" t="s">
        <v>2343</v>
      </c>
      <c r="C7150" t="b">
        <v>1</v>
      </c>
      <c r="D7150" t="s">
        <v>60</v>
      </c>
      <c r="E7150">
        <v>222825</v>
      </c>
      <c r="F7150">
        <v>2020</v>
      </c>
    </row>
    <row r="7151" spans="1:6" x14ac:dyDescent="0.25">
      <c r="A7151" t="s">
        <v>2332</v>
      </c>
      <c r="B7151" t="s">
        <v>2350</v>
      </c>
      <c r="C7151" t="b">
        <v>0</v>
      </c>
      <c r="D7151" t="s">
        <v>60</v>
      </c>
      <c r="E7151">
        <v>0</v>
      </c>
      <c r="F7151">
        <v>2020</v>
      </c>
    </row>
    <row r="7152" spans="1:6" x14ac:dyDescent="0.25">
      <c r="A7152" t="s">
        <v>2459</v>
      </c>
      <c r="B7152" t="s">
        <v>2343</v>
      </c>
      <c r="C7152" t="b">
        <v>1</v>
      </c>
      <c r="D7152" t="s">
        <v>60</v>
      </c>
      <c r="E7152">
        <v>458902</v>
      </c>
      <c r="F7152">
        <v>2020</v>
      </c>
    </row>
    <row r="7153" spans="1:6" x14ac:dyDescent="0.25">
      <c r="A7153" t="s">
        <v>2332</v>
      </c>
      <c r="B7153" t="s">
        <v>2350</v>
      </c>
      <c r="C7153" t="b">
        <v>0</v>
      </c>
      <c r="D7153" t="s">
        <v>131</v>
      </c>
      <c r="E7153">
        <v>274.73399999999998</v>
      </c>
      <c r="F7153">
        <v>2020</v>
      </c>
    </row>
    <row r="7154" spans="1:6" x14ac:dyDescent="0.25">
      <c r="A7154" t="s">
        <v>2459</v>
      </c>
      <c r="B7154" t="s">
        <v>2343</v>
      </c>
      <c r="C7154" t="b">
        <v>1</v>
      </c>
      <c r="D7154" t="s">
        <v>131</v>
      </c>
      <c r="E7154">
        <v>298320.37</v>
      </c>
      <c r="F7154">
        <v>2020</v>
      </c>
    </row>
    <row r="7155" spans="1:6" x14ac:dyDescent="0.25">
      <c r="A7155" t="s">
        <v>2353</v>
      </c>
      <c r="B7155" t="s">
        <v>2350</v>
      </c>
      <c r="C7155" t="b">
        <v>0</v>
      </c>
      <c r="D7155" t="s">
        <v>131</v>
      </c>
      <c r="E7155">
        <v>588.38300000000004</v>
      </c>
      <c r="F7155">
        <v>2020</v>
      </c>
    </row>
    <row r="7156" spans="1:6" x14ac:dyDescent="0.25">
      <c r="A7156" t="s">
        <v>2459</v>
      </c>
      <c r="B7156" t="s">
        <v>2343</v>
      </c>
      <c r="C7156" t="b">
        <v>1</v>
      </c>
      <c r="D7156" t="s">
        <v>131</v>
      </c>
      <c r="E7156">
        <v>562442.30000000005</v>
      </c>
      <c r="F7156">
        <v>2020</v>
      </c>
    </row>
    <row r="7157" spans="1:6" x14ac:dyDescent="0.25">
      <c r="A7157" t="s">
        <v>2354</v>
      </c>
      <c r="B7157" t="s">
        <v>2386</v>
      </c>
      <c r="C7157" t="b">
        <v>1</v>
      </c>
      <c r="D7157" t="s">
        <v>35</v>
      </c>
      <c r="E7157">
        <v>33849</v>
      </c>
      <c r="F7157">
        <v>2020</v>
      </c>
    </row>
    <row r="7158" spans="1:6" x14ac:dyDescent="0.25">
      <c r="A7158" t="s">
        <v>2342</v>
      </c>
      <c r="B7158" t="s">
        <v>2352</v>
      </c>
      <c r="C7158" t="b">
        <v>1</v>
      </c>
      <c r="D7158" t="s">
        <v>114</v>
      </c>
      <c r="E7158">
        <v>2182774.6</v>
      </c>
      <c r="F7158">
        <v>2020</v>
      </c>
    </row>
    <row r="7159" spans="1:6" x14ac:dyDescent="0.25">
      <c r="A7159" t="s">
        <v>2353</v>
      </c>
      <c r="B7159" t="s">
        <v>2372</v>
      </c>
      <c r="C7159" t="b">
        <v>0</v>
      </c>
      <c r="D7159" t="s">
        <v>114</v>
      </c>
      <c r="E7159">
        <v>952730.42</v>
      </c>
      <c r="F7159">
        <v>2020</v>
      </c>
    </row>
    <row r="7160" spans="1:6" x14ac:dyDescent="0.25">
      <c r="A7160" t="s">
        <v>2332</v>
      </c>
      <c r="B7160" t="s">
        <v>2352</v>
      </c>
      <c r="C7160" t="b">
        <v>0</v>
      </c>
      <c r="D7160" t="s">
        <v>114</v>
      </c>
      <c r="E7160">
        <v>0</v>
      </c>
      <c r="F7160">
        <v>2020</v>
      </c>
    </row>
    <row r="7161" spans="1:6" x14ac:dyDescent="0.25">
      <c r="A7161" t="s">
        <v>2440</v>
      </c>
      <c r="B7161" t="s">
        <v>2343</v>
      </c>
      <c r="C7161" t="b">
        <v>1</v>
      </c>
      <c r="D7161" t="s">
        <v>55</v>
      </c>
      <c r="E7161">
        <v>208845</v>
      </c>
      <c r="F7161">
        <v>2020</v>
      </c>
    </row>
    <row r="7162" spans="1:6" x14ac:dyDescent="0.25">
      <c r="A7162" t="s">
        <v>2353</v>
      </c>
      <c r="B7162" t="s">
        <v>2352</v>
      </c>
      <c r="C7162" t="b">
        <v>0</v>
      </c>
      <c r="D7162" t="s">
        <v>71</v>
      </c>
      <c r="E7162">
        <v>918.49300000000005</v>
      </c>
      <c r="F7162">
        <v>2020</v>
      </c>
    </row>
    <row r="7163" spans="1:6" x14ac:dyDescent="0.25">
      <c r="A7163" t="s">
        <v>2378</v>
      </c>
      <c r="B7163" t="s">
        <v>2386</v>
      </c>
      <c r="C7163" t="b">
        <v>1</v>
      </c>
      <c r="D7163" t="s">
        <v>71</v>
      </c>
      <c r="E7163">
        <v>6432.5069999999996</v>
      </c>
      <c r="F7163">
        <v>2020</v>
      </c>
    </row>
    <row r="7164" spans="1:6" x14ac:dyDescent="0.25">
      <c r="A7164" t="s">
        <v>2353</v>
      </c>
      <c r="B7164" t="s">
        <v>2350</v>
      </c>
      <c r="C7164" t="b">
        <v>0</v>
      </c>
      <c r="D7164" t="s">
        <v>131</v>
      </c>
      <c r="E7164">
        <v>419.00599999999997</v>
      </c>
      <c r="F7164">
        <v>2020</v>
      </c>
    </row>
    <row r="7165" spans="1:6" x14ac:dyDescent="0.25">
      <c r="A7165" t="s">
        <v>2440</v>
      </c>
      <c r="B7165" t="s">
        <v>2352</v>
      </c>
      <c r="C7165" t="b">
        <v>1</v>
      </c>
      <c r="D7165" t="s">
        <v>131</v>
      </c>
      <c r="E7165">
        <v>119636.99</v>
      </c>
      <c r="F7165">
        <v>2020</v>
      </c>
    </row>
    <row r="7166" spans="1:6" x14ac:dyDescent="0.25">
      <c r="A7166" t="s">
        <v>2353</v>
      </c>
      <c r="B7166" t="s">
        <v>2350</v>
      </c>
      <c r="C7166" t="b">
        <v>0</v>
      </c>
      <c r="D7166" t="s">
        <v>50</v>
      </c>
      <c r="E7166">
        <v>1058.52</v>
      </c>
      <c r="F7166">
        <v>2020</v>
      </c>
    </row>
    <row r="7167" spans="1:6" x14ac:dyDescent="0.25">
      <c r="A7167" t="s">
        <v>2332</v>
      </c>
      <c r="B7167" t="s">
        <v>2372</v>
      </c>
      <c r="C7167" t="b">
        <v>0</v>
      </c>
      <c r="D7167" t="s">
        <v>50</v>
      </c>
      <c r="E7167">
        <v>0</v>
      </c>
      <c r="F7167">
        <v>2020</v>
      </c>
    </row>
    <row r="7168" spans="1:6" x14ac:dyDescent="0.25">
      <c r="A7168" t="s">
        <v>2342</v>
      </c>
      <c r="B7168" t="s">
        <v>2352</v>
      </c>
      <c r="C7168" t="b">
        <v>0</v>
      </c>
      <c r="D7168" t="s">
        <v>50</v>
      </c>
      <c r="E7168">
        <v>367143.48</v>
      </c>
      <c r="F7168">
        <v>2020</v>
      </c>
    </row>
    <row r="7169" spans="1:6" x14ac:dyDescent="0.25">
      <c r="A7169" t="s">
        <v>2353</v>
      </c>
      <c r="B7169" t="s">
        <v>2352</v>
      </c>
      <c r="C7169" t="b">
        <v>0</v>
      </c>
      <c r="D7169" t="s">
        <v>71</v>
      </c>
      <c r="E7169">
        <v>3141.4279999999999</v>
      </c>
      <c r="F7169">
        <v>2020</v>
      </c>
    </row>
    <row r="7170" spans="1:6" x14ac:dyDescent="0.25">
      <c r="A7170" t="s">
        <v>2366</v>
      </c>
      <c r="B7170" t="s">
        <v>2386</v>
      </c>
      <c r="C7170" t="b">
        <v>1</v>
      </c>
      <c r="D7170" t="s">
        <v>71</v>
      </c>
      <c r="E7170">
        <v>5531.5720000000001</v>
      </c>
      <c r="F7170">
        <v>2020</v>
      </c>
    </row>
    <row r="7171" spans="1:6" x14ac:dyDescent="0.25">
      <c r="A7171" t="s">
        <v>2353</v>
      </c>
      <c r="B7171" t="s">
        <v>2352</v>
      </c>
      <c r="C7171" t="b">
        <v>0</v>
      </c>
      <c r="D7171" t="s">
        <v>40</v>
      </c>
      <c r="E7171">
        <v>103.715</v>
      </c>
      <c r="F7171">
        <v>2020</v>
      </c>
    </row>
    <row r="7172" spans="1:6" x14ac:dyDescent="0.25">
      <c r="A7172" t="s">
        <v>2444</v>
      </c>
      <c r="B7172" t="s">
        <v>2386</v>
      </c>
      <c r="C7172" t="b">
        <v>1</v>
      </c>
      <c r="D7172" t="s">
        <v>40</v>
      </c>
      <c r="E7172">
        <v>7150.2449999999999</v>
      </c>
      <c r="F7172">
        <v>2020</v>
      </c>
    </row>
    <row r="7173" spans="1:6" x14ac:dyDescent="0.25">
      <c r="A7173" t="s">
        <v>2354</v>
      </c>
      <c r="B7173" t="s">
        <v>2352</v>
      </c>
      <c r="C7173" t="b">
        <v>0</v>
      </c>
      <c r="D7173" t="s">
        <v>111</v>
      </c>
      <c r="E7173">
        <v>35135</v>
      </c>
      <c r="F7173">
        <v>2020</v>
      </c>
    </row>
    <row r="7174" spans="1:6" x14ac:dyDescent="0.25">
      <c r="A7174" t="s">
        <v>2444</v>
      </c>
      <c r="B7174" t="s">
        <v>2352</v>
      </c>
      <c r="C7174" t="b">
        <v>0</v>
      </c>
      <c r="D7174" t="s">
        <v>111</v>
      </c>
      <c r="E7174">
        <v>32472</v>
      </c>
      <c r="F7174">
        <v>2020</v>
      </c>
    </row>
    <row r="7175" spans="1:6" x14ac:dyDescent="0.25">
      <c r="A7175" t="s">
        <v>2353</v>
      </c>
      <c r="B7175" t="s">
        <v>2350</v>
      </c>
      <c r="C7175" t="b">
        <v>0</v>
      </c>
      <c r="D7175" t="s">
        <v>82</v>
      </c>
      <c r="E7175">
        <v>799.98699999999997</v>
      </c>
      <c r="F7175">
        <v>2020</v>
      </c>
    </row>
    <row r="7176" spans="1:6" x14ac:dyDescent="0.25">
      <c r="A7176" t="s">
        <v>2342</v>
      </c>
      <c r="B7176" t="s">
        <v>2352</v>
      </c>
      <c r="C7176" t="b">
        <v>1</v>
      </c>
      <c r="D7176" t="s">
        <v>82</v>
      </c>
      <c r="E7176">
        <v>124397.01</v>
      </c>
      <c r="F7176">
        <v>2020</v>
      </c>
    </row>
    <row r="7177" spans="1:6" x14ac:dyDescent="0.25">
      <c r="A7177" t="s">
        <v>2332</v>
      </c>
      <c r="B7177" t="s">
        <v>2350</v>
      </c>
      <c r="C7177" t="b">
        <v>0</v>
      </c>
      <c r="D7177" t="s">
        <v>27</v>
      </c>
      <c r="E7177">
        <v>40.619</v>
      </c>
      <c r="F7177">
        <v>2020</v>
      </c>
    </row>
    <row r="7178" spans="1:6" x14ac:dyDescent="0.25">
      <c r="A7178" t="s">
        <v>2332</v>
      </c>
      <c r="B7178" t="s">
        <v>2343</v>
      </c>
      <c r="C7178" t="b">
        <v>0</v>
      </c>
      <c r="D7178" t="s">
        <v>27</v>
      </c>
      <c r="E7178">
        <v>42441.381000000001</v>
      </c>
      <c r="F7178">
        <v>2020</v>
      </c>
    </row>
    <row r="7179" spans="1:6" x14ac:dyDescent="0.25">
      <c r="A7179" t="s">
        <v>2353</v>
      </c>
      <c r="B7179" t="s">
        <v>2350</v>
      </c>
      <c r="C7179" t="b">
        <v>0</v>
      </c>
      <c r="D7179" t="s">
        <v>27</v>
      </c>
      <c r="E7179">
        <v>384.20600000000002</v>
      </c>
      <c r="F7179">
        <v>2020</v>
      </c>
    </row>
    <row r="7180" spans="1:6" x14ac:dyDescent="0.25">
      <c r="A7180" t="s">
        <v>2388</v>
      </c>
      <c r="B7180" t="s">
        <v>2343</v>
      </c>
      <c r="C7180" t="b">
        <v>1</v>
      </c>
      <c r="D7180" t="s">
        <v>27</v>
      </c>
      <c r="E7180">
        <v>95900.793999999994</v>
      </c>
      <c r="F7180">
        <v>2020</v>
      </c>
    </row>
    <row r="7181" spans="1:6" x14ac:dyDescent="0.25">
      <c r="A7181" t="s">
        <v>2440</v>
      </c>
      <c r="B7181" t="s">
        <v>2343</v>
      </c>
      <c r="C7181" t="b">
        <v>1</v>
      </c>
      <c r="D7181" t="s">
        <v>55</v>
      </c>
      <c r="E7181">
        <v>617602</v>
      </c>
      <c r="F7181">
        <v>2020</v>
      </c>
    </row>
    <row r="7182" spans="1:6" x14ac:dyDescent="0.25">
      <c r="A7182" t="s">
        <v>2332</v>
      </c>
      <c r="B7182" t="s">
        <v>2343</v>
      </c>
      <c r="C7182" t="b">
        <v>0</v>
      </c>
      <c r="D7182" t="s">
        <v>19</v>
      </c>
      <c r="E7182">
        <v>669387</v>
      </c>
      <c r="F7182">
        <v>2020</v>
      </c>
    </row>
    <row r="7183" spans="1:6" x14ac:dyDescent="0.25">
      <c r="A7183" t="s">
        <v>2388</v>
      </c>
      <c r="B7183" t="s">
        <v>2343</v>
      </c>
      <c r="C7183" t="b">
        <v>1</v>
      </c>
      <c r="D7183" t="s">
        <v>19</v>
      </c>
      <c r="E7183">
        <v>1253853</v>
      </c>
      <c r="F7183">
        <v>2020</v>
      </c>
    </row>
    <row r="7184" spans="1:6" x14ac:dyDescent="0.25">
      <c r="A7184" t="s">
        <v>2332</v>
      </c>
      <c r="B7184" t="s">
        <v>2343</v>
      </c>
      <c r="C7184" t="b">
        <v>0</v>
      </c>
      <c r="D7184" t="s">
        <v>105</v>
      </c>
      <c r="E7184">
        <v>118044.15</v>
      </c>
      <c r="F7184">
        <v>2020</v>
      </c>
    </row>
    <row r="7185" spans="1:6" x14ac:dyDescent="0.25">
      <c r="A7185" t="s">
        <v>2388</v>
      </c>
      <c r="B7185" t="s">
        <v>2343</v>
      </c>
      <c r="C7185" t="b">
        <v>1</v>
      </c>
      <c r="D7185" t="s">
        <v>105</v>
      </c>
      <c r="E7185">
        <v>226356.29</v>
      </c>
      <c r="F7185">
        <v>2020</v>
      </c>
    </row>
    <row r="7186" spans="1:6" x14ac:dyDescent="0.25">
      <c r="A7186" t="s">
        <v>2354</v>
      </c>
      <c r="B7186" t="s">
        <v>2386</v>
      </c>
      <c r="C7186" t="b">
        <v>1</v>
      </c>
      <c r="D7186" t="s">
        <v>3</v>
      </c>
      <c r="E7186">
        <v>39527.307000000001</v>
      </c>
      <c r="F7186">
        <v>2020</v>
      </c>
    </row>
    <row r="7187" spans="1:6" x14ac:dyDescent="0.25">
      <c r="A7187" t="s">
        <v>2353</v>
      </c>
      <c r="B7187" t="s">
        <v>2350</v>
      </c>
      <c r="C7187" t="b">
        <v>0</v>
      </c>
      <c r="D7187" t="s">
        <v>3</v>
      </c>
      <c r="E7187">
        <v>184.69800000000001</v>
      </c>
      <c r="F7187">
        <v>2020</v>
      </c>
    </row>
    <row r="7188" spans="1:6" x14ac:dyDescent="0.25">
      <c r="A7188" t="s">
        <v>2353</v>
      </c>
      <c r="B7188" t="s">
        <v>2347</v>
      </c>
      <c r="C7188" t="b">
        <v>0</v>
      </c>
      <c r="D7188" t="s">
        <v>3</v>
      </c>
      <c r="E7188">
        <v>20812.824000000001</v>
      </c>
      <c r="F7188">
        <v>2020</v>
      </c>
    </row>
    <row r="7189" spans="1:6" x14ac:dyDescent="0.25">
      <c r="A7189" t="s">
        <v>2332</v>
      </c>
      <c r="B7189" t="s">
        <v>2343</v>
      </c>
      <c r="C7189" t="b">
        <v>0</v>
      </c>
      <c r="D7189" t="s">
        <v>114</v>
      </c>
      <c r="E7189">
        <v>1261518</v>
      </c>
      <c r="F7189">
        <v>2020</v>
      </c>
    </row>
    <row r="7190" spans="1:6" x14ac:dyDescent="0.25">
      <c r="A7190" t="s">
        <v>2342</v>
      </c>
      <c r="B7190" t="s">
        <v>2343</v>
      </c>
      <c r="C7190" t="b">
        <v>1</v>
      </c>
      <c r="D7190" t="s">
        <v>114</v>
      </c>
      <c r="E7190">
        <v>2560262</v>
      </c>
      <c r="F7190">
        <v>2020</v>
      </c>
    </row>
    <row r="7191" spans="1:6" x14ac:dyDescent="0.25">
      <c r="A7191" t="s">
        <v>2332</v>
      </c>
      <c r="B7191" t="s">
        <v>2343</v>
      </c>
      <c r="C7191" t="b">
        <v>0</v>
      </c>
      <c r="D7191" t="s">
        <v>103</v>
      </c>
      <c r="E7191">
        <v>547308</v>
      </c>
      <c r="F7191">
        <v>2020</v>
      </c>
    </row>
    <row r="7192" spans="1:6" x14ac:dyDescent="0.25">
      <c r="A7192" t="s">
        <v>2342</v>
      </c>
      <c r="B7192" t="s">
        <v>2343</v>
      </c>
      <c r="C7192" t="b">
        <v>1</v>
      </c>
      <c r="D7192" t="s">
        <v>103</v>
      </c>
      <c r="E7192">
        <v>1042429</v>
      </c>
      <c r="F7192">
        <v>2020</v>
      </c>
    </row>
    <row r="7193" spans="1:6" x14ac:dyDescent="0.25">
      <c r="A7193" t="s">
        <v>2459</v>
      </c>
      <c r="B7193" t="s">
        <v>2352</v>
      </c>
      <c r="C7193" t="b">
        <v>0</v>
      </c>
      <c r="D7193" t="s">
        <v>48</v>
      </c>
      <c r="E7193">
        <v>1541167.6</v>
      </c>
      <c r="F7193">
        <v>2020</v>
      </c>
    </row>
    <row r="7194" spans="1:6" x14ac:dyDescent="0.25">
      <c r="A7194" t="s">
        <v>2353</v>
      </c>
      <c r="B7194" t="s">
        <v>2372</v>
      </c>
      <c r="C7194" t="b">
        <v>0</v>
      </c>
      <c r="D7194" t="s">
        <v>48</v>
      </c>
      <c r="E7194">
        <v>54920.39</v>
      </c>
      <c r="F7194">
        <v>2020</v>
      </c>
    </row>
    <row r="7195" spans="1:6" x14ac:dyDescent="0.25">
      <c r="A7195" t="s">
        <v>2408</v>
      </c>
      <c r="B7195" t="s">
        <v>2352</v>
      </c>
      <c r="C7195" t="b">
        <v>0</v>
      </c>
      <c r="D7195" t="s">
        <v>114</v>
      </c>
      <c r="E7195">
        <v>15405</v>
      </c>
      <c r="F7195">
        <v>2020</v>
      </c>
    </row>
    <row r="7196" spans="1:6" x14ac:dyDescent="0.25">
      <c r="A7196" t="s">
        <v>2389</v>
      </c>
      <c r="B7196" t="s">
        <v>2352</v>
      </c>
      <c r="C7196" t="b">
        <v>0</v>
      </c>
      <c r="D7196" t="s">
        <v>114</v>
      </c>
      <c r="E7196">
        <v>43922.62</v>
      </c>
      <c r="F7196">
        <v>2020</v>
      </c>
    </row>
    <row r="7197" spans="1:6" x14ac:dyDescent="0.25">
      <c r="A7197" t="s">
        <v>2342</v>
      </c>
      <c r="B7197" t="s">
        <v>2386</v>
      </c>
      <c r="C7197" t="b">
        <v>1</v>
      </c>
      <c r="D7197" t="s">
        <v>35</v>
      </c>
      <c r="E7197">
        <v>64390</v>
      </c>
      <c r="F7197">
        <v>2020</v>
      </c>
    </row>
    <row r="7198" spans="1:6" x14ac:dyDescent="0.25">
      <c r="A7198" t="s">
        <v>2353</v>
      </c>
      <c r="B7198" t="s">
        <v>2350</v>
      </c>
      <c r="C7198" t="b">
        <v>0</v>
      </c>
      <c r="D7198" t="s">
        <v>27</v>
      </c>
      <c r="E7198">
        <v>213</v>
      </c>
      <c r="F7198">
        <v>2020</v>
      </c>
    </row>
    <row r="7199" spans="1:6" x14ac:dyDescent="0.25">
      <c r="A7199" t="s">
        <v>2391</v>
      </c>
      <c r="B7199" t="s">
        <v>2352</v>
      </c>
      <c r="C7199" t="b">
        <v>1</v>
      </c>
      <c r="D7199" t="s">
        <v>27</v>
      </c>
      <c r="E7199">
        <v>73890</v>
      </c>
      <c r="F7199">
        <v>2020</v>
      </c>
    </row>
    <row r="7200" spans="1:6" x14ac:dyDescent="0.25">
      <c r="A7200" t="s">
        <v>2332</v>
      </c>
      <c r="B7200" t="s">
        <v>2350</v>
      </c>
      <c r="C7200" t="b">
        <v>0</v>
      </c>
      <c r="D7200" t="s">
        <v>114</v>
      </c>
      <c r="E7200">
        <v>0</v>
      </c>
      <c r="F7200">
        <v>2020</v>
      </c>
    </row>
    <row r="7201" spans="1:6" x14ac:dyDescent="0.25">
      <c r="A7201" t="s">
        <v>2342</v>
      </c>
      <c r="B7201" t="s">
        <v>2343</v>
      </c>
      <c r="C7201" t="b">
        <v>1</v>
      </c>
      <c r="D7201" t="s">
        <v>114</v>
      </c>
      <c r="E7201">
        <v>1542621</v>
      </c>
      <c r="F7201">
        <v>2020</v>
      </c>
    </row>
    <row r="7202" spans="1:6" x14ac:dyDescent="0.25">
      <c r="A7202" t="s">
        <v>2332</v>
      </c>
      <c r="B7202" t="s">
        <v>2350</v>
      </c>
      <c r="C7202" t="b">
        <v>0</v>
      </c>
      <c r="D7202" t="s">
        <v>114</v>
      </c>
      <c r="E7202">
        <v>0</v>
      </c>
      <c r="F7202">
        <v>2020</v>
      </c>
    </row>
    <row r="7203" spans="1:6" x14ac:dyDescent="0.25">
      <c r="A7203" t="s">
        <v>2342</v>
      </c>
      <c r="B7203" t="s">
        <v>2343</v>
      </c>
      <c r="C7203" t="b">
        <v>1</v>
      </c>
      <c r="D7203" t="s">
        <v>114</v>
      </c>
      <c r="E7203">
        <v>2157592</v>
      </c>
      <c r="F7203">
        <v>2020</v>
      </c>
    </row>
    <row r="7204" spans="1:6" x14ac:dyDescent="0.25">
      <c r="A7204" t="s">
        <v>2342</v>
      </c>
      <c r="B7204" t="s">
        <v>2343</v>
      </c>
      <c r="C7204" t="b">
        <v>1</v>
      </c>
      <c r="D7204" t="s">
        <v>63</v>
      </c>
      <c r="E7204">
        <v>1522373</v>
      </c>
      <c r="F7204">
        <v>2020</v>
      </c>
    </row>
    <row r="7205" spans="1:6" x14ac:dyDescent="0.25">
      <c r="A7205" t="s">
        <v>2342</v>
      </c>
      <c r="B7205" t="s">
        <v>2343</v>
      </c>
      <c r="C7205" t="b">
        <v>1</v>
      </c>
      <c r="D7205" t="s">
        <v>63</v>
      </c>
      <c r="E7205">
        <v>2557704</v>
      </c>
      <c r="F7205">
        <v>2020</v>
      </c>
    </row>
    <row r="7206" spans="1:6" x14ac:dyDescent="0.25">
      <c r="A7206" t="s">
        <v>2445</v>
      </c>
      <c r="B7206" t="s">
        <v>2352</v>
      </c>
      <c r="C7206" t="b">
        <v>1</v>
      </c>
      <c r="D7206" t="s">
        <v>114</v>
      </c>
      <c r="E7206">
        <v>1324581.6000000001</v>
      </c>
      <c r="F7206">
        <v>2020</v>
      </c>
    </row>
    <row r="7207" spans="1:6" x14ac:dyDescent="0.25">
      <c r="A7207" t="s">
        <v>2353</v>
      </c>
      <c r="B7207" t="s">
        <v>2372</v>
      </c>
      <c r="C7207" t="b">
        <v>0</v>
      </c>
      <c r="D7207" t="s">
        <v>114</v>
      </c>
      <c r="E7207">
        <v>154699.4</v>
      </c>
      <c r="F7207">
        <v>2020</v>
      </c>
    </row>
    <row r="7208" spans="1:6" x14ac:dyDescent="0.25">
      <c r="A7208" t="s">
        <v>2342</v>
      </c>
      <c r="B7208" t="s">
        <v>2343</v>
      </c>
      <c r="C7208" t="b">
        <v>1</v>
      </c>
      <c r="D7208" t="s">
        <v>114</v>
      </c>
      <c r="E7208">
        <v>569198</v>
      </c>
      <c r="F7208">
        <v>2020</v>
      </c>
    </row>
    <row r="7209" spans="1:6" x14ac:dyDescent="0.25">
      <c r="A7209" t="s">
        <v>2440</v>
      </c>
      <c r="B7209" t="s">
        <v>2343</v>
      </c>
      <c r="C7209" t="b">
        <v>1</v>
      </c>
      <c r="D7209" t="s">
        <v>114</v>
      </c>
      <c r="E7209">
        <v>1305126</v>
      </c>
      <c r="F7209">
        <v>2020</v>
      </c>
    </row>
    <row r="7210" spans="1:6" x14ac:dyDescent="0.25">
      <c r="A7210" t="s">
        <v>2388</v>
      </c>
      <c r="B7210" t="s">
        <v>2372</v>
      </c>
      <c r="C7210" t="b">
        <v>0</v>
      </c>
      <c r="D7210" t="s">
        <v>37</v>
      </c>
      <c r="E7210">
        <v>473454</v>
      </c>
      <c r="F7210">
        <v>2020</v>
      </c>
    </row>
    <row r="7211" spans="1:6" x14ac:dyDescent="0.25">
      <c r="A7211" t="s">
        <v>2332</v>
      </c>
      <c r="B7211" t="s">
        <v>2352</v>
      </c>
      <c r="C7211" t="b">
        <v>0</v>
      </c>
      <c r="D7211" t="s">
        <v>35</v>
      </c>
      <c r="E7211">
        <v>0</v>
      </c>
      <c r="F7211">
        <v>2020</v>
      </c>
    </row>
    <row r="7212" spans="1:6" x14ac:dyDescent="0.25">
      <c r="A7212" t="s">
        <v>2373</v>
      </c>
      <c r="B7212" t="s">
        <v>2350</v>
      </c>
      <c r="C7212" t="b">
        <v>1</v>
      </c>
      <c r="D7212" t="s">
        <v>35</v>
      </c>
      <c r="E7212">
        <v>9.8000000000000007</v>
      </c>
      <c r="F7212">
        <v>2020</v>
      </c>
    </row>
    <row r="7213" spans="1:6" x14ac:dyDescent="0.25">
      <c r="A7213" t="s">
        <v>2332</v>
      </c>
      <c r="B7213" t="s">
        <v>2343</v>
      </c>
      <c r="C7213" t="b">
        <v>0</v>
      </c>
      <c r="D7213" t="s">
        <v>50</v>
      </c>
      <c r="E7213">
        <v>71495</v>
      </c>
      <c r="F7213">
        <v>2020</v>
      </c>
    </row>
    <row r="7214" spans="1:6" x14ac:dyDescent="0.25">
      <c r="A7214" t="s">
        <v>2342</v>
      </c>
      <c r="B7214" t="s">
        <v>2343</v>
      </c>
      <c r="C7214" t="b">
        <v>1</v>
      </c>
      <c r="D7214" t="s">
        <v>50</v>
      </c>
      <c r="E7214">
        <v>109064</v>
      </c>
      <c r="F7214">
        <v>2020</v>
      </c>
    </row>
    <row r="7215" spans="1:6" x14ac:dyDescent="0.25">
      <c r="A7215" t="s">
        <v>2459</v>
      </c>
      <c r="B7215" t="s">
        <v>2386</v>
      </c>
      <c r="C7215" t="b">
        <v>1</v>
      </c>
      <c r="D7215" t="s">
        <v>100</v>
      </c>
      <c r="E7215">
        <v>26627</v>
      </c>
      <c r="F7215">
        <v>2020</v>
      </c>
    </row>
    <row r="7216" spans="1:6" x14ac:dyDescent="0.25">
      <c r="A7216" t="s">
        <v>2332</v>
      </c>
      <c r="B7216" t="s">
        <v>2350</v>
      </c>
      <c r="C7216" t="b">
        <v>0</v>
      </c>
      <c r="D7216" t="s">
        <v>12</v>
      </c>
      <c r="E7216">
        <v>0</v>
      </c>
      <c r="F7216">
        <v>2020</v>
      </c>
    </row>
    <row r="7217" spans="1:6" x14ac:dyDescent="0.25">
      <c r="A7217" t="s">
        <v>2366</v>
      </c>
      <c r="B7217" t="s">
        <v>2343</v>
      </c>
      <c r="C7217" t="b">
        <v>1</v>
      </c>
      <c r="D7217" t="s">
        <v>12</v>
      </c>
      <c r="E7217">
        <v>177070</v>
      </c>
      <c r="F7217">
        <v>2020</v>
      </c>
    </row>
    <row r="7218" spans="1:6" x14ac:dyDescent="0.25">
      <c r="A7218" t="s">
        <v>2332</v>
      </c>
      <c r="B7218" t="s">
        <v>2350</v>
      </c>
      <c r="C7218" t="b">
        <v>0</v>
      </c>
      <c r="D7218" t="s">
        <v>12</v>
      </c>
      <c r="E7218">
        <v>0</v>
      </c>
      <c r="F7218">
        <v>2020</v>
      </c>
    </row>
    <row r="7219" spans="1:6" x14ac:dyDescent="0.25">
      <c r="A7219" t="s">
        <v>2366</v>
      </c>
      <c r="B7219" t="s">
        <v>2343</v>
      </c>
      <c r="C7219" t="b">
        <v>1</v>
      </c>
      <c r="D7219" t="s">
        <v>12</v>
      </c>
      <c r="E7219">
        <v>1020693</v>
      </c>
      <c r="F7219">
        <v>2020</v>
      </c>
    </row>
    <row r="7220" spans="1:6" x14ac:dyDescent="0.25">
      <c r="A7220" t="s">
        <v>2332</v>
      </c>
      <c r="B7220" t="s">
        <v>2371</v>
      </c>
      <c r="C7220" t="b">
        <v>0</v>
      </c>
      <c r="D7220" t="s">
        <v>63</v>
      </c>
      <c r="E7220">
        <v>0</v>
      </c>
      <c r="F7220">
        <v>2020</v>
      </c>
    </row>
    <row r="7221" spans="1:6" x14ac:dyDescent="0.25">
      <c r="A7221" t="s">
        <v>2353</v>
      </c>
      <c r="B7221" t="s">
        <v>2347</v>
      </c>
      <c r="C7221" t="b">
        <v>0</v>
      </c>
      <c r="D7221" t="s">
        <v>63</v>
      </c>
      <c r="E7221">
        <v>5315.6880000000001</v>
      </c>
      <c r="F7221">
        <v>2020</v>
      </c>
    </row>
    <row r="7222" spans="1:6" x14ac:dyDescent="0.25">
      <c r="A7222" t="s">
        <v>2366</v>
      </c>
      <c r="B7222" t="s">
        <v>2345</v>
      </c>
      <c r="C7222" t="b">
        <v>1</v>
      </c>
      <c r="D7222" t="s">
        <v>63</v>
      </c>
      <c r="E7222">
        <v>2320634.2999999998</v>
      </c>
      <c r="F7222">
        <v>2020</v>
      </c>
    </row>
    <row r="7223" spans="1:6" x14ac:dyDescent="0.25">
      <c r="A7223" t="s">
        <v>2342</v>
      </c>
      <c r="B7223" t="s">
        <v>2343</v>
      </c>
      <c r="C7223" t="b">
        <v>1</v>
      </c>
      <c r="D7223" t="s">
        <v>74</v>
      </c>
      <c r="E7223">
        <v>384554</v>
      </c>
      <c r="F7223">
        <v>2020</v>
      </c>
    </row>
    <row r="7224" spans="1:6" x14ac:dyDescent="0.25">
      <c r="A7224" t="s">
        <v>2342</v>
      </c>
      <c r="B7224" t="s">
        <v>2343</v>
      </c>
      <c r="C7224" t="b">
        <v>1</v>
      </c>
      <c r="D7224" t="s">
        <v>74</v>
      </c>
      <c r="E7224">
        <v>636726</v>
      </c>
      <c r="F7224">
        <v>2020</v>
      </c>
    </row>
    <row r="7225" spans="1:6" x14ac:dyDescent="0.25">
      <c r="A7225" t="s">
        <v>2332</v>
      </c>
      <c r="B7225" t="s">
        <v>2350</v>
      </c>
      <c r="C7225" t="b">
        <v>0</v>
      </c>
      <c r="D7225" t="s">
        <v>55</v>
      </c>
      <c r="E7225">
        <v>0</v>
      </c>
      <c r="F7225">
        <v>2020</v>
      </c>
    </row>
    <row r="7226" spans="1:6" x14ac:dyDescent="0.25">
      <c r="A7226" t="s">
        <v>2332</v>
      </c>
      <c r="B7226" t="s">
        <v>2343</v>
      </c>
      <c r="C7226" t="b">
        <v>0</v>
      </c>
      <c r="D7226" t="s">
        <v>55</v>
      </c>
      <c r="E7226">
        <v>361202</v>
      </c>
      <c r="F7226">
        <v>2020</v>
      </c>
    </row>
    <row r="7227" spans="1:6" x14ac:dyDescent="0.25">
      <c r="A7227" t="s">
        <v>2332</v>
      </c>
      <c r="B7227" t="s">
        <v>2350</v>
      </c>
      <c r="C7227" t="b">
        <v>0</v>
      </c>
      <c r="D7227" t="s">
        <v>55</v>
      </c>
      <c r="E7227">
        <v>0</v>
      </c>
      <c r="F7227">
        <v>2020</v>
      </c>
    </row>
    <row r="7228" spans="1:6" x14ac:dyDescent="0.25">
      <c r="A7228" t="s">
        <v>2366</v>
      </c>
      <c r="B7228" t="s">
        <v>2343</v>
      </c>
      <c r="C7228" t="b">
        <v>1</v>
      </c>
      <c r="D7228" t="s">
        <v>55</v>
      </c>
      <c r="E7228">
        <v>685472</v>
      </c>
      <c r="F7228">
        <v>2020</v>
      </c>
    </row>
    <row r="7229" spans="1:6" x14ac:dyDescent="0.25">
      <c r="A7229" t="s">
        <v>2440</v>
      </c>
      <c r="B7229" t="s">
        <v>2352</v>
      </c>
      <c r="C7229" t="b">
        <v>1</v>
      </c>
      <c r="D7229" t="s">
        <v>111</v>
      </c>
      <c r="E7229">
        <v>476706</v>
      </c>
      <c r="F7229">
        <v>2020</v>
      </c>
    </row>
    <row r="7230" spans="1:6" x14ac:dyDescent="0.25">
      <c r="A7230" t="s">
        <v>2444</v>
      </c>
      <c r="B7230" t="s">
        <v>2343</v>
      </c>
      <c r="C7230" t="b">
        <v>1</v>
      </c>
      <c r="D7230" t="s">
        <v>15</v>
      </c>
      <c r="E7230">
        <v>1321884</v>
      </c>
      <c r="F7230">
        <v>2020</v>
      </c>
    </row>
    <row r="7231" spans="1:6" x14ac:dyDescent="0.25">
      <c r="A7231" t="s">
        <v>2342</v>
      </c>
      <c r="B7231" t="s">
        <v>2343</v>
      </c>
      <c r="C7231" t="b">
        <v>1</v>
      </c>
      <c r="D7231" t="s">
        <v>114</v>
      </c>
      <c r="E7231">
        <v>154952</v>
      </c>
      <c r="F7231">
        <v>2020</v>
      </c>
    </row>
    <row r="7232" spans="1:6" x14ac:dyDescent="0.25">
      <c r="A7232" t="s">
        <v>2342</v>
      </c>
      <c r="B7232" t="s">
        <v>2343</v>
      </c>
      <c r="C7232" t="b">
        <v>1</v>
      </c>
      <c r="D7232" t="s">
        <v>114</v>
      </c>
      <c r="E7232">
        <v>362707</v>
      </c>
      <c r="F7232">
        <v>2020</v>
      </c>
    </row>
    <row r="7233" spans="1:6" x14ac:dyDescent="0.25">
      <c r="A7233" t="s">
        <v>2391</v>
      </c>
      <c r="B7233" t="s">
        <v>2343</v>
      </c>
      <c r="C7233" t="b">
        <v>1</v>
      </c>
      <c r="D7233" t="s">
        <v>58</v>
      </c>
      <c r="E7233">
        <v>1247228</v>
      </c>
      <c r="F7233">
        <v>2020</v>
      </c>
    </row>
    <row r="7234" spans="1:6" x14ac:dyDescent="0.25">
      <c r="A7234" t="s">
        <v>2391</v>
      </c>
      <c r="B7234" t="s">
        <v>2343</v>
      </c>
      <c r="C7234" t="b">
        <v>1</v>
      </c>
      <c r="D7234" t="s">
        <v>58</v>
      </c>
      <c r="E7234">
        <v>2217093</v>
      </c>
      <c r="F7234">
        <v>2020</v>
      </c>
    </row>
    <row r="7235" spans="1:6" x14ac:dyDescent="0.25">
      <c r="A7235" t="s">
        <v>2366</v>
      </c>
      <c r="B7235" t="s">
        <v>2352</v>
      </c>
      <c r="C7235" t="b">
        <v>1</v>
      </c>
      <c r="D7235" t="s">
        <v>58</v>
      </c>
      <c r="E7235">
        <v>600932</v>
      </c>
      <c r="F7235">
        <v>2020</v>
      </c>
    </row>
    <row r="7236" spans="1:6" x14ac:dyDescent="0.25">
      <c r="A7236" t="s">
        <v>2366</v>
      </c>
      <c r="B7236" t="s">
        <v>2352</v>
      </c>
      <c r="C7236" t="b">
        <v>1</v>
      </c>
      <c r="D7236" t="s">
        <v>58</v>
      </c>
      <c r="E7236">
        <v>3563628</v>
      </c>
      <c r="F7236">
        <v>2020</v>
      </c>
    </row>
    <row r="7237" spans="1:6" x14ac:dyDescent="0.25">
      <c r="A7237" t="s">
        <v>2366</v>
      </c>
      <c r="B7237" t="s">
        <v>2372</v>
      </c>
      <c r="C7237" t="b">
        <v>1</v>
      </c>
      <c r="D7237" t="s">
        <v>58</v>
      </c>
      <c r="E7237">
        <v>923416.8</v>
      </c>
      <c r="F7237">
        <v>2020</v>
      </c>
    </row>
    <row r="7238" spans="1:6" x14ac:dyDescent="0.25">
      <c r="A7238" t="s">
        <v>2353</v>
      </c>
      <c r="B7238" t="s">
        <v>2347</v>
      </c>
      <c r="C7238" t="b">
        <v>0</v>
      </c>
      <c r="D7238" t="s">
        <v>58</v>
      </c>
      <c r="E7238">
        <v>646540.19999999995</v>
      </c>
      <c r="F7238">
        <v>2020</v>
      </c>
    </row>
    <row r="7239" spans="1:6" x14ac:dyDescent="0.25">
      <c r="A7239" t="s">
        <v>2391</v>
      </c>
      <c r="B7239" t="s">
        <v>2343</v>
      </c>
      <c r="C7239" t="b">
        <v>0</v>
      </c>
      <c r="D7239" t="s">
        <v>48</v>
      </c>
      <c r="E7239">
        <v>1942940.4</v>
      </c>
      <c r="F7239">
        <v>2020</v>
      </c>
    </row>
    <row r="7240" spans="1:6" x14ac:dyDescent="0.25">
      <c r="A7240" t="s">
        <v>2353</v>
      </c>
      <c r="B7240" t="s">
        <v>2372</v>
      </c>
      <c r="C7240" t="b">
        <v>0</v>
      </c>
      <c r="D7240" t="s">
        <v>48</v>
      </c>
      <c r="E7240">
        <v>69144.649000000005</v>
      </c>
      <c r="F7240">
        <v>2020</v>
      </c>
    </row>
    <row r="7241" spans="1:6" x14ac:dyDescent="0.25">
      <c r="A7241" t="s">
        <v>2391</v>
      </c>
      <c r="B7241" t="s">
        <v>2343</v>
      </c>
      <c r="C7241" t="b">
        <v>0</v>
      </c>
      <c r="D7241" t="s">
        <v>48</v>
      </c>
      <c r="E7241">
        <v>3533128</v>
      </c>
      <c r="F7241">
        <v>2020</v>
      </c>
    </row>
    <row r="7242" spans="1:6" x14ac:dyDescent="0.25">
      <c r="A7242" t="s">
        <v>2332</v>
      </c>
      <c r="B7242" t="s">
        <v>2372</v>
      </c>
      <c r="C7242" t="b">
        <v>0</v>
      </c>
      <c r="D7242" t="s">
        <v>48</v>
      </c>
      <c r="E7242">
        <v>0</v>
      </c>
      <c r="F7242">
        <v>2020</v>
      </c>
    </row>
    <row r="7243" spans="1:6" x14ac:dyDescent="0.25">
      <c r="A7243" t="s">
        <v>2374</v>
      </c>
      <c r="B7243" t="s">
        <v>2386</v>
      </c>
      <c r="C7243" t="b">
        <v>1</v>
      </c>
      <c r="D7243" t="s">
        <v>32</v>
      </c>
      <c r="E7243">
        <v>36523</v>
      </c>
      <c r="F7243">
        <v>2020</v>
      </c>
    </row>
    <row r="7244" spans="1:6" x14ac:dyDescent="0.25">
      <c r="A7244" t="s">
        <v>2366</v>
      </c>
      <c r="B7244" t="s">
        <v>2343</v>
      </c>
      <c r="C7244" t="b">
        <v>1</v>
      </c>
      <c r="D7244" t="s">
        <v>114</v>
      </c>
      <c r="E7244">
        <v>3904672</v>
      </c>
      <c r="F7244">
        <v>2020</v>
      </c>
    </row>
    <row r="7245" spans="1:6" x14ac:dyDescent="0.25">
      <c r="A7245" t="s">
        <v>2338</v>
      </c>
      <c r="B7245" t="s">
        <v>2386</v>
      </c>
      <c r="C7245" t="b">
        <v>1</v>
      </c>
      <c r="D7245" t="s">
        <v>55</v>
      </c>
      <c r="E7245">
        <v>12233</v>
      </c>
      <c r="F7245">
        <v>2020</v>
      </c>
    </row>
    <row r="7246" spans="1:6" x14ac:dyDescent="0.25">
      <c r="A7246" t="s">
        <v>2459</v>
      </c>
      <c r="B7246" t="s">
        <v>2386</v>
      </c>
      <c r="C7246" t="b">
        <v>1</v>
      </c>
      <c r="D7246" t="s">
        <v>15</v>
      </c>
      <c r="E7246">
        <v>43259.875999999997</v>
      </c>
      <c r="F7246">
        <v>2020</v>
      </c>
    </row>
    <row r="7247" spans="1:6" x14ac:dyDescent="0.25">
      <c r="A7247" t="s">
        <v>2459</v>
      </c>
      <c r="B7247" t="s">
        <v>2386</v>
      </c>
      <c r="C7247" t="b">
        <v>1</v>
      </c>
      <c r="D7247" t="s">
        <v>15</v>
      </c>
      <c r="E7247">
        <v>4485.1239999999998</v>
      </c>
      <c r="F7247">
        <v>2020</v>
      </c>
    </row>
    <row r="7248" spans="1:6" x14ac:dyDescent="0.25">
      <c r="A7248" t="s">
        <v>2459</v>
      </c>
      <c r="B7248" t="s">
        <v>2352</v>
      </c>
      <c r="C7248" t="b">
        <v>1</v>
      </c>
      <c r="D7248" t="s">
        <v>37</v>
      </c>
      <c r="E7248">
        <v>195929</v>
      </c>
      <c r="F7248">
        <v>2020</v>
      </c>
    </row>
    <row r="7249" spans="1:6" x14ac:dyDescent="0.25">
      <c r="A7249" t="s">
        <v>2459</v>
      </c>
      <c r="B7249" t="s">
        <v>2347</v>
      </c>
      <c r="C7249" t="b">
        <v>1</v>
      </c>
      <c r="D7249" t="s">
        <v>37</v>
      </c>
      <c r="E7249">
        <v>42003</v>
      </c>
      <c r="F7249">
        <v>2020</v>
      </c>
    </row>
    <row r="7250" spans="1:6" x14ac:dyDescent="0.25">
      <c r="A7250" t="s">
        <v>2342</v>
      </c>
      <c r="B7250" t="s">
        <v>2343</v>
      </c>
      <c r="C7250" t="b">
        <v>1</v>
      </c>
      <c r="D7250" t="s">
        <v>114</v>
      </c>
      <c r="E7250">
        <v>2607928</v>
      </c>
      <c r="F7250">
        <v>2020</v>
      </c>
    </row>
    <row r="7251" spans="1:6" x14ac:dyDescent="0.25">
      <c r="A7251" t="s">
        <v>2342</v>
      </c>
      <c r="B7251" t="s">
        <v>2343</v>
      </c>
      <c r="C7251" t="b">
        <v>1</v>
      </c>
      <c r="D7251" t="s">
        <v>114</v>
      </c>
      <c r="E7251">
        <v>4414135</v>
      </c>
      <c r="F7251">
        <v>2020</v>
      </c>
    </row>
    <row r="7252" spans="1:6" x14ac:dyDescent="0.25">
      <c r="A7252" t="s">
        <v>2353</v>
      </c>
      <c r="B7252" t="s">
        <v>2352</v>
      </c>
      <c r="C7252" t="b">
        <v>0</v>
      </c>
      <c r="D7252" t="s">
        <v>48</v>
      </c>
      <c r="E7252">
        <v>2011</v>
      </c>
      <c r="F7252">
        <v>2020</v>
      </c>
    </row>
    <row r="7253" spans="1:6" x14ac:dyDescent="0.25">
      <c r="A7253" t="s">
        <v>2332</v>
      </c>
      <c r="B7253" t="s">
        <v>2343</v>
      </c>
      <c r="C7253" t="b">
        <v>0</v>
      </c>
      <c r="D7253" t="s">
        <v>50</v>
      </c>
      <c r="E7253">
        <v>59305</v>
      </c>
      <c r="F7253">
        <v>2020</v>
      </c>
    </row>
    <row r="7254" spans="1:6" x14ac:dyDescent="0.25">
      <c r="A7254" t="s">
        <v>2342</v>
      </c>
      <c r="B7254" t="s">
        <v>2343</v>
      </c>
      <c r="C7254" t="b">
        <v>1</v>
      </c>
      <c r="D7254" t="s">
        <v>50</v>
      </c>
      <c r="E7254">
        <v>102656</v>
      </c>
      <c r="F7254">
        <v>2020</v>
      </c>
    </row>
    <row r="7255" spans="1:6" x14ac:dyDescent="0.25">
      <c r="A7255" t="s">
        <v>2440</v>
      </c>
      <c r="B7255" t="s">
        <v>2352</v>
      </c>
      <c r="C7255" t="b">
        <v>1</v>
      </c>
      <c r="D7255" t="s">
        <v>58</v>
      </c>
      <c r="E7255">
        <v>77793</v>
      </c>
      <c r="F7255">
        <v>2020</v>
      </c>
    </row>
    <row r="7256" spans="1:6" x14ac:dyDescent="0.25">
      <c r="A7256" t="s">
        <v>2440</v>
      </c>
      <c r="B7256" t="s">
        <v>2352</v>
      </c>
      <c r="C7256" t="b">
        <v>1</v>
      </c>
      <c r="D7256" t="s">
        <v>58</v>
      </c>
      <c r="E7256">
        <v>4261</v>
      </c>
      <c r="F7256">
        <v>2020</v>
      </c>
    </row>
    <row r="7257" spans="1:6" x14ac:dyDescent="0.25">
      <c r="A7257" t="s">
        <v>2366</v>
      </c>
      <c r="B7257" t="s">
        <v>2343</v>
      </c>
      <c r="C7257" t="b">
        <v>1</v>
      </c>
      <c r="D7257" t="s">
        <v>97</v>
      </c>
      <c r="E7257">
        <v>955040.66</v>
      </c>
      <c r="F7257">
        <v>2020</v>
      </c>
    </row>
    <row r="7258" spans="1:6" x14ac:dyDescent="0.25">
      <c r="A7258" t="s">
        <v>2366</v>
      </c>
      <c r="B7258" t="s">
        <v>2343</v>
      </c>
      <c r="C7258" t="b">
        <v>1</v>
      </c>
      <c r="D7258" t="s">
        <v>97</v>
      </c>
      <c r="E7258">
        <v>1755187.8</v>
      </c>
      <c r="F7258">
        <v>2020</v>
      </c>
    </row>
    <row r="7259" spans="1:6" x14ac:dyDescent="0.25">
      <c r="A7259" t="s">
        <v>2353</v>
      </c>
      <c r="B7259" t="s">
        <v>2343</v>
      </c>
      <c r="C7259" t="b">
        <v>0</v>
      </c>
      <c r="D7259" t="s">
        <v>114</v>
      </c>
      <c r="E7259">
        <v>6936</v>
      </c>
      <c r="F7259">
        <v>2020</v>
      </c>
    </row>
    <row r="7260" spans="1:6" x14ac:dyDescent="0.25">
      <c r="A7260" t="s">
        <v>2353</v>
      </c>
      <c r="B7260" t="s">
        <v>2343</v>
      </c>
      <c r="C7260" t="b">
        <v>0</v>
      </c>
      <c r="D7260" t="s">
        <v>114</v>
      </c>
      <c r="E7260">
        <v>103714</v>
      </c>
      <c r="F7260">
        <v>2020</v>
      </c>
    </row>
    <row r="7261" spans="1:6" x14ac:dyDescent="0.25">
      <c r="A7261" t="s">
        <v>2391</v>
      </c>
      <c r="B7261" t="s">
        <v>2343</v>
      </c>
      <c r="C7261" t="b">
        <v>1</v>
      </c>
      <c r="D7261" t="s">
        <v>103</v>
      </c>
      <c r="E7261">
        <v>1303885</v>
      </c>
      <c r="F7261">
        <v>2020</v>
      </c>
    </row>
    <row r="7262" spans="1:6" x14ac:dyDescent="0.25">
      <c r="A7262" t="s">
        <v>2391</v>
      </c>
      <c r="B7262" t="s">
        <v>2343</v>
      </c>
      <c r="C7262" t="b">
        <v>1</v>
      </c>
      <c r="D7262" t="s">
        <v>103</v>
      </c>
      <c r="E7262">
        <v>2310704</v>
      </c>
      <c r="F7262">
        <v>2020</v>
      </c>
    </row>
    <row r="7263" spans="1:6" x14ac:dyDescent="0.25">
      <c r="A7263" t="s">
        <v>2342</v>
      </c>
      <c r="B7263" t="s">
        <v>2352</v>
      </c>
      <c r="C7263" t="b">
        <v>1</v>
      </c>
      <c r="D7263" t="s">
        <v>35</v>
      </c>
      <c r="E7263">
        <v>76813</v>
      </c>
      <c r="F7263">
        <v>2020</v>
      </c>
    </row>
    <row r="7264" spans="1:6" x14ac:dyDescent="0.25">
      <c r="A7264" t="s">
        <v>2342</v>
      </c>
      <c r="B7264" t="s">
        <v>2352</v>
      </c>
      <c r="C7264" t="b">
        <v>1</v>
      </c>
      <c r="D7264" t="s">
        <v>93</v>
      </c>
      <c r="E7264">
        <v>302083</v>
      </c>
      <c r="F7264">
        <v>2020</v>
      </c>
    </row>
    <row r="7265" spans="1:6" x14ac:dyDescent="0.25">
      <c r="A7265" t="s">
        <v>2342</v>
      </c>
      <c r="B7265" t="s">
        <v>2352</v>
      </c>
      <c r="C7265" t="b">
        <v>1</v>
      </c>
      <c r="D7265" t="s">
        <v>37</v>
      </c>
      <c r="E7265">
        <v>169529</v>
      </c>
      <c r="F7265">
        <v>2020</v>
      </c>
    </row>
    <row r="7266" spans="1:6" x14ac:dyDescent="0.25">
      <c r="A7266" t="s">
        <v>2366</v>
      </c>
      <c r="B7266" t="s">
        <v>2343</v>
      </c>
      <c r="C7266" t="b">
        <v>1</v>
      </c>
      <c r="D7266" t="s">
        <v>15</v>
      </c>
      <c r="E7266">
        <v>303316</v>
      </c>
      <c r="F7266">
        <v>2020</v>
      </c>
    </row>
    <row r="7267" spans="1:6" x14ac:dyDescent="0.25">
      <c r="A7267" t="s">
        <v>2366</v>
      </c>
      <c r="B7267" t="s">
        <v>2343</v>
      </c>
      <c r="C7267" t="b">
        <v>1</v>
      </c>
      <c r="D7267" t="s">
        <v>15</v>
      </c>
      <c r="E7267">
        <v>599127</v>
      </c>
      <c r="F7267">
        <v>2020</v>
      </c>
    </row>
    <row r="7268" spans="1:6" x14ac:dyDescent="0.25">
      <c r="A7268" t="s">
        <v>2353</v>
      </c>
      <c r="B7268" t="s">
        <v>2350</v>
      </c>
      <c r="C7268" t="b">
        <v>0</v>
      </c>
      <c r="D7268" t="s">
        <v>88</v>
      </c>
      <c r="E7268">
        <v>3426.154</v>
      </c>
      <c r="F7268">
        <v>2020</v>
      </c>
    </row>
    <row r="7269" spans="1:6" x14ac:dyDescent="0.25">
      <c r="A7269" t="s">
        <v>2342</v>
      </c>
      <c r="B7269" t="s">
        <v>2352</v>
      </c>
      <c r="C7269" t="b">
        <v>1</v>
      </c>
      <c r="D7269" t="s">
        <v>88</v>
      </c>
      <c r="E7269">
        <v>653144.85</v>
      </c>
      <c r="F7269">
        <v>2020</v>
      </c>
    </row>
    <row r="7270" spans="1:6" x14ac:dyDescent="0.25">
      <c r="A7270" t="s">
        <v>2332</v>
      </c>
      <c r="B7270" t="s">
        <v>2343</v>
      </c>
      <c r="C7270" t="b">
        <v>0</v>
      </c>
      <c r="D7270" t="s">
        <v>48</v>
      </c>
      <c r="E7270">
        <v>251994</v>
      </c>
      <c r="F7270">
        <v>2020</v>
      </c>
    </row>
    <row r="7271" spans="1:6" x14ac:dyDescent="0.25">
      <c r="A7271" t="s">
        <v>2391</v>
      </c>
      <c r="B7271" t="s">
        <v>2343</v>
      </c>
      <c r="C7271" t="b">
        <v>0</v>
      </c>
      <c r="D7271" t="s">
        <v>48</v>
      </c>
      <c r="E7271">
        <v>1069913</v>
      </c>
      <c r="F7271">
        <v>2020</v>
      </c>
    </row>
    <row r="7272" spans="1:6" x14ac:dyDescent="0.25">
      <c r="A7272" t="s">
        <v>2366</v>
      </c>
      <c r="B7272" t="s">
        <v>2352</v>
      </c>
      <c r="C7272" t="b">
        <v>0</v>
      </c>
      <c r="D7272" t="s">
        <v>114</v>
      </c>
      <c r="E7272">
        <v>427694.54</v>
      </c>
      <c r="F7272">
        <v>2020</v>
      </c>
    </row>
    <row r="7273" spans="1:6" x14ac:dyDescent="0.25">
      <c r="A7273" t="s">
        <v>2391</v>
      </c>
      <c r="B7273" t="s">
        <v>2343</v>
      </c>
      <c r="C7273" t="b">
        <v>1</v>
      </c>
      <c r="D7273" t="s">
        <v>114</v>
      </c>
      <c r="E7273">
        <v>1177753</v>
      </c>
      <c r="F7273">
        <v>2020</v>
      </c>
    </row>
    <row r="7274" spans="1:6" x14ac:dyDescent="0.25">
      <c r="A7274" t="s">
        <v>2391</v>
      </c>
      <c r="B7274" t="s">
        <v>2343</v>
      </c>
      <c r="C7274" t="b">
        <v>1</v>
      </c>
      <c r="D7274" t="s">
        <v>114</v>
      </c>
      <c r="E7274">
        <v>2036728</v>
      </c>
      <c r="F7274">
        <v>2020</v>
      </c>
    </row>
    <row r="7275" spans="1:6" x14ac:dyDescent="0.25">
      <c r="A7275" t="s">
        <v>2391</v>
      </c>
      <c r="B7275" t="s">
        <v>2343</v>
      </c>
      <c r="C7275" t="b">
        <v>1</v>
      </c>
      <c r="D7275" t="s">
        <v>8</v>
      </c>
      <c r="E7275">
        <v>920902</v>
      </c>
      <c r="F7275">
        <v>2020</v>
      </c>
    </row>
    <row r="7276" spans="1:6" x14ac:dyDescent="0.25">
      <c r="A7276" t="s">
        <v>2391</v>
      </c>
      <c r="B7276" t="s">
        <v>2343</v>
      </c>
      <c r="C7276" t="b">
        <v>1</v>
      </c>
      <c r="D7276" t="s">
        <v>8</v>
      </c>
      <c r="E7276">
        <v>1447112</v>
      </c>
      <c r="F7276">
        <v>2020</v>
      </c>
    </row>
    <row r="7277" spans="1:6" x14ac:dyDescent="0.25">
      <c r="A7277" t="s">
        <v>2388</v>
      </c>
      <c r="B7277" t="s">
        <v>2339</v>
      </c>
      <c r="C7277" t="b">
        <v>1</v>
      </c>
      <c r="D7277" t="s">
        <v>97</v>
      </c>
      <c r="E7277">
        <v>83624</v>
      </c>
      <c r="F7277">
        <v>2020</v>
      </c>
    </row>
    <row r="7278" spans="1:6" x14ac:dyDescent="0.25">
      <c r="A7278" t="s">
        <v>2441</v>
      </c>
      <c r="B7278" t="s">
        <v>2343</v>
      </c>
      <c r="C7278" t="b">
        <v>1</v>
      </c>
      <c r="D7278" t="s">
        <v>19</v>
      </c>
      <c r="E7278">
        <v>3496191</v>
      </c>
      <c r="F7278">
        <v>2020</v>
      </c>
    </row>
    <row r="7279" spans="1:6" x14ac:dyDescent="0.25">
      <c r="A7279" t="s">
        <v>2332</v>
      </c>
      <c r="B7279" t="s">
        <v>2372</v>
      </c>
      <c r="C7279" t="b">
        <v>0</v>
      </c>
      <c r="D7279" t="s">
        <v>19</v>
      </c>
      <c r="E7279">
        <v>0</v>
      </c>
      <c r="F7279">
        <v>2020</v>
      </c>
    </row>
    <row r="7280" spans="1:6" x14ac:dyDescent="0.25">
      <c r="A7280" t="s">
        <v>2342</v>
      </c>
      <c r="B7280" t="s">
        <v>2352</v>
      </c>
      <c r="C7280" t="b">
        <v>1</v>
      </c>
      <c r="D7280" t="s">
        <v>16</v>
      </c>
      <c r="E7280">
        <v>451444</v>
      </c>
      <c r="F7280">
        <v>2020</v>
      </c>
    </row>
    <row r="7281" spans="1:6" x14ac:dyDescent="0.25">
      <c r="A7281" t="s">
        <v>2366</v>
      </c>
      <c r="B7281" t="s">
        <v>2352</v>
      </c>
      <c r="C7281" t="b">
        <v>1</v>
      </c>
      <c r="D7281" t="s">
        <v>27</v>
      </c>
      <c r="E7281">
        <v>303816</v>
      </c>
      <c r="F7281">
        <v>2020</v>
      </c>
    </row>
    <row r="7282" spans="1:6" x14ac:dyDescent="0.25">
      <c r="A7282" t="s">
        <v>2366</v>
      </c>
      <c r="B7282" t="s">
        <v>2343</v>
      </c>
      <c r="C7282" t="b">
        <v>1</v>
      </c>
      <c r="D7282" t="s">
        <v>8</v>
      </c>
      <c r="E7282">
        <v>739988</v>
      </c>
      <c r="F7282">
        <v>2020</v>
      </c>
    </row>
    <row r="7283" spans="1:6" x14ac:dyDescent="0.25">
      <c r="A7283" t="s">
        <v>2366</v>
      </c>
      <c r="B7283" t="s">
        <v>2343</v>
      </c>
      <c r="C7283" t="b">
        <v>1</v>
      </c>
      <c r="D7283" t="s">
        <v>8</v>
      </c>
      <c r="E7283">
        <v>1061710</v>
      </c>
      <c r="F7283">
        <v>2020</v>
      </c>
    </row>
    <row r="7284" spans="1:6" x14ac:dyDescent="0.25">
      <c r="A7284" t="s">
        <v>2391</v>
      </c>
      <c r="B7284" t="s">
        <v>2343</v>
      </c>
      <c r="C7284" t="b">
        <v>1</v>
      </c>
      <c r="D7284" t="s">
        <v>35</v>
      </c>
      <c r="E7284">
        <v>2479114</v>
      </c>
      <c r="F7284">
        <v>2020</v>
      </c>
    </row>
    <row r="7285" spans="1:6" x14ac:dyDescent="0.25">
      <c r="A7285" t="s">
        <v>2391</v>
      </c>
      <c r="B7285" t="s">
        <v>2343</v>
      </c>
      <c r="C7285" t="b">
        <v>1</v>
      </c>
      <c r="D7285" t="s">
        <v>35</v>
      </c>
      <c r="E7285">
        <v>4792068</v>
      </c>
      <c r="F7285">
        <v>2020</v>
      </c>
    </row>
    <row r="7286" spans="1:6" x14ac:dyDescent="0.25">
      <c r="A7286" t="s">
        <v>2332</v>
      </c>
      <c r="B7286" t="s">
        <v>2350</v>
      </c>
      <c r="C7286" t="b">
        <v>0</v>
      </c>
      <c r="D7286" t="s">
        <v>114</v>
      </c>
      <c r="E7286">
        <v>0</v>
      </c>
      <c r="F7286">
        <v>2020</v>
      </c>
    </row>
    <row r="7287" spans="1:6" x14ac:dyDescent="0.25">
      <c r="A7287" t="s">
        <v>2366</v>
      </c>
      <c r="B7287" t="s">
        <v>2343</v>
      </c>
      <c r="C7287" t="b">
        <v>1</v>
      </c>
      <c r="D7287" t="s">
        <v>114</v>
      </c>
      <c r="E7287">
        <v>1691971</v>
      </c>
      <c r="F7287">
        <v>2020</v>
      </c>
    </row>
    <row r="7288" spans="1:6" x14ac:dyDescent="0.25">
      <c r="A7288" t="s">
        <v>2332</v>
      </c>
      <c r="B7288" t="s">
        <v>2350</v>
      </c>
      <c r="C7288" t="b">
        <v>0</v>
      </c>
      <c r="D7288" t="s">
        <v>114</v>
      </c>
      <c r="E7288">
        <v>0</v>
      </c>
      <c r="F7288">
        <v>2020</v>
      </c>
    </row>
    <row r="7289" spans="1:6" x14ac:dyDescent="0.25">
      <c r="A7289" t="s">
        <v>2366</v>
      </c>
      <c r="B7289" t="s">
        <v>2343</v>
      </c>
      <c r="C7289" t="b">
        <v>1</v>
      </c>
      <c r="D7289" t="s">
        <v>114</v>
      </c>
      <c r="E7289">
        <v>2403599</v>
      </c>
      <c r="F7289">
        <v>2020</v>
      </c>
    </row>
    <row r="7290" spans="1:6" x14ac:dyDescent="0.25">
      <c r="A7290" t="s">
        <v>2440</v>
      </c>
      <c r="B7290" t="s">
        <v>2350</v>
      </c>
      <c r="C7290" t="b">
        <v>0</v>
      </c>
      <c r="D7290" t="s">
        <v>60</v>
      </c>
      <c r="E7290">
        <v>178</v>
      </c>
      <c r="F7290">
        <v>2020</v>
      </c>
    </row>
    <row r="7291" spans="1:6" x14ac:dyDescent="0.25">
      <c r="A7291" t="s">
        <v>2332</v>
      </c>
      <c r="B7291" t="s">
        <v>2352</v>
      </c>
      <c r="C7291" t="b">
        <v>0</v>
      </c>
      <c r="D7291" t="s">
        <v>60</v>
      </c>
      <c r="E7291">
        <v>0</v>
      </c>
      <c r="F7291">
        <v>2020</v>
      </c>
    </row>
    <row r="7292" spans="1:6" x14ac:dyDescent="0.25">
      <c r="A7292" t="s">
        <v>2332</v>
      </c>
      <c r="B7292" t="s">
        <v>2350</v>
      </c>
      <c r="C7292" t="b">
        <v>0</v>
      </c>
      <c r="D7292" t="s">
        <v>131</v>
      </c>
      <c r="E7292">
        <v>0</v>
      </c>
      <c r="F7292">
        <v>2020</v>
      </c>
    </row>
    <row r="7293" spans="1:6" x14ac:dyDescent="0.25">
      <c r="A7293" t="s">
        <v>2342</v>
      </c>
      <c r="B7293" t="s">
        <v>2352</v>
      </c>
      <c r="C7293" t="b">
        <v>1</v>
      </c>
      <c r="D7293" t="s">
        <v>131</v>
      </c>
      <c r="E7293">
        <v>412896</v>
      </c>
      <c r="F7293">
        <v>2020</v>
      </c>
    </row>
    <row r="7294" spans="1:6" x14ac:dyDescent="0.25">
      <c r="A7294" t="s">
        <v>2391</v>
      </c>
      <c r="B7294" t="s">
        <v>2343</v>
      </c>
      <c r="C7294" t="b">
        <v>1</v>
      </c>
      <c r="D7294" t="s">
        <v>114</v>
      </c>
      <c r="E7294">
        <v>1526958</v>
      </c>
      <c r="F7294">
        <v>2020</v>
      </c>
    </row>
    <row r="7295" spans="1:6" x14ac:dyDescent="0.25">
      <c r="A7295" t="s">
        <v>2391</v>
      </c>
      <c r="B7295" t="s">
        <v>2343</v>
      </c>
      <c r="C7295" t="b">
        <v>1</v>
      </c>
      <c r="D7295" t="s">
        <v>114</v>
      </c>
      <c r="E7295">
        <v>2576417</v>
      </c>
      <c r="F7295">
        <v>2020</v>
      </c>
    </row>
    <row r="7296" spans="1:6" x14ac:dyDescent="0.25">
      <c r="A7296" t="s">
        <v>2440</v>
      </c>
      <c r="B7296" t="s">
        <v>2352</v>
      </c>
      <c r="C7296" t="b">
        <v>1</v>
      </c>
      <c r="D7296" t="s">
        <v>3</v>
      </c>
      <c r="E7296">
        <v>80</v>
      </c>
      <c r="F7296">
        <v>2020</v>
      </c>
    </row>
    <row r="7297" spans="1:6" x14ac:dyDescent="0.25">
      <c r="A7297" t="s">
        <v>2396</v>
      </c>
      <c r="B7297" t="s">
        <v>2343</v>
      </c>
      <c r="C7297" t="b">
        <v>1</v>
      </c>
      <c r="D7297" t="s">
        <v>114</v>
      </c>
      <c r="E7297">
        <v>718595</v>
      </c>
      <c r="F7297">
        <v>2020</v>
      </c>
    </row>
    <row r="7298" spans="1:6" x14ac:dyDescent="0.25">
      <c r="A7298" t="s">
        <v>2396</v>
      </c>
      <c r="B7298" t="s">
        <v>2343</v>
      </c>
      <c r="C7298" t="b">
        <v>1</v>
      </c>
      <c r="D7298" t="s">
        <v>114</v>
      </c>
      <c r="E7298">
        <v>1361195</v>
      </c>
      <c r="F7298">
        <v>2020</v>
      </c>
    </row>
    <row r="7299" spans="1:6" x14ac:dyDescent="0.25">
      <c r="A7299" t="s">
        <v>2366</v>
      </c>
      <c r="B7299" t="s">
        <v>2352</v>
      </c>
      <c r="C7299" t="b">
        <v>1</v>
      </c>
      <c r="D7299" t="s">
        <v>27</v>
      </c>
      <c r="E7299">
        <v>623835</v>
      </c>
      <c r="F7299">
        <v>2020</v>
      </c>
    </row>
    <row r="7300" spans="1:6" x14ac:dyDescent="0.25">
      <c r="A7300" t="s">
        <v>2391</v>
      </c>
      <c r="B7300" t="s">
        <v>2343</v>
      </c>
      <c r="C7300" t="b">
        <v>1</v>
      </c>
      <c r="D7300" t="s">
        <v>114</v>
      </c>
      <c r="E7300">
        <v>2389854</v>
      </c>
      <c r="F7300">
        <v>2020</v>
      </c>
    </row>
    <row r="7301" spans="1:6" x14ac:dyDescent="0.25">
      <c r="A7301" t="s">
        <v>2391</v>
      </c>
      <c r="B7301" t="s">
        <v>2343</v>
      </c>
      <c r="C7301" t="b">
        <v>1</v>
      </c>
      <c r="D7301" t="s">
        <v>95</v>
      </c>
      <c r="E7301">
        <v>1621537</v>
      </c>
      <c r="F7301">
        <v>2020</v>
      </c>
    </row>
    <row r="7302" spans="1:6" x14ac:dyDescent="0.25">
      <c r="A7302" t="s">
        <v>2391</v>
      </c>
      <c r="B7302" t="s">
        <v>2343</v>
      </c>
      <c r="C7302" t="b">
        <v>1</v>
      </c>
      <c r="D7302" t="s">
        <v>95</v>
      </c>
      <c r="E7302">
        <v>2618774</v>
      </c>
      <c r="F7302">
        <v>2020</v>
      </c>
    </row>
    <row r="7303" spans="1:6" x14ac:dyDescent="0.25">
      <c r="A7303" t="s">
        <v>2342</v>
      </c>
      <c r="B7303" t="s">
        <v>2352</v>
      </c>
      <c r="C7303" t="b">
        <v>1</v>
      </c>
      <c r="D7303" t="s">
        <v>37</v>
      </c>
      <c r="E7303">
        <v>87575</v>
      </c>
      <c r="F7303">
        <v>2020</v>
      </c>
    </row>
    <row r="7304" spans="1:6" x14ac:dyDescent="0.25">
      <c r="A7304" t="s">
        <v>2391</v>
      </c>
      <c r="B7304" t="s">
        <v>2343</v>
      </c>
      <c r="C7304" t="b">
        <v>1</v>
      </c>
      <c r="D7304" t="s">
        <v>19</v>
      </c>
      <c r="E7304">
        <v>5594590</v>
      </c>
      <c r="F7304">
        <v>2020</v>
      </c>
    </row>
    <row r="7305" spans="1:6" x14ac:dyDescent="0.25">
      <c r="A7305" t="s">
        <v>2332</v>
      </c>
      <c r="B7305" t="s">
        <v>2372</v>
      </c>
      <c r="C7305" t="b">
        <v>0</v>
      </c>
      <c r="D7305" t="s">
        <v>19</v>
      </c>
      <c r="E7305">
        <v>0</v>
      </c>
      <c r="F7305">
        <v>2020</v>
      </c>
    </row>
    <row r="7306" spans="1:6" x14ac:dyDescent="0.25">
      <c r="A7306" t="s">
        <v>2396</v>
      </c>
      <c r="B7306" t="s">
        <v>2343</v>
      </c>
      <c r="C7306" t="b">
        <v>1</v>
      </c>
      <c r="D7306" t="s">
        <v>15</v>
      </c>
      <c r="E7306">
        <v>1606855</v>
      </c>
      <c r="F7306">
        <v>2020</v>
      </c>
    </row>
    <row r="7307" spans="1:6" x14ac:dyDescent="0.25">
      <c r="A7307" t="s">
        <v>2332</v>
      </c>
      <c r="B7307" t="s">
        <v>2350</v>
      </c>
      <c r="C7307" t="b">
        <v>0</v>
      </c>
      <c r="D7307" t="s">
        <v>27</v>
      </c>
      <c r="E7307">
        <v>0</v>
      </c>
      <c r="F7307">
        <v>2020</v>
      </c>
    </row>
    <row r="7308" spans="1:6" x14ac:dyDescent="0.25">
      <c r="A7308" t="s">
        <v>2342</v>
      </c>
      <c r="B7308" t="s">
        <v>2343</v>
      </c>
      <c r="C7308" t="b">
        <v>1</v>
      </c>
      <c r="D7308" t="s">
        <v>114</v>
      </c>
      <c r="E7308">
        <v>2280935</v>
      </c>
      <c r="F7308">
        <v>2020</v>
      </c>
    </row>
    <row r="7309" spans="1:6" x14ac:dyDescent="0.25">
      <c r="A7309" t="s">
        <v>2342</v>
      </c>
      <c r="B7309" t="s">
        <v>2343</v>
      </c>
      <c r="C7309" t="b">
        <v>1</v>
      </c>
      <c r="D7309" t="s">
        <v>114</v>
      </c>
      <c r="E7309">
        <v>3799714</v>
      </c>
      <c r="F7309">
        <v>2020</v>
      </c>
    </row>
    <row r="7310" spans="1:6" x14ac:dyDescent="0.25">
      <c r="A7310" t="s">
        <v>2332</v>
      </c>
      <c r="B7310" t="s">
        <v>2343</v>
      </c>
      <c r="C7310" t="b">
        <v>0</v>
      </c>
      <c r="D7310" t="s">
        <v>114</v>
      </c>
      <c r="E7310">
        <v>1050280</v>
      </c>
      <c r="F7310">
        <v>2020</v>
      </c>
    </row>
    <row r="7311" spans="1:6" x14ac:dyDescent="0.25">
      <c r="A7311" t="s">
        <v>2366</v>
      </c>
      <c r="B7311" t="s">
        <v>2343</v>
      </c>
      <c r="C7311" t="b">
        <v>1</v>
      </c>
      <c r="D7311" t="s">
        <v>114</v>
      </c>
      <c r="E7311">
        <v>1890938</v>
      </c>
      <c r="F7311">
        <v>2020</v>
      </c>
    </row>
    <row r="7312" spans="1:6" x14ac:dyDescent="0.25">
      <c r="A7312" t="s">
        <v>2332</v>
      </c>
      <c r="B7312" t="s">
        <v>2386</v>
      </c>
      <c r="C7312" t="b">
        <v>0</v>
      </c>
      <c r="D7312" t="s">
        <v>85</v>
      </c>
      <c r="E7312">
        <v>0</v>
      </c>
      <c r="F7312">
        <v>2020</v>
      </c>
    </row>
    <row r="7313" spans="1:6" x14ac:dyDescent="0.25">
      <c r="A7313" t="s">
        <v>2389</v>
      </c>
      <c r="B7313" t="s">
        <v>2386</v>
      </c>
      <c r="C7313" t="b">
        <v>1</v>
      </c>
      <c r="D7313" t="s">
        <v>122</v>
      </c>
      <c r="E7313">
        <v>51216</v>
      </c>
      <c r="F7313">
        <v>2020</v>
      </c>
    </row>
    <row r="7314" spans="1:6" x14ac:dyDescent="0.25">
      <c r="A7314" t="s">
        <v>2388</v>
      </c>
      <c r="B7314" t="s">
        <v>2386</v>
      </c>
      <c r="C7314" t="b">
        <v>1</v>
      </c>
      <c r="D7314" t="s">
        <v>15</v>
      </c>
      <c r="E7314">
        <v>5742</v>
      </c>
      <c r="F7314">
        <v>2020</v>
      </c>
    </row>
    <row r="7315" spans="1:6" x14ac:dyDescent="0.25">
      <c r="A7315" t="s">
        <v>2388</v>
      </c>
      <c r="B7315" t="s">
        <v>2386</v>
      </c>
      <c r="C7315" t="b">
        <v>1</v>
      </c>
      <c r="D7315" t="s">
        <v>15</v>
      </c>
      <c r="E7315">
        <v>24236</v>
      </c>
      <c r="F7315">
        <v>2020</v>
      </c>
    </row>
    <row r="7316" spans="1:6" x14ac:dyDescent="0.25">
      <c r="A7316" t="s">
        <v>2353</v>
      </c>
      <c r="B7316" t="s">
        <v>2350</v>
      </c>
      <c r="C7316" t="b">
        <v>0</v>
      </c>
      <c r="D7316" t="s">
        <v>45</v>
      </c>
      <c r="E7316">
        <v>14394.199000000001</v>
      </c>
      <c r="F7316">
        <v>2020</v>
      </c>
    </row>
    <row r="7317" spans="1:6" x14ac:dyDescent="0.25">
      <c r="A7317" t="s">
        <v>2391</v>
      </c>
      <c r="B7317" t="s">
        <v>2352</v>
      </c>
      <c r="C7317" t="b">
        <v>1</v>
      </c>
      <c r="D7317" t="s">
        <v>45</v>
      </c>
      <c r="E7317">
        <v>67617.801000000007</v>
      </c>
      <c r="F7317">
        <v>2020</v>
      </c>
    </row>
    <row r="7318" spans="1:6" x14ac:dyDescent="0.25">
      <c r="A7318" t="s">
        <v>2366</v>
      </c>
      <c r="B7318" t="s">
        <v>2352</v>
      </c>
      <c r="C7318" t="b">
        <v>1</v>
      </c>
      <c r="D7318" t="s">
        <v>48</v>
      </c>
      <c r="E7318">
        <v>81925</v>
      </c>
      <c r="F7318">
        <v>2020</v>
      </c>
    </row>
    <row r="7319" spans="1:6" x14ac:dyDescent="0.25">
      <c r="A7319" t="s">
        <v>2353</v>
      </c>
      <c r="B7319" t="s">
        <v>2350</v>
      </c>
      <c r="C7319" t="b">
        <v>0</v>
      </c>
      <c r="D7319" t="s">
        <v>105</v>
      </c>
      <c r="E7319">
        <v>145.32400000000001</v>
      </c>
      <c r="F7319">
        <v>2020</v>
      </c>
    </row>
    <row r="7320" spans="1:6" x14ac:dyDescent="0.25">
      <c r="A7320" t="s">
        <v>2366</v>
      </c>
      <c r="B7320" t="s">
        <v>2352</v>
      </c>
      <c r="C7320" t="b">
        <v>1</v>
      </c>
      <c r="D7320" t="s">
        <v>105</v>
      </c>
      <c r="E7320">
        <v>294191.68</v>
      </c>
      <c r="F7320">
        <v>2020</v>
      </c>
    </row>
    <row r="7321" spans="1:6" x14ac:dyDescent="0.25">
      <c r="A7321" t="s">
        <v>2391</v>
      </c>
      <c r="B7321" t="s">
        <v>2343</v>
      </c>
      <c r="C7321" t="b">
        <v>1</v>
      </c>
      <c r="D7321" t="s">
        <v>114</v>
      </c>
      <c r="E7321">
        <v>749067</v>
      </c>
      <c r="F7321">
        <v>2020</v>
      </c>
    </row>
    <row r="7322" spans="1:6" x14ac:dyDescent="0.25">
      <c r="A7322" t="s">
        <v>2391</v>
      </c>
      <c r="B7322" t="s">
        <v>2343</v>
      </c>
      <c r="C7322" t="b">
        <v>1</v>
      </c>
      <c r="D7322" t="s">
        <v>114</v>
      </c>
      <c r="E7322">
        <v>1813703</v>
      </c>
      <c r="F7322">
        <v>2020</v>
      </c>
    </row>
    <row r="7323" spans="1:6" x14ac:dyDescent="0.25">
      <c r="A7323" t="s">
        <v>2332</v>
      </c>
      <c r="B7323" t="s">
        <v>2343</v>
      </c>
      <c r="C7323" t="b">
        <v>0</v>
      </c>
      <c r="D7323" t="s">
        <v>77</v>
      </c>
      <c r="E7323">
        <v>1129980</v>
      </c>
      <c r="F7323">
        <v>2020</v>
      </c>
    </row>
    <row r="7324" spans="1:6" x14ac:dyDescent="0.25">
      <c r="A7324" t="s">
        <v>2396</v>
      </c>
      <c r="B7324" t="s">
        <v>2343</v>
      </c>
      <c r="C7324" t="b">
        <v>1</v>
      </c>
      <c r="D7324" t="s">
        <v>77</v>
      </c>
      <c r="E7324">
        <v>2006642</v>
      </c>
      <c r="F7324">
        <v>2020</v>
      </c>
    </row>
    <row r="7325" spans="1:6" x14ac:dyDescent="0.25">
      <c r="A7325" t="s">
        <v>2373</v>
      </c>
      <c r="B7325" t="s">
        <v>2343</v>
      </c>
      <c r="C7325" t="b">
        <v>1</v>
      </c>
      <c r="D7325" t="s">
        <v>114</v>
      </c>
      <c r="E7325">
        <v>1572957</v>
      </c>
      <c r="F7325">
        <v>2020</v>
      </c>
    </row>
    <row r="7326" spans="1:6" x14ac:dyDescent="0.25">
      <c r="A7326" t="s">
        <v>2366</v>
      </c>
      <c r="B7326" t="s">
        <v>2343</v>
      </c>
      <c r="C7326" t="b">
        <v>1</v>
      </c>
      <c r="D7326" t="s">
        <v>114</v>
      </c>
      <c r="E7326">
        <v>2840804</v>
      </c>
      <c r="F7326">
        <v>2020</v>
      </c>
    </row>
    <row r="7327" spans="1:6" x14ac:dyDescent="0.25">
      <c r="A7327" t="s">
        <v>2391</v>
      </c>
      <c r="B7327" t="s">
        <v>2343</v>
      </c>
      <c r="C7327" t="b">
        <v>1</v>
      </c>
      <c r="D7327" t="s">
        <v>48</v>
      </c>
      <c r="E7327">
        <v>2155308</v>
      </c>
      <c r="F7327">
        <v>2020</v>
      </c>
    </row>
    <row r="7328" spans="1:6" x14ac:dyDescent="0.25">
      <c r="A7328" t="s">
        <v>2391</v>
      </c>
      <c r="B7328" t="s">
        <v>2343</v>
      </c>
      <c r="C7328" t="b">
        <v>1</v>
      </c>
      <c r="D7328" t="s">
        <v>48</v>
      </c>
      <c r="E7328">
        <v>3244743</v>
      </c>
      <c r="F7328">
        <v>2020</v>
      </c>
    </row>
    <row r="7329" spans="1:6" x14ac:dyDescent="0.25">
      <c r="A7329" t="s">
        <v>2366</v>
      </c>
      <c r="B7329" t="s">
        <v>2343</v>
      </c>
      <c r="C7329" t="b">
        <v>1</v>
      </c>
      <c r="D7329" t="s">
        <v>114</v>
      </c>
      <c r="E7329">
        <v>541983.62</v>
      </c>
      <c r="F7329">
        <v>2020</v>
      </c>
    </row>
    <row r="7330" spans="1:6" x14ac:dyDescent="0.25">
      <c r="A7330" t="s">
        <v>2332</v>
      </c>
      <c r="B7330" t="s">
        <v>2372</v>
      </c>
      <c r="C7330" t="b">
        <v>0</v>
      </c>
      <c r="D7330" t="s">
        <v>114</v>
      </c>
      <c r="E7330">
        <v>0</v>
      </c>
      <c r="F7330">
        <v>2020</v>
      </c>
    </row>
    <row r="7331" spans="1:6" x14ac:dyDescent="0.25">
      <c r="A7331" t="s">
        <v>2366</v>
      </c>
      <c r="B7331" t="s">
        <v>2343</v>
      </c>
      <c r="C7331" t="b">
        <v>1</v>
      </c>
      <c r="D7331" t="s">
        <v>114</v>
      </c>
      <c r="E7331">
        <v>1909536.2</v>
      </c>
      <c r="F7331">
        <v>2020</v>
      </c>
    </row>
    <row r="7332" spans="1:6" x14ac:dyDescent="0.25">
      <c r="A7332" t="s">
        <v>2332</v>
      </c>
      <c r="B7332" t="s">
        <v>2372</v>
      </c>
      <c r="C7332" t="b">
        <v>0</v>
      </c>
      <c r="D7332" t="s">
        <v>114</v>
      </c>
      <c r="E7332">
        <v>0</v>
      </c>
      <c r="F7332">
        <v>2020</v>
      </c>
    </row>
    <row r="7333" spans="1:6" x14ac:dyDescent="0.25">
      <c r="A7333" t="s">
        <v>2366</v>
      </c>
      <c r="B7333" t="s">
        <v>2343</v>
      </c>
      <c r="C7333" t="b">
        <v>1</v>
      </c>
      <c r="D7333" t="s">
        <v>8</v>
      </c>
      <c r="E7333">
        <v>988394</v>
      </c>
      <c r="F7333">
        <v>2020</v>
      </c>
    </row>
    <row r="7334" spans="1:6" x14ac:dyDescent="0.25">
      <c r="A7334" t="s">
        <v>2366</v>
      </c>
      <c r="B7334" t="s">
        <v>2343</v>
      </c>
      <c r="C7334" t="b">
        <v>1</v>
      </c>
      <c r="D7334" t="s">
        <v>8</v>
      </c>
      <c r="E7334">
        <v>2069899</v>
      </c>
      <c r="F7334">
        <v>2020</v>
      </c>
    </row>
    <row r="7335" spans="1:6" x14ac:dyDescent="0.25">
      <c r="A7335" t="s">
        <v>2391</v>
      </c>
      <c r="B7335" t="s">
        <v>2343</v>
      </c>
      <c r="C7335" t="b">
        <v>1</v>
      </c>
      <c r="D7335" t="s">
        <v>66</v>
      </c>
      <c r="E7335">
        <v>867736</v>
      </c>
      <c r="F7335">
        <v>2020</v>
      </c>
    </row>
    <row r="7336" spans="1:6" x14ac:dyDescent="0.25">
      <c r="A7336" t="s">
        <v>2366</v>
      </c>
      <c r="B7336" t="s">
        <v>2343</v>
      </c>
      <c r="C7336" t="b">
        <v>1</v>
      </c>
      <c r="D7336" t="s">
        <v>66</v>
      </c>
      <c r="E7336">
        <v>1299468</v>
      </c>
      <c r="F7336">
        <v>2020</v>
      </c>
    </row>
    <row r="7337" spans="1:6" x14ac:dyDescent="0.25">
      <c r="A7337" t="s">
        <v>2366</v>
      </c>
      <c r="B7337" t="s">
        <v>2343</v>
      </c>
      <c r="C7337" t="b">
        <v>1</v>
      </c>
      <c r="D7337" t="s">
        <v>32</v>
      </c>
      <c r="E7337">
        <v>593795</v>
      </c>
      <c r="F7337">
        <v>2020</v>
      </c>
    </row>
    <row r="7338" spans="1:6" x14ac:dyDescent="0.25">
      <c r="A7338" t="s">
        <v>2366</v>
      </c>
      <c r="B7338" t="s">
        <v>2343</v>
      </c>
      <c r="C7338" t="b">
        <v>1</v>
      </c>
      <c r="D7338" t="s">
        <v>32</v>
      </c>
      <c r="E7338">
        <v>1095047</v>
      </c>
      <c r="F7338">
        <v>2020</v>
      </c>
    </row>
    <row r="7339" spans="1:6" x14ac:dyDescent="0.25">
      <c r="A7339" t="s">
        <v>2396</v>
      </c>
      <c r="B7339" t="s">
        <v>2343</v>
      </c>
      <c r="C7339" t="b">
        <v>1</v>
      </c>
      <c r="D7339" t="s">
        <v>15</v>
      </c>
      <c r="E7339">
        <v>1203527</v>
      </c>
      <c r="F7339">
        <v>2020</v>
      </c>
    </row>
    <row r="7340" spans="1:6" x14ac:dyDescent="0.25">
      <c r="A7340" t="s">
        <v>2366</v>
      </c>
      <c r="B7340" t="s">
        <v>2343</v>
      </c>
      <c r="C7340" t="b">
        <v>1</v>
      </c>
      <c r="D7340" t="s">
        <v>15</v>
      </c>
      <c r="E7340">
        <v>1764482</v>
      </c>
      <c r="F7340">
        <v>2020</v>
      </c>
    </row>
    <row r="7341" spans="1:6" x14ac:dyDescent="0.25">
      <c r="A7341" t="s">
        <v>2332</v>
      </c>
      <c r="B7341" t="s">
        <v>2343</v>
      </c>
      <c r="C7341" t="b">
        <v>0</v>
      </c>
      <c r="D7341" t="s">
        <v>35</v>
      </c>
      <c r="E7341">
        <v>1354519</v>
      </c>
      <c r="F7341">
        <v>2020</v>
      </c>
    </row>
    <row r="7342" spans="1:6" x14ac:dyDescent="0.25">
      <c r="A7342" t="s">
        <v>2390</v>
      </c>
      <c r="B7342" t="s">
        <v>2343</v>
      </c>
      <c r="C7342" t="b">
        <v>1</v>
      </c>
      <c r="D7342" t="s">
        <v>35</v>
      </c>
      <c r="E7342">
        <v>2471068</v>
      </c>
      <c r="F7342">
        <v>2020</v>
      </c>
    </row>
    <row r="7343" spans="1:6" x14ac:dyDescent="0.25">
      <c r="A7343" t="s">
        <v>2448</v>
      </c>
      <c r="B7343" t="s">
        <v>2352</v>
      </c>
      <c r="C7343" t="b">
        <v>0</v>
      </c>
      <c r="D7343" t="s">
        <v>15</v>
      </c>
      <c r="E7343">
        <v>26078</v>
      </c>
      <c r="F7343">
        <v>2020</v>
      </c>
    </row>
    <row r="7344" spans="1:6" x14ac:dyDescent="0.25">
      <c r="A7344" t="s">
        <v>2391</v>
      </c>
      <c r="B7344" t="s">
        <v>2343</v>
      </c>
      <c r="C7344" t="b">
        <v>1</v>
      </c>
      <c r="D7344" t="s">
        <v>114</v>
      </c>
      <c r="E7344">
        <v>618629</v>
      </c>
      <c r="F7344">
        <v>2020</v>
      </c>
    </row>
    <row r="7345" spans="1:6" x14ac:dyDescent="0.25">
      <c r="A7345" t="s">
        <v>2391</v>
      </c>
      <c r="B7345" t="s">
        <v>2343</v>
      </c>
      <c r="C7345" t="b">
        <v>1</v>
      </c>
      <c r="D7345" t="s">
        <v>114</v>
      </c>
      <c r="E7345">
        <v>4507865</v>
      </c>
      <c r="F7345">
        <v>2020</v>
      </c>
    </row>
    <row r="7346" spans="1:6" x14ac:dyDescent="0.25">
      <c r="A7346" t="s">
        <v>2332</v>
      </c>
      <c r="B7346" t="s">
        <v>2343</v>
      </c>
      <c r="C7346" t="b">
        <v>0</v>
      </c>
      <c r="D7346" t="s">
        <v>35</v>
      </c>
      <c r="E7346">
        <v>696997</v>
      </c>
      <c r="F7346">
        <v>2020</v>
      </c>
    </row>
    <row r="7347" spans="1:6" x14ac:dyDescent="0.25">
      <c r="A7347" t="s">
        <v>2366</v>
      </c>
      <c r="B7347" t="s">
        <v>2343</v>
      </c>
      <c r="C7347" t="b">
        <v>1</v>
      </c>
      <c r="D7347" t="s">
        <v>35</v>
      </c>
      <c r="E7347">
        <v>1293986</v>
      </c>
      <c r="F7347">
        <v>2020</v>
      </c>
    </row>
    <row r="7348" spans="1:6" x14ac:dyDescent="0.25">
      <c r="A7348" t="s">
        <v>2332</v>
      </c>
      <c r="B7348" t="s">
        <v>2343</v>
      </c>
      <c r="C7348" t="b">
        <v>0</v>
      </c>
      <c r="D7348" t="s">
        <v>100</v>
      </c>
      <c r="E7348">
        <v>1431925</v>
      </c>
      <c r="F7348">
        <v>2020</v>
      </c>
    </row>
    <row r="7349" spans="1:6" x14ac:dyDescent="0.25">
      <c r="A7349" t="s">
        <v>2391</v>
      </c>
      <c r="B7349" t="s">
        <v>2343</v>
      </c>
      <c r="C7349" t="b">
        <v>1</v>
      </c>
      <c r="D7349" t="s">
        <v>100</v>
      </c>
      <c r="E7349">
        <v>2560915</v>
      </c>
      <c r="F7349">
        <v>2020</v>
      </c>
    </row>
    <row r="7350" spans="1:6" x14ac:dyDescent="0.25">
      <c r="A7350" t="s">
        <v>2332</v>
      </c>
      <c r="B7350" t="s">
        <v>2350</v>
      </c>
      <c r="C7350" t="b">
        <v>0</v>
      </c>
      <c r="D7350" t="s">
        <v>100</v>
      </c>
      <c r="E7350">
        <v>0</v>
      </c>
      <c r="F7350">
        <v>2020</v>
      </c>
    </row>
    <row r="7351" spans="1:6" x14ac:dyDescent="0.25">
      <c r="A7351" t="s">
        <v>2440</v>
      </c>
      <c r="B7351" t="s">
        <v>2352</v>
      </c>
      <c r="C7351" t="b">
        <v>1</v>
      </c>
      <c r="D7351" t="s">
        <v>100</v>
      </c>
      <c r="E7351">
        <v>158035</v>
      </c>
      <c r="F7351">
        <v>2020</v>
      </c>
    </row>
    <row r="7352" spans="1:6" x14ac:dyDescent="0.25">
      <c r="A7352" t="s">
        <v>2396</v>
      </c>
      <c r="B7352" t="s">
        <v>2343</v>
      </c>
      <c r="C7352" t="b">
        <v>1</v>
      </c>
      <c r="D7352" t="s">
        <v>63</v>
      </c>
      <c r="E7352">
        <v>1648443</v>
      </c>
      <c r="F7352">
        <v>2020</v>
      </c>
    </row>
    <row r="7353" spans="1:6" x14ac:dyDescent="0.25">
      <c r="A7353" t="s">
        <v>2396</v>
      </c>
      <c r="B7353" t="s">
        <v>2343</v>
      </c>
      <c r="C7353" t="b">
        <v>1</v>
      </c>
      <c r="D7353" t="s">
        <v>63</v>
      </c>
      <c r="E7353">
        <v>2866878</v>
      </c>
      <c r="F7353">
        <v>2020</v>
      </c>
    </row>
    <row r="7354" spans="1:6" x14ac:dyDescent="0.25">
      <c r="A7354" t="s">
        <v>2391</v>
      </c>
      <c r="B7354" t="s">
        <v>2352</v>
      </c>
      <c r="C7354" t="b">
        <v>1</v>
      </c>
      <c r="D7354" t="s">
        <v>45</v>
      </c>
      <c r="E7354">
        <v>476100</v>
      </c>
      <c r="F7354">
        <v>2020</v>
      </c>
    </row>
    <row r="7355" spans="1:6" x14ac:dyDescent="0.25">
      <c r="A7355" t="s">
        <v>2366</v>
      </c>
      <c r="B7355" t="s">
        <v>2352</v>
      </c>
      <c r="C7355" t="b">
        <v>1</v>
      </c>
      <c r="D7355" t="s">
        <v>35</v>
      </c>
      <c r="E7355">
        <v>392216</v>
      </c>
      <c r="F7355">
        <v>2020</v>
      </c>
    </row>
    <row r="7356" spans="1:6" x14ac:dyDescent="0.25">
      <c r="A7356" t="s">
        <v>2391</v>
      </c>
      <c r="B7356" t="s">
        <v>2343</v>
      </c>
      <c r="C7356" t="b">
        <v>1</v>
      </c>
      <c r="D7356" t="s">
        <v>16</v>
      </c>
      <c r="E7356">
        <v>42031</v>
      </c>
      <c r="F7356">
        <v>2020</v>
      </c>
    </row>
    <row r="7357" spans="1:6" x14ac:dyDescent="0.25">
      <c r="A7357" t="s">
        <v>2342</v>
      </c>
      <c r="B7357" t="s">
        <v>2343</v>
      </c>
      <c r="C7357" t="b">
        <v>1</v>
      </c>
      <c r="D7357" t="s">
        <v>16</v>
      </c>
      <c r="E7357">
        <v>165711</v>
      </c>
      <c r="F7357">
        <v>2020</v>
      </c>
    </row>
    <row r="7358" spans="1:6" x14ac:dyDescent="0.25">
      <c r="A7358" t="s">
        <v>2332</v>
      </c>
      <c r="B7358" t="s">
        <v>2350</v>
      </c>
      <c r="C7358" t="b">
        <v>0</v>
      </c>
      <c r="D7358" t="s">
        <v>35</v>
      </c>
      <c r="E7358">
        <v>0</v>
      </c>
      <c r="F7358">
        <v>2020</v>
      </c>
    </row>
    <row r="7359" spans="1:6" x14ac:dyDescent="0.25">
      <c r="A7359" t="s">
        <v>2342</v>
      </c>
      <c r="B7359" t="s">
        <v>2352</v>
      </c>
      <c r="C7359" t="b">
        <v>1</v>
      </c>
      <c r="D7359" t="s">
        <v>35</v>
      </c>
      <c r="E7359">
        <v>203748</v>
      </c>
      <c r="F7359">
        <v>2020</v>
      </c>
    </row>
    <row r="7360" spans="1:6" x14ac:dyDescent="0.25">
      <c r="A7360" t="s">
        <v>2366</v>
      </c>
      <c r="B7360" t="s">
        <v>2352</v>
      </c>
      <c r="C7360" t="b">
        <v>1</v>
      </c>
      <c r="D7360" t="s">
        <v>35</v>
      </c>
      <c r="E7360">
        <v>71669</v>
      </c>
      <c r="F7360">
        <v>2020</v>
      </c>
    </row>
    <row r="7361" spans="1:6" x14ac:dyDescent="0.25">
      <c r="A7361" t="s">
        <v>2332</v>
      </c>
      <c r="B7361" t="s">
        <v>2350</v>
      </c>
      <c r="C7361" t="b">
        <v>0</v>
      </c>
      <c r="D7361" t="s">
        <v>35</v>
      </c>
      <c r="E7361">
        <v>0</v>
      </c>
      <c r="F7361">
        <v>2020</v>
      </c>
    </row>
    <row r="7362" spans="1:6" x14ac:dyDescent="0.25">
      <c r="A7362" t="s">
        <v>2366</v>
      </c>
      <c r="B7362" t="s">
        <v>2352</v>
      </c>
      <c r="C7362" t="b">
        <v>1</v>
      </c>
      <c r="D7362" t="s">
        <v>35</v>
      </c>
      <c r="E7362">
        <v>15667</v>
      </c>
      <c r="F7362">
        <v>2020</v>
      </c>
    </row>
    <row r="7363" spans="1:6" x14ac:dyDescent="0.25">
      <c r="A7363" t="s">
        <v>2391</v>
      </c>
      <c r="B7363" t="s">
        <v>2343</v>
      </c>
      <c r="C7363" t="b">
        <v>1</v>
      </c>
      <c r="D7363" t="s">
        <v>114</v>
      </c>
      <c r="E7363">
        <v>417809.33</v>
      </c>
      <c r="F7363">
        <v>2020</v>
      </c>
    </row>
    <row r="7364" spans="1:6" x14ac:dyDescent="0.25">
      <c r="A7364" t="s">
        <v>2353</v>
      </c>
      <c r="B7364" t="s">
        <v>2372</v>
      </c>
      <c r="C7364" t="b">
        <v>0</v>
      </c>
      <c r="D7364" t="s">
        <v>114</v>
      </c>
      <c r="E7364">
        <v>0.66600000000000004</v>
      </c>
      <c r="F7364">
        <v>2020</v>
      </c>
    </row>
    <row r="7365" spans="1:6" x14ac:dyDescent="0.25">
      <c r="A7365" t="s">
        <v>2391</v>
      </c>
      <c r="B7365" t="s">
        <v>2343</v>
      </c>
      <c r="C7365" t="b">
        <v>1</v>
      </c>
      <c r="D7365" t="s">
        <v>114</v>
      </c>
      <c r="E7365">
        <v>1680432</v>
      </c>
      <c r="F7365">
        <v>2020</v>
      </c>
    </row>
    <row r="7366" spans="1:6" x14ac:dyDescent="0.25">
      <c r="A7366" t="s">
        <v>2332</v>
      </c>
      <c r="B7366" t="s">
        <v>2372</v>
      </c>
      <c r="C7366" t="b">
        <v>0</v>
      </c>
      <c r="D7366" t="s">
        <v>114</v>
      </c>
      <c r="E7366">
        <v>0</v>
      </c>
      <c r="F7366">
        <v>2020</v>
      </c>
    </row>
    <row r="7367" spans="1:6" x14ac:dyDescent="0.25">
      <c r="A7367" t="s">
        <v>2366</v>
      </c>
      <c r="B7367" t="s">
        <v>2352</v>
      </c>
      <c r="C7367" t="b">
        <v>1</v>
      </c>
      <c r="D7367" t="s">
        <v>16</v>
      </c>
      <c r="E7367">
        <v>6153</v>
      </c>
      <c r="F7367">
        <v>2020</v>
      </c>
    </row>
    <row r="7368" spans="1:6" x14ac:dyDescent="0.25">
      <c r="A7368" t="s">
        <v>2388</v>
      </c>
      <c r="B7368" t="s">
        <v>2339</v>
      </c>
      <c r="C7368" t="b">
        <v>1</v>
      </c>
      <c r="D7368" t="s">
        <v>60</v>
      </c>
      <c r="E7368">
        <v>243159</v>
      </c>
      <c r="F7368">
        <v>2020</v>
      </c>
    </row>
    <row r="7369" spans="1:6" x14ac:dyDescent="0.25">
      <c r="A7369" t="s">
        <v>2332</v>
      </c>
      <c r="B7369" t="s">
        <v>2343</v>
      </c>
      <c r="C7369" t="b">
        <v>0</v>
      </c>
      <c r="D7369" t="s">
        <v>82</v>
      </c>
      <c r="E7369">
        <v>0</v>
      </c>
      <c r="F7369">
        <v>2020</v>
      </c>
    </row>
    <row r="7370" spans="1:6" x14ac:dyDescent="0.25">
      <c r="A7370" t="s">
        <v>2391</v>
      </c>
      <c r="B7370" t="s">
        <v>2343</v>
      </c>
      <c r="C7370" t="b">
        <v>1</v>
      </c>
      <c r="D7370" t="s">
        <v>82</v>
      </c>
      <c r="E7370">
        <v>909329</v>
      </c>
      <c r="F7370">
        <v>2020</v>
      </c>
    </row>
    <row r="7371" spans="1:6" x14ac:dyDescent="0.25">
      <c r="A7371" t="s">
        <v>2391</v>
      </c>
      <c r="B7371" t="s">
        <v>2343</v>
      </c>
      <c r="C7371" t="b">
        <v>1</v>
      </c>
      <c r="D7371" t="s">
        <v>55</v>
      </c>
      <c r="E7371">
        <v>1529292</v>
      </c>
      <c r="F7371">
        <v>2020</v>
      </c>
    </row>
    <row r="7372" spans="1:6" x14ac:dyDescent="0.25">
      <c r="A7372" t="s">
        <v>2366</v>
      </c>
      <c r="B7372" t="s">
        <v>2343</v>
      </c>
      <c r="C7372" t="b">
        <v>1</v>
      </c>
      <c r="D7372" t="s">
        <v>55</v>
      </c>
      <c r="E7372">
        <v>1393567</v>
      </c>
      <c r="F7372">
        <v>2020</v>
      </c>
    </row>
    <row r="7373" spans="1:6" x14ac:dyDescent="0.25">
      <c r="A7373" t="s">
        <v>2366</v>
      </c>
      <c r="B7373" t="s">
        <v>2343</v>
      </c>
      <c r="C7373" t="b">
        <v>1</v>
      </c>
      <c r="D7373" t="s">
        <v>114</v>
      </c>
      <c r="E7373">
        <v>2463942</v>
      </c>
      <c r="F7373">
        <v>2020</v>
      </c>
    </row>
    <row r="7374" spans="1:6" x14ac:dyDescent="0.25">
      <c r="A7374" t="s">
        <v>2366</v>
      </c>
      <c r="B7374" t="s">
        <v>2343</v>
      </c>
      <c r="C7374" t="b">
        <v>1</v>
      </c>
      <c r="D7374" t="s">
        <v>114</v>
      </c>
      <c r="E7374">
        <v>4298028</v>
      </c>
      <c r="F7374">
        <v>2020</v>
      </c>
    </row>
    <row r="7375" spans="1:6" x14ac:dyDescent="0.25">
      <c r="A7375" t="s">
        <v>2342</v>
      </c>
      <c r="B7375" t="s">
        <v>2343</v>
      </c>
      <c r="C7375" t="b">
        <v>1</v>
      </c>
      <c r="D7375" t="s">
        <v>35</v>
      </c>
      <c r="E7375">
        <v>58586</v>
      </c>
      <c r="F7375">
        <v>2020</v>
      </c>
    </row>
    <row r="7376" spans="1:6" x14ac:dyDescent="0.25">
      <c r="A7376" t="s">
        <v>2332</v>
      </c>
      <c r="B7376" t="s">
        <v>2372</v>
      </c>
      <c r="C7376" t="b">
        <v>0</v>
      </c>
      <c r="D7376" t="s">
        <v>35</v>
      </c>
      <c r="E7376">
        <v>0</v>
      </c>
      <c r="F7376">
        <v>2020</v>
      </c>
    </row>
    <row r="7377" spans="1:6" x14ac:dyDescent="0.25">
      <c r="A7377" t="s">
        <v>2388</v>
      </c>
      <c r="B7377" t="s">
        <v>2343</v>
      </c>
      <c r="C7377" t="b">
        <v>1</v>
      </c>
      <c r="D7377" t="s">
        <v>35</v>
      </c>
      <c r="E7377">
        <v>550229</v>
      </c>
      <c r="F7377">
        <v>2020</v>
      </c>
    </row>
    <row r="7378" spans="1:6" x14ac:dyDescent="0.25">
      <c r="A7378" t="s">
        <v>2332</v>
      </c>
      <c r="B7378" t="s">
        <v>2372</v>
      </c>
      <c r="C7378" t="b">
        <v>0</v>
      </c>
      <c r="D7378" t="s">
        <v>35</v>
      </c>
      <c r="E7378">
        <v>0</v>
      </c>
      <c r="F7378">
        <v>2020</v>
      </c>
    </row>
    <row r="7379" spans="1:6" x14ac:dyDescent="0.25">
      <c r="A7379" t="s">
        <v>2366</v>
      </c>
      <c r="B7379" t="s">
        <v>2343</v>
      </c>
      <c r="C7379" t="b">
        <v>1</v>
      </c>
      <c r="D7379" t="s">
        <v>15</v>
      </c>
      <c r="E7379">
        <v>1030672</v>
      </c>
      <c r="F7379">
        <v>2020</v>
      </c>
    </row>
    <row r="7380" spans="1:6" x14ac:dyDescent="0.25">
      <c r="A7380" t="s">
        <v>2366</v>
      </c>
      <c r="B7380" t="s">
        <v>2343</v>
      </c>
      <c r="C7380" t="b">
        <v>1</v>
      </c>
      <c r="D7380" t="s">
        <v>15</v>
      </c>
      <c r="E7380">
        <v>1945352</v>
      </c>
      <c r="F7380">
        <v>2020</v>
      </c>
    </row>
    <row r="7381" spans="1:6" x14ac:dyDescent="0.25">
      <c r="A7381" t="s">
        <v>2332</v>
      </c>
      <c r="B7381" t="s">
        <v>2343</v>
      </c>
      <c r="C7381" t="b">
        <v>0</v>
      </c>
      <c r="D7381" t="s">
        <v>63</v>
      </c>
      <c r="E7381">
        <v>1037666</v>
      </c>
      <c r="F7381">
        <v>2020</v>
      </c>
    </row>
    <row r="7382" spans="1:6" x14ac:dyDescent="0.25">
      <c r="A7382" t="s">
        <v>2366</v>
      </c>
      <c r="B7382" t="s">
        <v>2343</v>
      </c>
      <c r="C7382" t="b">
        <v>1</v>
      </c>
      <c r="D7382" t="s">
        <v>63</v>
      </c>
      <c r="E7382">
        <v>1961759</v>
      </c>
      <c r="F7382">
        <v>2020</v>
      </c>
    </row>
    <row r="7383" spans="1:6" x14ac:dyDescent="0.25">
      <c r="A7383" t="s">
        <v>2400</v>
      </c>
      <c r="B7383" t="s">
        <v>2352</v>
      </c>
      <c r="C7383" t="b">
        <v>1</v>
      </c>
      <c r="D7383" t="s">
        <v>63</v>
      </c>
      <c r="E7383">
        <v>6521</v>
      </c>
      <c r="F7383">
        <v>2020</v>
      </c>
    </row>
    <row r="7384" spans="1:6" x14ac:dyDescent="0.25">
      <c r="A7384" t="s">
        <v>2332</v>
      </c>
      <c r="B7384" t="s">
        <v>2343</v>
      </c>
      <c r="C7384" t="b">
        <v>0</v>
      </c>
      <c r="D7384" t="s">
        <v>63</v>
      </c>
      <c r="E7384">
        <v>673580</v>
      </c>
      <c r="F7384">
        <v>2020</v>
      </c>
    </row>
    <row r="7385" spans="1:6" x14ac:dyDescent="0.25">
      <c r="A7385" t="s">
        <v>2366</v>
      </c>
      <c r="B7385" t="s">
        <v>2343</v>
      </c>
      <c r="C7385" t="b">
        <v>1</v>
      </c>
      <c r="D7385" t="s">
        <v>63</v>
      </c>
      <c r="E7385">
        <v>1289386</v>
      </c>
      <c r="F7385">
        <v>2020</v>
      </c>
    </row>
    <row r="7386" spans="1:6" x14ac:dyDescent="0.25">
      <c r="A7386" t="s">
        <v>2332</v>
      </c>
      <c r="B7386" t="s">
        <v>2343</v>
      </c>
      <c r="C7386" t="b">
        <v>0</v>
      </c>
      <c r="D7386" t="s">
        <v>12</v>
      </c>
      <c r="E7386">
        <v>100529</v>
      </c>
      <c r="F7386">
        <v>2020</v>
      </c>
    </row>
    <row r="7387" spans="1:6" x14ac:dyDescent="0.25">
      <c r="A7387" t="s">
        <v>2391</v>
      </c>
      <c r="B7387" t="s">
        <v>2343</v>
      </c>
      <c r="C7387" t="b">
        <v>1</v>
      </c>
      <c r="D7387" t="s">
        <v>12</v>
      </c>
      <c r="E7387">
        <v>379284</v>
      </c>
      <c r="F7387">
        <v>2020</v>
      </c>
    </row>
    <row r="7388" spans="1:6" x14ac:dyDescent="0.25">
      <c r="A7388" t="s">
        <v>2342</v>
      </c>
      <c r="B7388" t="s">
        <v>2352</v>
      </c>
      <c r="C7388" t="b">
        <v>1</v>
      </c>
      <c r="D7388" t="s">
        <v>35</v>
      </c>
      <c r="E7388">
        <v>3949</v>
      </c>
      <c r="F7388">
        <v>2020</v>
      </c>
    </row>
    <row r="7389" spans="1:6" x14ac:dyDescent="0.25">
      <c r="A7389" t="s">
        <v>2332</v>
      </c>
      <c r="B7389" t="s">
        <v>2343</v>
      </c>
      <c r="C7389" t="b">
        <v>0</v>
      </c>
      <c r="D7389" t="s">
        <v>114</v>
      </c>
      <c r="E7389">
        <v>248649</v>
      </c>
      <c r="F7389">
        <v>2020</v>
      </c>
    </row>
    <row r="7390" spans="1:6" x14ac:dyDescent="0.25">
      <c r="A7390" t="s">
        <v>2391</v>
      </c>
      <c r="B7390" t="s">
        <v>2343</v>
      </c>
      <c r="C7390" t="b">
        <v>1</v>
      </c>
      <c r="D7390" t="s">
        <v>114</v>
      </c>
      <c r="E7390">
        <v>588774</v>
      </c>
      <c r="F7390">
        <v>2020</v>
      </c>
    </row>
    <row r="7391" spans="1:6" x14ac:dyDescent="0.25">
      <c r="A7391" t="s">
        <v>2342</v>
      </c>
      <c r="B7391" t="s">
        <v>2352</v>
      </c>
      <c r="C7391" t="b">
        <v>1</v>
      </c>
      <c r="D7391" t="s">
        <v>37</v>
      </c>
      <c r="E7391">
        <v>147744</v>
      </c>
      <c r="F7391">
        <v>2020</v>
      </c>
    </row>
    <row r="7392" spans="1:6" x14ac:dyDescent="0.25">
      <c r="A7392" t="s">
        <v>2396</v>
      </c>
      <c r="B7392" t="s">
        <v>2343</v>
      </c>
      <c r="C7392" t="b">
        <v>1</v>
      </c>
      <c r="D7392" t="s">
        <v>95</v>
      </c>
      <c r="E7392">
        <v>2399878.4</v>
      </c>
      <c r="F7392">
        <v>2020</v>
      </c>
    </row>
    <row r="7393" spans="1:6" x14ac:dyDescent="0.25">
      <c r="A7393" t="s">
        <v>2396</v>
      </c>
      <c r="B7393" t="s">
        <v>2343</v>
      </c>
      <c r="C7393" t="b">
        <v>1</v>
      </c>
      <c r="D7393" t="s">
        <v>95</v>
      </c>
      <c r="E7393">
        <v>3934881.9</v>
      </c>
      <c r="F7393">
        <v>2020</v>
      </c>
    </row>
    <row r="7394" spans="1:6" x14ac:dyDescent="0.25">
      <c r="A7394" t="s">
        <v>2332</v>
      </c>
      <c r="B7394" t="s">
        <v>2343</v>
      </c>
      <c r="C7394" t="b">
        <v>0</v>
      </c>
      <c r="D7394" t="s">
        <v>114</v>
      </c>
      <c r="E7394">
        <v>2469390</v>
      </c>
      <c r="F7394">
        <v>2020</v>
      </c>
    </row>
    <row r="7395" spans="1:6" x14ac:dyDescent="0.25">
      <c r="A7395" t="s">
        <v>2391</v>
      </c>
      <c r="B7395" t="s">
        <v>2343</v>
      </c>
      <c r="C7395" t="b">
        <v>1</v>
      </c>
      <c r="D7395" t="s">
        <v>114</v>
      </c>
      <c r="E7395">
        <v>4390522</v>
      </c>
      <c r="F7395">
        <v>2020</v>
      </c>
    </row>
    <row r="7396" spans="1:6" x14ac:dyDescent="0.25">
      <c r="A7396" t="s">
        <v>2353</v>
      </c>
      <c r="B7396" t="s">
        <v>2350</v>
      </c>
      <c r="C7396" t="b">
        <v>0</v>
      </c>
      <c r="D7396" t="s">
        <v>93</v>
      </c>
      <c r="E7396">
        <v>27.693000000000001</v>
      </c>
      <c r="F7396">
        <v>2020</v>
      </c>
    </row>
    <row r="7397" spans="1:6" x14ac:dyDescent="0.25">
      <c r="A7397" t="s">
        <v>2342</v>
      </c>
      <c r="B7397" t="s">
        <v>2352</v>
      </c>
      <c r="C7397" t="b">
        <v>1</v>
      </c>
      <c r="D7397" t="s">
        <v>93</v>
      </c>
      <c r="E7397">
        <v>98115.307000000001</v>
      </c>
      <c r="F7397">
        <v>2020</v>
      </c>
    </row>
    <row r="7398" spans="1:6" x14ac:dyDescent="0.25">
      <c r="A7398" t="s">
        <v>2332</v>
      </c>
      <c r="B7398" t="s">
        <v>2350</v>
      </c>
      <c r="C7398" t="b">
        <v>0</v>
      </c>
      <c r="D7398" t="s">
        <v>37</v>
      </c>
      <c r="E7398">
        <v>0</v>
      </c>
      <c r="F7398">
        <v>2020</v>
      </c>
    </row>
    <row r="7399" spans="1:6" x14ac:dyDescent="0.25">
      <c r="A7399" t="s">
        <v>2366</v>
      </c>
      <c r="B7399" t="s">
        <v>2352</v>
      </c>
      <c r="C7399" t="b">
        <v>1</v>
      </c>
      <c r="D7399" t="s">
        <v>37</v>
      </c>
      <c r="E7399">
        <v>142019.78</v>
      </c>
      <c r="F7399">
        <v>2020</v>
      </c>
    </row>
    <row r="7400" spans="1:6" x14ac:dyDescent="0.25">
      <c r="A7400" t="s">
        <v>2338</v>
      </c>
      <c r="B7400" t="s">
        <v>2343</v>
      </c>
      <c r="C7400" t="b">
        <v>1</v>
      </c>
      <c r="D7400" t="s">
        <v>114</v>
      </c>
      <c r="E7400">
        <v>1386539</v>
      </c>
      <c r="F7400">
        <v>2020</v>
      </c>
    </row>
    <row r="7401" spans="1:6" x14ac:dyDescent="0.25">
      <c r="A7401" t="s">
        <v>2338</v>
      </c>
      <c r="B7401" t="s">
        <v>2343</v>
      </c>
      <c r="C7401" t="b">
        <v>1</v>
      </c>
      <c r="D7401" t="s">
        <v>114</v>
      </c>
      <c r="E7401">
        <v>1918514</v>
      </c>
      <c r="F7401">
        <v>2020</v>
      </c>
    </row>
    <row r="7402" spans="1:6" x14ac:dyDescent="0.25">
      <c r="A7402" t="s">
        <v>2391</v>
      </c>
      <c r="B7402" t="s">
        <v>2343</v>
      </c>
      <c r="C7402" t="b">
        <v>1</v>
      </c>
      <c r="D7402" t="s">
        <v>100</v>
      </c>
      <c r="E7402">
        <v>1434047</v>
      </c>
      <c r="F7402">
        <v>2020</v>
      </c>
    </row>
    <row r="7403" spans="1:6" x14ac:dyDescent="0.25">
      <c r="A7403" t="s">
        <v>2391</v>
      </c>
      <c r="B7403" t="s">
        <v>2343</v>
      </c>
      <c r="C7403" t="b">
        <v>1</v>
      </c>
      <c r="D7403" t="s">
        <v>100</v>
      </c>
      <c r="E7403">
        <v>2323620</v>
      </c>
      <c r="F7403">
        <v>2020</v>
      </c>
    </row>
    <row r="7404" spans="1:6" x14ac:dyDescent="0.25">
      <c r="A7404" t="s">
        <v>2353</v>
      </c>
      <c r="B7404" t="s">
        <v>2350</v>
      </c>
      <c r="C7404" t="b">
        <v>0</v>
      </c>
      <c r="D7404" t="s">
        <v>45</v>
      </c>
      <c r="E7404">
        <v>2068.0509999999999</v>
      </c>
      <c r="F7404">
        <v>2020</v>
      </c>
    </row>
    <row r="7405" spans="1:6" x14ac:dyDescent="0.25">
      <c r="A7405" t="s">
        <v>2391</v>
      </c>
      <c r="B7405" t="s">
        <v>2352</v>
      </c>
      <c r="C7405" t="b">
        <v>1</v>
      </c>
      <c r="D7405" t="s">
        <v>45</v>
      </c>
      <c r="E7405">
        <v>19058.949000000001</v>
      </c>
      <c r="F7405">
        <v>2020</v>
      </c>
    </row>
    <row r="7406" spans="1:6" x14ac:dyDescent="0.25">
      <c r="A7406" t="s">
        <v>2366</v>
      </c>
      <c r="B7406" t="s">
        <v>2352</v>
      </c>
      <c r="C7406" t="b">
        <v>1</v>
      </c>
      <c r="D7406" t="s">
        <v>100</v>
      </c>
      <c r="E7406">
        <v>103838</v>
      </c>
      <c r="F7406">
        <v>2020</v>
      </c>
    </row>
    <row r="7407" spans="1:6" x14ac:dyDescent="0.25">
      <c r="A7407" t="s">
        <v>2366</v>
      </c>
      <c r="B7407" t="s">
        <v>2352</v>
      </c>
      <c r="C7407" t="b">
        <v>1</v>
      </c>
      <c r="D7407" t="s">
        <v>66</v>
      </c>
      <c r="E7407">
        <v>23134</v>
      </c>
      <c r="F7407">
        <v>2020</v>
      </c>
    </row>
    <row r="7408" spans="1:6" x14ac:dyDescent="0.25">
      <c r="A7408" t="s">
        <v>2366</v>
      </c>
      <c r="B7408" t="s">
        <v>2352</v>
      </c>
      <c r="C7408" t="b">
        <v>1</v>
      </c>
      <c r="D7408" t="s">
        <v>35</v>
      </c>
      <c r="E7408">
        <v>257367</v>
      </c>
      <c r="F7408">
        <v>2020</v>
      </c>
    </row>
    <row r="7409" spans="1:6" x14ac:dyDescent="0.25">
      <c r="A7409" t="s">
        <v>2366</v>
      </c>
      <c r="B7409" t="s">
        <v>2352</v>
      </c>
      <c r="C7409" t="b">
        <v>1</v>
      </c>
      <c r="D7409" t="s">
        <v>35</v>
      </c>
      <c r="E7409">
        <v>310305</v>
      </c>
      <c r="F7409">
        <v>2020</v>
      </c>
    </row>
    <row r="7410" spans="1:6" x14ac:dyDescent="0.25">
      <c r="A7410" t="s">
        <v>2342</v>
      </c>
      <c r="B7410" t="s">
        <v>2352</v>
      </c>
      <c r="C7410" t="b">
        <v>1</v>
      </c>
      <c r="D7410" t="s">
        <v>35</v>
      </c>
      <c r="E7410">
        <v>129247</v>
      </c>
      <c r="F7410">
        <v>2020</v>
      </c>
    </row>
    <row r="7411" spans="1:6" x14ac:dyDescent="0.25">
      <c r="A7411" t="s">
        <v>2332</v>
      </c>
      <c r="B7411" t="s">
        <v>2343</v>
      </c>
      <c r="C7411" t="b">
        <v>0</v>
      </c>
      <c r="D7411" t="s">
        <v>79</v>
      </c>
      <c r="E7411">
        <v>970226</v>
      </c>
      <c r="F7411">
        <v>2020</v>
      </c>
    </row>
    <row r="7412" spans="1:6" x14ac:dyDescent="0.25">
      <c r="A7412" t="s">
        <v>2391</v>
      </c>
      <c r="B7412" t="s">
        <v>2343</v>
      </c>
      <c r="C7412" t="b">
        <v>1</v>
      </c>
      <c r="D7412" t="s">
        <v>79</v>
      </c>
      <c r="E7412">
        <v>1809276</v>
      </c>
      <c r="F7412">
        <v>2020</v>
      </c>
    </row>
    <row r="7413" spans="1:6" x14ac:dyDescent="0.25">
      <c r="A7413" t="s">
        <v>2332</v>
      </c>
      <c r="B7413" t="s">
        <v>2350</v>
      </c>
      <c r="C7413" t="b">
        <v>0</v>
      </c>
      <c r="D7413" t="s">
        <v>3</v>
      </c>
      <c r="E7413">
        <v>0</v>
      </c>
      <c r="F7413">
        <v>2020</v>
      </c>
    </row>
    <row r="7414" spans="1:6" x14ac:dyDescent="0.25">
      <c r="A7414" t="s">
        <v>2332</v>
      </c>
      <c r="B7414" t="s">
        <v>2343</v>
      </c>
      <c r="C7414" t="b">
        <v>0</v>
      </c>
      <c r="D7414" t="s">
        <v>3</v>
      </c>
      <c r="E7414">
        <v>568073</v>
      </c>
      <c r="F7414">
        <v>2020</v>
      </c>
    </row>
    <row r="7415" spans="1:6" x14ac:dyDescent="0.25">
      <c r="A7415" t="s">
        <v>2332</v>
      </c>
      <c r="B7415" t="s">
        <v>2350</v>
      </c>
      <c r="C7415" t="b">
        <v>0</v>
      </c>
      <c r="D7415" t="s">
        <v>3</v>
      </c>
      <c r="E7415">
        <v>0</v>
      </c>
      <c r="F7415">
        <v>2020</v>
      </c>
    </row>
    <row r="7416" spans="1:6" x14ac:dyDescent="0.25">
      <c r="A7416" t="s">
        <v>2366</v>
      </c>
      <c r="B7416" t="s">
        <v>2343</v>
      </c>
      <c r="C7416" t="b">
        <v>1</v>
      </c>
      <c r="D7416" t="s">
        <v>3</v>
      </c>
      <c r="E7416">
        <v>1128246</v>
      </c>
      <c r="F7416">
        <v>2020</v>
      </c>
    </row>
    <row r="7417" spans="1:6" x14ac:dyDescent="0.25">
      <c r="A7417" t="s">
        <v>2332</v>
      </c>
      <c r="B7417" t="s">
        <v>2343</v>
      </c>
      <c r="C7417" t="b">
        <v>0</v>
      </c>
      <c r="D7417" t="s">
        <v>24</v>
      </c>
      <c r="E7417">
        <v>492173</v>
      </c>
      <c r="F7417">
        <v>2020</v>
      </c>
    </row>
    <row r="7418" spans="1:6" x14ac:dyDescent="0.25">
      <c r="A7418" t="s">
        <v>2396</v>
      </c>
      <c r="B7418" t="s">
        <v>2343</v>
      </c>
      <c r="C7418" t="b">
        <v>1</v>
      </c>
      <c r="D7418" t="s">
        <v>24</v>
      </c>
      <c r="E7418">
        <v>1008430</v>
      </c>
      <c r="F7418">
        <v>2020</v>
      </c>
    </row>
    <row r="7419" spans="1:6" x14ac:dyDescent="0.25">
      <c r="A7419" t="s">
        <v>2353</v>
      </c>
      <c r="B7419" t="s">
        <v>2372</v>
      </c>
      <c r="C7419" t="b">
        <v>0</v>
      </c>
      <c r="D7419" t="s">
        <v>85</v>
      </c>
      <c r="E7419">
        <v>376.78199999999998</v>
      </c>
      <c r="F7419">
        <v>2020</v>
      </c>
    </row>
    <row r="7420" spans="1:6" x14ac:dyDescent="0.25">
      <c r="A7420" t="s">
        <v>2364</v>
      </c>
      <c r="B7420" t="s">
        <v>2352</v>
      </c>
      <c r="C7420" t="b">
        <v>1</v>
      </c>
      <c r="D7420" t="s">
        <v>85</v>
      </c>
      <c r="E7420">
        <v>19420.218000000001</v>
      </c>
      <c r="F7420">
        <v>2020</v>
      </c>
    </row>
    <row r="7421" spans="1:6" x14ac:dyDescent="0.25">
      <c r="A7421" t="s">
        <v>2342</v>
      </c>
      <c r="B7421" t="s">
        <v>2352</v>
      </c>
      <c r="C7421" t="b">
        <v>1</v>
      </c>
      <c r="D7421" t="s">
        <v>27</v>
      </c>
      <c r="E7421">
        <v>110143</v>
      </c>
      <c r="F7421">
        <v>2020</v>
      </c>
    </row>
    <row r="7422" spans="1:6" x14ac:dyDescent="0.25">
      <c r="A7422" t="s">
        <v>2332</v>
      </c>
      <c r="B7422" t="s">
        <v>2345</v>
      </c>
      <c r="C7422" t="b">
        <v>0</v>
      </c>
      <c r="D7422" t="s">
        <v>35</v>
      </c>
      <c r="E7422">
        <v>0</v>
      </c>
      <c r="F7422">
        <v>2020</v>
      </c>
    </row>
    <row r="7423" spans="1:6" x14ac:dyDescent="0.25">
      <c r="A7423" t="s">
        <v>2366</v>
      </c>
      <c r="B7423" t="s">
        <v>2347</v>
      </c>
      <c r="C7423" t="b">
        <v>0</v>
      </c>
      <c r="D7423" t="s">
        <v>35</v>
      </c>
      <c r="E7423">
        <v>38868.142999999996</v>
      </c>
      <c r="F7423">
        <v>2020</v>
      </c>
    </row>
    <row r="7424" spans="1:6" x14ac:dyDescent="0.25">
      <c r="A7424" t="s">
        <v>2353</v>
      </c>
      <c r="B7424" t="s">
        <v>2350</v>
      </c>
      <c r="C7424" t="b">
        <v>0</v>
      </c>
      <c r="D7424" t="s">
        <v>93</v>
      </c>
      <c r="E7424">
        <v>2214.453</v>
      </c>
      <c r="F7424">
        <v>2020</v>
      </c>
    </row>
    <row r="7425" spans="1:6" x14ac:dyDescent="0.25">
      <c r="A7425" t="s">
        <v>2391</v>
      </c>
      <c r="B7425" t="s">
        <v>2352</v>
      </c>
      <c r="C7425" t="b">
        <v>1</v>
      </c>
      <c r="D7425" t="s">
        <v>93</v>
      </c>
      <c r="E7425">
        <v>385656.55</v>
      </c>
      <c r="F7425">
        <v>2020</v>
      </c>
    </row>
    <row r="7426" spans="1:6" x14ac:dyDescent="0.25">
      <c r="A7426" t="s">
        <v>2366</v>
      </c>
      <c r="B7426" t="s">
        <v>2352</v>
      </c>
      <c r="C7426" t="b">
        <v>1</v>
      </c>
      <c r="D7426" t="s">
        <v>35</v>
      </c>
      <c r="E7426">
        <v>388647</v>
      </c>
      <c r="F7426">
        <v>2020</v>
      </c>
    </row>
    <row r="7427" spans="1:6" x14ac:dyDescent="0.25">
      <c r="A7427" t="s">
        <v>2342</v>
      </c>
      <c r="B7427" t="s">
        <v>2352</v>
      </c>
      <c r="C7427" t="b">
        <v>1</v>
      </c>
      <c r="D7427" t="s">
        <v>111</v>
      </c>
      <c r="E7427">
        <v>570859</v>
      </c>
      <c r="F7427">
        <v>2020</v>
      </c>
    </row>
    <row r="7428" spans="1:6" x14ac:dyDescent="0.25">
      <c r="A7428" t="s">
        <v>2391</v>
      </c>
      <c r="B7428" t="s">
        <v>2352</v>
      </c>
      <c r="C7428" t="b">
        <v>1</v>
      </c>
      <c r="D7428" t="s">
        <v>35</v>
      </c>
      <c r="E7428">
        <v>37942</v>
      </c>
      <c r="F7428">
        <v>2020</v>
      </c>
    </row>
    <row r="7429" spans="1:6" x14ac:dyDescent="0.25">
      <c r="A7429" t="s">
        <v>2391</v>
      </c>
      <c r="B7429" t="s">
        <v>2343</v>
      </c>
      <c r="C7429" t="b">
        <v>1</v>
      </c>
      <c r="D7429" t="s">
        <v>37</v>
      </c>
      <c r="E7429">
        <v>636100</v>
      </c>
      <c r="F7429">
        <v>2020</v>
      </c>
    </row>
    <row r="7430" spans="1:6" x14ac:dyDescent="0.25">
      <c r="A7430" t="s">
        <v>2391</v>
      </c>
      <c r="B7430" t="s">
        <v>2343</v>
      </c>
      <c r="C7430" t="b">
        <v>1</v>
      </c>
      <c r="D7430" t="s">
        <v>37</v>
      </c>
      <c r="E7430">
        <v>2170026</v>
      </c>
      <c r="F7430">
        <v>2020</v>
      </c>
    </row>
    <row r="7431" spans="1:6" x14ac:dyDescent="0.25">
      <c r="A7431" t="s">
        <v>2342</v>
      </c>
      <c r="B7431" t="s">
        <v>2352</v>
      </c>
      <c r="C7431" t="b">
        <v>1</v>
      </c>
      <c r="D7431" t="s">
        <v>93</v>
      </c>
      <c r="E7431">
        <v>2926</v>
      </c>
      <c r="F7431">
        <v>2020</v>
      </c>
    </row>
    <row r="7432" spans="1:6" x14ac:dyDescent="0.25">
      <c r="A7432" t="s">
        <v>2342</v>
      </c>
      <c r="B7432" t="s">
        <v>2352</v>
      </c>
      <c r="C7432" t="b">
        <v>1</v>
      </c>
      <c r="D7432" t="s">
        <v>93</v>
      </c>
      <c r="E7432">
        <v>3177</v>
      </c>
      <c r="F7432">
        <v>2020</v>
      </c>
    </row>
    <row r="7433" spans="1:6" x14ac:dyDescent="0.25">
      <c r="A7433" t="s">
        <v>2342</v>
      </c>
      <c r="B7433" t="s">
        <v>2352</v>
      </c>
      <c r="C7433" t="b">
        <v>1</v>
      </c>
      <c r="D7433" t="s">
        <v>93</v>
      </c>
      <c r="E7433">
        <v>2423</v>
      </c>
      <c r="F7433">
        <v>2020</v>
      </c>
    </row>
    <row r="7434" spans="1:6" x14ac:dyDescent="0.25">
      <c r="A7434" t="s">
        <v>2440</v>
      </c>
      <c r="B7434" t="s">
        <v>2339</v>
      </c>
      <c r="C7434" t="b">
        <v>1</v>
      </c>
      <c r="D7434" t="s">
        <v>60</v>
      </c>
      <c r="E7434">
        <v>454995</v>
      </c>
      <c r="F7434">
        <v>2020</v>
      </c>
    </row>
    <row r="7435" spans="1:6" x14ac:dyDescent="0.25">
      <c r="A7435" t="s">
        <v>2353</v>
      </c>
      <c r="B7435" t="s">
        <v>2350</v>
      </c>
      <c r="C7435" t="b">
        <v>0</v>
      </c>
      <c r="D7435" t="s">
        <v>27</v>
      </c>
      <c r="E7435">
        <v>774.024</v>
      </c>
      <c r="F7435">
        <v>2020</v>
      </c>
    </row>
    <row r="7436" spans="1:6" x14ac:dyDescent="0.25">
      <c r="A7436" t="s">
        <v>2342</v>
      </c>
      <c r="B7436" t="s">
        <v>2352</v>
      </c>
      <c r="C7436" t="b">
        <v>1</v>
      </c>
      <c r="D7436" t="s">
        <v>27</v>
      </c>
      <c r="E7436">
        <v>347805.98</v>
      </c>
      <c r="F7436">
        <v>2020</v>
      </c>
    </row>
    <row r="7437" spans="1:6" x14ac:dyDescent="0.25">
      <c r="A7437" t="s">
        <v>2396</v>
      </c>
      <c r="B7437" t="s">
        <v>2343</v>
      </c>
      <c r="C7437" t="b">
        <v>1</v>
      </c>
      <c r="D7437" t="s">
        <v>63</v>
      </c>
      <c r="E7437">
        <v>1909271</v>
      </c>
      <c r="F7437">
        <v>2020</v>
      </c>
    </row>
    <row r="7438" spans="1:6" x14ac:dyDescent="0.25">
      <c r="A7438" t="s">
        <v>2396</v>
      </c>
      <c r="B7438" t="s">
        <v>2343</v>
      </c>
      <c r="C7438" t="b">
        <v>1</v>
      </c>
      <c r="D7438" t="s">
        <v>63</v>
      </c>
      <c r="E7438">
        <v>2800161</v>
      </c>
      <c r="F7438">
        <v>2020</v>
      </c>
    </row>
    <row r="7439" spans="1:6" x14ac:dyDescent="0.25">
      <c r="A7439" t="s">
        <v>2391</v>
      </c>
      <c r="B7439" t="s">
        <v>2343</v>
      </c>
      <c r="C7439" t="b">
        <v>1</v>
      </c>
      <c r="D7439" t="s">
        <v>58</v>
      </c>
      <c r="E7439">
        <v>403573</v>
      </c>
      <c r="F7439">
        <v>2020</v>
      </c>
    </row>
    <row r="7440" spans="1:6" x14ac:dyDescent="0.25">
      <c r="A7440" t="s">
        <v>2391</v>
      </c>
      <c r="B7440" t="s">
        <v>2343</v>
      </c>
      <c r="C7440" t="b">
        <v>1</v>
      </c>
      <c r="D7440" t="s">
        <v>58</v>
      </c>
      <c r="E7440">
        <v>1380278</v>
      </c>
      <c r="F7440">
        <v>2020</v>
      </c>
    </row>
    <row r="7441" spans="1:6" x14ac:dyDescent="0.25">
      <c r="A7441" t="s">
        <v>2332</v>
      </c>
      <c r="B7441" t="s">
        <v>2350</v>
      </c>
      <c r="C7441" t="b">
        <v>0</v>
      </c>
      <c r="D7441" t="s">
        <v>3</v>
      </c>
      <c r="E7441">
        <v>0</v>
      </c>
      <c r="F7441">
        <v>2020</v>
      </c>
    </row>
    <row r="7442" spans="1:6" x14ac:dyDescent="0.25">
      <c r="A7442" t="s">
        <v>2391</v>
      </c>
      <c r="B7442" t="s">
        <v>2343</v>
      </c>
      <c r="C7442" t="b">
        <v>1</v>
      </c>
      <c r="D7442" t="s">
        <v>3</v>
      </c>
      <c r="E7442">
        <v>705154</v>
      </c>
      <c r="F7442">
        <v>2020</v>
      </c>
    </row>
    <row r="7443" spans="1:6" x14ac:dyDescent="0.25">
      <c r="A7443" t="s">
        <v>2332</v>
      </c>
      <c r="B7443" t="s">
        <v>2350</v>
      </c>
      <c r="C7443" t="b">
        <v>0</v>
      </c>
      <c r="D7443" t="s">
        <v>3</v>
      </c>
      <c r="E7443">
        <v>0</v>
      </c>
      <c r="F7443">
        <v>2020</v>
      </c>
    </row>
    <row r="7444" spans="1:6" x14ac:dyDescent="0.25">
      <c r="A7444" t="s">
        <v>2391</v>
      </c>
      <c r="B7444" t="s">
        <v>2343</v>
      </c>
      <c r="C7444" t="b">
        <v>1</v>
      </c>
      <c r="D7444" t="s">
        <v>3</v>
      </c>
      <c r="E7444">
        <v>1120239</v>
      </c>
      <c r="F7444">
        <v>2020</v>
      </c>
    </row>
    <row r="7445" spans="1:6" x14ac:dyDescent="0.25">
      <c r="A7445" t="s">
        <v>2388</v>
      </c>
      <c r="B7445" t="s">
        <v>2350</v>
      </c>
      <c r="C7445" t="b">
        <v>0</v>
      </c>
      <c r="D7445" t="s">
        <v>27</v>
      </c>
      <c r="E7445">
        <v>23</v>
      </c>
      <c r="F7445">
        <v>2020</v>
      </c>
    </row>
    <row r="7446" spans="1:6" x14ac:dyDescent="0.25">
      <c r="A7446" t="s">
        <v>2366</v>
      </c>
      <c r="B7446" t="s">
        <v>2352</v>
      </c>
      <c r="C7446" t="b">
        <v>1</v>
      </c>
      <c r="D7446" t="s">
        <v>128</v>
      </c>
      <c r="E7446">
        <v>110348</v>
      </c>
      <c r="F7446">
        <v>2020</v>
      </c>
    </row>
    <row r="7447" spans="1:6" x14ac:dyDescent="0.25">
      <c r="A7447" t="s">
        <v>2455</v>
      </c>
      <c r="B7447" t="s">
        <v>2352</v>
      </c>
      <c r="C7447" t="b">
        <v>0</v>
      </c>
      <c r="D7447" t="s">
        <v>134</v>
      </c>
      <c r="E7447">
        <v>26358</v>
      </c>
      <c r="F7447">
        <v>2020</v>
      </c>
    </row>
    <row r="7448" spans="1:6" x14ac:dyDescent="0.25">
      <c r="A7448" t="s">
        <v>2332</v>
      </c>
      <c r="B7448" t="s">
        <v>2372</v>
      </c>
      <c r="C7448" t="b">
        <v>0</v>
      </c>
      <c r="D7448" t="s">
        <v>134</v>
      </c>
      <c r="E7448">
        <v>0</v>
      </c>
      <c r="F7448">
        <v>2020</v>
      </c>
    </row>
    <row r="7449" spans="1:6" x14ac:dyDescent="0.25">
      <c r="A7449" t="s">
        <v>2391</v>
      </c>
      <c r="B7449" t="s">
        <v>2352</v>
      </c>
      <c r="C7449" t="b">
        <v>1</v>
      </c>
      <c r="D7449" t="s">
        <v>35</v>
      </c>
      <c r="E7449">
        <v>768846</v>
      </c>
      <c r="F7449">
        <v>2020</v>
      </c>
    </row>
    <row r="7450" spans="1:6" x14ac:dyDescent="0.25">
      <c r="A7450" t="s">
        <v>2332</v>
      </c>
      <c r="B7450" t="s">
        <v>2352</v>
      </c>
      <c r="C7450" t="b">
        <v>0</v>
      </c>
      <c r="D7450" t="s">
        <v>35</v>
      </c>
      <c r="E7450">
        <v>0</v>
      </c>
      <c r="F7450">
        <v>2020</v>
      </c>
    </row>
    <row r="7451" spans="1:6" x14ac:dyDescent="0.25">
      <c r="A7451" t="s">
        <v>2391</v>
      </c>
      <c r="B7451" t="s">
        <v>2343</v>
      </c>
      <c r="C7451" t="b">
        <v>1</v>
      </c>
      <c r="D7451" t="s">
        <v>8</v>
      </c>
      <c r="E7451">
        <v>803608</v>
      </c>
      <c r="F7451">
        <v>2020</v>
      </c>
    </row>
    <row r="7452" spans="1:6" x14ac:dyDescent="0.25">
      <c r="A7452" t="s">
        <v>2391</v>
      </c>
      <c r="B7452" t="s">
        <v>2343</v>
      </c>
      <c r="C7452" t="b">
        <v>1</v>
      </c>
      <c r="D7452" t="s">
        <v>8</v>
      </c>
      <c r="E7452">
        <v>1307775</v>
      </c>
      <c r="F7452">
        <v>2020</v>
      </c>
    </row>
    <row r="7453" spans="1:6" x14ac:dyDescent="0.25">
      <c r="A7453" t="s">
        <v>2396</v>
      </c>
      <c r="B7453" t="s">
        <v>2343</v>
      </c>
      <c r="C7453" t="b">
        <v>1</v>
      </c>
      <c r="D7453" t="s">
        <v>16</v>
      </c>
      <c r="E7453">
        <v>1062587</v>
      </c>
      <c r="F7453">
        <v>2020</v>
      </c>
    </row>
    <row r="7454" spans="1:6" x14ac:dyDescent="0.25">
      <c r="A7454" t="s">
        <v>2396</v>
      </c>
      <c r="B7454" t="s">
        <v>2343</v>
      </c>
      <c r="C7454" t="b">
        <v>1</v>
      </c>
      <c r="D7454" t="s">
        <v>16</v>
      </c>
      <c r="E7454">
        <v>1743909</v>
      </c>
      <c r="F7454">
        <v>2020</v>
      </c>
    </row>
    <row r="7455" spans="1:6" x14ac:dyDescent="0.25">
      <c r="A7455" t="s">
        <v>2366</v>
      </c>
      <c r="B7455" t="s">
        <v>2352</v>
      </c>
      <c r="C7455" t="b">
        <v>1</v>
      </c>
      <c r="D7455" t="s">
        <v>128</v>
      </c>
      <c r="E7455">
        <v>242438</v>
      </c>
      <c r="F7455">
        <v>2020</v>
      </c>
    </row>
    <row r="7456" spans="1:6" x14ac:dyDescent="0.25">
      <c r="A7456" t="s">
        <v>2366</v>
      </c>
      <c r="B7456" t="s">
        <v>2352</v>
      </c>
      <c r="C7456" t="b">
        <v>1</v>
      </c>
      <c r="D7456" t="s">
        <v>122</v>
      </c>
      <c r="E7456">
        <v>96495</v>
      </c>
      <c r="F7456">
        <v>2020</v>
      </c>
    </row>
    <row r="7457" spans="1:6" x14ac:dyDescent="0.25">
      <c r="A7457" t="s">
        <v>2353</v>
      </c>
      <c r="B7457" t="s">
        <v>2350</v>
      </c>
      <c r="C7457" t="b">
        <v>0</v>
      </c>
      <c r="D7457" t="s">
        <v>24</v>
      </c>
      <c r="E7457">
        <v>18.001000000000001</v>
      </c>
      <c r="F7457">
        <v>2020</v>
      </c>
    </row>
    <row r="7458" spans="1:6" x14ac:dyDescent="0.25">
      <c r="A7458" t="s">
        <v>2382</v>
      </c>
      <c r="B7458" t="s">
        <v>2352</v>
      </c>
      <c r="C7458" t="b">
        <v>1</v>
      </c>
      <c r="D7458" t="s">
        <v>24</v>
      </c>
      <c r="E7458">
        <v>98147.998999999996</v>
      </c>
      <c r="F7458">
        <v>2020</v>
      </c>
    </row>
    <row r="7459" spans="1:6" x14ac:dyDescent="0.25">
      <c r="A7459" t="s">
        <v>2440</v>
      </c>
      <c r="B7459" t="s">
        <v>2339</v>
      </c>
      <c r="C7459" t="b">
        <v>1</v>
      </c>
      <c r="D7459" t="s">
        <v>40</v>
      </c>
      <c r="E7459">
        <v>151264</v>
      </c>
      <c r="F7459">
        <v>2020</v>
      </c>
    </row>
    <row r="7460" spans="1:6" x14ac:dyDescent="0.25">
      <c r="A7460" t="s">
        <v>2410</v>
      </c>
      <c r="B7460" t="s">
        <v>2341</v>
      </c>
      <c r="C7460" t="b">
        <v>1</v>
      </c>
      <c r="D7460" t="s">
        <v>50</v>
      </c>
      <c r="E7460">
        <v>30060</v>
      </c>
      <c r="F7460">
        <v>2020</v>
      </c>
    </row>
    <row r="7461" spans="1:6" x14ac:dyDescent="0.25">
      <c r="A7461" t="s">
        <v>2332</v>
      </c>
      <c r="B7461" t="s">
        <v>2343</v>
      </c>
      <c r="C7461" t="b">
        <v>0</v>
      </c>
      <c r="D7461" t="s">
        <v>3</v>
      </c>
      <c r="E7461">
        <v>521873</v>
      </c>
      <c r="F7461">
        <v>2020</v>
      </c>
    </row>
    <row r="7462" spans="1:6" x14ac:dyDescent="0.25">
      <c r="A7462" t="s">
        <v>2396</v>
      </c>
      <c r="B7462" t="s">
        <v>2343</v>
      </c>
      <c r="C7462" t="b">
        <v>1</v>
      </c>
      <c r="D7462" t="s">
        <v>3</v>
      </c>
      <c r="E7462">
        <v>960413</v>
      </c>
      <c r="F7462">
        <v>2020</v>
      </c>
    </row>
    <row r="7463" spans="1:6" x14ac:dyDescent="0.25">
      <c r="A7463" t="s">
        <v>2396</v>
      </c>
      <c r="B7463" t="s">
        <v>2343</v>
      </c>
      <c r="C7463" t="b">
        <v>1</v>
      </c>
      <c r="D7463" t="s">
        <v>3</v>
      </c>
      <c r="E7463">
        <v>973515</v>
      </c>
      <c r="F7463">
        <v>2020</v>
      </c>
    </row>
    <row r="7464" spans="1:6" x14ac:dyDescent="0.25">
      <c r="A7464" t="s">
        <v>2441</v>
      </c>
      <c r="B7464" t="s">
        <v>2343</v>
      </c>
      <c r="C7464" t="b">
        <v>1</v>
      </c>
      <c r="D7464" t="s">
        <v>3</v>
      </c>
      <c r="E7464">
        <v>1874811</v>
      </c>
      <c r="F7464">
        <v>2020</v>
      </c>
    </row>
    <row r="7465" spans="1:6" x14ac:dyDescent="0.25">
      <c r="A7465" t="s">
        <v>2332</v>
      </c>
      <c r="B7465" t="s">
        <v>2343</v>
      </c>
      <c r="C7465" t="b">
        <v>0</v>
      </c>
      <c r="D7465" t="s">
        <v>50</v>
      </c>
      <c r="E7465">
        <v>358231</v>
      </c>
      <c r="F7465">
        <v>2020</v>
      </c>
    </row>
    <row r="7466" spans="1:6" x14ac:dyDescent="0.25">
      <c r="A7466" t="s">
        <v>2366</v>
      </c>
      <c r="B7466" t="s">
        <v>2343</v>
      </c>
      <c r="C7466" t="b">
        <v>1</v>
      </c>
      <c r="D7466" t="s">
        <v>50</v>
      </c>
      <c r="E7466">
        <v>652798</v>
      </c>
      <c r="F7466">
        <v>2020</v>
      </c>
    </row>
    <row r="7467" spans="1:6" x14ac:dyDescent="0.25">
      <c r="A7467" t="s">
        <v>2332</v>
      </c>
      <c r="B7467" t="s">
        <v>2343</v>
      </c>
      <c r="C7467" t="b">
        <v>0</v>
      </c>
      <c r="D7467" t="s">
        <v>15</v>
      </c>
      <c r="E7467">
        <v>656145</v>
      </c>
      <c r="F7467">
        <v>2020</v>
      </c>
    </row>
    <row r="7468" spans="1:6" x14ac:dyDescent="0.25">
      <c r="A7468" t="s">
        <v>2396</v>
      </c>
      <c r="B7468" t="s">
        <v>2343</v>
      </c>
      <c r="C7468" t="b">
        <v>1</v>
      </c>
      <c r="D7468" t="s">
        <v>15</v>
      </c>
      <c r="E7468">
        <v>1228545</v>
      </c>
      <c r="F7468">
        <v>2020</v>
      </c>
    </row>
    <row r="7469" spans="1:6" x14ac:dyDescent="0.25">
      <c r="A7469" t="s">
        <v>2391</v>
      </c>
      <c r="B7469" t="s">
        <v>2352</v>
      </c>
      <c r="C7469" t="b">
        <v>1</v>
      </c>
      <c r="D7469" t="s">
        <v>35</v>
      </c>
      <c r="E7469">
        <v>14431</v>
      </c>
      <c r="F7469">
        <v>2020</v>
      </c>
    </row>
    <row r="7470" spans="1:6" x14ac:dyDescent="0.25">
      <c r="A7470" t="s">
        <v>2441</v>
      </c>
      <c r="B7470" t="s">
        <v>2343</v>
      </c>
      <c r="C7470" t="b">
        <v>1</v>
      </c>
      <c r="D7470" t="s">
        <v>58</v>
      </c>
      <c r="E7470">
        <v>2479925</v>
      </c>
      <c r="F7470">
        <v>2020</v>
      </c>
    </row>
    <row r="7471" spans="1:6" x14ac:dyDescent="0.25">
      <c r="A7471" t="s">
        <v>2441</v>
      </c>
      <c r="B7471" t="s">
        <v>2343</v>
      </c>
      <c r="C7471" t="b">
        <v>1</v>
      </c>
      <c r="D7471" t="s">
        <v>58</v>
      </c>
      <c r="E7471">
        <v>4720816</v>
      </c>
      <c r="F7471">
        <v>2020</v>
      </c>
    </row>
    <row r="7472" spans="1:6" x14ac:dyDescent="0.25">
      <c r="A7472" t="s">
        <v>2441</v>
      </c>
      <c r="B7472" t="s">
        <v>2343</v>
      </c>
      <c r="C7472" t="b">
        <v>1</v>
      </c>
      <c r="D7472" t="s">
        <v>100</v>
      </c>
      <c r="E7472">
        <v>2773285</v>
      </c>
      <c r="F7472">
        <v>2020</v>
      </c>
    </row>
    <row r="7473" spans="1:6" x14ac:dyDescent="0.25">
      <c r="A7473" t="s">
        <v>2441</v>
      </c>
      <c r="B7473" t="s">
        <v>2343</v>
      </c>
      <c r="C7473" t="b">
        <v>1</v>
      </c>
      <c r="D7473" t="s">
        <v>100</v>
      </c>
      <c r="E7473">
        <v>5074692</v>
      </c>
      <c r="F7473">
        <v>2020</v>
      </c>
    </row>
    <row r="7474" spans="1:6" x14ac:dyDescent="0.25">
      <c r="A7474" t="s">
        <v>2391</v>
      </c>
      <c r="B7474" t="s">
        <v>2343</v>
      </c>
      <c r="C7474" t="b">
        <v>1</v>
      </c>
      <c r="D7474" t="s">
        <v>114</v>
      </c>
      <c r="E7474">
        <v>830791.84</v>
      </c>
      <c r="F7474">
        <v>2020</v>
      </c>
    </row>
    <row r="7475" spans="1:6" x14ac:dyDescent="0.25">
      <c r="A7475" t="s">
        <v>2353</v>
      </c>
      <c r="B7475" t="s">
        <v>2372</v>
      </c>
      <c r="C7475" t="b">
        <v>0</v>
      </c>
      <c r="D7475" t="s">
        <v>114</v>
      </c>
      <c r="E7475">
        <v>94915.161999999997</v>
      </c>
      <c r="F7475">
        <v>2020</v>
      </c>
    </row>
    <row r="7476" spans="1:6" x14ac:dyDescent="0.25">
      <c r="A7476" t="s">
        <v>2381</v>
      </c>
      <c r="B7476" t="s">
        <v>2343</v>
      </c>
      <c r="C7476" t="b">
        <v>1</v>
      </c>
      <c r="D7476" t="s">
        <v>114</v>
      </c>
      <c r="E7476">
        <v>3283289.9</v>
      </c>
      <c r="F7476">
        <v>2020</v>
      </c>
    </row>
    <row r="7477" spans="1:6" x14ac:dyDescent="0.25">
      <c r="A7477" t="s">
        <v>2353</v>
      </c>
      <c r="B7477" t="s">
        <v>2372</v>
      </c>
      <c r="C7477" t="b">
        <v>0</v>
      </c>
      <c r="D7477" t="s">
        <v>114</v>
      </c>
      <c r="E7477">
        <v>376581.14</v>
      </c>
      <c r="F7477">
        <v>2020</v>
      </c>
    </row>
    <row r="7478" spans="1:6" x14ac:dyDescent="0.25">
      <c r="A7478" t="s">
        <v>2332</v>
      </c>
      <c r="B7478" t="s">
        <v>2350</v>
      </c>
      <c r="C7478" t="b">
        <v>0</v>
      </c>
      <c r="D7478" t="s">
        <v>27</v>
      </c>
      <c r="E7478">
        <v>0</v>
      </c>
      <c r="F7478">
        <v>2020</v>
      </c>
    </row>
    <row r="7479" spans="1:6" x14ac:dyDescent="0.25">
      <c r="A7479" t="s">
        <v>2342</v>
      </c>
      <c r="B7479" t="s">
        <v>2352</v>
      </c>
      <c r="C7479" t="b">
        <v>1</v>
      </c>
      <c r="D7479" t="s">
        <v>27</v>
      </c>
      <c r="E7479">
        <v>150026</v>
      </c>
      <c r="F7479">
        <v>2020</v>
      </c>
    </row>
    <row r="7480" spans="1:6" x14ac:dyDescent="0.25">
      <c r="A7480" t="s">
        <v>2396</v>
      </c>
      <c r="B7480" t="s">
        <v>2343</v>
      </c>
      <c r="C7480" t="b">
        <v>1</v>
      </c>
      <c r="D7480" t="s">
        <v>8</v>
      </c>
      <c r="E7480">
        <v>1015288</v>
      </c>
      <c r="F7480">
        <v>2020</v>
      </c>
    </row>
    <row r="7481" spans="1:6" x14ac:dyDescent="0.25">
      <c r="A7481" t="s">
        <v>2396</v>
      </c>
      <c r="B7481" t="s">
        <v>2343</v>
      </c>
      <c r="C7481" t="b">
        <v>1</v>
      </c>
      <c r="D7481" t="s">
        <v>8</v>
      </c>
      <c r="E7481">
        <v>1471330</v>
      </c>
      <c r="F7481">
        <v>2020</v>
      </c>
    </row>
    <row r="7482" spans="1:6" x14ac:dyDescent="0.25">
      <c r="A7482" t="s">
        <v>2342</v>
      </c>
      <c r="B7482" t="s">
        <v>2352</v>
      </c>
      <c r="C7482" t="b">
        <v>0</v>
      </c>
      <c r="D7482" t="s">
        <v>45</v>
      </c>
      <c r="E7482">
        <v>187448.52</v>
      </c>
      <c r="F7482">
        <v>2020</v>
      </c>
    </row>
    <row r="7483" spans="1:6" x14ac:dyDescent="0.25">
      <c r="A7483" t="s">
        <v>2383</v>
      </c>
      <c r="B7483" t="s">
        <v>2352</v>
      </c>
      <c r="C7483" t="b">
        <v>0</v>
      </c>
      <c r="D7483" t="s">
        <v>114</v>
      </c>
      <c r="E7483">
        <v>710545</v>
      </c>
      <c r="F7483">
        <v>2020</v>
      </c>
    </row>
    <row r="7484" spans="1:6" x14ac:dyDescent="0.25">
      <c r="A7484" t="s">
        <v>2332</v>
      </c>
      <c r="B7484" t="s">
        <v>2372</v>
      </c>
      <c r="C7484" t="b">
        <v>0</v>
      </c>
      <c r="D7484" t="s">
        <v>114</v>
      </c>
      <c r="E7484">
        <v>0</v>
      </c>
      <c r="F7484">
        <v>2020</v>
      </c>
    </row>
    <row r="7485" spans="1:6" x14ac:dyDescent="0.25">
      <c r="A7485" t="s">
        <v>2380</v>
      </c>
      <c r="B7485" t="s">
        <v>2347</v>
      </c>
      <c r="C7485" t="b">
        <v>0</v>
      </c>
      <c r="D7485" t="s">
        <v>114</v>
      </c>
      <c r="E7485">
        <v>78397.654999999999</v>
      </c>
      <c r="F7485">
        <v>2020</v>
      </c>
    </row>
    <row r="7486" spans="1:6" x14ac:dyDescent="0.25">
      <c r="A7486" t="s">
        <v>2353</v>
      </c>
      <c r="B7486" t="s">
        <v>2372</v>
      </c>
      <c r="C7486" t="b">
        <v>0</v>
      </c>
      <c r="D7486" t="s">
        <v>114</v>
      </c>
      <c r="E7486">
        <v>43601.345000000001</v>
      </c>
      <c r="F7486">
        <v>2020</v>
      </c>
    </row>
    <row r="7487" spans="1:6" x14ac:dyDescent="0.25">
      <c r="A7487" t="s">
        <v>2440</v>
      </c>
      <c r="B7487" t="s">
        <v>2352</v>
      </c>
      <c r="C7487" t="b">
        <v>0</v>
      </c>
      <c r="D7487" t="s">
        <v>114</v>
      </c>
      <c r="E7487">
        <v>561624</v>
      </c>
      <c r="F7487">
        <v>2020</v>
      </c>
    </row>
    <row r="7488" spans="1:6" x14ac:dyDescent="0.25">
      <c r="A7488" t="s">
        <v>2353</v>
      </c>
      <c r="B7488" t="s">
        <v>2347</v>
      </c>
      <c r="C7488" t="b">
        <v>0</v>
      </c>
      <c r="D7488" t="s">
        <v>114</v>
      </c>
      <c r="E7488">
        <v>58640</v>
      </c>
      <c r="F7488">
        <v>2020</v>
      </c>
    </row>
    <row r="7489" spans="1:6" x14ac:dyDescent="0.25">
      <c r="A7489" t="s">
        <v>2332</v>
      </c>
      <c r="B7489" t="s">
        <v>2372</v>
      </c>
      <c r="C7489" t="b">
        <v>0</v>
      </c>
      <c r="D7489" t="s">
        <v>114</v>
      </c>
      <c r="E7489">
        <v>0</v>
      </c>
      <c r="F7489">
        <v>2020</v>
      </c>
    </row>
    <row r="7490" spans="1:6" x14ac:dyDescent="0.25">
      <c r="A7490" t="s">
        <v>2353</v>
      </c>
      <c r="B7490" t="s">
        <v>2343</v>
      </c>
      <c r="C7490" t="b">
        <v>0</v>
      </c>
      <c r="D7490" t="s">
        <v>114</v>
      </c>
      <c r="E7490">
        <v>665814.73</v>
      </c>
      <c r="F7490">
        <v>2020</v>
      </c>
    </row>
    <row r="7491" spans="1:6" x14ac:dyDescent="0.25">
      <c r="A7491" t="s">
        <v>2440</v>
      </c>
      <c r="B7491" t="s">
        <v>2372</v>
      </c>
      <c r="C7491" t="b">
        <v>0</v>
      </c>
      <c r="D7491" t="s">
        <v>114</v>
      </c>
      <c r="E7491">
        <v>45494.27</v>
      </c>
      <c r="F7491">
        <v>2020</v>
      </c>
    </row>
    <row r="7492" spans="1:6" x14ac:dyDescent="0.25">
      <c r="A7492" t="s">
        <v>2332</v>
      </c>
      <c r="B7492" t="s">
        <v>2372</v>
      </c>
      <c r="C7492" t="b">
        <v>0</v>
      </c>
      <c r="D7492" t="s">
        <v>114</v>
      </c>
      <c r="E7492">
        <v>0</v>
      </c>
      <c r="F7492">
        <v>2020</v>
      </c>
    </row>
    <row r="7493" spans="1:6" x14ac:dyDescent="0.25">
      <c r="A7493" t="s">
        <v>2440</v>
      </c>
      <c r="B7493" t="s">
        <v>2343</v>
      </c>
      <c r="C7493" t="b">
        <v>0</v>
      </c>
      <c r="D7493" t="s">
        <v>114</v>
      </c>
      <c r="E7493">
        <v>2244377</v>
      </c>
      <c r="F7493">
        <v>2020</v>
      </c>
    </row>
    <row r="7494" spans="1:6" x14ac:dyDescent="0.25">
      <c r="A7494" t="s">
        <v>2332</v>
      </c>
      <c r="B7494" t="s">
        <v>2372</v>
      </c>
      <c r="C7494" t="b">
        <v>0</v>
      </c>
      <c r="D7494" t="s">
        <v>114</v>
      </c>
      <c r="E7494">
        <v>0</v>
      </c>
      <c r="F7494">
        <v>2020</v>
      </c>
    </row>
    <row r="7495" spans="1:6" x14ac:dyDescent="0.25">
      <c r="A7495" t="s">
        <v>2332</v>
      </c>
      <c r="B7495" t="s">
        <v>2372</v>
      </c>
      <c r="C7495" t="b">
        <v>0</v>
      </c>
      <c r="D7495" t="s">
        <v>114</v>
      </c>
      <c r="E7495">
        <v>0</v>
      </c>
      <c r="F7495">
        <v>2020</v>
      </c>
    </row>
    <row r="7496" spans="1:6" x14ac:dyDescent="0.25">
      <c r="A7496" t="s">
        <v>2332</v>
      </c>
      <c r="B7496" t="s">
        <v>2350</v>
      </c>
      <c r="C7496" t="b">
        <v>0</v>
      </c>
      <c r="D7496" t="s">
        <v>55</v>
      </c>
      <c r="E7496">
        <v>1315.0540000000001</v>
      </c>
      <c r="F7496">
        <v>2020</v>
      </c>
    </row>
    <row r="7497" spans="1:6" x14ac:dyDescent="0.25">
      <c r="A7497" t="s">
        <v>2396</v>
      </c>
      <c r="B7497" t="s">
        <v>2343</v>
      </c>
      <c r="C7497" t="b">
        <v>1</v>
      </c>
      <c r="D7497" t="s">
        <v>55</v>
      </c>
      <c r="E7497">
        <v>1098808.8999999999</v>
      </c>
      <c r="F7497">
        <v>2020</v>
      </c>
    </row>
    <row r="7498" spans="1:6" x14ac:dyDescent="0.25">
      <c r="A7498" t="s">
        <v>2353</v>
      </c>
      <c r="B7498" t="s">
        <v>2350</v>
      </c>
      <c r="C7498" t="b">
        <v>0</v>
      </c>
      <c r="D7498" t="s">
        <v>55</v>
      </c>
      <c r="E7498">
        <v>2851.9119999999998</v>
      </c>
      <c r="F7498">
        <v>2020</v>
      </c>
    </row>
    <row r="7499" spans="1:6" x14ac:dyDescent="0.25">
      <c r="A7499" t="s">
        <v>2396</v>
      </c>
      <c r="B7499" t="s">
        <v>2343</v>
      </c>
      <c r="C7499" t="b">
        <v>1</v>
      </c>
      <c r="D7499" t="s">
        <v>55</v>
      </c>
      <c r="E7499">
        <v>2221347.1</v>
      </c>
      <c r="F7499">
        <v>2020</v>
      </c>
    </row>
    <row r="7500" spans="1:6" x14ac:dyDescent="0.25">
      <c r="A7500" t="s">
        <v>2382</v>
      </c>
      <c r="B7500" t="s">
        <v>2350</v>
      </c>
      <c r="C7500" t="b">
        <v>0</v>
      </c>
      <c r="D7500" t="s">
        <v>27</v>
      </c>
      <c r="E7500">
        <v>39.200000000000003</v>
      </c>
      <c r="F7500">
        <v>2020</v>
      </c>
    </row>
    <row r="7501" spans="1:6" x14ac:dyDescent="0.25">
      <c r="A7501" t="s">
        <v>2441</v>
      </c>
      <c r="B7501" t="s">
        <v>2343</v>
      </c>
      <c r="C7501" t="b">
        <v>1</v>
      </c>
      <c r="D7501" t="s">
        <v>114</v>
      </c>
      <c r="E7501">
        <v>883071</v>
      </c>
      <c r="F7501">
        <v>2020</v>
      </c>
    </row>
    <row r="7502" spans="1:6" x14ac:dyDescent="0.25">
      <c r="A7502" t="s">
        <v>2441</v>
      </c>
      <c r="B7502" t="s">
        <v>2343</v>
      </c>
      <c r="C7502" t="b">
        <v>1</v>
      </c>
      <c r="D7502" t="s">
        <v>114</v>
      </c>
      <c r="E7502">
        <v>1640564</v>
      </c>
      <c r="F7502">
        <v>2020</v>
      </c>
    </row>
    <row r="7503" spans="1:6" x14ac:dyDescent="0.25">
      <c r="A7503" t="s">
        <v>2380</v>
      </c>
      <c r="B7503" t="s">
        <v>2343</v>
      </c>
      <c r="C7503" t="b">
        <v>1</v>
      </c>
      <c r="D7503" t="s">
        <v>74</v>
      </c>
      <c r="E7503">
        <v>2307118</v>
      </c>
      <c r="F7503">
        <v>2020</v>
      </c>
    </row>
    <row r="7504" spans="1:6" x14ac:dyDescent="0.25">
      <c r="A7504" t="s">
        <v>2380</v>
      </c>
      <c r="B7504" t="s">
        <v>2343</v>
      </c>
      <c r="C7504" t="b">
        <v>1</v>
      </c>
      <c r="D7504" t="s">
        <v>74</v>
      </c>
      <c r="E7504">
        <v>3817150</v>
      </c>
      <c r="F7504">
        <v>2020</v>
      </c>
    </row>
    <row r="7505" spans="1:6" x14ac:dyDescent="0.25">
      <c r="A7505" t="s">
        <v>2391</v>
      </c>
      <c r="B7505" t="s">
        <v>2343</v>
      </c>
      <c r="C7505" t="b">
        <v>1</v>
      </c>
      <c r="D7505" t="s">
        <v>114</v>
      </c>
      <c r="E7505">
        <v>1407674</v>
      </c>
      <c r="F7505">
        <v>2020</v>
      </c>
    </row>
    <row r="7506" spans="1:6" x14ac:dyDescent="0.25">
      <c r="A7506" t="s">
        <v>2391</v>
      </c>
      <c r="B7506" t="s">
        <v>2343</v>
      </c>
      <c r="C7506" t="b">
        <v>1</v>
      </c>
      <c r="D7506" t="s">
        <v>114</v>
      </c>
      <c r="E7506">
        <v>3375155</v>
      </c>
      <c r="F7506">
        <v>2020</v>
      </c>
    </row>
    <row r="7507" spans="1:6" x14ac:dyDescent="0.25">
      <c r="A7507" t="s">
        <v>2391</v>
      </c>
      <c r="B7507" t="s">
        <v>2343</v>
      </c>
      <c r="C7507" t="b">
        <v>1</v>
      </c>
      <c r="D7507" t="s">
        <v>97</v>
      </c>
      <c r="E7507">
        <v>1556637</v>
      </c>
      <c r="F7507">
        <v>2020</v>
      </c>
    </row>
    <row r="7508" spans="1:6" x14ac:dyDescent="0.25">
      <c r="A7508" t="s">
        <v>2391</v>
      </c>
      <c r="B7508" t="s">
        <v>2343</v>
      </c>
      <c r="C7508" t="b">
        <v>1</v>
      </c>
      <c r="D7508" t="s">
        <v>97</v>
      </c>
      <c r="E7508">
        <v>2399581</v>
      </c>
      <c r="F7508">
        <v>2020</v>
      </c>
    </row>
    <row r="7509" spans="1:6" x14ac:dyDescent="0.25">
      <c r="A7509" t="s">
        <v>2396</v>
      </c>
      <c r="B7509" t="s">
        <v>2352</v>
      </c>
      <c r="C7509" t="b">
        <v>1</v>
      </c>
      <c r="D7509" t="s">
        <v>27</v>
      </c>
      <c r="E7509">
        <v>220604</v>
      </c>
      <c r="F7509">
        <v>2020</v>
      </c>
    </row>
    <row r="7510" spans="1:6" x14ac:dyDescent="0.25">
      <c r="A7510" t="s">
        <v>2391</v>
      </c>
      <c r="B7510" t="s">
        <v>2343</v>
      </c>
      <c r="C7510" t="b">
        <v>1</v>
      </c>
      <c r="D7510" t="s">
        <v>15</v>
      </c>
      <c r="E7510">
        <v>1398388</v>
      </c>
      <c r="F7510">
        <v>2020</v>
      </c>
    </row>
    <row r="7511" spans="1:6" x14ac:dyDescent="0.25">
      <c r="A7511" t="s">
        <v>2391</v>
      </c>
      <c r="B7511" t="s">
        <v>2343</v>
      </c>
      <c r="C7511" t="b">
        <v>1</v>
      </c>
      <c r="D7511" t="s">
        <v>15</v>
      </c>
      <c r="E7511">
        <v>2461825</v>
      </c>
      <c r="F7511">
        <v>2020</v>
      </c>
    </row>
    <row r="7512" spans="1:6" x14ac:dyDescent="0.25">
      <c r="A7512" t="s">
        <v>2391</v>
      </c>
      <c r="B7512" t="s">
        <v>2343</v>
      </c>
      <c r="C7512" t="b">
        <v>1</v>
      </c>
      <c r="D7512" t="s">
        <v>35</v>
      </c>
      <c r="E7512">
        <v>840405</v>
      </c>
      <c r="F7512">
        <v>2020</v>
      </c>
    </row>
    <row r="7513" spans="1:6" x14ac:dyDescent="0.25">
      <c r="A7513" t="s">
        <v>2391</v>
      </c>
      <c r="B7513" t="s">
        <v>2343</v>
      </c>
      <c r="C7513" t="b">
        <v>1</v>
      </c>
      <c r="D7513" t="s">
        <v>35</v>
      </c>
      <c r="E7513">
        <v>1428694</v>
      </c>
      <c r="F7513">
        <v>2020</v>
      </c>
    </row>
    <row r="7514" spans="1:6" x14ac:dyDescent="0.25">
      <c r="A7514" t="s">
        <v>2332</v>
      </c>
      <c r="B7514" t="s">
        <v>2343</v>
      </c>
      <c r="C7514" t="b">
        <v>0</v>
      </c>
      <c r="D7514" t="s">
        <v>100</v>
      </c>
      <c r="E7514">
        <v>1638480</v>
      </c>
      <c r="F7514">
        <v>2020</v>
      </c>
    </row>
    <row r="7515" spans="1:6" x14ac:dyDescent="0.25">
      <c r="A7515" t="s">
        <v>2366</v>
      </c>
      <c r="B7515" t="s">
        <v>2343</v>
      </c>
      <c r="C7515" t="b">
        <v>1</v>
      </c>
      <c r="D7515" t="s">
        <v>100</v>
      </c>
      <c r="E7515">
        <v>3231108</v>
      </c>
      <c r="F7515">
        <v>2020</v>
      </c>
    </row>
    <row r="7516" spans="1:6" x14ac:dyDescent="0.25">
      <c r="A7516" t="s">
        <v>2332</v>
      </c>
      <c r="B7516" t="s">
        <v>2350</v>
      </c>
      <c r="C7516" t="b">
        <v>0</v>
      </c>
      <c r="D7516" t="s">
        <v>12</v>
      </c>
      <c r="E7516">
        <v>0</v>
      </c>
      <c r="F7516">
        <v>2020</v>
      </c>
    </row>
    <row r="7517" spans="1:6" x14ac:dyDescent="0.25">
      <c r="A7517" t="s">
        <v>2332</v>
      </c>
      <c r="B7517" t="s">
        <v>2343</v>
      </c>
      <c r="C7517" t="b">
        <v>0</v>
      </c>
      <c r="D7517" t="s">
        <v>12</v>
      </c>
      <c r="E7517">
        <v>1004584</v>
      </c>
      <c r="F7517">
        <v>2020</v>
      </c>
    </row>
    <row r="7518" spans="1:6" x14ac:dyDescent="0.25">
      <c r="A7518" t="s">
        <v>2332</v>
      </c>
      <c r="B7518" t="s">
        <v>2350</v>
      </c>
      <c r="C7518" t="b">
        <v>0</v>
      </c>
      <c r="D7518" t="s">
        <v>12</v>
      </c>
      <c r="E7518">
        <v>0</v>
      </c>
      <c r="F7518">
        <v>2020</v>
      </c>
    </row>
    <row r="7519" spans="1:6" x14ac:dyDescent="0.25">
      <c r="A7519" t="s">
        <v>2382</v>
      </c>
      <c r="B7519" t="s">
        <v>2343</v>
      </c>
      <c r="C7519" t="b">
        <v>1</v>
      </c>
      <c r="D7519" t="s">
        <v>12</v>
      </c>
      <c r="E7519">
        <v>1770136</v>
      </c>
      <c r="F7519">
        <v>2020</v>
      </c>
    </row>
    <row r="7520" spans="1:6" x14ac:dyDescent="0.25">
      <c r="A7520" t="s">
        <v>2440</v>
      </c>
      <c r="B7520" t="s">
        <v>2339</v>
      </c>
      <c r="C7520" t="b">
        <v>1</v>
      </c>
      <c r="D7520" t="s">
        <v>60</v>
      </c>
      <c r="E7520">
        <v>32259</v>
      </c>
      <c r="F7520">
        <v>2020</v>
      </c>
    </row>
    <row r="7521" spans="1:6" x14ac:dyDescent="0.25">
      <c r="A7521" t="s">
        <v>2332</v>
      </c>
      <c r="B7521" t="s">
        <v>2343</v>
      </c>
      <c r="C7521" t="b">
        <v>0</v>
      </c>
      <c r="D7521" t="s">
        <v>82</v>
      </c>
      <c r="E7521">
        <v>1173548</v>
      </c>
      <c r="F7521">
        <v>2020</v>
      </c>
    </row>
    <row r="7522" spans="1:6" x14ac:dyDescent="0.25">
      <c r="A7522" t="s">
        <v>2380</v>
      </c>
      <c r="B7522" t="s">
        <v>2343</v>
      </c>
      <c r="C7522" t="b">
        <v>1</v>
      </c>
      <c r="D7522" t="s">
        <v>82</v>
      </c>
      <c r="E7522">
        <v>2130136</v>
      </c>
      <c r="F7522">
        <v>2020</v>
      </c>
    </row>
    <row r="7523" spans="1:6" x14ac:dyDescent="0.25">
      <c r="A7523" t="s">
        <v>2379</v>
      </c>
      <c r="B7523" t="s">
        <v>2343</v>
      </c>
      <c r="C7523" t="b">
        <v>1</v>
      </c>
      <c r="D7523" t="s">
        <v>15</v>
      </c>
      <c r="E7523">
        <v>796385</v>
      </c>
      <c r="F7523">
        <v>2020</v>
      </c>
    </row>
    <row r="7524" spans="1:6" x14ac:dyDescent="0.25">
      <c r="A7524" t="s">
        <v>2379</v>
      </c>
      <c r="B7524" t="s">
        <v>2343</v>
      </c>
      <c r="C7524" t="b">
        <v>1</v>
      </c>
      <c r="D7524" t="s">
        <v>15</v>
      </c>
      <c r="E7524">
        <v>1311299</v>
      </c>
      <c r="F7524">
        <v>2020</v>
      </c>
    </row>
    <row r="7525" spans="1:6" x14ac:dyDescent="0.25">
      <c r="A7525" t="s">
        <v>2353</v>
      </c>
      <c r="B7525" t="s">
        <v>2350</v>
      </c>
      <c r="C7525" t="b">
        <v>0</v>
      </c>
      <c r="D7525" t="s">
        <v>100</v>
      </c>
      <c r="E7525">
        <v>1522.7449999999999</v>
      </c>
      <c r="F7525">
        <v>2020</v>
      </c>
    </row>
    <row r="7526" spans="1:6" x14ac:dyDescent="0.25">
      <c r="A7526" t="s">
        <v>2391</v>
      </c>
      <c r="B7526" t="s">
        <v>2352</v>
      </c>
      <c r="C7526" t="b">
        <v>1</v>
      </c>
      <c r="D7526" t="s">
        <v>100</v>
      </c>
      <c r="E7526">
        <v>1149037.3</v>
      </c>
      <c r="F7526">
        <v>2020</v>
      </c>
    </row>
    <row r="7527" spans="1:6" x14ac:dyDescent="0.25">
      <c r="A7527" t="s">
        <v>2353</v>
      </c>
      <c r="B7527" t="s">
        <v>2350</v>
      </c>
      <c r="C7527" t="b">
        <v>0</v>
      </c>
      <c r="D7527" t="s">
        <v>93</v>
      </c>
      <c r="E7527">
        <v>1633.519</v>
      </c>
      <c r="F7527">
        <v>2020</v>
      </c>
    </row>
    <row r="7528" spans="1:6" x14ac:dyDescent="0.25">
      <c r="A7528" t="s">
        <v>2391</v>
      </c>
      <c r="B7528" t="s">
        <v>2352</v>
      </c>
      <c r="C7528" t="b">
        <v>1</v>
      </c>
      <c r="D7528" t="s">
        <v>93</v>
      </c>
      <c r="E7528">
        <v>895755.48</v>
      </c>
      <c r="F7528">
        <v>2020</v>
      </c>
    </row>
    <row r="7529" spans="1:6" x14ac:dyDescent="0.25">
      <c r="A7529" t="s">
        <v>2353</v>
      </c>
      <c r="B7529" t="s">
        <v>2350</v>
      </c>
      <c r="C7529" t="b">
        <v>0</v>
      </c>
      <c r="D7529" t="s">
        <v>128</v>
      </c>
      <c r="E7529">
        <v>141.99299999999999</v>
      </c>
      <c r="F7529">
        <v>2020</v>
      </c>
    </row>
    <row r="7530" spans="1:6" x14ac:dyDescent="0.25">
      <c r="A7530" t="s">
        <v>2391</v>
      </c>
      <c r="B7530" t="s">
        <v>2352</v>
      </c>
      <c r="C7530" t="b">
        <v>1</v>
      </c>
      <c r="D7530" t="s">
        <v>128</v>
      </c>
      <c r="E7530">
        <v>1654366</v>
      </c>
      <c r="F7530">
        <v>2020</v>
      </c>
    </row>
    <row r="7531" spans="1:6" x14ac:dyDescent="0.25">
      <c r="A7531" t="s">
        <v>2332</v>
      </c>
      <c r="B7531" t="s">
        <v>2343</v>
      </c>
      <c r="C7531" t="b">
        <v>0</v>
      </c>
      <c r="D7531" t="s">
        <v>93</v>
      </c>
      <c r="E7531">
        <v>1680535</v>
      </c>
      <c r="F7531">
        <v>2020</v>
      </c>
    </row>
    <row r="7532" spans="1:6" x14ac:dyDescent="0.25">
      <c r="A7532" t="s">
        <v>2332</v>
      </c>
      <c r="B7532" t="s">
        <v>2350</v>
      </c>
      <c r="C7532" t="b">
        <v>0</v>
      </c>
      <c r="D7532" t="s">
        <v>93</v>
      </c>
      <c r="E7532">
        <v>0</v>
      </c>
      <c r="F7532">
        <v>2020</v>
      </c>
    </row>
    <row r="7533" spans="1:6" x14ac:dyDescent="0.25">
      <c r="A7533" t="s">
        <v>2332</v>
      </c>
      <c r="B7533" t="s">
        <v>2371</v>
      </c>
      <c r="C7533" t="b">
        <v>0</v>
      </c>
      <c r="D7533" t="s">
        <v>93</v>
      </c>
      <c r="E7533">
        <v>0</v>
      </c>
      <c r="F7533">
        <v>2020</v>
      </c>
    </row>
    <row r="7534" spans="1:6" x14ac:dyDescent="0.25">
      <c r="A7534" t="s">
        <v>2383</v>
      </c>
      <c r="B7534" t="s">
        <v>2343</v>
      </c>
      <c r="C7534" t="b">
        <v>1</v>
      </c>
      <c r="D7534" t="s">
        <v>93</v>
      </c>
      <c r="E7534">
        <v>2932575</v>
      </c>
      <c r="F7534">
        <v>2020</v>
      </c>
    </row>
    <row r="7535" spans="1:6" x14ac:dyDescent="0.25">
      <c r="A7535" t="s">
        <v>2332</v>
      </c>
      <c r="B7535" t="s">
        <v>2345</v>
      </c>
      <c r="C7535" t="b">
        <v>0</v>
      </c>
      <c r="D7535" t="s">
        <v>93</v>
      </c>
      <c r="E7535">
        <v>0</v>
      </c>
      <c r="F7535">
        <v>2020</v>
      </c>
    </row>
    <row r="7536" spans="1:6" x14ac:dyDescent="0.25">
      <c r="A7536" t="s">
        <v>2440</v>
      </c>
      <c r="B7536" t="s">
        <v>2339</v>
      </c>
      <c r="C7536" t="b">
        <v>1</v>
      </c>
      <c r="D7536" t="s">
        <v>60</v>
      </c>
      <c r="E7536">
        <v>16254</v>
      </c>
      <c r="F7536">
        <v>2020</v>
      </c>
    </row>
    <row r="7537" spans="1:6" x14ac:dyDescent="0.25">
      <c r="A7537" t="s">
        <v>2440</v>
      </c>
      <c r="B7537" t="s">
        <v>2339</v>
      </c>
      <c r="C7537" t="b">
        <v>1</v>
      </c>
      <c r="D7537" t="s">
        <v>60</v>
      </c>
      <c r="E7537">
        <v>23038</v>
      </c>
      <c r="F7537">
        <v>2020</v>
      </c>
    </row>
    <row r="7538" spans="1:6" x14ac:dyDescent="0.25">
      <c r="A7538" t="s">
        <v>2396</v>
      </c>
      <c r="B7538" t="s">
        <v>2343</v>
      </c>
      <c r="C7538" t="b">
        <v>1</v>
      </c>
      <c r="D7538" t="s">
        <v>114</v>
      </c>
      <c r="E7538">
        <v>1336971</v>
      </c>
      <c r="F7538">
        <v>2020</v>
      </c>
    </row>
    <row r="7539" spans="1:6" x14ac:dyDescent="0.25">
      <c r="A7539" t="s">
        <v>2396</v>
      </c>
      <c r="B7539" t="s">
        <v>2343</v>
      </c>
      <c r="C7539" t="b">
        <v>1</v>
      </c>
      <c r="D7539" t="s">
        <v>114</v>
      </c>
      <c r="E7539">
        <v>2093967</v>
      </c>
      <c r="F7539">
        <v>2020</v>
      </c>
    </row>
    <row r="7540" spans="1:6" x14ac:dyDescent="0.25">
      <c r="A7540" t="s">
        <v>2396</v>
      </c>
      <c r="B7540" t="s">
        <v>2343</v>
      </c>
      <c r="C7540" t="b">
        <v>1</v>
      </c>
      <c r="D7540" t="s">
        <v>114</v>
      </c>
      <c r="E7540">
        <v>2363299</v>
      </c>
      <c r="F7540">
        <v>2020</v>
      </c>
    </row>
    <row r="7541" spans="1:6" x14ac:dyDescent="0.25">
      <c r="A7541" t="s">
        <v>2396</v>
      </c>
      <c r="B7541" t="s">
        <v>2343</v>
      </c>
      <c r="C7541" t="b">
        <v>1</v>
      </c>
      <c r="D7541" t="s">
        <v>114</v>
      </c>
      <c r="E7541">
        <v>3799867</v>
      </c>
      <c r="F7541">
        <v>2020</v>
      </c>
    </row>
    <row r="7542" spans="1:6" x14ac:dyDescent="0.25">
      <c r="A7542" t="s">
        <v>2396</v>
      </c>
      <c r="B7542" t="s">
        <v>2343</v>
      </c>
      <c r="C7542" t="b">
        <v>1</v>
      </c>
      <c r="D7542" t="s">
        <v>37</v>
      </c>
      <c r="E7542">
        <v>1157749</v>
      </c>
      <c r="F7542">
        <v>2020</v>
      </c>
    </row>
    <row r="7543" spans="1:6" x14ac:dyDescent="0.25">
      <c r="A7543" t="s">
        <v>2391</v>
      </c>
      <c r="B7543" t="s">
        <v>2343</v>
      </c>
      <c r="C7543" t="b">
        <v>1</v>
      </c>
      <c r="D7543" t="s">
        <v>37</v>
      </c>
      <c r="E7543">
        <v>2211124</v>
      </c>
      <c r="F7543">
        <v>2020</v>
      </c>
    </row>
    <row r="7544" spans="1:6" x14ac:dyDescent="0.25">
      <c r="A7544" t="s">
        <v>2366</v>
      </c>
      <c r="B7544" t="s">
        <v>2352</v>
      </c>
      <c r="C7544" t="b">
        <v>1</v>
      </c>
      <c r="D7544" t="s">
        <v>114</v>
      </c>
      <c r="E7544">
        <v>88330</v>
      </c>
      <c r="F7544">
        <v>2020</v>
      </c>
    </row>
    <row r="7545" spans="1:6" x14ac:dyDescent="0.25">
      <c r="A7545" t="s">
        <v>2342</v>
      </c>
      <c r="B7545" t="s">
        <v>2339</v>
      </c>
      <c r="C7545" t="b">
        <v>1</v>
      </c>
      <c r="D7545" t="s">
        <v>85</v>
      </c>
      <c r="E7545">
        <v>2213</v>
      </c>
      <c r="F7545">
        <v>2020</v>
      </c>
    </row>
    <row r="7546" spans="1:6" x14ac:dyDescent="0.25">
      <c r="A7546" t="s">
        <v>2332</v>
      </c>
      <c r="B7546" t="s">
        <v>2350</v>
      </c>
      <c r="C7546" t="b">
        <v>0</v>
      </c>
      <c r="D7546" t="s">
        <v>29</v>
      </c>
      <c r="E7546">
        <v>8694.9480000000003</v>
      </c>
      <c r="F7546">
        <v>2020</v>
      </c>
    </row>
    <row r="7547" spans="1:6" x14ac:dyDescent="0.25">
      <c r="A7547" t="s">
        <v>2332</v>
      </c>
      <c r="B7547" t="s">
        <v>2386</v>
      </c>
      <c r="C7547" t="b">
        <v>0</v>
      </c>
      <c r="D7547" t="s">
        <v>29</v>
      </c>
      <c r="E7547">
        <v>4638.3119999999999</v>
      </c>
      <c r="F7547">
        <v>2020</v>
      </c>
    </row>
    <row r="7548" spans="1:6" x14ac:dyDescent="0.25">
      <c r="A7548" t="s">
        <v>2332</v>
      </c>
      <c r="B7548" t="s">
        <v>2350</v>
      </c>
      <c r="C7548" t="b">
        <v>0</v>
      </c>
      <c r="D7548" t="s">
        <v>29</v>
      </c>
      <c r="E7548">
        <v>51963.74</v>
      </c>
      <c r="F7548">
        <v>2020</v>
      </c>
    </row>
    <row r="7549" spans="1:6" x14ac:dyDescent="0.25">
      <c r="A7549" t="s">
        <v>2342</v>
      </c>
      <c r="B7549" t="s">
        <v>2350</v>
      </c>
      <c r="C7549" t="b">
        <v>1</v>
      </c>
      <c r="D7549" t="s">
        <v>29</v>
      </c>
      <c r="E7549">
        <v>22455.898000000001</v>
      </c>
      <c r="F7549">
        <v>2020</v>
      </c>
    </row>
    <row r="7550" spans="1:6" x14ac:dyDescent="0.25">
      <c r="A7550" t="s">
        <v>2353</v>
      </c>
      <c r="B7550" t="s">
        <v>2386</v>
      </c>
      <c r="C7550" t="b">
        <v>0</v>
      </c>
      <c r="D7550" t="s">
        <v>29</v>
      </c>
      <c r="E7550">
        <v>11965.496999999999</v>
      </c>
      <c r="F7550">
        <v>2020</v>
      </c>
    </row>
    <row r="7551" spans="1:6" x14ac:dyDescent="0.25">
      <c r="A7551" t="s">
        <v>2342</v>
      </c>
      <c r="B7551" t="s">
        <v>2350</v>
      </c>
      <c r="C7551" t="b">
        <v>1</v>
      </c>
      <c r="D7551" t="s">
        <v>29</v>
      </c>
      <c r="E7551">
        <v>133177.60999999999</v>
      </c>
      <c r="F7551">
        <v>2020</v>
      </c>
    </row>
    <row r="7552" spans="1:6" x14ac:dyDescent="0.25">
      <c r="A7552" t="s">
        <v>2332</v>
      </c>
      <c r="B7552" t="s">
        <v>2372</v>
      </c>
      <c r="C7552" t="b">
        <v>0</v>
      </c>
      <c r="D7552" t="s">
        <v>100</v>
      </c>
      <c r="E7552">
        <v>-2895</v>
      </c>
      <c r="F7552">
        <v>2020</v>
      </c>
    </row>
    <row r="7553" spans="1:6" x14ac:dyDescent="0.25">
      <c r="A7553" t="s">
        <v>2332</v>
      </c>
      <c r="B7553" t="s">
        <v>2343</v>
      </c>
      <c r="C7553" t="b">
        <v>0</v>
      </c>
      <c r="D7553" t="s">
        <v>8</v>
      </c>
      <c r="E7553">
        <v>0</v>
      </c>
      <c r="F7553">
        <v>2020</v>
      </c>
    </row>
    <row r="7554" spans="1:6" x14ac:dyDescent="0.25">
      <c r="A7554" t="s">
        <v>2332</v>
      </c>
      <c r="B7554" t="s">
        <v>2343</v>
      </c>
      <c r="C7554" t="b">
        <v>0</v>
      </c>
      <c r="D7554" t="s">
        <v>8</v>
      </c>
      <c r="E7554">
        <v>0</v>
      </c>
      <c r="F7554">
        <v>2020</v>
      </c>
    </row>
    <row r="7555" spans="1:6" x14ac:dyDescent="0.25">
      <c r="A7555" t="s">
        <v>2332</v>
      </c>
      <c r="B7555" t="s">
        <v>2350</v>
      </c>
      <c r="C7555" t="b">
        <v>0</v>
      </c>
      <c r="D7555" t="s">
        <v>85</v>
      </c>
      <c r="E7555">
        <v>84.61</v>
      </c>
      <c r="F7555">
        <v>2020</v>
      </c>
    </row>
    <row r="7556" spans="1:6" x14ac:dyDescent="0.25">
      <c r="A7556" t="s">
        <v>2380</v>
      </c>
      <c r="B7556" t="s">
        <v>2343</v>
      </c>
      <c r="C7556" t="b">
        <v>1</v>
      </c>
      <c r="D7556" t="s">
        <v>85</v>
      </c>
      <c r="E7556">
        <v>968274.39</v>
      </c>
      <c r="F7556">
        <v>2020</v>
      </c>
    </row>
    <row r="7557" spans="1:6" x14ac:dyDescent="0.25">
      <c r="A7557" t="s">
        <v>2353</v>
      </c>
      <c r="B7557" t="s">
        <v>2350</v>
      </c>
      <c r="C7557" t="b">
        <v>0</v>
      </c>
      <c r="D7557" t="s">
        <v>85</v>
      </c>
      <c r="E7557">
        <v>144.74700000000001</v>
      </c>
      <c r="F7557">
        <v>2020</v>
      </c>
    </row>
    <row r="7558" spans="1:6" x14ac:dyDescent="0.25">
      <c r="A7558" t="s">
        <v>2380</v>
      </c>
      <c r="B7558" t="s">
        <v>2343</v>
      </c>
      <c r="C7558" t="b">
        <v>1</v>
      </c>
      <c r="D7558" t="s">
        <v>85</v>
      </c>
      <c r="E7558">
        <v>1606884.3</v>
      </c>
      <c r="F7558">
        <v>2020</v>
      </c>
    </row>
    <row r="7559" spans="1:6" x14ac:dyDescent="0.25">
      <c r="A7559" t="s">
        <v>2332</v>
      </c>
      <c r="B7559" t="s">
        <v>2350</v>
      </c>
      <c r="C7559" t="b">
        <v>0</v>
      </c>
      <c r="D7559" t="s">
        <v>100</v>
      </c>
      <c r="E7559">
        <v>0</v>
      </c>
      <c r="F7559">
        <v>2020</v>
      </c>
    </row>
    <row r="7560" spans="1:6" x14ac:dyDescent="0.25">
      <c r="A7560" t="s">
        <v>2342</v>
      </c>
      <c r="B7560" t="s">
        <v>2352</v>
      </c>
      <c r="C7560" t="b">
        <v>1</v>
      </c>
      <c r="D7560" t="s">
        <v>100</v>
      </c>
      <c r="E7560">
        <v>189772</v>
      </c>
      <c r="F7560">
        <v>2020</v>
      </c>
    </row>
    <row r="7561" spans="1:6" x14ac:dyDescent="0.25">
      <c r="A7561" t="s">
        <v>2332</v>
      </c>
      <c r="B7561" t="s">
        <v>2343</v>
      </c>
      <c r="C7561" t="b">
        <v>0</v>
      </c>
      <c r="D7561" t="s">
        <v>12</v>
      </c>
      <c r="E7561">
        <v>3825185</v>
      </c>
      <c r="F7561">
        <v>2020</v>
      </c>
    </row>
    <row r="7562" spans="1:6" x14ac:dyDescent="0.25">
      <c r="A7562" t="s">
        <v>2396</v>
      </c>
      <c r="B7562" t="s">
        <v>2343</v>
      </c>
      <c r="C7562" t="b">
        <v>1</v>
      </c>
      <c r="D7562" t="s">
        <v>12</v>
      </c>
      <c r="E7562">
        <v>5795525</v>
      </c>
      <c r="F7562">
        <v>2020</v>
      </c>
    </row>
    <row r="7563" spans="1:6" x14ac:dyDescent="0.25">
      <c r="A7563" t="s">
        <v>2366</v>
      </c>
      <c r="B7563" t="s">
        <v>2350</v>
      </c>
      <c r="C7563" t="b">
        <v>1</v>
      </c>
      <c r="D7563" t="s">
        <v>122</v>
      </c>
      <c r="E7563">
        <v>23861</v>
      </c>
      <c r="F7563">
        <v>2020</v>
      </c>
    </row>
    <row r="7564" spans="1:6" x14ac:dyDescent="0.25">
      <c r="A7564" t="s">
        <v>2391</v>
      </c>
      <c r="B7564" t="s">
        <v>2343</v>
      </c>
      <c r="C7564" t="b">
        <v>1</v>
      </c>
      <c r="D7564" t="s">
        <v>27</v>
      </c>
      <c r="E7564">
        <v>2735858</v>
      </c>
      <c r="F7564">
        <v>2020</v>
      </c>
    </row>
    <row r="7565" spans="1:6" x14ac:dyDescent="0.25">
      <c r="A7565" t="s">
        <v>2391</v>
      </c>
      <c r="B7565" t="s">
        <v>2343</v>
      </c>
      <c r="C7565" t="b">
        <v>1</v>
      </c>
      <c r="D7565" t="s">
        <v>27</v>
      </c>
      <c r="E7565">
        <v>3841040</v>
      </c>
      <c r="F7565">
        <v>2020</v>
      </c>
    </row>
    <row r="7566" spans="1:6" x14ac:dyDescent="0.25">
      <c r="A7566" t="s">
        <v>2332</v>
      </c>
      <c r="B7566" t="s">
        <v>2350</v>
      </c>
      <c r="C7566" t="b">
        <v>0</v>
      </c>
      <c r="D7566" t="s">
        <v>105</v>
      </c>
      <c r="E7566">
        <v>92.072000000000003</v>
      </c>
      <c r="F7566">
        <v>2020</v>
      </c>
    </row>
    <row r="7567" spans="1:6" x14ac:dyDescent="0.25">
      <c r="A7567" t="s">
        <v>2332</v>
      </c>
      <c r="B7567" t="s">
        <v>2343</v>
      </c>
      <c r="C7567" t="b">
        <v>0</v>
      </c>
      <c r="D7567" t="s">
        <v>105</v>
      </c>
      <c r="E7567">
        <v>1044982.9</v>
      </c>
      <c r="F7567">
        <v>2020</v>
      </c>
    </row>
    <row r="7568" spans="1:6" x14ac:dyDescent="0.25">
      <c r="A7568" t="s">
        <v>2353</v>
      </c>
      <c r="B7568" t="s">
        <v>2350</v>
      </c>
      <c r="C7568" t="b">
        <v>0</v>
      </c>
      <c r="D7568" t="s">
        <v>105</v>
      </c>
      <c r="E7568">
        <v>177.32499999999999</v>
      </c>
      <c r="F7568">
        <v>2020</v>
      </c>
    </row>
    <row r="7569" spans="1:6" x14ac:dyDescent="0.25">
      <c r="A7569" t="s">
        <v>2441</v>
      </c>
      <c r="B7569" t="s">
        <v>2343</v>
      </c>
      <c r="C7569" t="b">
        <v>1</v>
      </c>
      <c r="D7569" t="s">
        <v>105</v>
      </c>
      <c r="E7569">
        <v>1839476.7</v>
      </c>
      <c r="F7569">
        <v>2020</v>
      </c>
    </row>
    <row r="7570" spans="1:6" x14ac:dyDescent="0.25">
      <c r="A7570" t="s">
        <v>2388</v>
      </c>
      <c r="B7570" t="s">
        <v>2350</v>
      </c>
      <c r="C7570" t="b">
        <v>0</v>
      </c>
      <c r="D7570" t="s">
        <v>114</v>
      </c>
      <c r="E7570">
        <v>14</v>
      </c>
      <c r="F7570">
        <v>2020</v>
      </c>
    </row>
    <row r="7571" spans="1:6" x14ac:dyDescent="0.25">
      <c r="A7571" t="s">
        <v>2353</v>
      </c>
      <c r="B7571" t="s">
        <v>2350</v>
      </c>
      <c r="C7571" t="b">
        <v>0</v>
      </c>
      <c r="D7571" t="s">
        <v>131</v>
      </c>
      <c r="E7571">
        <v>654.053</v>
      </c>
      <c r="F7571">
        <v>2020</v>
      </c>
    </row>
    <row r="7572" spans="1:6" x14ac:dyDescent="0.25">
      <c r="A7572" t="s">
        <v>2366</v>
      </c>
      <c r="B7572" t="s">
        <v>2352</v>
      </c>
      <c r="C7572" t="b">
        <v>1</v>
      </c>
      <c r="D7572" t="s">
        <v>131</v>
      </c>
      <c r="E7572">
        <v>434259.95</v>
      </c>
      <c r="F7572">
        <v>2020</v>
      </c>
    </row>
    <row r="7573" spans="1:6" x14ac:dyDescent="0.25">
      <c r="A7573" t="s">
        <v>2353</v>
      </c>
      <c r="B7573" t="s">
        <v>2350</v>
      </c>
      <c r="C7573" t="b">
        <v>0</v>
      </c>
      <c r="D7573" t="s">
        <v>35</v>
      </c>
      <c r="E7573">
        <v>2172.1010000000001</v>
      </c>
      <c r="F7573">
        <v>2020</v>
      </c>
    </row>
    <row r="7574" spans="1:6" x14ac:dyDescent="0.25">
      <c r="A7574" t="s">
        <v>2396</v>
      </c>
      <c r="B7574" t="s">
        <v>2352</v>
      </c>
      <c r="C7574" t="b">
        <v>1</v>
      </c>
      <c r="D7574" t="s">
        <v>35</v>
      </c>
      <c r="E7574">
        <v>546508.9</v>
      </c>
      <c r="F7574">
        <v>2020</v>
      </c>
    </row>
    <row r="7575" spans="1:6" x14ac:dyDescent="0.25">
      <c r="A7575" t="s">
        <v>2445</v>
      </c>
      <c r="B7575" t="s">
        <v>2343</v>
      </c>
      <c r="C7575" t="b">
        <v>1</v>
      </c>
      <c r="D7575" t="s">
        <v>15</v>
      </c>
      <c r="E7575">
        <v>909286</v>
      </c>
      <c r="F7575">
        <v>2020</v>
      </c>
    </row>
    <row r="7576" spans="1:6" x14ac:dyDescent="0.25">
      <c r="A7576" t="s">
        <v>2445</v>
      </c>
      <c r="B7576" t="s">
        <v>2343</v>
      </c>
      <c r="C7576" t="b">
        <v>1</v>
      </c>
      <c r="D7576" t="s">
        <v>15</v>
      </c>
      <c r="E7576">
        <v>1475156</v>
      </c>
      <c r="F7576">
        <v>2020</v>
      </c>
    </row>
    <row r="7577" spans="1:6" x14ac:dyDescent="0.25">
      <c r="A7577" t="s">
        <v>2391</v>
      </c>
      <c r="B7577" t="s">
        <v>2352</v>
      </c>
      <c r="C7577" t="b">
        <v>1</v>
      </c>
      <c r="D7577" t="s">
        <v>63</v>
      </c>
      <c r="E7577">
        <v>116642</v>
      </c>
      <c r="F7577">
        <v>2020</v>
      </c>
    </row>
    <row r="7578" spans="1:6" x14ac:dyDescent="0.25">
      <c r="A7578" t="s">
        <v>2387</v>
      </c>
      <c r="B7578" t="s">
        <v>2339</v>
      </c>
      <c r="C7578" t="b">
        <v>1</v>
      </c>
      <c r="D7578" t="s">
        <v>15</v>
      </c>
      <c r="E7578">
        <v>11983</v>
      </c>
      <c r="F7578">
        <v>2020</v>
      </c>
    </row>
    <row r="7579" spans="1:6" x14ac:dyDescent="0.25">
      <c r="A7579" t="s">
        <v>2391</v>
      </c>
      <c r="B7579" t="s">
        <v>2343</v>
      </c>
      <c r="C7579" t="b">
        <v>1</v>
      </c>
      <c r="D7579" t="s">
        <v>93</v>
      </c>
      <c r="E7579">
        <v>2018950</v>
      </c>
      <c r="F7579">
        <v>2020</v>
      </c>
    </row>
    <row r="7580" spans="1:6" x14ac:dyDescent="0.25">
      <c r="A7580" t="s">
        <v>2391</v>
      </c>
      <c r="B7580" t="s">
        <v>2343</v>
      </c>
      <c r="C7580" t="b">
        <v>1</v>
      </c>
      <c r="D7580" t="s">
        <v>93</v>
      </c>
      <c r="E7580">
        <v>2924311</v>
      </c>
      <c r="F7580">
        <v>2020</v>
      </c>
    </row>
    <row r="7581" spans="1:6" x14ac:dyDescent="0.25">
      <c r="A7581" t="s">
        <v>2396</v>
      </c>
      <c r="B7581" t="s">
        <v>2343</v>
      </c>
      <c r="C7581" t="b">
        <v>1</v>
      </c>
      <c r="D7581" t="s">
        <v>15</v>
      </c>
      <c r="E7581">
        <v>1263151</v>
      </c>
      <c r="F7581">
        <v>2020</v>
      </c>
    </row>
    <row r="7582" spans="1:6" x14ac:dyDescent="0.25">
      <c r="A7582" t="s">
        <v>2396</v>
      </c>
      <c r="B7582" t="s">
        <v>2343</v>
      </c>
      <c r="C7582" t="b">
        <v>1</v>
      </c>
      <c r="D7582" t="s">
        <v>15</v>
      </c>
      <c r="E7582">
        <v>2110549</v>
      </c>
      <c r="F7582">
        <v>2020</v>
      </c>
    </row>
    <row r="7583" spans="1:6" x14ac:dyDescent="0.25">
      <c r="A7583" t="s">
        <v>2396</v>
      </c>
      <c r="B7583" t="s">
        <v>2352</v>
      </c>
      <c r="C7583" t="b">
        <v>1</v>
      </c>
      <c r="D7583" t="s">
        <v>93</v>
      </c>
      <c r="E7583">
        <v>267126</v>
      </c>
      <c r="F7583">
        <v>2020</v>
      </c>
    </row>
    <row r="7584" spans="1:6" x14ac:dyDescent="0.25">
      <c r="A7584" t="s">
        <v>2391</v>
      </c>
      <c r="B7584" t="s">
        <v>2352</v>
      </c>
      <c r="C7584" t="b">
        <v>1</v>
      </c>
      <c r="D7584" t="s">
        <v>58</v>
      </c>
      <c r="E7584">
        <v>1147326</v>
      </c>
      <c r="F7584">
        <v>2020</v>
      </c>
    </row>
    <row r="7585" spans="1:6" x14ac:dyDescent="0.25">
      <c r="A7585" t="s">
        <v>2396</v>
      </c>
      <c r="B7585" t="s">
        <v>2343</v>
      </c>
      <c r="C7585" t="b">
        <v>1</v>
      </c>
      <c r="D7585" t="s">
        <v>48</v>
      </c>
      <c r="E7585">
        <v>612308</v>
      </c>
      <c r="F7585">
        <v>2020</v>
      </c>
    </row>
    <row r="7586" spans="1:6" x14ac:dyDescent="0.25">
      <c r="A7586" t="s">
        <v>2396</v>
      </c>
      <c r="B7586" t="s">
        <v>2343</v>
      </c>
      <c r="C7586" t="b">
        <v>1</v>
      </c>
      <c r="D7586" t="s">
        <v>48</v>
      </c>
      <c r="E7586">
        <v>1822145</v>
      </c>
      <c r="F7586">
        <v>2020</v>
      </c>
    </row>
    <row r="7587" spans="1:6" x14ac:dyDescent="0.25">
      <c r="A7587" t="s">
        <v>2332</v>
      </c>
      <c r="B7587" t="s">
        <v>2350</v>
      </c>
      <c r="C7587" t="b">
        <v>0</v>
      </c>
      <c r="D7587" t="s">
        <v>85</v>
      </c>
      <c r="E7587">
        <v>0</v>
      </c>
      <c r="F7587">
        <v>2020</v>
      </c>
    </row>
    <row r="7588" spans="1:6" x14ac:dyDescent="0.25">
      <c r="A7588" t="s">
        <v>2332</v>
      </c>
      <c r="B7588" t="s">
        <v>2343</v>
      </c>
      <c r="C7588" t="b">
        <v>0</v>
      </c>
      <c r="D7588" t="s">
        <v>85</v>
      </c>
      <c r="E7588">
        <v>684129</v>
      </c>
      <c r="F7588">
        <v>2020</v>
      </c>
    </row>
    <row r="7589" spans="1:6" x14ac:dyDescent="0.25">
      <c r="A7589" t="s">
        <v>2332</v>
      </c>
      <c r="B7589" t="s">
        <v>2350</v>
      </c>
      <c r="C7589" t="b">
        <v>0</v>
      </c>
      <c r="D7589" t="s">
        <v>85</v>
      </c>
      <c r="E7589">
        <v>0</v>
      </c>
      <c r="F7589">
        <v>2020</v>
      </c>
    </row>
    <row r="7590" spans="1:6" x14ac:dyDescent="0.25">
      <c r="A7590" t="s">
        <v>2441</v>
      </c>
      <c r="B7590" t="s">
        <v>2343</v>
      </c>
      <c r="C7590" t="b">
        <v>1</v>
      </c>
      <c r="D7590" t="s">
        <v>85</v>
      </c>
      <c r="E7590">
        <v>1278586</v>
      </c>
      <c r="F7590">
        <v>2020</v>
      </c>
    </row>
    <row r="7591" spans="1:6" x14ac:dyDescent="0.25">
      <c r="A7591" t="s">
        <v>2396</v>
      </c>
      <c r="B7591" t="s">
        <v>2343</v>
      </c>
      <c r="C7591" t="b">
        <v>1</v>
      </c>
      <c r="D7591" t="s">
        <v>27</v>
      </c>
      <c r="E7591">
        <v>1015555</v>
      </c>
      <c r="F7591">
        <v>2020</v>
      </c>
    </row>
    <row r="7592" spans="1:6" x14ac:dyDescent="0.25">
      <c r="A7592" t="s">
        <v>2396</v>
      </c>
      <c r="B7592" t="s">
        <v>2343</v>
      </c>
      <c r="C7592" t="b">
        <v>1</v>
      </c>
      <c r="D7592" t="s">
        <v>27</v>
      </c>
      <c r="E7592">
        <v>1847670</v>
      </c>
      <c r="F7592">
        <v>2020</v>
      </c>
    </row>
    <row r="7593" spans="1:6" x14ac:dyDescent="0.25">
      <c r="A7593" t="s">
        <v>2353</v>
      </c>
      <c r="B7593" t="s">
        <v>2350</v>
      </c>
      <c r="C7593" t="b">
        <v>0</v>
      </c>
      <c r="D7593" t="s">
        <v>3</v>
      </c>
      <c r="E7593">
        <v>1698.18</v>
      </c>
      <c r="F7593">
        <v>2020</v>
      </c>
    </row>
    <row r="7594" spans="1:6" x14ac:dyDescent="0.25">
      <c r="A7594" t="s">
        <v>2396</v>
      </c>
      <c r="B7594" t="s">
        <v>2352</v>
      </c>
      <c r="C7594" t="b">
        <v>1</v>
      </c>
      <c r="D7594" t="s">
        <v>3</v>
      </c>
      <c r="E7594">
        <v>37512.82</v>
      </c>
      <c r="F7594">
        <v>2020</v>
      </c>
    </row>
    <row r="7595" spans="1:6" x14ac:dyDescent="0.25">
      <c r="A7595" t="s">
        <v>2373</v>
      </c>
      <c r="B7595" t="s">
        <v>2343</v>
      </c>
      <c r="C7595" t="b">
        <v>1</v>
      </c>
      <c r="D7595" t="s">
        <v>3</v>
      </c>
      <c r="E7595">
        <v>1760223</v>
      </c>
      <c r="F7595">
        <v>2020</v>
      </c>
    </row>
    <row r="7596" spans="1:6" x14ac:dyDescent="0.25">
      <c r="A7596" t="s">
        <v>2373</v>
      </c>
      <c r="B7596" t="s">
        <v>2343</v>
      </c>
      <c r="C7596" t="b">
        <v>1</v>
      </c>
      <c r="D7596" t="s">
        <v>3</v>
      </c>
      <c r="E7596">
        <v>3314435</v>
      </c>
      <c r="F7596">
        <v>2020</v>
      </c>
    </row>
    <row r="7597" spans="1:6" x14ac:dyDescent="0.25">
      <c r="A7597" t="s">
        <v>2441</v>
      </c>
      <c r="B7597" t="s">
        <v>2343</v>
      </c>
      <c r="C7597" t="b">
        <v>1</v>
      </c>
      <c r="D7597" t="s">
        <v>24</v>
      </c>
      <c r="E7597">
        <v>944234</v>
      </c>
      <c r="F7597">
        <v>2020</v>
      </c>
    </row>
    <row r="7598" spans="1:6" x14ac:dyDescent="0.25">
      <c r="A7598" t="s">
        <v>2441</v>
      </c>
      <c r="B7598" t="s">
        <v>2343</v>
      </c>
      <c r="C7598" t="b">
        <v>1</v>
      </c>
      <c r="D7598" t="s">
        <v>24</v>
      </c>
      <c r="E7598">
        <v>1425422</v>
      </c>
      <c r="F7598">
        <v>2020</v>
      </c>
    </row>
    <row r="7599" spans="1:6" x14ac:dyDescent="0.25">
      <c r="A7599" t="s">
        <v>2353</v>
      </c>
      <c r="B7599" t="s">
        <v>2350</v>
      </c>
      <c r="C7599" t="b">
        <v>0</v>
      </c>
      <c r="D7599" t="s">
        <v>24</v>
      </c>
      <c r="E7599">
        <v>57.85</v>
      </c>
      <c r="F7599">
        <v>2020</v>
      </c>
    </row>
    <row r="7600" spans="1:6" x14ac:dyDescent="0.25">
      <c r="A7600" t="s">
        <v>2391</v>
      </c>
      <c r="B7600" t="s">
        <v>2352</v>
      </c>
      <c r="C7600" t="b">
        <v>1</v>
      </c>
      <c r="D7600" t="s">
        <v>24</v>
      </c>
      <c r="E7600">
        <v>208486.15</v>
      </c>
      <c r="F7600">
        <v>2020</v>
      </c>
    </row>
    <row r="7601" spans="1:6" x14ac:dyDescent="0.25">
      <c r="A7601" t="s">
        <v>2353</v>
      </c>
      <c r="B7601" t="s">
        <v>2350</v>
      </c>
      <c r="C7601" t="b">
        <v>0</v>
      </c>
      <c r="D7601" t="s">
        <v>24</v>
      </c>
      <c r="E7601">
        <v>3709.982</v>
      </c>
      <c r="F7601">
        <v>2020</v>
      </c>
    </row>
    <row r="7602" spans="1:6" x14ac:dyDescent="0.25">
      <c r="A7602" t="s">
        <v>2391</v>
      </c>
      <c r="B7602" t="s">
        <v>2352</v>
      </c>
      <c r="C7602" t="b">
        <v>1</v>
      </c>
      <c r="D7602" t="s">
        <v>24</v>
      </c>
      <c r="E7602">
        <v>563939.02</v>
      </c>
      <c r="F7602">
        <v>2020</v>
      </c>
    </row>
    <row r="7603" spans="1:6" x14ac:dyDescent="0.25">
      <c r="A7603" t="s">
        <v>2391</v>
      </c>
      <c r="B7603" t="s">
        <v>2352</v>
      </c>
      <c r="C7603" t="b">
        <v>1</v>
      </c>
      <c r="D7603" t="s">
        <v>35</v>
      </c>
      <c r="E7603">
        <v>5342</v>
      </c>
      <c r="F7603">
        <v>2020</v>
      </c>
    </row>
    <row r="7604" spans="1:6" x14ac:dyDescent="0.25">
      <c r="A7604" t="s">
        <v>2391</v>
      </c>
      <c r="B7604" t="s">
        <v>2343</v>
      </c>
      <c r="C7604" t="b">
        <v>1</v>
      </c>
      <c r="D7604" t="s">
        <v>12</v>
      </c>
      <c r="E7604">
        <v>462370</v>
      </c>
      <c r="F7604">
        <v>2020</v>
      </c>
    </row>
    <row r="7605" spans="1:6" x14ac:dyDescent="0.25">
      <c r="A7605" t="s">
        <v>2391</v>
      </c>
      <c r="B7605" t="s">
        <v>2343</v>
      </c>
      <c r="C7605" t="b">
        <v>1</v>
      </c>
      <c r="D7605" t="s">
        <v>12</v>
      </c>
      <c r="E7605">
        <v>702412</v>
      </c>
      <c r="F7605">
        <v>2020</v>
      </c>
    </row>
    <row r="7606" spans="1:6" x14ac:dyDescent="0.25">
      <c r="A7606" t="s">
        <v>2332</v>
      </c>
      <c r="B7606" t="s">
        <v>2343</v>
      </c>
      <c r="C7606" t="b">
        <v>0</v>
      </c>
      <c r="D7606" t="s">
        <v>48</v>
      </c>
      <c r="E7606">
        <v>168793.5</v>
      </c>
      <c r="F7606">
        <v>2020</v>
      </c>
    </row>
    <row r="7607" spans="1:6" x14ac:dyDescent="0.25">
      <c r="A7607" t="s">
        <v>2353</v>
      </c>
      <c r="B7607" t="s">
        <v>2372</v>
      </c>
      <c r="C7607" t="b">
        <v>0</v>
      </c>
      <c r="D7607" t="s">
        <v>48</v>
      </c>
      <c r="E7607">
        <v>28918.761999999999</v>
      </c>
      <c r="F7607">
        <v>2020</v>
      </c>
    </row>
    <row r="7608" spans="1:6" x14ac:dyDescent="0.25">
      <c r="A7608" t="s">
        <v>2332</v>
      </c>
      <c r="B7608" t="s">
        <v>2372</v>
      </c>
      <c r="C7608" t="b">
        <v>0</v>
      </c>
      <c r="D7608" t="s">
        <v>48</v>
      </c>
      <c r="E7608">
        <v>0</v>
      </c>
      <c r="F7608">
        <v>2020</v>
      </c>
    </row>
    <row r="7609" spans="1:6" x14ac:dyDescent="0.25">
      <c r="A7609" t="s">
        <v>2441</v>
      </c>
      <c r="B7609" t="s">
        <v>2343</v>
      </c>
      <c r="C7609" t="b">
        <v>0</v>
      </c>
      <c r="D7609" t="s">
        <v>48</v>
      </c>
      <c r="E7609">
        <v>4703150.4000000004</v>
      </c>
      <c r="F7609">
        <v>2020</v>
      </c>
    </row>
    <row r="7610" spans="1:6" x14ac:dyDescent="0.25">
      <c r="A7610" t="s">
        <v>2332</v>
      </c>
      <c r="B7610" t="s">
        <v>2372</v>
      </c>
      <c r="C7610" t="b">
        <v>0</v>
      </c>
      <c r="D7610" t="s">
        <v>48</v>
      </c>
      <c r="E7610">
        <v>0</v>
      </c>
      <c r="F7610">
        <v>2020</v>
      </c>
    </row>
    <row r="7611" spans="1:6" x14ac:dyDescent="0.25">
      <c r="A7611" t="s">
        <v>2332</v>
      </c>
      <c r="B7611" t="s">
        <v>2372</v>
      </c>
      <c r="C7611" t="b">
        <v>0</v>
      </c>
      <c r="D7611" t="s">
        <v>48</v>
      </c>
      <c r="E7611">
        <v>0</v>
      </c>
      <c r="F7611">
        <v>2020</v>
      </c>
    </row>
    <row r="7612" spans="1:6" x14ac:dyDescent="0.25">
      <c r="A7612" t="s">
        <v>2366</v>
      </c>
      <c r="B7612" t="s">
        <v>2386</v>
      </c>
      <c r="C7612" t="b">
        <v>1</v>
      </c>
      <c r="D7612" t="s">
        <v>45</v>
      </c>
      <c r="E7612">
        <v>231254.12</v>
      </c>
      <c r="F7612">
        <v>2020</v>
      </c>
    </row>
    <row r="7613" spans="1:6" x14ac:dyDescent="0.25">
      <c r="A7613" t="s">
        <v>2353</v>
      </c>
      <c r="B7613" t="s">
        <v>2347</v>
      </c>
      <c r="C7613" t="b">
        <v>0</v>
      </c>
      <c r="D7613" t="s">
        <v>45</v>
      </c>
      <c r="E7613">
        <v>28028.884999999998</v>
      </c>
      <c r="F7613">
        <v>2020</v>
      </c>
    </row>
    <row r="7614" spans="1:6" x14ac:dyDescent="0.25">
      <c r="A7614" t="s">
        <v>2332</v>
      </c>
      <c r="B7614" t="s">
        <v>2386</v>
      </c>
      <c r="C7614" t="b">
        <v>0</v>
      </c>
      <c r="D7614" t="s">
        <v>45</v>
      </c>
      <c r="E7614">
        <v>0</v>
      </c>
      <c r="F7614">
        <v>2020</v>
      </c>
    </row>
    <row r="7615" spans="1:6" x14ac:dyDescent="0.25">
      <c r="A7615" t="s">
        <v>2391</v>
      </c>
      <c r="B7615" t="s">
        <v>2352</v>
      </c>
      <c r="C7615" t="b">
        <v>1</v>
      </c>
      <c r="D7615" t="s">
        <v>48</v>
      </c>
      <c r="E7615">
        <v>55190</v>
      </c>
      <c r="F7615">
        <v>2020</v>
      </c>
    </row>
    <row r="7616" spans="1:6" x14ac:dyDescent="0.25">
      <c r="A7616" t="s">
        <v>2391</v>
      </c>
      <c r="B7616" t="s">
        <v>2352</v>
      </c>
      <c r="C7616" t="b">
        <v>1</v>
      </c>
      <c r="D7616" t="s">
        <v>35</v>
      </c>
      <c r="E7616">
        <v>378234</v>
      </c>
      <c r="F7616">
        <v>2020</v>
      </c>
    </row>
    <row r="7617" spans="1:6" x14ac:dyDescent="0.25">
      <c r="A7617" t="s">
        <v>2332</v>
      </c>
      <c r="B7617" t="s">
        <v>2350</v>
      </c>
      <c r="C7617" t="b">
        <v>0</v>
      </c>
      <c r="D7617" t="s">
        <v>122</v>
      </c>
      <c r="E7617">
        <v>0</v>
      </c>
      <c r="F7617">
        <v>2020</v>
      </c>
    </row>
    <row r="7618" spans="1:6" x14ac:dyDescent="0.25">
      <c r="A7618" t="s">
        <v>2441</v>
      </c>
      <c r="B7618" t="s">
        <v>2343</v>
      </c>
      <c r="C7618" t="b">
        <v>1</v>
      </c>
      <c r="D7618" t="s">
        <v>122</v>
      </c>
      <c r="E7618">
        <v>1787227</v>
      </c>
      <c r="F7618">
        <v>2020</v>
      </c>
    </row>
    <row r="7619" spans="1:6" x14ac:dyDescent="0.25">
      <c r="A7619" t="s">
        <v>2332</v>
      </c>
      <c r="B7619" t="s">
        <v>2350</v>
      </c>
      <c r="C7619" t="b">
        <v>0</v>
      </c>
      <c r="D7619" t="s">
        <v>122</v>
      </c>
      <c r="E7619">
        <v>0</v>
      </c>
      <c r="F7619">
        <v>2020</v>
      </c>
    </row>
    <row r="7620" spans="1:6" x14ac:dyDescent="0.25">
      <c r="A7620" t="s">
        <v>2441</v>
      </c>
      <c r="B7620" t="s">
        <v>2343</v>
      </c>
      <c r="C7620" t="b">
        <v>1</v>
      </c>
      <c r="D7620" t="s">
        <v>122</v>
      </c>
      <c r="E7620">
        <v>2745937</v>
      </c>
      <c r="F7620">
        <v>2020</v>
      </c>
    </row>
    <row r="7621" spans="1:6" x14ac:dyDescent="0.25">
      <c r="A7621" t="s">
        <v>2332</v>
      </c>
      <c r="B7621" t="s">
        <v>2350</v>
      </c>
      <c r="C7621" t="b">
        <v>0</v>
      </c>
      <c r="D7621" t="s">
        <v>3</v>
      </c>
      <c r="E7621">
        <v>0</v>
      </c>
      <c r="F7621">
        <v>2020</v>
      </c>
    </row>
    <row r="7622" spans="1:6" x14ac:dyDescent="0.25">
      <c r="A7622" t="s">
        <v>2396</v>
      </c>
      <c r="B7622" t="s">
        <v>2343</v>
      </c>
      <c r="C7622" t="b">
        <v>1</v>
      </c>
      <c r="D7622" t="s">
        <v>3</v>
      </c>
      <c r="E7622">
        <v>2081022</v>
      </c>
      <c r="F7622">
        <v>2020</v>
      </c>
    </row>
    <row r="7623" spans="1:6" x14ac:dyDescent="0.25">
      <c r="A7623" t="s">
        <v>2332</v>
      </c>
      <c r="B7623" t="s">
        <v>2350</v>
      </c>
      <c r="C7623" t="b">
        <v>0</v>
      </c>
      <c r="D7623" t="s">
        <v>3</v>
      </c>
      <c r="E7623">
        <v>0</v>
      </c>
      <c r="F7623">
        <v>2020</v>
      </c>
    </row>
    <row r="7624" spans="1:6" x14ac:dyDescent="0.25">
      <c r="A7624" t="s">
        <v>2396</v>
      </c>
      <c r="B7624" t="s">
        <v>2343</v>
      </c>
      <c r="C7624" t="b">
        <v>1</v>
      </c>
      <c r="D7624" t="s">
        <v>3</v>
      </c>
      <c r="E7624">
        <v>2971460</v>
      </c>
      <c r="F7624">
        <v>2020</v>
      </c>
    </row>
    <row r="7625" spans="1:6" x14ac:dyDescent="0.25">
      <c r="A7625" t="s">
        <v>2366</v>
      </c>
      <c r="B7625" t="s">
        <v>2352</v>
      </c>
      <c r="C7625" t="b">
        <v>1</v>
      </c>
      <c r="D7625" t="s">
        <v>66</v>
      </c>
      <c r="E7625">
        <v>15156</v>
      </c>
      <c r="F7625">
        <v>2020</v>
      </c>
    </row>
    <row r="7626" spans="1:6" x14ac:dyDescent="0.25">
      <c r="A7626" t="s">
        <v>2396</v>
      </c>
      <c r="B7626" t="s">
        <v>2343</v>
      </c>
      <c r="C7626" t="b">
        <v>1</v>
      </c>
      <c r="D7626" t="s">
        <v>63</v>
      </c>
      <c r="E7626">
        <v>2042873</v>
      </c>
      <c r="F7626">
        <v>2020</v>
      </c>
    </row>
    <row r="7627" spans="1:6" x14ac:dyDescent="0.25">
      <c r="A7627" t="s">
        <v>2396</v>
      </c>
      <c r="B7627" t="s">
        <v>2343</v>
      </c>
      <c r="C7627" t="b">
        <v>1</v>
      </c>
      <c r="D7627" t="s">
        <v>63</v>
      </c>
      <c r="E7627">
        <v>3267381</v>
      </c>
      <c r="F7627">
        <v>2020</v>
      </c>
    </row>
    <row r="7628" spans="1:6" x14ac:dyDescent="0.25">
      <c r="A7628" t="s">
        <v>2366</v>
      </c>
      <c r="B7628" t="s">
        <v>2352</v>
      </c>
      <c r="C7628" t="b">
        <v>1</v>
      </c>
      <c r="D7628" t="s">
        <v>16</v>
      </c>
      <c r="E7628">
        <v>143764</v>
      </c>
      <c r="F7628">
        <v>2020</v>
      </c>
    </row>
    <row r="7629" spans="1:6" x14ac:dyDescent="0.25">
      <c r="A7629" t="s">
        <v>2332</v>
      </c>
      <c r="B7629" t="s">
        <v>2343</v>
      </c>
      <c r="C7629" t="b">
        <v>0</v>
      </c>
      <c r="D7629" t="s">
        <v>8</v>
      </c>
      <c r="E7629">
        <v>2031033</v>
      </c>
      <c r="F7629">
        <v>2020</v>
      </c>
    </row>
    <row r="7630" spans="1:6" x14ac:dyDescent="0.25">
      <c r="A7630" t="s">
        <v>2391</v>
      </c>
      <c r="B7630" t="s">
        <v>2343</v>
      </c>
      <c r="C7630" t="b">
        <v>1</v>
      </c>
      <c r="D7630" t="s">
        <v>8</v>
      </c>
      <c r="E7630">
        <v>3537815</v>
      </c>
      <c r="F7630">
        <v>2020</v>
      </c>
    </row>
    <row r="7631" spans="1:6" x14ac:dyDescent="0.25">
      <c r="A7631" t="s">
        <v>2332</v>
      </c>
      <c r="B7631" t="s">
        <v>2343</v>
      </c>
      <c r="C7631" t="b">
        <v>0</v>
      </c>
      <c r="D7631" t="s">
        <v>95</v>
      </c>
      <c r="E7631">
        <v>1005392</v>
      </c>
      <c r="F7631">
        <v>2020</v>
      </c>
    </row>
    <row r="7632" spans="1:6" x14ac:dyDescent="0.25">
      <c r="A7632" t="s">
        <v>2366</v>
      </c>
      <c r="B7632" t="s">
        <v>2343</v>
      </c>
      <c r="C7632" t="b">
        <v>1</v>
      </c>
      <c r="D7632" t="s">
        <v>95</v>
      </c>
      <c r="E7632">
        <v>2027091</v>
      </c>
      <c r="F7632">
        <v>2020</v>
      </c>
    </row>
    <row r="7633" spans="1:6" x14ac:dyDescent="0.25">
      <c r="A7633" t="s">
        <v>2441</v>
      </c>
      <c r="B7633" t="s">
        <v>2343</v>
      </c>
      <c r="C7633" t="b">
        <v>1</v>
      </c>
      <c r="D7633" t="s">
        <v>95</v>
      </c>
      <c r="E7633">
        <v>2354423</v>
      </c>
      <c r="F7633">
        <v>2020</v>
      </c>
    </row>
    <row r="7634" spans="1:6" x14ac:dyDescent="0.25">
      <c r="A7634" t="s">
        <v>2441</v>
      </c>
      <c r="B7634" t="s">
        <v>2343</v>
      </c>
      <c r="C7634" t="b">
        <v>1</v>
      </c>
      <c r="D7634" t="s">
        <v>95</v>
      </c>
      <c r="E7634">
        <v>3544322</v>
      </c>
      <c r="F7634">
        <v>2020</v>
      </c>
    </row>
    <row r="7635" spans="1:6" x14ac:dyDescent="0.25">
      <c r="A7635" t="s">
        <v>2441</v>
      </c>
      <c r="B7635" t="s">
        <v>2343</v>
      </c>
      <c r="C7635" t="b">
        <v>1</v>
      </c>
      <c r="D7635" t="s">
        <v>114</v>
      </c>
      <c r="E7635">
        <v>1199443</v>
      </c>
      <c r="F7635">
        <v>2020</v>
      </c>
    </row>
    <row r="7636" spans="1:6" x14ac:dyDescent="0.25">
      <c r="A7636" t="s">
        <v>2381</v>
      </c>
      <c r="B7636" t="s">
        <v>2343</v>
      </c>
      <c r="C7636" t="b">
        <v>1</v>
      </c>
      <c r="D7636" t="s">
        <v>114</v>
      </c>
      <c r="E7636">
        <v>6185769</v>
      </c>
      <c r="F7636">
        <v>2020</v>
      </c>
    </row>
    <row r="7637" spans="1:6" x14ac:dyDescent="0.25">
      <c r="A7637" t="s">
        <v>2332</v>
      </c>
      <c r="B7637" t="s">
        <v>2343</v>
      </c>
      <c r="C7637" t="b">
        <v>0</v>
      </c>
      <c r="D7637" t="s">
        <v>48</v>
      </c>
      <c r="E7637">
        <v>1259762</v>
      </c>
      <c r="F7637">
        <v>2020</v>
      </c>
    </row>
    <row r="7638" spans="1:6" x14ac:dyDescent="0.25">
      <c r="A7638" t="s">
        <v>2391</v>
      </c>
      <c r="B7638" t="s">
        <v>2343</v>
      </c>
      <c r="C7638" t="b">
        <v>1</v>
      </c>
      <c r="D7638" t="s">
        <v>48</v>
      </c>
      <c r="E7638">
        <v>2246593</v>
      </c>
      <c r="F7638">
        <v>2020</v>
      </c>
    </row>
    <row r="7639" spans="1:6" x14ac:dyDescent="0.25">
      <c r="A7639" t="s">
        <v>2379</v>
      </c>
      <c r="B7639" t="s">
        <v>2343</v>
      </c>
      <c r="C7639" t="b">
        <v>0</v>
      </c>
      <c r="D7639" t="s">
        <v>114</v>
      </c>
      <c r="E7639">
        <v>335315.65999999997</v>
      </c>
      <c r="F7639">
        <v>2020</v>
      </c>
    </row>
    <row r="7640" spans="1:6" x14ac:dyDescent="0.25">
      <c r="A7640" t="s">
        <v>2353</v>
      </c>
      <c r="B7640" t="s">
        <v>2372</v>
      </c>
      <c r="C7640" t="b">
        <v>0</v>
      </c>
      <c r="D7640" t="s">
        <v>114</v>
      </c>
      <c r="E7640">
        <v>48929.34</v>
      </c>
      <c r="F7640">
        <v>2020</v>
      </c>
    </row>
    <row r="7641" spans="1:6" x14ac:dyDescent="0.25">
      <c r="A7641" t="s">
        <v>2396</v>
      </c>
      <c r="B7641" t="s">
        <v>2343</v>
      </c>
      <c r="C7641" t="b">
        <v>0</v>
      </c>
      <c r="D7641" t="s">
        <v>114</v>
      </c>
      <c r="E7641">
        <v>3650091</v>
      </c>
      <c r="F7641">
        <v>2020</v>
      </c>
    </row>
    <row r="7642" spans="1:6" x14ac:dyDescent="0.25">
      <c r="A7642" t="s">
        <v>2332</v>
      </c>
      <c r="B7642" t="s">
        <v>2372</v>
      </c>
      <c r="C7642" t="b">
        <v>0</v>
      </c>
      <c r="D7642" t="s">
        <v>114</v>
      </c>
      <c r="E7642">
        <v>0</v>
      </c>
      <c r="F7642">
        <v>2020</v>
      </c>
    </row>
    <row r="7643" spans="1:6" x14ac:dyDescent="0.25">
      <c r="A7643" t="s">
        <v>2366</v>
      </c>
      <c r="B7643" t="s">
        <v>2352</v>
      </c>
      <c r="C7643" t="b">
        <v>1</v>
      </c>
      <c r="D7643" t="s">
        <v>134</v>
      </c>
      <c r="E7643">
        <v>15983</v>
      </c>
      <c r="F7643">
        <v>2020</v>
      </c>
    </row>
    <row r="7644" spans="1:6" x14ac:dyDescent="0.25">
      <c r="A7644" t="s">
        <v>2391</v>
      </c>
      <c r="B7644" t="s">
        <v>2352</v>
      </c>
      <c r="C7644" t="b">
        <v>1</v>
      </c>
      <c r="D7644" t="s">
        <v>108</v>
      </c>
      <c r="E7644">
        <v>35182</v>
      </c>
      <c r="F7644">
        <v>2020</v>
      </c>
    </row>
    <row r="7645" spans="1:6" x14ac:dyDescent="0.25">
      <c r="A7645" t="s">
        <v>2353</v>
      </c>
      <c r="B7645" t="s">
        <v>2347</v>
      </c>
      <c r="C7645" t="b">
        <v>0</v>
      </c>
      <c r="D7645" t="s">
        <v>134</v>
      </c>
      <c r="E7645">
        <v>1432.528</v>
      </c>
      <c r="F7645">
        <v>2020</v>
      </c>
    </row>
    <row r="7646" spans="1:6" x14ac:dyDescent="0.25">
      <c r="A7646" t="s">
        <v>2396</v>
      </c>
      <c r="B7646" t="s">
        <v>2345</v>
      </c>
      <c r="C7646" t="b">
        <v>1</v>
      </c>
      <c r="D7646" t="s">
        <v>134</v>
      </c>
      <c r="E7646">
        <v>697581.47</v>
      </c>
      <c r="F7646">
        <v>2020</v>
      </c>
    </row>
    <row r="7647" spans="1:6" x14ac:dyDescent="0.25">
      <c r="A7647" t="s">
        <v>2396</v>
      </c>
      <c r="B7647" t="s">
        <v>2343</v>
      </c>
      <c r="C7647" t="b">
        <v>1</v>
      </c>
      <c r="D7647" t="s">
        <v>114</v>
      </c>
      <c r="E7647">
        <v>4122601</v>
      </c>
      <c r="F7647">
        <v>2020</v>
      </c>
    </row>
    <row r="7648" spans="1:6" x14ac:dyDescent="0.25">
      <c r="A7648" t="s">
        <v>2396</v>
      </c>
      <c r="B7648" t="s">
        <v>2343</v>
      </c>
      <c r="C7648" t="b">
        <v>1</v>
      </c>
      <c r="D7648" t="s">
        <v>114</v>
      </c>
      <c r="E7648">
        <v>6228221</v>
      </c>
      <c r="F7648">
        <v>2020</v>
      </c>
    </row>
    <row r="7649" spans="1:6" x14ac:dyDescent="0.25">
      <c r="A7649" t="s">
        <v>2396</v>
      </c>
      <c r="B7649" t="s">
        <v>2343</v>
      </c>
      <c r="C7649" t="b">
        <v>1</v>
      </c>
      <c r="D7649" t="s">
        <v>8</v>
      </c>
      <c r="E7649">
        <v>1669147</v>
      </c>
      <c r="F7649">
        <v>2020</v>
      </c>
    </row>
    <row r="7650" spans="1:6" x14ac:dyDescent="0.25">
      <c r="A7650" t="s">
        <v>2396</v>
      </c>
      <c r="B7650" t="s">
        <v>2343</v>
      </c>
      <c r="C7650" t="b">
        <v>1</v>
      </c>
      <c r="D7650" t="s">
        <v>8</v>
      </c>
      <c r="E7650">
        <v>2246873</v>
      </c>
      <c r="F7650">
        <v>2020</v>
      </c>
    </row>
    <row r="7651" spans="1:6" x14ac:dyDescent="0.25">
      <c r="A7651" t="s">
        <v>2441</v>
      </c>
      <c r="B7651" t="s">
        <v>2343</v>
      </c>
      <c r="C7651" t="b">
        <v>1</v>
      </c>
      <c r="D7651" t="s">
        <v>125</v>
      </c>
      <c r="E7651">
        <v>678761</v>
      </c>
      <c r="F7651">
        <v>2020</v>
      </c>
    </row>
    <row r="7652" spans="1:6" x14ac:dyDescent="0.25">
      <c r="A7652" t="s">
        <v>2441</v>
      </c>
      <c r="B7652" t="s">
        <v>2343</v>
      </c>
      <c r="C7652" t="b">
        <v>1</v>
      </c>
      <c r="D7652" t="s">
        <v>125</v>
      </c>
      <c r="E7652">
        <v>1299840</v>
      </c>
      <c r="F7652">
        <v>2020</v>
      </c>
    </row>
    <row r="7653" spans="1:6" x14ac:dyDescent="0.25">
      <c r="A7653" t="s">
        <v>2400</v>
      </c>
      <c r="B7653" t="s">
        <v>2352</v>
      </c>
      <c r="C7653" t="b">
        <v>1</v>
      </c>
      <c r="D7653" t="s">
        <v>48</v>
      </c>
      <c r="E7653">
        <v>7986</v>
      </c>
      <c r="F7653">
        <v>2020</v>
      </c>
    </row>
    <row r="7654" spans="1:6" x14ac:dyDescent="0.25">
      <c r="A7654" t="s">
        <v>2391</v>
      </c>
      <c r="B7654" t="s">
        <v>2386</v>
      </c>
      <c r="C7654" t="b">
        <v>1</v>
      </c>
      <c r="D7654" t="s">
        <v>88</v>
      </c>
      <c r="E7654">
        <v>13879</v>
      </c>
      <c r="F7654">
        <v>2020</v>
      </c>
    </row>
    <row r="7655" spans="1:6" x14ac:dyDescent="0.25">
      <c r="A7655" t="s">
        <v>2396</v>
      </c>
      <c r="B7655" t="s">
        <v>2352</v>
      </c>
      <c r="C7655" t="b">
        <v>1</v>
      </c>
      <c r="D7655" t="s">
        <v>35</v>
      </c>
      <c r="E7655">
        <v>15165</v>
      </c>
      <c r="F7655">
        <v>2020</v>
      </c>
    </row>
    <row r="7656" spans="1:6" x14ac:dyDescent="0.25">
      <c r="A7656" t="s">
        <v>2391</v>
      </c>
      <c r="B7656" t="s">
        <v>2352</v>
      </c>
      <c r="C7656" t="b">
        <v>1</v>
      </c>
      <c r="D7656" t="s">
        <v>15</v>
      </c>
      <c r="E7656">
        <v>17169</v>
      </c>
      <c r="F7656">
        <v>2020</v>
      </c>
    </row>
    <row r="7657" spans="1:6" x14ac:dyDescent="0.25">
      <c r="A7657" t="s">
        <v>2396</v>
      </c>
      <c r="B7657" t="s">
        <v>2343</v>
      </c>
      <c r="C7657" t="b">
        <v>1</v>
      </c>
      <c r="D7657" t="s">
        <v>95</v>
      </c>
      <c r="E7657">
        <v>2122434</v>
      </c>
      <c r="F7657">
        <v>2020</v>
      </c>
    </row>
    <row r="7658" spans="1:6" x14ac:dyDescent="0.25">
      <c r="A7658" t="s">
        <v>2396</v>
      </c>
      <c r="B7658" t="s">
        <v>2343</v>
      </c>
      <c r="C7658" t="b">
        <v>1</v>
      </c>
      <c r="D7658" t="s">
        <v>95</v>
      </c>
      <c r="E7658">
        <v>3005824</v>
      </c>
      <c r="F7658">
        <v>2020</v>
      </c>
    </row>
    <row r="7659" spans="1:6" x14ac:dyDescent="0.25">
      <c r="A7659" t="s">
        <v>2441</v>
      </c>
      <c r="B7659" t="s">
        <v>2343</v>
      </c>
      <c r="C7659" t="b">
        <v>1</v>
      </c>
      <c r="D7659" t="s">
        <v>37</v>
      </c>
      <c r="E7659">
        <v>3200836</v>
      </c>
      <c r="F7659">
        <v>2020</v>
      </c>
    </row>
    <row r="7660" spans="1:6" x14ac:dyDescent="0.25">
      <c r="A7660" t="s">
        <v>2441</v>
      </c>
      <c r="B7660" t="s">
        <v>2343</v>
      </c>
      <c r="C7660" t="b">
        <v>1</v>
      </c>
      <c r="D7660" t="s">
        <v>37</v>
      </c>
      <c r="E7660">
        <v>5351504</v>
      </c>
      <c r="F7660">
        <v>2020</v>
      </c>
    </row>
    <row r="7661" spans="1:6" x14ac:dyDescent="0.25">
      <c r="A7661" t="s">
        <v>2396</v>
      </c>
      <c r="B7661" t="s">
        <v>2343</v>
      </c>
      <c r="C7661" t="b">
        <v>1</v>
      </c>
      <c r="D7661" t="s">
        <v>93</v>
      </c>
      <c r="E7661">
        <v>2439885</v>
      </c>
      <c r="F7661">
        <v>2020</v>
      </c>
    </row>
    <row r="7662" spans="1:6" x14ac:dyDescent="0.25">
      <c r="A7662" t="s">
        <v>2396</v>
      </c>
      <c r="B7662" t="s">
        <v>2343</v>
      </c>
      <c r="C7662" t="b">
        <v>1</v>
      </c>
      <c r="D7662" t="s">
        <v>93</v>
      </c>
      <c r="E7662">
        <v>4193331</v>
      </c>
      <c r="F7662">
        <v>2020</v>
      </c>
    </row>
    <row r="7663" spans="1:6" x14ac:dyDescent="0.25">
      <c r="A7663" t="s">
        <v>2353</v>
      </c>
      <c r="B7663" t="s">
        <v>2350</v>
      </c>
      <c r="C7663" t="b">
        <v>0</v>
      </c>
      <c r="D7663" t="s">
        <v>16</v>
      </c>
      <c r="E7663">
        <v>481.77300000000002</v>
      </c>
      <c r="F7663">
        <v>2020</v>
      </c>
    </row>
    <row r="7664" spans="1:6" x14ac:dyDescent="0.25">
      <c r="A7664" t="s">
        <v>2391</v>
      </c>
      <c r="B7664" t="s">
        <v>2352</v>
      </c>
      <c r="C7664" t="b">
        <v>1</v>
      </c>
      <c r="D7664" t="s">
        <v>16</v>
      </c>
      <c r="E7664">
        <v>69540.226999999999</v>
      </c>
      <c r="F7664">
        <v>2020</v>
      </c>
    </row>
    <row r="7665" spans="1:6" x14ac:dyDescent="0.25">
      <c r="A7665" t="s">
        <v>2353</v>
      </c>
      <c r="B7665" t="s">
        <v>2350</v>
      </c>
      <c r="C7665" t="b">
        <v>0</v>
      </c>
      <c r="D7665" t="s">
        <v>16</v>
      </c>
      <c r="E7665">
        <v>289.70400000000001</v>
      </c>
      <c r="F7665">
        <v>2020</v>
      </c>
    </row>
    <row r="7666" spans="1:6" x14ac:dyDescent="0.25">
      <c r="A7666" t="s">
        <v>2391</v>
      </c>
      <c r="B7666" t="s">
        <v>2352</v>
      </c>
      <c r="C7666" t="b">
        <v>1</v>
      </c>
      <c r="D7666" t="s">
        <v>16</v>
      </c>
      <c r="E7666">
        <v>72246.296000000002</v>
      </c>
      <c r="F7666">
        <v>2020</v>
      </c>
    </row>
    <row r="7667" spans="1:6" x14ac:dyDescent="0.25">
      <c r="A7667" t="s">
        <v>2366</v>
      </c>
      <c r="B7667" t="s">
        <v>2352</v>
      </c>
      <c r="C7667" t="b">
        <v>1</v>
      </c>
      <c r="D7667" t="s">
        <v>15</v>
      </c>
      <c r="E7667">
        <v>19015</v>
      </c>
      <c r="F7667">
        <v>2020</v>
      </c>
    </row>
    <row r="7668" spans="1:6" x14ac:dyDescent="0.25">
      <c r="A7668" t="s">
        <v>2366</v>
      </c>
      <c r="B7668" t="s">
        <v>2352</v>
      </c>
      <c r="C7668" t="b">
        <v>1</v>
      </c>
      <c r="D7668" t="s">
        <v>15</v>
      </c>
      <c r="E7668">
        <v>16625</v>
      </c>
      <c r="F7668">
        <v>2020</v>
      </c>
    </row>
    <row r="7669" spans="1:6" x14ac:dyDescent="0.25">
      <c r="A7669" t="s">
        <v>2391</v>
      </c>
      <c r="B7669" t="s">
        <v>2352</v>
      </c>
      <c r="C7669" t="b">
        <v>1</v>
      </c>
      <c r="D7669" t="s">
        <v>15</v>
      </c>
      <c r="E7669">
        <v>6781</v>
      </c>
      <c r="F7669">
        <v>2020</v>
      </c>
    </row>
    <row r="7670" spans="1:6" x14ac:dyDescent="0.25">
      <c r="A7670" t="s">
        <v>2366</v>
      </c>
      <c r="B7670" t="s">
        <v>2352</v>
      </c>
      <c r="C7670" t="b">
        <v>1</v>
      </c>
      <c r="D7670" t="s">
        <v>15</v>
      </c>
      <c r="E7670">
        <v>15784</v>
      </c>
      <c r="F7670">
        <v>2020</v>
      </c>
    </row>
    <row r="7671" spans="1:6" x14ac:dyDescent="0.25">
      <c r="A7671" t="s">
        <v>2396</v>
      </c>
      <c r="B7671" t="s">
        <v>2343</v>
      </c>
      <c r="C7671" t="b">
        <v>1</v>
      </c>
      <c r="D7671" t="s">
        <v>74</v>
      </c>
      <c r="E7671">
        <v>917055</v>
      </c>
      <c r="F7671">
        <v>2020</v>
      </c>
    </row>
    <row r="7672" spans="1:6" x14ac:dyDescent="0.25">
      <c r="A7672" t="s">
        <v>2396</v>
      </c>
      <c r="B7672" t="s">
        <v>2343</v>
      </c>
      <c r="C7672" t="b">
        <v>1</v>
      </c>
      <c r="D7672" t="s">
        <v>74</v>
      </c>
      <c r="E7672">
        <v>1905636</v>
      </c>
      <c r="F7672">
        <v>2020</v>
      </c>
    </row>
    <row r="7673" spans="1:6" x14ac:dyDescent="0.25">
      <c r="A7673" t="s">
        <v>2396</v>
      </c>
      <c r="B7673" t="s">
        <v>2343</v>
      </c>
      <c r="C7673" t="b">
        <v>1</v>
      </c>
      <c r="D7673" t="s">
        <v>100</v>
      </c>
      <c r="E7673">
        <v>2137450</v>
      </c>
      <c r="F7673">
        <v>2020</v>
      </c>
    </row>
    <row r="7674" spans="1:6" x14ac:dyDescent="0.25">
      <c r="A7674" t="s">
        <v>2396</v>
      </c>
      <c r="B7674" t="s">
        <v>2343</v>
      </c>
      <c r="C7674" t="b">
        <v>1</v>
      </c>
      <c r="D7674" t="s">
        <v>100</v>
      </c>
      <c r="E7674">
        <v>2837446</v>
      </c>
      <c r="F7674">
        <v>2020</v>
      </c>
    </row>
    <row r="7675" spans="1:6" x14ac:dyDescent="0.25">
      <c r="A7675" t="s">
        <v>2454</v>
      </c>
      <c r="B7675" t="s">
        <v>2352</v>
      </c>
      <c r="C7675" t="b">
        <v>1</v>
      </c>
      <c r="D7675" t="s">
        <v>19</v>
      </c>
      <c r="E7675">
        <v>158937</v>
      </c>
      <c r="F7675">
        <v>2020</v>
      </c>
    </row>
    <row r="7676" spans="1:6" x14ac:dyDescent="0.25">
      <c r="A7676" t="s">
        <v>2396</v>
      </c>
      <c r="B7676" t="s">
        <v>2343</v>
      </c>
      <c r="C7676" t="b">
        <v>1</v>
      </c>
      <c r="D7676" t="s">
        <v>15</v>
      </c>
      <c r="E7676">
        <v>1130054</v>
      </c>
      <c r="F7676">
        <v>2020</v>
      </c>
    </row>
    <row r="7677" spans="1:6" x14ac:dyDescent="0.25">
      <c r="A7677" t="s">
        <v>2396</v>
      </c>
      <c r="B7677" t="s">
        <v>2343</v>
      </c>
      <c r="C7677" t="b">
        <v>1</v>
      </c>
      <c r="D7677" t="s">
        <v>15</v>
      </c>
      <c r="E7677">
        <v>1926496</v>
      </c>
      <c r="F7677">
        <v>2020</v>
      </c>
    </row>
    <row r="7678" spans="1:6" x14ac:dyDescent="0.25">
      <c r="A7678" t="s">
        <v>2391</v>
      </c>
      <c r="B7678" t="s">
        <v>2352</v>
      </c>
      <c r="C7678" t="b">
        <v>1</v>
      </c>
      <c r="D7678" t="s">
        <v>8</v>
      </c>
      <c r="E7678">
        <v>421584</v>
      </c>
      <c r="F7678">
        <v>2020</v>
      </c>
    </row>
    <row r="7679" spans="1:6" x14ac:dyDescent="0.25">
      <c r="A7679" t="s">
        <v>2332</v>
      </c>
      <c r="B7679" t="s">
        <v>2350</v>
      </c>
      <c r="C7679" t="b">
        <v>0</v>
      </c>
      <c r="D7679" t="s">
        <v>100</v>
      </c>
      <c r="E7679">
        <v>69.787999999999997</v>
      </c>
      <c r="F7679">
        <v>2020</v>
      </c>
    </row>
    <row r="7680" spans="1:6" x14ac:dyDescent="0.25">
      <c r="A7680" t="s">
        <v>2394</v>
      </c>
      <c r="B7680" t="s">
        <v>2343</v>
      </c>
      <c r="C7680" t="b">
        <v>1</v>
      </c>
      <c r="D7680" t="s">
        <v>100</v>
      </c>
      <c r="E7680">
        <v>3245767.2</v>
      </c>
      <c r="F7680">
        <v>2020</v>
      </c>
    </row>
    <row r="7681" spans="1:6" x14ac:dyDescent="0.25">
      <c r="A7681" t="s">
        <v>2353</v>
      </c>
      <c r="B7681" t="s">
        <v>2350</v>
      </c>
      <c r="C7681" t="b">
        <v>0</v>
      </c>
      <c r="D7681" t="s">
        <v>100</v>
      </c>
      <c r="E7681">
        <v>141.899</v>
      </c>
      <c r="F7681">
        <v>2020</v>
      </c>
    </row>
    <row r="7682" spans="1:6" x14ac:dyDescent="0.25">
      <c r="A7682" t="s">
        <v>2394</v>
      </c>
      <c r="B7682" t="s">
        <v>2343</v>
      </c>
      <c r="C7682" t="b">
        <v>1</v>
      </c>
      <c r="D7682" t="s">
        <v>100</v>
      </c>
      <c r="E7682">
        <v>5319809.0999999996</v>
      </c>
      <c r="F7682">
        <v>2020</v>
      </c>
    </row>
    <row r="7683" spans="1:6" x14ac:dyDescent="0.25">
      <c r="A7683" t="s">
        <v>2353</v>
      </c>
      <c r="B7683" t="s">
        <v>2352</v>
      </c>
      <c r="C7683" t="b">
        <v>0</v>
      </c>
      <c r="D7683" t="s">
        <v>131</v>
      </c>
      <c r="E7683">
        <v>3948.6759999999999</v>
      </c>
      <c r="F7683">
        <v>2020</v>
      </c>
    </row>
    <row r="7684" spans="1:6" x14ac:dyDescent="0.25">
      <c r="A7684" t="s">
        <v>2373</v>
      </c>
      <c r="B7684" t="s">
        <v>2386</v>
      </c>
      <c r="C7684" t="b">
        <v>1</v>
      </c>
      <c r="D7684" t="s">
        <v>131</v>
      </c>
      <c r="E7684">
        <v>20878.324000000001</v>
      </c>
      <c r="F7684">
        <v>2020</v>
      </c>
    </row>
    <row r="7685" spans="1:6" x14ac:dyDescent="0.25">
      <c r="A7685" t="s">
        <v>2389</v>
      </c>
      <c r="B7685" t="s">
        <v>2350</v>
      </c>
      <c r="C7685" t="b">
        <v>1</v>
      </c>
      <c r="D7685" t="s">
        <v>88</v>
      </c>
      <c r="E7685">
        <v>1</v>
      </c>
      <c r="F7685">
        <v>2020</v>
      </c>
    </row>
    <row r="7686" spans="1:6" x14ac:dyDescent="0.25">
      <c r="A7686" t="s">
        <v>2381</v>
      </c>
      <c r="B7686" t="s">
        <v>2352</v>
      </c>
      <c r="C7686" t="b">
        <v>1</v>
      </c>
      <c r="D7686" t="s">
        <v>15</v>
      </c>
      <c r="E7686">
        <v>12827</v>
      </c>
      <c r="F7686">
        <v>2020</v>
      </c>
    </row>
    <row r="7687" spans="1:6" x14ac:dyDescent="0.25">
      <c r="A7687" t="s">
        <v>2366</v>
      </c>
      <c r="B7687" t="s">
        <v>2352</v>
      </c>
      <c r="C7687" t="b">
        <v>1</v>
      </c>
      <c r="D7687" t="s">
        <v>15</v>
      </c>
      <c r="E7687">
        <v>2399</v>
      </c>
      <c r="F7687">
        <v>2020</v>
      </c>
    </row>
    <row r="7688" spans="1:6" x14ac:dyDescent="0.25">
      <c r="A7688" t="s">
        <v>2366</v>
      </c>
      <c r="B7688" t="s">
        <v>2352</v>
      </c>
      <c r="C7688" t="b">
        <v>1</v>
      </c>
      <c r="D7688" t="s">
        <v>15</v>
      </c>
      <c r="E7688">
        <v>40629</v>
      </c>
      <c r="F7688">
        <v>2020</v>
      </c>
    </row>
    <row r="7689" spans="1:6" x14ac:dyDescent="0.25">
      <c r="A7689" t="s">
        <v>2332</v>
      </c>
      <c r="B7689" t="s">
        <v>2350</v>
      </c>
      <c r="C7689" t="b">
        <v>0</v>
      </c>
      <c r="D7689" t="s">
        <v>15</v>
      </c>
      <c r="E7689">
        <v>0</v>
      </c>
      <c r="F7689">
        <v>2020</v>
      </c>
    </row>
    <row r="7690" spans="1:6" x14ac:dyDescent="0.25">
      <c r="A7690" t="s">
        <v>2366</v>
      </c>
      <c r="B7690" t="s">
        <v>2352</v>
      </c>
      <c r="C7690" t="b">
        <v>1</v>
      </c>
      <c r="D7690" t="s">
        <v>15</v>
      </c>
      <c r="E7690">
        <v>34385</v>
      </c>
      <c r="F7690">
        <v>2020</v>
      </c>
    </row>
    <row r="7691" spans="1:6" x14ac:dyDescent="0.25">
      <c r="A7691" t="s">
        <v>2391</v>
      </c>
      <c r="B7691" t="s">
        <v>2352</v>
      </c>
      <c r="C7691" t="b">
        <v>1</v>
      </c>
      <c r="D7691" t="s">
        <v>97</v>
      </c>
      <c r="E7691">
        <v>36268</v>
      </c>
      <c r="F7691">
        <v>2020</v>
      </c>
    </row>
    <row r="7692" spans="1:6" x14ac:dyDescent="0.25">
      <c r="A7692" t="s">
        <v>2332</v>
      </c>
      <c r="B7692" t="s">
        <v>2343</v>
      </c>
      <c r="C7692" t="b">
        <v>0</v>
      </c>
      <c r="D7692" t="s">
        <v>114</v>
      </c>
      <c r="E7692">
        <v>927923</v>
      </c>
      <c r="F7692">
        <v>2020</v>
      </c>
    </row>
    <row r="7693" spans="1:6" x14ac:dyDescent="0.25">
      <c r="A7693" t="s">
        <v>2342</v>
      </c>
      <c r="B7693" t="s">
        <v>2343</v>
      </c>
      <c r="C7693" t="b">
        <v>1</v>
      </c>
      <c r="D7693" t="s">
        <v>114</v>
      </c>
      <c r="E7693">
        <v>1601428</v>
      </c>
      <c r="F7693">
        <v>2020</v>
      </c>
    </row>
    <row r="7694" spans="1:6" x14ac:dyDescent="0.25">
      <c r="A7694" t="s">
        <v>2396</v>
      </c>
      <c r="B7694" t="s">
        <v>2386</v>
      </c>
      <c r="C7694" t="b">
        <v>1</v>
      </c>
      <c r="D7694" t="s">
        <v>114</v>
      </c>
      <c r="E7694">
        <v>7607</v>
      </c>
      <c r="F7694">
        <v>2020</v>
      </c>
    </row>
    <row r="7695" spans="1:6" x14ac:dyDescent="0.25">
      <c r="A7695" t="s">
        <v>2332</v>
      </c>
      <c r="B7695" t="s">
        <v>2347</v>
      </c>
      <c r="C7695" t="b">
        <v>0</v>
      </c>
      <c r="D7695" t="s">
        <v>15</v>
      </c>
      <c r="E7695">
        <v>0</v>
      </c>
      <c r="F7695">
        <v>2020</v>
      </c>
    </row>
    <row r="7696" spans="1:6" x14ac:dyDescent="0.25">
      <c r="A7696" t="s">
        <v>2354</v>
      </c>
      <c r="B7696" t="s">
        <v>2372</v>
      </c>
      <c r="C7696" t="b">
        <v>0</v>
      </c>
      <c r="D7696" t="s">
        <v>15</v>
      </c>
      <c r="E7696">
        <v>164972</v>
      </c>
      <c r="F7696">
        <v>2020</v>
      </c>
    </row>
    <row r="7697" spans="1:6" x14ac:dyDescent="0.25">
      <c r="A7697" t="s">
        <v>2391</v>
      </c>
      <c r="B7697" t="s">
        <v>2343</v>
      </c>
      <c r="C7697" t="b">
        <v>0</v>
      </c>
      <c r="D7697" t="s">
        <v>131</v>
      </c>
      <c r="E7697">
        <v>35283</v>
      </c>
      <c r="F7697">
        <v>2020</v>
      </c>
    </row>
    <row r="7698" spans="1:6" x14ac:dyDescent="0.25">
      <c r="A7698" t="s">
        <v>2332</v>
      </c>
      <c r="B7698" t="s">
        <v>2350</v>
      </c>
      <c r="C7698" t="b">
        <v>0</v>
      </c>
      <c r="D7698" t="s">
        <v>131</v>
      </c>
      <c r="E7698">
        <v>0</v>
      </c>
      <c r="F7698">
        <v>2020</v>
      </c>
    </row>
    <row r="7699" spans="1:6" x14ac:dyDescent="0.25">
      <c r="A7699" t="s">
        <v>2391</v>
      </c>
      <c r="B7699" t="s">
        <v>2343</v>
      </c>
      <c r="C7699" t="b">
        <v>0</v>
      </c>
      <c r="D7699" t="s">
        <v>131</v>
      </c>
      <c r="E7699">
        <v>367547</v>
      </c>
      <c r="F7699">
        <v>2020</v>
      </c>
    </row>
    <row r="7700" spans="1:6" x14ac:dyDescent="0.25">
      <c r="A7700" t="s">
        <v>2366</v>
      </c>
      <c r="B7700" t="s">
        <v>2339</v>
      </c>
      <c r="C7700" t="b">
        <v>1</v>
      </c>
      <c r="D7700" t="s">
        <v>125</v>
      </c>
      <c r="E7700">
        <v>436102</v>
      </c>
      <c r="F7700">
        <v>2020</v>
      </c>
    </row>
    <row r="7701" spans="1:6" x14ac:dyDescent="0.25">
      <c r="A7701" t="s">
        <v>2366</v>
      </c>
      <c r="B7701" t="s">
        <v>2339</v>
      </c>
      <c r="C7701" t="b">
        <v>1</v>
      </c>
      <c r="D7701" t="s">
        <v>60</v>
      </c>
      <c r="E7701">
        <v>5498</v>
      </c>
      <c r="F7701">
        <v>2020</v>
      </c>
    </row>
    <row r="7702" spans="1:6" x14ac:dyDescent="0.25">
      <c r="A7702" t="s">
        <v>2366</v>
      </c>
      <c r="B7702" t="s">
        <v>2339</v>
      </c>
      <c r="C7702" t="b">
        <v>1</v>
      </c>
      <c r="D7702" t="s">
        <v>60</v>
      </c>
      <c r="E7702">
        <v>5498</v>
      </c>
      <c r="F7702">
        <v>2020</v>
      </c>
    </row>
    <row r="7703" spans="1:6" x14ac:dyDescent="0.25">
      <c r="A7703" t="s">
        <v>2366</v>
      </c>
      <c r="B7703" t="s">
        <v>2339</v>
      </c>
      <c r="C7703" t="b">
        <v>1</v>
      </c>
      <c r="D7703" t="s">
        <v>60</v>
      </c>
      <c r="E7703">
        <v>5498</v>
      </c>
      <c r="F7703">
        <v>2020</v>
      </c>
    </row>
    <row r="7704" spans="1:6" x14ac:dyDescent="0.25">
      <c r="A7704" t="s">
        <v>2366</v>
      </c>
      <c r="B7704" t="s">
        <v>2339</v>
      </c>
      <c r="C7704" t="b">
        <v>1</v>
      </c>
      <c r="D7704" t="s">
        <v>60</v>
      </c>
      <c r="E7704">
        <v>5498</v>
      </c>
      <c r="F7704">
        <v>2020</v>
      </c>
    </row>
    <row r="7705" spans="1:6" x14ac:dyDescent="0.25">
      <c r="A7705" t="s">
        <v>2366</v>
      </c>
      <c r="B7705" t="s">
        <v>2339</v>
      </c>
      <c r="C7705" t="b">
        <v>1</v>
      </c>
      <c r="D7705" t="s">
        <v>60</v>
      </c>
      <c r="E7705">
        <v>5498</v>
      </c>
      <c r="F7705">
        <v>2020</v>
      </c>
    </row>
    <row r="7706" spans="1:6" x14ac:dyDescent="0.25">
      <c r="A7706" t="s">
        <v>2366</v>
      </c>
      <c r="B7706" t="s">
        <v>2339</v>
      </c>
      <c r="C7706" t="b">
        <v>1</v>
      </c>
      <c r="D7706" t="s">
        <v>60</v>
      </c>
      <c r="E7706">
        <v>5498</v>
      </c>
      <c r="F7706">
        <v>2020</v>
      </c>
    </row>
    <row r="7707" spans="1:6" x14ac:dyDescent="0.25">
      <c r="A7707" t="s">
        <v>2366</v>
      </c>
      <c r="B7707" t="s">
        <v>2339</v>
      </c>
      <c r="C7707" t="b">
        <v>1</v>
      </c>
      <c r="D7707" t="s">
        <v>60</v>
      </c>
      <c r="E7707">
        <v>4477</v>
      </c>
      <c r="F7707">
        <v>2020</v>
      </c>
    </row>
    <row r="7708" spans="1:6" x14ac:dyDescent="0.25">
      <c r="A7708" t="s">
        <v>2342</v>
      </c>
      <c r="B7708" t="s">
        <v>2339</v>
      </c>
      <c r="C7708" t="b">
        <v>1</v>
      </c>
      <c r="D7708" t="s">
        <v>60</v>
      </c>
      <c r="E7708">
        <v>4706</v>
      </c>
      <c r="F7708">
        <v>2020</v>
      </c>
    </row>
    <row r="7709" spans="1:6" x14ac:dyDescent="0.25">
      <c r="A7709" t="s">
        <v>2366</v>
      </c>
      <c r="B7709" t="s">
        <v>2339</v>
      </c>
      <c r="C7709" t="b">
        <v>1</v>
      </c>
      <c r="D7709" t="s">
        <v>60</v>
      </c>
      <c r="E7709">
        <v>4608</v>
      </c>
      <c r="F7709">
        <v>2020</v>
      </c>
    </row>
    <row r="7710" spans="1:6" x14ac:dyDescent="0.25">
      <c r="A7710" t="s">
        <v>2366</v>
      </c>
      <c r="B7710" t="s">
        <v>2339</v>
      </c>
      <c r="C7710" t="b">
        <v>1</v>
      </c>
      <c r="D7710" t="s">
        <v>60</v>
      </c>
      <c r="E7710">
        <v>4597</v>
      </c>
      <c r="F7710">
        <v>2020</v>
      </c>
    </row>
    <row r="7711" spans="1:6" x14ac:dyDescent="0.25">
      <c r="A7711" t="s">
        <v>2366</v>
      </c>
      <c r="B7711" t="s">
        <v>2339</v>
      </c>
      <c r="C7711" t="b">
        <v>1</v>
      </c>
      <c r="D7711" t="s">
        <v>60</v>
      </c>
      <c r="E7711">
        <v>4499</v>
      </c>
      <c r="F7711">
        <v>2020</v>
      </c>
    </row>
    <row r="7712" spans="1:6" x14ac:dyDescent="0.25">
      <c r="A7712" t="s">
        <v>2366</v>
      </c>
      <c r="B7712" t="s">
        <v>2339</v>
      </c>
      <c r="C7712" t="b">
        <v>1</v>
      </c>
      <c r="D7712" t="s">
        <v>60</v>
      </c>
      <c r="E7712">
        <v>4946</v>
      </c>
      <c r="F7712">
        <v>2020</v>
      </c>
    </row>
    <row r="7713" spans="1:6" x14ac:dyDescent="0.25">
      <c r="A7713" t="s">
        <v>2342</v>
      </c>
      <c r="B7713" t="s">
        <v>2339</v>
      </c>
      <c r="C7713" t="b">
        <v>1</v>
      </c>
      <c r="D7713" t="s">
        <v>60</v>
      </c>
      <c r="E7713">
        <v>4738</v>
      </c>
      <c r="F7713">
        <v>2020</v>
      </c>
    </row>
    <row r="7714" spans="1:6" x14ac:dyDescent="0.25">
      <c r="A7714" t="s">
        <v>2366</v>
      </c>
      <c r="B7714" t="s">
        <v>2339</v>
      </c>
      <c r="C7714" t="b">
        <v>1</v>
      </c>
      <c r="D7714" t="s">
        <v>60</v>
      </c>
      <c r="E7714">
        <v>4651</v>
      </c>
      <c r="F7714">
        <v>2020</v>
      </c>
    </row>
    <row r="7715" spans="1:6" x14ac:dyDescent="0.25">
      <c r="A7715" t="s">
        <v>2366</v>
      </c>
      <c r="B7715" t="s">
        <v>2339</v>
      </c>
      <c r="C7715" t="b">
        <v>1</v>
      </c>
      <c r="D7715" t="s">
        <v>60</v>
      </c>
      <c r="E7715">
        <v>4697</v>
      </c>
      <c r="F7715">
        <v>2020</v>
      </c>
    </row>
    <row r="7716" spans="1:6" x14ac:dyDescent="0.25">
      <c r="A7716" t="s">
        <v>2366</v>
      </c>
      <c r="B7716" t="s">
        <v>2339</v>
      </c>
      <c r="C7716" t="b">
        <v>1</v>
      </c>
      <c r="D7716" t="s">
        <v>114</v>
      </c>
      <c r="E7716">
        <v>149175</v>
      </c>
      <c r="F7716">
        <v>2020</v>
      </c>
    </row>
    <row r="7717" spans="1:6" x14ac:dyDescent="0.25">
      <c r="A7717" t="s">
        <v>2366</v>
      </c>
      <c r="B7717" t="s">
        <v>2339</v>
      </c>
      <c r="C7717" t="b">
        <v>1</v>
      </c>
      <c r="D7717" t="s">
        <v>114</v>
      </c>
      <c r="E7717">
        <v>600857</v>
      </c>
      <c r="F7717">
        <v>2020</v>
      </c>
    </row>
    <row r="7718" spans="1:6" x14ac:dyDescent="0.25">
      <c r="A7718" t="s">
        <v>2342</v>
      </c>
      <c r="B7718" t="s">
        <v>2386</v>
      </c>
      <c r="C7718" t="b">
        <v>1</v>
      </c>
      <c r="D7718" t="s">
        <v>55</v>
      </c>
      <c r="E7718">
        <v>15308</v>
      </c>
      <c r="F7718">
        <v>2020</v>
      </c>
    </row>
    <row r="7719" spans="1:6" x14ac:dyDescent="0.25">
      <c r="A7719" t="s">
        <v>2332</v>
      </c>
      <c r="B7719" t="s">
        <v>2350</v>
      </c>
      <c r="C7719" t="b">
        <v>0</v>
      </c>
      <c r="D7719" t="s">
        <v>58</v>
      </c>
      <c r="E7719">
        <v>0</v>
      </c>
      <c r="F7719">
        <v>2020</v>
      </c>
    </row>
    <row r="7720" spans="1:6" x14ac:dyDescent="0.25">
      <c r="A7720" t="s">
        <v>2354</v>
      </c>
      <c r="B7720" t="s">
        <v>2386</v>
      </c>
      <c r="C7720" t="b">
        <v>1</v>
      </c>
      <c r="D7720" t="s">
        <v>58</v>
      </c>
      <c r="E7720">
        <v>28301</v>
      </c>
      <c r="F7720">
        <v>2020</v>
      </c>
    </row>
    <row r="7721" spans="1:6" x14ac:dyDescent="0.25">
      <c r="A7721" t="s">
        <v>2332</v>
      </c>
      <c r="B7721" t="s">
        <v>2350</v>
      </c>
      <c r="C7721" t="b">
        <v>0</v>
      </c>
      <c r="D7721" t="s">
        <v>58</v>
      </c>
      <c r="E7721">
        <v>0</v>
      </c>
      <c r="F7721">
        <v>2020</v>
      </c>
    </row>
    <row r="7722" spans="1:6" x14ac:dyDescent="0.25">
      <c r="A7722" t="s">
        <v>2332</v>
      </c>
      <c r="B7722" t="s">
        <v>2372</v>
      </c>
      <c r="C7722" t="b">
        <v>0</v>
      </c>
      <c r="D7722" t="s">
        <v>58</v>
      </c>
      <c r="E7722">
        <v>0</v>
      </c>
      <c r="F7722">
        <v>2020</v>
      </c>
    </row>
    <row r="7723" spans="1:6" x14ac:dyDescent="0.25">
      <c r="A7723" t="s">
        <v>2445</v>
      </c>
      <c r="B7723" t="s">
        <v>2386</v>
      </c>
      <c r="C7723" t="b">
        <v>1</v>
      </c>
      <c r="D7723" t="s">
        <v>58</v>
      </c>
      <c r="E7723">
        <v>98076</v>
      </c>
      <c r="F7723">
        <v>2020</v>
      </c>
    </row>
    <row r="7724" spans="1:6" x14ac:dyDescent="0.25">
      <c r="A7724" t="s">
        <v>2382</v>
      </c>
      <c r="B7724" t="s">
        <v>2386</v>
      </c>
      <c r="C7724" t="b">
        <v>1</v>
      </c>
      <c r="D7724" t="s">
        <v>58</v>
      </c>
      <c r="E7724">
        <v>17020</v>
      </c>
      <c r="F7724">
        <v>2020</v>
      </c>
    </row>
    <row r="7725" spans="1:6" x14ac:dyDescent="0.25">
      <c r="A7725" t="s">
        <v>2444</v>
      </c>
      <c r="B7725" t="s">
        <v>2386</v>
      </c>
      <c r="C7725" t="b">
        <v>1</v>
      </c>
      <c r="D7725" t="s">
        <v>58</v>
      </c>
      <c r="E7725">
        <v>11598</v>
      </c>
      <c r="F7725">
        <v>2020</v>
      </c>
    </row>
    <row r="7726" spans="1:6" x14ac:dyDescent="0.25">
      <c r="A7726" t="s">
        <v>2332</v>
      </c>
      <c r="B7726" t="s">
        <v>2350</v>
      </c>
      <c r="C7726" t="b">
        <v>0</v>
      </c>
      <c r="D7726" t="s">
        <v>88</v>
      </c>
      <c r="E7726">
        <v>0</v>
      </c>
      <c r="F7726">
        <v>2020</v>
      </c>
    </row>
    <row r="7727" spans="1:6" x14ac:dyDescent="0.25">
      <c r="A7727" t="s">
        <v>2440</v>
      </c>
      <c r="B7727" t="s">
        <v>2386</v>
      </c>
      <c r="C7727" t="b">
        <v>1</v>
      </c>
      <c r="D7727" t="s">
        <v>88</v>
      </c>
      <c r="E7727">
        <v>7601</v>
      </c>
      <c r="F7727">
        <v>2020</v>
      </c>
    </row>
    <row r="7728" spans="1:6" x14ac:dyDescent="0.25">
      <c r="A7728" t="s">
        <v>2332</v>
      </c>
      <c r="B7728" t="s">
        <v>2350</v>
      </c>
      <c r="C7728" t="b">
        <v>0</v>
      </c>
      <c r="D7728" t="s">
        <v>85</v>
      </c>
      <c r="E7728">
        <v>0</v>
      </c>
      <c r="F7728">
        <v>2020</v>
      </c>
    </row>
    <row r="7729" spans="1:6" x14ac:dyDescent="0.25">
      <c r="A7729" t="s">
        <v>2332</v>
      </c>
      <c r="B7729" t="s">
        <v>2372</v>
      </c>
      <c r="C7729" t="b">
        <v>0</v>
      </c>
      <c r="D7729" t="s">
        <v>85</v>
      </c>
      <c r="E7729">
        <v>0</v>
      </c>
      <c r="F7729">
        <v>2020</v>
      </c>
    </row>
    <row r="7730" spans="1:6" x14ac:dyDescent="0.25">
      <c r="A7730" t="s">
        <v>2332</v>
      </c>
      <c r="B7730" t="s">
        <v>2352</v>
      </c>
      <c r="C7730" t="b">
        <v>0</v>
      </c>
      <c r="D7730" t="s">
        <v>85</v>
      </c>
      <c r="E7730">
        <v>0</v>
      </c>
      <c r="F7730">
        <v>2020</v>
      </c>
    </row>
    <row r="7731" spans="1:6" x14ac:dyDescent="0.25">
      <c r="A7731" t="s">
        <v>2440</v>
      </c>
      <c r="B7731" t="s">
        <v>2386</v>
      </c>
      <c r="C7731" t="b">
        <v>1</v>
      </c>
      <c r="D7731" t="s">
        <v>15</v>
      </c>
      <c r="E7731">
        <v>45733</v>
      </c>
      <c r="F7731">
        <v>2020</v>
      </c>
    </row>
    <row r="7732" spans="1:6" x14ac:dyDescent="0.25">
      <c r="A7732" t="s">
        <v>2440</v>
      </c>
      <c r="B7732" t="s">
        <v>2386</v>
      </c>
      <c r="C7732" t="b">
        <v>1</v>
      </c>
      <c r="D7732" t="s">
        <v>15</v>
      </c>
      <c r="E7732">
        <v>21097.588</v>
      </c>
      <c r="F7732">
        <v>2020</v>
      </c>
    </row>
    <row r="7733" spans="1:6" x14ac:dyDescent="0.25">
      <c r="A7733" t="s">
        <v>2353</v>
      </c>
      <c r="B7733" t="s">
        <v>2352</v>
      </c>
      <c r="C7733" t="b">
        <v>0</v>
      </c>
      <c r="D7733" t="s">
        <v>15</v>
      </c>
      <c r="E7733">
        <v>30.411999999999999</v>
      </c>
      <c r="F7733">
        <v>2020</v>
      </c>
    </row>
    <row r="7734" spans="1:6" x14ac:dyDescent="0.25">
      <c r="A7734" t="s">
        <v>2353</v>
      </c>
      <c r="B7734" t="s">
        <v>2386</v>
      </c>
      <c r="C7734" t="b">
        <v>0</v>
      </c>
      <c r="D7734" t="s">
        <v>15</v>
      </c>
      <c r="E7734">
        <v>19396</v>
      </c>
      <c r="F7734">
        <v>2020</v>
      </c>
    </row>
    <row r="7735" spans="1:6" x14ac:dyDescent="0.25">
      <c r="A7735" t="s">
        <v>2440</v>
      </c>
      <c r="B7735" t="s">
        <v>2339</v>
      </c>
      <c r="C7735" t="b">
        <v>1</v>
      </c>
      <c r="D7735" t="s">
        <v>134</v>
      </c>
      <c r="E7735">
        <v>49196</v>
      </c>
      <c r="F7735">
        <v>2020</v>
      </c>
    </row>
    <row r="7736" spans="1:6" x14ac:dyDescent="0.25">
      <c r="A7736" t="s">
        <v>2332</v>
      </c>
      <c r="B7736" t="s">
        <v>2339</v>
      </c>
      <c r="C7736" t="b">
        <v>0</v>
      </c>
      <c r="D7736" t="s">
        <v>134</v>
      </c>
      <c r="E7736">
        <v>0</v>
      </c>
      <c r="F7736">
        <v>2020</v>
      </c>
    </row>
    <row r="7737" spans="1:6" x14ac:dyDescent="0.25">
      <c r="A7737" t="s">
        <v>2332</v>
      </c>
      <c r="B7737" t="s">
        <v>2339</v>
      </c>
      <c r="C7737" t="b">
        <v>0</v>
      </c>
      <c r="D7737" t="s">
        <v>134</v>
      </c>
      <c r="E7737">
        <v>0</v>
      </c>
      <c r="F7737">
        <v>2020</v>
      </c>
    </row>
    <row r="7738" spans="1:6" x14ac:dyDescent="0.25">
      <c r="A7738" t="s">
        <v>2353</v>
      </c>
      <c r="B7738" t="s">
        <v>2339</v>
      </c>
      <c r="C7738" t="b">
        <v>0</v>
      </c>
      <c r="D7738" t="s">
        <v>134</v>
      </c>
      <c r="E7738">
        <v>38219</v>
      </c>
      <c r="F7738">
        <v>2020</v>
      </c>
    </row>
    <row r="7739" spans="1:6" x14ac:dyDescent="0.25">
      <c r="A7739" t="s">
        <v>2332</v>
      </c>
      <c r="B7739" t="s">
        <v>2350</v>
      </c>
      <c r="C7739" t="b">
        <v>0</v>
      </c>
      <c r="D7739" t="s">
        <v>85</v>
      </c>
      <c r="E7739">
        <v>0</v>
      </c>
      <c r="F7739">
        <v>2020</v>
      </c>
    </row>
    <row r="7740" spans="1:6" x14ac:dyDescent="0.25">
      <c r="A7740" t="s">
        <v>2332</v>
      </c>
      <c r="B7740" t="s">
        <v>2352</v>
      </c>
      <c r="C7740" t="b">
        <v>0</v>
      </c>
      <c r="D7740" t="s">
        <v>85</v>
      </c>
      <c r="E7740">
        <v>0</v>
      </c>
      <c r="F7740">
        <v>2020</v>
      </c>
    </row>
    <row r="7741" spans="1:6" x14ac:dyDescent="0.25">
      <c r="A7741" t="s">
        <v>2391</v>
      </c>
      <c r="B7741" t="s">
        <v>2343</v>
      </c>
      <c r="C7741" t="b">
        <v>1</v>
      </c>
      <c r="D7741" t="s">
        <v>48</v>
      </c>
      <c r="E7741">
        <v>1266954</v>
      </c>
      <c r="F7741">
        <v>2020</v>
      </c>
    </row>
    <row r="7742" spans="1:6" x14ac:dyDescent="0.25">
      <c r="A7742" t="s">
        <v>2391</v>
      </c>
      <c r="B7742" t="s">
        <v>2343</v>
      </c>
      <c r="C7742" t="b">
        <v>1</v>
      </c>
      <c r="D7742" t="s">
        <v>48</v>
      </c>
      <c r="E7742">
        <v>1933070</v>
      </c>
      <c r="F7742">
        <v>2020</v>
      </c>
    </row>
    <row r="7743" spans="1:6" x14ac:dyDescent="0.25">
      <c r="A7743" t="s">
        <v>2366</v>
      </c>
      <c r="B7743" t="s">
        <v>2352</v>
      </c>
      <c r="C7743" t="b">
        <v>1</v>
      </c>
      <c r="D7743" t="s">
        <v>48</v>
      </c>
      <c r="E7743">
        <v>19361</v>
      </c>
      <c r="F7743">
        <v>2020</v>
      </c>
    </row>
    <row r="7744" spans="1:6" x14ac:dyDescent="0.25">
      <c r="A7744" t="s">
        <v>2391</v>
      </c>
      <c r="B7744" t="s">
        <v>2352</v>
      </c>
      <c r="C7744" t="b">
        <v>1</v>
      </c>
      <c r="D7744" t="s">
        <v>116</v>
      </c>
      <c r="E7744">
        <v>307528</v>
      </c>
      <c r="F7744">
        <v>2020</v>
      </c>
    </row>
    <row r="7745" spans="1:6" x14ac:dyDescent="0.25">
      <c r="A7745" t="s">
        <v>2396</v>
      </c>
      <c r="B7745" t="s">
        <v>2352</v>
      </c>
      <c r="C7745" t="b">
        <v>1</v>
      </c>
      <c r="D7745" t="s">
        <v>15</v>
      </c>
      <c r="E7745">
        <v>15935</v>
      </c>
      <c r="F7745">
        <v>2020</v>
      </c>
    </row>
    <row r="7746" spans="1:6" x14ac:dyDescent="0.25">
      <c r="A7746" t="s">
        <v>2396</v>
      </c>
      <c r="B7746" t="s">
        <v>2352</v>
      </c>
      <c r="C7746" t="b">
        <v>1</v>
      </c>
      <c r="D7746" t="s">
        <v>15</v>
      </c>
      <c r="E7746">
        <v>13584</v>
      </c>
      <c r="F7746">
        <v>2020</v>
      </c>
    </row>
    <row r="7747" spans="1:6" x14ac:dyDescent="0.25">
      <c r="A7747" t="s">
        <v>2396</v>
      </c>
      <c r="B7747" t="s">
        <v>2352</v>
      </c>
      <c r="C7747" t="b">
        <v>1</v>
      </c>
      <c r="D7747" t="s">
        <v>15</v>
      </c>
      <c r="E7747">
        <v>15694</v>
      </c>
      <c r="F7747">
        <v>2020</v>
      </c>
    </row>
    <row r="7748" spans="1:6" x14ac:dyDescent="0.25">
      <c r="A7748" t="s">
        <v>2391</v>
      </c>
      <c r="B7748" t="s">
        <v>2352</v>
      </c>
      <c r="C7748" t="b">
        <v>1</v>
      </c>
      <c r="D7748" t="s">
        <v>35</v>
      </c>
      <c r="E7748">
        <v>827156</v>
      </c>
      <c r="F7748">
        <v>2020</v>
      </c>
    </row>
    <row r="7749" spans="1:6" x14ac:dyDescent="0.25">
      <c r="A7749" t="s">
        <v>2441</v>
      </c>
      <c r="B7749" t="s">
        <v>2343</v>
      </c>
      <c r="C7749" t="b">
        <v>1</v>
      </c>
      <c r="D7749" t="s">
        <v>131</v>
      </c>
      <c r="E7749">
        <v>1070760</v>
      </c>
      <c r="F7749">
        <v>2020</v>
      </c>
    </row>
    <row r="7750" spans="1:6" x14ac:dyDescent="0.25">
      <c r="A7750" t="s">
        <v>2441</v>
      </c>
      <c r="B7750" t="s">
        <v>2343</v>
      </c>
      <c r="C7750" t="b">
        <v>1</v>
      </c>
      <c r="D7750" t="s">
        <v>131</v>
      </c>
      <c r="E7750">
        <v>1591580</v>
      </c>
      <c r="F7750">
        <v>2020</v>
      </c>
    </row>
    <row r="7751" spans="1:6" x14ac:dyDescent="0.25">
      <c r="A7751" t="s">
        <v>2353</v>
      </c>
      <c r="B7751" t="s">
        <v>2350</v>
      </c>
      <c r="C7751" t="b">
        <v>0</v>
      </c>
      <c r="D7751" t="s">
        <v>16</v>
      </c>
      <c r="E7751">
        <v>149.96299999999999</v>
      </c>
      <c r="F7751">
        <v>2020</v>
      </c>
    </row>
    <row r="7752" spans="1:6" x14ac:dyDescent="0.25">
      <c r="A7752" t="s">
        <v>2396</v>
      </c>
      <c r="B7752" t="s">
        <v>2352</v>
      </c>
      <c r="C7752" t="b">
        <v>1</v>
      </c>
      <c r="D7752" t="s">
        <v>16</v>
      </c>
      <c r="E7752">
        <v>478189.04</v>
      </c>
      <c r="F7752">
        <v>2020</v>
      </c>
    </row>
    <row r="7753" spans="1:6" x14ac:dyDescent="0.25">
      <c r="A7753" t="s">
        <v>2391</v>
      </c>
      <c r="B7753" t="s">
        <v>2352</v>
      </c>
      <c r="C7753" t="b">
        <v>1</v>
      </c>
      <c r="D7753" t="s">
        <v>16</v>
      </c>
      <c r="E7753">
        <v>6624</v>
      </c>
      <c r="F7753">
        <v>2020</v>
      </c>
    </row>
    <row r="7754" spans="1:6" x14ac:dyDescent="0.25">
      <c r="A7754" t="s">
        <v>2366</v>
      </c>
      <c r="B7754" t="s">
        <v>2352</v>
      </c>
      <c r="C7754" t="b">
        <v>1</v>
      </c>
      <c r="D7754" t="s">
        <v>95</v>
      </c>
      <c r="E7754">
        <v>57484</v>
      </c>
      <c r="F7754">
        <v>2020</v>
      </c>
    </row>
    <row r="7755" spans="1:6" x14ac:dyDescent="0.25">
      <c r="A7755" t="s">
        <v>2332</v>
      </c>
      <c r="B7755" t="s">
        <v>2350</v>
      </c>
      <c r="C7755" t="b">
        <v>0</v>
      </c>
      <c r="D7755" t="s">
        <v>100</v>
      </c>
      <c r="E7755">
        <v>0</v>
      </c>
      <c r="F7755">
        <v>2020</v>
      </c>
    </row>
    <row r="7756" spans="1:6" x14ac:dyDescent="0.25">
      <c r="A7756" t="s">
        <v>2366</v>
      </c>
      <c r="B7756" t="s">
        <v>2352</v>
      </c>
      <c r="C7756" t="b">
        <v>1</v>
      </c>
      <c r="D7756" t="s">
        <v>100</v>
      </c>
      <c r="E7756">
        <v>228987</v>
      </c>
      <c r="F7756">
        <v>2020</v>
      </c>
    </row>
    <row r="7757" spans="1:6" x14ac:dyDescent="0.25">
      <c r="A7757" t="s">
        <v>2366</v>
      </c>
      <c r="B7757" t="s">
        <v>2352</v>
      </c>
      <c r="C7757" t="b">
        <v>1</v>
      </c>
      <c r="D7757" t="s">
        <v>95</v>
      </c>
      <c r="E7757">
        <v>120679</v>
      </c>
      <c r="F7757">
        <v>2020</v>
      </c>
    </row>
    <row r="7758" spans="1:6" x14ac:dyDescent="0.25">
      <c r="A7758" t="s">
        <v>2332</v>
      </c>
      <c r="B7758" t="s">
        <v>2343</v>
      </c>
      <c r="C7758" t="b">
        <v>0</v>
      </c>
      <c r="D7758" t="s">
        <v>15</v>
      </c>
      <c r="E7758">
        <v>1509771</v>
      </c>
      <c r="F7758">
        <v>2020</v>
      </c>
    </row>
    <row r="7759" spans="1:6" x14ac:dyDescent="0.25">
      <c r="A7759" t="s">
        <v>2445</v>
      </c>
      <c r="B7759" t="s">
        <v>2343</v>
      </c>
      <c r="C7759" t="b">
        <v>1</v>
      </c>
      <c r="D7759" t="s">
        <v>15</v>
      </c>
      <c r="E7759">
        <v>2831455</v>
      </c>
      <c r="F7759">
        <v>2020</v>
      </c>
    </row>
    <row r="7760" spans="1:6" x14ac:dyDescent="0.25">
      <c r="A7760" t="s">
        <v>2332</v>
      </c>
      <c r="B7760" t="s">
        <v>2350</v>
      </c>
      <c r="C7760" t="b">
        <v>0</v>
      </c>
      <c r="D7760" t="s">
        <v>77</v>
      </c>
      <c r="E7760">
        <v>8900.7060000000001</v>
      </c>
      <c r="F7760">
        <v>2020</v>
      </c>
    </row>
    <row r="7761" spans="1:6" x14ac:dyDescent="0.25">
      <c r="A7761" t="s">
        <v>2391</v>
      </c>
      <c r="B7761" t="s">
        <v>2343</v>
      </c>
      <c r="C7761" t="b">
        <v>1</v>
      </c>
      <c r="D7761" t="s">
        <v>77</v>
      </c>
      <c r="E7761">
        <v>170008.29</v>
      </c>
      <c r="F7761">
        <v>2020</v>
      </c>
    </row>
    <row r="7762" spans="1:6" x14ac:dyDescent="0.25">
      <c r="A7762" t="s">
        <v>2353</v>
      </c>
      <c r="B7762" t="s">
        <v>2350</v>
      </c>
      <c r="C7762" t="b">
        <v>0</v>
      </c>
      <c r="D7762" t="s">
        <v>77</v>
      </c>
      <c r="E7762">
        <v>14954.672</v>
      </c>
      <c r="F7762">
        <v>2020</v>
      </c>
    </row>
    <row r="7763" spans="1:6" x14ac:dyDescent="0.25">
      <c r="A7763" t="s">
        <v>2391</v>
      </c>
      <c r="B7763" t="s">
        <v>2343</v>
      </c>
      <c r="C7763" t="b">
        <v>1</v>
      </c>
      <c r="D7763" t="s">
        <v>77</v>
      </c>
      <c r="E7763">
        <v>279693.33</v>
      </c>
      <c r="F7763">
        <v>2020</v>
      </c>
    </row>
    <row r="7764" spans="1:6" x14ac:dyDescent="0.25">
      <c r="A7764" t="s">
        <v>2332</v>
      </c>
      <c r="B7764" t="s">
        <v>2350</v>
      </c>
      <c r="C7764" t="b">
        <v>0</v>
      </c>
      <c r="D7764" t="s">
        <v>125</v>
      </c>
      <c r="E7764">
        <v>0</v>
      </c>
      <c r="F7764">
        <v>2020</v>
      </c>
    </row>
    <row r="7765" spans="1:6" x14ac:dyDescent="0.25">
      <c r="A7765" t="s">
        <v>2332</v>
      </c>
      <c r="B7765" t="s">
        <v>2343</v>
      </c>
      <c r="C7765" t="b">
        <v>0</v>
      </c>
      <c r="D7765" t="s">
        <v>125</v>
      </c>
      <c r="E7765">
        <v>862896</v>
      </c>
      <c r="F7765">
        <v>2020</v>
      </c>
    </row>
    <row r="7766" spans="1:6" x14ac:dyDescent="0.25">
      <c r="A7766" t="s">
        <v>2332</v>
      </c>
      <c r="B7766" t="s">
        <v>2350</v>
      </c>
      <c r="C7766" t="b">
        <v>0</v>
      </c>
      <c r="D7766" t="s">
        <v>125</v>
      </c>
      <c r="E7766">
        <v>0</v>
      </c>
      <c r="F7766">
        <v>2020</v>
      </c>
    </row>
    <row r="7767" spans="1:6" x14ac:dyDescent="0.25">
      <c r="A7767" t="s">
        <v>2396</v>
      </c>
      <c r="B7767" t="s">
        <v>2343</v>
      </c>
      <c r="C7767" t="b">
        <v>1</v>
      </c>
      <c r="D7767" t="s">
        <v>125</v>
      </c>
      <c r="E7767">
        <v>1544421</v>
      </c>
      <c r="F7767">
        <v>2020</v>
      </c>
    </row>
    <row r="7768" spans="1:6" x14ac:dyDescent="0.25">
      <c r="A7768" t="s">
        <v>2396</v>
      </c>
      <c r="B7768" t="s">
        <v>2343</v>
      </c>
      <c r="C7768" t="b">
        <v>1</v>
      </c>
      <c r="D7768" t="s">
        <v>114</v>
      </c>
      <c r="E7768">
        <v>1110229</v>
      </c>
      <c r="F7768">
        <v>2020</v>
      </c>
    </row>
    <row r="7769" spans="1:6" x14ac:dyDescent="0.25">
      <c r="A7769" t="s">
        <v>2396</v>
      </c>
      <c r="B7769" t="s">
        <v>2343</v>
      </c>
      <c r="C7769" t="b">
        <v>1</v>
      </c>
      <c r="D7769" t="s">
        <v>114</v>
      </c>
      <c r="E7769">
        <v>1782481</v>
      </c>
      <c r="F7769">
        <v>2020</v>
      </c>
    </row>
    <row r="7770" spans="1:6" x14ac:dyDescent="0.25">
      <c r="A7770" t="s">
        <v>2441</v>
      </c>
      <c r="B7770" t="s">
        <v>2343</v>
      </c>
      <c r="C7770" t="b">
        <v>1</v>
      </c>
      <c r="D7770" t="s">
        <v>100</v>
      </c>
      <c r="E7770">
        <v>889096</v>
      </c>
      <c r="F7770">
        <v>2020</v>
      </c>
    </row>
    <row r="7771" spans="1:6" x14ac:dyDescent="0.25">
      <c r="A7771" t="s">
        <v>2441</v>
      </c>
      <c r="B7771" t="s">
        <v>2343</v>
      </c>
      <c r="C7771" t="b">
        <v>1</v>
      </c>
      <c r="D7771" t="s">
        <v>100</v>
      </c>
      <c r="E7771">
        <v>1276090</v>
      </c>
      <c r="F7771">
        <v>2020</v>
      </c>
    </row>
    <row r="7772" spans="1:6" x14ac:dyDescent="0.25">
      <c r="A7772" t="s">
        <v>2391</v>
      </c>
      <c r="B7772" t="s">
        <v>2352</v>
      </c>
      <c r="C7772" t="b">
        <v>1</v>
      </c>
      <c r="D7772" t="s">
        <v>27</v>
      </c>
      <c r="E7772">
        <v>35483</v>
      </c>
      <c r="F7772">
        <v>2020</v>
      </c>
    </row>
    <row r="7773" spans="1:6" x14ac:dyDescent="0.25">
      <c r="A7773" t="s">
        <v>2405</v>
      </c>
      <c r="B7773" t="s">
        <v>2341</v>
      </c>
      <c r="C7773" t="b">
        <v>1</v>
      </c>
      <c r="D7773" t="s">
        <v>131</v>
      </c>
      <c r="E7773">
        <v>8768</v>
      </c>
      <c r="F7773">
        <v>2020</v>
      </c>
    </row>
    <row r="7774" spans="1:6" x14ac:dyDescent="0.25">
      <c r="A7774" t="s">
        <v>2458</v>
      </c>
      <c r="B7774" t="s">
        <v>2341</v>
      </c>
      <c r="C7774" t="b">
        <v>1</v>
      </c>
      <c r="D7774" t="s">
        <v>131</v>
      </c>
      <c r="E7774">
        <v>6941</v>
      </c>
      <c r="F7774">
        <v>2020</v>
      </c>
    </row>
    <row r="7775" spans="1:6" x14ac:dyDescent="0.25">
      <c r="A7775" t="s">
        <v>2441</v>
      </c>
      <c r="B7775" t="s">
        <v>2343</v>
      </c>
      <c r="C7775" t="b">
        <v>1</v>
      </c>
      <c r="D7775" t="s">
        <v>74</v>
      </c>
      <c r="E7775">
        <v>632070</v>
      </c>
      <c r="F7775">
        <v>2020</v>
      </c>
    </row>
    <row r="7776" spans="1:6" x14ac:dyDescent="0.25">
      <c r="A7776" t="s">
        <v>2441</v>
      </c>
      <c r="B7776" t="s">
        <v>2343</v>
      </c>
      <c r="C7776" t="b">
        <v>1</v>
      </c>
      <c r="D7776" t="s">
        <v>74</v>
      </c>
      <c r="E7776">
        <v>1138708</v>
      </c>
      <c r="F7776">
        <v>2020</v>
      </c>
    </row>
    <row r="7777" spans="1:6" x14ac:dyDescent="0.25">
      <c r="A7777" t="s">
        <v>2332</v>
      </c>
      <c r="B7777" t="s">
        <v>2350</v>
      </c>
      <c r="C7777" t="b">
        <v>0</v>
      </c>
      <c r="D7777" t="s">
        <v>100</v>
      </c>
      <c r="E7777">
        <v>1546.2750000000001</v>
      </c>
      <c r="F7777">
        <v>2020</v>
      </c>
    </row>
    <row r="7778" spans="1:6" x14ac:dyDescent="0.25">
      <c r="A7778" t="s">
        <v>2332</v>
      </c>
      <c r="B7778" t="s">
        <v>2343</v>
      </c>
      <c r="C7778" t="b">
        <v>0</v>
      </c>
      <c r="D7778" t="s">
        <v>100</v>
      </c>
      <c r="E7778">
        <v>2029436.7</v>
      </c>
      <c r="F7778">
        <v>2020</v>
      </c>
    </row>
    <row r="7779" spans="1:6" x14ac:dyDescent="0.25">
      <c r="A7779" t="s">
        <v>2353</v>
      </c>
      <c r="B7779" t="s">
        <v>2350</v>
      </c>
      <c r="C7779" t="b">
        <v>0</v>
      </c>
      <c r="D7779" t="s">
        <v>100</v>
      </c>
      <c r="E7779">
        <v>2723.5459999999998</v>
      </c>
      <c r="F7779">
        <v>2020</v>
      </c>
    </row>
    <row r="7780" spans="1:6" x14ac:dyDescent="0.25">
      <c r="A7780" t="s">
        <v>2396</v>
      </c>
      <c r="B7780" t="s">
        <v>2343</v>
      </c>
      <c r="C7780" t="b">
        <v>1</v>
      </c>
      <c r="D7780" t="s">
        <v>100</v>
      </c>
      <c r="E7780">
        <v>3568442.5</v>
      </c>
      <c r="F7780">
        <v>2020</v>
      </c>
    </row>
    <row r="7781" spans="1:6" x14ac:dyDescent="0.25">
      <c r="A7781" t="s">
        <v>2380</v>
      </c>
      <c r="B7781" t="s">
        <v>2343</v>
      </c>
      <c r="C7781" t="b">
        <v>1</v>
      </c>
      <c r="D7781" t="s">
        <v>63</v>
      </c>
      <c r="E7781">
        <v>1087217</v>
      </c>
      <c r="F7781">
        <v>2020</v>
      </c>
    </row>
    <row r="7782" spans="1:6" x14ac:dyDescent="0.25">
      <c r="A7782" t="s">
        <v>2380</v>
      </c>
      <c r="B7782" t="s">
        <v>2343</v>
      </c>
      <c r="C7782" t="b">
        <v>1</v>
      </c>
      <c r="D7782" t="s">
        <v>63</v>
      </c>
      <c r="E7782">
        <v>1848302</v>
      </c>
      <c r="F7782">
        <v>2020</v>
      </c>
    </row>
    <row r="7783" spans="1:6" x14ac:dyDescent="0.25">
      <c r="A7783" t="s">
        <v>2366</v>
      </c>
      <c r="B7783" t="s">
        <v>2352</v>
      </c>
      <c r="C7783" t="b">
        <v>1</v>
      </c>
      <c r="D7783" t="s">
        <v>15</v>
      </c>
      <c r="E7783">
        <v>18540</v>
      </c>
      <c r="F7783">
        <v>2020</v>
      </c>
    </row>
    <row r="7784" spans="1:6" x14ac:dyDescent="0.25">
      <c r="A7784" t="s">
        <v>2391</v>
      </c>
      <c r="B7784" t="s">
        <v>2352</v>
      </c>
      <c r="C7784" t="b">
        <v>1</v>
      </c>
      <c r="D7784" t="s">
        <v>85</v>
      </c>
      <c r="E7784">
        <v>88077</v>
      </c>
      <c r="F7784">
        <v>2020</v>
      </c>
    </row>
    <row r="7785" spans="1:6" x14ac:dyDescent="0.25">
      <c r="A7785" t="s">
        <v>2398</v>
      </c>
      <c r="B7785" t="s">
        <v>2343</v>
      </c>
      <c r="C7785" t="b">
        <v>1</v>
      </c>
      <c r="D7785" t="s">
        <v>125</v>
      </c>
      <c r="E7785">
        <v>596741</v>
      </c>
      <c r="F7785">
        <v>2020</v>
      </c>
    </row>
    <row r="7786" spans="1:6" x14ac:dyDescent="0.25">
      <c r="A7786" t="s">
        <v>2398</v>
      </c>
      <c r="B7786" t="s">
        <v>2343</v>
      </c>
      <c r="C7786" t="b">
        <v>1</v>
      </c>
      <c r="D7786" t="s">
        <v>125</v>
      </c>
      <c r="E7786">
        <v>1132839</v>
      </c>
      <c r="F7786">
        <v>2020</v>
      </c>
    </row>
    <row r="7787" spans="1:6" x14ac:dyDescent="0.25">
      <c r="A7787" t="s">
        <v>2383</v>
      </c>
      <c r="B7787" t="s">
        <v>2343</v>
      </c>
      <c r="C7787" t="b">
        <v>1</v>
      </c>
      <c r="D7787" t="s">
        <v>93</v>
      </c>
      <c r="E7787">
        <v>1545449</v>
      </c>
      <c r="F7787">
        <v>2020</v>
      </c>
    </row>
    <row r="7788" spans="1:6" x14ac:dyDescent="0.25">
      <c r="A7788" t="s">
        <v>2383</v>
      </c>
      <c r="B7788" t="s">
        <v>2343</v>
      </c>
      <c r="C7788" t="b">
        <v>1</v>
      </c>
      <c r="D7788" t="s">
        <v>93</v>
      </c>
      <c r="E7788">
        <v>1899225</v>
      </c>
      <c r="F7788">
        <v>2020</v>
      </c>
    </row>
    <row r="7789" spans="1:6" x14ac:dyDescent="0.25">
      <c r="A7789" t="s">
        <v>2332</v>
      </c>
      <c r="B7789" t="s">
        <v>2343</v>
      </c>
      <c r="C7789" t="b">
        <v>0</v>
      </c>
      <c r="D7789" t="s">
        <v>63</v>
      </c>
      <c r="E7789">
        <v>1917357</v>
      </c>
      <c r="F7789">
        <v>2020</v>
      </c>
    </row>
    <row r="7790" spans="1:6" x14ac:dyDescent="0.25">
      <c r="A7790" t="s">
        <v>2396</v>
      </c>
      <c r="B7790" t="s">
        <v>2343</v>
      </c>
      <c r="C7790" t="b">
        <v>1</v>
      </c>
      <c r="D7790" t="s">
        <v>63</v>
      </c>
      <c r="E7790">
        <v>3379541</v>
      </c>
      <c r="F7790">
        <v>2020</v>
      </c>
    </row>
    <row r="7791" spans="1:6" x14ac:dyDescent="0.25">
      <c r="A7791" t="s">
        <v>2332</v>
      </c>
      <c r="B7791" t="s">
        <v>2386</v>
      </c>
      <c r="C7791" t="b">
        <v>0</v>
      </c>
      <c r="D7791" t="s">
        <v>114</v>
      </c>
      <c r="E7791">
        <v>0</v>
      </c>
      <c r="F7791">
        <v>2020</v>
      </c>
    </row>
    <row r="7792" spans="1:6" x14ac:dyDescent="0.25">
      <c r="A7792" t="s">
        <v>2383</v>
      </c>
      <c r="B7792" t="s">
        <v>2386</v>
      </c>
      <c r="C7792" t="b">
        <v>1</v>
      </c>
      <c r="D7792" t="s">
        <v>114</v>
      </c>
      <c r="E7792">
        <v>53258</v>
      </c>
      <c r="F7792">
        <v>2020</v>
      </c>
    </row>
    <row r="7793" spans="1:6" x14ac:dyDescent="0.25">
      <c r="A7793" t="s">
        <v>2332</v>
      </c>
      <c r="B7793" t="s">
        <v>2350</v>
      </c>
      <c r="C7793" t="b">
        <v>0</v>
      </c>
      <c r="D7793" t="s">
        <v>100</v>
      </c>
      <c r="E7793">
        <v>0</v>
      </c>
      <c r="F7793">
        <v>2020</v>
      </c>
    </row>
    <row r="7794" spans="1:6" x14ac:dyDescent="0.25">
      <c r="A7794" t="s">
        <v>2332</v>
      </c>
      <c r="B7794" t="s">
        <v>2343</v>
      </c>
      <c r="C7794" t="b">
        <v>0</v>
      </c>
      <c r="D7794" t="s">
        <v>100</v>
      </c>
      <c r="E7794">
        <v>1466693</v>
      </c>
      <c r="F7794">
        <v>2020</v>
      </c>
    </row>
    <row r="7795" spans="1:6" x14ac:dyDescent="0.25">
      <c r="A7795" t="s">
        <v>2332</v>
      </c>
      <c r="B7795" t="s">
        <v>2350</v>
      </c>
      <c r="C7795" t="b">
        <v>0</v>
      </c>
      <c r="D7795" t="s">
        <v>100</v>
      </c>
      <c r="E7795">
        <v>0</v>
      </c>
      <c r="F7795">
        <v>2020</v>
      </c>
    </row>
    <row r="7796" spans="1:6" x14ac:dyDescent="0.25">
      <c r="A7796" t="s">
        <v>2396</v>
      </c>
      <c r="B7796" t="s">
        <v>2343</v>
      </c>
      <c r="C7796" t="b">
        <v>1</v>
      </c>
      <c r="D7796" t="s">
        <v>100</v>
      </c>
      <c r="E7796">
        <v>2873959</v>
      </c>
      <c r="F7796">
        <v>2020</v>
      </c>
    </row>
    <row r="7797" spans="1:6" x14ac:dyDescent="0.25">
      <c r="A7797" t="s">
        <v>2445</v>
      </c>
      <c r="B7797" t="s">
        <v>2343</v>
      </c>
      <c r="C7797" t="b">
        <v>1</v>
      </c>
      <c r="D7797" t="s">
        <v>12</v>
      </c>
      <c r="E7797">
        <v>604897</v>
      </c>
      <c r="F7797">
        <v>2020</v>
      </c>
    </row>
    <row r="7798" spans="1:6" x14ac:dyDescent="0.25">
      <c r="A7798" t="s">
        <v>2380</v>
      </c>
      <c r="B7798" t="s">
        <v>2343</v>
      </c>
      <c r="C7798" t="b">
        <v>1</v>
      </c>
      <c r="D7798" t="s">
        <v>12</v>
      </c>
      <c r="E7798">
        <v>1106350</v>
      </c>
      <c r="F7798">
        <v>2020</v>
      </c>
    </row>
    <row r="7799" spans="1:6" x14ac:dyDescent="0.25">
      <c r="A7799" t="s">
        <v>2391</v>
      </c>
      <c r="B7799" t="s">
        <v>2352</v>
      </c>
      <c r="C7799" t="b">
        <v>1</v>
      </c>
      <c r="D7799" t="s">
        <v>58</v>
      </c>
      <c r="E7799">
        <v>738320</v>
      </c>
      <c r="F7799">
        <v>2020</v>
      </c>
    </row>
    <row r="7800" spans="1:6" x14ac:dyDescent="0.25">
      <c r="A7800" t="s">
        <v>2366</v>
      </c>
      <c r="B7800" t="s">
        <v>2339</v>
      </c>
      <c r="C7800" t="b">
        <v>1</v>
      </c>
      <c r="D7800" t="s">
        <v>15</v>
      </c>
      <c r="E7800">
        <v>193742</v>
      </c>
      <c r="F7800">
        <v>2020</v>
      </c>
    </row>
    <row r="7801" spans="1:6" x14ac:dyDescent="0.25">
      <c r="A7801" t="s">
        <v>2445</v>
      </c>
      <c r="B7801" t="s">
        <v>2352</v>
      </c>
      <c r="C7801" t="b">
        <v>1</v>
      </c>
      <c r="D7801" t="s">
        <v>32</v>
      </c>
      <c r="E7801">
        <v>310086</v>
      </c>
      <c r="F7801">
        <v>2020</v>
      </c>
    </row>
    <row r="7802" spans="1:6" x14ac:dyDescent="0.25">
      <c r="A7802" t="s">
        <v>2366</v>
      </c>
      <c r="B7802" t="s">
        <v>2339</v>
      </c>
      <c r="C7802" t="b">
        <v>1</v>
      </c>
      <c r="D7802" t="s">
        <v>42</v>
      </c>
      <c r="E7802">
        <v>210879</v>
      </c>
      <c r="F7802">
        <v>2020</v>
      </c>
    </row>
    <row r="7803" spans="1:6" x14ac:dyDescent="0.25">
      <c r="A7803" t="s">
        <v>2396</v>
      </c>
      <c r="B7803" t="s">
        <v>2343</v>
      </c>
      <c r="C7803" t="b">
        <v>1</v>
      </c>
      <c r="D7803" t="s">
        <v>93</v>
      </c>
      <c r="E7803">
        <v>3965170</v>
      </c>
      <c r="F7803">
        <v>2020</v>
      </c>
    </row>
    <row r="7804" spans="1:6" x14ac:dyDescent="0.25">
      <c r="A7804" t="s">
        <v>2396</v>
      </c>
      <c r="B7804" t="s">
        <v>2343</v>
      </c>
      <c r="C7804" t="b">
        <v>1</v>
      </c>
      <c r="D7804" t="s">
        <v>93</v>
      </c>
      <c r="E7804">
        <v>5522486</v>
      </c>
      <c r="F7804">
        <v>2020</v>
      </c>
    </row>
    <row r="7805" spans="1:6" x14ac:dyDescent="0.25">
      <c r="A7805" t="s">
        <v>2391</v>
      </c>
      <c r="B7805" t="s">
        <v>2352</v>
      </c>
      <c r="C7805" t="b">
        <v>1</v>
      </c>
      <c r="D7805" t="s">
        <v>122</v>
      </c>
      <c r="E7805">
        <v>456828</v>
      </c>
      <c r="F7805">
        <v>2020</v>
      </c>
    </row>
    <row r="7806" spans="1:6" x14ac:dyDescent="0.25">
      <c r="A7806" t="s">
        <v>2391</v>
      </c>
      <c r="B7806" t="s">
        <v>2339</v>
      </c>
      <c r="C7806" t="b">
        <v>1</v>
      </c>
      <c r="D7806" t="s">
        <v>97</v>
      </c>
      <c r="E7806">
        <v>106205</v>
      </c>
      <c r="F7806">
        <v>2020</v>
      </c>
    </row>
    <row r="7807" spans="1:6" x14ac:dyDescent="0.25">
      <c r="A7807" t="s">
        <v>2366</v>
      </c>
      <c r="B7807" t="s">
        <v>2339</v>
      </c>
      <c r="C7807" t="b">
        <v>1</v>
      </c>
      <c r="D7807" t="s">
        <v>134</v>
      </c>
      <c r="E7807">
        <v>151174</v>
      </c>
      <c r="F7807">
        <v>2020</v>
      </c>
    </row>
    <row r="7808" spans="1:6" x14ac:dyDescent="0.25">
      <c r="A7808" t="s">
        <v>2366</v>
      </c>
      <c r="B7808" t="s">
        <v>2339</v>
      </c>
      <c r="C7808" t="b">
        <v>1</v>
      </c>
      <c r="D7808" t="s">
        <v>16</v>
      </c>
      <c r="E7808">
        <v>71721</v>
      </c>
      <c r="F7808">
        <v>2020</v>
      </c>
    </row>
    <row r="7809" spans="1:6" x14ac:dyDescent="0.25">
      <c r="A7809" t="s">
        <v>2391</v>
      </c>
      <c r="B7809" t="s">
        <v>2339</v>
      </c>
      <c r="C7809" t="b">
        <v>1</v>
      </c>
      <c r="D7809" t="s">
        <v>131</v>
      </c>
      <c r="E7809">
        <v>52709</v>
      </c>
      <c r="F7809">
        <v>2020</v>
      </c>
    </row>
    <row r="7810" spans="1:6" x14ac:dyDescent="0.25">
      <c r="A7810" t="s">
        <v>2366</v>
      </c>
      <c r="B7810" t="s">
        <v>2339</v>
      </c>
      <c r="C7810" t="b">
        <v>1</v>
      </c>
      <c r="D7810" t="s">
        <v>114</v>
      </c>
      <c r="E7810">
        <v>237991</v>
      </c>
      <c r="F7810">
        <v>2020</v>
      </c>
    </row>
    <row r="7811" spans="1:6" x14ac:dyDescent="0.25">
      <c r="A7811" t="s">
        <v>2389</v>
      </c>
      <c r="B7811" t="s">
        <v>2343</v>
      </c>
      <c r="C7811" t="b">
        <v>1</v>
      </c>
      <c r="D7811" t="s">
        <v>15</v>
      </c>
      <c r="E7811">
        <v>75412</v>
      </c>
      <c r="F7811">
        <v>2020</v>
      </c>
    </row>
    <row r="7812" spans="1:6" x14ac:dyDescent="0.25">
      <c r="A7812" t="s">
        <v>2396</v>
      </c>
      <c r="B7812" t="s">
        <v>2343</v>
      </c>
      <c r="C7812" t="b">
        <v>1</v>
      </c>
      <c r="D7812" t="s">
        <v>15</v>
      </c>
      <c r="E7812">
        <v>197784</v>
      </c>
      <c r="F7812">
        <v>2020</v>
      </c>
    </row>
    <row r="7813" spans="1:6" x14ac:dyDescent="0.25">
      <c r="A7813" t="s">
        <v>2353</v>
      </c>
      <c r="B7813" t="s">
        <v>2347</v>
      </c>
      <c r="C7813" t="b">
        <v>0</v>
      </c>
      <c r="D7813" t="s">
        <v>69</v>
      </c>
      <c r="E7813">
        <v>2475.9960000000001</v>
      </c>
      <c r="F7813">
        <v>2020</v>
      </c>
    </row>
    <row r="7814" spans="1:6" x14ac:dyDescent="0.25">
      <c r="A7814" t="s">
        <v>2380</v>
      </c>
      <c r="B7814" t="s">
        <v>2345</v>
      </c>
      <c r="C7814" t="b">
        <v>1</v>
      </c>
      <c r="D7814" t="s">
        <v>69</v>
      </c>
      <c r="E7814">
        <v>49230.004000000001</v>
      </c>
      <c r="F7814">
        <v>2020</v>
      </c>
    </row>
    <row r="7815" spans="1:6" x14ac:dyDescent="0.25">
      <c r="A7815" t="s">
        <v>2456</v>
      </c>
      <c r="B7815" t="s">
        <v>2386</v>
      </c>
      <c r="C7815" t="b">
        <v>1</v>
      </c>
      <c r="D7815" t="s">
        <v>15</v>
      </c>
      <c r="E7815">
        <v>14576</v>
      </c>
      <c r="F7815">
        <v>2020</v>
      </c>
    </row>
    <row r="7816" spans="1:6" x14ac:dyDescent="0.25">
      <c r="A7816" t="s">
        <v>2354</v>
      </c>
      <c r="B7816" t="s">
        <v>2386</v>
      </c>
      <c r="C7816" t="b">
        <v>1</v>
      </c>
      <c r="D7816" t="s">
        <v>15</v>
      </c>
      <c r="E7816">
        <v>11206</v>
      </c>
      <c r="F7816">
        <v>2020</v>
      </c>
    </row>
    <row r="7817" spans="1:6" x14ac:dyDescent="0.25">
      <c r="A7817" t="s">
        <v>2366</v>
      </c>
      <c r="B7817" t="s">
        <v>2386</v>
      </c>
      <c r="C7817" t="b">
        <v>1</v>
      </c>
      <c r="D7817" t="s">
        <v>85</v>
      </c>
      <c r="E7817">
        <v>36632</v>
      </c>
      <c r="F7817">
        <v>2020</v>
      </c>
    </row>
    <row r="7818" spans="1:6" x14ac:dyDescent="0.25">
      <c r="A7818" t="s">
        <v>2366</v>
      </c>
      <c r="B7818" t="s">
        <v>2386</v>
      </c>
      <c r="C7818" t="b">
        <v>1</v>
      </c>
      <c r="D7818" t="s">
        <v>100</v>
      </c>
      <c r="E7818">
        <v>34631</v>
      </c>
      <c r="F7818">
        <v>2020</v>
      </c>
    </row>
    <row r="7819" spans="1:6" x14ac:dyDescent="0.25">
      <c r="A7819" t="s">
        <v>2440</v>
      </c>
      <c r="B7819" t="s">
        <v>2386</v>
      </c>
      <c r="C7819" t="b">
        <v>1</v>
      </c>
      <c r="D7819" t="s">
        <v>15</v>
      </c>
      <c r="E7819">
        <v>67687</v>
      </c>
      <c r="F7819">
        <v>2020</v>
      </c>
    </row>
    <row r="7820" spans="1:6" x14ac:dyDescent="0.25">
      <c r="A7820" t="s">
        <v>2342</v>
      </c>
      <c r="B7820" t="s">
        <v>2339</v>
      </c>
      <c r="C7820" t="b">
        <v>1</v>
      </c>
      <c r="D7820" t="s">
        <v>85</v>
      </c>
      <c r="E7820">
        <v>16223</v>
      </c>
      <c r="F7820">
        <v>2020</v>
      </c>
    </row>
    <row r="7821" spans="1:6" x14ac:dyDescent="0.25">
      <c r="A7821" t="s">
        <v>2353</v>
      </c>
      <c r="B7821" t="s">
        <v>2386</v>
      </c>
      <c r="C7821" t="b">
        <v>0</v>
      </c>
      <c r="D7821" t="s">
        <v>35</v>
      </c>
      <c r="E7821">
        <v>17810</v>
      </c>
      <c r="F7821">
        <v>2020</v>
      </c>
    </row>
    <row r="7822" spans="1:6" x14ac:dyDescent="0.25">
      <c r="A7822" t="s">
        <v>2366</v>
      </c>
      <c r="B7822" t="s">
        <v>2339</v>
      </c>
      <c r="C7822" t="b">
        <v>1</v>
      </c>
      <c r="D7822" t="s">
        <v>60</v>
      </c>
      <c r="E7822">
        <v>725</v>
      </c>
      <c r="F7822">
        <v>2020</v>
      </c>
    </row>
    <row r="7823" spans="1:6" x14ac:dyDescent="0.25">
      <c r="A7823" t="s">
        <v>2391</v>
      </c>
      <c r="B7823" t="s">
        <v>2352</v>
      </c>
      <c r="C7823" t="b">
        <v>1</v>
      </c>
      <c r="D7823" t="s">
        <v>85</v>
      </c>
      <c r="E7823">
        <v>81598</v>
      </c>
      <c r="F7823">
        <v>2020</v>
      </c>
    </row>
    <row r="7824" spans="1:6" x14ac:dyDescent="0.25">
      <c r="A7824" t="s">
        <v>2332</v>
      </c>
      <c r="B7824" t="s">
        <v>2350</v>
      </c>
      <c r="C7824" t="b">
        <v>0</v>
      </c>
      <c r="D7824" t="s">
        <v>85</v>
      </c>
      <c r="E7824">
        <v>0</v>
      </c>
      <c r="F7824">
        <v>2020</v>
      </c>
    </row>
    <row r="7825" spans="1:6" x14ac:dyDescent="0.25">
      <c r="A7825" t="s">
        <v>2391</v>
      </c>
      <c r="B7825" t="s">
        <v>2372</v>
      </c>
      <c r="C7825" t="b">
        <v>1</v>
      </c>
      <c r="D7825" t="s">
        <v>85</v>
      </c>
      <c r="E7825">
        <v>35706</v>
      </c>
      <c r="F7825">
        <v>2020</v>
      </c>
    </row>
    <row r="7826" spans="1:6" x14ac:dyDescent="0.25">
      <c r="A7826" t="s">
        <v>2366</v>
      </c>
      <c r="B7826" t="s">
        <v>2339</v>
      </c>
      <c r="C7826" t="b">
        <v>1</v>
      </c>
      <c r="D7826" t="s">
        <v>85</v>
      </c>
      <c r="E7826">
        <v>62122</v>
      </c>
      <c r="F7826">
        <v>2020</v>
      </c>
    </row>
    <row r="7827" spans="1:6" x14ac:dyDescent="0.25">
      <c r="A7827" t="s">
        <v>2366</v>
      </c>
      <c r="B7827" t="s">
        <v>2339</v>
      </c>
      <c r="C7827" t="b">
        <v>1</v>
      </c>
      <c r="D7827" t="s">
        <v>114</v>
      </c>
      <c r="E7827">
        <v>164168</v>
      </c>
      <c r="F7827">
        <v>2020</v>
      </c>
    </row>
    <row r="7828" spans="1:6" x14ac:dyDescent="0.25">
      <c r="A7828" t="s">
        <v>2366</v>
      </c>
      <c r="B7828" t="s">
        <v>2339</v>
      </c>
      <c r="C7828" t="b">
        <v>1</v>
      </c>
      <c r="D7828" t="s">
        <v>114</v>
      </c>
      <c r="E7828">
        <v>172586</v>
      </c>
      <c r="F7828">
        <v>2020</v>
      </c>
    </row>
    <row r="7829" spans="1:6" x14ac:dyDescent="0.25">
      <c r="A7829" t="s">
        <v>2444</v>
      </c>
      <c r="B7829" t="s">
        <v>2352</v>
      </c>
      <c r="C7829" t="b">
        <v>0</v>
      </c>
      <c r="D7829" t="s">
        <v>58</v>
      </c>
      <c r="E7829">
        <v>147225.4</v>
      </c>
      <c r="F7829">
        <v>2020</v>
      </c>
    </row>
    <row r="7830" spans="1:6" x14ac:dyDescent="0.25">
      <c r="A7830" t="s">
        <v>2441</v>
      </c>
      <c r="B7830" t="s">
        <v>2343</v>
      </c>
      <c r="C7830" t="b">
        <v>1</v>
      </c>
      <c r="D7830" t="s">
        <v>100</v>
      </c>
      <c r="E7830">
        <v>1725983</v>
      </c>
      <c r="F7830">
        <v>2020</v>
      </c>
    </row>
    <row r="7831" spans="1:6" x14ac:dyDescent="0.25">
      <c r="A7831" t="s">
        <v>2332</v>
      </c>
      <c r="B7831" t="s">
        <v>2372</v>
      </c>
      <c r="C7831" t="b">
        <v>0</v>
      </c>
      <c r="D7831" t="s">
        <v>100</v>
      </c>
      <c r="E7831">
        <v>0</v>
      </c>
      <c r="F7831">
        <v>2020</v>
      </c>
    </row>
    <row r="7832" spans="1:6" x14ac:dyDescent="0.25">
      <c r="A7832" t="s">
        <v>2441</v>
      </c>
      <c r="B7832" t="s">
        <v>2343</v>
      </c>
      <c r="C7832" t="b">
        <v>1</v>
      </c>
      <c r="D7832" t="s">
        <v>100</v>
      </c>
      <c r="E7832">
        <v>3463547</v>
      </c>
      <c r="F7832">
        <v>2020</v>
      </c>
    </row>
    <row r="7833" spans="1:6" x14ac:dyDescent="0.25">
      <c r="A7833" t="s">
        <v>2332</v>
      </c>
      <c r="B7833" t="s">
        <v>2372</v>
      </c>
      <c r="C7833" t="b">
        <v>0</v>
      </c>
      <c r="D7833" t="s">
        <v>100</v>
      </c>
      <c r="E7833">
        <v>0</v>
      </c>
      <c r="F7833">
        <v>2020</v>
      </c>
    </row>
    <row r="7834" spans="1:6" x14ac:dyDescent="0.25">
      <c r="A7834" t="s">
        <v>2398</v>
      </c>
      <c r="B7834" t="s">
        <v>2352</v>
      </c>
      <c r="C7834" t="b">
        <v>1</v>
      </c>
      <c r="D7834" t="s">
        <v>82</v>
      </c>
      <c r="E7834">
        <v>68096</v>
      </c>
      <c r="F7834">
        <v>2020</v>
      </c>
    </row>
    <row r="7835" spans="1:6" x14ac:dyDescent="0.25">
      <c r="A7835" t="s">
        <v>2366</v>
      </c>
      <c r="B7835" t="s">
        <v>2339</v>
      </c>
      <c r="C7835" t="b">
        <v>1</v>
      </c>
      <c r="D7835" t="s">
        <v>100</v>
      </c>
      <c r="E7835">
        <v>8319</v>
      </c>
      <c r="F7835">
        <v>2020</v>
      </c>
    </row>
    <row r="7836" spans="1:6" x14ac:dyDescent="0.25">
      <c r="A7836" t="s">
        <v>2366</v>
      </c>
      <c r="B7836" t="s">
        <v>2339</v>
      </c>
      <c r="C7836" t="b">
        <v>1</v>
      </c>
      <c r="D7836" t="s">
        <v>40</v>
      </c>
      <c r="E7836">
        <v>128437</v>
      </c>
      <c r="F7836">
        <v>2020</v>
      </c>
    </row>
    <row r="7837" spans="1:6" x14ac:dyDescent="0.25">
      <c r="A7837" t="s">
        <v>2366</v>
      </c>
      <c r="B7837" t="s">
        <v>2339</v>
      </c>
      <c r="C7837" t="b">
        <v>1</v>
      </c>
      <c r="D7837" t="s">
        <v>100</v>
      </c>
      <c r="E7837">
        <v>17632</v>
      </c>
      <c r="F7837">
        <v>2020</v>
      </c>
    </row>
    <row r="7838" spans="1:6" x14ac:dyDescent="0.25">
      <c r="A7838" t="s">
        <v>2391</v>
      </c>
      <c r="B7838" t="s">
        <v>2352</v>
      </c>
      <c r="C7838" t="b">
        <v>1</v>
      </c>
      <c r="D7838" t="s">
        <v>15</v>
      </c>
      <c r="E7838">
        <v>30308</v>
      </c>
      <c r="F7838">
        <v>2020</v>
      </c>
    </row>
    <row r="7839" spans="1:6" x14ac:dyDescent="0.25">
      <c r="A7839" t="s">
        <v>2366</v>
      </c>
      <c r="B7839" t="s">
        <v>2339</v>
      </c>
      <c r="C7839" t="b">
        <v>1</v>
      </c>
      <c r="D7839" t="s">
        <v>60</v>
      </c>
      <c r="E7839">
        <v>3127</v>
      </c>
      <c r="F7839">
        <v>2020</v>
      </c>
    </row>
    <row r="7840" spans="1:6" x14ac:dyDescent="0.25">
      <c r="A7840" t="s">
        <v>2391</v>
      </c>
      <c r="B7840" t="s">
        <v>2352</v>
      </c>
      <c r="C7840" t="b">
        <v>1</v>
      </c>
      <c r="D7840" t="s">
        <v>15</v>
      </c>
      <c r="E7840">
        <v>29130</v>
      </c>
      <c r="F7840">
        <v>2020</v>
      </c>
    </row>
    <row r="7841" spans="1:6" x14ac:dyDescent="0.25">
      <c r="A7841" t="s">
        <v>2391</v>
      </c>
      <c r="B7841" t="s">
        <v>2352</v>
      </c>
      <c r="C7841" t="b">
        <v>1</v>
      </c>
      <c r="D7841" t="s">
        <v>15</v>
      </c>
      <c r="E7841">
        <v>10687</v>
      </c>
      <c r="F7841">
        <v>2020</v>
      </c>
    </row>
    <row r="7842" spans="1:6" x14ac:dyDescent="0.25">
      <c r="A7842" t="s">
        <v>2391</v>
      </c>
      <c r="B7842" t="s">
        <v>2352</v>
      </c>
      <c r="C7842" t="b">
        <v>1</v>
      </c>
      <c r="D7842" t="s">
        <v>15</v>
      </c>
      <c r="E7842">
        <v>56234</v>
      </c>
      <c r="F7842">
        <v>2020</v>
      </c>
    </row>
    <row r="7843" spans="1:6" x14ac:dyDescent="0.25">
      <c r="A7843" t="s">
        <v>2440</v>
      </c>
      <c r="B7843" t="s">
        <v>2339</v>
      </c>
      <c r="C7843" t="b">
        <v>1</v>
      </c>
      <c r="D7843" t="s">
        <v>40</v>
      </c>
      <c r="E7843">
        <v>79296</v>
      </c>
      <c r="F7843">
        <v>2020</v>
      </c>
    </row>
    <row r="7844" spans="1:6" x14ac:dyDescent="0.25">
      <c r="A7844" t="s">
        <v>2391</v>
      </c>
      <c r="B7844" t="s">
        <v>2343</v>
      </c>
      <c r="C7844" t="b">
        <v>1</v>
      </c>
      <c r="D7844" t="s">
        <v>125</v>
      </c>
      <c r="E7844">
        <v>333845</v>
      </c>
      <c r="F7844">
        <v>2020</v>
      </c>
    </row>
    <row r="7845" spans="1:6" x14ac:dyDescent="0.25">
      <c r="A7845" t="s">
        <v>2391</v>
      </c>
      <c r="B7845" t="s">
        <v>2343</v>
      </c>
      <c r="C7845" t="b">
        <v>1</v>
      </c>
      <c r="D7845" t="s">
        <v>125</v>
      </c>
      <c r="E7845">
        <v>626019</v>
      </c>
      <c r="F7845">
        <v>2020</v>
      </c>
    </row>
    <row r="7846" spans="1:6" x14ac:dyDescent="0.25">
      <c r="A7846" t="s">
        <v>2332</v>
      </c>
      <c r="B7846" t="s">
        <v>2350</v>
      </c>
      <c r="C7846" t="b">
        <v>0</v>
      </c>
      <c r="D7846" t="s">
        <v>24</v>
      </c>
      <c r="E7846">
        <v>0</v>
      </c>
      <c r="F7846">
        <v>2020</v>
      </c>
    </row>
    <row r="7847" spans="1:6" x14ac:dyDescent="0.25">
      <c r="A7847" t="s">
        <v>2396</v>
      </c>
      <c r="B7847" t="s">
        <v>2343</v>
      </c>
      <c r="C7847" t="b">
        <v>1</v>
      </c>
      <c r="D7847" t="s">
        <v>24</v>
      </c>
      <c r="E7847">
        <v>810696</v>
      </c>
      <c r="F7847">
        <v>2020</v>
      </c>
    </row>
    <row r="7848" spans="1:6" x14ac:dyDescent="0.25">
      <c r="A7848" t="s">
        <v>2332</v>
      </c>
      <c r="B7848" t="s">
        <v>2350</v>
      </c>
      <c r="C7848" t="b">
        <v>0</v>
      </c>
      <c r="D7848" t="s">
        <v>24</v>
      </c>
      <c r="E7848">
        <v>0</v>
      </c>
      <c r="F7848">
        <v>2020</v>
      </c>
    </row>
    <row r="7849" spans="1:6" x14ac:dyDescent="0.25">
      <c r="A7849" t="s">
        <v>2396</v>
      </c>
      <c r="B7849" t="s">
        <v>2343</v>
      </c>
      <c r="C7849" t="b">
        <v>1</v>
      </c>
      <c r="D7849" t="s">
        <v>24</v>
      </c>
      <c r="E7849">
        <v>1361274</v>
      </c>
      <c r="F7849">
        <v>2020</v>
      </c>
    </row>
    <row r="7850" spans="1:6" x14ac:dyDescent="0.25">
      <c r="A7850" t="s">
        <v>2444</v>
      </c>
      <c r="B7850" t="s">
        <v>2350</v>
      </c>
      <c r="C7850" t="b">
        <v>0</v>
      </c>
      <c r="D7850" t="s">
        <v>60</v>
      </c>
      <c r="E7850">
        <v>22</v>
      </c>
      <c r="F7850">
        <v>2020</v>
      </c>
    </row>
    <row r="7851" spans="1:6" x14ac:dyDescent="0.25">
      <c r="A7851" t="s">
        <v>2441</v>
      </c>
      <c r="B7851" t="s">
        <v>2343</v>
      </c>
      <c r="C7851" t="b">
        <v>1</v>
      </c>
      <c r="D7851" t="s">
        <v>16</v>
      </c>
      <c r="E7851">
        <v>1259462</v>
      </c>
      <c r="F7851">
        <v>2020</v>
      </c>
    </row>
    <row r="7852" spans="1:6" x14ac:dyDescent="0.25">
      <c r="A7852" t="s">
        <v>2441</v>
      </c>
      <c r="B7852" t="s">
        <v>2343</v>
      </c>
      <c r="C7852" t="b">
        <v>1</v>
      </c>
      <c r="D7852" t="s">
        <v>16</v>
      </c>
      <c r="E7852">
        <v>1780247</v>
      </c>
      <c r="F7852">
        <v>2020</v>
      </c>
    </row>
    <row r="7853" spans="1:6" x14ac:dyDescent="0.25">
      <c r="A7853" t="s">
        <v>2332</v>
      </c>
      <c r="B7853" t="s">
        <v>2350</v>
      </c>
      <c r="C7853" t="b">
        <v>0</v>
      </c>
      <c r="D7853" t="s">
        <v>131</v>
      </c>
      <c r="E7853">
        <v>0</v>
      </c>
      <c r="F7853">
        <v>2020</v>
      </c>
    </row>
    <row r="7854" spans="1:6" x14ac:dyDescent="0.25">
      <c r="A7854" t="s">
        <v>2441</v>
      </c>
      <c r="B7854" t="s">
        <v>2352</v>
      </c>
      <c r="C7854" t="b">
        <v>1</v>
      </c>
      <c r="D7854" t="s">
        <v>131</v>
      </c>
      <c r="E7854">
        <v>2418</v>
      </c>
      <c r="F7854">
        <v>2020</v>
      </c>
    </row>
    <row r="7855" spans="1:6" x14ac:dyDescent="0.25">
      <c r="A7855" t="s">
        <v>2441</v>
      </c>
      <c r="B7855" t="s">
        <v>2343</v>
      </c>
      <c r="C7855" t="b">
        <v>1</v>
      </c>
      <c r="D7855" t="s">
        <v>74</v>
      </c>
      <c r="E7855">
        <v>953940</v>
      </c>
      <c r="F7855">
        <v>2020</v>
      </c>
    </row>
    <row r="7856" spans="1:6" x14ac:dyDescent="0.25">
      <c r="A7856" t="s">
        <v>2441</v>
      </c>
      <c r="B7856" t="s">
        <v>2343</v>
      </c>
      <c r="C7856" t="b">
        <v>1</v>
      </c>
      <c r="D7856" t="s">
        <v>74</v>
      </c>
      <c r="E7856">
        <v>1592137</v>
      </c>
      <c r="F7856">
        <v>2020</v>
      </c>
    </row>
    <row r="7857" spans="1:6" x14ac:dyDescent="0.25">
      <c r="A7857" t="s">
        <v>2396</v>
      </c>
      <c r="B7857" t="s">
        <v>2352</v>
      </c>
      <c r="C7857" t="b">
        <v>1</v>
      </c>
      <c r="D7857" t="s">
        <v>15</v>
      </c>
      <c r="E7857">
        <v>29351</v>
      </c>
      <c r="F7857">
        <v>2020</v>
      </c>
    </row>
    <row r="7858" spans="1:6" x14ac:dyDescent="0.25">
      <c r="A7858" t="s">
        <v>2391</v>
      </c>
      <c r="B7858" t="s">
        <v>2352</v>
      </c>
      <c r="C7858" t="b">
        <v>0</v>
      </c>
      <c r="D7858" t="s">
        <v>15</v>
      </c>
      <c r="E7858">
        <v>235142.3</v>
      </c>
      <c r="F7858">
        <v>2020</v>
      </c>
    </row>
    <row r="7859" spans="1:6" x14ac:dyDescent="0.25">
      <c r="A7859" t="s">
        <v>2353</v>
      </c>
      <c r="B7859" t="s">
        <v>2372</v>
      </c>
      <c r="C7859" t="b">
        <v>0</v>
      </c>
      <c r="D7859" t="s">
        <v>15</v>
      </c>
      <c r="E7859">
        <v>130732.7</v>
      </c>
      <c r="F7859">
        <v>2020</v>
      </c>
    </row>
    <row r="7860" spans="1:6" x14ac:dyDescent="0.25">
      <c r="A7860" t="s">
        <v>2332</v>
      </c>
      <c r="B7860" t="s">
        <v>2343</v>
      </c>
      <c r="C7860" t="b">
        <v>0</v>
      </c>
      <c r="D7860" t="s">
        <v>15</v>
      </c>
      <c r="E7860">
        <v>0</v>
      </c>
      <c r="F7860">
        <v>2020</v>
      </c>
    </row>
    <row r="7861" spans="1:6" x14ac:dyDescent="0.25">
      <c r="A7861" t="s">
        <v>2396</v>
      </c>
      <c r="B7861" t="s">
        <v>2352</v>
      </c>
      <c r="C7861" t="b">
        <v>1</v>
      </c>
      <c r="D7861" t="s">
        <v>15</v>
      </c>
      <c r="E7861">
        <v>8863</v>
      </c>
      <c r="F7861">
        <v>2020</v>
      </c>
    </row>
    <row r="7862" spans="1:6" x14ac:dyDescent="0.25">
      <c r="A7862" t="s">
        <v>2383</v>
      </c>
      <c r="B7862" t="s">
        <v>2345</v>
      </c>
      <c r="C7862" t="b">
        <v>1</v>
      </c>
      <c r="D7862" t="s">
        <v>35</v>
      </c>
      <c r="E7862">
        <v>11266204</v>
      </c>
      <c r="F7862">
        <v>2020</v>
      </c>
    </row>
    <row r="7863" spans="1:6" x14ac:dyDescent="0.25">
      <c r="A7863" t="s">
        <v>2353</v>
      </c>
      <c r="B7863" t="s">
        <v>2347</v>
      </c>
      <c r="C7863" t="b">
        <v>0</v>
      </c>
      <c r="D7863" t="s">
        <v>35</v>
      </c>
      <c r="E7863">
        <v>41859.177000000003</v>
      </c>
      <c r="F7863">
        <v>2020</v>
      </c>
    </row>
    <row r="7864" spans="1:6" x14ac:dyDescent="0.25">
      <c r="A7864" t="s">
        <v>2440</v>
      </c>
      <c r="B7864" t="s">
        <v>2352</v>
      </c>
      <c r="C7864" t="b">
        <v>0</v>
      </c>
      <c r="D7864" t="s">
        <v>48</v>
      </c>
      <c r="E7864">
        <v>93566</v>
      </c>
      <c r="F7864">
        <v>2020</v>
      </c>
    </row>
    <row r="7865" spans="1:6" x14ac:dyDescent="0.25">
      <c r="A7865" t="s">
        <v>2385</v>
      </c>
      <c r="B7865" t="s">
        <v>2341</v>
      </c>
      <c r="C7865" t="b">
        <v>1</v>
      </c>
      <c r="D7865" t="s">
        <v>19</v>
      </c>
      <c r="E7865">
        <v>7036</v>
      </c>
      <c r="F7865">
        <v>2020</v>
      </c>
    </row>
    <row r="7866" spans="1:6" x14ac:dyDescent="0.25">
      <c r="A7866" t="s">
        <v>2391</v>
      </c>
      <c r="B7866" t="s">
        <v>2347</v>
      </c>
      <c r="C7866" t="b">
        <v>0</v>
      </c>
      <c r="D7866" t="s">
        <v>131</v>
      </c>
      <c r="E7866">
        <v>17237</v>
      </c>
      <c r="F7866">
        <v>2020</v>
      </c>
    </row>
    <row r="7867" spans="1:6" x14ac:dyDescent="0.25">
      <c r="A7867" t="s">
        <v>2410</v>
      </c>
      <c r="B7867" t="s">
        <v>2341</v>
      </c>
      <c r="C7867" t="b">
        <v>0</v>
      </c>
      <c r="D7867" t="s">
        <v>29</v>
      </c>
      <c r="E7867">
        <v>1250</v>
      </c>
      <c r="F7867">
        <v>2020</v>
      </c>
    </row>
    <row r="7868" spans="1:6" x14ac:dyDescent="0.25">
      <c r="A7868" t="s">
        <v>2380</v>
      </c>
      <c r="B7868" t="s">
        <v>2352</v>
      </c>
      <c r="C7868" t="b">
        <v>1</v>
      </c>
      <c r="D7868" t="s">
        <v>69</v>
      </c>
      <c r="E7868">
        <v>57048</v>
      </c>
      <c r="F7868">
        <v>2020</v>
      </c>
    </row>
    <row r="7869" spans="1:6" x14ac:dyDescent="0.25">
      <c r="A7869" t="s">
        <v>2391</v>
      </c>
      <c r="B7869" t="s">
        <v>2339</v>
      </c>
      <c r="C7869" t="b">
        <v>1</v>
      </c>
      <c r="D7869" t="s">
        <v>97</v>
      </c>
      <c r="E7869">
        <v>52887</v>
      </c>
      <c r="F7869">
        <v>2020</v>
      </c>
    </row>
    <row r="7870" spans="1:6" x14ac:dyDescent="0.25">
      <c r="A7870" t="s">
        <v>2397</v>
      </c>
      <c r="B7870" t="s">
        <v>2352</v>
      </c>
      <c r="C7870" t="b">
        <v>1</v>
      </c>
      <c r="D7870" t="s">
        <v>15</v>
      </c>
      <c r="E7870">
        <v>3826</v>
      </c>
      <c r="F7870">
        <v>2020</v>
      </c>
    </row>
    <row r="7871" spans="1:6" x14ac:dyDescent="0.25">
      <c r="A7871" t="s">
        <v>2332</v>
      </c>
      <c r="B7871" t="s">
        <v>2386</v>
      </c>
      <c r="C7871" t="b">
        <v>0</v>
      </c>
      <c r="D7871" t="s">
        <v>15</v>
      </c>
      <c r="E7871">
        <v>0</v>
      </c>
      <c r="F7871">
        <v>2020</v>
      </c>
    </row>
    <row r="7872" spans="1:6" x14ac:dyDescent="0.25">
      <c r="A7872" t="s">
        <v>2396</v>
      </c>
      <c r="B7872" t="s">
        <v>2386</v>
      </c>
      <c r="C7872" t="b">
        <v>1</v>
      </c>
      <c r="D7872" t="s">
        <v>125</v>
      </c>
      <c r="E7872">
        <v>124604</v>
      </c>
      <c r="F7872">
        <v>2020</v>
      </c>
    </row>
    <row r="7873" spans="1:6" x14ac:dyDescent="0.25">
      <c r="A7873" t="s">
        <v>2379</v>
      </c>
      <c r="B7873" t="s">
        <v>2386</v>
      </c>
      <c r="C7873" t="b">
        <v>1</v>
      </c>
      <c r="D7873" t="s">
        <v>52</v>
      </c>
      <c r="E7873">
        <v>11375</v>
      </c>
      <c r="F7873">
        <v>2020</v>
      </c>
    </row>
    <row r="7874" spans="1:6" x14ac:dyDescent="0.25">
      <c r="A7874" t="s">
        <v>2380</v>
      </c>
      <c r="B7874" t="s">
        <v>2386</v>
      </c>
      <c r="C7874" t="b">
        <v>1</v>
      </c>
      <c r="D7874" t="s">
        <v>131</v>
      </c>
      <c r="E7874">
        <v>31988</v>
      </c>
      <c r="F7874">
        <v>2020</v>
      </c>
    </row>
    <row r="7875" spans="1:6" x14ac:dyDescent="0.25">
      <c r="A7875" t="s">
        <v>2332</v>
      </c>
      <c r="B7875" t="s">
        <v>2350</v>
      </c>
      <c r="C7875" t="b">
        <v>0</v>
      </c>
      <c r="D7875" t="s">
        <v>105</v>
      </c>
      <c r="E7875">
        <v>133.00299999999999</v>
      </c>
      <c r="F7875">
        <v>2020</v>
      </c>
    </row>
    <row r="7876" spans="1:6" x14ac:dyDescent="0.25">
      <c r="A7876" t="s">
        <v>2332</v>
      </c>
      <c r="B7876" t="s">
        <v>2343</v>
      </c>
      <c r="C7876" t="b">
        <v>0</v>
      </c>
      <c r="D7876" t="s">
        <v>105</v>
      </c>
      <c r="E7876">
        <v>2030219</v>
      </c>
      <c r="F7876">
        <v>2020</v>
      </c>
    </row>
    <row r="7877" spans="1:6" x14ac:dyDescent="0.25">
      <c r="A7877" t="s">
        <v>2353</v>
      </c>
      <c r="B7877" t="s">
        <v>2350</v>
      </c>
      <c r="C7877" t="b">
        <v>0</v>
      </c>
      <c r="D7877" t="s">
        <v>105</v>
      </c>
      <c r="E7877">
        <v>212.30600000000001</v>
      </c>
      <c r="F7877">
        <v>2020</v>
      </c>
    </row>
    <row r="7878" spans="1:6" x14ac:dyDescent="0.25">
      <c r="A7878" t="s">
        <v>2441</v>
      </c>
      <c r="B7878" t="s">
        <v>2343</v>
      </c>
      <c r="C7878" t="b">
        <v>1</v>
      </c>
      <c r="D7878" t="s">
        <v>105</v>
      </c>
      <c r="E7878">
        <v>3224351.7</v>
      </c>
      <c r="F7878">
        <v>2020</v>
      </c>
    </row>
    <row r="7879" spans="1:6" x14ac:dyDescent="0.25">
      <c r="A7879" t="s">
        <v>2366</v>
      </c>
      <c r="B7879" t="s">
        <v>2350</v>
      </c>
      <c r="C7879" t="b">
        <v>1</v>
      </c>
      <c r="D7879" t="s">
        <v>111</v>
      </c>
      <c r="E7879">
        <v>114</v>
      </c>
      <c r="F7879">
        <v>2020</v>
      </c>
    </row>
    <row r="7880" spans="1:6" x14ac:dyDescent="0.25">
      <c r="A7880" t="s">
        <v>2332</v>
      </c>
      <c r="B7880" t="s">
        <v>2386</v>
      </c>
      <c r="C7880" t="b">
        <v>0</v>
      </c>
      <c r="D7880" t="s">
        <v>111</v>
      </c>
      <c r="E7880">
        <v>0</v>
      </c>
      <c r="F7880">
        <v>2020</v>
      </c>
    </row>
    <row r="7881" spans="1:6" x14ac:dyDescent="0.25">
      <c r="A7881" t="s">
        <v>2342</v>
      </c>
      <c r="B7881" t="s">
        <v>2341</v>
      </c>
      <c r="C7881" t="b">
        <v>1</v>
      </c>
      <c r="D7881" t="s">
        <v>16</v>
      </c>
      <c r="E7881">
        <v>7820</v>
      </c>
      <c r="F7881">
        <v>2020</v>
      </c>
    </row>
    <row r="7882" spans="1:6" x14ac:dyDescent="0.25">
      <c r="A7882" t="s">
        <v>2383</v>
      </c>
      <c r="B7882" t="s">
        <v>2343</v>
      </c>
      <c r="C7882" t="b">
        <v>1</v>
      </c>
      <c r="D7882" t="s">
        <v>15</v>
      </c>
      <c r="E7882">
        <v>274629</v>
      </c>
      <c r="F7882">
        <v>2020</v>
      </c>
    </row>
    <row r="7883" spans="1:6" x14ac:dyDescent="0.25">
      <c r="A7883" t="s">
        <v>2396</v>
      </c>
      <c r="B7883" t="s">
        <v>2343</v>
      </c>
      <c r="C7883" t="b">
        <v>1</v>
      </c>
      <c r="D7883" t="s">
        <v>15</v>
      </c>
      <c r="E7883">
        <v>428069</v>
      </c>
      <c r="F7883">
        <v>2020</v>
      </c>
    </row>
    <row r="7884" spans="1:6" x14ac:dyDescent="0.25">
      <c r="A7884" t="s">
        <v>2366</v>
      </c>
      <c r="B7884" t="s">
        <v>2352</v>
      </c>
      <c r="C7884" t="b">
        <v>1</v>
      </c>
      <c r="D7884" t="s">
        <v>15</v>
      </c>
      <c r="E7884">
        <v>1097</v>
      </c>
      <c r="F7884">
        <v>2020</v>
      </c>
    </row>
    <row r="7885" spans="1:6" x14ac:dyDescent="0.25">
      <c r="A7885" t="s">
        <v>2366</v>
      </c>
      <c r="B7885" t="s">
        <v>2352</v>
      </c>
      <c r="C7885" t="b">
        <v>1</v>
      </c>
      <c r="D7885" t="s">
        <v>15</v>
      </c>
      <c r="E7885">
        <v>615</v>
      </c>
      <c r="F7885">
        <v>2020</v>
      </c>
    </row>
    <row r="7886" spans="1:6" x14ac:dyDescent="0.25">
      <c r="A7886" t="s">
        <v>2391</v>
      </c>
      <c r="B7886" t="s">
        <v>2352</v>
      </c>
      <c r="C7886" t="b">
        <v>1</v>
      </c>
      <c r="D7886" t="s">
        <v>35</v>
      </c>
      <c r="E7886">
        <v>82936</v>
      </c>
      <c r="F7886">
        <v>2020</v>
      </c>
    </row>
    <row r="7887" spans="1:6" x14ac:dyDescent="0.25">
      <c r="A7887" t="s">
        <v>2396</v>
      </c>
      <c r="B7887" t="s">
        <v>2352</v>
      </c>
      <c r="C7887" t="b">
        <v>1</v>
      </c>
      <c r="D7887" t="s">
        <v>79</v>
      </c>
      <c r="E7887">
        <v>227918</v>
      </c>
      <c r="F7887">
        <v>2020</v>
      </c>
    </row>
    <row r="7888" spans="1:6" x14ac:dyDescent="0.25">
      <c r="A7888" t="s">
        <v>2332</v>
      </c>
      <c r="B7888" t="s">
        <v>2350</v>
      </c>
      <c r="C7888" t="b">
        <v>0</v>
      </c>
      <c r="D7888" t="s">
        <v>122</v>
      </c>
      <c r="E7888">
        <v>0</v>
      </c>
      <c r="F7888">
        <v>2020</v>
      </c>
    </row>
    <row r="7889" spans="1:6" x14ac:dyDescent="0.25">
      <c r="A7889" t="s">
        <v>2332</v>
      </c>
      <c r="B7889" t="s">
        <v>2343</v>
      </c>
      <c r="C7889" t="b">
        <v>0</v>
      </c>
      <c r="D7889" t="s">
        <v>122</v>
      </c>
      <c r="E7889">
        <v>0</v>
      </c>
      <c r="F7889">
        <v>2020</v>
      </c>
    </row>
    <row r="7890" spans="1:6" x14ac:dyDescent="0.25">
      <c r="A7890" t="s">
        <v>2332</v>
      </c>
      <c r="B7890" t="s">
        <v>2350</v>
      </c>
      <c r="C7890" t="b">
        <v>0</v>
      </c>
      <c r="D7890" t="s">
        <v>122</v>
      </c>
      <c r="E7890">
        <v>0</v>
      </c>
      <c r="F7890">
        <v>2020</v>
      </c>
    </row>
    <row r="7891" spans="1:6" x14ac:dyDescent="0.25">
      <c r="A7891" t="s">
        <v>2381</v>
      </c>
      <c r="B7891" t="s">
        <v>2343</v>
      </c>
      <c r="C7891" t="b">
        <v>1</v>
      </c>
      <c r="D7891" t="s">
        <v>122</v>
      </c>
      <c r="E7891">
        <v>9099466</v>
      </c>
      <c r="F7891">
        <v>2020</v>
      </c>
    </row>
    <row r="7892" spans="1:6" x14ac:dyDescent="0.25">
      <c r="A7892" t="s">
        <v>2366</v>
      </c>
      <c r="B7892" t="s">
        <v>2339</v>
      </c>
      <c r="C7892" t="b">
        <v>1</v>
      </c>
      <c r="D7892" t="s">
        <v>58</v>
      </c>
      <c r="E7892">
        <v>2478</v>
      </c>
      <c r="F7892">
        <v>2020</v>
      </c>
    </row>
    <row r="7893" spans="1:6" x14ac:dyDescent="0.25">
      <c r="A7893" t="s">
        <v>2447</v>
      </c>
      <c r="B7893" t="s">
        <v>2352</v>
      </c>
      <c r="C7893" t="b">
        <v>0</v>
      </c>
      <c r="D7893" t="s">
        <v>15</v>
      </c>
      <c r="E7893">
        <v>36841</v>
      </c>
      <c r="F7893">
        <v>2020</v>
      </c>
    </row>
    <row r="7894" spans="1:6" x14ac:dyDescent="0.25">
      <c r="A7894" t="s">
        <v>2396</v>
      </c>
      <c r="B7894" t="s">
        <v>2352</v>
      </c>
      <c r="C7894" t="b">
        <v>1</v>
      </c>
      <c r="D7894" t="s">
        <v>15</v>
      </c>
      <c r="E7894">
        <v>14492</v>
      </c>
      <c r="F7894">
        <v>2020</v>
      </c>
    </row>
    <row r="7895" spans="1:6" x14ac:dyDescent="0.25">
      <c r="A7895" t="s">
        <v>2366</v>
      </c>
      <c r="B7895" t="s">
        <v>2350</v>
      </c>
      <c r="C7895" t="b">
        <v>1</v>
      </c>
      <c r="D7895" t="s">
        <v>122</v>
      </c>
      <c r="E7895">
        <v>232</v>
      </c>
      <c r="F7895">
        <v>2020</v>
      </c>
    </row>
    <row r="7896" spans="1:6" x14ac:dyDescent="0.25">
      <c r="A7896" t="s">
        <v>2455</v>
      </c>
      <c r="B7896" t="s">
        <v>2350</v>
      </c>
      <c r="C7896" t="b">
        <v>1</v>
      </c>
      <c r="D7896" t="s">
        <v>122</v>
      </c>
      <c r="E7896">
        <v>90</v>
      </c>
      <c r="F7896">
        <v>2020</v>
      </c>
    </row>
    <row r="7897" spans="1:6" x14ac:dyDescent="0.25">
      <c r="A7897" t="s">
        <v>2396</v>
      </c>
      <c r="B7897" t="s">
        <v>2352</v>
      </c>
      <c r="C7897" t="b">
        <v>1</v>
      </c>
      <c r="D7897" t="s">
        <v>15</v>
      </c>
      <c r="E7897">
        <v>21620</v>
      </c>
      <c r="F7897">
        <v>2020</v>
      </c>
    </row>
    <row r="7898" spans="1:6" x14ac:dyDescent="0.25">
      <c r="A7898" t="s">
        <v>2396</v>
      </c>
      <c r="B7898" t="s">
        <v>2386</v>
      </c>
      <c r="C7898" t="b">
        <v>1</v>
      </c>
      <c r="D7898" t="s">
        <v>52</v>
      </c>
      <c r="E7898">
        <v>4981</v>
      </c>
      <c r="F7898">
        <v>2020</v>
      </c>
    </row>
    <row r="7899" spans="1:6" x14ac:dyDescent="0.25">
      <c r="A7899" t="s">
        <v>2332</v>
      </c>
      <c r="B7899" t="s">
        <v>2350</v>
      </c>
      <c r="C7899" t="b">
        <v>0</v>
      </c>
      <c r="D7899" t="s">
        <v>52</v>
      </c>
      <c r="E7899">
        <v>0</v>
      </c>
      <c r="F7899">
        <v>2020</v>
      </c>
    </row>
    <row r="7900" spans="1:6" x14ac:dyDescent="0.25">
      <c r="A7900" t="s">
        <v>2391</v>
      </c>
      <c r="B7900" t="s">
        <v>2343</v>
      </c>
      <c r="C7900" t="b">
        <v>1</v>
      </c>
      <c r="D7900" t="s">
        <v>27</v>
      </c>
      <c r="E7900">
        <v>3074395</v>
      </c>
      <c r="F7900">
        <v>2020</v>
      </c>
    </row>
    <row r="7901" spans="1:6" x14ac:dyDescent="0.25">
      <c r="A7901" t="s">
        <v>2391</v>
      </c>
      <c r="B7901" t="s">
        <v>2343</v>
      </c>
      <c r="C7901" t="b">
        <v>1</v>
      </c>
      <c r="D7901" t="s">
        <v>27</v>
      </c>
      <c r="E7901">
        <v>5331492</v>
      </c>
      <c r="F7901">
        <v>2020</v>
      </c>
    </row>
    <row r="7902" spans="1:6" x14ac:dyDescent="0.25">
      <c r="A7902" t="s">
        <v>2389</v>
      </c>
      <c r="B7902" t="s">
        <v>2343</v>
      </c>
      <c r="C7902" t="b">
        <v>1</v>
      </c>
      <c r="D7902" t="s">
        <v>6</v>
      </c>
      <c r="E7902">
        <v>147217</v>
      </c>
      <c r="F7902">
        <v>2020</v>
      </c>
    </row>
    <row r="7903" spans="1:6" x14ac:dyDescent="0.25">
      <c r="A7903" t="s">
        <v>2370</v>
      </c>
      <c r="B7903" t="s">
        <v>2343</v>
      </c>
      <c r="C7903" t="b">
        <v>1</v>
      </c>
      <c r="D7903" t="s">
        <v>6</v>
      </c>
      <c r="E7903">
        <v>257622</v>
      </c>
      <c r="F7903">
        <v>2020</v>
      </c>
    </row>
    <row r="7904" spans="1:6" x14ac:dyDescent="0.25">
      <c r="A7904" t="s">
        <v>2366</v>
      </c>
      <c r="B7904" t="s">
        <v>2339</v>
      </c>
      <c r="C7904" t="b">
        <v>1</v>
      </c>
      <c r="D7904" t="s">
        <v>114</v>
      </c>
      <c r="E7904">
        <v>555840</v>
      </c>
      <c r="F7904">
        <v>2020</v>
      </c>
    </row>
    <row r="7905" spans="1:6" x14ac:dyDescent="0.25">
      <c r="A7905" t="s">
        <v>2332</v>
      </c>
      <c r="B7905" t="s">
        <v>2350</v>
      </c>
      <c r="C7905" t="b">
        <v>0</v>
      </c>
      <c r="D7905" t="s">
        <v>85</v>
      </c>
      <c r="E7905">
        <v>0</v>
      </c>
      <c r="F7905">
        <v>2020</v>
      </c>
    </row>
    <row r="7906" spans="1:6" x14ac:dyDescent="0.25">
      <c r="A7906" t="s">
        <v>2396</v>
      </c>
      <c r="B7906" t="s">
        <v>2372</v>
      </c>
      <c r="C7906" t="b">
        <v>1</v>
      </c>
      <c r="D7906" t="s">
        <v>85</v>
      </c>
      <c r="E7906">
        <v>51768</v>
      </c>
      <c r="F7906">
        <v>2020</v>
      </c>
    </row>
    <row r="7907" spans="1:6" x14ac:dyDescent="0.25">
      <c r="A7907" t="s">
        <v>2332</v>
      </c>
      <c r="B7907" t="s">
        <v>2343</v>
      </c>
      <c r="C7907" t="b">
        <v>0</v>
      </c>
      <c r="D7907" t="s">
        <v>15</v>
      </c>
      <c r="E7907">
        <v>1273549.2</v>
      </c>
      <c r="F7907">
        <v>2020</v>
      </c>
    </row>
    <row r="7908" spans="1:6" x14ac:dyDescent="0.25">
      <c r="A7908" t="s">
        <v>2332</v>
      </c>
      <c r="B7908" t="s">
        <v>2386</v>
      </c>
      <c r="C7908" t="b">
        <v>0</v>
      </c>
      <c r="D7908" t="s">
        <v>15</v>
      </c>
      <c r="E7908">
        <v>19932.798999999999</v>
      </c>
      <c r="F7908">
        <v>2020</v>
      </c>
    </row>
    <row r="7909" spans="1:6" x14ac:dyDescent="0.25">
      <c r="A7909" t="s">
        <v>2380</v>
      </c>
      <c r="B7909" t="s">
        <v>2343</v>
      </c>
      <c r="C7909" t="b">
        <v>1</v>
      </c>
      <c r="D7909" t="s">
        <v>15</v>
      </c>
      <c r="E7909">
        <v>2363151</v>
      </c>
      <c r="F7909">
        <v>2020</v>
      </c>
    </row>
    <row r="7910" spans="1:6" x14ac:dyDescent="0.25">
      <c r="A7910" t="s">
        <v>2353</v>
      </c>
      <c r="B7910" t="s">
        <v>2386</v>
      </c>
      <c r="C7910" t="b">
        <v>0</v>
      </c>
      <c r="D7910" t="s">
        <v>15</v>
      </c>
      <c r="E7910">
        <v>36862.97</v>
      </c>
      <c r="F7910">
        <v>2020</v>
      </c>
    </row>
    <row r="7911" spans="1:6" x14ac:dyDescent="0.25">
      <c r="A7911" t="s">
        <v>2396</v>
      </c>
      <c r="B7911" t="s">
        <v>2352</v>
      </c>
      <c r="C7911" t="b">
        <v>1</v>
      </c>
      <c r="D7911" t="s">
        <v>71</v>
      </c>
      <c r="E7911">
        <v>151838</v>
      </c>
      <c r="F7911">
        <v>2020</v>
      </c>
    </row>
    <row r="7912" spans="1:6" x14ac:dyDescent="0.25">
      <c r="A7912" t="s">
        <v>2396</v>
      </c>
      <c r="B7912" t="s">
        <v>2343</v>
      </c>
      <c r="C7912" t="b">
        <v>1</v>
      </c>
      <c r="D7912" t="s">
        <v>100</v>
      </c>
      <c r="E7912">
        <v>2386977</v>
      </c>
      <c r="F7912">
        <v>2020</v>
      </c>
    </row>
    <row r="7913" spans="1:6" x14ac:dyDescent="0.25">
      <c r="A7913" t="s">
        <v>2396</v>
      </c>
      <c r="B7913" t="s">
        <v>2343</v>
      </c>
      <c r="C7913" t="b">
        <v>1</v>
      </c>
      <c r="D7913" t="s">
        <v>100</v>
      </c>
      <c r="E7913">
        <v>4183679</v>
      </c>
      <c r="F7913">
        <v>2020</v>
      </c>
    </row>
    <row r="7914" spans="1:6" x14ac:dyDescent="0.25">
      <c r="A7914" t="s">
        <v>2445</v>
      </c>
      <c r="B7914" t="s">
        <v>2343</v>
      </c>
      <c r="C7914" t="b">
        <v>1</v>
      </c>
      <c r="D7914" t="s">
        <v>82</v>
      </c>
      <c r="E7914">
        <v>128764</v>
      </c>
      <c r="F7914">
        <v>2020</v>
      </c>
    </row>
    <row r="7915" spans="1:6" x14ac:dyDescent="0.25">
      <c r="A7915" t="s">
        <v>2445</v>
      </c>
      <c r="B7915" t="s">
        <v>2343</v>
      </c>
      <c r="C7915" t="b">
        <v>1</v>
      </c>
      <c r="D7915" t="s">
        <v>82</v>
      </c>
      <c r="E7915">
        <v>265016</v>
      </c>
      <c r="F7915">
        <v>2020</v>
      </c>
    </row>
    <row r="7916" spans="1:6" x14ac:dyDescent="0.25">
      <c r="A7916" t="s">
        <v>2366</v>
      </c>
      <c r="B7916" t="s">
        <v>2339</v>
      </c>
      <c r="C7916" t="b">
        <v>1</v>
      </c>
      <c r="D7916" t="s">
        <v>60</v>
      </c>
      <c r="E7916">
        <v>1584</v>
      </c>
      <c r="F7916">
        <v>2020</v>
      </c>
    </row>
    <row r="7917" spans="1:6" x14ac:dyDescent="0.25">
      <c r="A7917" t="s">
        <v>2342</v>
      </c>
      <c r="B7917" t="s">
        <v>2429</v>
      </c>
      <c r="C7917" t="b">
        <v>1</v>
      </c>
      <c r="D7917" t="s">
        <v>15</v>
      </c>
      <c r="E7917">
        <v>285039</v>
      </c>
      <c r="F7917">
        <v>2020</v>
      </c>
    </row>
    <row r="7918" spans="1:6" x14ac:dyDescent="0.25">
      <c r="A7918" t="s">
        <v>2342</v>
      </c>
      <c r="B7918" t="s">
        <v>2429</v>
      </c>
      <c r="C7918" t="b">
        <v>1</v>
      </c>
      <c r="D7918" t="s">
        <v>15</v>
      </c>
      <c r="E7918">
        <v>64658</v>
      </c>
      <c r="F7918">
        <v>2020</v>
      </c>
    </row>
    <row r="7919" spans="1:6" x14ac:dyDescent="0.25">
      <c r="A7919" t="s">
        <v>2380</v>
      </c>
      <c r="B7919" t="s">
        <v>2343</v>
      </c>
      <c r="C7919" t="b">
        <v>1</v>
      </c>
      <c r="D7919" t="s">
        <v>15</v>
      </c>
      <c r="E7919">
        <v>775662</v>
      </c>
      <c r="F7919">
        <v>2020</v>
      </c>
    </row>
    <row r="7920" spans="1:6" x14ac:dyDescent="0.25">
      <c r="A7920" t="s">
        <v>2445</v>
      </c>
      <c r="B7920" t="s">
        <v>2343</v>
      </c>
      <c r="C7920" t="b">
        <v>1</v>
      </c>
      <c r="D7920" t="s">
        <v>15</v>
      </c>
      <c r="E7920">
        <v>1253597</v>
      </c>
      <c r="F7920">
        <v>2020</v>
      </c>
    </row>
    <row r="7921" spans="1:6" x14ac:dyDescent="0.25">
      <c r="A7921" t="s">
        <v>2391</v>
      </c>
      <c r="B7921" t="s">
        <v>2339</v>
      </c>
      <c r="C7921" t="b">
        <v>1</v>
      </c>
      <c r="D7921" t="s">
        <v>128</v>
      </c>
      <c r="E7921">
        <v>133768</v>
      </c>
      <c r="F7921">
        <v>2020</v>
      </c>
    </row>
    <row r="7922" spans="1:6" x14ac:dyDescent="0.25">
      <c r="A7922" t="s">
        <v>2332</v>
      </c>
      <c r="B7922" t="s">
        <v>2350</v>
      </c>
      <c r="C7922" t="b">
        <v>0</v>
      </c>
      <c r="D7922" t="s">
        <v>95</v>
      </c>
      <c r="E7922">
        <v>0</v>
      </c>
      <c r="F7922">
        <v>2020</v>
      </c>
    </row>
    <row r="7923" spans="1:6" x14ac:dyDescent="0.25">
      <c r="A7923" t="s">
        <v>2366</v>
      </c>
      <c r="B7923" t="s">
        <v>2339</v>
      </c>
      <c r="C7923" t="b">
        <v>1</v>
      </c>
      <c r="D7923" t="s">
        <v>97</v>
      </c>
      <c r="E7923">
        <v>302732</v>
      </c>
      <c r="F7923">
        <v>2020</v>
      </c>
    </row>
    <row r="7924" spans="1:6" x14ac:dyDescent="0.25">
      <c r="A7924" t="s">
        <v>2366</v>
      </c>
      <c r="B7924" t="s">
        <v>2343</v>
      </c>
      <c r="C7924" t="b">
        <v>1</v>
      </c>
      <c r="D7924" t="s">
        <v>93</v>
      </c>
      <c r="E7924">
        <v>1933</v>
      </c>
      <c r="F7924">
        <v>2020</v>
      </c>
    </row>
    <row r="7925" spans="1:6" x14ac:dyDescent="0.25">
      <c r="A7925" t="s">
        <v>2366</v>
      </c>
      <c r="B7925" t="s">
        <v>2343</v>
      </c>
      <c r="C7925" t="b">
        <v>1</v>
      </c>
      <c r="D7925" t="s">
        <v>93</v>
      </c>
      <c r="E7925">
        <v>172457</v>
      </c>
      <c r="F7925">
        <v>2020</v>
      </c>
    </row>
    <row r="7926" spans="1:6" x14ac:dyDescent="0.25">
      <c r="A7926" t="s">
        <v>2454</v>
      </c>
      <c r="B7926" t="s">
        <v>2429</v>
      </c>
      <c r="C7926" t="b">
        <v>1</v>
      </c>
      <c r="D7926" t="s">
        <v>74</v>
      </c>
      <c r="E7926">
        <v>97082</v>
      </c>
      <c r="F7926">
        <v>2020</v>
      </c>
    </row>
    <row r="7927" spans="1:6" x14ac:dyDescent="0.25">
      <c r="A7927" t="s">
        <v>2391</v>
      </c>
      <c r="B7927" t="s">
        <v>2339</v>
      </c>
      <c r="C7927" t="b">
        <v>1</v>
      </c>
      <c r="D7927" t="s">
        <v>114</v>
      </c>
      <c r="E7927">
        <v>539378</v>
      </c>
      <c r="F7927">
        <v>2020</v>
      </c>
    </row>
    <row r="7928" spans="1:6" x14ac:dyDescent="0.25">
      <c r="A7928" t="s">
        <v>2379</v>
      </c>
      <c r="B7928" t="s">
        <v>2339</v>
      </c>
      <c r="C7928" t="b">
        <v>1</v>
      </c>
      <c r="D7928" t="s">
        <v>90</v>
      </c>
      <c r="E7928">
        <v>18667</v>
      </c>
      <c r="F7928">
        <v>2020</v>
      </c>
    </row>
    <row r="7929" spans="1:6" x14ac:dyDescent="0.25">
      <c r="A7929" t="s">
        <v>2396</v>
      </c>
      <c r="B7929" t="s">
        <v>2350</v>
      </c>
      <c r="C7929" t="b">
        <v>1</v>
      </c>
      <c r="D7929" t="s">
        <v>40</v>
      </c>
      <c r="E7929">
        <v>89.18</v>
      </c>
      <c r="F7929">
        <v>2020</v>
      </c>
    </row>
    <row r="7930" spans="1:6" x14ac:dyDescent="0.25">
      <c r="A7930" t="s">
        <v>2353</v>
      </c>
      <c r="B7930" t="s">
        <v>2350</v>
      </c>
      <c r="C7930" t="b">
        <v>0</v>
      </c>
      <c r="D7930" t="s">
        <v>100</v>
      </c>
      <c r="E7930">
        <v>88.5</v>
      </c>
      <c r="F7930">
        <v>2020</v>
      </c>
    </row>
    <row r="7931" spans="1:6" x14ac:dyDescent="0.25">
      <c r="A7931" t="s">
        <v>2396</v>
      </c>
      <c r="B7931" t="s">
        <v>2352</v>
      </c>
      <c r="C7931" t="b">
        <v>1</v>
      </c>
      <c r="D7931" t="s">
        <v>100</v>
      </c>
      <c r="E7931">
        <v>3990.6</v>
      </c>
      <c r="F7931">
        <v>2020</v>
      </c>
    </row>
    <row r="7932" spans="1:6" x14ac:dyDescent="0.25">
      <c r="A7932" t="s">
        <v>2332</v>
      </c>
      <c r="B7932" t="s">
        <v>2350</v>
      </c>
      <c r="C7932" t="b">
        <v>0</v>
      </c>
      <c r="D7932" t="s">
        <v>131</v>
      </c>
      <c r="E7932">
        <v>-239</v>
      </c>
      <c r="F7932">
        <v>2020</v>
      </c>
    </row>
    <row r="7933" spans="1:6" x14ac:dyDescent="0.25">
      <c r="A7933" t="s">
        <v>2332</v>
      </c>
      <c r="B7933" t="s">
        <v>2350</v>
      </c>
      <c r="C7933" t="b">
        <v>0</v>
      </c>
      <c r="D7933" t="s">
        <v>131</v>
      </c>
      <c r="E7933">
        <v>-63</v>
      </c>
      <c r="F7933">
        <v>2020</v>
      </c>
    </row>
    <row r="7934" spans="1:6" x14ac:dyDescent="0.25">
      <c r="A7934" t="s">
        <v>2396</v>
      </c>
      <c r="B7934" t="s">
        <v>2339</v>
      </c>
      <c r="C7934" t="b">
        <v>1</v>
      </c>
      <c r="D7934" t="s">
        <v>100</v>
      </c>
      <c r="E7934">
        <v>131175</v>
      </c>
      <c r="F7934">
        <v>2020</v>
      </c>
    </row>
    <row r="7935" spans="1:6" x14ac:dyDescent="0.25">
      <c r="A7935" t="s">
        <v>2391</v>
      </c>
      <c r="B7935" t="s">
        <v>2339</v>
      </c>
      <c r="C7935" t="b">
        <v>1</v>
      </c>
      <c r="D7935" t="s">
        <v>60</v>
      </c>
      <c r="E7935">
        <v>5808</v>
      </c>
      <c r="F7935">
        <v>2020</v>
      </c>
    </row>
    <row r="7936" spans="1:6" x14ac:dyDescent="0.25">
      <c r="A7936" t="s">
        <v>2440</v>
      </c>
      <c r="B7936" t="s">
        <v>2350</v>
      </c>
      <c r="C7936" t="b">
        <v>1</v>
      </c>
      <c r="D7936" t="s">
        <v>122</v>
      </c>
      <c r="E7936">
        <v>927.08</v>
      </c>
      <c r="F7936">
        <v>2020</v>
      </c>
    </row>
    <row r="7937" spans="1:6" x14ac:dyDescent="0.25">
      <c r="A7937" t="s">
        <v>2379</v>
      </c>
      <c r="B7937" t="s">
        <v>2350</v>
      </c>
      <c r="C7937" t="b">
        <v>1</v>
      </c>
      <c r="D7937" t="s">
        <v>122</v>
      </c>
      <c r="E7937">
        <v>883.96</v>
      </c>
      <c r="F7937">
        <v>2020</v>
      </c>
    </row>
    <row r="7938" spans="1:6" x14ac:dyDescent="0.25">
      <c r="A7938" t="s">
        <v>2459</v>
      </c>
      <c r="B7938" t="s">
        <v>2350</v>
      </c>
      <c r="C7938" t="b">
        <v>1</v>
      </c>
      <c r="D7938" t="s">
        <v>122</v>
      </c>
      <c r="E7938">
        <v>907.48</v>
      </c>
      <c r="F7938">
        <v>2020</v>
      </c>
    </row>
    <row r="7939" spans="1:6" x14ac:dyDescent="0.25">
      <c r="A7939" t="s">
        <v>2380</v>
      </c>
      <c r="B7939" t="s">
        <v>2350</v>
      </c>
      <c r="C7939" t="b">
        <v>1</v>
      </c>
      <c r="D7939" t="s">
        <v>122</v>
      </c>
      <c r="E7939">
        <v>362.6</v>
      </c>
      <c r="F7939">
        <v>2020</v>
      </c>
    </row>
    <row r="7940" spans="1:6" x14ac:dyDescent="0.25">
      <c r="A7940" t="s">
        <v>2391</v>
      </c>
      <c r="B7940" t="s">
        <v>2339</v>
      </c>
      <c r="C7940" t="b">
        <v>1</v>
      </c>
      <c r="D7940" t="s">
        <v>40</v>
      </c>
      <c r="E7940">
        <v>247213</v>
      </c>
      <c r="F7940">
        <v>2020</v>
      </c>
    </row>
    <row r="7941" spans="1:6" x14ac:dyDescent="0.25">
      <c r="A7941" t="s">
        <v>2391</v>
      </c>
      <c r="B7941" t="s">
        <v>2339</v>
      </c>
      <c r="C7941" t="b">
        <v>1</v>
      </c>
      <c r="D7941" t="s">
        <v>15</v>
      </c>
      <c r="E7941">
        <v>103235</v>
      </c>
      <c r="F7941">
        <v>2020</v>
      </c>
    </row>
    <row r="7942" spans="1:6" x14ac:dyDescent="0.25">
      <c r="A7942" t="s">
        <v>2391</v>
      </c>
      <c r="B7942" t="s">
        <v>2339</v>
      </c>
      <c r="C7942" t="b">
        <v>1</v>
      </c>
      <c r="D7942" t="s">
        <v>15</v>
      </c>
      <c r="E7942">
        <v>132375</v>
      </c>
      <c r="F7942">
        <v>2020</v>
      </c>
    </row>
    <row r="7943" spans="1:6" x14ac:dyDescent="0.25">
      <c r="A7943" t="s">
        <v>2353</v>
      </c>
      <c r="B7943" t="s">
        <v>2350</v>
      </c>
      <c r="C7943" t="b">
        <v>0</v>
      </c>
      <c r="D7943" t="s">
        <v>40</v>
      </c>
      <c r="E7943">
        <v>518.178</v>
      </c>
      <c r="F7943">
        <v>2020</v>
      </c>
    </row>
    <row r="7944" spans="1:6" x14ac:dyDescent="0.25">
      <c r="A7944" t="s">
        <v>2382</v>
      </c>
      <c r="B7944" t="s">
        <v>2352</v>
      </c>
      <c r="C7944" t="b">
        <v>1</v>
      </c>
      <c r="D7944" t="s">
        <v>40</v>
      </c>
      <c r="E7944">
        <v>79517.822</v>
      </c>
      <c r="F7944">
        <v>2020</v>
      </c>
    </row>
    <row r="7945" spans="1:6" x14ac:dyDescent="0.25">
      <c r="A7945" t="s">
        <v>2342</v>
      </c>
      <c r="B7945" t="s">
        <v>2350</v>
      </c>
      <c r="C7945" t="b">
        <v>1</v>
      </c>
      <c r="D7945" t="s">
        <v>27</v>
      </c>
      <c r="E7945">
        <v>82</v>
      </c>
      <c r="F7945">
        <v>2020</v>
      </c>
    </row>
    <row r="7946" spans="1:6" x14ac:dyDescent="0.25">
      <c r="A7946" t="s">
        <v>2445</v>
      </c>
      <c r="B7946" t="s">
        <v>2350</v>
      </c>
      <c r="C7946" t="b">
        <v>0</v>
      </c>
      <c r="D7946" t="s">
        <v>125</v>
      </c>
      <c r="E7946">
        <v>126.251</v>
      </c>
      <c r="F7946">
        <v>2020</v>
      </c>
    </row>
    <row r="7947" spans="1:6" x14ac:dyDescent="0.25">
      <c r="A7947" t="s">
        <v>2445</v>
      </c>
      <c r="B7947" t="s">
        <v>2352</v>
      </c>
      <c r="C7947" t="b">
        <v>0</v>
      </c>
      <c r="D7947" t="s">
        <v>125</v>
      </c>
      <c r="E7947">
        <v>216.749</v>
      </c>
      <c r="F7947">
        <v>2020</v>
      </c>
    </row>
    <row r="7948" spans="1:6" x14ac:dyDescent="0.25">
      <c r="A7948" t="s">
        <v>2441</v>
      </c>
      <c r="B7948" t="s">
        <v>2352</v>
      </c>
      <c r="C7948" t="b">
        <v>1</v>
      </c>
      <c r="D7948" t="s">
        <v>3</v>
      </c>
      <c r="E7948">
        <v>41925</v>
      </c>
      <c r="F7948">
        <v>2020</v>
      </c>
    </row>
    <row r="7949" spans="1:6" x14ac:dyDescent="0.25">
      <c r="A7949" t="s">
        <v>2456</v>
      </c>
      <c r="B7949" t="s">
        <v>2350</v>
      </c>
      <c r="C7949" t="b">
        <v>1</v>
      </c>
      <c r="D7949" t="s">
        <v>42</v>
      </c>
      <c r="E7949">
        <v>1</v>
      </c>
      <c r="F7949">
        <v>2020</v>
      </c>
    </row>
    <row r="7950" spans="1:6" x14ac:dyDescent="0.25">
      <c r="A7950" t="s">
        <v>2441</v>
      </c>
      <c r="B7950" t="s">
        <v>2350</v>
      </c>
      <c r="C7950" t="b">
        <v>0</v>
      </c>
      <c r="D7950" t="s">
        <v>40</v>
      </c>
      <c r="E7950">
        <v>-157</v>
      </c>
      <c r="F7950">
        <v>2020</v>
      </c>
    </row>
    <row r="7951" spans="1:6" x14ac:dyDescent="0.25">
      <c r="A7951" t="s">
        <v>2445</v>
      </c>
      <c r="B7951" t="s">
        <v>2343</v>
      </c>
      <c r="C7951" t="b">
        <v>1</v>
      </c>
      <c r="D7951" t="s">
        <v>15</v>
      </c>
      <c r="E7951">
        <v>106804</v>
      </c>
      <c r="F7951">
        <v>2020</v>
      </c>
    </row>
    <row r="7952" spans="1:6" x14ac:dyDescent="0.25">
      <c r="A7952" t="s">
        <v>2445</v>
      </c>
      <c r="B7952" t="s">
        <v>2343</v>
      </c>
      <c r="C7952" t="b">
        <v>1</v>
      </c>
      <c r="D7952" t="s">
        <v>15</v>
      </c>
      <c r="E7952">
        <v>362548</v>
      </c>
      <c r="F7952">
        <v>2020</v>
      </c>
    </row>
    <row r="7953" spans="1:6" x14ac:dyDescent="0.25">
      <c r="A7953" t="s">
        <v>2332</v>
      </c>
      <c r="B7953" t="s">
        <v>2350</v>
      </c>
      <c r="C7953" t="b">
        <v>0</v>
      </c>
      <c r="D7953" t="s">
        <v>131</v>
      </c>
      <c r="E7953">
        <v>0</v>
      </c>
      <c r="F7953">
        <v>2020</v>
      </c>
    </row>
    <row r="7954" spans="1:6" x14ac:dyDescent="0.25">
      <c r="A7954" t="s">
        <v>2445</v>
      </c>
      <c r="B7954" t="s">
        <v>2343</v>
      </c>
      <c r="C7954" t="b">
        <v>1</v>
      </c>
      <c r="D7954" t="s">
        <v>131</v>
      </c>
      <c r="E7954">
        <v>1709239</v>
      </c>
      <c r="F7954">
        <v>2020</v>
      </c>
    </row>
    <row r="7955" spans="1:6" x14ac:dyDescent="0.25">
      <c r="A7955" t="s">
        <v>2332</v>
      </c>
      <c r="B7955" t="s">
        <v>2350</v>
      </c>
      <c r="C7955" t="b">
        <v>0</v>
      </c>
      <c r="D7955" t="s">
        <v>131</v>
      </c>
      <c r="E7955">
        <v>0</v>
      </c>
      <c r="F7955">
        <v>2020</v>
      </c>
    </row>
    <row r="7956" spans="1:6" x14ac:dyDescent="0.25">
      <c r="A7956" t="s">
        <v>2380</v>
      </c>
      <c r="B7956" t="s">
        <v>2343</v>
      </c>
      <c r="C7956" t="b">
        <v>1</v>
      </c>
      <c r="D7956" t="s">
        <v>131</v>
      </c>
      <c r="E7956">
        <v>2765418</v>
      </c>
      <c r="F7956">
        <v>2020</v>
      </c>
    </row>
    <row r="7957" spans="1:6" x14ac:dyDescent="0.25">
      <c r="A7957" t="s">
        <v>2332</v>
      </c>
      <c r="B7957" t="s">
        <v>2372</v>
      </c>
      <c r="C7957" t="b">
        <v>0</v>
      </c>
      <c r="D7957" t="s">
        <v>85</v>
      </c>
      <c r="E7957">
        <v>0</v>
      </c>
      <c r="F7957">
        <v>2020</v>
      </c>
    </row>
    <row r="7958" spans="1:6" x14ac:dyDescent="0.25">
      <c r="A7958" t="s">
        <v>2441</v>
      </c>
      <c r="B7958" t="s">
        <v>2352</v>
      </c>
      <c r="C7958" t="b">
        <v>1</v>
      </c>
      <c r="D7958" t="s">
        <v>85</v>
      </c>
      <c r="E7958">
        <v>58797</v>
      </c>
      <c r="F7958">
        <v>2020</v>
      </c>
    </row>
    <row r="7959" spans="1:6" x14ac:dyDescent="0.25">
      <c r="A7959" t="s">
        <v>2391</v>
      </c>
      <c r="B7959" t="s">
        <v>2350</v>
      </c>
      <c r="C7959" t="b">
        <v>1</v>
      </c>
      <c r="D7959" t="s">
        <v>88</v>
      </c>
      <c r="E7959">
        <v>311</v>
      </c>
      <c r="F7959">
        <v>2020</v>
      </c>
    </row>
    <row r="7960" spans="1:6" x14ac:dyDescent="0.25">
      <c r="A7960" t="s">
        <v>2353</v>
      </c>
      <c r="B7960" t="s">
        <v>2350</v>
      </c>
      <c r="C7960" t="b">
        <v>0</v>
      </c>
      <c r="D7960" t="s">
        <v>15</v>
      </c>
      <c r="E7960">
        <v>259.17899999999997</v>
      </c>
      <c r="F7960">
        <v>2020</v>
      </c>
    </row>
    <row r="7961" spans="1:6" x14ac:dyDescent="0.25">
      <c r="A7961" t="s">
        <v>2332</v>
      </c>
      <c r="B7961" t="s">
        <v>2352</v>
      </c>
      <c r="C7961" t="b">
        <v>0</v>
      </c>
      <c r="D7961" t="s">
        <v>15</v>
      </c>
      <c r="E7961">
        <v>0</v>
      </c>
      <c r="F7961">
        <v>2020</v>
      </c>
    </row>
    <row r="7962" spans="1:6" x14ac:dyDescent="0.25">
      <c r="A7962" t="s">
        <v>2360</v>
      </c>
      <c r="B7962" t="s">
        <v>2386</v>
      </c>
      <c r="C7962" t="b">
        <v>1</v>
      </c>
      <c r="D7962" t="s">
        <v>15</v>
      </c>
      <c r="E7962">
        <v>23431.821</v>
      </c>
      <c r="F7962">
        <v>2020</v>
      </c>
    </row>
    <row r="7963" spans="1:6" x14ac:dyDescent="0.25">
      <c r="A7963" t="s">
        <v>2353</v>
      </c>
      <c r="B7963" t="s">
        <v>2350</v>
      </c>
      <c r="C7963" t="b">
        <v>0</v>
      </c>
      <c r="D7963" t="s">
        <v>52</v>
      </c>
      <c r="E7963">
        <v>718.05600000000004</v>
      </c>
      <c r="F7963">
        <v>2020</v>
      </c>
    </row>
    <row r="7964" spans="1:6" x14ac:dyDescent="0.25">
      <c r="A7964" t="s">
        <v>2396</v>
      </c>
      <c r="B7964" t="s">
        <v>2352</v>
      </c>
      <c r="C7964" t="b">
        <v>1</v>
      </c>
      <c r="D7964" t="s">
        <v>52</v>
      </c>
      <c r="E7964">
        <v>68639.944000000003</v>
      </c>
      <c r="F7964">
        <v>2020</v>
      </c>
    </row>
    <row r="7965" spans="1:6" x14ac:dyDescent="0.25">
      <c r="A7965" t="s">
        <v>2332</v>
      </c>
      <c r="B7965" t="s">
        <v>2350</v>
      </c>
      <c r="C7965" t="b">
        <v>0</v>
      </c>
      <c r="D7965" t="s">
        <v>52</v>
      </c>
      <c r="E7965">
        <v>0</v>
      </c>
      <c r="F7965">
        <v>2020</v>
      </c>
    </row>
    <row r="7966" spans="1:6" x14ac:dyDescent="0.25">
      <c r="A7966" t="s">
        <v>2332</v>
      </c>
      <c r="B7966" t="s">
        <v>2347</v>
      </c>
      <c r="C7966" t="b">
        <v>0</v>
      </c>
      <c r="D7966" t="s">
        <v>52</v>
      </c>
      <c r="E7966">
        <v>10935</v>
      </c>
      <c r="F7966">
        <v>2020</v>
      </c>
    </row>
    <row r="7967" spans="1:6" x14ac:dyDescent="0.25">
      <c r="A7967" t="s">
        <v>2378</v>
      </c>
      <c r="B7967" t="s">
        <v>2352</v>
      </c>
      <c r="C7967" t="b">
        <v>1</v>
      </c>
      <c r="D7967" t="s">
        <v>15</v>
      </c>
      <c r="E7967">
        <v>491.96</v>
      </c>
      <c r="F7967">
        <v>2020</v>
      </c>
    </row>
    <row r="7968" spans="1:6" x14ac:dyDescent="0.25">
      <c r="A7968" t="s">
        <v>2445</v>
      </c>
      <c r="B7968" t="s">
        <v>2343</v>
      </c>
      <c r="C7968" t="b">
        <v>1</v>
      </c>
      <c r="D7968" t="s">
        <v>15</v>
      </c>
      <c r="E7968">
        <v>222910</v>
      </c>
      <c r="F7968">
        <v>2020</v>
      </c>
    </row>
    <row r="7969" spans="1:6" x14ac:dyDescent="0.25">
      <c r="A7969" t="s">
        <v>2332</v>
      </c>
      <c r="B7969" t="s">
        <v>2386</v>
      </c>
      <c r="C7969" t="b">
        <v>0</v>
      </c>
      <c r="D7969" t="s">
        <v>15</v>
      </c>
      <c r="E7969">
        <v>0</v>
      </c>
      <c r="F7969">
        <v>2020</v>
      </c>
    </row>
    <row r="7970" spans="1:6" x14ac:dyDescent="0.25">
      <c r="A7970" t="s">
        <v>2445</v>
      </c>
      <c r="B7970" t="s">
        <v>2343</v>
      </c>
      <c r="C7970" t="b">
        <v>1</v>
      </c>
      <c r="D7970" t="s">
        <v>15</v>
      </c>
      <c r="E7970">
        <v>382822</v>
      </c>
      <c r="F7970">
        <v>2020</v>
      </c>
    </row>
    <row r="7971" spans="1:6" x14ac:dyDescent="0.25">
      <c r="A7971" t="s">
        <v>2332</v>
      </c>
      <c r="B7971" t="s">
        <v>2386</v>
      </c>
      <c r="C7971" t="b">
        <v>0</v>
      </c>
      <c r="D7971" t="s">
        <v>15</v>
      </c>
      <c r="E7971">
        <v>0</v>
      </c>
      <c r="F7971">
        <v>2020</v>
      </c>
    </row>
    <row r="7972" spans="1:6" x14ac:dyDescent="0.25">
      <c r="A7972" t="s">
        <v>2445</v>
      </c>
      <c r="B7972" t="s">
        <v>2343</v>
      </c>
      <c r="C7972" t="b">
        <v>1</v>
      </c>
      <c r="D7972" t="s">
        <v>15</v>
      </c>
      <c r="E7972">
        <v>553578</v>
      </c>
      <c r="F7972">
        <v>2020</v>
      </c>
    </row>
    <row r="7973" spans="1:6" x14ac:dyDescent="0.25">
      <c r="A7973" t="s">
        <v>2332</v>
      </c>
      <c r="B7973" t="s">
        <v>2386</v>
      </c>
      <c r="C7973" t="b">
        <v>0</v>
      </c>
      <c r="D7973" t="s">
        <v>15</v>
      </c>
      <c r="E7973">
        <v>0</v>
      </c>
      <c r="F7973">
        <v>2020</v>
      </c>
    </row>
    <row r="7974" spans="1:6" x14ac:dyDescent="0.25">
      <c r="A7974" t="s">
        <v>2445</v>
      </c>
      <c r="B7974" t="s">
        <v>2343</v>
      </c>
      <c r="C7974" t="b">
        <v>1</v>
      </c>
      <c r="D7974" t="s">
        <v>15</v>
      </c>
      <c r="E7974">
        <v>770871</v>
      </c>
      <c r="F7974">
        <v>2020</v>
      </c>
    </row>
    <row r="7975" spans="1:6" x14ac:dyDescent="0.25">
      <c r="A7975" t="s">
        <v>2332</v>
      </c>
      <c r="B7975" t="s">
        <v>2386</v>
      </c>
      <c r="C7975" t="b">
        <v>0</v>
      </c>
      <c r="D7975" t="s">
        <v>15</v>
      </c>
      <c r="E7975">
        <v>0</v>
      </c>
      <c r="F7975">
        <v>2020</v>
      </c>
    </row>
    <row r="7976" spans="1:6" x14ac:dyDescent="0.25">
      <c r="A7976" t="s">
        <v>2332</v>
      </c>
      <c r="B7976" t="s">
        <v>2350</v>
      </c>
      <c r="C7976" t="b">
        <v>0</v>
      </c>
      <c r="D7976" t="s">
        <v>19</v>
      </c>
      <c r="E7976">
        <v>413.065</v>
      </c>
      <c r="F7976">
        <v>2020</v>
      </c>
    </row>
    <row r="7977" spans="1:6" x14ac:dyDescent="0.25">
      <c r="A7977" t="s">
        <v>2454</v>
      </c>
      <c r="B7977" t="s">
        <v>2343</v>
      </c>
      <c r="C7977" t="b">
        <v>1</v>
      </c>
      <c r="D7977" t="s">
        <v>19</v>
      </c>
      <c r="E7977">
        <v>1708480.9</v>
      </c>
      <c r="F7977">
        <v>2020</v>
      </c>
    </row>
    <row r="7978" spans="1:6" x14ac:dyDescent="0.25">
      <c r="A7978" t="s">
        <v>2353</v>
      </c>
      <c r="B7978" t="s">
        <v>2350</v>
      </c>
      <c r="C7978" t="b">
        <v>0</v>
      </c>
      <c r="D7978" t="s">
        <v>19</v>
      </c>
      <c r="E7978">
        <v>926.40200000000004</v>
      </c>
      <c r="F7978">
        <v>2020</v>
      </c>
    </row>
    <row r="7979" spans="1:6" x14ac:dyDescent="0.25">
      <c r="A7979" t="s">
        <v>2454</v>
      </c>
      <c r="B7979" t="s">
        <v>2343</v>
      </c>
      <c r="C7979" t="b">
        <v>1</v>
      </c>
      <c r="D7979" t="s">
        <v>19</v>
      </c>
      <c r="E7979">
        <v>3613906.6</v>
      </c>
      <c r="F7979">
        <v>2020</v>
      </c>
    </row>
    <row r="7980" spans="1:6" x14ac:dyDescent="0.25">
      <c r="A7980" t="s">
        <v>2332</v>
      </c>
      <c r="B7980" t="s">
        <v>2352</v>
      </c>
      <c r="C7980" t="b">
        <v>0</v>
      </c>
      <c r="D7980" t="s">
        <v>52</v>
      </c>
      <c r="E7980">
        <v>0</v>
      </c>
      <c r="F7980">
        <v>2020</v>
      </c>
    </row>
    <row r="7981" spans="1:6" x14ac:dyDescent="0.25">
      <c r="A7981" t="s">
        <v>2396</v>
      </c>
      <c r="B7981" t="s">
        <v>2352</v>
      </c>
      <c r="C7981" t="b">
        <v>0</v>
      </c>
      <c r="D7981" t="s">
        <v>15</v>
      </c>
      <c r="E7981">
        <v>356465</v>
      </c>
      <c r="F7981">
        <v>2020</v>
      </c>
    </row>
    <row r="7982" spans="1:6" x14ac:dyDescent="0.25">
      <c r="A7982" t="s">
        <v>2396</v>
      </c>
      <c r="B7982" t="s">
        <v>2339</v>
      </c>
      <c r="C7982" t="b">
        <v>1</v>
      </c>
      <c r="D7982" t="s">
        <v>100</v>
      </c>
      <c r="E7982">
        <v>70865</v>
      </c>
      <c r="F7982">
        <v>2020</v>
      </c>
    </row>
    <row r="7983" spans="1:6" x14ac:dyDescent="0.25">
      <c r="A7983" t="s">
        <v>2391</v>
      </c>
      <c r="B7983" t="s">
        <v>2350</v>
      </c>
      <c r="C7983" t="b">
        <v>1</v>
      </c>
      <c r="D7983" t="s">
        <v>35</v>
      </c>
      <c r="E7983">
        <v>52</v>
      </c>
      <c r="F7983">
        <v>2020</v>
      </c>
    </row>
    <row r="7984" spans="1:6" x14ac:dyDescent="0.25">
      <c r="A7984" t="s">
        <v>2441</v>
      </c>
      <c r="B7984" t="s">
        <v>2339</v>
      </c>
      <c r="C7984" t="b">
        <v>1</v>
      </c>
      <c r="D7984" t="s">
        <v>60</v>
      </c>
      <c r="E7984">
        <v>93433</v>
      </c>
      <c r="F7984">
        <v>2020</v>
      </c>
    </row>
    <row r="7985" spans="1:6" x14ac:dyDescent="0.25">
      <c r="A7985" t="s">
        <v>2366</v>
      </c>
      <c r="B7985" t="s">
        <v>2350</v>
      </c>
      <c r="C7985" t="b">
        <v>1</v>
      </c>
      <c r="D7985" t="s">
        <v>29</v>
      </c>
      <c r="E7985">
        <v>124</v>
      </c>
      <c r="F7985">
        <v>2020</v>
      </c>
    </row>
    <row r="7986" spans="1:6" x14ac:dyDescent="0.25">
      <c r="A7986" t="s">
        <v>2391</v>
      </c>
      <c r="B7986" t="s">
        <v>2350</v>
      </c>
      <c r="C7986" t="b">
        <v>0</v>
      </c>
      <c r="D7986" t="s">
        <v>88</v>
      </c>
      <c r="E7986">
        <v>-54</v>
      </c>
      <c r="F7986">
        <v>2020</v>
      </c>
    </row>
    <row r="7987" spans="1:6" x14ac:dyDescent="0.25">
      <c r="A7987" t="s">
        <v>2391</v>
      </c>
      <c r="B7987" t="s">
        <v>2350</v>
      </c>
      <c r="C7987" t="b">
        <v>0</v>
      </c>
      <c r="D7987" t="s">
        <v>88</v>
      </c>
      <c r="E7987">
        <v>-45</v>
      </c>
      <c r="F7987">
        <v>2020</v>
      </c>
    </row>
    <row r="7988" spans="1:6" x14ac:dyDescent="0.25">
      <c r="A7988" t="s">
        <v>2391</v>
      </c>
      <c r="B7988" t="s">
        <v>2350</v>
      </c>
      <c r="C7988" t="b">
        <v>0</v>
      </c>
      <c r="D7988" t="s">
        <v>88</v>
      </c>
      <c r="E7988">
        <v>-40</v>
      </c>
      <c r="F7988">
        <v>2020</v>
      </c>
    </row>
    <row r="7989" spans="1:6" x14ac:dyDescent="0.25">
      <c r="A7989" t="s">
        <v>2391</v>
      </c>
      <c r="B7989" t="s">
        <v>2350</v>
      </c>
      <c r="C7989" t="b">
        <v>0</v>
      </c>
      <c r="D7989" t="s">
        <v>88</v>
      </c>
      <c r="E7989">
        <v>-31</v>
      </c>
      <c r="F7989">
        <v>2020</v>
      </c>
    </row>
    <row r="7990" spans="1:6" x14ac:dyDescent="0.25">
      <c r="A7990" t="s">
        <v>2391</v>
      </c>
      <c r="B7990" t="s">
        <v>2350</v>
      </c>
      <c r="C7990" t="b">
        <v>0</v>
      </c>
      <c r="D7990" t="s">
        <v>88</v>
      </c>
      <c r="E7990">
        <v>-38</v>
      </c>
      <c r="F7990">
        <v>2020</v>
      </c>
    </row>
    <row r="7991" spans="1:6" x14ac:dyDescent="0.25">
      <c r="A7991" t="s">
        <v>2338</v>
      </c>
      <c r="B7991" t="s">
        <v>2345</v>
      </c>
      <c r="C7991" t="b">
        <v>1</v>
      </c>
      <c r="D7991" t="s">
        <v>131</v>
      </c>
      <c r="E7991">
        <v>904252.66</v>
      </c>
      <c r="F7991">
        <v>2020</v>
      </c>
    </row>
    <row r="7992" spans="1:6" x14ac:dyDescent="0.25">
      <c r="A7992" t="s">
        <v>2353</v>
      </c>
      <c r="B7992" t="s">
        <v>2347</v>
      </c>
      <c r="C7992" t="b">
        <v>0</v>
      </c>
      <c r="D7992" t="s">
        <v>131</v>
      </c>
      <c r="E7992">
        <v>15003.73</v>
      </c>
      <c r="F7992">
        <v>2020</v>
      </c>
    </row>
    <row r="7993" spans="1:6" x14ac:dyDescent="0.25">
      <c r="A7993" t="s">
        <v>2338</v>
      </c>
      <c r="B7993" t="s">
        <v>2345</v>
      </c>
      <c r="C7993" t="b">
        <v>1</v>
      </c>
      <c r="D7993" t="s">
        <v>131</v>
      </c>
      <c r="E7993">
        <v>6828532.5999999996</v>
      </c>
      <c r="F7993">
        <v>2020</v>
      </c>
    </row>
    <row r="7994" spans="1:6" x14ac:dyDescent="0.25">
      <c r="A7994" t="s">
        <v>2332</v>
      </c>
      <c r="B7994" t="s">
        <v>2345</v>
      </c>
      <c r="C7994" t="b">
        <v>0</v>
      </c>
      <c r="D7994" t="s">
        <v>131</v>
      </c>
      <c r="E7994">
        <v>0</v>
      </c>
      <c r="F7994">
        <v>2020</v>
      </c>
    </row>
    <row r="7995" spans="1:6" x14ac:dyDescent="0.25">
      <c r="A7995" t="s">
        <v>2366</v>
      </c>
      <c r="B7995" t="s">
        <v>2386</v>
      </c>
      <c r="C7995" t="b">
        <v>1</v>
      </c>
      <c r="D7995" t="s">
        <v>131</v>
      </c>
      <c r="E7995">
        <v>16134</v>
      </c>
      <c r="F7995">
        <v>2020</v>
      </c>
    </row>
    <row r="7996" spans="1:6" x14ac:dyDescent="0.25">
      <c r="A7996" t="s">
        <v>2366</v>
      </c>
      <c r="B7996" t="s">
        <v>2350</v>
      </c>
      <c r="C7996" t="b">
        <v>1</v>
      </c>
      <c r="D7996" t="s">
        <v>131</v>
      </c>
      <c r="E7996">
        <v>473</v>
      </c>
      <c r="F7996">
        <v>2020</v>
      </c>
    </row>
    <row r="7997" spans="1:6" x14ac:dyDescent="0.25">
      <c r="A7997" t="s">
        <v>2388</v>
      </c>
      <c r="B7997" t="s">
        <v>2352</v>
      </c>
      <c r="C7997" t="b">
        <v>1</v>
      </c>
      <c r="D7997" t="s">
        <v>40</v>
      </c>
      <c r="E7997">
        <v>151.9</v>
      </c>
      <c r="F7997">
        <v>2020</v>
      </c>
    </row>
    <row r="7998" spans="1:6" x14ac:dyDescent="0.25">
      <c r="A7998" t="s">
        <v>2332</v>
      </c>
      <c r="B7998" t="s">
        <v>2350</v>
      </c>
      <c r="C7998" t="b">
        <v>0</v>
      </c>
      <c r="D7998" t="s">
        <v>40</v>
      </c>
      <c r="E7998">
        <v>0</v>
      </c>
      <c r="F7998">
        <v>2020</v>
      </c>
    </row>
    <row r="7999" spans="1:6" x14ac:dyDescent="0.25">
      <c r="A7999" t="s">
        <v>2396</v>
      </c>
      <c r="B7999" t="s">
        <v>2339</v>
      </c>
      <c r="C7999" t="b">
        <v>1</v>
      </c>
      <c r="D7999" t="s">
        <v>15</v>
      </c>
      <c r="E7999">
        <v>312992</v>
      </c>
      <c r="F7999">
        <v>2020</v>
      </c>
    </row>
    <row r="8000" spans="1:6" x14ac:dyDescent="0.25">
      <c r="A8000" t="s">
        <v>2353</v>
      </c>
      <c r="B8000" t="s">
        <v>2347</v>
      </c>
      <c r="C8000" t="b">
        <v>0</v>
      </c>
      <c r="D8000" t="s">
        <v>3</v>
      </c>
      <c r="E8000">
        <v>109.55500000000001</v>
      </c>
      <c r="F8000">
        <v>2020</v>
      </c>
    </row>
    <row r="8001" spans="1:6" x14ac:dyDescent="0.25">
      <c r="A8001" t="s">
        <v>2459</v>
      </c>
      <c r="B8001" t="s">
        <v>2372</v>
      </c>
      <c r="C8001" t="b">
        <v>0</v>
      </c>
      <c r="D8001" t="s">
        <v>3</v>
      </c>
      <c r="E8001">
        <v>410.44499999999999</v>
      </c>
      <c r="F8001">
        <v>2020</v>
      </c>
    </row>
    <row r="8002" spans="1:6" x14ac:dyDescent="0.25">
      <c r="A8002" t="s">
        <v>2332</v>
      </c>
      <c r="B8002" t="s">
        <v>2343</v>
      </c>
      <c r="C8002" t="b">
        <v>0</v>
      </c>
      <c r="D8002" t="s">
        <v>15</v>
      </c>
      <c r="E8002">
        <v>513021</v>
      </c>
      <c r="F8002">
        <v>2020</v>
      </c>
    </row>
    <row r="8003" spans="1:6" x14ac:dyDescent="0.25">
      <c r="A8003" t="s">
        <v>2380</v>
      </c>
      <c r="B8003" t="s">
        <v>2343</v>
      </c>
      <c r="C8003" t="b">
        <v>1</v>
      </c>
      <c r="D8003" t="s">
        <v>15</v>
      </c>
      <c r="E8003">
        <v>739593</v>
      </c>
      <c r="F8003">
        <v>2020</v>
      </c>
    </row>
    <row r="8004" spans="1:6" x14ac:dyDescent="0.25">
      <c r="A8004" t="s">
        <v>2459</v>
      </c>
      <c r="B8004" t="s">
        <v>2386</v>
      </c>
      <c r="C8004" t="b">
        <v>1</v>
      </c>
      <c r="D8004" t="s">
        <v>12</v>
      </c>
      <c r="E8004">
        <v>12874</v>
      </c>
      <c r="F8004">
        <v>2020</v>
      </c>
    </row>
    <row r="8005" spans="1:6" x14ac:dyDescent="0.25">
      <c r="A8005" t="s">
        <v>2353</v>
      </c>
      <c r="B8005" t="s">
        <v>2350</v>
      </c>
      <c r="C8005" t="b">
        <v>0</v>
      </c>
      <c r="D8005" t="s">
        <v>15</v>
      </c>
      <c r="E8005">
        <v>13.544</v>
      </c>
      <c r="F8005">
        <v>2020</v>
      </c>
    </row>
    <row r="8006" spans="1:6" x14ac:dyDescent="0.25">
      <c r="A8006" t="s">
        <v>2444</v>
      </c>
      <c r="B8006" t="s">
        <v>2352</v>
      </c>
      <c r="C8006" t="b">
        <v>0</v>
      </c>
      <c r="D8006" t="s">
        <v>15</v>
      </c>
      <c r="E8006">
        <v>21435.581999999999</v>
      </c>
      <c r="F8006">
        <v>2020</v>
      </c>
    </row>
    <row r="8007" spans="1:6" x14ac:dyDescent="0.25">
      <c r="A8007" t="s">
        <v>2400</v>
      </c>
      <c r="B8007" t="s">
        <v>2386</v>
      </c>
      <c r="C8007" t="b">
        <v>1</v>
      </c>
      <c r="D8007" t="s">
        <v>15</v>
      </c>
      <c r="E8007">
        <v>19293.874</v>
      </c>
      <c r="F8007">
        <v>2020</v>
      </c>
    </row>
    <row r="8008" spans="1:6" x14ac:dyDescent="0.25">
      <c r="A8008" t="s">
        <v>2396</v>
      </c>
      <c r="B8008" t="s">
        <v>2339</v>
      </c>
      <c r="C8008" t="b">
        <v>1</v>
      </c>
      <c r="D8008" t="s">
        <v>95</v>
      </c>
      <c r="E8008">
        <v>214503</v>
      </c>
      <c r="F8008">
        <v>2020</v>
      </c>
    </row>
    <row r="8009" spans="1:6" x14ac:dyDescent="0.25">
      <c r="A8009" t="s">
        <v>2383</v>
      </c>
      <c r="B8009" t="s">
        <v>2372</v>
      </c>
      <c r="C8009" t="b">
        <v>0</v>
      </c>
      <c r="D8009" t="s">
        <v>15</v>
      </c>
      <c r="E8009">
        <v>35985</v>
      </c>
      <c r="F8009">
        <v>2020</v>
      </c>
    </row>
    <row r="8010" spans="1:6" x14ac:dyDescent="0.25">
      <c r="A8010" t="s">
        <v>2396</v>
      </c>
      <c r="B8010" t="s">
        <v>2339</v>
      </c>
      <c r="C8010" t="b">
        <v>1</v>
      </c>
      <c r="D8010" t="s">
        <v>108</v>
      </c>
      <c r="E8010">
        <v>84448</v>
      </c>
      <c r="F8010">
        <v>2020</v>
      </c>
    </row>
    <row r="8011" spans="1:6" x14ac:dyDescent="0.25">
      <c r="A8011" t="s">
        <v>2396</v>
      </c>
      <c r="B8011" t="s">
        <v>2339</v>
      </c>
      <c r="C8011" t="b">
        <v>1</v>
      </c>
      <c r="D8011" t="s">
        <v>134</v>
      </c>
      <c r="E8011">
        <v>377140</v>
      </c>
      <c r="F8011">
        <v>2020</v>
      </c>
    </row>
    <row r="8012" spans="1:6" x14ac:dyDescent="0.25">
      <c r="A8012" t="s">
        <v>2396</v>
      </c>
      <c r="B8012" t="s">
        <v>2339</v>
      </c>
      <c r="C8012" t="b">
        <v>1</v>
      </c>
      <c r="D8012" t="s">
        <v>95</v>
      </c>
      <c r="E8012">
        <v>280291</v>
      </c>
      <c r="F8012">
        <v>2020</v>
      </c>
    </row>
    <row r="8013" spans="1:6" x14ac:dyDescent="0.25">
      <c r="A8013" t="s">
        <v>2396</v>
      </c>
      <c r="B8013" t="s">
        <v>2339</v>
      </c>
      <c r="C8013" t="b">
        <v>1</v>
      </c>
      <c r="D8013" t="s">
        <v>82</v>
      </c>
      <c r="E8013">
        <v>573389</v>
      </c>
      <c r="F8013">
        <v>2020</v>
      </c>
    </row>
    <row r="8014" spans="1:6" x14ac:dyDescent="0.25">
      <c r="A8014" t="s">
        <v>2391</v>
      </c>
      <c r="B8014" t="s">
        <v>2350</v>
      </c>
      <c r="C8014" t="b">
        <v>1</v>
      </c>
      <c r="D8014" t="s">
        <v>90</v>
      </c>
      <c r="E8014">
        <v>17</v>
      </c>
      <c r="F8014">
        <v>2020</v>
      </c>
    </row>
    <row r="8015" spans="1:6" x14ac:dyDescent="0.25">
      <c r="A8015" t="s">
        <v>2396</v>
      </c>
      <c r="B8015" t="s">
        <v>2339</v>
      </c>
      <c r="C8015" t="b">
        <v>1</v>
      </c>
      <c r="D8015" t="s">
        <v>90</v>
      </c>
      <c r="E8015">
        <v>98406</v>
      </c>
      <c r="F8015">
        <v>2020</v>
      </c>
    </row>
    <row r="8016" spans="1:6" x14ac:dyDescent="0.25">
      <c r="A8016" t="s">
        <v>2441</v>
      </c>
      <c r="B8016" t="s">
        <v>2350</v>
      </c>
      <c r="C8016" t="b">
        <v>1</v>
      </c>
      <c r="D8016" t="s">
        <v>60</v>
      </c>
      <c r="E8016">
        <v>68</v>
      </c>
      <c r="F8016">
        <v>2020</v>
      </c>
    </row>
    <row r="8017" spans="1:6" x14ac:dyDescent="0.25">
      <c r="A8017" t="s">
        <v>2332</v>
      </c>
      <c r="B8017" t="s">
        <v>2343</v>
      </c>
      <c r="C8017" t="b">
        <v>0</v>
      </c>
      <c r="D8017" t="s">
        <v>116</v>
      </c>
      <c r="E8017">
        <v>816295</v>
      </c>
      <c r="F8017">
        <v>2020</v>
      </c>
    </row>
    <row r="8018" spans="1:6" x14ac:dyDescent="0.25">
      <c r="A8018" t="s">
        <v>2445</v>
      </c>
      <c r="B8018" t="s">
        <v>2343</v>
      </c>
      <c r="C8018" t="b">
        <v>1</v>
      </c>
      <c r="D8018" t="s">
        <v>116</v>
      </c>
      <c r="E8018">
        <v>1519131</v>
      </c>
      <c r="F8018">
        <v>2020</v>
      </c>
    </row>
    <row r="8019" spans="1:6" x14ac:dyDescent="0.25">
      <c r="A8019" t="s">
        <v>2332</v>
      </c>
      <c r="B8019" t="s">
        <v>2350</v>
      </c>
      <c r="C8019" t="b">
        <v>0</v>
      </c>
      <c r="D8019" t="s">
        <v>60</v>
      </c>
      <c r="E8019">
        <v>0</v>
      </c>
      <c r="F8019">
        <v>2020</v>
      </c>
    </row>
    <row r="8020" spans="1:6" x14ac:dyDescent="0.25">
      <c r="A8020" t="s">
        <v>2380</v>
      </c>
      <c r="B8020" t="s">
        <v>2343</v>
      </c>
      <c r="C8020" t="b">
        <v>1</v>
      </c>
      <c r="D8020" t="s">
        <v>60</v>
      </c>
      <c r="E8020">
        <v>1014139</v>
      </c>
      <c r="F8020">
        <v>2020</v>
      </c>
    </row>
    <row r="8021" spans="1:6" x14ac:dyDescent="0.25">
      <c r="A8021" t="s">
        <v>2332</v>
      </c>
      <c r="B8021" t="s">
        <v>2350</v>
      </c>
      <c r="C8021" t="b">
        <v>0</v>
      </c>
      <c r="D8021" t="s">
        <v>60</v>
      </c>
      <c r="E8021">
        <v>0</v>
      </c>
      <c r="F8021">
        <v>2020</v>
      </c>
    </row>
    <row r="8022" spans="1:6" x14ac:dyDescent="0.25">
      <c r="A8022" t="s">
        <v>2394</v>
      </c>
      <c r="B8022" t="s">
        <v>2343</v>
      </c>
      <c r="C8022" t="b">
        <v>1</v>
      </c>
      <c r="D8022" t="s">
        <v>60</v>
      </c>
      <c r="E8022">
        <v>1815793</v>
      </c>
      <c r="F8022">
        <v>2020</v>
      </c>
    </row>
    <row r="8023" spans="1:6" x14ac:dyDescent="0.25">
      <c r="A8023" t="s">
        <v>2454</v>
      </c>
      <c r="B8023" t="s">
        <v>2339</v>
      </c>
      <c r="C8023" t="b">
        <v>1</v>
      </c>
      <c r="D8023" t="s">
        <v>71</v>
      </c>
      <c r="E8023">
        <v>127177</v>
      </c>
      <c r="F8023">
        <v>2020</v>
      </c>
    </row>
    <row r="8024" spans="1:6" x14ac:dyDescent="0.25">
      <c r="A8024" t="s">
        <v>2445</v>
      </c>
      <c r="B8024" t="s">
        <v>2352</v>
      </c>
      <c r="C8024" t="b">
        <v>1</v>
      </c>
      <c r="D8024" t="s">
        <v>48</v>
      </c>
      <c r="E8024">
        <v>17627</v>
      </c>
      <c r="F8024">
        <v>2020</v>
      </c>
    </row>
    <row r="8025" spans="1:6" x14ac:dyDescent="0.25">
      <c r="A8025" t="s">
        <v>2396</v>
      </c>
      <c r="B8025" t="s">
        <v>2339</v>
      </c>
      <c r="C8025" t="b">
        <v>1</v>
      </c>
      <c r="D8025" t="s">
        <v>114</v>
      </c>
      <c r="E8025">
        <v>330423</v>
      </c>
      <c r="F8025">
        <v>2020</v>
      </c>
    </row>
    <row r="8026" spans="1:6" x14ac:dyDescent="0.25">
      <c r="A8026" t="s">
        <v>2396</v>
      </c>
      <c r="B8026" t="s">
        <v>2339</v>
      </c>
      <c r="C8026" t="b">
        <v>1</v>
      </c>
      <c r="D8026" t="s">
        <v>15</v>
      </c>
      <c r="E8026">
        <v>58309</v>
      </c>
      <c r="F8026">
        <v>2020</v>
      </c>
    </row>
    <row r="8027" spans="1:6" x14ac:dyDescent="0.25">
      <c r="A8027" t="s">
        <v>2390</v>
      </c>
      <c r="B8027" t="s">
        <v>2386</v>
      </c>
      <c r="C8027" t="b">
        <v>1</v>
      </c>
      <c r="D8027" t="s">
        <v>114</v>
      </c>
      <c r="E8027">
        <v>33691</v>
      </c>
      <c r="F8027">
        <v>2020</v>
      </c>
    </row>
    <row r="8028" spans="1:6" x14ac:dyDescent="0.25">
      <c r="A8028" t="s">
        <v>2332</v>
      </c>
      <c r="B8028" t="s">
        <v>2350</v>
      </c>
      <c r="C8028" t="b">
        <v>0</v>
      </c>
      <c r="D8028" t="s">
        <v>35</v>
      </c>
      <c r="E8028">
        <v>0</v>
      </c>
      <c r="F8028">
        <v>2020</v>
      </c>
    </row>
    <row r="8029" spans="1:6" x14ac:dyDescent="0.25">
      <c r="A8029" t="s">
        <v>2342</v>
      </c>
      <c r="B8029" t="s">
        <v>2350</v>
      </c>
      <c r="C8029" t="b">
        <v>1</v>
      </c>
      <c r="D8029" t="s">
        <v>35</v>
      </c>
      <c r="E8029">
        <v>58</v>
      </c>
      <c r="F8029">
        <v>2020</v>
      </c>
    </row>
    <row r="8030" spans="1:6" x14ac:dyDescent="0.25">
      <c r="A8030" t="s">
        <v>2366</v>
      </c>
      <c r="B8030" t="s">
        <v>2350</v>
      </c>
      <c r="C8030" t="b">
        <v>1</v>
      </c>
      <c r="D8030" t="s">
        <v>35</v>
      </c>
      <c r="E8030">
        <v>40</v>
      </c>
      <c r="F8030">
        <v>2020</v>
      </c>
    </row>
    <row r="8031" spans="1:6" x14ac:dyDescent="0.25">
      <c r="A8031" t="s">
        <v>2366</v>
      </c>
      <c r="B8031" t="s">
        <v>2350</v>
      </c>
      <c r="C8031" t="b">
        <v>1</v>
      </c>
      <c r="D8031" t="s">
        <v>35</v>
      </c>
      <c r="E8031">
        <v>25</v>
      </c>
      <c r="F8031">
        <v>2020</v>
      </c>
    </row>
    <row r="8032" spans="1:6" x14ac:dyDescent="0.25">
      <c r="A8032" t="s">
        <v>2332</v>
      </c>
      <c r="B8032" t="s">
        <v>2386</v>
      </c>
      <c r="C8032" t="b">
        <v>0</v>
      </c>
      <c r="D8032" t="s">
        <v>79</v>
      </c>
      <c r="E8032">
        <v>24665</v>
      </c>
      <c r="F8032">
        <v>2020</v>
      </c>
    </row>
    <row r="8033" spans="1:6" x14ac:dyDescent="0.25">
      <c r="A8033" t="s">
        <v>2332</v>
      </c>
      <c r="B8033" t="s">
        <v>2343</v>
      </c>
      <c r="C8033" t="b">
        <v>0</v>
      </c>
      <c r="D8033" t="s">
        <v>79</v>
      </c>
      <c r="E8033">
        <v>0</v>
      </c>
      <c r="F8033">
        <v>2020</v>
      </c>
    </row>
    <row r="8034" spans="1:6" x14ac:dyDescent="0.25">
      <c r="A8034" t="s">
        <v>2366</v>
      </c>
      <c r="B8034" t="s">
        <v>2386</v>
      </c>
      <c r="C8034" t="b">
        <v>1</v>
      </c>
      <c r="D8034" t="s">
        <v>79</v>
      </c>
      <c r="E8034">
        <v>57818</v>
      </c>
      <c r="F8034">
        <v>2020</v>
      </c>
    </row>
    <row r="8035" spans="1:6" x14ac:dyDescent="0.25">
      <c r="A8035" t="s">
        <v>2332</v>
      </c>
      <c r="B8035" t="s">
        <v>2343</v>
      </c>
      <c r="C8035" t="b">
        <v>0</v>
      </c>
      <c r="D8035" t="s">
        <v>79</v>
      </c>
      <c r="E8035">
        <v>0</v>
      </c>
      <c r="F8035">
        <v>2020</v>
      </c>
    </row>
    <row r="8036" spans="1:6" x14ac:dyDescent="0.25">
      <c r="A8036" t="s">
        <v>2380</v>
      </c>
      <c r="B8036" t="s">
        <v>2386</v>
      </c>
      <c r="C8036" t="b">
        <v>1</v>
      </c>
      <c r="D8036" t="s">
        <v>105</v>
      </c>
      <c r="E8036">
        <v>12456</v>
      </c>
      <c r="F8036">
        <v>2020</v>
      </c>
    </row>
    <row r="8037" spans="1:6" x14ac:dyDescent="0.25">
      <c r="A8037" t="s">
        <v>2445</v>
      </c>
      <c r="B8037" t="s">
        <v>2386</v>
      </c>
      <c r="C8037" t="b">
        <v>1</v>
      </c>
      <c r="D8037" t="s">
        <v>105</v>
      </c>
      <c r="E8037">
        <v>4704</v>
      </c>
      <c r="F8037">
        <v>2020</v>
      </c>
    </row>
    <row r="8038" spans="1:6" x14ac:dyDescent="0.25">
      <c r="A8038" t="s">
        <v>2398</v>
      </c>
      <c r="B8038" t="s">
        <v>2386</v>
      </c>
      <c r="C8038" t="b">
        <v>1</v>
      </c>
      <c r="D8038" t="s">
        <v>105</v>
      </c>
      <c r="E8038">
        <v>6491</v>
      </c>
      <c r="F8038">
        <v>2020</v>
      </c>
    </row>
    <row r="8039" spans="1:6" x14ac:dyDescent="0.25">
      <c r="A8039" t="s">
        <v>2380</v>
      </c>
      <c r="B8039" t="s">
        <v>2386</v>
      </c>
      <c r="C8039" t="b">
        <v>1</v>
      </c>
      <c r="D8039" t="s">
        <v>105</v>
      </c>
      <c r="E8039">
        <v>4506</v>
      </c>
      <c r="F8039">
        <v>2020</v>
      </c>
    </row>
    <row r="8040" spans="1:6" x14ac:dyDescent="0.25">
      <c r="A8040" t="s">
        <v>2373</v>
      </c>
      <c r="B8040" t="s">
        <v>2386</v>
      </c>
      <c r="C8040" t="b">
        <v>1</v>
      </c>
      <c r="D8040" t="s">
        <v>105</v>
      </c>
      <c r="E8040">
        <v>6696</v>
      </c>
      <c r="F8040">
        <v>2020</v>
      </c>
    </row>
    <row r="8041" spans="1:6" x14ac:dyDescent="0.25">
      <c r="A8041" t="s">
        <v>2332</v>
      </c>
      <c r="B8041" t="s">
        <v>2339</v>
      </c>
      <c r="C8041" t="b">
        <v>0</v>
      </c>
      <c r="D8041" t="s">
        <v>60</v>
      </c>
      <c r="E8041">
        <v>0</v>
      </c>
      <c r="F8041">
        <v>2020</v>
      </c>
    </row>
    <row r="8042" spans="1:6" x14ac:dyDescent="0.25">
      <c r="A8042" t="s">
        <v>2447</v>
      </c>
      <c r="B8042" t="s">
        <v>2341</v>
      </c>
      <c r="C8042" t="b">
        <v>1</v>
      </c>
      <c r="D8042" t="s">
        <v>15</v>
      </c>
      <c r="E8042">
        <v>704</v>
      </c>
      <c r="F8042">
        <v>2020</v>
      </c>
    </row>
    <row r="8043" spans="1:6" x14ac:dyDescent="0.25">
      <c r="A8043" t="s">
        <v>2332</v>
      </c>
      <c r="B8043" t="s">
        <v>2350</v>
      </c>
      <c r="C8043" t="b">
        <v>0</v>
      </c>
      <c r="D8043" t="s">
        <v>66</v>
      </c>
      <c r="E8043">
        <v>0</v>
      </c>
      <c r="F8043">
        <v>2020</v>
      </c>
    </row>
    <row r="8044" spans="1:6" x14ac:dyDescent="0.25">
      <c r="A8044" t="s">
        <v>2396</v>
      </c>
      <c r="B8044" t="s">
        <v>2352</v>
      </c>
      <c r="C8044" t="b">
        <v>1</v>
      </c>
      <c r="D8044" t="s">
        <v>66</v>
      </c>
      <c r="E8044">
        <v>88219</v>
      </c>
      <c r="F8044">
        <v>2020</v>
      </c>
    </row>
    <row r="8045" spans="1:6" x14ac:dyDescent="0.25">
      <c r="A8045" t="s">
        <v>2332</v>
      </c>
      <c r="B8045" t="s">
        <v>2350</v>
      </c>
      <c r="C8045" t="b">
        <v>0</v>
      </c>
      <c r="D8045" t="s">
        <v>66</v>
      </c>
      <c r="E8045">
        <v>0</v>
      </c>
      <c r="F8045">
        <v>2020</v>
      </c>
    </row>
    <row r="8046" spans="1:6" x14ac:dyDescent="0.25">
      <c r="A8046" t="s">
        <v>2396</v>
      </c>
      <c r="B8046" t="s">
        <v>2350</v>
      </c>
      <c r="C8046" t="b">
        <v>1</v>
      </c>
      <c r="D8046" t="s">
        <v>105</v>
      </c>
      <c r="E8046">
        <v>6</v>
      </c>
      <c r="F8046">
        <v>2020</v>
      </c>
    </row>
    <row r="8047" spans="1:6" x14ac:dyDescent="0.25">
      <c r="A8047" t="s">
        <v>2396</v>
      </c>
      <c r="B8047" t="s">
        <v>2350</v>
      </c>
      <c r="C8047" t="b">
        <v>1</v>
      </c>
      <c r="D8047" t="s">
        <v>105</v>
      </c>
      <c r="E8047">
        <v>6</v>
      </c>
      <c r="F8047">
        <v>2020</v>
      </c>
    </row>
    <row r="8048" spans="1:6" x14ac:dyDescent="0.25">
      <c r="A8048" t="s">
        <v>2396</v>
      </c>
      <c r="B8048" t="s">
        <v>2350</v>
      </c>
      <c r="C8048" t="b">
        <v>1</v>
      </c>
      <c r="D8048" t="s">
        <v>105</v>
      </c>
      <c r="E8048">
        <v>6</v>
      </c>
      <c r="F8048">
        <v>2020</v>
      </c>
    </row>
    <row r="8049" spans="1:6" x14ac:dyDescent="0.25">
      <c r="A8049" t="s">
        <v>2342</v>
      </c>
      <c r="B8049" t="s">
        <v>2350</v>
      </c>
      <c r="C8049" t="b">
        <v>0</v>
      </c>
      <c r="D8049" t="s">
        <v>15</v>
      </c>
      <c r="E8049">
        <v>6.0229999999999997</v>
      </c>
      <c r="F8049">
        <v>2020</v>
      </c>
    </row>
    <row r="8050" spans="1:6" x14ac:dyDescent="0.25">
      <c r="A8050" t="s">
        <v>2353</v>
      </c>
      <c r="B8050" t="s">
        <v>2352</v>
      </c>
      <c r="C8050" t="b">
        <v>0</v>
      </c>
      <c r="D8050" t="s">
        <v>15</v>
      </c>
      <c r="E8050">
        <v>151.25700000000001</v>
      </c>
      <c r="F8050">
        <v>2020</v>
      </c>
    </row>
    <row r="8051" spans="1:6" x14ac:dyDescent="0.25">
      <c r="A8051" t="s">
        <v>2342</v>
      </c>
      <c r="B8051" t="s">
        <v>2386</v>
      </c>
      <c r="C8051" t="b">
        <v>1</v>
      </c>
      <c r="D8051" t="s">
        <v>15</v>
      </c>
      <c r="E8051">
        <v>6065.72</v>
      </c>
      <c r="F8051">
        <v>2020</v>
      </c>
    </row>
    <row r="8052" spans="1:6" x14ac:dyDescent="0.25">
      <c r="A8052" t="s">
        <v>2380</v>
      </c>
      <c r="B8052" t="s">
        <v>2352</v>
      </c>
      <c r="C8052" t="b">
        <v>1</v>
      </c>
      <c r="D8052" t="s">
        <v>15</v>
      </c>
      <c r="E8052">
        <v>15731</v>
      </c>
      <c r="F8052">
        <v>2020</v>
      </c>
    </row>
    <row r="8053" spans="1:6" x14ac:dyDescent="0.25">
      <c r="A8053" t="s">
        <v>2342</v>
      </c>
      <c r="B8053" t="s">
        <v>2350</v>
      </c>
      <c r="C8053" t="b">
        <v>1</v>
      </c>
      <c r="D8053" t="s">
        <v>40</v>
      </c>
      <c r="E8053">
        <v>2</v>
      </c>
      <c r="F8053">
        <v>2020</v>
      </c>
    </row>
    <row r="8054" spans="1:6" x14ac:dyDescent="0.25">
      <c r="A8054" t="s">
        <v>2332</v>
      </c>
      <c r="B8054" t="s">
        <v>2372</v>
      </c>
      <c r="C8054" t="b">
        <v>0</v>
      </c>
      <c r="D8054" t="s">
        <v>48</v>
      </c>
      <c r="E8054">
        <v>0</v>
      </c>
      <c r="F8054">
        <v>2020</v>
      </c>
    </row>
    <row r="8055" spans="1:6" x14ac:dyDescent="0.25">
      <c r="A8055" t="s">
        <v>2441</v>
      </c>
      <c r="B8055" t="s">
        <v>2372</v>
      </c>
      <c r="C8055" t="b">
        <v>0</v>
      </c>
      <c r="D8055" t="s">
        <v>48</v>
      </c>
      <c r="E8055">
        <v>12917</v>
      </c>
      <c r="F8055">
        <v>2020</v>
      </c>
    </row>
    <row r="8056" spans="1:6" x14ac:dyDescent="0.25">
      <c r="A8056" t="s">
        <v>2396</v>
      </c>
      <c r="B8056" t="s">
        <v>2372</v>
      </c>
      <c r="C8056" t="b">
        <v>1</v>
      </c>
      <c r="D8056" t="s">
        <v>85</v>
      </c>
      <c r="E8056">
        <v>20351</v>
      </c>
      <c r="F8056">
        <v>2020</v>
      </c>
    </row>
    <row r="8057" spans="1:6" x14ac:dyDescent="0.25">
      <c r="A8057" t="s">
        <v>2396</v>
      </c>
      <c r="B8057" t="s">
        <v>2339</v>
      </c>
      <c r="C8057" t="b">
        <v>1</v>
      </c>
      <c r="D8057" t="s">
        <v>60</v>
      </c>
      <c r="E8057">
        <v>227154</v>
      </c>
      <c r="F8057">
        <v>2020</v>
      </c>
    </row>
    <row r="8058" spans="1:6" x14ac:dyDescent="0.25">
      <c r="A8058" t="s">
        <v>2338</v>
      </c>
      <c r="B8058" t="s">
        <v>2352</v>
      </c>
      <c r="C8058" t="b">
        <v>1</v>
      </c>
      <c r="D8058" t="s">
        <v>15</v>
      </c>
      <c r="E8058">
        <v>100731</v>
      </c>
      <c r="F8058">
        <v>2020</v>
      </c>
    </row>
    <row r="8059" spans="1:6" x14ac:dyDescent="0.25">
      <c r="A8059" t="s">
        <v>2391</v>
      </c>
      <c r="B8059" t="s">
        <v>2352</v>
      </c>
      <c r="C8059" t="b">
        <v>1</v>
      </c>
      <c r="D8059" t="s">
        <v>15</v>
      </c>
      <c r="E8059">
        <v>1835</v>
      </c>
      <c r="F8059">
        <v>2020</v>
      </c>
    </row>
    <row r="8060" spans="1:6" x14ac:dyDescent="0.25">
      <c r="A8060" t="s">
        <v>2396</v>
      </c>
      <c r="B8060" t="s">
        <v>2350</v>
      </c>
      <c r="C8060" t="b">
        <v>1</v>
      </c>
      <c r="D8060" t="s">
        <v>6</v>
      </c>
      <c r="E8060">
        <v>734</v>
      </c>
      <c r="F8060">
        <v>2020</v>
      </c>
    </row>
    <row r="8061" spans="1:6" x14ac:dyDescent="0.25">
      <c r="A8061" t="s">
        <v>2332</v>
      </c>
      <c r="B8061" t="s">
        <v>2350</v>
      </c>
      <c r="C8061" t="b">
        <v>0</v>
      </c>
      <c r="D8061" t="s">
        <v>6</v>
      </c>
      <c r="E8061">
        <v>0</v>
      </c>
      <c r="F8061">
        <v>2020</v>
      </c>
    </row>
    <row r="8062" spans="1:6" x14ac:dyDescent="0.25">
      <c r="A8062" t="s">
        <v>2441</v>
      </c>
      <c r="B8062" t="s">
        <v>2350</v>
      </c>
      <c r="C8062" t="b">
        <v>1</v>
      </c>
      <c r="D8062" t="s">
        <v>108</v>
      </c>
      <c r="E8062">
        <v>42.14</v>
      </c>
      <c r="F8062">
        <v>2020</v>
      </c>
    </row>
    <row r="8063" spans="1:6" x14ac:dyDescent="0.25">
      <c r="A8063" t="s">
        <v>2332</v>
      </c>
      <c r="B8063" t="s">
        <v>2350</v>
      </c>
      <c r="C8063" t="b">
        <v>0</v>
      </c>
      <c r="D8063" t="s">
        <v>27</v>
      </c>
      <c r="E8063">
        <v>0</v>
      </c>
      <c r="F8063">
        <v>2020</v>
      </c>
    </row>
    <row r="8064" spans="1:6" x14ac:dyDescent="0.25">
      <c r="A8064" t="s">
        <v>2445</v>
      </c>
      <c r="B8064" t="s">
        <v>2343</v>
      </c>
      <c r="C8064" t="b">
        <v>1</v>
      </c>
      <c r="D8064" t="s">
        <v>27</v>
      </c>
      <c r="E8064">
        <v>3367486</v>
      </c>
      <c r="F8064">
        <v>2020</v>
      </c>
    </row>
    <row r="8065" spans="1:6" x14ac:dyDescent="0.25">
      <c r="A8065" t="s">
        <v>2332</v>
      </c>
      <c r="B8065" t="s">
        <v>2350</v>
      </c>
      <c r="C8065" t="b">
        <v>0</v>
      </c>
      <c r="D8065" t="s">
        <v>27</v>
      </c>
      <c r="E8065">
        <v>0</v>
      </c>
      <c r="F8065">
        <v>2020</v>
      </c>
    </row>
    <row r="8066" spans="1:6" x14ac:dyDescent="0.25">
      <c r="A8066" t="s">
        <v>2445</v>
      </c>
      <c r="B8066" t="s">
        <v>2343</v>
      </c>
      <c r="C8066" t="b">
        <v>1</v>
      </c>
      <c r="D8066" t="s">
        <v>27</v>
      </c>
      <c r="E8066">
        <v>5253929</v>
      </c>
      <c r="F8066">
        <v>2020</v>
      </c>
    </row>
    <row r="8067" spans="1:6" x14ac:dyDescent="0.25">
      <c r="A8067" t="s">
        <v>2445</v>
      </c>
      <c r="B8067" t="s">
        <v>2352</v>
      </c>
      <c r="C8067" t="b">
        <v>1</v>
      </c>
      <c r="D8067" t="s">
        <v>66</v>
      </c>
      <c r="E8067">
        <v>55289</v>
      </c>
      <c r="F8067">
        <v>2020</v>
      </c>
    </row>
    <row r="8068" spans="1:6" x14ac:dyDescent="0.25">
      <c r="A8068" t="s">
        <v>2332</v>
      </c>
      <c r="B8068" t="s">
        <v>2343</v>
      </c>
      <c r="C8068" t="b">
        <v>0</v>
      </c>
      <c r="D8068" t="s">
        <v>114</v>
      </c>
      <c r="E8068">
        <v>222049.49</v>
      </c>
      <c r="F8068">
        <v>2020</v>
      </c>
    </row>
    <row r="8069" spans="1:6" x14ac:dyDescent="0.25">
      <c r="A8069" t="s">
        <v>2382</v>
      </c>
      <c r="B8069" t="s">
        <v>2343</v>
      </c>
      <c r="C8069" t="b">
        <v>0</v>
      </c>
      <c r="D8069" t="s">
        <v>114</v>
      </c>
      <c r="E8069">
        <v>1073658.1000000001</v>
      </c>
      <c r="F8069">
        <v>2020</v>
      </c>
    </row>
    <row r="8070" spans="1:6" x14ac:dyDescent="0.25">
      <c r="A8070" t="s">
        <v>2396</v>
      </c>
      <c r="B8070" t="s">
        <v>2339</v>
      </c>
      <c r="C8070" t="b">
        <v>1</v>
      </c>
      <c r="D8070" t="s">
        <v>60</v>
      </c>
      <c r="E8070">
        <v>35550</v>
      </c>
      <c r="F8070">
        <v>2020</v>
      </c>
    </row>
    <row r="8071" spans="1:6" x14ac:dyDescent="0.25">
      <c r="A8071" t="s">
        <v>2396</v>
      </c>
      <c r="B8071" t="s">
        <v>2339</v>
      </c>
      <c r="C8071" t="b">
        <v>1</v>
      </c>
      <c r="D8071" t="s">
        <v>35</v>
      </c>
      <c r="E8071">
        <v>242259</v>
      </c>
      <c r="F8071">
        <v>2020</v>
      </c>
    </row>
    <row r="8072" spans="1:6" x14ac:dyDescent="0.25">
      <c r="A8072" t="s">
        <v>2445</v>
      </c>
      <c r="B8072" t="s">
        <v>2339</v>
      </c>
      <c r="C8072" t="b">
        <v>1</v>
      </c>
      <c r="D8072" t="s">
        <v>71</v>
      </c>
      <c r="E8072">
        <v>122079</v>
      </c>
      <c r="F8072">
        <v>2020</v>
      </c>
    </row>
    <row r="8073" spans="1:6" x14ac:dyDescent="0.25">
      <c r="A8073" t="s">
        <v>2332</v>
      </c>
      <c r="B8073" t="s">
        <v>2345</v>
      </c>
      <c r="C8073" t="b">
        <v>0</v>
      </c>
      <c r="D8073" t="s">
        <v>116</v>
      </c>
      <c r="E8073">
        <v>0</v>
      </c>
      <c r="F8073">
        <v>2020</v>
      </c>
    </row>
    <row r="8074" spans="1:6" x14ac:dyDescent="0.25">
      <c r="A8074" t="s">
        <v>2373</v>
      </c>
      <c r="B8074" t="s">
        <v>2352</v>
      </c>
      <c r="C8074" t="b">
        <v>0</v>
      </c>
      <c r="D8074" t="s">
        <v>116</v>
      </c>
      <c r="E8074">
        <v>26968</v>
      </c>
      <c r="F8074">
        <v>2020</v>
      </c>
    </row>
    <row r="8075" spans="1:6" x14ac:dyDescent="0.25">
      <c r="A8075" t="s">
        <v>2332</v>
      </c>
      <c r="B8075" t="s">
        <v>2345</v>
      </c>
      <c r="C8075" t="b">
        <v>0</v>
      </c>
      <c r="D8075" t="s">
        <v>116</v>
      </c>
      <c r="E8075">
        <v>0</v>
      </c>
      <c r="F8075">
        <v>2020</v>
      </c>
    </row>
    <row r="8076" spans="1:6" x14ac:dyDescent="0.25">
      <c r="A8076" t="s">
        <v>2332</v>
      </c>
      <c r="B8076" t="s">
        <v>2347</v>
      </c>
      <c r="C8076" t="b">
        <v>0</v>
      </c>
      <c r="D8076" t="s">
        <v>116</v>
      </c>
      <c r="E8076">
        <v>0</v>
      </c>
      <c r="F8076">
        <v>2020</v>
      </c>
    </row>
    <row r="8077" spans="1:6" x14ac:dyDescent="0.25">
      <c r="A8077" t="s">
        <v>2444</v>
      </c>
      <c r="B8077" t="s">
        <v>2372</v>
      </c>
      <c r="C8077" t="b">
        <v>0</v>
      </c>
      <c r="D8077" t="s">
        <v>116</v>
      </c>
      <c r="E8077">
        <v>76306</v>
      </c>
      <c r="F8077">
        <v>2020</v>
      </c>
    </row>
    <row r="8078" spans="1:6" x14ac:dyDescent="0.25">
      <c r="A8078" t="s">
        <v>2332</v>
      </c>
      <c r="B8078" t="s">
        <v>2350</v>
      </c>
      <c r="C8078" t="b">
        <v>0</v>
      </c>
      <c r="D8078" t="s">
        <v>60</v>
      </c>
      <c r="E8078">
        <v>0</v>
      </c>
      <c r="F8078">
        <v>2020</v>
      </c>
    </row>
    <row r="8079" spans="1:6" x14ac:dyDescent="0.25">
      <c r="A8079" t="s">
        <v>2382</v>
      </c>
      <c r="B8079" t="s">
        <v>2343</v>
      </c>
      <c r="C8079" t="b">
        <v>1</v>
      </c>
      <c r="D8079" t="s">
        <v>60</v>
      </c>
      <c r="E8079">
        <v>238959</v>
      </c>
      <c r="F8079">
        <v>2020</v>
      </c>
    </row>
    <row r="8080" spans="1:6" x14ac:dyDescent="0.25">
      <c r="A8080" t="s">
        <v>2332</v>
      </c>
      <c r="B8080" t="s">
        <v>2350</v>
      </c>
      <c r="C8080" t="b">
        <v>0</v>
      </c>
      <c r="D8080" t="s">
        <v>60</v>
      </c>
      <c r="E8080">
        <v>0</v>
      </c>
      <c r="F8080">
        <v>2020</v>
      </c>
    </row>
    <row r="8081" spans="1:6" x14ac:dyDescent="0.25">
      <c r="A8081" t="s">
        <v>2445</v>
      </c>
      <c r="B8081" t="s">
        <v>2343</v>
      </c>
      <c r="C8081" t="b">
        <v>1</v>
      </c>
      <c r="D8081" t="s">
        <v>60</v>
      </c>
      <c r="E8081">
        <v>436263</v>
      </c>
      <c r="F8081">
        <v>2020</v>
      </c>
    </row>
    <row r="8082" spans="1:6" x14ac:dyDescent="0.25">
      <c r="A8082" t="s">
        <v>2445</v>
      </c>
      <c r="B8082" t="s">
        <v>2352</v>
      </c>
      <c r="C8082" t="b">
        <v>1</v>
      </c>
      <c r="D8082" t="s">
        <v>131</v>
      </c>
      <c r="E8082">
        <v>580516</v>
      </c>
      <c r="F8082">
        <v>2020</v>
      </c>
    </row>
    <row r="8083" spans="1:6" x14ac:dyDescent="0.25">
      <c r="A8083" t="s">
        <v>2396</v>
      </c>
      <c r="B8083" t="s">
        <v>2339</v>
      </c>
      <c r="C8083" t="b">
        <v>1</v>
      </c>
      <c r="D8083" t="s">
        <v>40</v>
      </c>
      <c r="E8083">
        <v>133105</v>
      </c>
      <c r="F8083">
        <v>2020</v>
      </c>
    </row>
    <row r="8084" spans="1:6" x14ac:dyDescent="0.25">
      <c r="A8084" t="s">
        <v>2396</v>
      </c>
      <c r="B8084" t="s">
        <v>2339</v>
      </c>
      <c r="C8084" t="b">
        <v>1</v>
      </c>
      <c r="D8084" t="s">
        <v>16</v>
      </c>
      <c r="E8084">
        <v>247413</v>
      </c>
      <c r="F8084">
        <v>2020</v>
      </c>
    </row>
    <row r="8085" spans="1:6" x14ac:dyDescent="0.25">
      <c r="A8085" t="s">
        <v>2396</v>
      </c>
      <c r="B8085" t="s">
        <v>2339</v>
      </c>
      <c r="C8085" t="b">
        <v>1</v>
      </c>
      <c r="D8085" t="s">
        <v>60</v>
      </c>
      <c r="E8085">
        <v>109904</v>
      </c>
      <c r="F8085">
        <v>2020</v>
      </c>
    </row>
    <row r="8086" spans="1:6" x14ac:dyDescent="0.25">
      <c r="A8086" t="s">
        <v>2441</v>
      </c>
      <c r="B8086" t="s">
        <v>2343</v>
      </c>
      <c r="C8086" t="b">
        <v>1</v>
      </c>
      <c r="D8086" t="s">
        <v>116</v>
      </c>
      <c r="E8086">
        <v>194758</v>
      </c>
      <c r="F8086">
        <v>2020</v>
      </c>
    </row>
    <row r="8087" spans="1:6" x14ac:dyDescent="0.25">
      <c r="A8087" t="s">
        <v>2441</v>
      </c>
      <c r="B8087" t="s">
        <v>2343</v>
      </c>
      <c r="C8087" t="b">
        <v>1</v>
      </c>
      <c r="D8087" t="s">
        <v>116</v>
      </c>
      <c r="E8087">
        <v>271953</v>
      </c>
      <c r="F8087">
        <v>2020</v>
      </c>
    </row>
    <row r="8088" spans="1:6" x14ac:dyDescent="0.25">
      <c r="A8088" t="s">
        <v>2441</v>
      </c>
      <c r="B8088" t="s">
        <v>2350</v>
      </c>
      <c r="C8088" t="b">
        <v>1</v>
      </c>
      <c r="D8088" t="s">
        <v>93</v>
      </c>
      <c r="E8088">
        <v>237</v>
      </c>
      <c r="F8088">
        <v>2020</v>
      </c>
    </row>
    <row r="8089" spans="1:6" x14ac:dyDescent="0.25">
      <c r="A8089" t="s">
        <v>2366</v>
      </c>
      <c r="B8089" t="s">
        <v>2352</v>
      </c>
      <c r="C8089" t="b">
        <v>1</v>
      </c>
      <c r="D8089" t="s">
        <v>15</v>
      </c>
      <c r="E8089">
        <v>9062</v>
      </c>
      <c r="F8089">
        <v>2020</v>
      </c>
    </row>
    <row r="8090" spans="1:6" x14ac:dyDescent="0.25">
      <c r="A8090" t="s">
        <v>2366</v>
      </c>
      <c r="B8090" t="s">
        <v>2352</v>
      </c>
      <c r="C8090" t="b">
        <v>1</v>
      </c>
      <c r="D8090" t="s">
        <v>15</v>
      </c>
      <c r="E8090">
        <v>15508</v>
      </c>
      <c r="F8090">
        <v>2020</v>
      </c>
    </row>
    <row r="8091" spans="1:6" x14ac:dyDescent="0.25">
      <c r="A8091" t="s">
        <v>2332</v>
      </c>
      <c r="B8091" t="s">
        <v>2372</v>
      </c>
      <c r="C8091" t="b">
        <v>0</v>
      </c>
      <c r="D8091" t="s">
        <v>85</v>
      </c>
      <c r="E8091">
        <v>0</v>
      </c>
      <c r="F8091">
        <v>2020</v>
      </c>
    </row>
    <row r="8092" spans="1:6" x14ac:dyDescent="0.25">
      <c r="A8092" t="s">
        <v>2332</v>
      </c>
      <c r="B8092" t="s">
        <v>2343</v>
      </c>
      <c r="C8092" t="b">
        <v>0</v>
      </c>
      <c r="D8092" t="s">
        <v>85</v>
      </c>
      <c r="E8092">
        <v>29002</v>
      </c>
      <c r="F8092">
        <v>2020</v>
      </c>
    </row>
    <row r="8093" spans="1:6" x14ac:dyDescent="0.25">
      <c r="A8093" t="s">
        <v>2332</v>
      </c>
      <c r="B8093" t="s">
        <v>2372</v>
      </c>
      <c r="C8093" t="b">
        <v>0</v>
      </c>
      <c r="D8093" t="s">
        <v>85</v>
      </c>
      <c r="E8093">
        <v>0</v>
      </c>
      <c r="F8093">
        <v>2020</v>
      </c>
    </row>
    <row r="8094" spans="1:6" x14ac:dyDescent="0.25">
      <c r="A8094" t="s">
        <v>2445</v>
      </c>
      <c r="B8094" t="s">
        <v>2343</v>
      </c>
      <c r="C8094" t="b">
        <v>1</v>
      </c>
      <c r="D8094" t="s">
        <v>85</v>
      </c>
      <c r="E8094">
        <v>101587</v>
      </c>
      <c r="F8094">
        <v>2020</v>
      </c>
    </row>
    <row r="8095" spans="1:6" x14ac:dyDescent="0.25">
      <c r="A8095" t="s">
        <v>2380</v>
      </c>
      <c r="B8095" t="s">
        <v>2350</v>
      </c>
      <c r="C8095" t="b">
        <v>1</v>
      </c>
      <c r="D8095" t="s">
        <v>19</v>
      </c>
      <c r="E8095">
        <v>1098</v>
      </c>
      <c r="F8095">
        <v>2020</v>
      </c>
    </row>
    <row r="8096" spans="1:6" x14ac:dyDescent="0.25">
      <c r="A8096" t="s">
        <v>2332</v>
      </c>
      <c r="B8096" t="s">
        <v>2350</v>
      </c>
      <c r="C8096" t="b">
        <v>0</v>
      </c>
      <c r="D8096" t="s">
        <v>58</v>
      </c>
      <c r="E8096">
        <v>0</v>
      </c>
      <c r="F8096">
        <v>2020</v>
      </c>
    </row>
    <row r="8097" spans="1:6" x14ac:dyDescent="0.25">
      <c r="A8097" t="s">
        <v>2385</v>
      </c>
      <c r="B8097" t="s">
        <v>2352</v>
      </c>
      <c r="C8097" t="b">
        <v>0</v>
      </c>
      <c r="D8097" t="s">
        <v>58</v>
      </c>
      <c r="E8097">
        <v>21024.92</v>
      </c>
      <c r="F8097">
        <v>2020</v>
      </c>
    </row>
    <row r="8098" spans="1:6" x14ac:dyDescent="0.25">
      <c r="A8098" t="s">
        <v>2378</v>
      </c>
      <c r="B8098" t="s">
        <v>2347</v>
      </c>
      <c r="C8098" t="b">
        <v>0</v>
      </c>
      <c r="D8098" t="s">
        <v>58</v>
      </c>
      <c r="E8098">
        <v>1862.3689999999999</v>
      </c>
      <c r="F8098">
        <v>2020</v>
      </c>
    </row>
    <row r="8099" spans="1:6" x14ac:dyDescent="0.25">
      <c r="A8099" t="s">
        <v>2332</v>
      </c>
      <c r="B8099" t="s">
        <v>2386</v>
      </c>
      <c r="C8099" t="b">
        <v>0</v>
      </c>
      <c r="D8099" t="s">
        <v>58</v>
      </c>
      <c r="E8099">
        <v>3.1E-2</v>
      </c>
      <c r="F8099">
        <v>2020</v>
      </c>
    </row>
    <row r="8100" spans="1:6" x14ac:dyDescent="0.25">
      <c r="A8100" t="s">
        <v>2354</v>
      </c>
      <c r="B8100" t="s">
        <v>2386</v>
      </c>
      <c r="C8100" t="b">
        <v>1</v>
      </c>
      <c r="D8100" t="s">
        <v>97</v>
      </c>
      <c r="E8100">
        <v>93160.46</v>
      </c>
      <c r="F8100">
        <v>2020</v>
      </c>
    </row>
    <row r="8101" spans="1:6" x14ac:dyDescent="0.25">
      <c r="A8101" t="s">
        <v>2353</v>
      </c>
      <c r="B8101" t="s">
        <v>2347</v>
      </c>
      <c r="C8101" t="b">
        <v>0</v>
      </c>
      <c r="D8101" t="s">
        <v>97</v>
      </c>
      <c r="E8101">
        <v>39728.728000000003</v>
      </c>
      <c r="F8101">
        <v>2020</v>
      </c>
    </row>
    <row r="8102" spans="1:6" x14ac:dyDescent="0.25">
      <c r="A8102" t="s">
        <v>2354</v>
      </c>
      <c r="B8102" t="s">
        <v>2386</v>
      </c>
      <c r="C8102" t="b">
        <v>1</v>
      </c>
      <c r="D8102" t="s">
        <v>97</v>
      </c>
      <c r="E8102">
        <v>26397.812000000002</v>
      </c>
      <c r="F8102">
        <v>2020</v>
      </c>
    </row>
    <row r="8103" spans="1:6" x14ac:dyDescent="0.25">
      <c r="A8103" t="s">
        <v>2332</v>
      </c>
      <c r="B8103" t="s">
        <v>2350</v>
      </c>
      <c r="C8103" t="b">
        <v>0</v>
      </c>
      <c r="D8103" t="s">
        <v>97</v>
      </c>
      <c r="E8103">
        <v>0</v>
      </c>
      <c r="F8103">
        <v>2020</v>
      </c>
    </row>
    <row r="8104" spans="1:6" x14ac:dyDescent="0.25">
      <c r="A8104" t="s">
        <v>2332</v>
      </c>
      <c r="B8104" t="s">
        <v>2386</v>
      </c>
      <c r="C8104" t="b">
        <v>0</v>
      </c>
      <c r="D8104" t="s">
        <v>97</v>
      </c>
      <c r="E8104">
        <v>0</v>
      </c>
      <c r="F8104">
        <v>2020</v>
      </c>
    </row>
    <row r="8105" spans="1:6" x14ac:dyDescent="0.25">
      <c r="A8105" t="s">
        <v>2445</v>
      </c>
      <c r="B8105" t="s">
        <v>2350</v>
      </c>
      <c r="C8105" t="b">
        <v>1</v>
      </c>
      <c r="D8105" t="s">
        <v>40</v>
      </c>
      <c r="E8105">
        <v>98</v>
      </c>
      <c r="F8105">
        <v>2020</v>
      </c>
    </row>
    <row r="8106" spans="1:6" x14ac:dyDescent="0.25">
      <c r="A8106" t="s">
        <v>2396</v>
      </c>
      <c r="B8106" t="s">
        <v>2339</v>
      </c>
      <c r="C8106" t="b">
        <v>1</v>
      </c>
      <c r="D8106" t="s">
        <v>97</v>
      </c>
      <c r="E8106">
        <v>121150</v>
      </c>
      <c r="F8106">
        <v>2020</v>
      </c>
    </row>
    <row r="8107" spans="1:6" x14ac:dyDescent="0.25">
      <c r="A8107" t="s">
        <v>2332</v>
      </c>
      <c r="B8107" t="s">
        <v>2350</v>
      </c>
      <c r="C8107" t="b">
        <v>0</v>
      </c>
      <c r="D8107" t="s">
        <v>85</v>
      </c>
      <c r="E8107">
        <v>1309.3240000000001</v>
      </c>
      <c r="F8107">
        <v>2020</v>
      </c>
    </row>
    <row r="8108" spans="1:6" x14ac:dyDescent="0.25">
      <c r="A8108" t="s">
        <v>2332</v>
      </c>
      <c r="B8108" t="s">
        <v>2343</v>
      </c>
      <c r="C8108" t="b">
        <v>0</v>
      </c>
      <c r="D8108" t="s">
        <v>85</v>
      </c>
      <c r="E8108">
        <v>958133.68</v>
      </c>
      <c r="F8108">
        <v>2020</v>
      </c>
    </row>
    <row r="8109" spans="1:6" x14ac:dyDescent="0.25">
      <c r="A8109" t="s">
        <v>2353</v>
      </c>
      <c r="B8109" t="s">
        <v>2350</v>
      </c>
      <c r="C8109" t="b">
        <v>0</v>
      </c>
      <c r="D8109" t="s">
        <v>85</v>
      </c>
      <c r="E8109">
        <v>2252.4769999999999</v>
      </c>
      <c r="F8109">
        <v>2020</v>
      </c>
    </row>
    <row r="8110" spans="1:6" x14ac:dyDescent="0.25">
      <c r="A8110" t="s">
        <v>2332</v>
      </c>
      <c r="B8110" t="s">
        <v>2372</v>
      </c>
      <c r="C8110" t="b">
        <v>0</v>
      </c>
      <c r="D8110" t="s">
        <v>85</v>
      </c>
      <c r="E8110">
        <v>0</v>
      </c>
      <c r="F8110">
        <v>2020</v>
      </c>
    </row>
    <row r="8111" spans="1:6" x14ac:dyDescent="0.25">
      <c r="A8111" t="s">
        <v>2445</v>
      </c>
      <c r="B8111" t="s">
        <v>2343</v>
      </c>
      <c r="C8111" t="b">
        <v>1</v>
      </c>
      <c r="D8111" t="s">
        <v>85</v>
      </c>
      <c r="E8111">
        <v>1552216.5</v>
      </c>
      <c r="F8111">
        <v>2020</v>
      </c>
    </row>
    <row r="8112" spans="1:6" x14ac:dyDescent="0.25">
      <c r="A8112" t="s">
        <v>2396</v>
      </c>
      <c r="B8112" t="s">
        <v>2339</v>
      </c>
      <c r="C8112" t="b">
        <v>1</v>
      </c>
      <c r="D8112" t="s">
        <v>60</v>
      </c>
      <c r="E8112">
        <v>3378</v>
      </c>
      <c r="F8112">
        <v>2020</v>
      </c>
    </row>
    <row r="8113" spans="1:6" x14ac:dyDescent="0.25">
      <c r="A8113" t="s">
        <v>2396</v>
      </c>
      <c r="B8113" t="s">
        <v>2339</v>
      </c>
      <c r="C8113" t="b">
        <v>1</v>
      </c>
      <c r="D8113" t="s">
        <v>60</v>
      </c>
      <c r="E8113">
        <v>1689</v>
      </c>
      <c r="F8113">
        <v>2020</v>
      </c>
    </row>
    <row r="8114" spans="1:6" x14ac:dyDescent="0.25">
      <c r="A8114" t="s">
        <v>2396</v>
      </c>
      <c r="B8114" t="s">
        <v>2339</v>
      </c>
      <c r="C8114" t="b">
        <v>1</v>
      </c>
      <c r="D8114" t="s">
        <v>60</v>
      </c>
      <c r="E8114">
        <v>3378</v>
      </c>
      <c r="F8114">
        <v>2020</v>
      </c>
    </row>
    <row r="8115" spans="1:6" x14ac:dyDescent="0.25">
      <c r="A8115" t="s">
        <v>2396</v>
      </c>
      <c r="B8115" t="s">
        <v>2339</v>
      </c>
      <c r="C8115" t="b">
        <v>1</v>
      </c>
      <c r="D8115" t="s">
        <v>60</v>
      </c>
      <c r="E8115">
        <v>3378</v>
      </c>
      <c r="F8115">
        <v>2020</v>
      </c>
    </row>
    <row r="8116" spans="1:6" x14ac:dyDescent="0.25">
      <c r="A8116" t="s">
        <v>2396</v>
      </c>
      <c r="B8116" t="s">
        <v>2339</v>
      </c>
      <c r="C8116" t="b">
        <v>1</v>
      </c>
      <c r="D8116" t="s">
        <v>60</v>
      </c>
      <c r="E8116">
        <v>1689</v>
      </c>
      <c r="F8116">
        <v>2020</v>
      </c>
    </row>
    <row r="8117" spans="1:6" x14ac:dyDescent="0.25">
      <c r="A8117" t="s">
        <v>2396</v>
      </c>
      <c r="B8117" t="s">
        <v>2339</v>
      </c>
      <c r="C8117" t="b">
        <v>1</v>
      </c>
      <c r="D8117" t="s">
        <v>60</v>
      </c>
      <c r="E8117">
        <v>4145</v>
      </c>
      <c r="F8117">
        <v>2020</v>
      </c>
    </row>
    <row r="8118" spans="1:6" x14ac:dyDescent="0.25">
      <c r="A8118" t="s">
        <v>2396</v>
      </c>
      <c r="B8118" t="s">
        <v>2339</v>
      </c>
      <c r="C8118" t="b">
        <v>1</v>
      </c>
      <c r="D8118" t="s">
        <v>60</v>
      </c>
      <c r="E8118">
        <v>3922</v>
      </c>
      <c r="F8118">
        <v>2020</v>
      </c>
    </row>
    <row r="8119" spans="1:6" x14ac:dyDescent="0.25">
      <c r="A8119" t="s">
        <v>2396</v>
      </c>
      <c r="B8119" t="s">
        <v>2339</v>
      </c>
      <c r="C8119" t="b">
        <v>1</v>
      </c>
      <c r="D8119" t="s">
        <v>60</v>
      </c>
      <c r="E8119">
        <v>3740</v>
      </c>
      <c r="F8119">
        <v>2020</v>
      </c>
    </row>
    <row r="8120" spans="1:6" x14ac:dyDescent="0.25">
      <c r="A8120" t="s">
        <v>2396</v>
      </c>
      <c r="B8120" t="s">
        <v>2339</v>
      </c>
      <c r="C8120" t="b">
        <v>1</v>
      </c>
      <c r="D8120" t="s">
        <v>60</v>
      </c>
      <c r="E8120">
        <v>2434</v>
      </c>
      <c r="F8120">
        <v>2020</v>
      </c>
    </row>
    <row r="8121" spans="1:6" x14ac:dyDescent="0.25">
      <c r="A8121" t="s">
        <v>2396</v>
      </c>
      <c r="B8121" t="s">
        <v>2339</v>
      </c>
      <c r="C8121" t="b">
        <v>1</v>
      </c>
      <c r="D8121" t="s">
        <v>60</v>
      </c>
      <c r="E8121">
        <v>2434</v>
      </c>
      <c r="F8121">
        <v>2020</v>
      </c>
    </row>
    <row r="8122" spans="1:6" x14ac:dyDescent="0.25">
      <c r="A8122" t="s">
        <v>2396</v>
      </c>
      <c r="B8122" t="s">
        <v>2339</v>
      </c>
      <c r="C8122" t="b">
        <v>1</v>
      </c>
      <c r="D8122" t="s">
        <v>60</v>
      </c>
      <c r="E8122">
        <v>4281</v>
      </c>
      <c r="F8122">
        <v>2020</v>
      </c>
    </row>
    <row r="8123" spans="1:6" x14ac:dyDescent="0.25">
      <c r="A8123" t="s">
        <v>2396</v>
      </c>
      <c r="B8123" t="s">
        <v>2339</v>
      </c>
      <c r="C8123" t="b">
        <v>1</v>
      </c>
      <c r="D8123" t="s">
        <v>60</v>
      </c>
      <c r="E8123">
        <v>2434</v>
      </c>
      <c r="F8123">
        <v>2020</v>
      </c>
    </row>
    <row r="8124" spans="1:6" x14ac:dyDescent="0.25">
      <c r="A8124" t="s">
        <v>2396</v>
      </c>
      <c r="B8124" t="s">
        <v>2339</v>
      </c>
      <c r="C8124" t="b">
        <v>1</v>
      </c>
      <c r="D8124" t="s">
        <v>114</v>
      </c>
      <c r="E8124">
        <v>145425</v>
      </c>
      <c r="F8124">
        <v>2020</v>
      </c>
    </row>
    <row r="8125" spans="1:6" x14ac:dyDescent="0.25">
      <c r="A8125" t="s">
        <v>2445</v>
      </c>
      <c r="B8125" t="s">
        <v>2339</v>
      </c>
      <c r="C8125" t="b">
        <v>1</v>
      </c>
      <c r="D8125" t="s">
        <v>114</v>
      </c>
      <c r="E8125">
        <v>343906</v>
      </c>
      <c r="F8125">
        <v>2020</v>
      </c>
    </row>
    <row r="8126" spans="1:6" x14ac:dyDescent="0.25">
      <c r="A8126" t="s">
        <v>2400</v>
      </c>
      <c r="B8126" t="s">
        <v>2339</v>
      </c>
      <c r="C8126" t="b">
        <v>1</v>
      </c>
      <c r="D8126" t="s">
        <v>40</v>
      </c>
      <c r="E8126">
        <v>1806</v>
      </c>
      <c r="F8126">
        <v>2020</v>
      </c>
    </row>
    <row r="8127" spans="1:6" x14ac:dyDescent="0.25">
      <c r="A8127" t="s">
        <v>2332</v>
      </c>
      <c r="B8127" t="s">
        <v>2352</v>
      </c>
      <c r="C8127" t="b">
        <v>0</v>
      </c>
      <c r="D8127" t="s">
        <v>97</v>
      </c>
      <c r="E8127">
        <v>0</v>
      </c>
      <c r="F8127">
        <v>2020</v>
      </c>
    </row>
    <row r="8128" spans="1:6" x14ac:dyDescent="0.25">
      <c r="A8128" t="s">
        <v>2353</v>
      </c>
      <c r="B8128" t="s">
        <v>2350</v>
      </c>
      <c r="C8128" t="b">
        <v>0</v>
      </c>
      <c r="D8128" t="s">
        <v>74</v>
      </c>
      <c r="E8128">
        <v>1894.652</v>
      </c>
      <c r="F8128">
        <v>2020</v>
      </c>
    </row>
    <row r="8129" spans="1:6" x14ac:dyDescent="0.25">
      <c r="A8129" t="s">
        <v>2398</v>
      </c>
      <c r="B8129" t="s">
        <v>2345</v>
      </c>
      <c r="C8129" t="b">
        <v>1</v>
      </c>
      <c r="D8129" t="s">
        <v>74</v>
      </c>
      <c r="E8129">
        <v>1025376.3</v>
      </c>
      <c r="F8129">
        <v>2020</v>
      </c>
    </row>
    <row r="8130" spans="1:6" x14ac:dyDescent="0.25">
      <c r="A8130" t="s">
        <v>2396</v>
      </c>
      <c r="B8130" t="s">
        <v>2339</v>
      </c>
      <c r="C8130" t="b">
        <v>1</v>
      </c>
      <c r="D8130" t="s">
        <v>114</v>
      </c>
      <c r="E8130">
        <v>1102</v>
      </c>
      <c r="F8130">
        <v>2020</v>
      </c>
    </row>
    <row r="8131" spans="1:6" x14ac:dyDescent="0.25">
      <c r="A8131" t="s">
        <v>2441</v>
      </c>
      <c r="B8131" t="s">
        <v>2339</v>
      </c>
      <c r="C8131" t="b">
        <v>1</v>
      </c>
      <c r="D8131" t="s">
        <v>93</v>
      </c>
      <c r="E8131">
        <v>9259</v>
      </c>
      <c r="F8131">
        <v>2020</v>
      </c>
    </row>
    <row r="8132" spans="1:6" x14ac:dyDescent="0.25">
      <c r="A8132" t="s">
        <v>2382</v>
      </c>
      <c r="B8132" t="s">
        <v>2343</v>
      </c>
      <c r="C8132" t="b">
        <v>1</v>
      </c>
      <c r="D8132" t="s">
        <v>97</v>
      </c>
      <c r="E8132">
        <v>976894</v>
      </c>
      <c r="F8132">
        <v>2020</v>
      </c>
    </row>
    <row r="8133" spans="1:6" x14ac:dyDescent="0.25">
      <c r="A8133" t="s">
        <v>2382</v>
      </c>
      <c r="B8133" t="s">
        <v>2343</v>
      </c>
      <c r="C8133" t="b">
        <v>1</v>
      </c>
      <c r="D8133" t="s">
        <v>97</v>
      </c>
      <c r="E8133">
        <v>1666348</v>
      </c>
      <c r="F8133">
        <v>2020</v>
      </c>
    </row>
    <row r="8134" spans="1:6" x14ac:dyDescent="0.25">
      <c r="A8134" t="s">
        <v>2391</v>
      </c>
      <c r="B8134" t="s">
        <v>2401</v>
      </c>
      <c r="C8134" t="b">
        <v>1</v>
      </c>
      <c r="D8134" t="s">
        <v>8</v>
      </c>
      <c r="E8134">
        <v>5374</v>
      </c>
      <c r="F8134">
        <v>2020</v>
      </c>
    </row>
    <row r="8135" spans="1:6" x14ac:dyDescent="0.25">
      <c r="A8135" t="s">
        <v>2391</v>
      </c>
      <c r="B8135" t="s">
        <v>2343</v>
      </c>
      <c r="C8135" t="b">
        <v>0</v>
      </c>
      <c r="D8135" t="s">
        <v>8</v>
      </c>
      <c r="E8135">
        <v>56413.26</v>
      </c>
      <c r="F8135">
        <v>2020</v>
      </c>
    </row>
    <row r="8136" spans="1:6" x14ac:dyDescent="0.25">
      <c r="A8136" t="s">
        <v>2445</v>
      </c>
      <c r="B8136" t="s">
        <v>2350</v>
      </c>
      <c r="C8136" t="b">
        <v>0</v>
      </c>
      <c r="D8136" t="s">
        <v>27</v>
      </c>
      <c r="E8136">
        <v>4.9000000000000004</v>
      </c>
      <c r="F8136">
        <v>2020</v>
      </c>
    </row>
    <row r="8137" spans="1:6" x14ac:dyDescent="0.25">
      <c r="A8137" t="s">
        <v>2379</v>
      </c>
      <c r="B8137" t="s">
        <v>2352</v>
      </c>
      <c r="C8137" t="b">
        <v>1</v>
      </c>
      <c r="D8137" t="s">
        <v>15</v>
      </c>
      <c r="E8137">
        <v>79253</v>
      </c>
      <c r="F8137">
        <v>2020</v>
      </c>
    </row>
    <row r="8138" spans="1:6" x14ac:dyDescent="0.25">
      <c r="A8138" t="s">
        <v>2332</v>
      </c>
      <c r="B8138" t="s">
        <v>2343</v>
      </c>
      <c r="C8138" t="b">
        <v>0</v>
      </c>
      <c r="D8138" t="s">
        <v>114</v>
      </c>
      <c r="E8138">
        <v>117177</v>
      </c>
      <c r="F8138">
        <v>2020</v>
      </c>
    </row>
    <row r="8139" spans="1:6" x14ac:dyDescent="0.25">
      <c r="A8139" t="s">
        <v>2445</v>
      </c>
      <c r="B8139" t="s">
        <v>2343</v>
      </c>
      <c r="C8139" t="b">
        <v>0</v>
      </c>
      <c r="D8139" t="s">
        <v>114</v>
      </c>
      <c r="E8139">
        <v>702753</v>
      </c>
      <c r="F8139">
        <v>2020</v>
      </c>
    </row>
    <row r="8140" spans="1:6" x14ac:dyDescent="0.25">
      <c r="A8140" t="s">
        <v>2332</v>
      </c>
      <c r="B8140" t="s">
        <v>2350</v>
      </c>
      <c r="C8140" t="b">
        <v>0</v>
      </c>
      <c r="D8140" t="s">
        <v>85</v>
      </c>
      <c r="E8140">
        <v>52.692999999999998</v>
      </c>
      <c r="F8140">
        <v>2020</v>
      </c>
    </row>
    <row r="8141" spans="1:6" x14ac:dyDescent="0.25">
      <c r="A8141" t="s">
        <v>2379</v>
      </c>
      <c r="B8141" t="s">
        <v>2343</v>
      </c>
      <c r="C8141" t="b">
        <v>1</v>
      </c>
      <c r="D8141" t="s">
        <v>85</v>
      </c>
      <c r="E8141">
        <v>886875.31</v>
      </c>
      <c r="F8141">
        <v>2020</v>
      </c>
    </row>
    <row r="8142" spans="1:6" x14ac:dyDescent="0.25">
      <c r="A8142" t="s">
        <v>2353</v>
      </c>
      <c r="B8142" t="s">
        <v>2350</v>
      </c>
      <c r="C8142" t="b">
        <v>0</v>
      </c>
      <c r="D8142" t="s">
        <v>85</v>
      </c>
      <c r="E8142">
        <v>82.738</v>
      </c>
      <c r="F8142">
        <v>2020</v>
      </c>
    </row>
    <row r="8143" spans="1:6" x14ac:dyDescent="0.25">
      <c r="A8143" t="s">
        <v>2379</v>
      </c>
      <c r="B8143" t="s">
        <v>2343</v>
      </c>
      <c r="C8143" t="b">
        <v>1</v>
      </c>
      <c r="D8143" t="s">
        <v>85</v>
      </c>
      <c r="E8143">
        <v>1284327.3</v>
      </c>
      <c r="F8143">
        <v>2020</v>
      </c>
    </row>
    <row r="8144" spans="1:6" x14ac:dyDescent="0.25">
      <c r="A8144" t="s">
        <v>2332</v>
      </c>
      <c r="B8144" t="s">
        <v>2343</v>
      </c>
      <c r="C8144" t="b">
        <v>0</v>
      </c>
      <c r="D8144" t="s">
        <v>116</v>
      </c>
      <c r="E8144">
        <v>1997303</v>
      </c>
      <c r="F8144">
        <v>2020</v>
      </c>
    </row>
    <row r="8145" spans="1:6" x14ac:dyDescent="0.25">
      <c r="A8145" t="s">
        <v>2381</v>
      </c>
      <c r="B8145" t="s">
        <v>2343</v>
      </c>
      <c r="C8145" t="b">
        <v>1</v>
      </c>
      <c r="D8145" t="s">
        <v>116</v>
      </c>
      <c r="E8145">
        <v>3562809</v>
      </c>
      <c r="F8145">
        <v>2020</v>
      </c>
    </row>
    <row r="8146" spans="1:6" x14ac:dyDescent="0.25">
      <c r="A8146" t="s">
        <v>2398</v>
      </c>
      <c r="B8146" t="s">
        <v>2352</v>
      </c>
      <c r="C8146" t="b">
        <v>1</v>
      </c>
      <c r="D8146" t="s">
        <v>108</v>
      </c>
      <c r="E8146">
        <v>118075</v>
      </c>
      <c r="F8146">
        <v>2020</v>
      </c>
    </row>
    <row r="8147" spans="1:6" x14ac:dyDescent="0.25">
      <c r="A8147" t="s">
        <v>2445</v>
      </c>
      <c r="B8147" t="s">
        <v>2352</v>
      </c>
      <c r="C8147" t="b">
        <v>1</v>
      </c>
      <c r="D8147" t="s">
        <v>15</v>
      </c>
      <c r="E8147">
        <v>12674</v>
      </c>
      <c r="F8147">
        <v>2020</v>
      </c>
    </row>
    <row r="8148" spans="1:6" x14ac:dyDescent="0.25">
      <c r="A8148" t="s">
        <v>2380</v>
      </c>
      <c r="B8148" t="s">
        <v>2339</v>
      </c>
      <c r="C8148" t="b">
        <v>1</v>
      </c>
      <c r="D8148" t="s">
        <v>114</v>
      </c>
      <c r="E8148">
        <v>330380</v>
      </c>
      <c r="F8148">
        <v>2020</v>
      </c>
    </row>
    <row r="8149" spans="1:6" x14ac:dyDescent="0.25">
      <c r="A8149" t="s">
        <v>2353</v>
      </c>
      <c r="B8149" t="s">
        <v>2350</v>
      </c>
      <c r="C8149" t="b">
        <v>0</v>
      </c>
      <c r="D8149" t="s">
        <v>60</v>
      </c>
      <c r="E8149">
        <v>311.34800000000001</v>
      </c>
      <c r="F8149">
        <v>2020</v>
      </c>
    </row>
    <row r="8150" spans="1:6" x14ac:dyDescent="0.25">
      <c r="A8150" t="s">
        <v>2398</v>
      </c>
      <c r="B8150" t="s">
        <v>2352</v>
      </c>
      <c r="C8150" t="b">
        <v>1</v>
      </c>
      <c r="D8150" t="s">
        <v>60</v>
      </c>
      <c r="E8150">
        <v>220487.65</v>
      </c>
      <c r="F8150">
        <v>2020</v>
      </c>
    </row>
    <row r="8151" spans="1:6" x14ac:dyDescent="0.25">
      <c r="A8151" t="s">
        <v>2366</v>
      </c>
      <c r="B8151" t="s">
        <v>2350</v>
      </c>
      <c r="C8151" t="b">
        <v>0</v>
      </c>
      <c r="D8151" t="s">
        <v>90</v>
      </c>
      <c r="E8151">
        <v>60</v>
      </c>
      <c r="F8151">
        <v>2020</v>
      </c>
    </row>
    <row r="8152" spans="1:6" x14ac:dyDescent="0.25">
      <c r="A8152" t="s">
        <v>2441</v>
      </c>
      <c r="B8152" t="s">
        <v>2350</v>
      </c>
      <c r="C8152" t="b">
        <v>0</v>
      </c>
      <c r="D8152" t="s">
        <v>60</v>
      </c>
      <c r="E8152">
        <v>33</v>
      </c>
      <c r="F8152">
        <v>2020</v>
      </c>
    </row>
    <row r="8153" spans="1:6" x14ac:dyDescent="0.25">
      <c r="A8153" t="s">
        <v>2441</v>
      </c>
      <c r="B8153" t="s">
        <v>2350</v>
      </c>
      <c r="C8153" t="b">
        <v>0</v>
      </c>
      <c r="D8153" t="s">
        <v>60</v>
      </c>
      <c r="E8153">
        <v>183</v>
      </c>
      <c r="F8153">
        <v>2020</v>
      </c>
    </row>
    <row r="8154" spans="1:6" x14ac:dyDescent="0.25">
      <c r="A8154" t="s">
        <v>2391</v>
      </c>
      <c r="B8154" t="s">
        <v>2352</v>
      </c>
      <c r="C8154" t="b">
        <v>0</v>
      </c>
      <c r="D8154" t="s">
        <v>48</v>
      </c>
      <c r="E8154">
        <v>581070</v>
      </c>
      <c r="F8154">
        <v>2020</v>
      </c>
    </row>
    <row r="8155" spans="1:6" x14ac:dyDescent="0.25">
      <c r="A8155" t="s">
        <v>2353</v>
      </c>
      <c r="B8155" t="s">
        <v>2350</v>
      </c>
      <c r="C8155" t="b">
        <v>0</v>
      </c>
      <c r="D8155" t="s">
        <v>88</v>
      </c>
      <c r="E8155">
        <v>596.25400000000002</v>
      </c>
      <c r="F8155">
        <v>2020</v>
      </c>
    </row>
    <row r="8156" spans="1:6" x14ac:dyDescent="0.25">
      <c r="A8156" t="s">
        <v>2382</v>
      </c>
      <c r="B8156" t="s">
        <v>2352</v>
      </c>
      <c r="C8156" t="b">
        <v>1</v>
      </c>
      <c r="D8156" t="s">
        <v>88</v>
      </c>
      <c r="E8156">
        <v>88909.745999999999</v>
      </c>
      <c r="F8156">
        <v>2020</v>
      </c>
    </row>
    <row r="8157" spans="1:6" x14ac:dyDescent="0.25">
      <c r="A8157" t="s">
        <v>2389</v>
      </c>
      <c r="B8157" t="s">
        <v>2386</v>
      </c>
      <c r="C8157" t="b">
        <v>1</v>
      </c>
      <c r="D8157" t="s">
        <v>85</v>
      </c>
      <c r="E8157">
        <v>85400</v>
      </c>
      <c r="F8157">
        <v>2020</v>
      </c>
    </row>
    <row r="8158" spans="1:6" x14ac:dyDescent="0.25">
      <c r="A8158" t="s">
        <v>2445</v>
      </c>
      <c r="B8158" t="s">
        <v>2339</v>
      </c>
      <c r="C8158" t="b">
        <v>1</v>
      </c>
      <c r="D8158" t="s">
        <v>40</v>
      </c>
      <c r="E8158">
        <v>519593</v>
      </c>
      <c r="F8158">
        <v>2020</v>
      </c>
    </row>
    <row r="8159" spans="1:6" x14ac:dyDescent="0.25">
      <c r="A8159" t="s">
        <v>2382</v>
      </c>
      <c r="B8159" t="s">
        <v>2339</v>
      </c>
      <c r="C8159" t="b">
        <v>1</v>
      </c>
      <c r="D8159" t="s">
        <v>40</v>
      </c>
      <c r="E8159">
        <v>570021</v>
      </c>
      <c r="F8159">
        <v>2020</v>
      </c>
    </row>
    <row r="8160" spans="1:6" x14ac:dyDescent="0.25">
      <c r="A8160" t="s">
        <v>2373</v>
      </c>
      <c r="B8160" t="s">
        <v>2352</v>
      </c>
      <c r="C8160" t="b">
        <v>1</v>
      </c>
      <c r="D8160" t="s">
        <v>116</v>
      </c>
      <c r="E8160">
        <v>103123</v>
      </c>
      <c r="F8160">
        <v>2020</v>
      </c>
    </row>
    <row r="8161" spans="1:6" x14ac:dyDescent="0.25">
      <c r="A8161" t="s">
        <v>2398</v>
      </c>
      <c r="B8161" t="s">
        <v>2339</v>
      </c>
      <c r="C8161" t="b">
        <v>1</v>
      </c>
      <c r="D8161" t="s">
        <v>125</v>
      </c>
      <c r="E8161">
        <v>414673</v>
      </c>
      <c r="F8161">
        <v>2020</v>
      </c>
    </row>
    <row r="8162" spans="1:6" x14ac:dyDescent="0.25">
      <c r="A8162" t="s">
        <v>2353</v>
      </c>
      <c r="B8162" t="s">
        <v>2350</v>
      </c>
      <c r="C8162" t="b">
        <v>0</v>
      </c>
      <c r="D8162" t="s">
        <v>29</v>
      </c>
      <c r="E8162">
        <v>16868.596000000001</v>
      </c>
      <c r="F8162">
        <v>2020</v>
      </c>
    </row>
    <row r="8163" spans="1:6" x14ac:dyDescent="0.25">
      <c r="A8163" t="s">
        <v>2332</v>
      </c>
      <c r="B8163" t="s">
        <v>2350</v>
      </c>
      <c r="C8163" t="b">
        <v>0</v>
      </c>
      <c r="D8163" t="s">
        <v>29</v>
      </c>
      <c r="E8163">
        <v>0</v>
      </c>
      <c r="F8163">
        <v>2020</v>
      </c>
    </row>
    <row r="8164" spans="1:6" x14ac:dyDescent="0.25">
      <c r="A8164" t="s">
        <v>2391</v>
      </c>
      <c r="B8164" t="s">
        <v>2372</v>
      </c>
      <c r="C8164" t="b">
        <v>1</v>
      </c>
      <c r="D8164" t="s">
        <v>29</v>
      </c>
      <c r="E8164">
        <v>122526.39999999999</v>
      </c>
      <c r="F8164">
        <v>2020</v>
      </c>
    </row>
    <row r="8165" spans="1:6" x14ac:dyDescent="0.25">
      <c r="A8165" t="s">
        <v>2332</v>
      </c>
      <c r="B8165" t="s">
        <v>2350</v>
      </c>
      <c r="C8165" t="b">
        <v>0</v>
      </c>
      <c r="D8165" t="s">
        <v>85</v>
      </c>
      <c r="E8165">
        <v>19.204000000000001</v>
      </c>
      <c r="F8165">
        <v>2020</v>
      </c>
    </row>
    <row r="8166" spans="1:6" x14ac:dyDescent="0.25">
      <c r="A8166" t="s">
        <v>2373</v>
      </c>
      <c r="B8166" t="s">
        <v>2343</v>
      </c>
      <c r="C8166" t="b">
        <v>1</v>
      </c>
      <c r="D8166" t="s">
        <v>85</v>
      </c>
      <c r="E8166">
        <v>1115118.8</v>
      </c>
      <c r="F8166">
        <v>2020</v>
      </c>
    </row>
    <row r="8167" spans="1:6" x14ac:dyDescent="0.25">
      <c r="A8167" t="s">
        <v>2353</v>
      </c>
      <c r="B8167" t="s">
        <v>2350</v>
      </c>
      <c r="C8167" t="b">
        <v>0</v>
      </c>
      <c r="D8167" t="s">
        <v>85</v>
      </c>
      <c r="E8167">
        <v>33.844000000000001</v>
      </c>
      <c r="F8167">
        <v>2020</v>
      </c>
    </row>
    <row r="8168" spans="1:6" x14ac:dyDescent="0.25">
      <c r="A8168" t="s">
        <v>2332</v>
      </c>
      <c r="B8168" t="s">
        <v>2350</v>
      </c>
      <c r="C8168" t="b">
        <v>0</v>
      </c>
      <c r="D8168" t="s">
        <v>85</v>
      </c>
      <c r="E8168">
        <v>0</v>
      </c>
      <c r="F8168">
        <v>2020</v>
      </c>
    </row>
    <row r="8169" spans="1:6" x14ac:dyDescent="0.25">
      <c r="A8169" t="s">
        <v>2373</v>
      </c>
      <c r="B8169" t="s">
        <v>2343</v>
      </c>
      <c r="C8169" t="b">
        <v>1</v>
      </c>
      <c r="D8169" t="s">
        <v>85</v>
      </c>
      <c r="E8169">
        <v>1798822.2</v>
      </c>
      <c r="F8169">
        <v>2020</v>
      </c>
    </row>
    <row r="8170" spans="1:6" x14ac:dyDescent="0.25">
      <c r="A8170" t="s">
        <v>2445</v>
      </c>
      <c r="B8170" t="s">
        <v>2350</v>
      </c>
      <c r="C8170" t="b">
        <v>1</v>
      </c>
      <c r="D8170" t="s">
        <v>88</v>
      </c>
      <c r="E8170">
        <v>110</v>
      </c>
      <c r="F8170">
        <v>2020</v>
      </c>
    </row>
    <row r="8171" spans="1:6" x14ac:dyDescent="0.25">
      <c r="A8171" t="s">
        <v>2445</v>
      </c>
      <c r="B8171" t="s">
        <v>2350</v>
      </c>
      <c r="C8171" t="b">
        <v>0</v>
      </c>
      <c r="D8171" t="s">
        <v>88</v>
      </c>
      <c r="E8171">
        <v>-67</v>
      </c>
      <c r="F8171">
        <v>2020</v>
      </c>
    </row>
    <row r="8172" spans="1:6" x14ac:dyDescent="0.25">
      <c r="A8172" t="s">
        <v>2445</v>
      </c>
      <c r="B8172" t="s">
        <v>2350</v>
      </c>
      <c r="C8172" t="b">
        <v>1</v>
      </c>
      <c r="D8172" t="s">
        <v>88</v>
      </c>
      <c r="E8172">
        <v>59</v>
      </c>
      <c r="F8172">
        <v>2020</v>
      </c>
    </row>
    <row r="8173" spans="1:6" x14ac:dyDescent="0.25">
      <c r="A8173" t="s">
        <v>2380</v>
      </c>
      <c r="B8173" t="s">
        <v>2350</v>
      </c>
      <c r="C8173" t="b">
        <v>1</v>
      </c>
      <c r="D8173" t="s">
        <v>88</v>
      </c>
      <c r="E8173">
        <v>70</v>
      </c>
      <c r="F8173">
        <v>2020</v>
      </c>
    </row>
    <row r="8174" spans="1:6" x14ac:dyDescent="0.25">
      <c r="A8174" t="s">
        <v>2445</v>
      </c>
      <c r="B8174" t="s">
        <v>2341</v>
      </c>
      <c r="C8174" t="b">
        <v>1</v>
      </c>
      <c r="D8174" t="s">
        <v>6</v>
      </c>
      <c r="E8174">
        <v>5965</v>
      </c>
      <c r="F8174">
        <v>2020</v>
      </c>
    </row>
    <row r="8175" spans="1:6" x14ac:dyDescent="0.25">
      <c r="A8175" t="s">
        <v>2353</v>
      </c>
      <c r="B8175" t="s">
        <v>2350</v>
      </c>
      <c r="C8175" t="b">
        <v>0</v>
      </c>
      <c r="D8175" t="s">
        <v>131</v>
      </c>
      <c r="E8175">
        <v>3</v>
      </c>
      <c r="F8175">
        <v>2020</v>
      </c>
    </row>
    <row r="8176" spans="1:6" x14ac:dyDescent="0.25">
      <c r="A8176" t="s">
        <v>2445</v>
      </c>
      <c r="B8176" t="s">
        <v>2350</v>
      </c>
      <c r="C8176" t="b">
        <v>1</v>
      </c>
      <c r="D8176" t="s">
        <v>60</v>
      </c>
      <c r="E8176">
        <v>43</v>
      </c>
      <c r="F8176">
        <v>2020</v>
      </c>
    </row>
    <row r="8177" spans="1:6" x14ac:dyDescent="0.25">
      <c r="A8177" t="s">
        <v>2445</v>
      </c>
      <c r="B8177" t="s">
        <v>2339</v>
      </c>
      <c r="C8177" t="b">
        <v>1</v>
      </c>
      <c r="D8177" t="s">
        <v>114</v>
      </c>
      <c r="E8177">
        <v>431465</v>
      </c>
      <c r="F8177">
        <v>2020</v>
      </c>
    </row>
    <row r="8178" spans="1:6" x14ac:dyDescent="0.25">
      <c r="A8178" t="s">
        <v>2441</v>
      </c>
      <c r="B8178" t="s">
        <v>2339</v>
      </c>
      <c r="C8178" t="b">
        <v>1</v>
      </c>
      <c r="D8178" t="s">
        <v>15</v>
      </c>
      <c r="E8178">
        <v>56046</v>
      </c>
      <c r="F8178">
        <v>2020</v>
      </c>
    </row>
    <row r="8179" spans="1:6" x14ac:dyDescent="0.25">
      <c r="A8179" t="s">
        <v>2445</v>
      </c>
      <c r="B8179" t="s">
        <v>2339</v>
      </c>
      <c r="C8179" t="b">
        <v>1</v>
      </c>
      <c r="D8179" t="s">
        <v>95</v>
      </c>
      <c r="E8179">
        <v>415059</v>
      </c>
      <c r="F8179">
        <v>2020</v>
      </c>
    </row>
    <row r="8180" spans="1:6" x14ac:dyDescent="0.25">
      <c r="A8180" t="s">
        <v>2441</v>
      </c>
      <c r="B8180" t="s">
        <v>2350</v>
      </c>
      <c r="C8180" t="b">
        <v>1</v>
      </c>
      <c r="D8180" t="s">
        <v>108</v>
      </c>
      <c r="E8180">
        <v>16</v>
      </c>
      <c r="F8180">
        <v>2020</v>
      </c>
    </row>
    <row r="8181" spans="1:6" x14ac:dyDescent="0.25">
      <c r="A8181" t="s">
        <v>2370</v>
      </c>
      <c r="B8181" t="s">
        <v>2339</v>
      </c>
      <c r="C8181" t="b">
        <v>1</v>
      </c>
      <c r="D8181" t="s">
        <v>15</v>
      </c>
      <c r="E8181">
        <v>2822</v>
      </c>
      <c r="F8181">
        <v>2020</v>
      </c>
    </row>
    <row r="8182" spans="1:6" x14ac:dyDescent="0.25">
      <c r="A8182" t="s">
        <v>2360</v>
      </c>
      <c r="B8182" t="s">
        <v>2339</v>
      </c>
      <c r="C8182" t="b">
        <v>1</v>
      </c>
      <c r="D8182" t="s">
        <v>15</v>
      </c>
      <c r="E8182">
        <v>1855</v>
      </c>
      <c r="F8182">
        <v>2020</v>
      </c>
    </row>
    <row r="8183" spans="1:6" x14ac:dyDescent="0.25">
      <c r="A8183" t="s">
        <v>2446</v>
      </c>
      <c r="B8183" t="s">
        <v>2386</v>
      </c>
      <c r="C8183" t="b">
        <v>1</v>
      </c>
      <c r="D8183" t="s">
        <v>45</v>
      </c>
      <c r="E8183">
        <v>33106</v>
      </c>
      <c r="F8183">
        <v>2020</v>
      </c>
    </row>
    <row r="8184" spans="1:6" x14ac:dyDescent="0.25">
      <c r="A8184" t="s">
        <v>2396</v>
      </c>
      <c r="B8184" t="s">
        <v>2386</v>
      </c>
      <c r="C8184" t="b">
        <v>1</v>
      </c>
      <c r="D8184" t="s">
        <v>45</v>
      </c>
      <c r="E8184">
        <v>16302</v>
      </c>
      <c r="F8184">
        <v>2020</v>
      </c>
    </row>
    <row r="8185" spans="1:6" x14ac:dyDescent="0.25">
      <c r="A8185" t="s">
        <v>2380</v>
      </c>
      <c r="B8185" t="s">
        <v>2386</v>
      </c>
      <c r="C8185" t="b">
        <v>1</v>
      </c>
      <c r="D8185" t="s">
        <v>45</v>
      </c>
      <c r="E8185">
        <v>17026</v>
      </c>
      <c r="F8185">
        <v>2020</v>
      </c>
    </row>
    <row r="8186" spans="1:6" x14ac:dyDescent="0.25">
      <c r="A8186" t="s">
        <v>2380</v>
      </c>
      <c r="B8186" t="s">
        <v>2386</v>
      </c>
      <c r="C8186" t="b">
        <v>1</v>
      </c>
      <c r="D8186" t="s">
        <v>45</v>
      </c>
      <c r="E8186">
        <v>8047</v>
      </c>
      <c r="F8186">
        <v>2020</v>
      </c>
    </row>
    <row r="8187" spans="1:6" x14ac:dyDescent="0.25">
      <c r="A8187" t="s">
        <v>2380</v>
      </c>
      <c r="B8187" t="s">
        <v>2352</v>
      </c>
      <c r="C8187" t="b">
        <v>1</v>
      </c>
      <c r="D8187" t="s">
        <v>48</v>
      </c>
      <c r="E8187">
        <v>18391</v>
      </c>
      <c r="F8187">
        <v>2020</v>
      </c>
    </row>
    <row r="8188" spans="1:6" x14ac:dyDescent="0.25">
      <c r="A8188" t="s">
        <v>2353</v>
      </c>
      <c r="B8188" t="s">
        <v>2347</v>
      </c>
      <c r="C8188" t="b">
        <v>0</v>
      </c>
      <c r="D8188" t="s">
        <v>15</v>
      </c>
      <c r="E8188">
        <v>803.54899999999998</v>
      </c>
      <c r="F8188">
        <v>2020</v>
      </c>
    </row>
    <row r="8189" spans="1:6" x14ac:dyDescent="0.25">
      <c r="A8189" t="s">
        <v>2444</v>
      </c>
      <c r="B8189" t="s">
        <v>2372</v>
      </c>
      <c r="C8189" t="b">
        <v>0</v>
      </c>
      <c r="D8189" t="s">
        <v>15</v>
      </c>
      <c r="E8189">
        <v>6903.451</v>
      </c>
      <c r="F8189">
        <v>2020</v>
      </c>
    </row>
    <row r="8190" spans="1:6" x14ac:dyDescent="0.25">
      <c r="A8190" t="s">
        <v>2396</v>
      </c>
      <c r="B8190" t="s">
        <v>2350</v>
      </c>
      <c r="C8190" t="b">
        <v>0</v>
      </c>
      <c r="D8190" t="s">
        <v>122</v>
      </c>
      <c r="E8190">
        <v>50</v>
      </c>
      <c r="F8190">
        <v>2020</v>
      </c>
    </row>
    <row r="8191" spans="1:6" x14ac:dyDescent="0.25">
      <c r="A8191" t="s">
        <v>2445</v>
      </c>
      <c r="B8191" t="s">
        <v>2350</v>
      </c>
      <c r="C8191" t="b">
        <v>0</v>
      </c>
      <c r="D8191" t="s">
        <v>122</v>
      </c>
      <c r="E8191">
        <v>50</v>
      </c>
      <c r="F8191">
        <v>2020</v>
      </c>
    </row>
    <row r="8192" spans="1:6" x14ac:dyDescent="0.25">
      <c r="A8192" t="s">
        <v>2380</v>
      </c>
      <c r="B8192" t="s">
        <v>2339</v>
      </c>
      <c r="C8192" t="b">
        <v>1</v>
      </c>
      <c r="D8192" t="s">
        <v>85</v>
      </c>
      <c r="E8192">
        <v>741223</v>
      </c>
      <c r="F8192">
        <v>2020</v>
      </c>
    </row>
    <row r="8193" spans="1:6" x14ac:dyDescent="0.25">
      <c r="A8193" t="s">
        <v>2380</v>
      </c>
      <c r="B8193" t="s">
        <v>2339</v>
      </c>
      <c r="C8193" t="b">
        <v>1</v>
      </c>
      <c r="D8193" t="s">
        <v>114</v>
      </c>
      <c r="E8193">
        <v>2513457</v>
      </c>
      <c r="F8193">
        <v>2020</v>
      </c>
    </row>
    <row r="8194" spans="1:6" x14ac:dyDescent="0.25">
      <c r="A8194" t="s">
        <v>2332</v>
      </c>
      <c r="B8194" t="s">
        <v>2350</v>
      </c>
      <c r="C8194" t="b">
        <v>0</v>
      </c>
      <c r="D8194" t="s">
        <v>88</v>
      </c>
      <c r="E8194">
        <v>0</v>
      </c>
      <c r="F8194">
        <v>2020</v>
      </c>
    </row>
    <row r="8195" spans="1:6" x14ac:dyDescent="0.25">
      <c r="A8195" t="s">
        <v>2389</v>
      </c>
      <c r="B8195" t="s">
        <v>2352</v>
      </c>
      <c r="C8195" t="b">
        <v>1</v>
      </c>
      <c r="D8195" t="s">
        <v>88</v>
      </c>
      <c r="E8195">
        <v>59988</v>
      </c>
      <c r="F8195">
        <v>2020</v>
      </c>
    </row>
    <row r="8196" spans="1:6" x14ac:dyDescent="0.25">
      <c r="A8196" t="s">
        <v>2445</v>
      </c>
      <c r="B8196" t="s">
        <v>2339</v>
      </c>
      <c r="C8196" t="b">
        <v>1</v>
      </c>
      <c r="D8196" t="s">
        <v>82</v>
      </c>
      <c r="E8196">
        <v>276519</v>
      </c>
      <c r="F8196">
        <v>2020</v>
      </c>
    </row>
    <row r="8197" spans="1:6" x14ac:dyDescent="0.25">
      <c r="A8197" t="s">
        <v>2348</v>
      </c>
      <c r="B8197" t="s">
        <v>2372</v>
      </c>
      <c r="C8197" t="b">
        <v>0</v>
      </c>
      <c r="D8197" t="s">
        <v>79</v>
      </c>
      <c r="E8197">
        <v>40661</v>
      </c>
      <c r="F8197">
        <v>2020</v>
      </c>
    </row>
    <row r="8198" spans="1:6" x14ac:dyDescent="0.25">
      <c r="A8198" t="s">
        <v>2445</v>
      </c>
      <c r="B8198" t="s">
        <v>2339</v>
      </c>
      <c r="C8198" t="b">
        <v>1</v>
      </c>
      <c r="D8198" t="s">
        <v>15</v>
      </c>
      <c r="E8198">
        <v>143525</v>
      </c>
      <c r="F8198">
        <v>2020</v>
      </c>
    </row>
    <row r="8199" spans="1:6" x14ac:dyDescent="0.25">
      <c r="A8199" t="s">
        <v>2445</v>
      </c>
      <c r="B8199" t="s">
        <v>2339</v>
      </c>
      <c r="C8199" t="b">
        <v>1</v>
      </c>
      <c r="D8199" t="s">
        <v>60</v>
      </c>
      <c r="E8199">
        <v>297274</v>
      </c>
      <c r="F8199">
        <v>2020</v>
      </c>
    </row>
    <row r="8200" spans="1:6" x14ac:dyDescent="0.25">
      <c r="A8200" t="s">
        <v>2445</v>
      </c>
      <c r="B8200" t="s">
        <v>2339</v>
      </c>
      <c r="C8200" t="b">
        <v>1</v>
      </c>
      <c r="D8200" t="s">
        <v>35</v>
      </c>
      <c r="E8200">
        <v>132071</v>
      </c>
      <c r="F8200">
        <v>2020</v>
      </c>
    </row>
    <row r="8201" spans="1:6" x14ac:dyDescent="0.25">
      <c r="A8201" t="s">
        <v>2382</v>
      </c>
      <c r="B8201" t="s">
        <v>2343</v>
      </c>
      <c r="C8201" t="b">
        <v>1</v>
      </c>
      <c r="D8201" t="s">
        <v>15</v>
      </c>
      <c r="E8201">
        <v>123587</v>
      </c>
      <c r="F8201">
        <v>2020</v>
      </c>
    </row>
    <row r="8202" spans="1:6" x14ac:dyDescent="0.25">
      <c r="A8202" t="s">
        <v>2382</v>
      </c>
      <c r="B8202" t="s">
        <v>2343</v>
      </c>
      <c r="C8202" t="b">
        <v>1</v>
      </c>
      <c r="D8202" t="s">
        <v>15</v>
      </c>
      <c r="E8202">
        <v>185967</v>
      </c>
      <c r="F8202">
        <v>2020</v>
      </c>
    </row>
    <row r="8203" spans="1:6" x14ac:dyDescent="0.25">
      <c r="A8203" t="s">
        <v>2380</v>
      </c>
      <c r="B8203" t="s">
        <v>2339</v>
      </c>
      <c r="C8203" t="b">
        <v>1</v>
      </c>
      <c r="D8203" t="s">
        <v>100</v>
      </c>
      <c r="E8203">
        <v>57209</v>
      </c>
      <c r="F8203">
        <v>2020</v>
      </c>
    </row>
    <row r="8204" spans="1:6" x14ac:dyDescent="0.25">
      <c r="A8204" t="s">
        <v>2380</v>
      </c>
      <c r="B8204" t="s">
        <v>2339</v>
      </c>
      <c r="C8204" t="b">
        <v>1</v>
      </c>
      <c r="D8204" t="s">
        <v>79</v>
      </c>
      <c r="E8204">
        <v>19999</v>
      </c>
      <c r="F8204">
        <v>2020</v>
      </c>
    </row>
    <row r="8205" spans="1:6" x14ac:dyDescent="0.25">
      <c r="A8205" t="s">
        <v>2380</v>
      </c>
      <c r="B8205" t="s">
        <v>2339</v>
      </c>
      <c r="C8205" t="b">
        <v>1</v>
      </c>
      <c r="D8205" t="s">
        <v>32</v>
      </c>
      <c r="E8205">
        <v>185417</v>
      </c>
      <c r="F8205">
        <v>2020</v>
      </c>
    </row>
    <row r="8206" spans="1:6" x14ac:dyDescent="0.25">
      <c r="A8206" t="s">
        <v>2441</v>
      </c>
      <c r="B8206" t="s">
        <v>2339</v>
      </c>
      <c r="C8206" t="b">
        <v>1</v>
      </c>
      <c r="D8206" t="s">
        <v>15</v>
      </c>
      <c r="E8206">
        <v>81991</v>
      </c>
      <c r="F8206">
        <v>2020</v>
      </c>
    </row>
    <row r="8207" spans="1:6" x14ac:dyDescent="0.25">
      <c r="A8207" t="s">
        <v>2445</v>
      </c>
      <c r="B8207" t="s">
        <v>2339</v>
      </c>
      <c r="C8207" t="b">
        <v>1</v>
      </c>
      <c r="D8207" t="s">
        <v>42</v>
      </c>
      <c r="E8207">
        <v>348149</v>
      </c>
      <c r="F8207">
        <v>2020</v>
      </c>
    </row>
    <row r="8208" spans="1:6" x14ac:dyDescent="0.25">
      <c r="A8208" t="s">
        <v>2445</v>
      </c>
      <c r="B8208" t="s">
        <v>2339</v>
      </c>
      <c r="C8208" t="b">
        <v>1</v>
      </c>
      <c r="D8208" t="s">
        <v>82</v>
      </c>
      <c r="E8208">
        <v>405440</v>
      </c>
      <c r="F8208">
        <v>2020</v>
      </c>
    </row>
    <row r="8209" spans="1:6" x14ac:dyDescent="0.25">
      <c r="A8209" t="s">
        <v>2441</v>
      </c>
      <c r="B8209" t="s">
        <v>2339</v>
      </c>
      <c r="C8209" t="b">
        <v>1</v>
      </c>
      <c r="D8209" t="s">
        <v>60</v>
      </c>
      <c r="E8209">
        <v>47889</v>
      </c>
      <c r="F8209">
        <v>2020</v>
      </c>
    </row>
    <row r="8210" spans="1:6" x14ac:dyDescent="0.25">
      <c r="A8210" t="s">
        <v>2445</v>
      </c>
      <c r="B8210" t="s">
        <v>2339</v>
      </c>
      <c r="C8210" t="b">
        <v>1</v>
      </c>
      <c r="D8210" t="s">
        <v>32</v>
      </c>
      <c r="E8210">
        <v>27462</v>
      </c>
      <c r="F8210">
        <v>2020</v>
      </c>
    </row>
    <row r="8211" spans="1:6" x14ac:dyDescent="0.25">
      <c r="A8211" t="s">
        <v>2332</v>
      </c>
      <c r="B8211" t="s">
        <v>2343</v>
      </c>
      <c r="C8211" t="b">
        <v>0</v>
      </c>
      <c r="D8211" t="s">
        <v>66</v>
      </c>
      <c r="E8211">
        <v>0</v>
      </c>
      <c r="F8211">
        <v>2020</v>
      </c>
    </row>
    <row r="8212" spans="1:6" x14ac:dyDescent="0.25">
      <c r="A8212" t="s">
        <v>2332</v>
      </c>
      <c r="B8212" t="s">
        <v>2343</v>
      </c>
      <c r="C8212" t="b">
        <v>0</v>
      </c>
      <c r="D8212" t="s">
        <v>66</v>
      </c>
      <c r="E8212">
        <v>0</v>
      </c>
      <c r="F8212">
        <v>2020</v>
      </c>
    </row>
    <row r="8213" spans="1:6" x14ac:dyDescent="0.25">
      <c r="A8213" t="s">
        <v>2332</v>
      </c>
      <c r="B8213" t="s">
        <v>2350</v>
      </c>
      <c r="C8213" t="b">
        <v>0</v>
      </c>
      <c r="D8213" t="s">
        <v>66</v>
      </c>
      <c r="E8213">
        <v>0</v>
      </c>
      <c r="F8213">
        <v>2020</v>
      </c>
    </row>
    <row r="8214" spans="1:6" x14ac:dyDescent="0.25">
      <c r="A8214" t="s">
        <v>2332</v>
      </c>
      <c r="B8214" t="s">
        <v>2347</v>
      </c>
      <c r="C8214" t="b">
        <v>0</v>
      </c>
      <c r="D8214" t="s">
        <v>66</v>
      </c>
      <c r="E8214">
        <v>0</v>
      </c>
      <c r="F8214">
        <v>2020</v>
      </c>
    </row>
    <row r="8215" spans="1:6" x14ac:dyDescent="0.25">
      <c r="A8215" t="s">
        <v>2445</v>
      </c>
      <c r="B8215" t="s">
        <v>2339</v>
      </c>
      <c r="C8215" t="b">
        <v>1</v>
      </c>
      <c r="D8215" t="s">
        <v>114</v>
      </c>
      <c r="E8215">
        <v>422110</v>
      </c>
      <c r="F8215">
        <v>2020</v>
      </c>
    </row>
    <row r="8216" spans="1:6" x14ac:dyDescent="0.25">
      <c r="A8216" t="s">
        <v>2445</v>
      </c>
      <c r="B8216" t="s">
        <v>2352</v>
      </c>
      <c r="C8216" t="b">
        <v>0</v>
      </c>
      <c r="D8216" t="s">
        <v>134</v>
      </c>
      <c r="E8216">
        <v>536071.35</v>
      </c>
      <c r="F8216">
        <v>2020</v>
      </c>
    </row>
    <row r="8217" spans="1:6" x14ac:dyDescent="0.25">
      <c r="A8217" t="s">
        <v>2353</v>
      </c>
      <c r="B8217" t="s">
        <v>2372</v>
      </c>
      <c r="C8217" t="b">
        <v>0</v>
      </c>
      <c r="D8217" t="s">
        <v>134</v>
      </c>
      <c r="E8217">
        <v>377877.65</v>
      </c>
      <c r="F8217">
        <v>2020</v>
      </c>
    </row>
    <row r="8218" spans="1:6" x14ac:dyDescent="0.25">
      <c r="A8218" t="s">
        <v>2332</v>
      </c>
      <c r="B8218" t="s">
        <v>2341</v>
      </c>
      <c r="C8218" t="b">
        <v>0</v>
      </c>
      <c r="D8218" t="s">
        <v>122</v>
      </c>
      <c r="E8218">
        <v>0</v>
      </c>
      <c r="F8218">
        <v>2020</v>
      </c>
    </row>
    <row r="8219" spans="1:6" x14ac:dyDescent="0.25">
      <c r="A8219" t="s">
        <v>2332</v>
      </c>
      <c r="B8219" t="s">
        <v>2341</v>
      </c>
      <c r="C8219" t="b">
        <v>0</v>
      </c>
      <c r="D8219" t="s">
        <v>122</v>
      </c>
      <c r="E8219">
        <v>0</v>
      </c>
      <c r="F8219">
        <v>2020</v>
      </c>
    </row>
    <row r="8220" spans="1:6" x14ac:dyDescent="0.25">
      <c r="A8220" t="s">
        <v>2398</v>
      </c>
      <c r="B8220" t="s">
        <v>2429</v>
      </c>
      <c r="C8220" t="b">
        <v>1</v>
      </c>
      <c r="D8220" t="s">
        <v>32</v>
      </c>
      <c r="E8220">
        <v>90572</v>
      </c>
      <c r="F8220">
        <v>2020</v>
      </c>
    </row>
    <row r="8221" spans="1:6" x14ac:dyDescent="0.25">
      <c r="A8221" t="s">
        <v>2353</v>
      </c>
      <c r="B8221" t="s">
        <v>2347</v>
      </c>
      <c r="C8221" t="b">
        <v>0</v>
      </c>
      <c r="D8221" t="s">
        <v>134</v>
      </c>
      <c r="E8221">
        <v>1575.366</v>
      </c>
      <c r="F8221">
        <v>2020</v>
      </c>
    </row>
    <row r="8222" spans="1:6" x14ac:dyDescent="0.25">
      <c r="A8222" t="s">
        <v>2398</v>
      </c>
      <c r="B8222" t="s">
        <v>2345</v>
      </c>
      <c r="C8222" t="b">
        <v>1</v>
      </c>
      <c r="D8222" t="s">
        <v>134</v>
      </c>
      <c r="E8222">
        <v>715213.63</v>
      </c>
      <c r="F8222">
        <v>2020</v>
      </c>
    </row>
    <row r="8223" spans="1:6" x14ac:dyDescent="0.25">
      <c r="A8223" t="s">
        <v>2380</v>
      </c>
      <c r="B8223" t="s">
        <v>2339</v>
      </c>
      <c r="C8223" t="b">
        <v>1</v>
      </c>
      <c r="D8223" t="s">
        <v>16</v>
      </c>
      <c r="E8223">
        <v>182052</v>
      </c>
      <c r="F8223">
        <v>2020</v>
      </c>
    </row>
    <row r="8224" spans="1:6" x14ac:dyDescent="0.25">
      <c r="A8224" t="s">
        <v>2445</v>
      </c>
      <c r="B8224" t="s">
        <v>2429</v>
      </c>
      <c r="C8224" t="b">
        <v>1</v>
      </c>
      <c r="D8224" t="s">
        <v>74</v>
      </c>
      <c r="E8224">
        <v>123997</v>
      </c>
      <c r="F8224">
        <v>2020</v>
      </c>
    </row>
    <row r="8225" spans="1:6" x14ac:dyDescent="0.25">
      <c r="A8225" t="s">
        <v>2382</v>
      </c>
      <c r="B8225" t="s">
        <v>2401</v>
      </c>
      <c r="C8225" t="b">
        <v>1</v>
      </c>
      <c r="D8225" t="s">
        <v>125</v>
      </c>
      <c r="E8225">
        <v>95</v>
      </c>
      <c r="F8225">
        <v>2020</v>
      </c>
    </row>
    <row r="8226" spans="1:6" x14ac:dyDescent="0.25">
      <c r="A8226" t="s">
        <v>2379</v>
      </c>
      <c r="B8226" t="s">
        <v>2339</v>
      </c>
      <c r="C8226" t="b">
        <v>1</v>
      </c>
      <c r="D8226" t="s">
        <v>125</v>
      </c>
      <c r="E8226">
        <v>764908</v>
      </c>
      <c r="F8226">
        <v>2020</v>
      </c>
    </row>
    <row r="8227" spans="1:6" x14ac:dyDescent="0.25">
      <c r="A8227" t="s">
        <v>2380</v>
      </c>
      <c r="B8227" t="s">
        <v>2386</v>
      </c>
      <c r="C8227" t="b">
        <v>1</v>
      </c>
      <c r="D8227" t="s">
        <v>85</v>
      </c>
      <c r="E8227">
        <v>34149</v>
      </c>
      <c r="F8227">
        <v>2020</v>
      </c>
    </row>
    <row r="8228" spans="1:6" x14ac:dyDescent="0.25">
      <c r="A8228" t="s">
        <v>2446</v>
      </c>
      <c r="B8228" t="s">
        <v>2386</v>
      </c>
      <c r="C8228" t="b">
        <v>1</v>
      </c>
      <c r="D8228" t="s">
        <v>85</v>
      </c>
      <c r="E8228">
        <v>29701</v>
      </c>
      <c r="F8228">
        <v>2020</v>
      </c>
    </row>
    <row r="8229" spans="1:6" x14ac:dyDescent="0.25">
      <c r="A8229" t="s">
        <v>2395</v>
      </c>
      <c r="B8229" t="s">
        <v>2350</v>
      </c>
      <c r="C8229" t="b">
        <v>0</v>
      </c>
      <c r="D8229" t="s">
        <v>6</v>
      </c>
      <c r="E8229">
        <v>-78</v>
      </c>
      <c r="F8229">
        <v>2020</v>
      </c>
    </row>
    <row r="8230" spans="1:6" x14ac:dyDescent="0.25">
      <c r="A8230" t="s">
        <v>2389</v>
      </c>
      <c r="B8230" t="s">
        <v>2352</v>
      </c>
      <c r="C8230" t="b">
        <v>1</v>
      </c>
      <c r="D8230" t="s">
        <v>114</v>
      </c>
      <c r="E8230">
        <v>1261407</v>
      </c>
      <c r="F8230">
        <v>2020</v>
      </c>
    </row>
    <row r="8231" spans="1:6" x14ac:dyDescent="0.25">
      <c r="A8231" t="s">
        <v>2382</v>
      </c>
      <c r="B8231" t="s">
        <v>2386</v>
      </c>
      <c r="C8231" t="b">
        <v>1</v>
      </c>
      <c r="D8231" t="s">
        <v>45</v>
      </c>
      <c r="E8231">
        <v>18093</v>
      </c>
      <c r="F8231">
        <v>2020</v>
      </c>
    </row>
    <row r="8232" spans="1:6" x14ac:dyDescent="0.25">
      <c r="A8232" t="s">
        <v>2382</v>
      </c>
      <c r="B8232" t="s">
        <v>2352</v>
      </c>
      <c r="C8232" t="b">
        <v>1</v>
      </c>
      <c r="D8232" t="s">
        <v>12</v>
      </c>
      <c r="E8232">
        <v>48191</v>
      </c>
      <c r="F8232">
        <v>2020</v>
      </c>
    </row>
    <row r="8233" spans="1:6" x14ac:dyDescent="0.25">
      <c r="A8233" t="s">
        <v>2379</v>
      </c>
      <c r="B8233" t="s">
        <v>2350</v>
      </c>
      <c r="C8233" t="b">
        <v>1</v>
      </c>
      <c r="D8233" t="s">
        <v>29</v>
      </c>
      <c r="E8233">
        <v>83712</v>
      </c>
      <c r="F8233">
        <v>2020</v>
      </c>
    </row>
    <row r="8234" spans="1:6" x14ac:dyDescent="0.25">
      <c r="A8234" t="s">
        <v>2332</v>
      </c>
      <c r="B8234" t="s">
        <v>2386</v>
      </c>
      <c r="C8234" t="b">
        <v>0</v>
      </c>
      <c r="D8234" t="s">
        <v>29</v>
      </c>
      <c r="E8234">
        <v>0</v>
      </c>
      <c r="F8234">
        <v>2020</v>
      </c>
    </row>
    <row r="8235" spans="1:6" x14ac:dyDescent="0.25">
      <c r="A8235" t="s">
        <v>2366</v>
      </c>
      <c r="B8235" t="s">
        <v>2341</v>
      </c>
      <c r="C8235" t="b">
        <v>1</v>
      </c>
      <c r="D8235" t="s">
        <v>128</v>
      </c>
      <c r="E8235">
        <v>147550</v>
      </c>
      <c r="F8235">
        <v>2020</v>
      </c>
    </row>
    <row r="8236" spans="1:6" x14ac:dyDescent="0.25">
      <c r="A8236" t="s">
        <v>2445</v>
      </c>
      <c r="B8236" t="s">
        <v>2339</v>
      </c>
      <c r="C8236" t="b">
        <v>1</v>
      </c>
      <c r="D8236" t="s">
        <v>95</v>
      </c>
      <c r="E8236">
        <v>444567</v>
      </c>
      <c r="F8236">
        <v>2020</v>
      </c>
    </row>
    <row r="8237" spans="1:6" x14ac:dyDescent="0.25">
      <c r="A8237" t="s">
        <v>2380</v>
      </c>
      <c r="B8237" t="s">
        <v>2339</v>
      </c>
      <c r="C8237" t="b">
        <v>1</v>
      </c>
      <c r="D8237" t="s">
        <v>82</v>
      </c>
      <c r="E8237">
        <v>247884</v>
      </c>
      <c r="F8237">
        <v>2020</v>
      </c>
    </row>
    <row r="8238" spans="1:6" x14ac:dyDescent="0.25">
      <c r="A8238" t="s">
        <v>2382</v>
      </c>
      <c r="B8238" t="s">
        <v>2339</v>
      </c>
      <c r="C8238" t="b">
        <v>1</v>
      </c>
      <c r="D8238" t="s">
        <v>114</v>
      </c>
      <c r="E8238">
        <v>699524</v>
      </c>
      <c r="F8238">
        <v>2020</v>
      </c>
    </row>
    <row r="8239" spans="1:6" x14ac:dyDescent="0.25">
      <c r="A8239" t="s">
        <v>2382</v>
      </c>
      <c r="B8239" t="s">
        <v>2339</v>
      </c>
      <c r="C8239" t="b">
        <v>1</v>
      </c>
      <c r="D8239" t="s">
        <v>35</v>
      </c>
      <c r="E8239">
        <v>525024</v>
      </c>
      <c r="F8239">
        <v>2020</v>
      </c>
    </row>
    <row r="8240" spans="1:6" x14ac:dyDescent="0.25">
      <c r="A8240" t="s">
        <v>2380</v>
      </c>
      <c r="B8240" t="s">
        <v>2350</v>
      </c>
      <c r="C8240" t="b">
        <v>1</v>
      </c>
      <c r="D8240" t="s">
        <v>88</v>
      </c>
      <c r="E8240">
        <v>18</v>
      </c>
      <c r="F8240">
        <v>2020</v>
      </c>
    </row>
    <row r="8241" spans="1:6" x14ac:dyDescent="0.25">
      <c r="A8241" t="s">
        <v>2380</v>
      </c>
      <c r="B8241" t="s">
        <v>2350</v>
      </c>
      <c r="C8241" t="b">
        <v>1</v>
      </c>
      <c r="D8241" t="s">
        <v>88</v>
      </c>
      <c r="E8241">
        <v>58</v>
      </c>
      <c r="F8241">
        <v>2020</v>
      </c>
    </row>
    <row r="8242" spans="1:6" x14ac:dyDescent="0.25">
      <c r="A8242" t="s">
        <v>2380</v>
      </c>
      <c r="B8242" t="s">
        <v>2350</v>
      </c>
      <c r="C8242" t="b">
        <v>1</v>
      </c>
      <c r="D8242" t="s">
        <v>88</v>
      </c>
      <c r="E8242">
        <v>51</v>
      </c>
      <c r="F8242">
        <v>2020</v>
      </c>
    </row>
    <row r="8243" spans="1:6" x14ac:dyDescent="0.25">
      <c r="A8243" t="s">
        <v>2380</v>
      </c>
      <c r="B8243" t="s">
        <v>2350</v>
      </c>
      <c r="C8243" t="b">
        <v>1</v>
      </c>
      <c r="D8243" t="s">
        <v>88</v>
      </c>
      <c r="E8243">
        <v>57</v>
      </c>
      <c r="F8243">
        <v>2020</v>
      </c>
    </row>
    <row r="8244" spans="1:6" x14ac:dyDescent="0.25">
      <c r="A8244" t="s">
        <v>2380</v>
      </c>
      <c r="B8244" t="s">
        <v>2350</v>
      </c>
      <c r="C8244" t="b">
        <v>1</v>
      </c>
      <c r="D8244" t="s">
        <v>88</v>
      </c>
      <c r="E8244">
        <v>40</v>
      </c>
      <c r="F8244">
        <v>2020</v>
      </c>
    </row>
    <row r="8245" spans="1:6" x14ac:dyDescent="0.25">
      <c r="A8245" t="s">
        <v>2380</v>
      </c>
      <c r="B8245" t="s">
        <v>2350</v>
      </c>
      <c r="C8245" t="b">
        <v>0</v>
      </c>
      <c r="D8245" t="s">
        <v>88</v>
      </c>
      <c r="E8245">
        <v>-31</v>
      </c>
      <c r="F8245">
        <v>2020</v>
      </c>
    </row>
    <row r="8246" spans="1:6" x14ac:dyDescent="0.25">
      <c r="A8246" t="s">
        <v>2380</v>
      </c>
      <c r="B8246" t="s">
        <v>2350</v>
      </c>
      <c r="C8246" t="b">
        <v>0</v>
      </c>
      <c r="D8246" t="s">
        <v>88</v>
      </c>
      <c r="E8246">
        <v>-36</v>
      </c>
      <c r="F8246">
        <v>2020</v>
      </c>
    </row>
    <row r="8247" spans="1:6" x14ac:dyDescent="0.25">
      <c r="A8247" t="s">
        <v>2445</v>
      </c>
      <c r="B8247" t="s">
        <v>2352</v>
      </c>
      <c r="C8247" t="b">
        <v>1</v>
      </c>
      <c r="D8247" t="s">
        <v>15</v>
      </c>
      <c r="E8247">
        <v>1295</v>
      </c>
      <c r="F8247">
        <v>2020</v>
      </c>
    </row>
    <row r="8248" spans="1:6" x14ac:dyDescent="0.25">
      <c r="A8248" t="s">
        <v>2398</v>
      </c>
      <c r="B8248" t="s">
        <v>2339</v>
      </c>
      <c r="C8248" t="b">
        <v>1</v>
      </c>
      <c r="D8248" t="s">
        <v>131</v>
      </c>
      <c r="E8248">
        <v>184025</v>
      </c>
      <c r="F8248">
        <v>2020</v>
      </c>
    </row>
    <row r="8249" spans="1:6" x14ac:dyDescent="0.25">
      <c r="A8249" t="s">
        <v>2380</v>
      </c>
      <c r="B8249" t="s">
        <v>2350</v>
      </c>
      <c r="C8249" t="b">
        <v>1</v>
      </c>
      <c r="D8249" t="s">
        <v>95</v>
      </c>
      <c r="E8249">
        <v>10</v>
      </c>
      <c r="F8249">
        <v>2020</v>
      </c>
    </row>
    <row r="8250" spans="1:6" x14ac:dyDescent="0.25">
      <c r="A8250" t="s">
        <v>2398</v>
      </c>
      <c r="B8250" t="s">
        <v>2343</v>
      </c>
      <c r="C8250" t="b">
        <v>1</v>
      </c>
      <c r="D8250" t="s">
        <v>114</v>
      </c>
      <c r="E8250">
        <v>583017</v>
      </c>
      <c r="F8250">
        <v>2020</v>
      </c>
    </row>
    <row r="8251" spans="1:6" x14ac:dyDescent="0.25">
      <c r="A8251" t="s">
        <v>2382</v>
      </c>
      <c r="B8251" t="s">
        <v>2343</v>
      </c>
      <c r="C8251" t="b">
        <v>1</v>
      </c>
      <c r="D8251" t="s">
        <v>114</v>
      </c>
      <c r="E8251">
        <v>1041141</v>
      </c>
      <c r="F8251">
        <v>2020</v>
      </c>
    </row>
    <row r="8252" spans="1:6" x14ac:dyDescent="0.25">
      <c r="A8252" t="s">
        <v>2398</v>
      </c>
      <c r="B8252" t="s">
        <v>2343</v>
      </c>
      <c r="C8252" t="b">
        <v>1</v>
      </c>
      <c r="D8252" t="s">
        <v>114</v>
      </c>
      <c r="E8252">
        <v>885006</v>
      </c>
      <c r="F8252">
        <v>2020</v>
      </c>
    </row>
    <row r="8253" spans="1:6" x14ac:dyDescent="0.25">
      <c r="A8253" t="s">
        <v>2391</v>
      </c>
      <c r="B8253" t="s">
        <v>2343</v>
      </c>
      <c r="C8253" t="b">
        <v>1</v>
      </c>
      <c r="D8253" t="s">
        <v>114</v>
      </c>
      <c r="E8253">
        <v>1342824</v>
      </c>
      <c r="F8253">
        <v>2020</v>
      </c>
    </row>
    <row r="8254" spans="1:6" x14ac:dyDescent="0.25">
      <c r="A8254" t="s">
        <v>2373</v>
      </c>
      <c r="B8254" t="s">
        <v>2339</v>
      </c>
      <c r="C8254" t="b">
        <v>1</v>
      </c>
      <c r="D8254" t="s">
        <v>42</v>
      </c>
      <c r="E8254">
        <v>371227</v>
      </c>
      <c r="F8254">
        <v>2020</v>
      </c>
    </row>
    <row r="8255" spans="1:6" x14ac:dyDescent="0.25">
      <c r="A8255" t="s">
        <v>2379</v>
      </c>
      <c r="B8255" t="s">
        <v>2339</v>
      </c>
      <c r="C8255" t="b">
        <v>1</v>
      </c>
      <c r="D8255" t="s">
        <v>40</v>
      </c>
      <c r="E8255">
        <v>445474</v>
      </c>
      <c r="F8255">
        <v>2020</v>
      </c>
    </row>
    <row r="8256" spans="1:6" x14ac:dyDescent="0.25">
      <c r="A8256" t="s">
        <v>2332</v>
      </c>
      <c r="B8256" t="s">
        <v>2343</v>
      </c>
      <c r="C8256" t="b">
        <v>0</v>
      </c>
      <c r="D8256" t="s">
        <v>15</v>
      </c>
      <c r="E8256">
        <v>1824</v>
      </c>
      <c r="F8256">
        <v>2020</v>
      </c>
    </row>
    <row r="8257" spans="1:6" x14ac:dyDescent="0.25">
      <c r="A8257" t="s">
        <v>2445</v>
      </c>
      <c r="B8257" t="s">
        <v>2343</v>
      </c>
      <c r="C8257" t="b">
        <v>1</v>
      </c>
      <c r="D8257" t="s">
        <v>15</v>
      </c>
      <c r="E8257">
        <v>6124</v>
      </c>
      <c r="F8257">
        <v>2020</v>
      </c>
    </row>
    <row r="8258" spans="1:6" x14ac:dyDescent="0.25">
      <c r="A8258" t="s">
        <v>2380</v>
      </c>
      <c r="B8258" t="s">
        <v>2339</v>
      </c>
      <c r="C8258" t="b">
        <v>1</v>
      </c>
      <c r="D8258" t="s">
        <v>90</v>
      </c>
      <c r="E8258">
        <v>177564</v>
      </c>
      <c r="F8258">
        <v>2020</v>
      </c>
    </row>
    <row r="8259" spans="1:6" x14ac:dyDescent="0.25">
      <c r="A8259" t="s">
        <v>2445</v>
      </c>
      <c r="B8259" t="s">
        <v>2339</v>
      </c>
      <c r="C8259" t="b">
        <v>1</v>
      </c>
      <c r="D8259" t="s">
        <v>97</v>
      </c>
      <c r="E8259">
        <v>202129</v>
      </c>
      <c r="F8259">
        <v>2020</v>
      </c>
    </row>
    <row r="8260" spans="1:6" x14ac:dyDescent="0.25">
      <c r="A8260" t="s">
        <v>2380</v>
      </c>
      <c r="B8260" t="s">
        <v>2339</v>
      </c>
      <c r="C8260" t="b">
        <v>1</v>
      </c>
      <c r="D8260" t="s">
        <v>97</v>
      </c>
      <c r="E8260">
        <v>316368</v>
      </c>
      <c r="F8260">
        <v>2020</v>
      </c>
    </row>
    <row r="8261" spans="1:6" x14ac:dyDescent="0.25">
      <c r="A8261" t="s">
        <v>2380</v>
      </c>
      <c r="B8261" t="s">
        <v>2339</v>
      </c>
      <c r="C8261" t="b">
        <v>1</v>
      </c>
      <c r="D8261" t="s">
        <v>125</v>
      </c>
      <c r="E8261">
        <v>600492</v>
      </c>
      <c r="F8261">
        <v>2020</v>
      </c>
    </row>
    <row r="8262" spans="1:6" x14ac:dyDescent="0.25">
      <c r="A8262" t="s">
        <v>2380</v>
      </c>
      <c r="B8262" t="s">
        <v>2339</v>
      </c>
      <c r="C8262" t="b">
        <v>1</v>
      </c>
      <c r="D8262" t="s">
        <v>15</v>
      </c>
      <c r="E8262">
        <v>394032</v>
      </c>
      <c r="F8262">
        <v>2020</v>
      </c>
    </row>
    <row r="8263" spans="1:6" x14ac:dyDescent="0.25">
      <c r="A8263" t="s">
        <v>2445</v>
      </c>
      <c r="B8263" t="s">
        <v>2350</v>
      </c>
      <c r="C8263" t="b">
        <v>1</v>
      </c>
      <c r="D8263" t="s">
        <v>122</v>
      </c>
      <c r="E8263">
        <v>114</v>
      </c>
      <c r="F8263">
        <v>2020</v>
      </c>
    </row>
    <row r="8264" spans="1:6" x14ac:dyDescent="0.25">
      <c r="A8264" t="s">
        <v>2445</v>
      </c>
      <c r="B8264" t="s">
        <v>2350</v>
      </c>
      <c r="C8264" t="b">
        <v>1</v>
      </c>
      <c r="D8264" t="s">
        <v>122</v>
      </c>
      <c r="E8264">
        <v>116</v>
      </c>
      <c r="F8264">
        <v>2020</v>
      </c>
    </row>
    <row r="8265" spans="1:6" x14ac:dyDescent="0.25">
      <c r="A8265" t="s">
        <v>2353</v>
      </c>
      <c r="B8265" t="s">
        <v>2350</v>
      </c>
      <c r="C8265" t="b">
        <v>0</v>
      </c>
      <c r="D8265" t="s">
        <v>122</v>
      </c>
      <c r="E8265">
        <v>33</v>
      </c>
      <c r="F8265">
        <v>2020</v>
      </c>
    </row>
    <row r="8266" spans="1:6" x14ac:dyDescent="0.25">
      <c r="A8266" t="s">
        <v>2441</v>
      </c>
      <c r="B8266" t="s">
        <v>2350</v>
      </c>
      <c r="C8266" t="b">
        <v>1</v>
      </c>
      <c r="D8266" t="s">
        <v>122</v>
      </c>
      <c r="E8266">
        <v>555</v>
      </c>
      <c r="F8266">
        <v>2020</v>
      </c>
    </row>
    <row r="8267" spans="1:6" x14ac:dyDescent="0.25">
      <c r="A8267" t="s">
        <v>2382</v>
      </c>
      <c r="B8267" t="s">
        <v>2350</v>
      </c>
      <c r="C8267" t="b">
        <v>1</v>
      </c>
      <c r="D8267" t="s">
        <v>122</v>
      </c>
      <c r="E8267">
        <v>3</v>
      </c>
      <c r="F8267">
        <v>2020</v>
      </c>
    </row>
    <row r="8268" spans="1:6" x14ac:dyDescent="0.25">
      <c r="A8268" t="s">
        <v>2382</v>
      </c>
      <c r="B8268" t="s">
        <v>2339</v>
      </c>
      <c r="C8268" t="b">
        <v>1</v>
      </c>
      <c r="D8268" t="s">
        <v>100</v>
      </c>
      <c r="E8268">
        <v>94503</v>
      </c>
      <c r="F8268">
        <v>2020</v>
      </c>
    </row>
    <row r="8269" spans="1:6" x14ac:dyDescent="0.25">
      <c r="A8269" t="s">
        <v>2382</v>
      </c>
      <c r="B8269" t="s">
        <v>2339</v>
      </c>
      <c r="C8269" t="b">
        <v>1</v>
      </c>
      <c r="D8269" t="s">
        <v>16</v>
      </c>
      <c r="E8269">
        <v>787016</v>
      </c>
      <c r="F8269">
        <v>2020</v>
      </c>
    </row>
    <row r="8270" spans="1:6" x14ac:dyDescent="0.25">
      <c r="A8270" t="s">
        <v>2382</v>
      </c>
      <c r="B8270" t="s">
        <v>2339</v>
      </c>
      <c r="C8270" t="b">
        <v>1</v>
      </c>
      <c r="D8270" t="s">
        <v>114</v>
      </c>
      <c r="E8270">
        <v>194772</v>
      </c>
      <c r="F8270">
        <v>2020</v>
      </c>
    </row>
    <row r="8271" spans="1:6" x14ac:dyDescent="0.25">
      <c r="A8271" t="s">
        <v>2380</v>
      </c>
      <c r="B8271" t="s">
        <v>2352</v>
      </c>
      <c r="C8271" t="b">
        <v>1</v>
      </c>
      <c r="D8271" t="s">
        <v>114</v>
      </c>
      <c r="E8271">
        <v>27046</v>
      </c>
      <c r="F8271">
        <v>2020</v>
      </c>
    </row>
    <row r="8272" spans="1:6" x14ac:dyDescent="0.25">
      <c r="A8272" t="s">
        <v>2380</v>
      </c>
      <c r="B8272" t="s">
        <v>2350</v>
      </c>
      <c r="C8272" t="b">
        <v>1</v>
      </c>
      <c r="D8272" t="s">
        <v>114</v>
      </c>
      <c r="E8272">
        <v>18</v>
      </c>
      <c r="F8272">
        <v>2020</v>
      </c>
    </row>
    <row r="8273" spans="1:6" x14ac:dyDescent="0.25">
      <c r="A8273" t="s">
        <v>2445</v>
      </c>
      <c r="B8273" t="s">
        <v>2339</v>
      </c>
      <c r="C8273" t="b">
        <v>1</v>
      </c>
      <c r="D8273" t="s">
        <v>35</v>
      </c>
      <c r="E8273">
        <v>2416</v>
      </c>
      <c r="F8273">
        <v>2020</v>
      </c>
    </row>
    <row r="8274" spans="1:6" x14ac:dyDescent="0.25">
      <c r="A8274" t="s">
        <v>2445</v>
      </c>
      <c r="B8274" t="s">
        <v>2339</v>
      </c>
      <c r="C8274" t="b">
        <v>1</v>
      </c>
      <c r="D8274" t="s">
        <v>69</v>
      </c>
      <c r="E8274">
        <v>517396</v>
      </c>
      <c r="F8274">
        <v>2020</v>
      </c>
    </row>
    <row r="8275" spans="1:6" x14ac:dyDescent="0.25">
      <c r="A8275" t="s">
        <v>2382</v>
      </c>
      <c r="B8275" t="s">
        <v>2339</v>
      </c>
      <c r="C8275" t="b">
        <v>1</v>
      </c>
      <c r="D8275" t="s">
        <v>29</v>
      </c>
      <c r="E8275">
        <v>118805</v>
      </c>
      <c r="F8275">
        <v>2020</v>
      </c>
    </row>
    <row r="8276" spans="1:6" x14ac:dyDescent="0.25">
      <c r="A8276" t="s">
        <v>2380</v>
      </c>
      <c r="B8276" t="s">
        <v>2339</v>
      </c>
      <c r="C8276" t="b">
        <v>1</v>
      </c>
      <c r="D8276" t="s">
        <v>40</v>
      </c>
      <c r="E8276">
        <v>354385</v>
      </c>
      <c r="F8276">
        <v>2020</v>
      </c>
    </row>
    <row r="8277" spans="1:6" x14ac:dyDescent="0.25">
      <c r="A8277" t="s">
        <v>2380</v>
      </c>
      <c r="B8277" t="s">
        <v>2339</v>
      </c>
      <c r="C8277" t="b">
        <v>1</v>
      </c>
      <c r="D8277" t="s">
        <v>95</v>
      </c>
      <c r="E8277">
        <v>236181</v>
      </c>
      <c r="F8277">
        <v>2020</v>
      </c>
    </row>
    <row r="8278" spans="1:6" x14ac:dyDescent="0.25">
      <c r="A8278" t="s">
        <v>2398</v>
      </c>
      <c r="B8278" t="s">
        <v>2339</v>
      </c>
      <c r="C8278" t="b">
        <v>1</v>
      </c>
      <c r="D8278" t="s">
        <v>40</v>
      </c>
      <c r="E8278">
        <v>139776</v>
      </c>
      <c r="F8278">
        <v>2020</v>
      </c>
    </row>
    <row r="8279" spans="1:6" x14ac:dyDescent="0.25">
      <c r="A8279" t="s">
        <v>2398</v>
      </c>
      <c r="B8279" t="s">
        <v>2339</v>
      </c>
      <c r="C8279" t="b">
        <v>1</v>
      </c>
      <c r="D8279" t="s">
        <v>40</v>
      </c>
      <c r="E8279">
        <v>48847</v>
      </c>
      <c r="F8279">
        <v>2020</v>
      </c>
    </row>
    <row r="8280" spans="1:6" x14ac:dyDescent="0.25">
      <c r="A8280" t="s">
        <v>2398</v>
      </c>
      <c r="B8280" t="s">
        <v>2339</v>
      </c>
      <c r="C8280" t="b">
        <v>1</v>
      </c>
      <c r="D8280" t="s">
        <v>131</v>
      </c>
      <c r="E8280">
        <v>336621</v>
      </c>
      <c r="F8280">
        <v>2020</v>
      </c>
    </row>
    <row r="8281" spans="1:6" x14ac:dyDescent="0.25">
      <c r="A8281" t="s">
        <v>2380</v>
      </c>
      <c r="B8281" t="s">
        <v>2339</v>
      </c>
      <c r="C8281" t="b">
        <v>1</v>
      </c>
      <c r="D8281" t="s">
        <v>90</v>
      </c>
      <c r="E8281">
        <v>131509</v>
      </c>
      <c r="F8281">
        <v>2020</v>
      </c>
    </row>
    <row r="8282" spans="1:6" x14ac:dyDescent="0.25">
      <c r="A8282" t="s">
        <v>2380</v>
      </c>
      <c r="B8282" t="s">
        <v>2339</v>
      </c>
      <c r="C8282" t="b">
        <v>1</v>
      </c>
      <c r="D8282" t="s">
        <v>114</v>
      </c>
      <c r="E8282">
        <v>312715</v>
      </c>
      <c r="F8282">
        <v>2020</v>
      </c>
    </row>
    <row r="8283" spans="1:6" x14ac:dyDescent="0.25">
      <c r="A8283" t="s">
        <v>2382</v>
      </c>
      <c r="B8283" t="s">
        <v>2339</v>
      </c>
      <c r="C8283" t="b">
        <v>1</v>
      </c>
      <c r="D8283" t="s">
        <v>114</v>
      </c>
      <c r="E8283">
        <v>484260</v>
      </c>
      <c r="F8283">
        <v>2020</v>
      </c>
    </row>
    <row r="8284" spans="1:6" x14ac:dyDescent="0.25">
      <c r="A8284" t="s">
        <v>2342</v>
      </c>
      <c r="B8284" t="s">
        <v>2352</v>
      </c>
      <c r="C8284" t="b">
        <v>1</v>
      </c>
      <c r="D8284" t="s">
        <v>100</v>
      </c>
      <c r="E8284">
        <v>38341</v>
      </c>
      <c r="F8284">
        <v>2020</v>
      </c>
    </row>
    <row r="8285" spans="1:6" x14ac:dyDescent="0.25">
      <c r="A8285" t="s">
        <v>2398</v>
      </c>
      <c r="B8285" t="s">
        <v>2339</v>
      </c>
      <c r="C8285" t="b">
        <v>1</v>
      </c>
      <c r="D8285" t="s">
        <v>77</v>
      </c>
      <c r="E8285">
        <v>67678</v>
      </c>
      <c r="F8285">
        <v>2020</v>
      </c>
    </row>
    <row r="8286" spans="1:6" x14ac:dyDescent="0.25">
      <c r="A8286" t="s">
        <v>2332</v>
      </c>
      <c r="B8286" t="s">
        <v>2350</v>
      </c>
      <c r="C8286" t="b">
        <v>0</v>
      </c>
      <c r="D8286" t="s">
        <v>24</v>
      </c>
      <c r="E8286">
        <v>0</v>
      </c>
      <c r="F8286">
        <v>2020</v>
      </c>
    </row>
    <row r="8287" spans="1:6" x14ac:dyDescent="0.25">
      <c r="A8287" t="s">
        <v>2398</v>
      </c>
      <c r="B8287" t="s">
        <v>2343</v>
      </c>
      <c r="C8287" t="b">
        <v>1</v>
      </c>
      <c r="D8287" t="s">
        <v>24</v>
      </c>
      <c r="E8287">
        <v>746727</v>
      </c>
      <c r="F8287">
        <v>2020</v>
      </c>
    </row>
    <row r="8288" spans="1:6" x14ac:dyDescent="0.25">
      <c r="A8288" t="s">
        <v>2332</v>
      </c>
      <c r="B8288" t="s">
        <v>2350</v>
      </c>
      <c r="C8288" t="b">
        <v>0</v>
      </c>
      <c r="D8288" t="s">
        <v>24</v>
      </c>
      <c r="E8288">
        <v>0</v>
      </c>
      <c r="F8288">
        <v>2020</v>
      </c>
    </row>
    <row r="8289" spans="1:6" x14ac:dyDescent="0.25">
      <c r="A8289" t="s">
        <v>2398</v>
      </c>
      <c r="B8289" t="s">
        <v>2343</v>
      </c>
      <c r="C8289" t="b">
        <v>1</v>
      </c>
      <c r="D8289" t="s">
        <v>24</v>
      </c>
      <c r="E8289">
        <v>1129420</v>
      </c>
      <c r="F8289">
        <v>2020</v>
      </c>
    </row>
    <row r="8290" spans="1:6" x14ac:dyDescent="0.25">
      <c r="A8290" t="s">
        <v>2380</v>
      </c>
      <c r="B8290" t="s">
        <v>2386</v>
      </c>
      <c r="C8290" t="b">
        <v>1</v>
      </c>
      <c r="D8290" t="s">
        <v>66</v>
      </c>
      <c r="E8290">
        <v>14235</v>
      </c>
      <c r="F8290">
        <v>2020</v>
      </c>
    </row>
    <row r="8291" spans="1:6" x14ac:dyDescent="0.25">
      <c r="A8291" t="s">
        <v>2353</v>
      </c>
      <c r="B8291" t="s">
        <v>2347</v>
      </c>
      <c r="C8291" t="b">
        <v>0</v>
      </c>
      <c r="D8291" t="s">
        <v>74</v>
      </c>
      <c r="E8291">
        <v>2289</v>
      </c>
      <c r="F8291">
        <v>2020</v>
      </c>
    </row>
    <row r="8292" spans="1:6" x14ac:dyDescent="0.25">
      <c r="A8292" t="s">
        <v>2382</v>
      </c>
      <c r="B8292" t="s">
        <v>2471</v>
      </c>
      <c r="C8292" t="b">
        <v>1</v>
      </c>
      <c r="D8292" t="s">
        <v>74</v>
      </c>
      <c r="E8292">
        <v>107366</v>
      </c>
      <c r="F8292">
        <v>2020</v>
      </c>
    </row>
    <row r="8293" spans="1:6" x14ac:dyDescent="0.25">
      <c r="A8293" t="s">
        <v>2382</v>
      </c>
      <c r="B8293" t="s">
        <v>2386</v>
      </c>
      <c r="C8293" t="b">
        <v>1</v>
      </c>
      <c r="D8293" t="s">
        <v>125</v>
      </c>
      <c r="E8293">
        <v>103213</v>
      </c>
      <c r="F8293">
        <v>2020</v>
      </c>
    </row>
    <row r="8294" spans="1:6" x14ac:dyDescent="0.25">
      <c r="A8294" t="s">
        <v>2332</v>
      </c>
      <c r="B8294" t="s">
        <v>2350</v>
      </c>
      <c r="C8294" t="b">
        <v>0</v>
      </c>
      <c r="D8294" t="s">
        <v>24</v>
      </c>
      <c r="E8294">
        <v>2106.4760000000001</v>
      </c>
      <c r="F8294">
        <v>2020</v>
      </c>
    </row>
    <row r="8295" spans="1:6" x14ac:dyDescent="0.25">
      <c r="A8295" t="s">
        <v>2332</v>
      </c>
      <c r="B8295" t="s">
        <v>2343</v>
      </c>
      <c r="C8295" t="b">
        <v>0</v>
      </c>
      <c r="D8295" t="s">
        <v>24</v>
      </c>
      <c r="E8295">
        <v>7149132.5</v>
      </c>
      <c r="F8295">
        <v>2020</v>
      </c>
    </row>
    <row r="8296" spans="1:6" x14ac:dyDescent="0.25">
      <c r="A8296" t="s">
        <v>2353</v>
      </c>
      <c r="B8296" t="s">
        <v>2350</v>
      </c>
      <c r="C8296" t="b">
        <v>0</v>
      </c>
      <c r="D8296" t="s">
        <v>24</v>
      </c>
      <c r="E8296">
        <v>3705.3290000000002</v>
      </c>
      <c r="F8296">
        <v>2020</v>
      </c>
    </row>
    <row r="8297" spans="1:6" x14ac:dyDescent="0.25">
      <c r="A8297" t="s">
        <v>2338</v>
      </c>
      <c r="B8297" t="s">
        <v>2343</v>
      </c>
      <c r="C8297" t="b">
        <v>1</v>
      </c>
      <c r="D8297" t="s">
        <v>24</v>
      </c>
      <c r="E8297">
        <v>12609580</v>
      </c>
      <c r="F8297">
        <v>2020</v>
      </c>
    </row>
    <row r="8298" spans="1:6" x14ac:dyDescent="0.25">
      <c r="A8298" t="s">
        <v>2382</v>
      </c>
      <c r="B8298" t="s">
        <v>2339</v>
      </c>
      <c r="C8298" t="b">
        <v>1</v>
      </c>
      <c r="D8298" t="s">
        <v>35</v>
      </c>
      <c r="E8298">
        <v>13200</v>
      </c>
      <c r="F8298">
        <v>2020</v>
      </c>
    </row>
    <row r="8299" spans="1:6" x14ac:dyDescent="0.25">
      <c r="A8299" t="s">
        <v>2441</v>
      </c>
      <c r="B8299" t="s">
        <v>2339</v>
      </c>
      <c r="C8299" t="b">
        <v>1</v>
      </c>
      <c r="D8299" t="s">
        <v>60</v>
      </c>
      <c r="E8299">
        <v>4742</v>
      </c>
      <c r="F8299">
        <v>2020</v>
      </c>
    </row>
    <row r="8300" spans="1:6" x14ac:dyDescent="0.25">
      <c r="A8300" t="s">
        <v>2441</v>
      </c>
      <c r="B8300" t="s">
        <v>2339</v>
      </c>
      <c r="C8300" t="b">
        <v>1</v>
      </c>
      <c r="D8300" t="s">
        <v>60</v>
      </c>
      <c r="E8300">
        <v>4383</v>
      </c>
      <c r="F8300">
        <v>2020</v>
      </c>
    </row>
    <row r="8301" spans="1:6" x14ac:dyDescent="0.25">
      <c r="A8301" t="s">
        <v>2441</v>
      </c>
      <c r="B8301" t="s">
        <v>2339</v>
      </c>
      <c r="C8301" t="b">
        <v>1</v>
      </c>
      <c r="D8301" t="s">
        <v>60</v>
      </c>
      <c r="E8301">
        <v>3731</v>
      </c>
      <c r="F8301">
        <v>2020</v>
      </c>
    </row>
    <row r="8302" spans="1:6" x14ac:dyDescent="0.25">
      <c r="A8302" t="s">
        <v>2441</v>
      </c>
      <c r="B8302" t="s">
        <v>2339</v>
      </c>
      <c r="C8302" t="b">
        <v>1</v>
      </c>
      <c r="D8302" t="s">
        <v>60</v>
      </c>
      <c r="E8302">
        <v>3027</v>
      </c>
      <c r="F8302">
        <v>2020</v>
      </c>
    </row>
    <row r="8303" spans="1:6" x14ac:dyDescent="0.25">
      <c r="A8303" t="s">
        <v>2441</v>
      </c>
      <c r="B8303" t="s">
        <v>2339</v>
      </c>
      <c r="C8303" t="b">
        <v>1</v>
      </c>
      <c r="D8303" t="s">
        <v>60</v>
      </c>
      <c r="E8303">
        <v>3208</v>
      </c>
      <c r="F8303">
        <v>2020</v>
      </c>
    </row>
    <row r="8304" spans="1:6" x14ac:dyDescent="0.25">
      <c r="A8304" t="s">
        <v>2445</v>
      </c>
      <c r="B8304" t="s">
        <v>2339</v>
      </c>
      <c r="C8304" t="b">
        <v>1</v>
      </c>
      <c r="D8304" t="s">
        <v>60</v>
      </c>
      <c r="E8304">
        <v>9833</v>
      </c>
      <c r="F8304">
        <v>2020</v>
      </c>
    </row>
    <row r="8305" spans="1:6" x14ac:dyDescent="0.25">
      <c r="A8305" t="s">
        <v>2445</v>
      </c>
      <c r="B8305" t="s">
        <v>2339</v>
      </c>
      <c r="C8305" t="b">
        <v>1</v>
      </c>
      <c r="D8305" t="s">
        <v>60</v>
      </c>
      <c r="E8305">
        <v>14823</v>
      </c>
      <c r="F8305">
        <v>2020</v>
      </c>
    </row>
    <row r="8306" spans="1:6" x14ac:dyDescent="0.25">
      <c r="A8306" t="s">
        <v>2398</v>
      </c>
      <c r="B8306" t="s">
        <v>2339</v>
      </c>
      <c r="C8306" t="b">
        <v>1</v>
      </c>
      <c r="D8306" t="s">
        <v>58</v>
      </c>
      <c r="E8306">
        <v>169200</v>
      </c>
      <c r="F8306">
        <v>2020</v>
      </c>
    </row>
    <row r="8307" spans="1:6" x14ac:dyDescent="0.25">
      <c r="A8307" t="s">
        <v>2398</v>
      </c>
      <c r="B8307" t="s">
        <v>2386</v>
      </c>
      <c r="C8307" t="b">
        <v>1</v>
      </c>
      <c r="D8307" t="s">
        <v>35</v>
      </c>
      <c r="E8307">
        <v>9038</v>
      </c>
      <c r="F8307">
        <v>2020</v>
      </c>
    </row>
    <row r="8308" spans="1:6" x14ac:dyDescent="0.25">
      <c r="A8308" t="s">
        <v>2380</v>
      </c>
      <c r="B8308" t="s">
        <v>2350</v>
      </c>
      <c r="C8308" t="b">
        <v>1</v>
      </c>
      <c r="D8308" t="s">
        <v>93</v>
      </c>
      <c r="E8308">
        <v>3.92</v>
      </c>
      <c r="F8308">
        <v>2020</v>
      </c>
    </row>
    <row r="8309" spans="1:6" x14ac:dyDescent="0.25">
      <c r="A8309" t="s">
        <v>2398</v>
      </c>
      <c r="B8309" t="s">
        <v>2350</v>
      </c>
      <c r="C8309" t="b">
        <v>1</v>
      </c>
      <c r="D8309" t="s">
        <v>93</v>
      </c>
      <c r="E8309">
        <v>4.9000000000000004</v>
      </c>
      <c r="F8309">
        <v>2020</v>
      </c>
    </row>
    <row r="8310" spans="1:6" x14ac:dyDescent="0.25">
      <c r="A8310" t="s">
        <v>2398</v>
      </c>
      <c r="B8310" t="s">
        <v>2350</v>
      </c>
      <c r="C8310" t="b">
        <v>1</v>
      </c>
      <c r="D8310" t="s">
        <v>93</v>
      </c>
      <c r="E8310">
        <v>1.96</v>
      </c>
      <c r="F8310">
        <v>2020</v>
      </c>
    </row>
    <row r="8311" spans="1:6" x14ac:dyDescent="0.25">
      <c r="A8311" t="s">
        <v>2398</v>
      </c>
      <c r="B8311" t="s">
        <v>2350</v>
      </c>
      <c r="C8311" t="b">
        <v>1</v>
      </c>
      <c r="D8311" t="s">
        <v>93</v>
      </c>
      <c r="E8311">
        <v>7.84</v>
      </c>
      <c r="F8311">
        <v>2020</v>
      </c>
    </row>
    <row r="8312" spans="1:6" x14ac:dyDescent="0.25">
      <c r="A8312" t="s">
        <v>2380</v>
      </c>
      <c r="B8312" t="s">
        <v>2339</v>
      </c>
      <c r="C8312" t="b">
        <v>1</v>
      </c>
      <c r="D8312" t="s">
        <v>60</v>
      </c>
      <c r="E8312">
        <v>202560</v>
      </c>
      <c r="F8312">
        <v>2020</v>
      </c>
    </row>
    <row r="8313" spans="1:6" x14ac:dyDescent="0.25">
      <c r="A8313" t="s">
        <v>2373</v>
      </c>
      <c r="B8313" t="s">
        <v>2386</v>
      </c>
      <c r="C8313" t="b">
        <v>1</v>
      </c>
      <c r="D8313" t="s">
        <v>55</v>
      </c>
      <c r="E8313">
        <v>31854</v>
      </c>
      <c r="F8313">
        <v>2020</v>
      </c>
    </row>
    <row r="8314" spans="1:6" x14ac:dyDescent="0.25">
      <c r="A8314" t="s">
        <v>2441</v>
      </c>
      <c r="B8314" t="s">
        <v>2386</v>
      </c>
      <c r="C8314" t="b">
        <v>1</v>
      </c>
      <c r="D8314" t="s">
        <v>131</v>
      </c>
      <c r="E8314">
        <v>10764</v>
      </c>
      <c r="F8314">
        <v>2020</v>
      </c>
    </row>
    <row r="8315" spans="1:6" x14ac:dyDescent="0.25">
      <c r="A8315" t="s">
        <v>2380</v>
      </c>
      <c r="B8315" t="s">
        <v>2386</v>
      </c>
      <c r="C8315" t="b">
        <v>1</v>
      </c>
      <c r="D8315" t="s">
        <v>15</v>
      </c>
      <c r="E8315">
        <v>17456</v>
      </c>
      <c r="F8315">
        <v>2020</v>
      </c>
    </row>
    <row r="8316" spans="1:6" x14ac:dyDescent="0.25">
      <c r="A8316" t="s">
        <v>2373</v>
      </c>
      <c r="B8316" t="s">
        <v>2386</v>
      </c>
      <c r="C8316" t="b">
        <v>1</v>
      </c>
      <c r="D8316" t="s">
        <v>22</v>
      </c>
      <c r="E8316">
        <v>30078</v>
      </c>
      <c r="F8316">
        <v>2020</v>
      </c>
    </row>
    <row r="8317" spans="1:6" x14ac:dyDescent="0.25">
      <c r="A8317" t="s">
        <v>2381</v>
      </c>
      <c r="B8317" t="s">
        <v>2386</v>
      </c>
      <c r="C8317" t="b">
        <v>1</v>
      </c>
      <c r="D8317" t="s">
        <v>22</v>
      </c>
      <c r="E8317">
        <v>29718</v>
      </c>
      <c r="F8317">
        <v>2020</v>
      </c>
    </row>
    <row r="8318" spans="1:6" x14ac:dyDescent="0.25">
      <c r="A8318" t="s">
        <v>2382</v>
      </c>
      <c r="B8318" t="s">
        <v>2339</v>
      </c>
      <c r="C8318" t="b">
        <v>1</v>
      </c>
      <c r="D8318" t="s">
        <v>114</v>
      </c>
      <c r="E8318">
        <v>597835</v>
      </c>
      <c r="F8318">
        <v>2020</v>
      </c>
    </row>
    <row r="8319" spans="1:6" x14ac:dyDescent="0.25">
      <c r="A8319" t="s">
        <v>2379</v>
      </c>
      <c r="B8319" t="s">
        <v>2339</v>
      </c>
      <c r="C8319" t="b">
        <v>1</v>
      </c>
      <c r="D8319" t="s">
        <v>15</v>
      </c>
      <c r="E8319">
        <v>260357</v>
      </c>
      <c r="F8319">
        <v>2020</v>
      </c>
    </row>
    <row r="8320" spans="1:6" x14ac:dyDescent="0.25">
      <c r="A8320" t="s">
        <v>2338</v>
      </c>
      <c r="B8320" t="s">
        <v>2339</v>
      </c>
      <c r="C8320" t="b">
        <v>1</v>
      </c>
      <c r="D8320" t="s">
        <v>32</v>
      </c>
      <c r="E8320">
        <v>62600</v>
      </c>
      <c r="F8320">
        <v>2020</v>
      </c>
    </row>
    <row r="8321" spans="1:6" x14ac:dyDescent="0.25">
      <c r="A8321" t="s">
        <v>2338</v>
      </c>
      <c r="B8321" t="s">
        <v>2339</v>
      </c>
      <c r="C8321" t="b">
        <v>1</v>
      </c>
      <c r="D8321" t="s">
        <v>32</v>
      </c>
      <c r="E8321">
        <v>33170</v>
      </c>
      <c r="F8321">
        <v>2020</v>
      </c>
    </row>
    <row r="8322" spans="1:6" x14ac:dyDescent="0.25">
      <c r="A8322" t="s">
        <v>2338</v>
      </c>
      <c r="B8322" t="s">
        <v>2339</v>
      </c>
      <c r="C8322" t="b">
        <v>1</v>
      </c>
      <c r="D8322" t="s">
        <v>32</v>
      </c>
      <c r="E8322">
        <v>58940</v>
      </c>
      <c r="F8322">
        <v>2020</v>
      </c>
    </row>
    <row r="8323" spans="1:6" x14ac:dyDescent="0.25">
      <c r="A8323" t="s">
        <v>2338</v>
      </c>
      <c r="B8323" t="s">
        <v>2339</v>
      </c>
      <c r="C8323" t="b">
        <v>1</v>
      </c>
      <c r="D8323" t="s">
        <v>32</v>
      </c>
      <c r="E8323">
        <v>40411</v>
      </c>
      <c r="F8323">
        <v>2020</v>
      </c>
    </row>
    <row r="8324" spans="1:6" x14ac:dyDescent="0.25">
      <c r="A8324" t="s">
        <v>2338</v>
      </c>
      <c r="B8324" t="s">
        <v>2339</v>
      </c>
      <c r="C8324" t="b">
        <v>1</v>
      </c>
      <c r="D8324" t="s">
        <v>32</v>
      </c>
      <c r="E8324">
        <v>34404</v>
      </c>
      <c r="F8324">
        <v>2020</v>
      </c>
    </row>
    <row r="8325" spans="1:6" x14ac:dyDescent="0.25">
      <c r="A8325" t="s">
        <v>2338</v>
      </c>
      <c r="B8325" t="s">
        <v>2339</v>
      </c>
      <c r="C8325" t="b">
        <v>1</v>
      </c>
      <c r="D8325" t="s">
        <v>32</v>
      </c>
      <c r="E8325">
        <v>65964</v>
      </c>
      <c r="F8325">
        <v>2020</v>
      </c>
    </row>
    <row r="8326" spans="1:6" x14ac:dyDescent="0.25">
      <c r="A8326" t="s">
        <v>2338</v>
      </c>
      <c r="B8326" t="s">
        <v>2339</v>
      </c>
      <c r="C8326" t="b">
        <v>1</v>
      </c>
      <c r="D8326" t="s">
        <v>32</v>
      </c>
      <c r="E8326">
        <v>34130</v>
      </c>
      <c r="F8326">
        <v>2020</v>
      </c>
    </row>
    <row r="8327" spans="1:6" x14ac:dyDescent="0.25">
      <c r="A8327" t="s">
        <v>2338</v>
      </c>
      <c r="B8327" t="s">
        <v>2339</v>
      </c>
      <c r="C8327" t="b">
        <v>1</v>
      </c>
      <c r="D8327" t="s">
        <v>32</v>
      </c>
      <c r="E8327">
        <v>31616</v>
      </c>
      <c r="F8327">
        <v>2020</v>
      </c>
    </row>
    <row r="8328" spans="1:6" x14ac:dyDescent="0.25">
      <c r="A8328" t="s">
        <v>2353</v>
      </c>
      <c r="B8328" t="s">
        <v>2350</v>
      </c>
      <c r="C8328" t="b">
        <v>0</v>
      </c>
      <c r="D8328" t="s">
        <v>16</v>
      </c>
      <c r="E8328">
        <v>2.1269999999999998</v>
      </c>
      <c r="F8328">
        <v>2020</v>
      </c>
    </row>
    <row r="8329" spans="1:6" x14ac:dyDescent="0.25">
      <c r="A8329" t="s">
        <v>2382</v>
      </c>
      <c r="B8329" t="s">
        <v>2352</v>
      </c>
      <c r="C8329" t="b">
        <v>1</v>
      </c>
      <c r="D8329" t="s">
        <v>16</v>
      </c>
      <c r="E8329">
        <v>426185.87</v>
      </c>
      <c r="F8329">
        <v>2020</v>
      </c>
    </row>
    <row r="8330" spans="1:6" x14ac:dyDescent="0.25">
      <c r="A8330" t="s">
        <v>2380</v>
      </c>
      <c r="B8330" t="s">
        <v>2339</v>
      </c>
      <c r="C8330" t="b">
        <v>1</v>
      </c>
      <c r="D8330" t="s">
        <v>15</v>
      </c>
      <c r="E8330">
        <v>85267</v>
      </c>
      <c r="F8330">
        <v>2020</v>
      </c>
    </row>
    <row r="8331" spans="1:6" x14ac:dyDescent="0.25">
      <c r="A8331" t="s">
        <v>2380</v>
      </c>
      <c r="B8331" t="s">
        <v>2339</v>
      </c>
      <c r="C8331" t="b">
        <v>1</v>
      </c>
      <c r="D8331" t="s">
        <v>29</v>
      </c>
      <c r="E8331">
        <v>26658</v>
      </c>
      <c r="F8331">
        <v>2020</v>
      </c>
    </row>
    <row r="8332" spans="1:6" x14ac:dyDescent="0.25">
      <c r="A8332" t="s">
        <v>2382</v>
      </c>
      <c r="B8332" t="s">
        <v>2339</v>
      </c>
      <c r="C8332" t="b">
        <v>1</v>
      </c>
      <c r="D8332" t="s">
        <v>50</v>
      </c>
      <c r="E8332">
        <v>132410</v>
      </c>
      <c r="F8332">
        <v>2020</v>
      </c>
    </row>
    <row r="8333" spans="1:6" x14ac:dyDescent="0.25">
      <c r="A8333" t="s">
        <v>2380</v>
      </c>
      <c r="B8333" t="s">
        <v>2339</v>
      </c>
      <c r="C8333" t="b">
        <v>1</v>
      </c>
      <c r="D8333" t="s">
        <v>29</v>
      </c>
      <c r="E8333">
        <v>108503</v>
      </c>
      <c r="F8333">
        <v>2020</v>
      </c>
    </row>
    <row r="8334" spans="1:6" x14ac:dyDescent="0.25">
      <c r="A8334" t="s">
        <v>2382</v>
      </c>
      <c r="B8334" t="s">
        <v>2339</v>
      </c>
      <c r="C8334" t="b">
        <v>1</v>
      </c>
      <c r="D8334" t="s">
        <v>35</v>
      </c>
      <c r="E8334">
        <v>187761</v>
      </c>
      <c r="F8334">
        <v>2020</v>
      </c>
    </row>
    <row r="8335" spans="1:6" x14ac:dyDescent="0.25">
      <c r="A8335" t="s">
        <v>2382</v>
      </c>
      <c r="B8335" t="s">
        <v>2339</v>
      </c>
      <c r="C8335" t="b">
        <v>1</v>
      </c>
      <c r="D8335" t="s">
        <v>100</v>
      </c>
      <c r="E8335">
        <v>214046</v>
      </c>
      <c r="F8335">
        <v>2020</v>
      </c>
    </row>
    <row r="8336" spans="1:6" x14ac:dyDescent="0.25">
      <c r="A8336" t="s">
        <v>2353</v>
      </c>
      <c r="B8336" t="s">
        <v>2350</v>
      </c>
      <c r="C8336" t="b">
        <v>0</v>
      </c>
      <c r="D8336" t="s">
        <v>12</v>
      </c>
      <c r="E8336">
        <v>10673.078</v>
      </c>
      <c r="F8336">
        <v>2020</v>
      </c>
    </row>
    <row r="8337" spans="1:6" x14ac:dyDescent="0.25">
      <c r="A8337" t="s">
        <v>2373</v>
      </c>
      <c r="B8337" t="s">
        <v>2345</v>
      </c>
      <c r="C8337" t="b">
        <v>1</v>
      </c>
      <c r="D8337" t="s">
        <v>12</v>
      </c>
      <c r="E8337">
        <v>3227992.9</v>
      </c>
      <c r="F8337">
        <v>2020</v>
      </c>
    </row>
    <row r="8338" spans="1:6" x14ac:dyDescent="0.25">
      <c r="A8338" t="s">
        <v>2380</v>
      </c>
      <c r="B8338" t="s">
        <v>2339</v>
      </c>
      <c r="C8338" t="b">
        <v>1</v>
      </c>
      <c r="D8338" t="s">
        <v>114</v>
      </c>
      <c r="E8338">
        <v>332992</v>
      </c>
      <c r="F8338">
        <v>2020</v>
      </c>
    </row>
    <row r="8339" spans="1:6" x14ac:dyDescent="0.25">
      <c r="A8339" t="s">
        <v>2398</v>
      </c>
      <c r="B8339" t="s">
        <v>2343</v>
      </c>
      <c r="C8339" t="b">
        <v>1</v>
      </c>
      <c r="D8339" t="s">
        <v>82</v>
      </c>
      <c r="E8339">
        <v>1427855</v>
      </c>
      <c r="F8339">
        <v>2020</v>
      </c>
    </row>
    <row r="8340" spans="1:6" x14ac:dyDescent="0.25">
      <c r="A8340" t="s">
        <v>2398</v>
      </c>
      <c r="B8340" t="s">
        <v>2343</v>
      </c>
      <c r="C8340" t="b">
        <v>1</v>
      </c>
      <c r="D8340" t="s">
        <v>82</v>
      </c>
      <c r="E8340">
        <v>2360850</v>
      </c>
      <c r="F8340">
        <v>2020</v>
      </c>
    </row>
    <row r="8341" spans="1:6" x14ac:dyDescent="0.25">
      <c r="A8341" t="s">
        <v>2398</v>
      </c>
      <c r="B8341" t="s">
        <v>2352</v>
      </c>
      <c r="C8341" t="b">
        <v>1</v>
      </c>
      <c r="D8341" t="s">
        <v>82</v>
      </c>
      <c r="E8341">
        <v>926</v>
      </c>
      <c r="F8341">
        <v>2020</v>
      </c>
    </row>
    <row r="8342" spans="1:6" x14ac:dyDescent="0.25">
      <c r="A8342" t="s">
        <v>2398</v>
      </c>
      <c r="B8342" t="s">
        <v>2339</v>
      </c>
      <c r="C8342" t="b">
        <v>1</v>
      </c>
      <c r="D8342" t="s">
        <v>60</v>
      </c>
      <c r="E8342">
        <v>425744</v>
      </c>
      <c r="F8342">
        <v>2020</v>
      </c>
    </row>
    <row r="8343" spans="1:6" x14ac:dyDescent="0.25">
      <c r="A8343" t="s">
        <v>2382</v>
      </c>
      <c r="B8343" t="s">
        <v>2339</v>
      </c>
      <c r="C8343" t="b">
        <v>1</v>
      </c>
      <c r="D8343" t="s">
        <v>16</v>
      </c>
      <c r="E8343">
        <v>265372</v>
      </c>
      <c r="F8343">
        <v>2020</v>
      </c>
    </row>
    <row r="8344" spans="1:6" x14ac:dyDescent="0.25">
      <c r="A8344" t="s">
        <v>2382</v>
      </c>
      <c r="B8344" t="s">
        <v>2386</v>
      </c>
      <c r="C8344" t="b">
        <v>1</v>
      </c>
      <c r="D8344" t="s">
        <v>97</v>
      </c>
      <c r="E8344">
        <v>21551</v>
      </c>
      <c r="F8344">
        <v>2020</v>
      </c>
    </row>
    <row r="8345" spans="1:6" x14ac:dyDescent="0.25">
      <c r="A8345" t="s">
        <v>2332</v>
      </c>
      <c r="B8345" t="s">
        <v>2352</v>
      </c>
      <c r="C8345" t="b">
        <v>0</v>
      </c>
      <c r="D8345" t="s">
        <v>97</v>
      </c>
      <c r="E8345">
        <v>0</v>
      </c>
      <c r="F8345">
        <v>2020</v>
      </c>
    </row>
    <row r="8346" spans="1:6" x14ac:dyDescent="0.25">
      <c r="A8346" t="s">
        <v>2332</v>
      </c>
      <c r="B8346" t="s">
        <v>2350</v>
      </c>
      <c r="C8346" t="b">
        <v>0</v>
      </c>
      <c r="D8346" t="s">
        <v>35</v>
      </c>
      <c r="E8346">
        <v>0</v>
      </c>
      <c r="F8346">
        <v>2020</v>
      </c>
    </row>
    <row r="8347" spans="1:6" x14ac:dyDescent="0.25">
      <c r="A8347" t="s">
        <v>2445</v>
      </c>
      <c r="B8347" t="s">
        <v>2352</v>
      </c>
      <c r="C8347" t="b">
        <v>1</v>
      </c>
      <c r="D8347" t="s">
        <v>35</v>
      </c>
      <c r="E8347">
        <v>5642</v>
      </c>
      <c r="F8347">
        <v>2020</v>
      </c>
    </row>
    <row r="8348" spans="1:6" x14ac:dyDescent="0.25">
      <c r="A8348" t="s">
        <v>2396</v>
      </c>
      <c r="B8348" t="s">
        <v>2386</v>
      </c>
      <c r="C8348" t="b">
        <v>1</v>
      </c>
      <c r="D8348" t="s">
        <v>37</v>
      </c>
      <c r="E8348">
        <v>25392</v>
      </c>
      <c r="F8348">
        <v>2020</v>
      </c>
    </row>
    <row r="8349" spans="1:6" x14ac:dyDescent="0.25">
      <c r="A8349" t="s">
        <v>2445</v>
      </c>
      <c r="B8349" t="s">
        <v>2386</v>
      </c>
      <c r="C8349" t="b">
        <v>1</v>
      </c>
      <c r="D8349" t="s">
        <v>37</v>
      </c>
      <c r="E8349">
        <v>20880</v>
      </c>
      <c r="F8349">
        <v>2020</v>
      </c>
    </row>
    <row r="8350" spans="1:6" x14ac:dyDescent="0.25">
      <c r="A8350" t="s">
        <v>2408</v>
      </c>
      <c r="B8350" t="s">
        <v>2386</v>
      </c>
      <c r="C8350" t="b">
        <v>1</v>
      </c>
      <c r="D8350" t="s">
        <v>37</v>
      </c>
      <c r="E8350">
        <v>81150</v>
      </c>
      <c r="F8350">
        <v>2020</v>
      </c>
    </row>
    <row r="8351" spans="1:6" x14ac:dyDescent="0.25">
      <c r="A8351" t="s">
        <v>2398</v>
      </c>
      <c r="B8351" t="s">
        <v>2339</v>
      </c>
      <c r="C8351" t="b">
        <v>1</v>
      </c>
      <c r="D8351" t="s">
        <v>125</v>
      </c>
      <c r="E8351">
        <v>648830</v>
      </c>
      <c r="F8351">
        <v>2020</v>
      </c>
    </row>
    <row r="8352" spans="1:6" x14ac:dyDescent="0.25">
      <c r="A8352" t="s">
        <v>2389</v>
      </c>
      <c r="B8352" t="s">
        <v>2343</v>
      </c>
      <c r="C8352" t="b">
        <v>1</v>
      </c>
      <c r="D8352" t="s">
        <v>15</v>
      </c>
      <c r="E8352">
        <v>408656</v>
      </c>
      <c r="F8352">
        <v>2020</v>
      </c>
    </row>
    <row r="8353" spans="1:6" x14ac:dyDescent="0.25">
      <c r="A8353" t="s">
        <v>2389</v>
      </c>
      <c r="B8353" t="s">
        <v>2343</v>
      </c>
      <c r="C8353" t="b">
        <v>1</v>
      </c>
      <c r="D8353" t="s">
        <v>15</v>
      </c>
      <c r="E8353">
        <v>683300</v>
      </c>
      <c r="F8353">
        <v>2020</v>
      </c>
    </row>
    <row r="8354" spans="1:6" x14ac:dyDescent="0.25">
      <c r="A8354" t="s">
        <v>2398</v>
      </c>
      <c r="B8354" t="s">
        <v>2339</v>
      </c>
      <c r="C8354" t="b">
        <v>1</v>
      </c>
      <c r="D8354" t="s">
        <v>97</v>
      </c>
      <c r="E8354">
        <v>818420</v>
      </c>
      <c r="F8354">
        <v>2020</v>
      </c>
    </row>
    <row r="8355" spans="1:6" x14ac:dyDescent="0.25">
      <c r="A8355" t="s">
        <v>2373</v>
      </c>
      <c r="B8355" t="s">
        <v>2386</v>
      </c>
      <c r="C8355" t="b">
        <v>1</v>
      </c>
      <c r="D8355" t="s">
        <v>15</v>
      </c>
      <c r="E8355">
        <v>58105</v>
      </c>
      <c r="F8355">
        <v>2020</v>
      </c>
    </row>
    <row r="8356" spans="1:6" x14ac:dyDescent="0.25">
      <c r="A8356" t="s">
        <v>2382</v>
      </c>
      <c r="B8356" t="s">
        <v>2339</v>
      </c>
      <c r="C8356" t="b">
        <v>1</v>
      </c>
      <c r="D8356" t="s">
        <v>100</v>
      </c>
      <c r="E8356">
        <v>68127</v>
      </c>
      <c r="F8356">
        <v>2020</v>
      </c>
    </row>
    <row r="8357" spans="1:6" x14ac:dyDescent="0.25">
      <c r="A8357" t="s">
        <v>2383</v>
      </c>
      <c r="B8357" t="s">
        <v>2352</v>
      </c>
      <c r="C8357" t="b">
        <v>1</v>
      </c>
      <c r="D8357" t="s">
        <v>15</v>
      </c>
      <c r="E8357">
        <v>22220</v>
      </c>
      <c r="F8357">
        <v>2020</v>
      </c>
    </row>
    <row r="8358" spans="1:6" x14ac:dyDescent="0.25">
      <c r="A8358" t="s">
        <v>2332</v>
      </c>
      <c r="B8358" t="s">
        <v>2372</v>
      </c>
      <c r="C8358" t="b">
        <v>0</v>
      </c>
      <c r="D8358" t="s">
        <v>15</v>
      </c>
      <c r="E8358">
        <v>0</v>
      </c>
      <c r="F8358">
        <v>2020</v>
      </c>
    </row>
    <row r="8359" spans="1:6" x14ac:dyDescent="0.25">
      <c r="A8359" t="s">
        <v>2382</v>
      </c>
      <c r="B8359" t="s">
        <v>2352</v>
      </c>
      <c r="C8359" t="b">
        <v>1</v>
      </c>
      <c r="D8359" t="s">
        <v>15</v>
      </c>
      <c r="E8359">
        <v>17531</v>
      </c>
      <c r="F8359">
        <v>2020</v>
      </c>
    </row>
    <row r="8360" spans="1:6" x14ac:dyDescent="0.25">
      <c r="A8360" t="s">
        <v>2382</v>
      </c>
      <c r="B8360" t="s">
        <v>2352</v>
      </c>
      <c r="C8360" t="b">
        <v>1</v>
      </c>
      <c r="D8360" t="s">
        <v>15</v>
      </c>
      <c r="E8360">
        <v>20251</v>
      </c>
      <c r="F8360">
        <v>2020</v>
      </c>
    </row>
    <row r="8361" spans="1:6" x14ac:dyDescent="0.25">
      <c r="A8361" t="s">
        <v>2382</v>
      </c>
      <c r="B8361" t="s">
        <v>2352</v>
      </c>
      <c r="C8361" t="b">
        <v>1</v>
      </c>
      <c r="D8361" t="s">
        <v>15</v>
      </c>
      <c r="E8361">
        <v>44364</v>
      </c>
      <c r="F8361">
        <v>2020</v>
      </c>
    </row>
    <row r="8362" spans="1:6" x14ac:dyDescent="0.25">
      <c r="A8362" t="s">
        <v>2332</v>
      </c>
      <c r="B8362" t="s">
        <v>2372</v>
      </c>
      <c r="C8362" t="b">
        <v>0</v>
      </c>
      <c r="D8362" t="s">
        <v>15</v>
      </c>
      <c r="E8362">
        <v>0</v>
      </c>
      <c r="F8362">
        <v>2020</v>
      </c>
    </row>
    <row r="8363" spans="1:6" x14ac:dyDescent="0.25">
      <c r="A8363" t="s">
        <v>2382</v>
      </c>
      <c r="B8363" t="s">
        <v>2352</v>
      </c>
      <c r="C8363" t="b">
        <v>1</v>
      </c>
      <c r="D8363" t="s">
        <v>15</v>
      </c>
      <c r="E8363">
        <v>20077</v>
      </c>
      <c r="F8363">
        <v>2020</v>
      </c>
    </row>
    <row r="8364" spans="1:6" x14ac:dyDescent="0.25">
      <c r="A8364" t="s">
        <v>2379</v>
      </c>
      <c r="B8364" t="s">
        <v>2343</v>
      </c>
      <c r="C8364" t="b">
        <v>1</v>
      </c>
      <c r="D8364" t="s">
        <v>15</v>
      </c>
      <c r="E8364">
        <v>1061323</v>
      </c>
      <c r="F8364">
        <v>2020</v>
      </c>
    </row>
    <row r="8365" spans="1:6" x14ac:dyDescent="0.25">
      <c r="A8365" t="s">
        <v>2332</v>
      </c>
      <c r="B8365" t="s">
        <v>2386</v>
      </c>
      <c r="C8365" t="b">
        <v>0</v>
      </c>
      <c r="D8365" t="s">
        <v>15</v>
      </c>
      <c r="E8365">
        <v>0</v>
      </c>
      <c r="F8365">
        <v>2020</v>
      </c>
    </row>
    <row r="8366" spans="1:6" x14ac:dyDescent="0.25">
      <c r="A8366" t="s">
        <v>2379</v>
      </c>
      <c r="B8366" t="s">
        <v>2343</v>
      </c>
      <c r="C8366" t="b">
        <v>1</v>
      </c>
      <c r="D8366" t="s">
        <v>15</v>
      </c>
      <c r="E8366">
        <v>1793977</v>
      </c>
      <c r="F8366">
        <v>2020</v>
      </c>
    </row>
    <row r="8367" spans="1:6" x14ac:dyDescent="0.25">
      <c r="A8367" t="s">
        <v>2332</v>
      </c>
      <c r="B8367" t="s">
        <v>2386</v>
      </c>
      <c r="C8367" t="b">
        <v>0</v>
      </c>
      <c r="D8367" t="s">
        <v>15</v>
      </c>
      <c r="E8367">
        <v>0</v>
      </c>
      <c r="F8367">
        <v>2020</v>
      </c>
    </row>
    <row r="8368" spans="1:6" x14ac:dyDescent="0.25">
      <c r="A8368" t="s">
        <v>2382</v>
      </c>
      <c r="B8368" t="s">
        <v>2352</v>
      </c>
      <c r="C8368" t="b">
        <v>1</v>
      </c>
      <c r="D8368" t="s">
        <v>66</v>
      </c>
      <c r="E8368">
        <v>111583</v>
      </c>
      <c r="F8368">
        <v>2020</v>
      </c>
    </row>
    <row r="8369" spans="1:6" x14ac:dyDescent="0.25">
      <c r="A8369" t="s">
        <v>2382</v>
      </c>
      <c r="B8369" t="s">
        <v>2339</v>
      </c>
      <c r="C8369" t="b">
        <v>1</v>
      </c>
      <c r="D8369" t="s">
        <v>114</v>
      </c>
      <c r="E8369">
        <v>143104</v>
      </c>
      <c r="F8369">
        <v>2020</v>
      </c>
    </row>
    <row r="8370" spans="1:6" x14ac:dyDescent="0.25">
      <c r="A8370" t="s">
        <v>2353</v>
      </c>
      <c r="B8370" t="s">
        <v>2350</v>
      </c>
      <c r="C8370" t="b">
        <v>0</v>
      </c>
      <c r="D8370" t="s">
        <v>131</v>
      </c>
      <c r="E8370">
        <v>82.744</v>
      </c>
      <c r="F8370">
        <v>2020</v>
      </c>
    </row>
    <row r="8371" spans="1:6" x14ac:dyDescent="0.25">
      <c r="A8371" t="s">
        <v>2338</v>
      </c>
      <c r="B8371" t="s">
        <v>2352</v>
      </c>
      <c r="C8371" t="b">
        <v>1</v>
      </c>
      <c r="D8371" t="s">
        <v>131</v>
      </c>
      <c r="E8371">
        <v>2310.2559999999999</v>
      </c>
      <c r="F8371">
        <v>2020</v>
      </c>
    </row>
    <row r="8372" spans="1:6" x14ac:dyDescent="0.25">
      <c r="A8372" t="s">
        <v>2382</v>
      </c>
      <c r="B8372" t="s">
        <v>2401</v>
      </c>
      <c r="C8372" t="b">
        <v>1</v>
      </c>
      <c r="D8372" t="s">
        <v>16</v>
      </c>
      <c r="E8372">
        <v>14258</v>
      </c>
      <c r="F8372">
        <v>2020</v>
      </c>
    </row>
    <row r="8373" spans="1:6" x14ac:dyDescent="0.25">
      <c r="A8373" t="s">
        <v>2398</v>
      </c>
      <c r="B8373" t="s">
        <v>2352</v>
      </c>
      <c r="C8373" t="b">
        <v>1</v>
      </c>
      <c r="D8373" t="s">
        <v>8</v>
      </c>
      <c r="E8373">
        <v>165574</v>
      </c>
      <c r="F8373">
        <v>2020</v>
      </c>
    </row>
    <row r="8374" spans="1:6" x14ac:dyDescent="0.25">
      <c r="A8374" t="s">
        <v>2398</v>
      </c>
      <c r="B8374" t="s">
        <v>2339</v>
      </c>
      <c r="C8374" t="b">
        <v>1</v>
      </c>
      <c r="D8374" t="s">
        <v>114</v>
      </c>
      <c r="E8374">
        <v>528593</v>
      </c>
      <c r="F8374">
        <v>2020</v>
      </c>
    </row>
    <row r="8375" spans="1:6" x14ac:dyDescent="0.25">
      <c r="A8375" t="s">
        <v>2382</v>
      </c>
      <c r="B8375" t="s">
        <v>2339</v>
      </c>
      <c r="C8375" t="b">
        <v>1</v>
      </c>
      <c r="D8375" t="s">
        <v>114</v>
      </c>
      <c r="E8375">
        <v>483505</v>
      </c>
      <c r="F8375">
        <v>2020</v>
      </c>
    </row>
    <row r="8376" spans="1:6" x14ac:dyDescent="0.25">
      <c r="A8376" t="s">
        <v>2373</v>
      </c>
      <c r="B8376" t="s">
        <v>2339</v>
      </c>
      <c r="C8376" t="b">
        <v>1</v>
      </c>
      <c r="D8376" t="s">
        <v>97</v>
      </c>
      <c r="E8376">
        <v>1152089</v>
      </c>
      <c r="F8376">
        <v>2020</v>
      </c>
    </row>
    <row r="8377" spans="1:6" x14ac:dyDescent="0.25">
      <c r="A8377" t="s">
        <v>2382</v>
      </c>
      <c r="B8377" t="s">
        <v>2339</v>
      </c>
      <c r="C8377" t="b">
        <v>1</v>
      </c>
      <c r="D8377" t="s">
        <v>125</v>
      </c>
      <c r="E8377">
        <v>646622</v>
      </c>
      <c r="F8377">
        <v>2020</v>
      </c>
    </row>
    <row r="8378" spans="1:6" x14ac:dyDescent="0.25">
      <c r="A8378" t="s">
        <v>2398</v>
      </c>
      <c r="B8378" t="s">
        <v>2339</v>
      </c>
      <c r="C8378" t="b">
        <v>1</v>
      </c>
      <c r="D8378" t="s">
        <v>42</v>
      </c>
      <c r="E8378">
        <v>275094</v>
      </c>
      <c r="F8378">
        <v>2020</v>
      </c>
    </row>
    <row r="8379" spans="1:6" x14ac:dyDescent="0.25">
      <c r="A8379" t="s">
        <v>2389</v>
      </c>
      <c r="B8379" t="s">
        <v>2352</v>
      </c>
      <c r="C8379" t="b">
        <v>1</v>
      </c>
      <c r="D8379" t="s">
        <v>12</v>
      </c>
      <c r="E8379">
        <v>4316</v>
      </c>
      <c r="F8379">
        <v>2020</v>
      </c>
    </row>
    <row r="8380" spans="1:6" x14ac:dyDescent="0.25">
      <c r="A8380" t="s">
        <v>2441</v>
      </c>
      <c r="B8380" t="s">
        <v>2339</v>
      </c>
      <c r="C8380" t="b">
        <v>1</v>
      </c>
      <c r="D8380" t="s">
        <v>111</v>
      </c>
      <c r="E8380">
        <v>39185</v>
      </c>
      <c r="F8380">
        <v>2020</v>
      </c>
    </row>
    <row r="8381" spans="1:6" x14ac:dyDescent="0.25">
      <c r="A8381" t="s">
        <v>2382</v>
      </c>
      <c r="B8381" t="s">
        <v>2339</v>
      </c>
      <c r="C8381" t="b">
        <v>1</v>
      </c>
      <c r="D8381" t="s">
        <v>60</v>
      </c>
      <c r="E8381">
        <v>289511</v>
      </c>
      <c r="F8381">
        <v>2020</v>
      </c>
    </row>
    <row r="8382" spans="1:6" x14ac:dyDescent="0.25">
      <c r="A8382" t="s">
        <v>2398</v>
      </c>
      <c r="B8382" t="s">
        <v>2339</v>
      </c>
      <c r="C8382" t="b">
        <v>1</v>
      </c>
      <c r="D8382" t="s">
        <v>128</v>
      </c>
      <c r="E8382">
        <v>652961</v>
      </c>
      <c r="F8382">
        <v>2020</v>
      </c>
    </row>
    <row r="8383" spans="1:6" x14ac:dyDescent="0.25">
      <c r="A8383" t="s">
        <v>2353</v>
      </c>
      <c r="B8383" t="s">
        <v>2347</v>
      </c>
      <c r="C8383" t="b">
        <v>0</v>
      </c>
      <c r="D8383" t="s">
        <v>69</v>
      </c>
      <c r="E8383">
        <v>21.503</v>
      </c>
      <c r="F8383">
        <v>2020</v>
      </c>
    </row>
    <row r="8384" spans="1:6" x14ac:dyDescent="0.25">
      <c r="A8384" t="s">
        <v>2382</v>
      </c>
      <c r="B8384" t="s">
        <v>2372</v>
      </c>
      <c r="C8384" t="b">
        <v>0</v>
      </c>
      <c r="D8384" t="s">
        <v>69</v>
      </c>
      <c r="E8384">
        <v>43.497</v>
      </c>
      <c r="F8384">
        <v>2020</v>
      </c>
    </row>
    <row r="8385" spans="1:6" x14ac:dyDescent="0.25">
      <c r="A8385" t="s">
        <v>2332</v>
      </c>
      <c r="B8385" t="s">
        <v>2350</v>
      </c>
      <c r="C8385" t="b">
        <v>0</v>
      </c>
      <c r="D8385" t="s">
        <v>69</v>
      </c>
      <c r="E8385">
        <v>0</v>
      </c>
      <c r="F8385">
        <v>2020</v>
      </c>
    </row>
    <row r="8386" spans="1:6" x14ac:dyDescent="0.25">
      <c r="A8386" t="s">
        <v>2446</v>
      </c>
      <c r="B8386" t="s">
        <v>2352</v>
      </c>
      <c r="C8386" t="b">
        <v>1</v>
      </c>
      <c r="D8386" t="s">
        <v>42</v>
      </c>
      <c r="E8386">
        <v>60526</v>
      </c>
      <c r="F8386">
        <v>2020</v>
      </c>
    </row>
    <row r="8387" spans="1:6" x14ac:dyDescent="0.25">
      <c r="A8387" t="s">
        <v>2380</v>
      </c>
      <c r="B8387" t="s">
        <v>2341</v>
      </c>
      <c r="C8387" t="b">
        <v>1</v>
      </c>
      <c r="D8387" t="s">
        <v>32</v>
      </c>
      <c r="E8387">
        <v>4676</v>
      </c>
      <c r="F8387">
        <v>2020</v>
      </c>
    </row>
    <row r="8388" spans="1:6" x14ac:dyDescent="0.25">
      <c r="A8388" t="s">
        <v>2441</v>
      </c>
      <c r="B8388" t="s">
        <v>2341</v>
      </c>
      <c r="C8388" t="b">
        <v>1</v>
      </c>
      <c r="D8388" t="s">
        <v>69</v>
      </c>
      <c r="E8388">
        <v>54546</v>
      </c>
      <c r="F8388">
        <v>2020</v>
      </c>
    </row>
    <row r="8389" spans="1:6" x14ac:dyDescent="0.25">
      <c r="A8389" t="s">
        <v>2445</v>
      </c>
      <c r="B8389" t="s">
        <v>2352</v>
      </c>
      <c r="C8389" t="b">
        <v>0</v>
      </c>
      <c r="D8389" t="s">
        <v>74</v>
      </c>
      <c r="E8389">
        <v>324544</v>
      </c>
      <c r="F8389">
        <v>2020</v>
      </c>
    </row>
    <row r="8390" spans="1:6" x14ac:dyDescent="0.25">
      <c r="A8390" t="s">
        <v>2382</v>
      </c>
      <c r="B8390" t="s">
        <v>2401</v>
      </c>
      <c r="C8390" t="b">
        <v>0</v>
      </c>
      <c r="D8390" t="s">
        <v>74</v>
      </c>
      <c r="E8390">
        <v>2572</v>
      </c>
      <c r="F8390">
        <v>2020</v>
      </c>
    </row>
    <row r="8391" spans="1:6" x14ac:dyDescent="0.25">
      <c r="A8391" t="s">
        <v>2338</v>
      </c>
      <c r="B8391" t="s">
        <v>2339</v>
      </c>
      <c r="C8391" t="b">
        <v>1</v>
      </c>
      <c r="D8391" t="s">
        <v>40</v>
      </c>
      <c r="E8391">
        <v>917215</v>
      </c>
      <c r="F8391">
        <v>2020</v>
      </c>
    </row>
    <row r="8392" spans="1:6" x14ac:dyDescent="0.25">
      <c r="A8392" t="s">
        <v>2379</v>
      </c>
      <c r="B8392" t="s">
        <v>2352</v>
      </c>
      <c r="C8392" t="b">
        <v>1</v>
      </c>
      <c r="D8392" t="s">
        <v>42</v>
      </c>
      <c r="E8392">
        <v>386309</v>
      </c>
      <c r="F8392">
        <v>2020</v>
      </c>
    </row>
    <row r="8393" spans="1:6" x14ac:dyDescent="0.25">
      <c r="A8393" t="s">
        <v>2380</v>
      </c>
      <c r="B8393" t="s">
        <v>2352</v>
      </c>
      <c r="C8393" t="b">
        <v>1</v>
      </c>
      <c r="D8393" t="s">
        <v>58</v>
      </c>
      <c r="E8393">
        <v>1189</v>
      </c>
      <c r="F8393">
        <v>2020</v>
      </c>
    </row>
    <row r="8394" spans="1:6" x14ac:dyDescent="0.25">
      <c r="A8394" t="s">
        <v>2391</v>
      </c>
      <c r="B8394" t="s">
        <v>2352</v>
      </c>
      <c r="C8394" t="b">
        <v>1</v>
      </c>
      <c r="D8394" t="s">
        <v>58</v>
      </c>
      <c r="E8394">
        <v>119</v>
      </c>
      <c r="F8394">
        <v>2020</v>
      </c>
    </row>
    <row r="8395" spans="1:6" x14ac:dyDescent="0.25">
      <c r="A8395" t="s">
        <v>2353</v>
      </c>
      <c r="B8395" t="s">
        <v>2350</v>
      </c>
      <c r="C8395" t="b">
        <v>0</v>
      </c>
      <c r="D8395" t="s">
        <v>12</v>
      </c>
      <c r="E8395">
        <v>109.914</v>
      </c>
      <c r="F8395">
        <v>2020</v>
      </c>
    </row>
    <row r="8396" spans="1:6" x14ac:dyDescent="0.25">
      <c r="A8396" t="s">
        <v>2382</v>
      </c>
      <c r="B8396" t="s">
        <v>2352</v>
      </c>
      <c r="C8396" t="b">
        <v>1</v>
      </c>
      <c r="D8396" t="s">
        <v>12</v>
      </c>
      <c r="E8396">
        <v>10332.085999999999</v>
      </c>
      <c r="F8396">
        <v>2020</v>
      </c>
    </row>
    <row r="8397" spans="1:6" x14ac:dyDescent="0.25">
      <c r="A8397" t="s">
        <v>2382</v>
      </c>
      <c r="B8397" t="s">
        <v>2339</v>
      </c>
      <c r="C8397" t="b">
        <v>1</v>
      </c>
      <c r="D8397" t="s">
        <v>114</v>
      </c>
      <c r="E8397">
        <v>312158</v>
      </c>
      <c r="F8397">
        <v>2020</v>
      </c>
    </row>
    <row r="8398" spans="1:6" x14ac:dyDescent="0.25">
      <c r="A8398" t="s">
        <v>2441</v>
      </c>
      <c r="B8398" t="s">
        <v>2352</v>
      </c>
      <c r="C8398" t="b">
        <v>0</v>
      </c>
      <c r="D8398" t="s">
        <v>116</v>
      </c>
      <c r="E8398">
        <v>179300.66</v>
      </c>
      <c r="F8398">
        <v>2020</v>
      </c>
    </row>
    <row r="8399" spans="1:6" x14ac:dyDescent="0.25">
      <c r="A8399" t="s">
        <v>2353</v>
      </c>
      <c r="B8399" t="s">
        <v>2372</v>
      </c>
      <c r="C8399" t="b">
        <v>0</v>
      </c>
      <c r="D8399" t="s">
        <v>116</v>
      </c>
      <c r="E8399">
        <v>7384.3410000000003</v>
      </c>
      <c r="F8399">
        <v>2020</v>
      </c>
    </row>
    <row r="8400" spans="1:6" x14ac:dyDescent="0.25">
      <c r="A8400" t="s">
        <v>2380</v>
      </c>
      <c r="B8400" t="s">
        <v>2386</v>
      </c>
      <c r="C8400" t="b">
        <v>1</v>
      </c>
      <c r="D8400" t="s">
        <v>100</v>
      </c>
      <c r="E8400">
        <v>13164</v>
      </c>
      <c r="F8400">
        <v>2020</v>
      </c>
    </row>
    <row r="8401" spans="1:6" x14ac:dyDescent="0.25">
      <c r="A8401" t="s">
        <v>2441</v>
      </c>
      <c r="B8401" t="s">
        <v>2386</v>
      </c>
      <c r="C8401" t="b">
        <v>1</v>
      </c>
      <c r="D8401" t="s">
        <v>79</v>
      </c>
      <c r="E8401">
        <v>3488</v>
      </c>
      <c r="F8401">
        <v>2020</v>
      </c>
    </row>
    <row r="8402" spans="1:6" x14ac:dyDescent="0.25">
      <c r="A8402" t="s">
        <v>2382</v>
      </c>
      <c r="B8402" t="s">
        <v>2386</v>
      </c>
      <c r="C8402" t="b">
        <v>1</v>
      </c>
      <c r="D8402" t="s">
        <v>100</v>
      </c>
      <c r="E8402">
        <v>15508</v>
      </c>
      <c r="F8402">
        <v>2020</v>
      </c>
    </row>
    <row r="8403" spans="1:6" x14ac:dyDescent="0.25">
      <c r="A8403" t="s">
        <v>2382</v>
      </c>
      <c r="B8403" t="s">
        <v>2352</v>
      </c>
      <c r="C8403" t="b">
        <v>1</v>
      </c>
      <c r="D8403" t="s">
        <v>100</v>
      </c>
      <c r="E8403">
        <v>980</v>
      </c>
      <c r="F8403">
        <v>2020</v>
      </c>
    </row>
    <row r="8404" spans="1:6" x14ac:dyDescent="0.25">
      <c r="A8404" t="s">
        <v>2398</v>
      </c>
      <c r="B8404" t="s">
        <v>2352</v>
      </c>
      <c r="C8404" t="b">
        <v>1</v>
      </c>
      <c r="D8404" t="s">
        <v>16</v>
      </c>
      <c r="E8404">
        <v>8612</v>
      </c>
      <c r="F8404">
        <v>2020</v>
      </c>
    </row>
    <row r="8405" spans="1:6" x14ac:dyDescent="0.25">
      <c r="A8405" t="s">
        <v>2332</v>
      </c>
      <c r="B8405" t="s">
        <v>2350</v>
      </c>
      <c r="C8405" t="b">
        <v>0</v>
      </c>
      <c r="D8405" t="s">
        <v>40</v>
      </c>
      <c r="E8405">
        <v>0</v>
      </c>
      <c r="F8405">
        <v>2020</v>
      </c>
    </row>
    <row r="8406" spans="1:6" x14ac:dyDescent="0.25">
      <c r="A8406" t="s">
        <v>2379</v>
      </c>
      <c r="B8406" t="s">
        <v>2352</v>
      </c>
      <c r="C8406" t="b">
        <v>0</v>
      </c>
      <c r="D8406" t="s">
        <v>24</v>
      </c>
      <c r="E8406">
        <v>2516</v>
      </c>
      <c r="F8406">
        <v>2020</v>
      </c>
    </row>
    <row r="8407" spans="1:6" x14ac:dyDescent="0.25">
      <c r="A8407" t="s">
        <v>2332</v>
      </c>
      <c r="B8407" t="s">
        <v>2350</v>
      </c>
      <c r="C8407" t="b">
        <v>0</v>
      </c>
      <c r="D8407" t="s">
        <v>24</v>
      </c>
      <c r="E8407">
        <v>0</v>
      </c>
      <c r="F8407">
        <v>2020</v>
      </c>
    </row>
    <row r="8408" spans="1:6" x14ac:dyDescent="0.25">
      <c r="A8408" t="s">
        <v>2408</v>
      </c>
      <c r="B8408" t="s">
        <v>2352</v>
      </c>
      <c r="C8408" t="b">
        <v>0</v>
      </c>
      <c r="D8408" t="s">
        <v>24</v>
      </c>
      <c r="E8408">
        <v>44912</v>
      </c>
      <c r="F8408">
        <v>2020</v>
      </c>
    </row>
    <row r="8409" spans="1:6" x14ac:dyDescent="0.25">
      <c r="A8409" t="s">
        <v>2382</v>
      </c>
      <c r="B8409" t="s">
        <v>2350</v>
      </c>
      <c r="C8409" t="b">
        <v>1</v>
      </c>
      <c r="D8409" t="s">
        <v>122</v>
      </c>
      <c r="E8409">
        <v>45</v>
      </c>
      <c r="F8409">
        <v>2020</v>
      </c>
    </row>
    <row r="8410" spans="1:6" x14ac:dyDescent="0.25">
      <c r="A8410" t="s">
        <v>2382</v>
      </c>
      <c r="B8410" t="s">
        <v>2386</v>
      </c>
      <c r="C8410" t="b">
        <v>1</v>
      </c>
      <c r="D8410" t="s">
        <v>131</v>
      </c>
      <c r="E8410">
        <v>34158</v>
      </c>
      <c r="F8410">
        <v>2020</v>
      </c>
    </row>
    <row r="8411" spans="1:6" x14ac:dyDescent="0.25">
      <c r="A8411" t="s">
        <v>2380</v>
      </c>
      <c r="B8411" t="s">
        <v>2386</v>
      </c>
      <c r="C8411" t="b">
        <v>1</v>
      </c>
      <c r="D8411" t="s">
        <v>40</v>
      </c>
      <c r="E8411">
        <v>14176</v>
      </c>
      <c r="F8411">
        <v>2020</v>
      </c>
    </row>
    <row r="8412" spans="1:6" x14ac:dyDescent="0.25">
      <c r="A8412" t="s">
        <v>2380</v>
      </c>
      <c r="B8412" t="s">
        <v>2386</v>
      </c>
      <c r="C8412" t="b">
        <v>1</v>
      </c>
      <c r="D8412" t="s">
        <v>24</v>
      </c>
      <c r="E8412">
        <v>40362</v>
      </c>
      <c r="F8412">
        <v>2020</v>
      </c>
    </row>
    <row r="8413" spans="1:6" x14ac:dyDescent="0.25">
      <c r="A8413" t="s">
        <v>2408</v>
      </c>
      <c r="B8413" t="s">
        <v>2386</v>
      </c>
      <c r="C8413" t="b">
        <v>1</v>
      </c>
      <c r="D8413" t="s">
        <v>12</v>
      </c>
      <c r="E8413">
        <v>28810</v>
      </c>
      <c r="F8413">
        <v>2020</v>
      </c>
    </row>
    <row r="8414" spans="1:6" x14ac:dyDescent="0.25">
      <c r="A8414" t="s">
        <v>2382</v>
      </c>
      <c r="B8414" t="s">
        <v>2386</v>
      </c>
      <c r="C8414" t="b">
        <v>1</v>
      </c>
      <c r="D8414" t="s">
        <v>114</v>
      </c>
      <c r="E8414">
        <v>31954</v>
      </c>
      <c r="F8414">
        <v>2020</v>
      </c>
    </row>
    <row r="8415" spans="1:6" x14ac:dyDescent="0.25">
      <c r="A8415" t="s">
        <v>2382</v>
      </c>
      <c r="B8415" t="s">
        <v>2386</v>
      </c>
      <c r="C8415" t="b">
        <v>1</v>
      </c>
      <c r="D8415" t="s">
        <v>131</v>
      </c>
      <c r="E8415">
        <v>19434</v>
      </c>
      <c r="F8415">
        <v>2020</v>
      </c>
    </row>
    <row r="8416" spans="1:6" x14ac:dyDescent="0.25">
      <c r="A8416" t="s">
        <v>2379</v>
      </c>
      <c r="B8416" t="s">
        <v>2386</v>
      </c>
      <c r="C8416" t="b">
        <v>1</v>
      </c>
      <c r="D8416" t="s">
        <v>85</v>
      </c>
      <c r="E8416">
        <v>38171</v>
      </c>
      <c r="F8416">
        <v>2020</v>
      </c>
    </row>
    <row r="8417" spans="1:6" x14ac:dyDescent="0.25">
      <c r="A8417" t="s">
        <v>2379</v>
      </c>
      <c r="B8417" t="s">
        <v>2386</v>
      </c>
      <c r="C8417" t="b">
        <v>1</v>
      </c>
      <c r="D8417" t="s">
        <v>55</v>
      </c>
      <c r="E8417">
        <v>37086</v>
      </c>
      <c r="F8417">
        <v>2020</v>
      </c>
    </row>
    <row r="8418" spans="1:6" x14ac:dyDescent="0.25">
      <c r="A8418" t="s">
        <v>2332</v>
      </c>
      <c r="B8418" t="s">
        <v>2386</v>
      </c>
      <c r="C8418" t="b">
        <v>0</v>
      </c>
      <c r="D8418" t="s">
        <v>114</v>
      </c>
      <c r="E8418">
        <v>0</v>
      </c>
      <c r="F8418">
        <v>2020</v>
      </c>
    </row>
    <row r="8419" spans="1:6" x14ac:dyDescent="0.25">
      <c r="A8419" t="s">
        <v>2398</v>
      </c>
      <c r="B8419" t="s">
        <v>2386</v>
      </c>
      <c r="C8419" t="b">
        <v>1</v>
      </c>
      <c r="D8419" t="s">
        <v>35</v>
      </c>
      <c r="E8419">
        <v>24163</v>
      </c>
      <c r="F8419">
        <v>2020</v>
      </c>
    </row>
    <row r="8420" spans="1:6" x14ac:dyDescent="0.25">
      <c r="A8420" t="s">
        <v>2398</v>
      </c>
      <c r="B8420" t="s">
        <v>2386</v>
      </c>
      <c r="C8420" t="b">
        <v>1</v>
      </c>
      <c r="D8420" t="s">
        <v>16</v>
      </c>
      <c r="E8420">
        <v>21255</v>
      </c>
      <c r="F8420">
        <v>2020</v>
      </c>
    </row>
    <row r="8421" spans="1:6" x14ac:dyDescent="0.25">
      <c r="A8421" t="s">
        <v>2398</v>
      </c>
      <c r="B8421" t="s">
        <v>2386</v>
      </c>
      <c r="C8421" t="b">
        <v>1</v>
      </c>
      <c r="D8421" t="s">
        <v>122</v>
      </c>
      <c r="E8421">
        <v>38179</v>
      </c>
      <c r="F8421">
        <v>2020</v>
      </c>
    </row>
    <row r="8422" spans="1:6" x14ac:dyDescent="0.25">
      <c r="A8422" t="s">
        <v>2373</v>
      </c>
      <c r="B8422" t="s">
        <v>2343</v>
      </c>
      <c r="C8422" t="b">
        <v>1</v>
      </c>
      <c r="D8422" t="s">
        <v>15</v>
      </c>
      <c r="E8422">
        <v>1251910</v>
      </c>
      <c r="F8422">
        <v>2020</v>
      </c>
    </row>
    <row r="8423" spans="1:6" x14ac:dyDescent="0.25">
      <c r="A8423" t="s">
        <v>2332</v>
      </c>
      <c r="B8423" t="s">
        <v>2386</v>
      </c>
      <c r="C8423" t="b">
        <v>0</v>
      </c>
      <c r="D8423" t="s">
        <v>15</v>
      </c>
      <c r="E8423">
        <v>0</v>
      </c>
      <c r="F8423">
        <v>2020</v>
      </c>
    </row>
    <row r="8424" spans="1:6" x14ac:dyDescent="0.25">
      <c r="A8424" t="s">
        <v>2373</v>
      </c>
      <c r="B8424" t="s">
        <v>2343</v>
      </c>
      <c r="C8424" t="b">
        <v>1</v>
      </c>
      <c r="D8424" t="s">
        <v>15</v>
      </c>
      <c r="E8424">
        <v>1785745</v>
      </c>
      <c r="F8424">
        <v>2020</v>
      </c>
    </row>
    <row r="8425" spans="1:6" x14ac:dyDescent="0.25">
      <c r="A8425" t="s">
        <v>2332</v>
      </c>
      <c r="B8425" t="s">
        <v>2386</v>
      </c>
      <c r="C8425" t="b">
        <v>0</v>
      </c>
      <c r="D8425" t="s">
        <v>15</v>
      </c>
      <c r="E8425">
        <v>0</v>
      </c>
      <c r="F8425">
        <v>2020</v>
      </c>
    </row>
    <row r="8426" spans="1:6" x14ac:dyDescent="0.25">
      <c r="A8426" t="s">
        <v>2398</v>
      </c>
      <c r="B8426" t="s">
        <v>2339</v>
      </c>
      <c r="C8426" t="b">
        <v>1</v>
      </c>
      <c r="D8426" t="s">
        <v>66</v>
      </c>
      <c r="E8426">
        <v>89797.41</v>
      </c>
      <c r="F8426">
        <v>2020</v>
      </c>
    </row>
    <row r="8427" spans="1:6" x14ac:dyDescent="0.25">
      <c r="A8427" t="s">
        <v>2398</v>
      </c>
      <c r="B8427" t="s">
        <v>2339</v>
      </c>
      <c r="C8427" t="b">
        <v>1</v>
      </c>
      <c r="D8427" t="s">
        <v>66</v>
      </c>
      <c r="E8427">
        <v>83069.740000000005</v>
      </c>
      <c r="F8427">
        <v>2020</v>
      </c>
    </row>
    <row r="8428" spans="1:6" x14ac:dyDescent="0.25">
      <c r="A8428" t="s">
        <v>2398</v>
      </c>
      <c r="B8428" t="s">
        <v>2339</v>
      </c>
      <c r="C8428" t="b">
        <v>1</v>
      </c>
      <c r="D8428" t="s">
        <v>66</v>
      </c>
      <c r="E8428">
        <v>6300.9</v>
      </c>
      <c r="F8428">
        <v>2020</v>
      </c>
    </row>
    <row r="8429" spans="1:6" x14ac:dyDescent="0.25">
      <c r="A8429" t="s">
        <v>2382</v>
      </c>
      <c r="B8429" t="s">
        <v>2429</v>
      </c>
      <c r="C8429" t="b">
        <v>1</v>
      </c>
      <c r="D8429" t="s">
        <v>74</v>
      </c>
      <c r="E8429">
        <v>32091</v>
      </c>
      <c r="F8429">
        <v>2020</v>
      </c>
    </row>
    <row r="8430" spans="1:6" x14ac:dyDescent="0.25">
      <c r="A8430" t="s">
        <v>2398</v>
      </c>
      <c r="B8430" t="s">
        <v>2429</v>
      </c>
      <c r="C8430" t="b">
        <v>1</v>
      </c>
      <c r="D8430" t="s">
        <v>74</v>
      </c>
      <c r="E8430">
        <v>103461</v>
      </c>
      <c r="F8430">
        <v>2020</v>
      </c>
    </row>
    <row r="8431" spans="1:6" x14ac:dyDescent="0.25">
      <c r="A8431" t="s">
        <v>2398</v>
      </c>
      <c r="B8431" t="s">
        <v>2341</v>
      </c>
      <c r="C8431" t="b">
        <v>1</v>
      </c>
      <c r="D8431" t="s">
        <v>6</v>
      </c>
      <c r="E8431">
        <v>5783</v>
      </c>
      <c r="F8431">
        <v>2020</v>
      </c>
    </row>
    <row r="8432" spans="1:6" x14ac:dyDescent="0.25">
      <c r="A8432" t="s">
        <v>2380</v>
      </c>
      <c r="B8432" t="s">
        <v>2339</v>
      </c>
      <c r="C8432" t="b">
        <v>1</v>
      </c>
      <c r="D8432" t="s">
        <v>60</v>
      </c>
      <c r="E8432">
        <v>18710</v>
      </c>
      <c r="F8432">
        <v>2020</v>
      </c>
    </row>
    <row r="8433" spans="1:6" x14ac:dyDescent="0.25">
      <c r="A8433" t="s">
        <v>2380</v>
      </c>
      <c r="B8433" t="s">
        <v>2339</v>
      </c>
      <c r="C8433" t="b">
        <v>1</v>
      </c>
      <c r="D8433" t="s">
        <v>60</v>
      </c>
      <c r="E8433">
        <v>30160</v>
      </c>
      <c r="F8433">
        <v>2020</v>
      </c>
    </row>
    <row r="8434" spans="1:6" x14ac:dyDescent="0.25">
      <c r="A8434" t="s">
        <v>2441</v>
      </c>
      <c r="B8434" t="s">
        <v>2350</v>
      </c>
      <c r="C8434" t="b">
        <v>1</v>
      </c>
      <c r="D8434" t="s">
        <v>105</v>
      </c>
      <c r="E8434">
        <v>1829</v>
      </c>
      <c r="F8434">
        <v>2020</v>
      </c>
    </row>
    <row r="8435" spans="1:6" x14ac:dyDescent="0.25">
      <c r="A8435" t="s">
        <v>2382</v>
      </c>
      <c r="B8435" t="s">
        <v>2350</v>
      </c>
      <c r="C8435" t="b">
        <v>0</v>
      </c>
      <c r="D8435" t="s">
        <v>88</v>
      </c>
      <c r="E8435">
        <v>-50</v>
      </c>
      <c r="F8435">
        <v>2020</v>
      </c>
    </row>
    <row r="8436" spans="1:6" x14ac:dyDescent="0.25">
      <c r="A8436" t="s">
        <v>2382</v>
      </c>
      <c r="B8436" t="s">
        <v>2350</v>
      </c>
      <c r="C8436" t="b">
        <v>0</v>
      </c>
      <c r="D8436" t="s">
        <v>88</v>
      </c>
      <c r="E8436">
        <v>-17</v>
      </c>
      <c r="F8436">
        <v>2020</v>
      </c>
    </row>
    <row r="8437" spans="1:6" x14ac:dyDescent="0.25">
      <c r="A8437" t="s">
        <v>2382</v>
      </c>
      <c r="B8437" t="s">
        <v>2350</v>
      </c>
      <c r="C8437" t="b">
        <v>1</v>
      </c>
      <c r="D8437" t="s">
        <v>88</v>
      </c>
      <c r="E8437">
        <v>40</v>
      </c>
      <c r="F8437">
        <v>2020</v>
      </c>
    </row>
    <row r="8438" spans="1:6" x14ac:dyDescent="0.25">
      <c r="A8438" t="s">
        <v>2382</v>
      </c>
      <c r="B8438" t="s">
        <v>2350</v>
      </c>
      <c r="C8438" t="b">
        <v>1</v>
      </c>
      <c r="D8438" t="s">
        <v>88</v>
      </c>
      <c r="E8438">
        <v>32</v>
      </c>
      <c r="F8438">
        <v>2020</v>
      </c>
    </row>
    <row r="8439" spans="1:6" x14ac:dyDescent="0.25">
      <c r="A8439" t="s">
        <v>2382</v>
      </c>
      <c r="B8439" t="s">
        <v>2350</v>
      </c>
      <c r="C8439" t="b">
        <v>0</v>
      </c>
      <c r="D8439" t="s">
        <v>88</v>
      </c>
      <c r="E8439">
        <v>-51</v>
      </c>
      <c r="F8439">
        <v>2020</v>
      </c>
    </row>
    <row r="8440" spans="1:6" x14ac:dyDescent="0.25">
      <c r="A8440" t="s">
        <v>2382</v>
      </c>
      <c r="B8440" t="s">
        <v>2350</v>
      </c>
      <c r="C8440" t="b">
        <v>0</v>
      </c>
      <c r="D8440" t="s">
        <v>88</v>
      </c>
      <c r="E8440">
        <v>-51</v>
      </c>
      <c r="F8440">
        <v>2020</v>
      </c>
    </row>
    <row r="8441" spans="1:6" x14ac:dyDescent="0.25">
      <c r="A8441" t="s">
        <v>2382</v>
      </c>
      <c r="B8441" t="s">
        <v>2350</v>
      </c>
      <c r="C8441" t="b">
        <v>0</v>
      </c>
      <c r="D8441" t="s">
        <v>88</v>
      </c>
      <c r="E8441">
        <v>-53</v>
      </c>
      <c r="F8441">
        <v>2020</v>
      </c>
    </row>
    <row r="8442" spans="1:6" x14ac:dyDescent="0.25">
      <c r="A8442" t="s">
        <v>2379</v>
      </c>
      <c r="B8442" t="s">
        <v>2350</v>
      </c>
      <c r="C8442" t="b">
        <v>0</v>
      </c>
      <c r="D8442" t="s">
        <v>88</v>
      </c>
      <c r="E8442">
        <v>4</v>
      </c>
      <c r="F8442">
        <v>2020</v>
      </c>
    </row>
    <row r="8443" spans="1:6" x14ac:dyDescent="0.25">
      <c r="A8443" t="s">
        <v>2380</v>
      </c>
      <c r="B8443" t="s">
        <v>2386</v>
      </c>
      <c r="C8443" t="b">
        <v>1</v>
      </c>
      <c r="D8443" t="s">
        <v>116</v>
      </c>
      <c r="E8443">
        <v>26294</v>
      </c>
      <c r="F8443">
        <v>2020</v>
      </c>
    </row>
    <row r="8444" spans="1:6" x14ac:dyDescent="0.25">
      <c r="A8444" t="s">
        <v>2382</v>
      </c>
      <c r="B8444" t="s">
        <v>2339</v>
      </c>
      <c r="C8444" t="b">
        <v>1</v>
      </c>
      <c r="D8444" t="s">
        <v>66</v>
      </c>
      <c r="E8444">
        <v>85931.73</v>
      </c>
      <c r="F8444">
        <v>2020</v>
      </c>
    </row>
    <row r="8445" spans="1:6" x14ac:dyDescent="0.25">
      <c r="A8445" t="s">
        <v>2373</v>
      </c>
      <c r="B8445" t="s">
        <v>2352</v>
      </c>
      <c r="C8445" t="b">
        <v>1</v>
      </c>
      <c r="D8445" t="s">
        <v>45</v>
      </c>
      <c r="E8445">
        <v>31472</v>
      </c>
      <c r="F8445">
        <v>2020</v>
      </c>
    </row>
    <row r="8446" spans="1:6" x14ac:dyDescent="0.25">
      <c r="A8446" t="s">
        <v>2398</v>
      </c>
      <c r="B8446" t="s">
        <v>2339</v>
      </c>
      <c r="C8446" t="b">
        <v>1</v>
      </c>
      <c r="D8446" t="s">
        <v>114</v>
      </c>
      <c r="E8446">
        <v>71498</v>
      </c>
      <c r="F8446">
        <v>2020</v>
      </c>
    </row>
    <row r="8447" spans="1:6" x14ac:dyDescent="0.25">
      <c r="A8447" t="s">
        <v>2380</v>
      </c>
      <c r="B8447" t="s">
        <v>2339</v>
      </c>
      <c r="C8447" t="b">
        <v>1</v>
      </c>
      <c r="D8447" t="s">
        <v>114</v>
      </c>
      <c r="E8447">
        <v>5427</v>
      </c>
      <c r="F8447">
        <v>2020</v>
      </c>
    </row>
    <row r="8448" spans="1:6" x14ac:dyDescent="0.25">
      <c r="A8448" t="s">
        <v>2382</v>
      </c>
      <c r="B8448" t="s">
        <v>2339</v>
      </c>
      <c r="C8448" t="b">
        <v>1</v>
      </c>
      <c r="D8448" t="s">
        <v>114</v>
      </c>
      <c r="E8448">
        <v>5873</v>
      </c>
      <c r="F8448">
        <v>2020</v>
      </c>
    </row>
    <row r="8449" spans="1:6" x14ac:dyDescent="0.25">
      <c r="A8449" t="s">
        <v>2382</v>
      </c>
      <c r="B8449" t="s">
        <v>2339</v>
      </c>
      <c r="C8449" t="b">
        <v>1</v>
      </c>
      <c r="D8449" t="s">
        <v>16</v>
      </c>
      <c r="E8449">
        <v>672737</v>
      </c>
      <c r="F8449">
        <v>2020</v>
      </c>
    </row>
    <row r="8450" spans="1:6" x14ac:dyDescent="0.25">
      <c r="A8450" t="s">
        <v>2353</v>
      </c>
      <c r="B8450" t="s">
        <v>2347</v>
      </c>
      <c r="C8450" t="b">
        <v>0</v>
      </c>
      <c r="D8450" t="s">
        <v>12</v>
      </c>
      <c r="E8450">
        <v>6099.8969999999999</v>
      </c>
      <c r="F8450">
        <v>2020</v>
      </c>
    </row>
    <row r="8451" spans="1:6" x14ac:dyDescent="0.25">
      <c r="A8451" t="s">
        <v>2383</v>
      </c>
      <c r="B8451" t="s">
        <v>2345</v>
      </c>
      <c r="C8451" t="b">
        <v>1</v>
      </c>
      <c r="D8451" t="s">
        <v>12</v>
      </c>
      <c r="E8451">
        <v>3513154.1</v>
      </c>
      <c r="F8451">
        <v>2020</v>
      </c>
    </row>
    <row r="8452" spans="1:6" x14ac:dyDescent="0.25">
      <c r="A8452" t="s">
        <v>2332</v>
      </c>
      <c r="B8452" t="s">
        <v>2343</v>
      </c>
      <c r="C8452" t="b">
        <v>0</v>
      </c>
      <c r="D8452" t="s">
        <v>48</v>
      </c>
      <c r="E8452">
        <v>1294565</v>
      </c>
      <c r="F8452">
        <v>2020</v>
      </c>
    </row>
    <row r="8453" spans="1:6" x14ac:dyDescent="0.25">
      <c r="A8453" t="s">
        <v>2373</v>
      </c>
      <c r="B8453" t="s">
        <v>2343</v>
      </c>
      <c r="C8453" t="b">
        <v>1</v>
      </c>
      <c r="D8453" t="s">
        <v>48</v>
      </c>
      <c r="E8453">
        <v>2178818</v>
      </c>
      <c r="F8453">
        <v>2020</v>
      </c>
    </row>
    <row r="8454" spans="1:6" x14ac:dyDescent="0.25">
      <c r="A8454" t="s">
        <v>2382</v>
      </c>
      <c r="B8454" t="s">
        <v>2401</v>
      </c>
      <c r="C8454" t="b">
        <v>0</v>
      </c>
      <c r="D8454" t="s">
        <v>74</v>
      </c>
      <c r="E8454">
        <v>24959</v>
      </c>
      <c r="F8454">
        <v>2020</v>
      </c>
    </row>
    <row r="8455" spans="1:6" x14ac:dyDescent="0.25">
      <c r="A8455" t="s">
        <v>2398</v>
      </c>
      <c r="B8455" t="s">
        <v>2352</v>
      </c>
      <c r="C8455" t="b">
        <v>1</v>
      </c>
      <c r="D8455" t="s">
        <v>15</v>
      </c>
      <c r="E8455">
        <v>108422</v>
      </c>
      <c r="F8455">
        <v>2020</v>
      </c>
    </row>
    <row r="8456" spans="1:6" x14ac:dyDescent="0.25">
      <c r="A8456" t="s">
        <v>2377</v>
      </c>
      <c r="B8456" t="s">
        <v>2339</v>
      </c>
      <c r="C8456" t="b">
        <v>1</v>
      </c>
      <c r="D8456" t="s">
        <v>15</v>
      </c>
      <c r="E8456">
        <v>10820</v>
      </c>
      <c r="F8456">
        <v>2020</v>
      </c>
    </row>
    <row r="8457" spans="1:6" x14ac:dyDescent="0.25">
      <c r="A8457" t="s">
        <v>2380</v>
      </c>
      <c r="B8457" t="s">
        <v>2386</v>
      </c>
      <c r="C8457" t="b">
        <v>1</v>
      </c>
      <c r="D8457" t="s">
        <v>52</v>
      </c>
      <c r="E8457">
        <v>4777</v>
      </c>
      <c r="F8457">
        <v>2020</v>
      </c>
    </row>
    <row r="8458" spans="1:6" x14ac:dyDescent="0.25">
      <c r="A8458" t="s">
        <v>2382</v>
      </c>
      <c r="B8458" t="s">
        <v>2339</v>
      </c>
      <c r="C8458" t="b">
        <v>1</v>
      </c>
      <c r="D8458" t="s">
        <v>90</v>
      </c>
      <c r="E8458">
        <v>177775</v>
      </c>
      <c r="F8458">
        <v>2020</v>
      </c>
    </row>
    <row r="8459" spans="1:6" x14ac:dyDescent="0.25">
      <c r="A8459" t="s">
        <v>2382</v>
      </c>
      <c r="B8459" t="s">
        <v>2339</v>
      </c>
      <c r="C8459" t="b">
        <v>1</v>
      </c>
      <c r="D8459" t="s">
        <v>85</v>
      </c>
      <c r="E8459">
        <v>51698</v>
      </c>
      <c r="F8459">
        <v>2020</v>
      </c>
    </row>
    <row r="8460" spans="1:6" x14ac:dyDescent="0.25">
      <c r="A8460" t="s">
        <v>2380</v>
      </c>
      <c r="B8460" t="s">
        <v>2339</v>
      </c>
      <c r="C8460" t="b">
        <v>1</v>
      </c>
      <c r="D8460" t="s">
        <v>60</v>
      </c>
      <c r="E8460">
        <v>5171</v>
      </c>
      <c r="F8460">
        <v>2020</v>
      </c>
    </row>
    <row r="8461" spans="1:6" x14ac:dyDescent="0.25">
      <c r="A8461" t="s">
        <v>2380</v>
      </c>
      <c r="B8461" t="s">
        <v>2339</v>
      </c>
      <c r="C8461" t="b">
        <v>1</v>
      </c>
      <c r="D8461" t="s">
        <v>60</v>
      </c>
      <c r="E8461">
        <v>1418</v>
      </c>
      <c r="F8461">
        <v>2020</v>
      </c>
    </row>
    <row r="8462" spans="1:6" x14ac:dyDescent="0.25">
      <c r="A8462" t="s">
        <v>2380</v>
      </c>
      <c r="B8462" t="s">
        <v>2339</v>
      </c>
      <c r="C8462" t="b">
        <v>1</v>
      </c>
      <c r="D8462" t="s">
        <v>60</v>
      </c>
      <c r="E8462">
        <v>1301</v>
      </c>
      <c r="F8462">
        <v>2020</v>
      </c>
    </row>
    <row r="8463" spans="1:6" x14ac:dyDescent="0.25">
      <c r="A8463" t="s">
        <v>2380</v>
      </c>
      <c r="B8463" t="s">
        <v>2339</v>
      </c>
      <c r="C8463" t="b">
        <v>1</v>
      </c>
      <c r="D8463" t="s">
        <v>60</v>
      </c>
      <c r="E8463">
        <v>2008</v>
      </c>
      <c r="F8463">
        <v>2020</v>
      </c>
    </row>
    <row r="8464" spans="1:6" x14ac:dyDescent="0.25">
      <c r="A8464" t="s">
        <v>2380</v>
      </c>
      <c r="B8464" t="s">
        <v>2339</v>
      </c>
      <c r="C8464" t="b">
        <v>1</v>
      </c>
      <c r="D8464" t="s">
        <v>60</v>
      </c>
      <c r="E8464">
        <v>2008</v>
      </c>
      <c r="F8464">
        <v>2020</v>
      </c>
    </row>
    <row r="8465" spans="1:6" x14ac:dyDescent="0.25">
      <c r="A8465" t="s">
        <v>2380</v>
      </c>
      <c r="B8465" t="s">
        <v>2339</v>
      </c>
      <c r="C8465" t="b">
        <v>1</v>
      </c>
      <c r="D8465" t="s">
        <v>60</v>
      </c>
      <c r="E8465">
        <v>2008</v>
      </c>
      <c r="F8465">
        <v>2020</v>
      </c>
    </row>
    <row r="8466" spans="1:6" x14ac:dyDescent="0.25">
      <c r="A8466" t="s">
        <v>2380</v>
      </c>
      <c r="B8466" t="s">
        <v>2339</v>
      </c>
      <c r="C8466" t="b">
        <v>1</v>
      </c>
      <c r="D8466" t="s">
        <v>60</v>
      </c>
      <c r="E8466">
        <v>2008</v>
      </c>
      <c r="F8466">
        <v>2020</v>
      </c>
    </row>
    <row r="8467" spans="1:6" x14ac:dyDescent="0.25">
      <c r="A8467" t="s">
        <v>2380</v>
      </c>
      <c r="B8467" t="s">
        <v>2339</v>
      </c>
      <c r="C8467" t="b">
        <v>1</v>
      </c>
      <c r="D8467" t="s">
        <v>60</v>
      </c>
      <c r="E8467">
        <v>2008</v>
      </c>
      <c r="F8467">
        <v>2020</v>
      </c>
    </row>
    <row r="8468" spans="1:6" x14ac:dyDescent="0.25">
      <c r="A8468" t="s">
        <v>2380</v>
      </c>
      <c r="B8468" t="s">
        <v>2339</v>
      </c>
      <c r="C8468" t="b">
        <v>1</v>
      </c>
      <c r="D8468" t="s">
        <v>69</v>
      </c>
      <c r="E8468">
        <v>23877</v>
      </c>
      <c r="F8468">
        <v>2020</v>
      </c>
    </row>
    <row r="8469" spans="1:6" x14ac:dyDescent="0.25">
      <c r="A8469" t="s">
        <v>2398</v>
      </c>
      <c r="B8469" t="s">
        <v>2339</v>
      </c>
      <c r="C8469" t="b">
        <v>1</v>
      </c>
      <c r="D8469" t="s">
        <v>114</v>
      </c>
      <c r="E8469">
        <v>338513</v>
      </c>
      <c r="F8469">
        <v>2020</v>
      </c>
    </row>
    <row r="8470" spans="1:6" x14ac:dyDescent="0.25">
      <c r="A8470" t="s">
        <v>2398</v>
      </c>
      <c r="B8470" t="s">
        <v>2339</v>
      </c>
      <c r="C8470" t="b">
        <v>1</v>
      </c>
      <c r="D8470" t="s">
        <v>114</v>
      </c>
      <c r="E8470">
        <v>510715</v>
      </c>
      <c r="F8470">
        <v>2020</v>
      </c>
    </row>
    <row r="8471" spans="1:6" x14ac:dyDescent="0.25">
      <c r="A8471" t="s">
        <v>2382</v>
      </c>
      <c r="B8471" t="s">
        <v>2339</v>
      </c>
      <c r="C8471" t="b">
        <v>1</v>
      </c>
      <c r="D8471" t="s">
        <v>85</v>
      </c>
      <c r="E8471">
        <v>89203</v>
      </c>
      <c r="F8471">
        <v>2020</v>
      </c>
    </row>
    <row r="8472" spans="1:6" x14ac:dyDescent="0.25">
      <c r="A8472" t="s">
        <v>2353</v>
      </c>
      <c r="B8472" t="s">
        <v>2347</v>
      </c>
      <c r="C8472" t="b">
        <v>0</v>
      </c>
      <c r="D8472" t="s">
        <v>134</v>
      </c>
      <c r="E8472">
        <v>1134.8399999999999</v>
      </c>
      <c r="F8472">
        <v>2020</v>
      </c>
    </row>
    <row r="8473" spans="1:6" x14ac:dyDescent="0.25">
      <c r="A8473" t="s">
        <v>2373</v>
      </c>
      <c r="B8473" t="s">
        <v>2345</v>
      </c>
      <c r="C8473" t="b">
        <v>1</v>
      </c>
      <c r="D8473" t="s">
        <v>134</v>
      </c>
      <c r="E8473">
        <v>841878.16</v>
      </c>
      <c r="F8473">
        <v>2020</v>
      </c>
    </row>
    <row r="8474" spans="1:6" x14ac:dyDescent="0.25">
      <c r="A8474" t="s">
        <v>2391</v>
      </c>
      <c r="B8474" t="s">
        <v>2350</v>
      </c>
      <c r="C8474" t="b">
        <v>1</v>
      </c>
      <c r="D8474" t="s">
        <v>66</v>
      </c>
      <c r="E8474">
        <v>16</v>
      </c>
      <c r="F8474">
        <v>2020</v>
      </c>
    </row>
    <row r="8475" spans="1:6" x14ac:dyDescent="0.25">
      <c r="A8475" t="s">
        <v>2396</v>
      </c>
      <c r="B8475" t="s">
        <v>2350</v>
      </c>
      <c r="C8475" t="b">
        <v>1</v>
      </c>
      <c r="D8475" t="s">
        <v>66</v>
      </c>
      <c r="E8475">
        <v>3</v>
      </c>
      <c r="F8475">
        <v>2020</v>
      </c>
    </row>
    <row r="8476" spans="1:6" x14ac:dyDescent="0.25">
      <c r="A8476" t="s">
        <v>2396</v>
      </c>
      <c r="B8476" t="s">
        <v>2350</v>
      </c>
      <c r="C8476" t="b">
        <v>1</v>
      </c>
      <c r="D8476" t="s">
        <v>66</v>
      </c>
      <c r="E8476">
        <v>22</v>
      </c>
      <c r="F8476">
        <v>2020</v>
      </c>
    </row>
    <row r="8477" spans="1:6" x14ac:dyDescent="0.25">
      <c r="A8477" t="s">
        <v>2382</v>
      </c>
      <c r="B8477" t="s">
        <v>2339</v>
      </c>
      <c r="C8477" t="b">
        <v>1</v>
      </c>
      <c r="D8477" t="s">
        <v>114</v>
      </c>
      <c r="E8477">
        <v>53530</v>
      </c>
      <c r="F8477">
        <v>2020</v>
      </c>
    </row>
    <row r="8478" spans="1:6" x14ac:dyDescent="0.25">
      <c r="A8478" t="s">
        <v>2332</v>
      </c>
      <c r="B8478" t="s">
        <v>2350</v>
      </c>
      <c r="C8478" t="b">
        <v>0</v>
      </c>
      <c r="D8478" t="s">
        <v>114</v>
      </c>
      <c r="E8478">
        <v>0</v>
      </c>
      <c r="F8478">
        <v>2020</v>
      </c>
    </row>
    <row r="8479" spans="1:6" x14ac:dyDescent="0.25">
      <c r="A8479" t="s">
        <v>2366</v>
      </c>
      <c r="B8479" t="s">
        <v>2352</v>
      </c>
      <c r="C8479" t="b">
        <v>1</v>
      </c>
      <c r="D8479" t="s">
        <v>114</v>
      </c>
      <c r="E8479">
        <v>224854</v>
      </c>
      <c r="F8479">
        <v>2020</v>
      </c>
    </row>
    <row r="8480" spans="1:6" x14ac:dyDescent="0.25">
      <c r="A8480" t="s">
        <v>2366</v>
      </c>
      <c r="B8480" t="s">
        <v>2352</v>
      </c>
      <c r="C8480" t="b">
        <v>1</v>
      </c>
      <c r="D8480" t="s">
        <v>114</v>
      </c>
      <c r="E8480">
        <v>91298</v>
      </c>
      <c r="F8480">
        <v>2020</v>
      </c>
    </row>
    <row r="8481" spans="1:6" x14ac:dyDescent="0.25">
      <c r="A8481" t="s">
        <v>2382</v>
      </c>
      <c r="B8481" t="s">
        <v>2339</v>
      </c>
      <c r="C8481" t="b">
        <v>1</v>
      </c>
      <c r="D8481" t="s">
        <v>90</v>
      </c>
      <c r="E8481">
        <v>511057</v>
      </c>
      <c r="F8481">
        <v>2020</v>
      </c>
    </row>
    <row r="8482" spans="1:6" x14ac:dyDescent="0.25">
      <c r="A8482" t="s">
        <v>2373</v>
      </c>
      <c r="B8482" t="s">
        <v>2352</v>
      </c>
      <c r="C8482" t="b">
        <v>1</v>
      </c>
      <c r="D8482" t="s">
        <v>69</v>
      </c>
      <c r="E8482">
        <v>48207</v>
      </c>
      <c r="F8482">
        <v>2020</v>
      </c>
    </row>
    <row r="8483" spans="1:6" x14ac:dyDescent="0.25">
      <c r="A8483" t="s">
        <v>2379</v>
      </c>
      <c r="B8483" t="s">
        <v>2339</v>
      </c>
      <c r="C8483" t="b">
        <v>1</v>
      </c>
      <c r="D8483" t="s">
        <v>90</v>
      </c>
      <c r="E8483">
        <v>283932</v>
      </c>
      <c r="F8483">
        <v>2020</v>
      </c>
    </row>
    <row r="8484" spans="1:6" x14ac:dyDescent="0.25">
      <c r="A8484" t="s">
        <v>2338</v>
      </c>
      <c r="B8484" t="s">
        <v>2339</v>
      </c>
      <c r="C8484" t="b">
        <v>1</v>
      </c>
      <c r="D8484" t="s">
        <v>108</v>
      </c>
      <c r="E8484">
        <v>313712</v>
      </c>
      <c r="F8484">
        <v>2020</v>
      </c>
    </row>
    <row r="8485" spans="1:6" x14ac:dyDescent="0.25">
      <c r="A8485" t="s">
        <v>2338</v>
      </c>
      <c r="B8485" t="s">
        <v>2345</v>
      </c>
      <c r="C8485" t="b">
        <v>1</v>
      </c>
      <c r="D8485" t="s">
        <v>134</v>
      </c>
      <c r="E8485">
        <v>3203757.2</v>
      </c>
      <c r="F8485">
        <v>2020</v>
      </c>
    </row>
    <row r="8486" spans="1:6" x14ac:dyDescent="0.25">
      <c r="A8486" t="s">
        <v>2353</v>
      </c>
      <c r="B8486" t="s">
        <v>2350</v>
      </c>
      <c r="C8486" t="b">
        <v>0</v>
      </c>
      <c r="D8486" t="s">
        <v>134</v>
      </c>
      <c r="E8486">
        <v>1612.759</v>
      </c>
      <c r="F8486">
        <v>2020</v>
      </c>
    </row>
    <row r="8487" spans="1:6" x14ac:dyDescent="0.25">
      <c r="A8487" t="s">
        <v>2383</v>
      </c>
      <c r="B8487" t="s">
        <v>2343</v>
      </c>
      <c r="C8487" t="b">
        <v>1</v>
      </c>
      <c r="D8487" t="s">
        <v>108</v>
      </c>
      <c r="E8487">
        <v>299264</v>
      </c>
      <c r="F8487">
        <v>2020</v>
      </c>
    </row>
    <row r="8488" spans="1:6" x14ac:dyDescent="0.25">
      <c r="A8488" t="s">
        <v>2383</v>
      </c>
      <c r="B8488" t="s">
        <v>2343</v>
      </c>
      <c r="C8488" t="b">
        <v>1</v>
      </c>
      <c r="D8488" t="s">
        <v>108</v>
      </c>
      <c r="E8488">
        <v>457087</v>
      </c>
      <c r="F8488">
        <v>2020</v>
      </c>
    </row>
    <row r="8489" spans="1:6" x14ac:dyDescent="0.25">
      <c r="A8489" t="s">
        <v>2332</v>
      </c>
      <c r="B8489" t="s">
        <v>2347</v>
      </c>
      <c r="C8489" t="b">
        <v>0</v>
      </c>
      <c r="D8489" t="s">
        <v>114</v>
      </c>
      <c r="E8489">
        <v>0</v>
      </c>
      <c r="F8489">
        <v>2020</v>
      </c>
    </row>
    <row r="8490" spans="1:6" x14ac:dyDescent="0.25">
      <c r="A8490" t="s">
        <v>2389</v>
      </c>
      <c r="B8490" t="s">
        <v>2345</v>
      </c>
      <c r="C8490" t="b">
        <v>1</v>
      </c>
      <c r="D8490" t="s">
        <v>114</v>
      </c>
      <c r="E8490">
        <v>4562672</v>
      </c>
      <c r="F8490">
        <v>2020</v>
      </c>
    </row>
    <row r="8491" spans="1:6" x14ac:dyDescent="0.25">
      <c r="A8491" t="s">
        <v>2382</v>
      </c>
      <c r="B8491" t="s">
        <v>2339</v>
      </c>
      <c r="C8491" t="b">
        <v>1</v>
      </c>
      <c r="D8491" t="s">
        <v>16</v>
      </c>
      <c r="E8491">
        <v>557388</v>
      </c>
      <c r="F8491">
        <v>2020</v>
      </c>
    </row>
    <row r="8492" spans="1:6" x14ac:dyDescent="0.25">
      <c r="A8492" t="s">
        <v>2382</v>
      </c>
      <c r="B8492" t="s">
        <v>2339</v>
      </c>
      <c r="C8492" t="b">
        <v>1</v>
      </c>
      <c r="D8492" t="s">
        <v>35</v>
      </c>
      <c r="E8492">
        <v>542032</v>
      </c>
      <c r="F8492">
        <v>2020</v>
      </c>
    </row>
    <row r="8493" spans="1:6" x14ac:dyDescent="0.25">
      <c r="A8493" t="s">
        <v>2382</v>
      </c>
      <c r="B8493" t="s">
        <v>2341</v>
      </c>
      <c r="C8493" t="b">
        <v>1</v>
      </c>
      <c r="D8493" t="s">
        <v>15</v>
      </c>
      <c r="E8493">
        <v>2670</v>
      </c>
      <c r="F8493">
        <v>2020</v>
      </c>
    </row>
    <row r="8494" spans="1:6" x14ac:dyDescent="0.25">
      <c r="A8494" t="s">
        <v>2353</v>
      </c>
      <c r="B8494" t="s">
        <v>2347</v>
      </c>
      <c r="C8494" t="b">
        <v>0</v>
      </c>
      <c r="D8494" t="s">
        <v>8</v>
      </c>
      <c r="E8494">
        <v>142.77099999999999</v>
      </c>
      <c r="F8494">
        <v>2020</v>
      </c>
    </row>
    <row r="8495" spans="1:6" x14ac:dyDescent="0.25">
      <c r="A8495" t="s">
        <v>2398</v>
      </c>
      <c r="B8495" t="s">
        <v>2386</v>
      </c>
      <c r="C8495" t="b">
        <v>1</v>
      </c>
      <c r="D8495" t="s">
        <v>8</v>
      </c>
      <c r="E8495">
        <v>201205.23</v>
      </c>
      <c r="F8495">
        <v>2020</v>
      </c>
    </row>
    <row r="8496" spans="1:6" x14ac:dyDescent="0.25">
      <c r="A8496" t="s">
        <v>2382</v>
      </c>
      <c r="B8496" t="s">
        <v>2339</v>
      </c>
      <c r="C8496" t="b">
        <v>1</v>
      </c>
      <c r="D8496" t="s">
        <v>60</v>
      </c>
      <c r="E8496">
        <v>487863</v>
      </c>
      <c r="F8496">
        <v>2020</v>
      </c>
    </row>
    <row r="8497" spans="1:6" x14ac:dyDescent="0.25">
      <c r="A8497" t="s">
        <v>2398</v>
      </c>
      <c r="B8497" t="s">
        <v>2339</v>
      </c>
      <c r="C8497" t="b">
        <v>1</v>
      </c>
      <c r="D8497" t="s">
        <v>85</v>
      </c>
      <c r="E8497">
        <v>175928</v>
      </c>
      <c r="F8497">
        <v>2020</v>
      </c>
    </row>
    <row r="8498" spans="1:6" x14ac:dyDescent="0.25">
      <c r="A8498" t="s">
        <v>2398</v>
      </c>
      <c r="B8498" t="s">
        <v>2339</v>
      </c>
      <c r="C8498" t="b">
        <v>1</v>
      </c>
      <c r="D8498" t="s">
        <v>85</v>
      </c>
      <c r="E8498">
        <v>167227</v>
      </c>
      <c r="F8498">
        <v>2020</v>
      </c>
    </row>
    <row r="8499" spans="1:6" x14ac:dyDescent="0.25">
      <c r="A8499" t="s">
        <v>2398</v>
      </c>
      <c r="B8499" t="s">
        <v>2339</v>
      </c>
      <c r="C8499" t="b">
        <v>1</v>
      </c>
      <c r="D8499" t="s">
        <v>85</v>
      </c>
      <c r="E8499">
        <v>196262</v>
      </c>
      <c r="F8499">
        <v>2020</v>
      </c>
    </row>
    <row r="8500" spans="1:6" x14ac:dyDescent="0.25">
      <c r="A8500" t="s">
        <v>2382</v>
      </c>
      <c r="B8500" t="s">
        <v>2339</v>
      </c>
      <c r="C8500" t="b">
        <v>1</v>
      </c>
      <c r="D8500" t="s">
        <v>95</v>
      </c>
      <c r="E8500">
        <v>187319</v>
      </c>
      <c r="F8500">
        <v>2020</v>
      </c>
    </row>
    <row r="8501" spans="1:6" x14ac:dyDescent="0.25">
      <c r="A8501" t="s">
        <v>2398</v>
      </c>
      <c r="B8501" t="s">
        <v>2339</v>
      </c>
      <c r="C8501" t="b">
        <v>1</v>
      </c>
      <c r="D8501" t="s">
        <v>35</v>
      </c>
      <c r="E8501">
        <v>183644</v>
      </c>
      <c r="F8501">
        <v>2020</v>
      </c>
    </row>
    <row r="8502" spans="1:6" x14ac:dyDescent="0.25">
      <c r="A8502" t="s">
        <v>2382</v>
      </c>
      <c r="B8502" t="s">
        <v>2339</v>
      </c>
      <c r="C8502" t="b">
        <v>1</v>
      </c>
      <c r="D8502" t="s">
        <v>97</v>
      </c>
      <c r="E8502">
        <v>295431</v>
      </c>
      <c r="F8502">
        <v>2020</v>
      </c>
    </row>
    <row r="8503" spans="1:6" x14ac:dyDescent="0.25">
      <c r="A8503" t="s">
        <v>2398</v>
      </c>
      <c r="B8503" t="s">
        <v>2339</v>
      </c>
      <c r="C8503" t="b">
        <v>1</v>
      </c>
      <c r="D8503" t="s">
        <v>60</v>
      </c>
      <c r="E8503">
        <v>4303</v>
      </c>
      <c r="F8503">
        <v>2020</v>
      </c>
    </row>
    <row r="8504" spans="1:6" x14ac:dyDescent="0.25">
      <c r="A8504" t="s">
        <v>2398</v>
      </c>
      <c r="B8504" t="s">
        <v>2339</v>
      </c>
      <c r="C8504" t="b">
        <v>1</v>
      </c>
      <c r="D8504" t="s">
        <v>60</v>
      </c>
      <c r="E8504">
        <v>4303</v>
      </c>
      <c r="F8504">
        <v>2020</v>
      </c>
    </row>
    <row r="8505" spans="1:6" x14ac:dyDescent="0.25">
      <c r="A8505" t="s">
        <v>2398</v>
      </c>
      <c r="B8505" t="s">
        <v>2339</v>
      </c>
      <c r="C8505" t="b">
        <v>1</v>
      </c>
      <c r="D8505" t="s">
        <v>60</v>
      </c>
      <c r="E8505">
        <v>4303</v>
      </c>
      <c r="F8505">
        <v>2020</v>
      </c>
    </row>
    <row r="8506" spans="1:6" x14ac:dyDescent="0.25">
      <c r="A8506" t="s">
        <v>2398</v>
      </c>
      <c r="B8506" t="s">
        <v>2339</v>
      </c>
      <c r="C8506" t="b">
        <v>1</v>
      </c>
      <c r="D8506" t="s">
        <v>60</v>
      </c>
      <c r="E8506">
        <v>4303</v>
      </c>
      <c r="F8506">
        <v>2020</v>
      </c>
    </row>
    <row r="8507" spans="1:6" x14ac:dyDescent="0.25">
      <c r="A8507" t="s">
        <v>2398</v>
      </c>
      <c r="B8507" t="s">
        <v>2339</v>
      </c>
      <c r="C8507" t="b">
        <v>1</v>
      </c>
      <c r="D8507" t="s">
        <v>60</v>
      </c>
      <c r="E8507">
        <v>4303</v>
      </c>
      <c r="F8507">
        <v>2020</v>
      </c>
    </row>
    <row r="8508" spans="1:6" x14ac:dyDescent="0.25">
      <c r="A8508" t="s">
        <v>2332</v>
      </c>
      <c r="B8508" t="s">
        <v>2350</v>
      </c>
      <c r="C8508" t="b">
        <v>0</v>
      </c>
      <c r="D8508" t="s">
        <v>19</v>
      </c>
      <c r="E8508">
        <v>0</v>
      </c>
      <c r="F8508">
        <v>2020</v>
      </c>
    </row>
    <row r="8509" spans="1:6" x14ac:dyDescent="0.25">
      <c r="A8509" t="s">
        <v>2353</v>
      </c>
      <c r="B8509" t="s">
        <v>2372</v>
      </c>
      <c r="C8509" t="b">
        <v>0</v>
      </c>
      <c r="D8509" t="s">
        <v>19</v>
      </c>
      <c r="E8509">
        <v>94.78</v>
      </c>
      <c r="F8509">
        <v>2020</v>
      </c>
    </row>
    <row r="8510" spans="1:6" x14ac:dyDescent="0.25">
      <c r="A8510" t="s">
        <v>2379</v>
      </c>
      <c r="B8510" t="s">
        <v>2352</v>
      </c>
      <c r="C8510" t="b">
        <v>1</v>
      </c>
      <c r="D8510" t="s">
        <v>19</v>
      </c>
      <c r="E8510">
        <v>18376.22</v>
      </c>
      <c r="F8510">
        <v>2020</v>
      </c>
    </row>
    <row r="8511" spans="1:6" x14ac:dyDescent="0.25">
      <c r="A8511" t="s">
        <v>2398</v>
      </c>
      <c r="B8511" t="s">
        <v>2339</v>
      </c>
      <c r="C8511" t="b">
        <v>1</v>
      </c>
      <c r="D8511" t="s">
        <v>60</v>
      </c>
      <c r="E8511">
        <v>59419</v>
      </c>
      <c r="F8511">
        <v>2020</v>
      </c>
    </row>
    <row r="8512" spans="1:6" x14ac:dyDescent="0.25">
      <c r="A8512" t="s">
        <v>2379</v>
      </c>
      <c r="B8512" t="s">
        <v>2339</v>
      </c>
      <c r="C8512" t="b">
        <v>1</v>
      </c>
      <c r="D8512" t="s">
        <v>85</v>
      </c>
      <c r="E8512">
        <v>54981</v>
      </c>
      <c r="F8512">
        <v>2020</v>
      </c>
    </row>
    <row r="8513" spans="1:6" x14ac:dyDescent="0.25">
      <c r="A8513" t="s">
        <v>2379</v>
      </c>
      <c r="B8513" t="s">
        <v>2339</v>
      </c>
      <c r="C8513" t="b">
        <v>1</v>
      </c>
      <c r="D8513" t="s">
        <v>85</v>
      </c>
      <c r="E8513">
        <v>115826</v>
      </c>
      <c r="F8513">
        <v>2020</v>
      </c>
    </row>
    <row r="8514" spans="1:6" x14ac:dyDescent="0.25">
      <c r="A8514" t="s">
        <v>2398</v>
      </c>
      <c r="B8514" t="s">
        <v>2339</v>
      </c>
      <c r="C8514" t="b">
        <v>1</v>
      </c>
      <c r="D8514" t="s">
        <v>58</v>
      </c>
      <c r="E8514">
        <v>123280</v>
      </c>
      <c r="F8514">
        <v>2020</v>
      </c>
    </row>
    <row r="8515" spans="1:6" x14ac:dyDescent="0.25">
      <c r="A8515" t="s">
        <v>2398</v>
      </c>
      <c r="B8515" t="s">
        <v>2339</v>
      </c>
      <c r="C8515" t="b">
        <v>1</v>
      </c>
      <c r="D8515" t="s">
        <v>32</v>
      </c>
      <c r="E8515">
        <v>37076.559999999998</v>
      </c>
      <c r="F8515">
        <v>2020</v>
      </c>
    </row>
    <row r="8516" spans="1:6" x14ac:dyDescent="0.25">
      <c r="A8516" t="s">
        <v>2398</v>
      </c>
      <c r="B8516" t="s">
        <v>2339</v>
      </c>
      <c r="C8516" t="b">
        <v>1</v>
      </c>
      <c r="D8516" t="s">
        <v>32</v>
      </c>
      <c r="E8516">
        <v>37614</v>
      </c>
      <c r="F8516">
        <v>2020</v>
      </c>
    </row>
    <row r="8517" spans="1:6" x14ac:dyDescent="0.25">
      <c r="A8517" t="s">
        <v>2398</v>
      </c>
      <c r="B8517" t="s">
        <v>2339</v>
      </c>
      <c r="C8517" t="b">
        <v>1</v>
      </c>
      <c r="D8517" t="s">
        <v>114</v>
      </c>
      <c r="E8517">
        <v>403450</v>
      </c>
      <c r="F8517">
        <v>2020</v>
      </c>
    </row>
    <row r="8518" spans="1:6" x14ac:dyDescent="0.25">
      <c r="A8518" t="s">
        <v>2379</v>
      </c>
      <c r="B8518" t="s">
        <v>2352</v>
      </c>
      <c r="C8518" t="b">
        <v>1</v>
      </c>
      <c r="D8518" t="s">
        <v>15</v>
      </c>
      <c r="E8518">
        <v>30509</v>
      </c>
      <c r="F8518">
        <v>2020</v>
      </c>
    </row>
    <row r="8519" spans="1:6" x14ac:dyDescent="0.25">
      <c r="A8519" t="s">
        <v>2382</v>
      </c>
      <c r="B8519" t="s">
        <v>2339</v>
      </c>
      <c r="C8519" t="b">
        <v>1</v>
      </c>
      <c r="D8519" t="s">
        <v>35</v>
      </c>
      <c r="E8519">
        <v>399280</v>
      </c>
      <c r="F8519">
        <v>2020</v>
      </c>
    </row>
    <row r="8520" spans="1:6" x14ac:dyDescent="0.25">
      <c r="A8520" t="s">
        <v>2332</v>
      </c>
      <c r="B8520" t="s">
        <v>2386</v>
      </c>
      <c r="C8520" t="b">
        <v>0</v>
      </c>
      <c r="D8520" t="s">
        <v>60</v>
      </c>
      <c r="E8520">
        <v>0</v>
      </c>
      <c r="F8520">
        <v>2020</v>
      </c>
    </row>
    <row r="8521" spans="1:6" x14ac:dyDescent="0.25">
      <c r="A8521" t="s">
        <v>2353</v>
      </c>
      <c r="B8521" t="s">
        <v>2347</v>
      </c>
      <c r="C8521" t="b">
        <v>0</v>
      </c>
      <c r="D8521" t="s">
        <v>60</v>
      </c>
      <c r="E8521">
        <v>39092.315000000002</v>
      </c>
      <c r="F8521">
        <v>2020</v>
      </c>
    </row>
    <row r="8522" spans="1:6" x14ac:dyDescent="0.25">
      <c r="A8522" t="s">
        <v>2396</v>
      </c>
      <c r="B8522" t="s">
        <v>2386</v>
      </c>
      <c r="C8522" t="b">
        <v>1</v>
      </c>
      <c r="D8522" t="s">
        <v>60</v>
      </c>
      <c r="E8522">
        <v>123477.69</v>
      </c>
      <c r="F8522">
        <v>2020</v>
      </c>
    </row>
    <row r="8523" spans="1:6" x14ac:dyDescent="0.25">
      <c r="A8523" t="s">
        <v>2398</v>
      </c>
      <c r="B8523" t="s">
        <v>2339</v>
      </c>
      <c r="C8523" t="b">
        <v>1</v>
      </c>
      <c r="D8523" t="s">
        <v>114</v>
      </c>
      <c r="E8523">
        <v>274550</v>
      </c>
      <c r="F8523">
        <v>2020</v>
      </c>
    </row>
    <row r="8524" spans="1:6" x14ac:dyDescent="0.25">
      <c r="A8524" t="s">
        <v>2398</v>
      </c>
      <c r="B8524" t="s">
        <v>2339</v>
      </c>
      <c r="C8524" t="b">
        <v>1</v>
      </c>
      <c r="D8524" t="s">
        <v>40</v>
      </c>
      <c r="E8524">
        <v>405393</v>
      </c>
      <c r="F8524">
        <v>2020</v>
      </c>
    </row>
    <row r="8525" spans="1:6" x14ac:dyDescent="0.25">
      <c r="A8525" t="s">
        <v>2379</v>
      </c>
      <c r="B8525" t="s">
        <v>2339</v>
      </c>
      <c r="C8525" t="b">
        <v>1</v>
      </c>
      <c r="D8525" t="s">
        <v>131</v>
      </c>
      <c r="E8525">
        <v>149647</v>
      </c>
      <c r="F8525">
        <v>2020</v>
      </c>
    </row>
    <row r="8526" spans="1:6" x14ac:dyDescent="0.25">
      <c r="A8526" t="s">
        <v>2379</v>
      </c>
      <c r="B8526" t="s">
        <v>2339</v>
      </c>
      <c r="C8526" t="b">
        <v>1</v>
      </c>
      <c r="D8526" t="s">
        <v>114</v>
      </c>
      <c r="E8526">
        <v>290973</v>
      </c>
      <c r="F8526">
        <v>2020</v>
      </c>
    </row>
    <row r="8527" spans="1:6" x14ac:dyDescent="0.25">
      <c r="A8527" t="s">
        <v>2379</v>
      </c>
      <c r="B8527" t="s">
        <v>2339</v>
      </c>
      <c r="C8527" t="b">
        <v>1</v>
      </c>
      <c r="D8527" t="s">
        <v>114</v>
      </c>
      <c r="E8527">
        <v>216506</v>
      </c>
      <c r="F8527">
        <v>2020</v>
      </c>
    </row>
    <row r="8528" spans="1:6" x14ac:dyDescent="0.25">
      <c r="A8528" t="s">
        <v>2379</v>
      </c>
      <c r="B8528" t="s">
        <v>2339</v>
      </c>
      <c r="C8528" t="b">
        <v>1</v>
      </c>
      <c r="D8528" t="s">
        <v>108</v>
      </c>
      <c r="E8528">
        <v>224791</v>
      </c>
      <c r="F8528">
        <v>2020</v>
      </c>
    </row>
    <row r="8529" spans="1:6" x14ac:dyDescent="0.25">
      <c r="A8529" t="s">
        <v>2379</v>
      </c>
      <c r="B8529" t="s">
        <v>2339</v>
      </c>
      <c r="C8529" t="b">
        <v>1</v>
      </c>
      <c r="D8529" t="s">
        <v>100</v>
      </c>
      <c r="E8529">
        <v>158932</v>
      </c>
      <c r="F8529">
        <v>2020</v>
      </c>
    </row>
    <row r="8530" spans="1:6" x14ac:dyDescent="0.25">
      <c r="A8530" t="s">
        <v>2373</v>
      </c>
      <c r="B8530" t="s">
        <v>2339</v>
      </c>
      <c r="C8530" t="b">
        <v>1</v>
      </c>
      <c r="D8530" t="s">
        <v>15</v>
      </c>
      <c r="E8530">
        <v>281677</v>
      </c>
      <c r="F8530">
        <v>2020</v>
      </c>
    </row>
    <row r="8531" spans="1:6" x14ac:dyDescent="0.25">
      <c r="A8531" t="s">
        <v>2338</v>
      </c>
      <c r="B8531" t="s">
        <v>2339</v>
      </c>
      <c r="C8531" t="b">
        <v>1</v>
      </c>
      <c r="D8531" t="s">
        <v>58</v>
      </c>
      <c r="E8531">
        <v>338640</v>
      </c>
      <c r="F8531">
        <v>2020</v>
      </c>
    </row>
    <row r="8532" spans="1:6" x14ac:dyDescent="0.25">
      <c r="A8532" t="s">
        <v>2398</v>
      </c>
      <c r="B8532" t="s">
        <v>2339</v>
      </c>
      <c r="C8532" t="b">
        <v>1</v>
      </c>
      <c r="D8532" t="s">
        <v>114</v>
      </c>
      <c r="E8532">
        <v>21902</v>
      </c>
      <c r="F8532">
        <v>2020</v>
      </c>
    </row>
    <row r="8533" spans="1:6" x14ac:dyDescent="0.25">
      <c r="A8533" t="s">
        <v>2383</v>
      </c>
      <c r="B8533" t="s">
        <v>2339</v>
      </c>
      <c r="C8533" t="b">
        <v>1</v>
      </c>
      <c r="D8533" t="s">
        <v>95</v>
      </c>
      <c r="E8533">
        <v>345339</v>
      </c>
      <c r="F8533">
        <v>2020</v>
      </c>
    </row>
    <row r="8534" spans="1:6" x14ac:dyDescent="0.25">
      <c r="A8534" t="s">
        <v>2398</v>
      </c>
      <c r="B8534" t="s">
        <v>2339</v>
      </c>
      <c r="C8534" t="b">
        <v>1</v>
      </c>
      <c r="D8534" t="s">
        <v>125</v>
      </c>
      <c r="E8534">
        <v>326832</v>
      </c>
      <c r="F8534">
        <v>2020</v>
      </c>
    </row>
    <row r="8535" spans="1:6" x14ac:dyDescent="0.25">
      <c r="A8535" t="s">
        <v>2398</v>
      </c>
      <c r="B8535" t="s">
        <v>2401</v>
      </c>
      <c r="C8535" t="b">
        <v>1</v>
      </c>
      <c r="D8535" t="s">
        <v>29</v>
      </c>
      <c r="E8535">
        <v>869</v>
      </c>
      <c r="F8535">
        <v>2020</v>
      </c>
    </row>
    <row r="8536" spans="1:6" x14ac:dyDescent="0.25">
      <c r="A8536" t="s">
        <v>2454</v>
      </c>
      <c r="B8536" t="s">
        <v>2352</v>
      </c>
      <c r="C8536" t="b">
        <v>0</v>
      </c>
      <c r="D8536" t="s">
        <v>52</v>
      </c>
      <c r="E8536">
        <v>149776</v>
      </c>
      <c r="F8536">
        <v>2020</v>
      </c>
    </row>
    <row r="8537" spans="1:6" x14ac:dyDescent="0.25">
      <c r="A8537" t="s">
        <v>2398</v>
      </c>
      <c r="B8537" t="s">
        <v>2339</v>
      </c>
      <c r="C8537" t="b">
        <v>1</v>
      </c>
      <c r="D8537" t="s">
        <v>90</v>
      </c>
      <c r="E8537">
        <v>373198</v>
      </c>
      <c r="F8537">
        <v>2020</v>
      </c>
    </row>
    <row r="8538" spans="1:6" x14ac:dyDescent="0.25">
      <c r="A8538" t="s">
        <v>2445</v>
      </c>
      <c r="B8538" t="s">
        <v>2339</v>
      </c>
      <c r="C8538" t="b">
        <v>1</v>
      </c>
      <c r="D8538" t="s">
        <v>90</v>
      </c>
      <c r="E8538">
        <v>30101</v>
      </c>
      <c r="F8538">
        <v>2020</v>
      </c>
    </row>
    <row r="8539" spans="1:6" x14ac:dyDescent="0.25">
      <c r="A8539" t="s">
        <v>2338</v>
      </c>
      <c r="B8539" t="s">
        <v>2345</v>
      </c>
      <c r="C8539" t="b">
        <v>1</v>
      </c>
      <c r="D8539" t="s">
        <v>128</v>
      </c>
      <c r="E8539">
        <v>4938684</v>
      </c>
      <c r="F8539">
        <v>2020</v>
      </c>
    </row>
    <row r="8540" spans="1:6" x14ac:dyDescent="0.25">
      <c r="A8540" t="s">
        <v>2353</v>
      </c>
      <c r="B8540" t="s">
        <v>2347</v>
      </c>
      <c r="C8540" t="b">
        <v>0</v>
      </c>
      <c r="D8540" t="s">
        <v>128</v>
      </c>
      <c r="E8540">
        <v>11172.985000000001</v>
      </c>
      <c r="F8540">
        <v>2020</v>
      </c>
    </row>
    <row r="8541" spans="1:6" x14ac:dyDescent="0.25">
      <c r="A8541" t="s">
        <v>2382</v>
      </c>
      <c r="B8541" t="s">
        <v>2339</v>
      </c>
      <c r="C8541" t="b">
        <v>1</v>
      </c>
      <c r="D8541" t="s">
        <v>114</v>
      </c>
      <c r="E8541">
        <v>179607</v>
      </c>
      <c r="F8541">
        <v>2020</v>
      </c>
    </row>
    <row r="8542" spans="1:6" x14ac:dyDescent="0.25">
      <c r="A8542" t="s">
        <v>2373</v>
      </c>
      <c r="B8542" t="s">
        <v>2352</v>
      </c>
      <c r="C8542" t="b">
        <v>1</v>
      </c>
      <c r="D8542" t="s">
        <v>114</v>
      </c>
      <c r="E8542">
        <v>30157</v>
      </c>
      <c r="F8542">
        <v>2020</v>
      </c>
    </row>
    <row r="8543" spans="1:6" x14ac:dyDescent="0.25">
      <c r="A8543" t="s">
        <v>2398</v>
      </c>
      <c r="B8543" t="s">
        <v>2339</v>
      </c>
      <c r="C8543" t="b">
        <v>1</v>
      </c>
      <c r="D8543" t="s">
        <v>40</v>
      </c>
      <c r="E8543">
        <v>246973</v>
      </c>
      <c r="F8543">
        <v>2020</v>
      </c>
    </row>
    <row r="8544" spans="1:6" x14ac:dyDescent="0.25">
      <c r="A8544" t="s">
        <v>2398</v>
      </c>
      <c r="B8544" t="s">
        <v>2339</v>
      </c>
      <c r="C8544" t="b">
        <v>1</v>
      </c>
      <c r="D8544" t="s">
        <v>37</v>
      </c>
      <c r="E8544">
        <v>323311</v>
      </c>
      <c r="F8544">
        <v>2020</v>
      </c>
    </row>
    <row r="8545" spans="1:6" x14ac:dyDescent="0.25">
      <c r="A8545" t="s">
        <v>2353</v>
      </c>
      <c r="B8545" t="s">
        <v>2350</v>
      </c>
      <c r="C8545" t="b">
        <v>0</v>
      </c>
      <c r="D8545" t="s">
        <v>52</v>
      </c>
      <c r="E8545">
        <v>749.00800000000004</v>
      </c>
      <c r="F8545">
        <v>2020</v>
      </c>
    </row>
    <row r="8546" spans="1:6" x14ac:dyDescent="0.25">
      <c r="A8546" t="s">
        <v>2382</v>
      </c>
      <c r="B8546" t="s">
        <v>2386</v>
      </c>
      <c r="C8546" t="b">
        <v>1</v>
      </c>
      <c r="D8546" t="s">
        <v>52</v>
      </c>
      <c r="E8546">
        <v>15113.992</v>
      </c>
      <c r="F8546">
        <v>2020</v>
      </c>
    </row>
    <row r="8547" spans="1:6" x14ac:dyDescent="0.25">
      <c r="A8547" t="s">
        <v>2353</v>
      </c>
      <c r="B8547" t="s">
        <v>2350</v>
      </c>
      <c r="C8547" t="b">
        <v>0</v>
      </c>
      <c r="D8547" t="s">
        <v>122</v>
      </c>
      <c r="E8547">
        <v>1710.9880000000001</v>
      </c>
      <c r="F8547">
        <v>2020</v>
      </c>
    </row>
    <row r="8548" spans="1:6" x14ac:dyDescent="0.25">
      <c r="A8548" t="s">
        <v>2366</v>
      </c>
      <c r="B8548" t="s">
        <v>2386</v>
      </c>
      <c r="C8548" t="b">
        <v>1</v>
      </c>
      <c r="D8548" t="s">
        <v>122</v>
      </c>
      <c r="E8548">
        <v>44229.012000000002</v>
      </c>
      <c r="F8548">
        <v>2020</v>
      </c>
    </row>
    <row r="8549" spans="1:6" x14ac:dyDescent="0.25">
      <c r="A8549" t="s">
        <v>2332</v>
      </c>
      <c r="B8549" t="s">
        <v>2350</v>
      </c>
      <c r="C8549" t="b">
        <v>0</v>
      </c>
      <c r="D8549" t="s">
        <v>122</v>
      </c>
      <c r="E8549">
        <v>0</v>
      </c>
      <c r="F8549">
        <v>2020</v>
      </c>
    </row>
    <row r="8550" spans="1:6" x14ac:dyDescent="0.25">
      <c r="A8550" t="s">
        <v>2353</v>
      </c>
      <c r="B8550" t="s">
        <v>2350</v>
      </c>
      <c r="C8550" t="b">
        <v>0</v>
      </c>
      <c r="D8550" t="s">
        <v>122</v>
      </c>
      <c r="E8550">
        <v>1632.8309999999999</v>
      </c>
      <c r="F8550">
        <v>2020</v>
      </c>
    </row>
    <row r="8551" spans="1:6" x14ac:dyDescent="0.25">
      <c r="A8551" t="s">
        <v>2382</v>
      </c>
      <c r="B8551" t="s">
        <v>2386</v>
      </c>
      <c r="C8551" t="b">
        <v>1</v>
      </c>
      <c r="D8551" t="s">
        <v>122</v>
      </c>
      <c r="E8551">
        <v>43052.169000000002</v>
      </c>
      <c r="F8551">
        <v>2020</v>
      </c>
    </row>
    <row r="8552" spans="1:6" x14ac:dyDescent="0.25">
      <c r="A8552" t="s">
        <v>2353</v>
      </c>
      <c r="B8552" t="s">
        <v>2350</v>
      </c>
      <c r="C8552" t="b">
        <v>0</v>
      </c>
      <c r="D8552" t="s">
        <v>122</v>
      </c>
      <c r="E8552">
        <v>2926.241</v>
      </c>
      <c r="F8552">
        <v>2020</v>
      </c>
    </row>
    <row r="8553" spans="1:6" x14ac:dyDescent="0.25">
      <c r="A8553" t="s">
        <v>2396</v>
      </c>
      <c r="B8553" t="s">
        <v>2386</v>
      </c>
      <c r="C8553" t="b">
        <v>1</v>
      </c>
      <c r="D8553" t="s">
        <v>122</v>
      </c>
      <c r="E8553">
        <v>62163.758999999998</v>
      </c>
      <c r="F8553">
        <v>2020</v>
      </c>
    </row>
    <row r="8554" spans="1:6" x14ac:dyDescent="0.25">
      <c r="A8554" t="s">
        <v>2332</v>
      </c>
      <c r="B8554" t="s">
        <v>2350</v>
      </c>
      <c r="C8554" t="b">
        <v>0</v>
      </c>
      <c r="D8554" t="s">
        <v>122</v>
      </c>
      <c r="E8554">
        <v>0</v>
      </c>
      <c r="F8554">
        <v>2020</v>
      </c>
    </row>
    <row r="8555" spans="1:6" x14ac:dyDescent="0.25">
      <c r="A8555" t="s">
        <v>2353</v>
      </c>
      <c r="B8555" t="s">
        <v>2350</v>
      </c>
      <c r="C8555" t="b">
        <v>0</v>
      </c>
      <c r="D8555" t="s">
        <v>122</v>
      </c>
      <c r="E8555">
        <v>3894.4479999999999</v>
      </c>
      <c r="F8555">
        <v>2020</v>
      </c>
    </row>
    <row r="8556" spans="1:6" x14ac:dyDescent="0.25">
      <c r="A8556" t="s">
        <v>2441</v>
      </c>
      <c r="B8556" t="s">
        <v>2386</v>
      </c>
      <c r="C8556" t="b">
        <v>1</v>
      </c>
      <c r="D8556" t="s">
        <v>122</v>
      </c>
      <c r="E8556">
        <v>69911.551999999996</v>
      </c>
      <c r="F8556">
        <v>2020</v>
      </c>
    </row>
    <row r="8557" spans="1:6" x14ac:dyDescent="0.25">
      <c r="A8557" t="s">
        <v>2353</v>
      </c>
      <c r="B8557" t="s">
        <v>2350</v>
      </c>
      <c r="C8557" t="b">
        <v>0</v>
      </c>
      <c r="D8557" t="s">
        <v>122</v>
      </c>
      <c r="E8557">
        <v>1896.904</v>
      </c>
      <c r="F8557">
        <v>2020</v>
      </c>
    </row>
    <row r="8558" spans="1:6" x14ac:dyDescent="0.25">
      <c r="A8558" t="s">
        <v>2398</v>
      </c>
      <c r="B8558" t="s">
        <v>2386</v>
      </c>
      <c r="C8558" t="b">
        <v>1</v>
      </c>
      <c r="D8558" t="s">
        <v>122</v>
      </c>
      <c r="E8558">
        <v>56900.095999999998</v>
      </c>
      <c r="F8558">
        <v>2020</v>
      </c>
    </row>
    <row r="8559" spans="1:6" x14ac:dyDescent="0.25">
      <c r="A8559" t="s">
        <v>2353</v>
      </c>
      <c r="B8559" t="s">
        <v>2350</v>
      </c>
      <c r="C8559" t="b">
        <v>0</v>
      </c>
      <c r="D8559" t="s">
        <v>100</v>
      </c>
      <c r="E8559">
        <v>1591.424</v>
      </c>
      <c r="F8559">
        <v>2020</v>
      </c>
    </row>
    <row r="8560" spans="1:6" x14ac:dyDescent="0.25">
      <c r="A8560" t="s">
        <v>2396</v>
      </c>
      <c r="B8560" t="s">
        <v>2386</v>
      </c>
      <c r="C8560" t="b">
        <v>1</v>
      </c>
      <c r="D8560" t="s">
        <v>100</v>
      </c>
      <c r="E8560">
        <v>35999.576000000001</v>
      </c>
      <c r="F8560">
        <v>2020</v>
      </c>
    </row>
    <row r="8561" spans="1:6" x14ac:dyDescent="0.25">
      <c r="A8561" t="s">
        <v>2332</v>
      </c>
      <c r="B8561" t="s">
        <v>2350</v>
      </c>
      <c r="C8561" t="b">
        <v>0</v>
      </c>
      <c r="D8561" t="s">
        <v>100</v>
      </c>
      <c r="E8561">
        <v>0</v>
      </c>
      <c r="F8561">
        <v>2020</v>
      </c>
    </row>
    <row r="8562" spans="1:6" x14ac:dyDescent="0.25">
      <c r="A8562" t="s">
        <v>2353</v>
      </c>
      <c r="B8562" t="s">
        <v>2350</v>
      </c>
      <c r="C8562" t="b">
        <v>0</v>
      </c>
      <c r="D8562" t="s">
        <v>88</v>
      </c>
      <c r="E8562">
        <v>670.90899999999999</v>
      </c>
      <c r="F8562">
        <v>2020</v>
      </c>
    </row>
    <row r="8563" spans="1:6" x14ac:dyDescent="0.25">
      <c r="A8563" t="s">
        <v>2338</v>
      </c>
      <c r="B8563" t="s">
        <v>2386</v>
      </c>
      <c r="C8563" t="b">
        <v>1</v>
      </c>
      <c r="D8563" t="s">
        <v>88</v>
      </c>
      <c r="E8563">
        <v>19997.091</v>
      </c>
      <c r="F8563">
        <v>2020</v>
      </c>
    </row>
    <row r="8564" spans="1:6" x14ac:dyDescent="0.25">
      <c r="A8564" t="s">
        <v>2398</v>
      </c>
      <c r="B8564" t="s">
        <v>2350</v>
      </c>
      <c r="C8564" t="b">
        <v>1</v>
      </c>
      <c r="D8564" t="s">
        <v>100</v>
      </c>
      <c r="E8564">
        <v>46.968000000000004</v>
      </c>
      <c r="F8564">
        <v>2020</v>
      </c>
    </row>
    <row r="8565" spans="1:6" x14ac:dyDescent="0.25">
      <c r="A8565" t="s">
        <v>2353</v>
      </c>
      <c r="B8565" t="s">
        <v>2386</v>
      </c>
      <c r="C8565" t="b">
        <v>0</v>
      </c>
      <c r="D8565" t="s">
        <v>100</v>
      </c>
      <c r="E8565">
        <v>42.031999999999996</v>
      </c>
      <c r="F8565">
        <v>2020</v>
      </c>
    </row>
    <row r="8566" spans="1:6" x14ac:dyDescent="0.25">
      <c r="A8566" t="s">
        <v>2342</v>
      </c>
      <c r="B8566" t="s">
        <v>2350</v>
      </c>
      <c r="C8566" t="b">
        <v>1</v>
      </c>
      <c r="D8566" t="s">
        <v>122</v>
      </c>
      <c r="E8566">
        <v>54</v>
      </c>
      <c r="F8566">
        <v>2020</v>
      </c>
    </row>
    <row r="8567" spans="1:6" x14ac:dyDescent="0.25">
      <c r="A8567" t="s">
        <v>2332</v>
      </c>
      <c r="B8567" t="s">
        <v>2350</v>
      </c>
      <c r="C8567" t="b">
        <v>0</v>
      </c>
      <c r="D8567" t="s">
        <v>122</v>
      </c>
      <c r="E8567">
        <v>0</v>
      </c>
      <c r="F8567">
        <v>2020</v>
      </c>
    </row>
    <row r="8568" spans="1:6" x14ac:dyDescent="0.25">
      <c r="A8568" t="s">
        <v>2353</v>
      </c>
      <c r="B8568" t="s">
        <v>2350</v>
      </c>
      <c r="C8568" t="b">
        <v>0</v>
      </c>
      <c r="D8568" t="s">
        <v>122</v>
      </c>
      <c r="E8568">
        <v>240.821</v>
      </c>
      <c r="F8568">
        <v>2020</v>
      </c>
    </row>
    <row r="8569" spans="1:6" x14ac:dyDescent="0.25">
      <c r="A8569" t="s">
        <v>2366</v>
      </c>
      <c r="B8569" t="s">
        <v>2386</v>
      </c>
      <c r="C8569" t="b">
        <v>1</v>
      </c>
      <c r="D8569" t="s">
        <v>122</v>
      </c>
      <c r="E8569">
        <v>670.17899999999997</v>
      </c>
      <c r="F8569">
        <v>2020</v>
      </c>
    </row>
    <row r="8570" spans="1:6" x14ac:dyDescent="0.25">
      <c r="A8570" t="s">
        <v>2332</v>
      </c>
      <c r="B8570" t="s">
        <v>2350</v>
      </c>
      <c r="C8570" t="b">
        <v>0</v>
      </c>
      <c r="D8570" t="s">
        <v>122</v>
      </c>
      <c r="E8570">
        <v>0</v>
      </c>
      <c r="F8570">
        <v>2020</v>
      </c>
    </row>
    <row r="8571" spans="1:6" x14ac:dyDescent="0.25">
      <c r="A8571" t="s">
        <v>2374</v>
      </c>
      <c r="B8571" t="s">
        <v>2341</v>
      </c>
      <c r="C8571" t="b">
        <v>1</v>
      </c>
      <c r="D8571" t="s">
        <v>125</v>
      </c>
      <c r="E8571">
        <v>12291</v>
      </c>
      <c r="F8571">
        <v>2020</v>
      </c>
    </row>
    <row r="8572" spans="1:6" x14ac:dyDescent="0.25">
      <c r="A8572" t="s">
        <v>2360</v>
      </c>
      <c r="B8572" t="s">
        <v>2341</v>
      </c>
      <c r="C8572" t="b">
        <v>1</v>
      </c>
      <c r="D8572" t="s">
        <v>125</v>
      </c>
      <c r="E8572">
        <v>368443</v>
      </c>
      <c r="F8572">
        <v>2020</v>
      </c>
    </row>
    <row r="8573" spans="1:6" x14ac:dyDescent="0.25">
      <c r="A8573" t="s">
        <v>2376</v>
      </c>
      <c r="B8573" t="s">
        <v>2341</v>
      </c>
      <c r="C8573" t="b">
        <v>1</v>
      </c>
      <c r="D8573" t="s">
        <v>125</v>
      </c>
      <c r="E8573">
        <v>6947</v>
      </c>
      <c r="F8573">
        <v>2020</v>
      </c>
    </row>
    <row r="8574" spans="1:6" x14ac:dyDescent="0.25">
      <c r="A8574" t="s">
        <v>2360</v>
      </c>
      <c r="B8574" t="s">
        <v>2341</v>
      </c>
      <c r="C8574" t="b">
        <v>1</v>
      </c>
      <c r="D8574" t="s">
        <v>125</v>
      </c>
      <c r="E8574">
        <v>3772</v>
      </c>
      <c r="F8574">
        <v>2020</v>
      </c>
    </row>
    <row r="8575" spans="1:6" x14ac:dyDescent="0.25">
      <c r="A8575" t="s">
        <v>2378</v>
      </c>
      <c r="B8575" t="s">
        <v>2341</v>
      </c>
      <c r="C8575" t="b">
        <v>1</v>
      </c>
      <c r="D8575" t="s">
        <v>125</v>
      </c>
      <c r="E8575">
        <v>97322</v>
      </c>
      <c r="F8575">
        <v>2020</v>
      </c>
    </row>
    <row r="8576" spans="1:6" x14ac:dyDescent="0.25">
      <c r="A8576" t="s">
        <v>2398</v>
      </c>
      <c r="B8576" t="s">
        <v>2339</v>
      </c>
      <c r="C8576" t="b">
        <v>1</v>
      </c>
      <c r="D8576" t="s">
        <v>100</v>
      </c>
      <c r="E8576">
        <v>60465</v>
      </c>
      <c r="F8576">
        <v>2020</v>
      </c>
    </row>
    <row r="8577" spans="1:6" x14ac:dyDescent="0.25">
      <c r="A8577" t="s">
        <v>2398</v>
      </c>
      <c r="B8577" t="s">
        <v>2339</v>
      </c>
      <c r="C8577" t="b">
        <v>1</v>
      </c>
      <c r="D8577" t="s">
        <v>100</v>
      </c>
      <c r="E8577">
        <v>107711</v>
      </c>
      <c r="F8577">
        <v>2020</v>
      </c>
    </row>
    <row r="8578" spans="1:6" x14ac:dyDescent="0.25">
      <c r="A8578" t="s">
        <v>2441</v>
      </c>
      <c r="B8578" t="s">
        <v>2352</v>
      </c>
      <c r="C8578" t="b">
        <v>1</v>
      </c>
      <c r="D8578" t="s">
        <v>79</v>
      </c>
      <c r="E8578">
        <v>18031</v>
      </c>
      <c r="F8578">
        <v>2020</v>
      </c>
    </row>
    <row r="8579" spans="1:6" x14ac:dyDescent="0.25">
      <c r="A8579" t="s">
        <v>2379</v>
      </c>
      <c r="B8579" t="s">
        <v>2339</v>
      </c>
      <c r="C8579" t="b">
        <v>1</v>
      </c>
      <c r="D8579" t="s">
        <v>125</v>
      </c>
      <c r="E8579">
        <v>422364</v>
      </c>
      <c r="F8579">
        <v>2020</v>
      </c>
    </row>
    <row r="8580" spans="1:6" x14ac:dyDescent="0.25">
      <c r="A8580" t="s">
        <v>2365</v>
      </c>
      <c r="B8580" t="s">
        <v>2341</v>
      </c>
      <c r="C8580" t="b">
        <v>1</v>
      </c>
      <c r="D8580" t="s">
        <v>85</v>
      </c>
      <c r="E8580">
        <v>20500</v>
      </c>
      <c r="F8580">
        <v>2020</v>
      </c>
    </row>
    <row r="8581" spans="1:6" x14ac:dyDescent="0.25">
      <c r="A8581" t="s">
        <v>2428</v>
      </c>
      <c r="B8581" t="s">
        <v>2341</v>
      </c>
      <c r="C8581" t="b">
        <v>1</v>
      </c>
      <c r="D8581" t="s">
        <v>85</v>
      </c>
      <c r="E8581">
        <v>5608</v>
      </c>
      <c r="F8581">
        <v>2020</v>
      </c>
    </row>
    <row r="8582" spans="1:6" x14ac:dyDescent="0.25">
      <c r="A8582" t="s">
        <v>2416</v>
      </c>
      <c r="B8582" t="s">
        <v>2341</v>
      </c>
      <c r="C8582" t="b">
        <v>1</v>
      </c>
      <c r="D8582" t="s">
        <v>85</v>
      </c>
      <c r="E8582">
        <v>2277</v>
      </c>
      <c r="F8582">
        <v>2020</v>
      </c>
    </row>
    <row r="8583" spans="1:6" x14ac:dyDescent="0.25">
      <c r="A8583" t="s">
        <v>2353</v>
      </c>
      <c r="B8583" t="s">
        <v>2347</v>
      </c>
      <c r="C8583" t="b">
        <v>0</v>
      </c>
      <c r="D8583" t="s">
        <v>15</v>
      </c>
      <c r="E8583">
        <v>47.183999999999997</v>
      </c>
      <c r="F8583">
        <v>2020</v>
      </c>
    </row>
    <row r="8584" spans="1:6" x14ac:dyDescent="0.25">
      <c r="A8584" t="s">
        <v>2398</v>
      </c>
      <c r="B8584" t="s">
        <v>2386</v>
      </c>
      <c r="C8584" t="b">
        <v>1</v>
      </c>
      <c r="D8584" t="s">
        <v>15</v>
      </c>
      <c r="E8584">
        <v>61947.815999999999</v>
      </c>
      <c r="F8584">
        <v>2020</v>
      </c>
    </row>
    <row r="8585" spans="1:6" x14ac:dyDescent="0.25">
      <c r="A8585" t="s">
        <v>2353</v>
      </c>
      <c r="B8585" t="s">
        <v>2372</v>
      </c>
      <c r="C8585" t="b">
        <v>0</v>
      </c>
      <c r="D8585" t="s">
        <v>15</v>
      </c>
      <c r="E8585">
        <v>149.96899999999999</v>
      </c>
      <c r="F8585">
        <v>2020</v>
      </c>
    </row>
    <row r="8586" spans="1:6" x14ac:dyDescent="0.25">
      <c r="A8586" t="s">
        <v>2398</v>
      </c>
      <c r="B8586" t="s">
        <v>2386</v>
      </c>
      <c r="C8586" t="b">
        <v>1</v>
      </c>
      <c r="D8586" t="s">
        <v>15</v>
      </c>
      <c r="E8586">
        <v>56380.031000000003</v>
      </c>
      <c r="F8586">
        <v>2020</v>
      </c>
    </row>
    <row r="8587" spans="1:6" x14ac:dyDescent="0.25">
      <c r="A8587" t="s">
        <v>2383</v>
      </c>
      <c r="B8587" t="s">
        <v>2347</v>
      </c>
      <c r="C8587" t="b">
        <v>0</v>
      </c>
      <c r="D8587" t="s">
        <v>114</v>
      </c>
      <c r="E8587">
        <v>728974</v>
      </c>
      <c r="F8587">
        <v>2020</v>
      </c>
    </row>
    <row r="8588" spans="1:6" x14ac:dyDescent="0.25">
      <c r="A8588" t="s">
        <v>2398</v>
      </c>
      <c r="B8588" t="s">
        <v>2339</v>
      </c>
      <c r="C8588" t="b">
        <v>1</v>
      </c>
      <c r="D8588" t="s">
        <v>60</v>
      </c>
      <c r="E8588">
        <v>99389</v>
      </c>
      <c r="F8588">
        <v>2020</v>
      </c>
    </row>
    <row r="8589" spans="1:6" x14ac:dyDescent="0.25">
      <c r="A8589" t="s">
        <v>2398</v>
      </c>
      <c r="B8589" t="s">
        <v>2339</v>
      </c>
      <c r="C8589" t="b">
        <v>1</v>
      </c>
      <c r="D8589" t="s">
        <v>116</v>
      </c>
      <c r="E8589">
        <v>46312</v>
      </c>
      <c r="F8589">
        <v>2020</v>
      </c>
    </row>
    <row r="8590" spans="1:6" x14ac:dyDescent="0.25">
      <c r="A8590" t="s">
        <v>2398</v>
      </c>
      <c r="B8590" t="s">
        <v>2339</v>
      </c>
      <c r="C8590" t="b">
        <v>1</v>
      </c>
      <c r="D8590" t="s">
        <v>134</v>
      </c>
      <c r="E8590">
        <v>110374</v>
      </c>
      <c r="F8590">
        <v>2020</v>
      </c>
    </row>
    <row r="8591" spans="1:6" x14ac:dyDescent="0.25">
      <c r="A8591" t="s">
        <v>2398</v>
      </c>
      <c r="B8591" t="s">
        <v>2339</v>
      </c>
      <c r="C8591" t="b">
        <v>1</v>
      </c>
      <c r="D8591" t="s">
        <v>134</v>
      </c>
      <c r="E8591">
        <v>156303</v>
      </c>
      <c r="F8591">
        <v>2020</v>
      </c>
    </row>
    <row r="8592" spans="1:6" x14ac:dyDescent="0.25">
      <c r="A8592" t="s">
        <v>2379</v>
      </c>
      <c r="B8592" t="s">
        <v>2339</v>
      </c>
      <c r="C8592" t="b">
        <v>1</v>
      </c>
      <c r="D8592" t="s">
        <v>114</v>
      </c>
      <c r="E8592">
        <v>304364</v>
      </c>
      <c r="F8592">
        <v>2020</v>
      </c>
    </row>
    <row r="8593" spans="1:6" x14ac:dyDescent="0.25">
      <c r="A8593" t="s">
        <v>2398</v>
      </c>
      <c r="B8593" t="s">
        <v>2339</v>
      </c>
      <c r="C8593" t="b">
        <v>1</v>
      </c>
      <c r="D8593" t="s">
        <v>60</v>
      </c>
      <c r="E8593">
        <v>57954</v>
      </c>
      <c r="F8593">
        <v>2020</v>
      </c>
    </row>
    <row r="8594" spans="1:6" x14ac:dyDescent="0.25">
      <c r="A8594" t="s">
        <v>2398</v>
      </c>
      <c r="B8594" t="s">
        <v>2339</v>
      </c>
      <c r="C8594" t="b">
        <v>1</v>
      </c>
      <c r="D8594" t="s">
        <v>114</v>
      </c>
      <c r="E8594">
        <v>2259411</v>
      </c>
      <c r="F8594">
        <v>2020</v>
      </c>
    </row>
    <row r="8595" spans="1:6" x14ac:dyDescent="0.25">
      <c r="A8595" t="s">
        <v>2398</v>
      </c>
      <c r="B8595" t="s">
        <v>2339</v>
      </c>
      <c r="C8595" t="b">
        <v>1</v>
      </c>
      <c r="D8595" t="s">
        <v>40</v>
      </c>
      <c r="E8595">
        <v>61923</v>
      </c>
      <c r="F8595">
        <v>2020</v>
      </c>
    </row>
    <row r="8596" spans="1:6" x14ac:dyDescent="0.25">
      <c r="A8596" t="s">
        <v>2379</v>
      </c>
      <c r="B8596" t="s">
        <v>2339</v>
      </c>
      <c r="C8596" t="b">
        <v>1</v>
      </c>
      <c r="D8596" t="s">
        <v>40</v>
      </c>
      <c r="E8596">
        <v>408202</v>
      </c>
      <c r="F8596">
        <v>2020</v>
      </c>
    </row>
    <row r="8597" spans="1:6" x14ac:dyDescent="0.25">
      <c r="A8597" t="s">
        <v>2379</v>
      </c>
      <c r="B8597" t="s">
        <v>2339</v>
      </c>
      <c r="C8597" t="b">
        <v>1</v>
      </c>
      <c r="D8597" t="s">
        <v>66</v>
      </c>
      <c r="E8597">
        <v>276807</v>
      </c>
      <c r="F8597">
        <v>2020</v>
      </c>
    </row>
    <row r="8598" spans="1:6" x14ac:dyDescent="0.25">
      <c r="A8598" t="s">
        <v>2373</v>
      </c>
      <c r="B8598" t="s">
        <v>2401</v>
      </c>
      <c r="C8598" t="b">
        <v>1</v>
      </c>
      <c r="D8598" t="s">
        <v>15</v>
      </c>
      <c r="E8598">
        <v>9180</v>
      </c>
      <c r="F8598">
        <v>2020</v>
      </c>
    </row>
    <row r="8599" spans="1:6" x14ac:dyDescent="0.25">
      <c r="A8599" t="s">
        <v>2379</v>
      </c>
      <c r="B8599" t="s">
        <v>2339</v>
      </c>
      <c r="C8599" t="b">
        <v>1</v>
      </c>
      <c r="D8599" t="s">
        <v>100</v>
      </c>
      <c r="E8599">
        <v>201838</v>
      </c>
      <c r="F8599">
        <v>2020</v>
      </c>
    </row>
    <row r="8600" spans="1:6" x14ac:dyDescent="0.25">
      <c r="A8600" t="s">
        <v>2398</v>
      </c>
      <c r="B8600" t="s">
        <v>2339</v>
      </c>
      <c r="C8600" t="b">
        <v>1</v>
      </c>
      <c r="D8600" t="s">
        <v>114</v>
      </c>
      <c r="E8600">
        <v>64821</v>
      </c>
      <c r="F8600">
        <v>2020</v>
      </c>
    </row>
    <row r="8601" spans="1:6" x14ac:dyDescent="0.25">
      <c r="A8601" t="s">
        <v>2398</v>
      </c>
      <c r="B8601" t="s">
        <v>2339</v>
      </c>
      <c r="C8601" t="b">
        <v>1</v>
      </c>
      <c r="D8601" t="s">
        <v>114</v>
      </c>
      <c r="E8601">
        <v>446772</v>
      </c>
      <c r="F8601">
        <v>2020</v>
      </c>
    </row>
    <row r="8602" spans="1:6" x14ac:dyDescent="0.25">
      <c r="A8602" t="s">
        <v>2398</v>
      </c>
      <c r="B8602" t="s">
        <v>2339</v>
      </c>
      <c r="C8602" t="b">
        <v>1</v>
      </c>
      <c r="D8602" t="s">
        <v>114</v>
      </c>
      <c r="E8602">
        <v>386697</v>
      </c>
      <c r="F8602">
        <v>2020</v>
      </c>
    </row>
    <row r="8603" spans="1:6" x14ac:dyDescent="0.25">
      <c r="A8603" t="s">
        <v>2382</v>
      </c>
      <c r="B8603" t="s">
        <v>2339</v>
      </c>
      <c r="C8603" t="b">
        <v>1</v>
      </c>
      <c r="D8603" t="s">
        <v>114</v>
      </c>
      <c r="E8603">
        <v>279617</v>
      </c>
      <c r="F8603">
        <v>2020</v>
      </c>
    </row>
    <row r="8604" spans="1:6" x14ac:dyDescent="0.25">
      <c r="A8604" t="s">
        <v>2446</v>
      </c>
      <c r="B8604" t="s">
        <v>2339</v>
      </c>
      <c r="C8604" t="b">
        <v>1</v>
      </c>
      <c r="D8604" t="s">
        <v>114</v>
      </c>
      <c r="E8604">
        <v>507668</v>
      </c>
      <c r="F8604">
        <v>2020</v>
      </c>
    </row>
    <row r="8605" spans="1:6" x14ac:dyDescent="0.25">
      <c r="A8605" t="s">
        <v>2379</v>
      </c>
      <c r="B8605" t="s">
        <v>2339</v>
      </c>
      <c r="C8605" t="b">
        <v>1</v>
      </c>
      <c r="D8605" t="s">
        <v>37</v>
      </c>
      <c r="E8605">
        <v>1369503</v>
      </c>
      <c r="F8605">
        <v>2020</v>
      </c>
    </row>
    <row r="8606" spans="1:6" x14ac:dyDescent="0.25">
      <c r="A8606" t="s">
        <v>2398</v>
      </c>
      <c r="B8606" t="s">
        <v>2339</v>
      </c>
      <c r="C8606" t="b">
        <v>1</v>
      </c>
      <c r="D8606" t="s">
        <v>114</v>
      </c>
      <c r="E8606">
        <v>119118</v>
      </c>
      <c r="F8606">
        <v>2020</v>
      </c>
    </row>
    <row r="8607" spans="1:6" x14ac:dyDescent="0.25">
      <c r="A8607" t="s">
        <v>2382</v>
      </c>
      <c r="B8607" t="s">
        <v>2386</v>
      </c>
      <c r="C8607" t="b">
        <v>1</v>
      </c>
      <c r="D8607" t="s">
        <v>97</v>
      </c>
      <c r="E8607">
        <v>45952</v>
      </c>
      <c r="F8607">
        <v>2020</v>
      </c>
    </row>
    <row r="8608" spans="1:6" x14ac:dyDescent="0.25">
      <c r="A8608" t="s">
        <v>2382</v>
      </c>
      <c r="B8608" t="s">
        <v>2339</v>
      </c>
      <c r="C8608" t="b">
        <v>1</v>
      </c>
      <c r="D8608" t="s">
        <v>69</v>
      </c>
      <c r="E8608">
        <v>98541</v>
      </c>
      <c r="F8608">
        <v>2020</v>
      </c>
    </row>
    <row r="8609" spans="1:6" x14ac:dyDescent="0.25">
      <c r="A8609" t="s">
        <v>2398</v>
      </c>
      <c r="B8609" t="s">
        <v>2339</v>
      </c>
      <c r="C8609" t="b">
        <v>1</v>
      </c>
      <c r="D8609" t="s">
        <v>114</v>
      </c>
      <c r="E8609">
        <v>297452</v>
      </c>
      <c r="F8609">
        <v>2020</v>
      </c>
    </row>
    <row r="8610" spans="1:6" x14ac:dyDescent="0.25">
      <c r="A8610" t="s">
        <v>2398</v>
      </c>
      <c r="B8610" t="s">
        <v>2339</v>
      </c>
      <c r="C8610" t="b">
        <v>1</v>
      </c>
      <c r="D8610" t="s">
        <v>42</v>
      </c>
      <c r="E8610">
        <v>490636</v>
      </c>
      <c r="F8610">
        <v>2020</v>
      </c>
    </row>
    <row r="8611" spans="1:6" x14ac:dyDescent="0.25">
      <c r="A8611" t="s">
        <v>2353</v>
      </c>
      <c r="B8611" t="s">
        <v>2345</v>
      </c>
      <c r="C8611" t="b">
        <v>0</v>
      </c>
      <c r="D8611" t="s">
        <v>122</v>
      </c>
      <c r="E8611">
        <v>1249.7159999999999</v>
      </c>
      <c r="F8611">
        <v>2020</v>
      </c>
    </row>
    <row r="8612" spans="1:6" x14ac:dyDescent="0.25">
      <c r="A8612" t="s">
        <v>2332</v>
      </c>
      <c r="B8612" t="s">
        <v>2350</v>
      </c>
      <c r="C8612" t="b">
        <v>0</v>
      </c>
      <c r="D8612" t="s">
        <v>122</v>
      </c>
      <c r="E8612">
        <v>-7.9610000000000003</v>
      </c>
      <c r="F8612">
        <v>2020</v>
      </c>
    </row>
    <row r="8613" spans="1:6" x14ac:dyDescent="0.25">
      <c r="A8613" t="s">
        <v>2395</v>
      </c>
      <c r="B8613" t="s">
        <v>2347</v>
      </c>
      <c r="C8613" t="b">
        <v>0</v>
      </c>
      <c r="D8613" t="s">
        <v>122</v>
      </c>
      <c r="E8613">
        <v>6250.2449999999999</v>
      </c>
      <c r="F8613">
        <v>2020</v>
      </c>
    </row>
    <row r="8614" spans="1:6" x14ac:dyDescent="0.25">
      <c r="A8614" t="s">
        <v>2332</v>
      </c>
      <c r="B8614" t="s">
        <v>2386</v>
      </c>
      <c r="C8614" t="b">
        <v>0</v>
      </c>
      <c r="D8614" t="s">
        <v>122</v>
      </c>
      <c r="E8614">
        <v>0</v>
      </c>
      <c r="F8614">
        <v>2020</v>
      </c>
    </row>
    <row r="8615" spans="1:6" x14ac:dyDescent="0.25">
      <c r="A8615" t="s">
        <v>2332</v>
      </c>
      <c r="B8615" t="s">
        <v>2371</v>
      </c>
      <c r="C8615" t="b">
        <v>0</v>
      </c>
      <c r="D8615" t="s">
        <v>90</v>
      </c>
      <c r="E8615">
        <v>0</v>
      </c>
      <c r="F8615">
        <v>2020</v>
      </c>
    </row>
    <row r="8616" spans="1:6" x14ac:dyDescent="0.25">
      <c r="A8616" t="s">
        <v>2381</v>
      </c>
      <c r="B8616" t="s">
        <v>2347</v>
      </c>
      <c r="C8616" t="b">
        <v>1</v>
      </c>
      <c r="D8616" t="s">
        <v>90</v>
      </c>
      <c r="E8616">
        <v>146921.72</v>
      </c>
      <c r="F8616">
        <v>2020</v>
      </c>
    </row>
    <row r="8617" spans="1:6" x14ac:dyDescent="0.25">
      <c r="A8617" t="s">
        <v>2353</v>
      </c>
      <c r="B8617" t="s">
        <v>2372</v>
      </c>
      <c r="C8617" t="b">
        <v>0</v>
      </c>
      <c r="D8617" t="s">
        <v>90</v>
      </c>
      <c r="E8617">
        <v>199.601</v>
      </c>
      <c r="F8617">
        <v>2020</v>
      </c>
    </row>
    <row r="8618" spans="1:6" x14ac:dyDescent="0.25">
      <c r="A8618" t="s">
        <v>2353</v>
      </c>
      <c r="B8618" t="s">
        <v>2345</v>
      </c>
      <c r="C8618" t="b">
        <v>0</v>
      </c>
      <c r="D8618" t="s">
        <v>90</v>
      </c>
      <c r="E8618">
        <v>45774.682000000001</v>
      </c>
      <c r="F8618">
        <v>2020</v>
      </c>
    </row>
    <row r="8619" spans="1:6" x14ac:dyDescent="0.25">
      <c r="A8619" t="s">
        <v>2342</v>
      </c>
      <c r="B8619" t="s">
        <v>2352</v>
      </c>
      <c r="C8619" t="b">
        <v>0</v>
      </c>
      <c r="D8619" t="s">
        <v>48</v>
      </c>
      <c r="E8619">
        <v>613715.19999999995</v>
      </c>
      <c r="F8619">
        <v>2020</v>
      </c>
    </row>
    <row r="8620" spans="1:6" x14ac:dyDescent="0.25">
      <c r="A8620" t="s">
        <v>2379</v>
      </c>
      <c r="B8620" t="s">
        <v>2339</v>
      </c>
      <c r="C8620" t="b">
        <v>1</v>
      </c>
      <c r="D8620" t="s">
        <v>97</v>
      </c>
      <c r="E8620">
        <v>255711</v>
      </c>
      <c r="F8620">
        <v>2020</v>
      </c>
    </row>
    <row r="8621" spans="1:6" x14ac:dyDescent="0.25">
      <c r="A8621" t="s">
        <v>2379</v>
      </c>
      <c r="B8621" t="s">
        <v>2339</v>
      </c>
      <c r="C8621" t="b">
        <v>1</v>
      </c>
      <c r="D8621" t="s">
        <v>97</v>
      </c>
      <c r="E8621">
        <v>224221</v>
      </c>
      <c r="F8621">
        <v>2020</v>
      </c>
    </row>
    <row r="8622" spans="1:6" x14ac:dyDescent="0.25">
      <c r="A8622" t="s">
        <v>2398</v>
      </c>
      <c r="B8622" t="s">
        <v>2339</v>
      </c>
      <c r="C8622" t="b">
        <v>1</v>
      </c>
      <c r="D8622" t="s">
        <v>15</v>
      </c>
      <c r="E8622">
        <v>143444</v>
      </c>
      <c r="F8622">
        <v>2020</v>
      </c>
    </row>
    <row r="8623" spans="1:6" x14ac:dyDescent="0.25">
      <c r="A8623" t="s">
        <v>2379</v>
      </c>
      <c r="B8623" t="s">
        <v>2339</v>
      </c>
      <c r="C8623" t="b">
        <v>1</v>
      </c>
      <c r="D8623" t="s">
        <v>108</v>
      </c>
      <c r="E8623">
        <v>115298</v>
      </c>
      <c r="F8623">
        <v>2020</v>
      </c>
    </row>
    <row r="8624" spans="1:6" x14ac:dyDescent="0.25">
      <c r="A8624" t="s">
        <v>2398</v>
      </c>
      <c r="B8624" t="s">
        <v>2339</v>
      </c>
      <c r="C8624" t="b">
        <v>1</v>
      </c>
      <c r="D8624" t="s">
        <v>60</v>
      </c>
      <c r="E8624">
        <v>241682</v>
      </c>
      <c r="F8624">
        <v>2020</v>
      </c>
    </row>
    <row r="8625" spans="1:6" x14ac:dyDescent="0.25">
      <c r="A8625" t="s">
        <v>2379</v>
      </c>
      <c r="B8625" t="s">
        <v>2339</v>
      </c>
      <c r="C8625" t="b">
        <v>1</v>
      </c>
      <c r="D8625" t="s">
        <v>60</v>
      </c>
      <c r="E8625">
        <v>129066</v>
      </c>
      <c r="F8625">
        <v>2020</v>
      </c>
    </row>
    <row r="8626" spans="1:6" x14ac:dyDescent="0.25">
      <c r="A8626" t="s">
        <v>2379</v>
      </c>
      <c r="B8626" t="s">
        <v>2339</v>
      </c>
      <c r="C8626" t="b">
        <v>1</v>
      </c>
      <c r="D8626" t="s">
        <v>114</v>
      </c>
      <c r="E8626">
        <v>373760</v>
      </c>
      <c r="F8626">
        <v>2020</v>
      </c>
    </row>
    <row r="8627" spans="1:6" x14ac:dyDescent="0.25">
      <c r="A8627" t="s">
        <v>2383</v>
      </c>
      <c r="B8627" t="s">
        <v>2339</v>
      </c>
      <c r="C8627" t="b">
        <v>1</v>
      </c>
      <c r="D8627" t="s">
        <v>100</v>
      </c>
      <c r="E8627">
        <v>108090</v>
      </c>
      <c r="F8627">
        <v>2020</v>
      </c>
    </row>
    <row r="8628" spans="1:6" x14ac:dyDescent="0.25">
      <c r="A8628" t="s">
        <v>2398</v>
      </c>
      <c r="B8628" t="s">
        <v>2339</v>
      </c>
      <c r="C8628" t="b">
        <v>1</v>
      </c>
      <c r="D8628" t="s">
        <v>40</v>
      </c>
      <c r="E8628">
        <v>836563</v>
      </c>
      <c r="F8628">
        <v>2020</v>
      </c>
    </row>
    <row r="8629" spans="1:6" x14ac:dyDescent="0.25">
      <c r="A8629" t="s">
        <v>2332</v>
      </c>
      <c r="B8629" t="s">
        <v>2350</v>
      </c>
      <c r="C8629" t="b">
        <v>0</v>
      </c>
      <c r="D8629" t="s">
        <v>19</v>
      </c>
      <c r="E8629">
        <v>466.07499999999999</v>
      </c>
      <c r="F8629">
        <v>2020</v>
      </c>
    </row>
    <row r="8630" spans="1:6" x14ac:dyDescent="0.25">
      <c r="A8630" t="s">
        <v>2338</v>
      </c>
      <c r="B8630" t="s">
        <v>2343</v>
      </c>
      <c r="C8630" t="b">
        <v>1</v>
      </c>
      <c r="D8630" t="s">
        <v>19</v>
      </c>
      <c r="E8630">
        <v>677581.93</v>
      </c>
      <c r="F8630">
        <v>2020</v>
      </c>
    </row>
    <row r="8631" spans="1:6" x14ac:dyDescent="0.25">
      <c r="A8631" t="s">
        <v>2353</v>
      </c>
      <c r="B8631" t="s">
        <v>2350</v>
      </c>
      <c r="C8631" t="b">
        <v>0</v>
      </c>
      <c r="D8631" t="s">
        <v>19</v>
      </c>
      <c r="E8631">
        <v>850.92700000000002</v>
      </c>
      <c r="F8631">
        <v>2020</v>
      </c>
    </row>
    <row r="8632" spans="1:6" x14ac:dyDescent="0.25">
      <c r="A8632" t="s">
        <v>2338</v>
      </c>
      <c r="B8632" t="s">
        <v>2343</v>
      </c>
      <c r="C8632" t="b">
        <v>1</v>
      </c>
      <c r="D8632" t="s">
        <v>19</v>
      </c>
      <c r="E8632">
        <v>1087466.1000000001</v>
      </c>
      <c r="F8632">
        <v>2020</v>
      </c>
    </row>
    <row r="8633" spans="1:6" x14ac:dyDescent="0.25">
      <c r="A8633" t="s">
        <v>2353</v>
      </c>
      <c r="B8633" t="s">
        <v>2350</v>
      </c>
      <c r="C8633" t="b">
        <v>0</v>
      </c>
      <c r="D8633" t="s">
        <v>24</v>
      </c>
      <c r="E8633">
        <v>1010.467</v>
      </c>
      <c r="F8633">
        <v>2020</v>
      </c>
    </row>
    <row r="8634" spans="1:6" x14ac:dyDescent="0.25">
      <c r="A8634" t="s">
        <v>2338</v>
      </c>
      <c r="B8634" t="s">
        <v>2352</v>
      </c>
      <c r="C8634" t="b">
        <v>1</v>
      </c>
      <c r="D8634" t="s">
        <v>24</v>
      </c>
      <c r="E8634">
        <v>569927.53</v>
      </c>
      <c r="F8634">
        <v>2020</v>
      </c>
    </row>
    <row r="8635" spans="1:6" x14ac:dyDescent="0.25">
      <c r="A8635" t="s">
        <v>2380</v>
      </c>
      <c r="B8635" t="s">
        <v>2339</v>
      </c>
      <c r="C8635" t="b">
        <v>1</v>
      </c>
      <c r="D8635" t="s">
        <v>55</v>
      </c>
      <c r="E8635">
        <v>3199</v>
      </c>
      <c r="F8635">
        <v>2020</v>
      </c>
    </row>
    <row r="8636" spans="1:6" x14ac:dyDescent="0.25">
      <c r="A8636" t="s">
        <v>2379</v>
      </c>
      <c r="B8636" t="s">
        <v>2352</v>
      </c>
      <c r="C8636" t="b">
        <v>1</v>
      </c>
      <c r="D8636" t="s">
        <v>15</v>
      </c>
      <c r="E8636">
        <v>556992</v>
      </c>
      <c r="F8636">
        <v>2020</v>
      </c>
    </row>
    <row r="8637" spans="1:6" x14ac:dyDescent="0.25">
      <c r="A8637" t="s">
        <v>2398</v>
      </c>
      <c r="B8637" t="s">
        <v>2339</v>
      </c>
      <c r="C8637" t="b">
        <v>1</v>
      </c>
      <c r="D8637" t="s">
        <v>95</v>
      </c>
      <c r="E8637">
        <v>400323</v>
      </c>
      <c r="F8637">
        <v>2020</v>
      </c>
    </row>
    <row r="8638" spans="1:6" x14ac:dyDescent="0.25">
      <c r="A8638" t="s">
        <v>2379</v>
      </c>
      <c r="B8638" t="s">
        <v>2339</v>
      </c>
      <c r="C8638" t="b">
        <v>1</v>
      </c>
      <c r="D8638" t="s">
        <v>35</v>
      </c>
      <c r="E8638">
        <v>260222</v>
      </c>
      <c r="F8638">
        <v>2020</v>
      </c>
    </row>
    <row r="8639" spans="1:6" x14ac:dyDescent="0.25">
      <c r="A8639" t="s">
        <v>2332</v>
      </c>
      <c r="B8639" t="s">
        <v>2343</v>
      </c>
      <c r="C8639" t="b">
        <v>0</v>
      </c>
      <c r="D8639" t="s">
        <v>114</v>
      </c>
      <c r="E8639">
        <v>606575</v>
      </c>
      <c r="F8639">
        <v>2020</v>
      </c>
    </row>
    <row r="8640" spans="1:6" x14ac:dyDescent="0.25">
      <c r="A8640" t="s">
        <v>2379</v>
      </c>
      <c r="B8640" t="s">
        <v>2343</v>
      </c>
      <c r="C8640" t="b">
        <v>1</v>
      </c>
      <c r="D8640" t="s">
        <v>114</v>
      </c>
      <c r="E8640">
        <v>1134523</v>
      </c>
      <c r="F8640">
        <v>2020</v>
      </c>
    </row>
    <row r="8641" spans="1:6" x14ac:dyDescent="0.25">
      <c r="A8641" t="s">
        <v>2332</v>
      </c>
      <c r="B8641" t="s">
        <v>2350</v>
      </c>
      <c r="C8641" t="b">
        <v>0</v>
      </c>
      <c r="D8641" t="s">
        <v>122</v>
      </c>
      <c r="E8641">
        <v>0</v>
      </c>
      <c r="F8641">
        <v>2020</v>
      </c>
    </row>
    <row r="8642" spans="1:6" x14ac:dyDescent="0.25">
      <c r="A8642" t="s">
        <v>2332</v>
      </c>
      <c r="B8642" t="s">
        <v>2343</v>
      </c>
      <c r="C8642" t="b">
        <v>0</v>
      </c>
      <c r="D8642" t="s">
        <v>122</v>
      </c>
      <c r="E8642">
        <v>0</v>
      </c>
      <c r="F8642">
        <v>2020</v>
      </c>
    </row>
    <row r="8643" spans="1:6" x14ac:dyDescent="0.25">
      <c r="A8643" t="s">
        <v>2353</v>
      </c>
      <c r="B8643" t="s">
        <v>2350</v>
      </c>
      <c r="C8643" t="b">
        <v>0</v>
      </c>
      <c r="D8643" t="s">
        <v>122</v>
      </c>
      <c r="E8643">
        <v>231.78299999999999</v>
      </c>
      <c r="F8643">
        <v>2020</v>
      </c>
    </row>
    <row r="8644" spans="1:6" x14ac:dyDescent="0.25">
      <c r="A8644" t="s">
        <v>2338</v>
      </c>
      <c r="B8644" t="s">
        <v>2343</v>
      </c>
      <c r="C8644" t="b">
        <v>1</v>
      </c>
      <c r="D8644" t="s">
        <v>122</v>
      </c>
      <c r="E8644">
        <v>4270169.2</v>
      </c>
      <c r="F8644">
        <v>2020</v>
      </c>
    </row>
    <row r="8645" spans="1:6" x14ac:dyDescent="0.25">
      <c r="A8645" t="s">
        <v>2383</v>
      </c>
      <c r="B8645" t="s">
        <v>2345</v>
      </c>
      <c r="C8645" t="b">
        <v>1</v>
      </c>
      <c r="D8645" t="s">
        <v>122</v>
      </c>
      <c r="E8645">
        <v>706063.95</v>
      </c>
      <c r="F8645">
        <v>2020</v>
      </c>
    </row>
    <row r="8646" spans="1:6" x14ac:dyDescent="0.25">
      <c r="A8646" t="s">
        <v>2353</v>
      </c>
      <c r="B8646" t="s">
        <v>2350</v>
      </c>
      <c r="C8646" t="b">
        <v>0</v>
      </c>
      <c r="D8646" t="s">
        <v>122</v>
      </c>
      <c r="E8646">
        <v>4846.8490000000002</v>
      </c>
      <c r="F8646">
        <v>2020</v>
      </c>
    </row>
    <row r="8647" spans="1:6" x14ac:dyDescent="0.25">
      <c r="A8647" t="s">
        <v>2332</v>
      </c>
      <c r="B8647" t="s">
        <v>2345</v>
      </c>
      <c r="C8647" t="b">
        <v>0</v>
      </c>
      <c r="D8647" t="s">
        <v>122</v>
      </c>
      <c r="E8647">
        <v>0</v>
      </c>
      <c r="F8647">
        <v>2020</v>
      </c>
    </row>
    <row r="8648" spans="1:6" x14ac:dyDescent="0.25">
      <c r="A8648" t="s">
        <v>2353</v>
      </c>
      <c r="B8648" t="s">
        <v>2386</v>
      </c>
      <c r="C8648" t="b">
        <v>0</v>
      </c>
      <c r="D8648" t="s">
        <v>122</v>
      </c>
      <c r="E8648">
        <v>159154.20000000001</v>
      </c>
      <c r="F8648">
        <v>2020</v>
      </c>
    </row>
    <row r="8649" spans="1:6" x14ac:dyDescent="0.25">
      <c r="A8649" t="s">
        <v>2398</v>
      </c>
      <c r="B8649" t="s">
        <v>2339</v>
      </c>
      <c r="C8649" t="b">
        <v>1</v>
      </c>
      <c r="D8649" t="s">
        <v>40</v>
      </c>
      <c r="E8649">
        <v>520089</v>
      </c>
      <c r="F8649">
        <v>2020</v>
      </c>
    </row>
    <row r="8650" spans="1:6" x14ac:dyDescent="0.25">
      <c r="A8650" t="s">
        <v>2398</v>
      </c>
      <c r="B8650" t="s">
        <v>2339</v>
      </c>
      <c r="C8650" t="b">
        <v>1</v>
      </c>
      <c r="D8650" t="s">
        <v>40</v>
      </c>
      <c r="E8650">
        <v>487765</v>
      </c>
      <c r="F8650">
        <v>2020</v>
      </c>
    </row>
    <row r="8651" spans="1:6" x14ac:dyDescent="0.25">
      <c r="A8651" t="s">
        <v>2398</v>
      </c>
      <c r="B8651" t="s">
        <v>2339</v>
      </c>
      <c r="C8651" t="b">
        <v>1</v>
      </c>
      <c r="D8651" t="s">
        <v>40</v>
      </c>
      <c r="E8651">
        <v>542072</v>
      </c>
      <c r="F8651">
        <v>2020</v>
      </c>
    </row>
    <row r="8652" spans="1:6" x14ac:dyDescent="0.25">
      <c r="A8652" t="s">
        <v>2389</v>
      </c>
      <c r="B8652" t="s">
        <v>2471</v>
      </c>
      <c r="C8652" t="b">
        <v>1</v>
      </c>
      <c r="D8652" t="s">
        <v>8</v>
      </c>
      <c r="E8652">
        <v>775704</v>
      </c>
      <c r="F8652">
        <v>2020</v>
      </c>
    </row>
    <row r="8653" spans="1:6" x14ac:dyDescent="0.25">
      <c r="A8653" t="s">
        <v>2382</v>
      </c>
      <c r="B8653" t="s">
        <v>2401</v>
      </c>
      <c r="C8653" t="b">
        <v>1</v>
      </c>
      <c r="D8653" t="s">
        <v>15</v>
      </c>
      <c r="E8653">
        <v>1149</v>
      </c>
      <c r="F8653">
        <v>2020</v>
      </c>
    </row>
    <row r="8654" spans="1:6" x14ac:dyDescent="0.25">
      <c r="A8654" t="s">
        <v>2332</v>
      </c>
      <c r="B8654" t="s">
        <v>2401</v>
      </c>
      <c r="C8654" t="b">
        <v>0</v>
      </c>
      <c r="D8654" t="s">
        <v>15</v>
      </c>
      <c r="E8654">
        <v>0</v>
      </c>
      <c r="F8654">
        <v>2020</v>
      </c>
    </row>
    <row r="8655" spans="1:6" x14ac:dyDescent="0.25">
      <c r="A8655" t="s">
        <v>2398</v>
      </c>
      <c r="B8655" t="s">
        <v>2401</v>
      </c>
      <c r="C8655" t="b">
        <v>1</v>
      </c>
      <c r="D8655" t="s">
        <v>16</v>
      </c>
      <c r="E8655">
        <v>2284</v>
      </c>
      <c r="F8655">
        <v>2020</v>
      </c>
    </row>
    <row r="8656" spans="1:6" x14ac:dyDescent="0.25">
      <c r="A8656" t="s">
        <v>2379</v>
      </c>
      <c r="B8656" t="s">
        <v>2339</v>
      </c>
      <c r="C8656" t="b">
        <v>1</v>
      </c>
      <c r="D8656" t="s">
        <v>42</v>
      </c>
      <c r="E8656">
        <v>240490</v>
      </c>
      <c r="F8656">
        <v>2020</v>
      </c>
    </row>
    <row r="8657" spans="1:6" x14ac:dyDescent="0.25">
      <c r="A8657" t="s">
        <v>2379</v>
      </c>
      <c r="B8657" t="s">
        <v>2339</v>
      </c>
      <c r="C8657" t="b">
        <v>1</v>
      </c>
      <c r="D8657" t="s">
        <v>42</v>
      </c>
      <c r="E8657">
        <v>121006</v>
      </c>
      <c r="F8657">
        <v>2020</v>
      </c>
    </row>
    <row r="8658" spans="1:6" x14ac:dyDescent="0.25">
      <c r="A8658" t="s">
        <v>2398</v>
      </c>
      <c r="B8658" t="s">
        <v>2339</v>
      </c>
      <c r="C8658" t="b">
        <v>1</v>
      </c>
      <c r="D8658" t="s">
        <v>114</v>
      </c>
      <c r="E8658">
        <v>418183</v>
      </c>
      <c r="F8658">
        <v>2020</v>
      </c>
    </row>
    <row r="8659" spans="1:6" x14ac:dyDescent="0.25">
      <c r="A8659" t="s">
        <v>2382</v>
      </c>
      <c r="B8659" t="s">
        <v>2339</v>
      </c>
      <c r="C8659" t="b">
        <v>1</v>
      </c>
      <c r="D8659" t="s">
        <v>60</v>
      </c>
      <c r="E8659">
        <v>6424</v>
      </c>
      <c r="F8659">
        <v>2020</v>
      </c>
    </row>
    <row r="8660" spans="1:6" x14ac:dyDescent="0.25">
      <c r="A8660" t="s">
        <v>2382</v>
      </c>
      <c r="B8660" t="s">
        <v>2339</v>
      </c>
      <c r="C8660" t="b">
        <v>1</v>
      </c>
      <c r="D8660" t="s">
        <v>60</v>
      </c>
      <c r="E8660">
        <v>6424</v>
      </c>
      <c r="F8660">
        <v>2020</v>
      </c>
    </row>
    <row r="8661" spans="1:6" x14ac:dyDescent="0.25">
      <c r="A8661" t="s">
        <v>2382</v>
      </c>
      <c r="B8661" t="s">
        <v>2339</v>
      </c>
      <c r="C8661" t="b">
        <v>1</v>
      </c>
      <c r="D8661" t="s">
        <v>60</v>
      </c>
      <c r="E8661">
        <v>6424</v>
      </c>
      <c r="F8661">
        <v>2020</v>
      </c>
    </row>
    <row r="8662" spans="1:6" x14ac:dyDescent="0.25">
      <c r="A8662" t="s">
        <v>2382</v>
      </c>
      <c r="B8662" t="s">
        <v>2339</v>
      </c>
      <c r="C8662" t="b">
        <v>1</v>
      </c>
      <c r="D8662" t="s">
        <v>60</v>
      </c>
      <c r="E8662">
        <v>3212</v>
      </c>
      <c r="F8662">
        <v>2020</v>
      </c>
    </row>
    <row r="8663" spans="1:6" x14ac:dyDescent="0.25">
      <c r="A8663" t="s">
        <v>2382</v>
      </c>
      <c r="B8663" t="s">
        <v>2339</v>
      </c>
      <c r="C8663" t="b">
        <v>1</v>
      </c>
      <c r="D8663" t="s">
        <v>60</v>
      </c>
      <c r="E8663">
        <v>3212</v>
      </c>
      <c r="F8663">
        <v>2020</v>
      </c>
    </row>
    <row r="8664" spans="1:6" x14ac:dyDescent="0.25">
      <c r="A8664" t="s">
        <v>2373</v>
      </c>
      <c r="B8664" t="s">
        <v>2339</v>
      </c>
      <c r="C8664" t="b">
        <v>1</v>
      </c>
      <c r="D8664" t="s">
        <v>50</v>
      </c>
      <c r="E8664">
        <v>285848</v>
      </c>
      <c r="F8664">
        <v>2020</v>
      </c>
    </row>
    <row r="8665" spans="1:6" x14ac:dyDescent="0.25">
      <c r="A8665" t="s">
        <v>2379</v>
      </c>
      <c r="B8665" t="s">
        <v>2339</v>
      </c>
      <c r="C8665" t="b">
        <v>1</v>
      </c>
      <c r="D8665" t="s">
        <v>40</v>
      </c>
      <c r="E8665">
        <v>217320</v>
      </c>
      <c r="F8665">
        <v>2020</v>
      </c>
    </row>
    <row r="8666" spans="1:6" x14ac:dyDescent="0.25">
      <c r="A8666" t="s">
        <v>2379</v>
      </c>
      <c r="B8666" t="s">
        <v>2429</v>
      </c>
      <c r="C8666" t="b">
        <v>1</v>
      </c>
      <c r="D8666" t="s">
        <v>15</v>
      </c>
      <c r="E8666">
        <v>83639</v>
      </c>
      <c r="F8666">
        <v>2020</v>
      </c>
    </row>
    <row r="8667" spans="1:6" x14ac:dyDescent="0.25">
      <c r="A8667" t="s">
        <v>2380</v>
      </c>
      <c r="B8667" t="s">
        <v>2372</v>
      </c>
      <c r="C8667" t="b">
        <v>1</v>
      </c>
      <c r="D8667" t="s">
        <v>69</v>
      </c>
      <c r="E8667">
        <v>132845</v>
      </c>
      <c r="F8667">
        <v>2020</v>
      </c>
    </row>
    <row r="8668" spans="1:6" x14ac:dyDescent="0.25">
      <c r="A8668" t="s">
        <v>2353</v>
      </c>
      <c r="B8668" t="s">
        <v>2339</v>
      </c>
      <c r="C8668" t="b">
        <v>0</v>
      </c>
      <c r="D8668" t="s">
        <v>114</v>
      </c>
      <c r="E8668">
        <v>3614</v>
      </c>
      <c r="F8668">
        <v>2020</v>
      </c>
    </row>
    <row r="8669" spans="1:6" x14ac:dyDescent="0.25">
      <c r="A8669" t="s">
        <v>2398</v>
      </c>
      <c r="B8669" t="s">
        <v>2339</v>
      </c>
      <c r="C8669" t="b">
        <v>1</v>
      </c>
      <c r="D8669" t="s">
        <v>114</v>
      </c>
      <c r="E8669">
        <v>14944</v>
      </c>
      <c r="F8669">
        <v>2020</v>
      </c>
    </row>
    <row r="8670" spans="1:6" x14ac:dyDescent="0.25">
      <c r="A8670" t="s">
        <v>2398</v>
      </c>
      <c r="B8670" t="s">
        <v>2339</v>
      </c>
      <c r="C8670" t="b">
        <v>1</v>
      </c>
      <c r="D8670" t="s">
        <v>114</v>
      </c>
      <c r="E8670">
        <v>14946</v>
      </c>
      <c r="F8670">
        <v>2020</v>
      </c>
    </row>
    <row r="8671" spans="1:6" x14ac:dyDescent="0.25">
      <c r="A8671" t="s">
        <v>2398</v>
      </c>
      <c r="B8671" t="s">
        <v>2339</v>
      </c>
      <c r="C8671" t="b">
        <v>1</v>
      </c>
      <c r="D8671" t="s">
        <v>114</v>
      </c>
      <c r="E8671">
        <v>18028</v>
      </c>
      <c r="F8671">
        <v>2020</v>
      </c>
    </row>
    <row r="8672" spans="1:6" x14ac:dyDescent="0.25">
      <c r="A8672" t="s">
        <v>2398</v>
      </c>
      <c r="B8672" t="s">
        <v>2339</v>
      </c>
      <c r="C8672" t="b">
        <v>1</v>
      </c>
      <c r="D8672" t="s">
        <v>114</v>
      </c>
      <c r="E8672">
        <v>14107</v>
      </c>
      <c r="F8672">
        <v>2020</v>
      </c>
    </row>
    <row r="8673" spans="1:6" x14ac:dyDescent="0.25">
      <c r="A8673" t="s">
        <v>2398</v>
      </c>
      <c r="B8673" t="s">
        <v>2339</v>
      </c>
      <c r="C8673" t="b">
        <v>1</v>
      </c>
      <c r="D8673" t="s">
        <v>114</v>
      </c>
      <c r="E8673">
        <v>14993</v>
      </c>
      <c r="F8673">
        <v>2020</v>
      </c>
    </row>
    <row r="8674" spans="1:6" x14ac:dyDescent="0.25">
      <c r="A8674" t="s">
        <v>2382</v>
      </c>
      <c r="B8674" t="s">
        <v>2339</v>
      </c>
      <c r="C8674" t="b">
        <v>1</v>
      </c>
      <c r="D8674" t="s">
        <v>60</v>
      </c>
      <c r="E8674">
        <v>3212</v>
      </c>
      <c r="F8674">
        <v>2020</v>
      </c>
    </row>
    <row r="8675" spans="1:6" x14ac:dyDescent="0.25">
      <c r="A8675" t="s">
        <v>2379</v>
      </c>
      <c r="B8675" t="s">
        <v>2339</v>
      </c>
      <c r="C8675" t="b">
        <v>1</v>
      </c>
      <c r="D8675" t="s">
        <v>134</v>
      </c>
      <c r="E8675">
        <v>557397</v>
      </c>
      <c r="F8675">
        <v>2020</v>
      </c>
    </row>
    <row r="8676" spans="1:6" x14ac:dyDescent="0.25">
      <c r="A8676" t="s">
        <v>2379</v>
      </c>
      <c r="B8676" t="s">
        <v>2339</v>
      </c>
      <c r="C8676" t="b">
        <v>1</v>
      </c>
      <c r="D8676" t="s">
        <v>134</v>
      </c>
      <c r="E8676">
        <v>363221</v>
      </c>
      <c r="F8676">
        <v>2020</v>
      </c>
    </row>
    <row r="8677" spans="1:6" x14ac:dyDescent="0.25">
      <c r="A8677" t="s">
        <v>2398</v>
      </c>
      <c r="B8677" t="s">
        <v>2339</v>
      </c>
      <c r="C8677" t="b">
        <v>1</v>
      </c>
      <c r="D8677" t="s">
        <v>134</v>
      </c>
      <c r="E8677">
        <v>518652</v>
      </c>
      <c r="F8677">
        <v>2020</v>
      </c>
    </row>
    <row r="8678" spans="1:6" x14ac:dyDescent="0.25">
      <c r="A8678" t="s">
        <v>2408</v>
      </c>
      <c r="B8678" t="s">
        <v>2343</v>
      </c>
      <c r="C8678" t="b">
        <v>1</v>
      </c>
      <c r="D8678" t="s">
        <v>52</v>
      </c>
      <c r="E8678">
        <v>1394306</v>
      </c>
      <c r="F8678">
        <v>2020</v>
      </c>
    </row>
    <row r="8679" spans="1:6" x14ac:dyDescent="0.25">
      <c r="A8679" t="s">
        <v>2408</v>
      </c>
      <c r="B8679" t="s">
        <v>2343</v>
      </c>
      <c r="C8679" t="b">
        <v>1</v>
      </c>
      <c r="D8679" t="s">
        <v>52</v>
      </c>
      <c r="E8679">
        <v>2399510</v>
      </c>
      <c r="F8679">
        <v>2020</v>
      </c>
    </row>
    <row r="8680" spans="1:6" x14ac:dyDescent="0.25">
      <c r="A8680" t="s">
        <v>2389</v>
      </c>
      <c r="B8680" t="s">
        <v>2386</v>
      </c>
      <c r="C8680" t="b">
        <v>1</v>
      </c>
      <c r="D8680" t="s">
        <v>19</v>
      </c>
      <c r="E8680">
        <v>711.88400000000001</v>
      </c>
      <c r="F8680">
        <v>2020</v>
      </c>
    </row>
    <row r="8681" spans="1:6" x14ac:dyDescent="0.25">
      <c r="A8681" t="s">
        <v>2389</v>
      </c>
      <c r="B8681" t="s">
        <v>2386</v>
      </c>
      <c r="C8681" t="b">
        <v>1</v>
      </c>
      <c r="D8681" t="s">
        <v>19</v>
      </c>
      <c r="E8681">
        <v>291523.12</v>
      </c>
      <c r="F8681">
        <v>2020</v>
      </c>
    </row>
    <row r="8682" spans="1:6" x14ac:dyDescent="0.25">
      <c r="A8682" t="s">
        <v>2332</v>
      </c>
      <c r="B8682" t="s">
        <v>2345</v>
      </c>
      <c r="C8682" t="b">
        <v>0</v>
      </c>
      <c r="D8682" t="s">
        <v>93</v>
      </c>
      <c r="E8682">
        <v>0</v>
      </c>
      <c r="F8682">
        <v>2020</v>
      </c>
    </row>
    <row r="8683" spans="1:6" x14ac:dyDescent="0.25">
      <c r="A8683" t="s">
        <v>2353</v>
      </c>
      <c r="B8683" t="s">
        <v>2347</v>
      </c>
      <c r="C8683" t="b">
        <v>0</v>
      </c>
      <c r="D8683" t="s">
        <v>93</v>
      </c>
      <c r="E8683">
        <v>13818.071</v>
      </c>
      <c r="F8683">
        <v>2020</v>
      </c>
    </row>
    <row r="8684" spans="1:6" x14ac:dyDescent="0.25">
      <c r="A8684" t="s">
        <v>2398</v>
      </c>
      <c r="B8684" t="s">
        <v>2372</v>
      </c>
      <c r="C8684" t="b">
        <v>1</v>
      </c>
      <c r="D8684" t="s">
        <v>93</v>
      </c>
      <c r="E8684">
        <v>256320.93</v>
      </c>
      <c r="F8684">
        <v>2020</v>
      </c>
    </row>
    <row r="8685" spans="1:6" x14ac:dyDescent="0.25">
      <c r="A8685" t="s">
        <v>2373</v>
      </c>
      <c r="B8685" t="s">
        <v>2386</v>
      </c>
      <c r="C8685" t="b">
        <v>1</v>
      </c>
      <c r="D8685" t="s">
        <v>100</v>
      </c>
      <c r="E8685">
        <v>19442</v>
      </c>
      <c r="F8685">
        <v>2020</v>
      </c>
    </row>
    <row r="8686" spans="1:6" x14ac:dyDescent="0.25">
      <c r="A8686" t="s">
        <v>2379</v>
      </c>
      <c r="B8686" t="s">
        <v>2386</v>
      </c>
      <c r="C8686" t="b">
        <v>1</v>
      </c>
      <c r="D8686" t="s">
        <v>58</v>
      </c>
      <c r="E8686">
        <v>21483</v>
      </c>
      <c r="F8686">
        <v>2020</v>
      </c>
    </row>
    <row r="8687" spans="1:6" x14ac:dyDescent="0.25">
      <c r="A8687" t="s">
        <v>2379</v>
      </c>
      <c r="B8687" t="s">
        <v>2386</v>
      </c>
      <c r="C8687" t="b">
        <v>1</v>
      </c>
      <c r="D8687" t="s">
        <v>58</v>
      </c>
      <c r="E8687">
        <v>23142</v>
      </c>
      <c r="F8687">
        <v>2020</v>
      </c>
    </row>
    <row r="8688" spans="1:6" x14ac:dyDescent="0.25">
      <c r="A8688" t="s">
        <v>2379</v>
      </c>
      <c r="B8688" t="s">
        <v>2386</v>
      </c>
      <c r="C8688" t="b">
        <v>1</v>
      </c>
      <c r="D8688" t="s">
        <v>116</v>
      </c>
      <c r="E8688">
        <v>37153</v>
      </c>
      <c r="F8688">
        <v>2020</v>
      </c>
    </row>
    <row r="8689" spans="1:6" x14ac:dyDescent="0.25">
      <c r="A8689" t="s">
        <v>2379</v>
      </c>
      <c r="B8689" t="s">
        <v>2339</v>
      </c>
      <c r="C8689" t="b">
        <v>1</v>
      </c>
      <c r="D8689" t="s">
        <v>97</v>
      </c>
      <c r="E8689">
        <v>240951</v>
      </c>
      <c r="F8689">
        <v>2020</v>
      </c>
    </row>
    <row r="8690" spans="1:6" x14ac:dyDescent="0.25">
      <c r="A8690" t="s">
        <v>2398</v>
      </c>
      <c r="B8690" t="s">
        <v>2339</v>
      </c>
      <c r="C8690" t="b">
        <v>1</v>
      </c>
      <c r="D8690" t="s">
        <v>97</v>
      </c>
      <c r="E8690">
        <v>253333</v>
      </c>
      <c r="F8690">
        <v>2020</v>
      </c>
    </row>
    <row r="8691" spans="1:6" x14ac:dyDescent="0.25">
      <c r="A8691" t="s">
        <v>2379</v>
      </c>
      <c r="B8691" t="s">
        <v>2339</v>
      </c>
      <c r="C8691" t="b">
        <v>1</v>
      </c>
      <c r="D8691" t="s">
        <v>35</v>
      </c>
      <c r="E8691">
        <v>266090</v>
      </c>
      <c r="F8691">
        <v>2020</v>
      </c>
    </row>
    <row r="8692" spans="1:6" x14ac:dyDescent="0.25">
      <c r="A8692" t="s">
        <v>2383</v>
      </c>
      <c r="B8692" t="s">
        <v>2339</v>
      </c>
      <c r="C8692" t="b">
        <v>1</v>
      </c>
      <c r="D8692" t="s">
        <v>85</v>
      </c>
      <c r="E8692">
        <v>488006</v>
      </c>
      <c r="F8692">
        <v>2020</v>
      </c>
    </row>
    <row r="8693" spans="1:6" x14ac:dyDescent="0.25">
      <c r="A8693" t="s">
        <v>2373</v>
      </c>
      <c r="B8693" t="s">
        <v>2339</v>
      </c>
      <c r="C8693" t="b">
        <v>1</v>
      </c>
      <c r="D8693" t="s">
        <v>125</v>
      </c>
      <c r="E8693">
        <v>299644</v>
      </c>
      <c r="F8693">
        <v>2020</v>
      </c>
    </row>
    <row r="8694" spans="1:6" x14ac:dyDescent="0.25">
      <c r="A8694" t="s">
        <v>2382</v>
      </c>
      <c r="B8694" t="s">
        <v>2339</v>
      </c>
      <c r="C8694" t="b">
        <v>1</v>
      </c>
      <c r="D8694" t="s">
        <v>40</v>
      </c>
      <c r="E8694">
        <v>66878</v>
      </c>
      <c r="F8694">
        <v>2020</v>
      </c>
    </row>
    <row r="8695" spans="1:6" x14ac:dyDescent="0.25">
      <c r="A8695" t="s">
        <v>2382</v>
      </c>
      <c r="B8695" t="s">
        <v>2339</v>
      </c>
      <c r="C8695" t="b">
        <v>1</v>
      </c>
      <c r="D8695" t="s">
        <v>40</v>
      </c>
      <c r="E8695">
        <v>43742</v>
      </c>
      <c r="F8695">
        <v>2020</v>
      </c>
    </row>
    <row r="8696" spans="1:6" x14ac:dyDescent="0.25">
      <c r="A8696" t="s">
        <v>2398</v>
      </c>
      <c r="B8696" t="s">
        <v>2401</v>
      </c>
      <c r="C8696" t="b">
        <v>1</v>
      </c>
      <c r="D8696" t="s">
        <v>15</v>
      </c>
      <c r="E8696">
        <v>2779</v>
      </c>
      <c r="F8696">
        <v>2020</v>
      </c>
    </row>
    <row r="8697" spans="1:6" x14ac:dyDescent="0.25">
      <c r="A8697" t="s">
        <v>2445</v>
      </c>
      <c r="B8697" t="s">
        <v>2386</v>
      </c>
      <c r="C8697" t="b">
        <v>1</v>
      </c>
      <c r="D8697" t="s">
        <v>114</v>
      </c>
      <c r="E8697">
        <v>58621</v>
      </c>
      <c r="F8697">
        <v>2020</v>
      </c>
    </row>
    <row r="8698" spans="1:6" x14ac:dyDescent="0.25">
      <c r="A8698" t="s">
        <v>2366</v>
      </c>
      <c r="B8698" t="s">
        <v>2386</v>
      </c>
      <c r="C8698" t="b">
        <v>1</v>
      </c>
      <c r="D8698" t="s">
        <v>93</v>
      </c>
      <c r="E8698">
        <v>7678</v>
      </c>
      <c r="F8698">
        <v>2020</v>
      </c>
    </row>
    <row r="8699" spans="1:6" x14ac:dyDescent="0.25">
      <c r="A8699" t="s">
        <v>2383</v>
      </c>
      <c r="B8699" t="s">
        <v>2386</v>
      </c>
      <c r="C8699" t="b">
        <v>1</v>
      </c>
      <c r="D8699" t="s">
        <v>93</v>
      </c>
      <c r="E8699">
        <v>127723</v>
      </c>
      <c r="F8699">
        <v>2020</v>
      </c>
    </row>
    <row r="8700" spans="1:6" x14ac:dyDescent="0.25">
      <c r="A8700" t="s">
        <v>2383</v>
      </c>
      <c r="B8700" t="s">
        <v>2386</v>
      </c>
      <c r="C8700" t="b">
        <v>1</v>
      </c>
      <c r="D8700" t="s">
        <v>93</v>
      </c>
      <c r="E8700">
        <v>162815</v>
      </c>
      <c r="F8700">
        <v>2020</v>
      </c>
    </row>
    <row r="8701" spans="1:6" x14ac:dyDescent="0.25">
      <c r="A8701" t="s">
        <v>2338</v>
      </c>
      <c r="B8701" t="s">
        <v>2386</v>
      </c>
      <c r="C8701" t="b">
        <v>1</v>
      </c>
      <c r="D8701" t="s">
        <v>27</v>
      </c>
      <c r="E8701">
        <v>32690</v>
      </c>
      <c r="F8701">
        <v>2020</v>
      </c>
    </row>
    <row r="8702" spans="1:6" x14ac:dyDescent="0.25">
      <c r="A8702" t="s">
        <v>2382</v>
      </c>
      <c r="B8702" t="s">
        <v>2386</v>
      </c>
      <c r="C8702" t="b">
        <v>1</v>
      </c>
      <c r="D8702" t="s">
        <v>35</v>
      </c>
      <c r="E8702">
        <v>6798</v>
      </c>
      <c r="F8702">
        <v>2020</v>
      </c>
    </row>
    <row r="8703" spans="1:6" x14ac:dyDescent="0.25">
      <c r="A8703" t="s">
        <v>2332</v>
      </c>
      <c r="B8703" t="s">
        <v>2352</v>
      </c>
      <c r="C8703" t="b">
        <v>0</v>
      </c>
      <c r="D8703" t="s">
        <v>35</v>
      </c>
      <c r="E8703">
        <v>0</v>
      </c>
      <c r="F8703">
        <v>2020</v>
      </c>
    </row>
    <row r="8704" spans="1:6" x14ac:dyDescent="0.25">
      <c r="A8704" t="s">
        <v>2446</v>
      </c>
      <c r="B8704" t="s">
        <v>2341</v>
      </c>
      <c r="C8704" t="b">
        <v>1</v>
      </c>
      <c r="D8704" t="s">
        <v>45</v>
      </c>
      <c r="E8704">
        <v>481229</v>
      </c>
      <c r="F8704">
        <v>2020</v>
      </c>
    </row>
    <row r="8705" spans="1:6" x14ac:dyDescent="0.25">
      <c r="A8705" t="s">
        <v>2373</v>
      </c>
      <c r="B8705" t="s">
        <v>2386</v>
      </c>
      <c r="C8705" t="b">
        <v>1</v>
      </c>
      <c r="D8705" t="s">
        <v>100</v>
      </c>
      <c r="E8705">
        <v>3561</v>
      </c>
      <c r="F8705">
        <v>2020</v>
      </c>
    </row>
    <row r="8706" spans="1:6" x14ac:dyDescent="0.25">
      <c r="A8706" t="s">
        <v>2379</v>
      </c>
      <c r="B8706" t="s">
        <v>2339</v>
      </c>
      <c r="C8706" t="b">
        <v>1</v>
      </c>
      <c r="D8706" t="s">
        <v>15</v>
      </c>
      <c r="E8706">
        <v>387422</v>
      </c>
      <c r="F8706">
        <v>2020</v>
      </c>
    </row>
    <row r="8707" spans="1:6" x14ac:dyDescent="0.25">
      <c r="A8707" t="s">
        <v>2398</v>
      </c>
      <c r="B8707" t="s">
        <v>2401</v>
      </c>
      <c r="C8707" t="b">
        <v>1</v>
      </c>
      <c r="D8707" t="s">
        <v>15</v>
      </c>
      <c r="E8707">
        <v>1360</v>
      </c>
      <c r="F8707">
        <v>2020</v>
      </c>
    </row>
    <row r="8708" spans="1:6" x14ac:dyDescent="0.25">
      <c r="A8708" t="s">
        <v>2379</v>
      </c>
      <c r="B8708" t="s">
        <v>2339</v>
      </c>
      <c r="C8708" t="b">
        <v>1</v>
      </c>
      <c r="D8708" t="s">
        <v>60</v>
      </c>
      <c r="E8708">
        <v>293777</v>
      </c>
      <c r="F8708">
        <v>2020</v>
      </c>
    </row>
    <row r="8709" spans="1:6" x14ac:dyDescent="0.25">
      <c r="A8709" t="s">
        <v>2379</v>
      </c>
      <c r="B8709" t="s">
        <v>2401</v>
      </c>
      <c r="C8709" t="b">
        <v>1</v>
      </c>
      <c r="D8709" t="s">
        <v>79</v>
      </c>
      <c r="E8709">
        <v>1448</v>
      </c>
      <c r="F8709">
        <v>2020</v>
      </c>
    </row>
    <row r="8710" spans="1:6" x14ac:dyDescent="0.25">
      <c r="A8710" t="s">
        <v>2379</v>
      </c>
      <c r="B8710" t="s">
        <v>2339</v>
      </c>
      <c r="C8710" t="b">
        <v>1</v>
      </c>
      <c r="D8710" t="s">
        <v>37</v>
      </c>
      <c r="E8710">
        <v>233507</v>
      </c>
      <c r="F8710">
        <v>2020</v>
      </c>
    </row>
    <row r="8711" spans="1:6" x14ac:dyDescent="0.25">
      <c r="A8711" t="s">
        <v>2379</v>
      </c>
      <c r="B8711" t="s">
        <v>2339</v>
      </c>
      <c r="C8711" t="b">
        <v>1</v>
      </c>
      <c r="D8711" t="s">
        <v>42</v>
      </c>
      <c r="E8711">
        <v>138029</v>
      </c>
      <c r="F8711">
        <v>2020</v>
      </c>
    </row>
    <row r="8712" spans="1:6" x14ac:dyDescent="0.25">
      <c r="A8712" t="s">
        <v>2379</v>
      </c>
      <c r="B8712" t="s">
        <v>2372</v>
      </c>
      <c r="C8712" t="b">
        <v>1</v>
      </c>
      <c r="D8712" t="s">
        <v>69</v>
      </c>
      <c r="E8712">
        <v>98357</v>
      </c>
      <c r="F8712">
        <v>2020</v>
      </c>
    </row>
    <row r="8713" spans="1:6" x14ac:dyDescent="0.25">
      <c r="A8713" t="s">
        <v>2454</v>
      </c>
      <c r="B8713" t="s">
        <v>2401</v>
      </c>
      <c r="C8713" t="b">
        <v>1</v>
      </c>
      <c r="D8713" t="s">
        <v>79</v>
      </c>
      <c r="E8713">
        <v>2188</v>
      </c>
      <c r="F8713">
        <v>2020</v>
      </c>
    </row>
    <row r="8714" spans="1:6" x14ac:dyDescent="0.25">
      <c r="A8714" t="s">
        <v>2398</v>
      </c>
      <c r="B8714" t="s">
        <v>2386</v>
      </c>
      <c r="C8714" t="b">
        <v>1</v>
      </c>
      <c r="D8714" t="s">
        <v>79</v>
      </c>
      <c r="E8714">
        <v>13974</v>
      </c>
      <c r="F8714">
        <v>2020</v>
      </c>
    </row>
    <row r="8715" spans="1:6" x14ac:dyDescent="0.25">
      <c r="A8715" t="s">
        <v>2379</v>
      </c>
      <c r="B8715" t="s">
        <v>2386</v>
      </c>
      <c r="C8715" t="b">
        <v>1</v>
      </c>
      <c r="D8715" t="s">
        <v>100</v>
      </c>
      <c r="E8715">
        <v>49633</v>
      </c>
      <c r="F8715">
        <v>2020</v>
      </c>
    </row>
    <row r="8716" spans="1:6" x14ac:dyDescent="0.25">
      <c r="A8716" t="s">
        <v>2383</v>
      </c>
      <c r="B8716" t="s">
        <v>2401</v>
      </c>
      <c r="C8716" t="b">
        <v>1</v>
      </c>
      <c r="D8716" t="s">
        <v>79</v>
      </c>
      <c r="E8716">
        <v>3126</v>
      </c>
      <c r="F8716">
        <v>2020</v>
      </c>
    </row>
    <row r="8717" spans="1:6" x14ac:dyDescent="0.25">
      <c r="A8717" t="s">
        <v>2379</v>
      </c>
      <c r="B8717" t="s">
        <v>2401</v>
      </c>
      <c r="C8717" t="b">
        <v>1</v>
      </c>
      <c r="D8717" t="s">
        <v>79</v>
      </c>
      <c r="E8717">
        <v>1459</v>
      </c>
      <c r="F8717">
        <v>2020</v>
      </c>
    </row>
    <row r="8718" spans="1:6" x14ac:dyDescent="0.25">
      <c r="A8718" t="s">
        <v>2379</v>
      </c>
      <c r="B8718" t="s">
        <v>2386</v>
      </c>
      <c r="C8718" t="b">
        <v>1</v>
      </c>
      <c r="D8718" t="s">
        <v>100</v>
      </c>
      <c r="E8718">
        <v>11897</v>
      </c>
      <c r="F8718">
        <v>2020</v>
      </c>
    </row>
    <row r="8719" spans="1:6" x14ac:dyDescent="0.25">
      <c r="A8719" t="s">
        <v>2398</v>
      </c>
      <c r="B8719" t="s">
        <v>2386</v>
      </c>
      <c r="C8719" t="b">
        <v>1</v>
      </c>
      <c r="D8719" t="s">
        <v>119</v>
      </c>
      <c r="E8719">
        <v>8939</v>
      </c>
      <c r="F8719">
        <v>2020</v>
      </c>
    </row>
    <row r="8720" spans="1:6" x14ac:dyDescent="0.25">
      <c r="A8720" t="s">
        <v>2381</v>
      </c>
      <c r="B8720" t="s">
        <v>2341</v>
      </c>
      <c r="C8720" t="b">
        <v>1</v>
      </c>
      <c r="D8720" t="s">
        <v>32</v>
      </c>
      <c r="E8720">
        <v>5943</v>
      </c>
      <c r="F8720">
        <v>2020</v>
      </c>
    </row>
    <row r="8721" spans="1:6" x14ac:dyDescent="0.25">
      <c r="A8721" t="s">
        <v>2379</v>
      </c>
      <c r="B8721" t="s">
        <v>2386</v>
      </c>
      <c r="C8721" t="b">
        <v>1</v>
      </c>
      <c r="D8721" t="s">
        <v>122</v>
      </c>
      <c r="E8721">
        <v>7188</v>
      </c>
      <c r="F8721">
        <v>2020</v>
      </c>
    </row>
    <row r="8722" spans="1:6" x14ac:dyDescent="0.25">
      <c r="A8722" t="s">
        <v>2398</v>
      </c>
      <c r="B8722" t="s">
        <v>2386</v>
      </c>
      <c r="C8722" t="b">
        <v>1</v>
      </c>
      <c r="D8722" t="s">
        <v>15</v>
      </c>
      <c r="E8722">
        <v>80554</v>
      </c>
      <c r="F8722">
        <v>2020</v>
      </c>
    </row>
    <row r="8723" spans="1:6" x14ac:dyDescent="0.25">
      <c r="A8723" t="s">
        <v>2379</v>
      </c>
      <c r="B8723" t="s">
        <v>2386</v>
      </c>
      <c r="C8723" t="b">
        <v>1</v>
      </c>
      <c r="D8723" t="s">
        <v>66</v>
      </c>
      <c r="E8723">
        <v>24290</v>
      </c>
      <c r="F8723">
        <v>2020</v>
      </c>
    </row>
    <row r="8724" spans="1:6" x14ac:dyDescent="0.25">
      <c r="A8724" t="s">
        <v>2379</v>
      </c>
      <c r="B8724" t="s">
        <v>2386</v>
      </c>
      <c r="C8724" t="b">
        <v>1</v>
      </c>
      <c r="D8724" t="s">
        <v>15</v>
      </c>
      <c r="E8724">
        <v>30040</v>
      </c>
      <c r="F8724">
        <v>2020</v>
      </c>
    </row>
    <row r="8725" spans="1:6" x14ac:dyDescent="0.25">
      <c r="A8725" t="s">
        <v>2373</v>
      </c>
      <c r="B8725" t="s">
        <v>2386</v>
      </c>
      <c r="C8725" t="b">
        <v>1</v>
      </c>
      <c r="D8725" t="s">
        <v>15</v>
      </c>
      <c r="E8725">
        <v>41662</v>
      </c>
      <c r="F8725">
        <v>2020</v>
      </c>
    </row>
    <row r="8726" spans="1:6" x14ac:dyDescent="0.25">
      <c r="A8726" t="s">
        <v>2332</v>
      </c>
      <c r="B8726" t="s">
        <v>2350</v>
      </c>
      <c r="C8726" t="b">
        <v>0</v>
      </c>
      <c r="D8726" t="s">
        <v>8</v>
      </c>
      <c r="E8726">
        <v>0</v>
      </c>
      <c r="F8726">
        <v>2020</v>
      </c>
    </row>
    <row r="8727" spans="1:6" x14ac:dyDescent="0.25">
      <c r="A8727" t="s">
        <v>2398</v>
      </c>
      <c r="B8727" t="s">
        <v>2401</v>
      </c>
      <c r="C8727" t="b">
        <v>0</v>
      </c>
      <c r="D8727" t="s">
        <v>79</v>
      </c>
      <c r="E8727">
        <v>3054</v>
      </c>
      <c r="F8727">
        <v>2020</v>
      </c>
    </row>
    <row r="8728" spans="1:6" x14ac:dyDescent="0.25">
      <c r="A8728" t="s">
        <v>2379</v>
      </c>
      <c r="B8728" t="s">
        <v>2339</v>
      </c>
      <c r="C8728" t="b">
        <v>1</v>
      </c>
      <c r="D8728" t="s">
        <v>85</v>
      </c>
      <c r="E8728">
        <v>184627</v>
      </c>
      <c r="F8728">
        <v>2020</v>
      </c>
    </row>
    <row r="8729" spans="1:6" x14ac:dyDescent="0.25">
      <c r="A8729" t="s">
        <v>2379</v>
      </c>
      <c r="B8729" t="s">
        <v>2339</v>
      </c>
      <c r="C8729" t="b">
        <v>1</v>
      </c>
      <c r="D8729" t="s">
        <v>85</v>
      </c>
      <c r="E8729">
        <v>264657</v>
      </c>
      <c r="F8729">
        <v>2020</v>
      </c>
    </row>
    <row r="8730" spans="1:6" x14ac:dyDescent="0.25">
      <c r="A8730" t="s">
        <v>2379</v>
      </c>
      <c r="B8730" t="s">
        <v>2339</v>
      </c>
      <c r="C8730" t="b">
        <v>1</v>
      </c>
      <c r="D8730" t="s">
        <v>85</v>
      </c>
      <c r="E8730">
        <v>207008</v>
      </c>
      <c r="F8730">
        <v>2020</v>
      </c>
    </row>
    <row r="8731" spans="1:6" x14ac:dyDescent="0.25">
      <c r="A8731" t="s">
        <v>2379</v>
      </c>
      <c r="B8731" t="s">
        <v>2339</v>
      </c>
      <c r="C8731" t="b">
        <v>1</v>
      </c>
      <c r="D8731" t="s">
        <v>114</v>
      </c>
      <c r="E8731">
        <v>262624</v>
      </c>
      <c r="F8731">
        <v>2020</v>
      </c>
    </row>
    <row r="8732" spans="1:6" x14ac:dyDescent="0.25">
      <c r="A8732" t="s">
        <v>2353</v>
      </c>
      <c r="B8732" t="s">
        <v>2350</v>
      </c>
      <c r="C8732" t="b">
        <v>0</v>
      </c>
      <c r="D8732" t="s">
        <v>69</v>
      </c>
      <c r="E8732">
        <v>22.416</v>
      </c>
      <c r="F8732">
        <v>2020</v>
      </c>
    </row>
    <row r="8733" spans="1:6" x14ac:dyDescent="0.25">
      <c r="A8733" t="s">
        <v>2338</v>
      </c>
      <c r="B8733" t="s">
        <v>2352</v>
      </c>
      <c r="C8733" t="b">
        <v>1</v>
      </c>
      <c r="D8733" t="s">
        <v>69</v>
      </c>
      <c r="E8733">
        <v>179299.58</v>
      </c>
      <c r="F8733">
        <v>2020</v>
      </c>
    </row>
    <row r="8734" spans="1:6" x14ac:dyDescent="0.25">
      <c r="A8734" t="s">
        <v>2398</v>
      </c>
      <c r="B8734" t="s">
        <v>2401</v>
      </c>
      <c r="C8734" t="b">
        <v>0</v>
      </c>
      <c r="D8734" t="s">
        <v>15</v>
      </c>
      <c r="E8734">
        <v>3944</v>
      </c>
      <c r="F8734">
        <v>2020</v>
      </c>
    </row>
    <row r="8735" spans="1:6" x14ac:dyDescent="0.25">
      <c r="A8735" t="s">
        <v>2379</v>
      </c>
      <c r="B8735" t="s">
        <v>2386</v>
      </c>
      <c r="C8735" t="b">
        <v>1</v>
      </c>
      <c r="D8735" t="s">
        <v>100</v>
      </c>
      <c r="E8735">
        <v>50816</v>
      </c>
      <c r="F8735">
        <v>2020</v>
      </c>
    </row>
    <row r="8736" spans="1:6" x14ac:dyDescent="0.25">
      <c r="A8736" t="s">
        <v>2398</v>
      </c>
      <c r="B8736" t="s">
        <v>2339</v>
      </c>
      <c r="C8736" t="b">
        <v>1</v>
      </c>
      <c r="D8736" t="s">
        <v>90</v>
      </c>
      <c r="E8736">
        <v>183993</v>
      </c>
      <c r="F8736">
        <v>2020</v>
      </c>
    </row>
    <row r="8737" spans="1:6" x14ac:dyDescent="0.25">
      <c r="A8737" t="s">
        <v>2398</v>
      </c>
      <c r="B8737" t="s">
        <v>2339</v>
      </c>
      <c r="C8737" t="b">
        <v>1</v>
      </c>
      <c r="D8737" t="s">
        <v>40</v>
      </c>
      <c r="E8737">
        <v>201517</v>
      </c>
      <c r="F8737">
        <v>2020</v>
      </c>
    </row>
    <row r="8738" spans="1:6" x14ac:dyDescent="0.25">
      <c r="A8738" t="s">
        <v>2373</v>
      </c>
      <c r="B8738" t="s">
        <v>2352</v>
      </c>
      <c r="C8738" t="b">
        <v>1</v>
      </c>
      <c r="D8738" t="s">
        <v>15</v>
      </c>
      <c r="E8738">
        <v>17719</v>
      </c>
      <c r="F8738">
        <v>2020</v>
      </c>
    </row>
    <row r="8739" spans="1:6" x14ac:dyDescent="0.25">
      <c r="A8739" t="s">
        <v>2373</v>
      </c>
      <c r="B8739" t="s">
        <v>2401</v>
      </c>
      <c r="C8739" t="b">
        <v>1</v>
      </c>
      <c r="D8739" t="s">
        <v>88</v>
      </c>
      <c r="E8739">
        <v>1977</v>
      </c>
      <c r="F8739">
        <v>2020</v>
      </c>
    </row>
    <row r="8740" spans="1:6" x14ac:dyDescent="0.25">
      <c r="A8740" t="s">
        <v>2381</v>
      </c>
      <c r="B8740" t="s">
        <v>2401</v>
      </c>
      <c r="C8740" t="b">
        <v>1</v>
      </c>
      <c r="D8740" t="s">
        <v>15</v>
      </c>
      <c r="E8740">
        <v>413411</v>
      </c>
      <c r="F8740">
        <v>2020</v>
      </c>
    </row>
    <row r="8741" spans="1:6" x14ac:dyDescent="0.25">
      <c r="A8741" t="s">
        <v>2398</v>
      </c>
      <c r="B8741" t="s">
        <v>2339</v>
      </c>
      <c r="C8741" t="b">
        <v>1</v>
      </c>
      <c r="D8741" t="s">
        <v>90</v>
      </c>
      <c r="E8741">
        <v>593100</v>
      </c>
      <c r="F8741">
        <v>2020</v>
      </c>
    </row>
    <row r="8742" spans="1:6" x14ac:dyDescent="0.25">
      <c r="A8742" t="s">
        <v>2398</v>
      </c>
      <c r="B8742" t="s">
        <v>2339</v>
      </c>
      <c r="C8742" t="b">
        <v>1</v>
      </c>
      <c r="D8742" t="s">
        <v>114</v>
      </c>
      <c r="E8742">
        <v>557327</v>
      </c>
      <c r="F8742">
        <v>2020</v>
      </c>
    </row>
    <row r="8743" spans="1:6" x14ac:dyDescent="0.25">
      <c r="A8743" t="s">
        <v>2398</v>
      </c>
      <c r="B8743" t="s">
        <v>2339</v>
      </c>
      <c r="C8743" t="b">
        <v>1</v>
      </c>
      <c r="D8743" t="s">
        <v>114</v>
      </c>
      <c r="E8743">
        <v>436399</v>
      </c>
      <c r="F8743">
        <v>2020</v>
      </c>
    </row>
    <row r="8744" spans="1:6" x14ac:dyDescent="0.25">
      <c r="A8744" t="s">
        <v>2379</v>
      </c>
      <c r="B8744" t="s">
        <v>2401</v>
      </c>
      <c r="C8744" t="b">
        <v>1</v>
      </c>
      <c r="D8744" t="s">
        <v>16</v>
      </c>
      <c r="E8744">
        <v>2744</v>
      </c>
      <c r="F8744">
        <v>2020</v>
      </c>
    </row>
    <row r="8745" spans="1:6" x14ac:dyDescent="0.25">
      <c r="A8745" t="s">
        <v>2398</v>
      </c>
      <c r="B8745" t="s">
        <v>2339</v>
      </c>
      <c r="C8745" t="b">
        <v>1</v>
      </c>
      <c r="D8745" t="s">
        <v>40</v>
      </c>
      <c r="E8745">
        <v>577609</v>
      </c>
      <c r="F8745">
        <v>2020</v>
      </c>
    </row>
    <row r="8746" spans="1:6" x14ac:dyDescent="0.25">
      <c r="A8746" t="s">
        <v>2398</v>
      </c>
      <c r="B8746" t="s">
        <v>2339</v>
      </c>
      <c r="C8746" t="b">
        <v>1</v>
      </c>
      <c r="D8746" t="s">
        <v>40</v>
      </c>
      <c r="E8746">
        <v>564654</v>
      </c>
      <c r="F8746">
        <v>2020</v>
      </c>
    </row>
    <row r="8747" spans="1:6" x14ac:dyDescent="0.25">
      <c r="A8747" t="s">
        <v>2379</v>
      </c>
      <c r="B8747" t="s">
        <v>2339</v>
      </c>
      <c r="C8747" t="b">
        <v>1</v>
      </c>
      <c r="D8747" t="s">
        <v>40</v>
      </c>
      <c r="E8747">
        <v>752535</v>
      </c>
      <c r="F8747">
        <v>2020</v>
      </c>
    </row>
    <row r="8748" spans="1:6" x14ac:dyDescent="0.25">
      <c r="A8748" t="s">
        <v>2382</v>
      </c>
      <c r="B8748" t="s">
        <v>2352</v>
      </c>
      <c r="C8748" t="b">
        <v>0</v>
      </c>
      <c r="D8748" t="s">
        <v>19</v>
      </c>
      <c r="E8748">
        <v>24143</v>
      </c>
      <c r="F8748">
        <v>2020</v>
      </c>
    </row>
    <row r="8749" spans="1:6" x14ac:dyDescent="0.25">
      <c r="A8749" t="s">
        <v>2379</v>
      </c>
      <c r="B8749" t="s">
        <v>2401</v>
      </c>
      <c r="C8749" t="b">
        <v>1</v>
      </c>
      <c r="D8749" t="s">
        <v>24</v>
      </c>
      <c r="E8749">
        <v>40585</v>
      </c>
      <c r="F8749">
        <v>2020</v>
      </c>
    </row>
    <row r="8750" spans="1:6" x14ac:dyDescent="0.25">
      <c r="A8750" t="s">
        <v>2373</v>
      </c>
      <c r="B8750" t="s">
        <v>2401</v>
      </c>
      <c r="C8750" t="b">
        <v>1</v>
      </c>
      <c r="D8750" t="s">
        <v>24</v>
      </c>
      <c r="E8750">
        <v>14798</v>
      </c>
      <c r="F8750">
        <v>2020</v>
      </c>
    </row>
    <row r="8751" spans="1:6" x14ac:dyDescent="0.25">
      <c r="A8751" t="s">
        <v>2332</v>
      </c>
      <c r="B8751" t="s">
        <v>2350</v>
      </c>
      <c r="C8751" t="b">
        <v>0</v>
      </c>
      <c r="D8751" t="s">
        <v>125</v>
      </c>
      <c r="E8751">
        <v>0</v>
      </c>
      <c r="F8751">
        <v>2020</v>
      </c>
    </row>
    <row r="8752" spans="1:6" x14ac:dyDescent="0.25">
      <c r="A8752" t="s">
        <v>2379</v>
      </c>
      <c r="B8752" t="s">
        <v>2339</v>
      </c>
      <c r="C8752" t="b">
        <v>1</v>
      </c>
      <c r="D8752" t="s">
        <v>97</v>
      </c>
      <c r="E8752">
        <v>25198</v>
      </c>
      <c r="F8752">
        <v>2020</v>
      </c>
    </row>
    <row r="8753" spans="1:6" x14ac:dyDescent="0.25">
      <c r="A8753" t="s">
        <v>2379</v>
      </c>
      <c r="B8753" t="s">
        <v>2339</v>
      </c>
      <c r="C8753" t="b">
        <v>1</v>
      </c>
      <c r="D8753" t="s">
        <v>32</v>
      </c>
      <c r="E8753">
        <v>18993.97</v>
      </c>
      <c r="F8753">
        <v>2020</v>
      </c>
    </row>
    <row r="8754" spans="1:6" x14ac:dyDescent="0.25">
      <c r="A8754" t="s">
        <v>2379</v>
      </c>
      <c r="B8754" t="s">
        <v>2339</v>
      </c>
      <c r="C8754" t="b">
        <v>1</v>
      </c>
      <c r="D8754" t="s">
        <v>32</v>
      </c>
      <c r="E8754">
        <v>41982.27</v>
      </c>
      <c r="F8754">
        <v>2020</v>
      </c>
    </row>
    <row r="8755" spans="1:6" x14ac:dyDescent="0.25">
      <c r="A8755" t="s">
        <v>2351</v>
      </c>
      <c r="B8755" t="s">
        <v>2341</v>
      </c>
      <c r="C8755" t="b">
        <v>0</v>
      </c>
      <c r="D8755" t="s">
        <v>85</v>
      </c>
      <c r="E8755">
        <v>48493</v>
      </c>
      <c r="F8755">
        <v>2020</v>
      </c>
    </row>
    <row r="8756" spans="1:6" x14ac:dyDescent="0.25">
      <c r="A8756" t="s">
        <v>2448</v>
      </c>
      <c r="B8756" t="s">
        <v>2350</v>
      </c>
      <c r="C8756" t="b">
        <v>0</v>
      </c>
      <c r="D8756" t="s">
        <v>131</v>
      </c>
      <c r="E8756">
        <v>1</v>
      </c>
      <c r="F8756">
        <v>2020</v>
      </c>
    </row>
    <row r="8757" spans="1:6" x14ac:dyDescent="0.25">
      <c r="A8757" t="s">
        <v>2398</v>
      </c>
      <c r="B8757" t="s">
        <v>2401</v>
      </c>
      <c r="C8757" t="b">
        <v>1</v>
      </c>
      <c r="D8757" t="s">
        <v>88</v>
      </c>
      <c r="E8757">
        <v>1452</v>
      </c>
      <c r="F8757">
        <v>2020</v>
      </c>
    </row>
    <row r="8758" spans="1:6" x14ac:dyDescent="0.25">
      <c r="A8758" t="s">
        <v>2379</v>
      </c>
      <c r="B8758" t="s">
        <v>2401</v>
      </c>
      <c r="C8758" t="b">
        <v>1</v>
      </c>
      <c r="D8758" t="s">
        <v>15</v>
      </c>
      <c r="E8758">
        <v>41561</v>
      </c>
      <c r="F8758">
        <v>2020</v>
      </c>
    </row>
    <row r="8759" spans="1:6" x14ac:dyDescent="0.25">
      <c r="A8759" t="s">
        <v>2332</v>
      </c>
      <c r="B8759" t="s">
        <v>2350</v>
      </c>
      <c r="C8759" t="b">
        <v>0</v>
      </c>
      <c r="D8759" t="s">
        <v>85</v>
      </c>
      <c r="E8759">
        <v>40.209000000000003</v>
      </c>
      <c r="F8759">
        <v>2020</v>
      </c>
    </row>
    <row r="8760" spans="1:6" x14ac:dyDescent="0.25">
      <c r="A8760" t="s">
        <v>2454</v>
      </c>
      <c r="B8760" t="s">
        <v>2343</v>
      </c>
      <c r="C8760" t="b">
        <v>1</v>
      </c>
      <c r="D8760" t="s">
        <v>85</v>
      </c>
      <c r="E8760">
        <v>1800595.8</v>
      </c>
      <c r="F8760">
        <v>2020</v>
      </c>
    </row>
    <row r="8761" spans="1:6" x14ac:dyDescent="0.25">
      <c r="A8761" t="s">
        <v>2353</v>
      </c>
      <c r="B8761" t="s">
        <v>2350</v>
      </c>
      <c r="C8761" t="b">
        <v>0</v>
      </c>
      <c r="D8761" t="s">
        <v>85</v>
      </c>
      <c r="E8761">
        <v>65.585999999999999</v>
      </c>
      <c r="F8761">
        <v>2020</v>
      </c>
    </row>
    <row r="8762" spans="1:6" x14ac:dyDescent="0.25">
      <c r="A8762" t="s">
        <v>2454</v>
      </c>
      <c r="B8762" t="s">
        <v>2343</v>
      </c>
      <c r="C8762" t="b">
        <v>1</v>
      </c>
      <c r="D8762" t="s">
        <v>85</v>
      </c>
      <c r="E8762">
        <v>2900248.4</v>
      </c>
      <c r="F8762">
        <v>2020</v>
      </c>
    </row>
    <row r="8763" spans="1:6" x14ac:dyDescent="0.25">
      <c r="A8763" t="s">
        <v>2379</v>
      </c>
      <c r="B8763" t="s">
        <v>2339</v>
      </c>
      <c r="C8763" t="b">
        <v>1</v>
      </c>
      <c r="D8763" t="s">
        <v>35</v>
      </c>
      <c r="E8763">
        <v>254417</v>
      </c>
      <c r="F8763">
        <v>2020</v>
      </c>
    </row>
    <row r="8764" spans="1:6" x14ac:dyDescent="0.25">
      <c r="A8764" t="s">
        <v>2379</v>
      </c>
      <c r="B8764" t="s">
        <v>2339</v>
      </c>
      <c r="C8764" t="b">
        <v>1</v>
      </c>
      <c r="D8764" t="s">
        <v>131</v>
      </c>
      <c r="E8764">
        <v>151122</v>
      </c>
      <c r="F8764">
        <v>2020</v>
      </c>
    </row>
    <row r="8765" spans="1:6" x14ac:dyDescent="0.25">
      <c r="A8765" t="s">
        <v>2398</v>
      </c>
      <c r="B8765" t="s">
        <v>2401</v>
      </c>
      <c r="C8765" t="b">
        <v>1</v>
      </c>
      <c r="D8765" t="s">
        <v>74</v>
      </c>
      <c r="E8765">
        <v>21953</v>
      </c>
      <c r="F8765">
        <v>2020</v>
      </c>
    </row>
    <row r="8766" spans="1:6" x14ac:dyDescent="0.25">
      <c r="A8766" t="s">
        <v>2379</v>
      </c>
      <c r="B8766" t="s">
        <v>2339</v>
      </c>
      <c r="C8766" t="b">
        <v>1</v>
      </c>
      <c r="D8766" t="s">
        <v>82</v>
      </c>
      <c r="E8766">
        <v>367905</v>
      </c>
      <c r="F8766">
        <v>2020</v>
      </c>
    </row>
    <row r="8767" spans="1:6" x14ac:dyDescent="0.25">
      <c r="A8767" t="s">
        <v>2398</v>
      </c>
      <c r="B8767" t="s">
        <v>2339</v>
      </c>
      <c r="C8767" t="b">
        <v>1</v>
      </c>
      <c r="D8767" t="s">
        <v>95</v>
      </c>
      <c r="E8767">
        <v>46400</v>
      </c>
      <c r="F8767">
        <v>2020</v>
      </c>
    </row>
    <row r="8768" spans="1:6" x14ac:dyDescent="0.25">
      <c r="A8768" t="s">
        <v>2379</v>
      </c>
      <c r="B8768" t="s">
        <v>2339</v>
      </c>
      <c r="C8768" t="b">
        <v>1</v>
      </c>
      <c r="D8768" t="s">
        <v>71</v>
      </c>
      <c r="E8768">
        <v>186966</v>
      </c>
      <c r="F8768">
        <v>2020</v>
      </c>
    </row>
    <row r="8769" spans="1:6" x14ac:dyDescent="0.25">
      <c r="A8769" t="s">
        <v>2338</v>
      </c>
      <c r="B8769" t="s">
        <v>2352</v>
      </c>
      <c r="C8769" t="b">
        <v>1</v>
      </c>
      <c r="D8769" t="s">
        <v>8</v>
      </c>
      <c r="E8769">
        <v>499566</v>
      </c>
      <c r="F8769">
        <v>2020</v>
      </c>
    </row>
    <row r="8770" spans="1:6" x14ac:dyDescent="0.25">
      <c r="A8770" t="s">
        <v>2398</v>
      </c>
      <c r="B8770" t="s">
        <v>2386</v>
      </c>
      <c r="C8770" t="b">
        <v>1</v>
      </c>
      <c r="D8770" t="s">
        <v>105</v>
      </c>
      <c r="E8770">
        <v>10802</v>
      </c>
      <c r="F8770">
        <v>2020</v>
      </c>
    </row>
    <row r="8771" spans="1:6" x14ac:dyDescent="0.25">
      <c r="A8771" t="s">
        <v>2379</v>
      </c>
      <c r="B8771" t="s">
        <v>2339</v>
      </c>
      <c r="C8771" t="b">
        <v>1</v>
      </c>
      <c r="D8771" t="s">
        <v>97</v>
      </c>
      <c r="E8771">
        <v>195046</v>
      </c>
      <c r="F8771">
        <v>2020</v>
      </c>
    </row>
    <row r="8772" spans="1:6" x14ac:dyDescent="0.25">
      <c r="A8772" t="s">
        <v>2379</v>
      </c>
      <c r="B8772" t="s">
        <v>2339</v>
      </c>
      <c r="C8772" t="b">
        <v>1</v>
      </c>
      <c r="D8772" t="s">
        <v>85</v>
      </c>
      <c r="E8772">
        <v>258716</v>
      </c>
      <c r="F8772">
        <v>2020</v>
      </c>
    </row>
    <row r="8773" spans="1:6" x14ac:dyDescent="0.25">
      <c r="A8773" t="s">
        <v>2389</v>
      </c>
      <c r="B8773" t="s">
        <v>2350</v>
      </c>
      <c r="C8773" t="b">
        <v>0</v>
      </c>
      <c r="D8773" t="s">
        <v>88</v>
      </c>
      <c r="E8773">
        <v>-26</v>
      </c>
      <c r="F8773">
        <v>2020</v>
      </c>
    </row>
    <row r="8774" spans="1:6" x14ac:dyDescent="0.25">
      <c r="A8774" t="s">
        <v>2398</v>
      </c>
      <c r="B8774" t="s">
        <v>2339</v>
      </c>
      <c r="C8774" t="b">
        <v>1</v>
      </c>
      <c r="D8774" t="s">
        <v>114</v>
      </c>
      <c r="E8774">
        <v>307722</v>
      </c>
      <c r="F8774">
        <v>2020</v>
      </c>
    </row>
    <row r="8775" spans="1:6" x14ac:dyDescent="0.25">
      <c r="A8775" t="s">
        <v>2389</v>
      </c>
      <c r="B8775" t="s">
        <v>2386</v>
      </c>
      <c r="C8775" t="b">
        <v>1</v>
      </c>
      <c r="D8775" t="s">
        <v>100</v>
      </c>
      <c r="E8775">
        <v>37559</v>
      </c>
      <c r="F8775">
        <v>2020</v>
      </c>
    </row>
    <row r="8776" spans="1:6" x14ac:dyDescent="0.25">
      <c r="A8776" t="s">
        <v>2383</v>
      </c>
      <c r="B8776" t="s">
        <v>2386</v>
      </c>
      <c r="C8776" t="b">
        <v>1</v>
      </c>
      <c r="D8776" t="s">
        <v>85</v>
      </c>
      <c r="E8776">
        <v>30926</v>
      </c>
      <c r="F8776">
        <v>2020</v>
      </c>
    </row>
    <row r="8777" spans="1:6" x14ac:dyDescent="0.25">
      <c r="A8777" t="s">
        <v>2398</v>
      </c>
      <c r="B8777" t="s">
        <v>2339</v>
      </c>
      <c r="C8777" t="b">
        <v>1</v>
      </c>
      <c r="D8777" t="s">
        <v>114</v>
      </c>
      <c r="E8777">
        <v>44430</v>
      </c>
      <c r="F8777">
        <v>2020</v>
      </c>
    </row>
    <row r="8778" spans="1:6" x14ac:dyDescent="0.25">
      <c r="A8778" t="s">
        <v>2398</v>
      </c>
      <c r="B8778" t="s">
        <v>2339</v>
      </c>
      <c r="C8778" t="b">
        <v>1</v>
      </c>
      <c r="D8778" t="s">
        <v>134</v>
      </c>
      <c r="E8778">
        <v>86605</v>
      </c>
      <c r="F8778">
        <v>2020</v>
      </c>
    </row>
    <row r="8779" spans="1:6" x14ac:dyDescent="0.25">
      <c r="A8779" t="s">
        <v>2332</v>
      </c>
      <c r="B8779" t="s">
        <v>2372</v>
      </c>
      <c r="C8779" t="b">
        <v>0</v>
      </c>
      <c r="D8779" t="s">
        <v>114</v>
      </c>
      <c r="E8779">
        <v>-1765</v>
      </c>
      <c r="F8779">
        <v>2020</v>
      </c>
    </row>
    <row r="8780" spans="1:6" x14ac:dyDescent="0.25">
      <c r="A8780" t="s">
        <v>2379</v>
      </c>
      <c r="B8780" t="s">
        <v>2339</v>
      </c>
      <c r="C8780" t="b">
        <v>1</v>
      </c>
      <c r="D8780" t="s">
        <v>114</v>
      </c>
      <c r="E8780">
        <v>390429</v>
      </c>
      <c r="F8780">
        <v>2020</v>
      </c>
    </row>
    <row r="8781" spans="1:6" x14ac:dyDescent="0.25">
      <c r="A8781" t="s">
        <v>2398</v>
      </c>
      <c r="B8781" t="s">
        <v>2386</v>
      </c>
      <c r="C8781" t="b">
        <v>1</v>
      </c>
      <c r="D8781" t="s">
        <v>88</v>
      </c>
      <c r="E8781">
        <v>25036</v>
      </c>
      <c r="F8781">
        <v>2020</v>
      </c>
    </row>
    <row r="8782" spans="1:6" x14ac:dyDescent="0.25">
      <c r="A8782" t="s">
        <v>2381</v>
      </c>
      <c r="B8782" t="s">
        <v>2343</v>
      </c>
      <c r="C8782" t="b">
        <v>1</v>
      </c>
      <c r="D8782" t="s">
        <v>79</v>
      </c>
      <c r="E8782">
        <v>842597</v>
      </c>
      <c r="F8782">
        <v>2020</v>
      </c>
    </row>
    <row r="8783" spans="1:6" x14ac:dyDescent="0.25">
      <c r="A8783" t="s">
        <v>2381</v>
      </c>
      <c r="B8783" t="s">
        <v>2343</v>
      </c>
      <c r="C8783" t="b">
        <v>1</v>
      </c>
      <c r="D8783" t="s">
        <v>79</v>
      </c>
      <c r="E8783">
        <v>1371490</v>
      </c>
      <c r="F8783">
        <v>2020</v>
      </c>
    </row>
    <row r="8784" spans="1:6" x14ac:dyDescent="0.25">
      <c r="A8784" t="s">
        <v>2332</v>
      </c>
      <c r="B8784" t="s">
        <v>2350</v>
      </c>
      <c r="C8784" t="b">
        <v>0</v>
      </c>
      <c r="D8784" t="s">
        <v>79</v>
      </c>
      <c r="E8784">
        <v>0</v>
      </c>
      <c r="F8784">
        <v>2020</v>
      </c>
    </row>
    <row r="8785" spans="1:6" x14ac:dyDescent="0.25">
      <c r="A8785" t="s">
        <v>2454</v>
      </c>
      <c r="B8785" t="s">
        <v>2352</v>
      </c>
      <c r="C8785" t="b">
        <v>1</v>
      </c>
      <c r="D8785" t="s">
        <v>79</v>
      </c>
      <c r="E8785">
        <v>347827</v>
      </c>
      <c r="F8785">
        <v>2020</v>
      </c>
    </row>
    <row r="8786" spans="1:6" x14ac:dyDescent="0.25">
      <c r="A8786" t="s">
        <v>2389</v>
      </c>
      <c r="B8786" t="s">
        <v>2401</v>
      </c>
      <c r="C8786" t="b">
        <v>1</v>
      </c>
      <c r="D8786" t="s">
        <v>88</v>
      </c>
      <c r="E8786">
        <v>2569</v>
      </c>
      <c r="F8786">
        <v>2020</v>
      </c>
    </row>
    <row r="8787" spans="1:6" x14ac:dyDescent="0.25">
      <c r="A8787" t="s">
        <v>2379</v>
      </c>
      <c r="B8787" t="s">
        <v>2339</v>
      </c>
      <c r="C8787" t="b">
        <v>1</v>
      </c>
      <c r="D8787" t="s">
        <v>97</v>
      </c>
      <c r="E8787">
        <v>12562</v>
      </c>
      <c r="F8787">
        <v>2020</v>
      </c>
    </row>
    <row r="8788" spans="1:6" x14ac:dyDescent="0.25">
      <c r="A8788" t="s">
        <v>2379</v>
      </c>
      <c r="B8788" t="s">
        <v>2339</v>
      </c>
      <c r="C8788" t="b">
        <v>1</v>
      </c>
      <c r="D8788" t="s">
        <v>97</v>
      </c>
      <c r="E8788">
        <v>3676</v>
      </c>
      <c r="F8788">
        <v>2020</v>
      </c>
    </row>
    <row r="8789" spans="1:6" x14ac:dyDescent="0.25">
      <c r="A8789" t="s">
        <v>2379</v>
      </c>
      <c r="B8789" t="s">
        <v>2339</v>
      </c>
      <c r="C8789" t="b">
        <v>1</v>
      </c>
      <c r="D8789" t="s">
        <v>97</v>
      </c>
      <c r="E8789">
        <v>24289</v>
      </c>
      <c r="F8789">
        <v>2020</v>
      </c>
    </row>
    <row r="8790" spans="1:6" x14ac:dyDescent="0.25">
      <c r="A8790" t="s">
        <v>2379</v>
      </c>
      <c r="B8790" t="s">
        <v>2339</v>
      </c>
      <c r="C8790" t="b">
        <v>1</v>
      </c>
      <c r="D8790" t="s">
        <v>97</v>
      </c>
      <c r="E8790">
        <v>23054</v>
      </c>
      <c r="F8790">
        <v>2020</v>
      </c>
    </row>
    <row r="8791" spans="1:6" x14ac:dyDescent="0.25">
      <c r="A8791" t="s">
        <v>2379</v>
      </c>
      <c r="B8791" t="s">
        <v>2339</v>
      </c>
      <c r="C8791" t="b">
        <v>1</v>
      </c>
      <c r="D8791" t="s">
        <v>97</v>
      </c>
      <c r="E8791">
        <v>24782</v>
      </c>
      <c r="F8791">
        <v>2020</v>
      </c>
    </row>
    <row r="8792" spans="1:6" x14ac:dyDescent="0.25">
      <c r="A8792" t="s">
        <v>2379</v>
      </c>
      <c r="B8792" t="s">
        <v>2339</v>
      </c>
      <c r="C8792" t="b">
        <v>1</v>
      </c>
      <c r="D8792" t="s">
        <v>97</v>
      </c>
      <c r="E8792">
        <v>18876</v>
      </c>
      <c r="F8792">
        <v>2020</v>
      </c>
    </row>
    <row r="8793" spans="1:6" x14ac:dyDescent="0.25">
      <c r="A8793" t="s">
        <v>2379</v>
      </c>
      <c r="B8793" t="s">
        <v>2339</v>
      </c>
      <c r="C8793" t="b">
        <v>1</v>
      </c>
      <c r="D8793" t="s">
        <v>97</v>
      </c>
      <c r="E8793">
        <v>23087</v>
      </c>
      <c r="F8793">
        <v>2020</v>
      </c>
    </row>
    <row r="8794" spans="1:6" x14ac:dyDescent="0.25">
      <c r="A8794" t="s">
        <v>2379</v>
      </c>
      <c r="B8794" t="s">
        <v>2339</v>
      </c>
      <c r="C8794" t="b">
        <v>1</v>
      </c>
      <c r="D8794" t="s">
        <v>97</v>
      </c>
      <c r="E8794">
        <v>7618</v>
      </c>
      <c r="F8794">
        <v>2020</v>
      </c>
    </row>
    <row r="8795" spans="1:6" x14ac:dyDescent="0.25">
      <c r="A8795" t="s">
        <v>2379</v>
      </c>
      <c r="B8795" t="s">
        <v>2339</v>
      </c>
      <c r="C8795" t="b">
        <v>1</v>
      </c>
      <c r="D8795" t="s">
        <v>97</v>
      </c>
      <c r="E8795">
        <v>16837</v>
      </c>
      <c r="F8795">
        <v>2020</v>
      </c>
    </row>
    <row r="8796" spans="1:6" x14ac:dyDescent="0.25">
      <c r="A8796" t="s">
        <v>2332</v>
      </c>
      <c r="B8796" t="s">
        <v>2341</v>
      </c>
      <c r="C8796" t="b">
        <v>0</v>
      </c>
      <c r="D8796" t="s">
        <v>35</v>
      </c>
      <c r="E8796">
        <v>0</v>
      </c>
      <c r="F8796">
        <v>2020</v>
      </c>
    </row>
    <row r="8797" spans="1:6" x14ac:dyDescent="0.25">
      <c r="A8797" t="s">
        <v>2379</v>
      </c>
      <c r="B8797" t="s">
        <v>2339</v>
      </c>
      <c r="C8797" t="b">
        <v>1</v>
      </c>
      <c r="D8797" t="s">
        <v>114</v>
      </c>
      <c r="E8797">
        <v>559567</v>
      </c>
      <c r="F8797">
        <v>2020</v>
      </c>
    </row>
    <row r="8798" spans="1:6" x14ac:dyDescent="0.25">
      <c r="A8798" t="s">
        <v>2379</v>
      </c>
      <c r="B8798" t="s">
        <v>2339</v>
      </c>
      <c r="C8798" t="b">
        <v>1</v>
      </c>
      <c r="D8798" t="s">
        <v>100</v>
      </c>
      <c r="E8798">
        <v>148370</v>
      </c>
      <c r="F8798">
        <v>2020</v>
      </c>
    </row>
    <row r="8799" spans="1:6" x14ac:dyDescent="0.25">
      <c r="A8799" t="s">
        <v>2332</v>
      </c>
      <c r="B8799" t="s">
        <v>2372</v>
      </c>
      <c r="C8799" t="b">
        <v>0</v>
      </c>
      <c r="D8799" t="s">
        <v>114</v>
      </c>
      <c r="E8799">
        <v>-1189</v>
      </c>
      <c r="F8799">
        <v>2020</v>
      </c>
    </row>
    <row r="8800" spans="1:6" x14ac:dyDescent="0.25">
      <c r="A8800" t="s">
        <v>2379</v>
      </c>
      <c r="B8800" t="s">
        <v>2339</v>
      </c>
      <c r="C8800" t="b">
        <v>1</v>
      </c>
      <c r="D8800" t="s">
        <v>114</v>
      </c>
      <c r="E8800">
        <v>702898</v>
      </c>
      <c r="F8800">
        <v>2020</v>
      </c>
    </row>
    <row r="8801" spans="1:6" x14ac:dyDescent="0.25">
      <c r="A8801" t="s">
        <v>2379</v>
      </c>
      <c r="B8801" t="s">
        <v>2429</v>
      </c>
      <c r="C8801" t="b">
        <v>1</v>
      </c>
      <c r="D8801" t="s">
        <v>74</v>
      </c>
      <c r="E8801">
        <v>217288</v>
      </c>
      <c r="F8801">
        <v>2020</v>
      </c>
    </row>
    <row r="8802" spans="1:6" x14ac:dyDescent="0.25">
      <c r="A8802" t="s">
        <v>2379</v>
      </c>
      <c r="B8802" t="s">
        <v>2339</v>
      </c>
      <c r="C8802" t="b">
        <v>1</v>
      </c>
      <c r="D8802" t="s">
        <v>114</v>
      </c>
      <c r="E8802">
        <v>502007</v>
      </c>
      <c r="F8802">
        <v>2020</v>
      </c>
    </row>
    <row r="8803" spans="1:6" x14ac:dyDescent="0.25">
      <c r="A8803" t="s">
        <v>2332</v>
      </c>
      <c r="B8803" t="s">
        <v>2372</v>
      </c>
      <c r="C8803" t="b">
        <v>0</v>
      </c>
      <c r="D8803" t="s">
        <v>114</v>
      </c>
      <c r="E8803">
        <v>-1467</v>
      </c>
      <c r="F8803">
        <v>2020</v>
      </c>
    </row>
    <row r="8804" spans="1:6" x14ac:dyDescent="0.25">
      <c r="A8804" t="s">
        <v>2379</v>
      </c>
      <c r="B8804" t="s">
        <v>2339</v>
      </c>
      <c r="C8804" t="b">
        <v>1</v>
      </c>
      <c r="D8804" t="s">
        <v>114</v>
      </c>
      <c r="E8804">
        <v>503831</v>
      </c>
      <c r="F8804">
        <v>2020</v>
      </c>
    </row>
    <row r="8805" spans="1:6" x14ac:dyDescent="0.25">
      <c r="A8805" t="s">
        <v>2398</v>
      </c>
      <c r="B8805" t="s">
        <v>2339</v>
      </c>
      <c r="C8805" t="b">
        <v>1</v>
      </c>
      <c r="D8805" t="s">
        <v>42</v>
      </c>
      <c r="E8805">
        <v>351279</v>
      </c>
      <c r="F8805">
        <v>2020</v>
      </c>
    </row>
    <row r="8806" spans="1:6" x14ac:dyDescent="0.25">
      <c r="A8806" t="s">
        <v>2379</v>
      </c>
      <c r="B8806" t="s">
        <v>2386</v>
      </c>
      <c r="C8806" t="b">
        <v>1</v>
      </c>
      <c r="D8806" t="s">
        <v>85</v>
      </c>
      <c r="E8806">
        <v>35529</v>
      </c>
      <c r="F8806">
        <v>2020</v>
      </c>
    </row>
    <row r="8807" spans="1:6" x14ac:dyDescent="0.25">
      <c r="A8807" t="s">
        <v>2398</v>
      </c>
      <c r="B8807" t="s">
        <v>2386</v>
      </c>
      <c r="C8807" t="b">
        <v>1</v>
      </c>
      <c r="D8807" t="s">
        <v>85</v>
      </c>
      <c r="E8807">
        <v>36397</v>
      </c>
      <c r="F8807">
        <v>2020</v>
      </c>
    </row>
    <row r="8808" spans="1:6" x14ac:dyDescent="0.25">
      <c r="A8808" t="s">
        <v>2379</v>
      </c>
      <c r="B8808" t="s">
        <v>2339</v>
      </c>
      <c r="C8808" t="b">
        <v>1</v>
      </c>
      <c r="D8808" t="s">
        <v>50</v>
      </c>
      <c r="E8808">
        <v>126739</v>
      </c>
      <c r="F8808">
        <v>2020</v>
      </c>
    </row>
    <row r="8809" spans="1:6" x14ac:dyDescent="0.25">
      <c r="A8809" t="s">
        <v>2338</v>
      </c>
      <c r="B8809" t="s">
        <v>2339</v>
      </c>
      <c r="C8809" t="b">
        <v>1</v>
      </c>
      <c r="D8809" t="s">
        <v>50</v>
      </c>
      <c r="E8809">
        <v>151915</v>
      </c>
      <c r="F8809">
        <v>2020</v>
      </c>
    </row>
    <row r="8810" spans="1:6" x14ac:dyDescent="0.25">
      <c r="A8810" t="s">
        <v>2373</v>
      </c>
      <c r="B8810" t="s">
        <v>2339</v>
      </c>
      <c r="C8810" t="b">
        <v>1</v>
      </c>
      <c r="D8810" t="s">
        <v>50</v>
      </c>
      <c r="E8810">
        <v>57105</v>
      </c>
      <c r="F8810">
        <v>2020</v>
      </c>
    </row>
    <row r="8811" spans="1:6" x14ac:dyDescent="0.25">
      <c r="A8811" t="s">
        <v>2398</v>
      </c>
      <c r="B8811" t="s">
        <v>2401</v>
      </c>
      <c r="C8811" t="b">
        <v>1</v>
      </c>
      <c r="D8811" t="s">
        <v>100</v>
      </c>
      <c r="E8811">
        <v>3527</v>
      </c>
      <c r="F8811">
        <v>2020</v>
      </c>
    </row>
    <row r="8812" spans="1:6" x14ac:dyDescent="0.25">
      <c r="A8812" t="s">
        <v>2398</v>
      </c>
      <c r="B8812" t="s">
        <v>2339</v>
      </c>
      <c r="C8812" t="b">
        <v>1</v>
      </c>
      <c r="D8812" t="s">
        <v>60</v>
      </c>
      <c r="E8812">
        <v>224678</v>
      </c>
      <c r="F8812">
        <v>2020</v>
      </c>
    </row>
    <row r="8813" spans="1:6" x14ac:dyDescent="0.25">
      <c r="A8813" t="s">
        <v>2332</v>
      </c>
      <c r="B8813" t="s">
        <v>2386</v>
      </c>
      <c r="C8813" t="b">
        <v>0</v>
      </c>
      <c r="D8813" t="s">
        <v>105</v>
      </c>
      <c r="E8813">
        <v>0</v>
      </c>
      <c r="F8813">
        <v>2020</v>
      </c>
    </row>
    <row r="8814" spans="1:6" x14ac:dyDescent="0.25">
      <c r="A8814" t="s">
        <v>2379</v>
      </c>
      <c r="B8814" t="s">
        <v>2401</v>
      </c>
      <c r="C8814" t="b">
        <v>1</v>
      </c>
      <c r="D8814" t="s">
        <v>15</v>
      </c>
      <c r="E8814">
        <v>722</v>
      </c>
      <c r="F8814">
        <v>2020</v>
      </c>
    </row>
    <row r="8815" spans="1:6" x14ac:dyDescent="0.25">
      <c r="A8815" t="s">
        <v>2373</v>
      </c>
      <c r="B8815" t="s">
        <v>2341</v>
      </c>
      <c r="C8815" t="b">
        <v>1</v>
      </c>
      <c r="D8815" t="s">
        <v>32</v>
      </c>
      <c r="E8815">
        <v>67347</v>
      </c>
      <c r="F8815">
        <v>2020</v>
      </c>
    </row>
    <row r="8816" spans="1:6" x14ac:dyDescent="0.25">
      <c r="A8816" t="s">
        <v>2332</v>
      </c>
      <c r="B8816" t="s">
        <v>2343</v>
      </c>
      <c r="C8816" t="b">
        <v>0</v>
      </c>
      <c r="D8816" t="s">
        <v>16</v>
      </c>
      <c r="E8816">
        <v>271044</v>
      </c>
      <c r="F8816">
        <v>2020</v>
      </c>
    </row>
    <row r="8817" spans="1:6" x14ac:dyDescent="0.25">
      <c r="A8817" t="s">
        <v>2383</v>
      </c>
      <c r="B8817" t="s">
        <v>2343</v>
      </c>
      <c r="C8817" t="b">
        <v>1</v>
      </c>
      <c r="D8817" t="s">
        <v>16</v>
      </c>
      <c r="E8817">
        <v>807894</v>
      </c>
      <c r="F8817">
        <v>2020</v>
      </c>
    </row>
    <row r="8818" spans="1:6" x14ac:dyDescent="0.25">
      <c r="A8818" t="s">
        <v>2446</v>
      </c>
      <c r="B8818" t="s">
        <v>2352</v>
      </c>
      <c r="C8818" t="b">
        <v>1</v>
      </c>
      <c r="D8818" t="s">
        <v>16</v>
      </c>
      <c r="E8818">
        <v>103233</v>
      </c>
      <c r="F8818">
        <v>2020</v>
      </c>
    </row>
    <row r="8819" spans="1:6" x14ac:dyDescent="0.25">
      <c r="A8819" t="s">
        <v>2373</v>
      </c>
      <c r="B8819" t="s">
        <v>2352</v>
      </c>
      <c r="C8819" t="b">
        <v>1</v>
      </c>
      <c r="D8819" t="s">
        <v>15</v>
      </c>
      <c r="E8819">
        <v>6355</v>
      </c>
      <c r="F8819">
        <v>2020</v>
      </c>
    </row>
    <row r="8820" spans="1:6" x14ac:dyDescent="0.25">
      <c r="A8820" t="s">
        <v>2390</v>
      </c>
      <c r="B8820" t="s">
        <v>2339</v>
      </c>
      <c r="C8820" t="b">
        <v>1</v>
      </c>
      <c r="D8820" t="s">
        <v>50</v>
      </c>
      <c r="E8820">
        <v>373637</v>
      </c>
      <c r="F8820">
        <v>2020</v>
      </c>
    </row>
    <row r="8821" spans="1:6" x14ac:dyDescent="0.25">
      <c r="A8821" t="s">
        <v>2373</v>
      </c>
      <c r="B8821" t="s">
        <v>2386</v>
      </c>
      <c r="C8821" t="b">
        <v>1</v>
      </c>
      <c r="D8821" t="s">
        <v>85</v>
      </c>
      <c r="E8821">
        <v>13428</v>
      </c>
      <c r="F8821">
        <v>2020</v>
      </c>
    </row>
    <row r="8822" spans="1:6" x14ac:dyDescent="0.25">
      <c r="A8822" t="s">
        <v>2382</v>
      </c>
      <c r="B8822" t="s">
        <v>2401</v>
      </c>
      <c r="C8822" t="b">
        <v>1</v>
      </c>
      <c r="D8822" t="s">
        <v>15</v>
      </c>
      <c r="E8822">
        <v>1459</v>
      </c>
      <c r="F8822">
        <v>2020</v>
      </c>
    </row>
    <row r="8823" spans="1:6" x14ac:dyDescent="0.25">
      <c r="A8823" t="s">
        <v>2398</v>
      </c>
      <c r="B8823" t="s">
        <v>2401</v>
      </c>
      <c r="C8823" t="b">
        <v>1</v>
      </c>
      <c r="D8823" t="s">
        <v>15</v>
      </c>
      <c r="E8823">
        <v>1767</v>
      </c>
      <c r="F8823">
        <v>2020</v>
      </c>
    </row>
    <row r="8824" spans="1:6" x14ac:dyDescent="0.25">
      <c r="A8824" t="s">
        <v>2382</v>
      </c>
      <c r="B8824" t="s">
        <v>2401</v>
      </c>
      <c r="C8824" t="b">
        <v>1</v>
      </c>
      <c r="D8824" t="s">
        <v>15</v>
      </c>
      <c r="E8824">
        <v>1346</v>
      </c>
      <c r="F8824">
        <v>2020</v>
      </c>
    </row>
    <row r="8825" spans="1:6" x14ac:dyDescent="0.25">
      <c r="A8825" t="s">
        <v>2398</v>
      </c>
      <c r="B8825" t="s">
        <v>2401</v>
      </c>
      <c r="C8825" t="b">
        <v>1</v>
      </c>
      <c r="D8825" t="s">
        <v>15</v>
      </c>
      <c r="E8825">
        <v>2004</v>
      </c>
      <c r="F8825">
        <v>2020</v>
      </c>
    </row>
    <row r="8826" spans="1:6" x14ac:dyDescent="0.25">
      <c r="A8826" t="s">
        <v>2379</v>
      </c>
      <c r="B8826" t="s">
        <v>2401</v>
      </c>
      <c r="C8826" t="b">
        <v>1</v>
      </c>
      <c r="D8826" t="s">
        <v>15</v>
      </c>
      <c r="E8826">
        <v>1775</v>
      </c>
      <c r="F8826">
        <v>2020</v>
      </c>
    </row>
    <row r="8827" spans="1:6" x14ac:dyDescent="0.25">
      <c r="A8827" t="s">
        <v>2382</v>
      </c>
      <c r="B8827" t="s">
        <v>2401</v>
      </c>
      <c r="C8827" t="b">
        <v>1</v>
      </c>
      <c r="D8827" t="s">
        <v>15</v>
      </c>
      <c r="E8827">
        <v>1455</v>
      </c>
      <c r="F8827">
        <v>2020</v>
      </c>
    </row>
    <row r="8828" spans="1:6" x14ac:dyDescent="0.25">
      <c r="A8828" t="s">
        <v>2398</v>
      </c>
      <c r="B8828" t="s">
        <v>2401</v>
      </c>
      <c r="C8828" t="b">
        <v>1</v>
      </c>
      <c r="D8828" t="s">
        <v>15</v>
      </c>
      <c r="E8828">
        <v>1380</v>
      </c>
      <c r="F8828">
        <v>2020</v>
      </c>
    </row>
    <row r="8829" spans="1:6" x14ac:dyDescent="0.25">
      <c r="A8829" t="s">
        <v>2380</v>
      </c>
      <c r="B8829" t="s">
        <v>2401</v>
      </c>
      <c r="C8829" t="b">
        <v>1</v>
      </c>
      <c r="D8829" t="s">
        <v>15</v>
      </c>
      <c r="E8829">
        <v>1653</v>
      </c>
      <c r="F8829">
        <v>2020</v>
      </c>
    </row>
    <row r="8830" spans="1:6" x14ac:dyDescent="0.25">
      <c r="A8830" t="s">
        <v>2379</v>
      </c>
      <c r="B8830" t="s">
        <v>2401</v>
      </c>
      <c r="C8830" t="b">
        <v>1</v>
      </c>
      <c r="D8830" t="s">
        <v>15</v>
      </c>
      <c r="E8830">
        <v>2305</v>
      </c>
      <c r="F8830">
        <v>2020</v>
      </c>
    </row>
    <row r="8831" spans="1:6" x14ac:dyDescent="0.25">
      <c r="A8831" t="s">
        <v>2379</v>
      </c>
      <c r="B8831" t="s">
        <v>2386</v>
      </c>
      <c r="C8831" t="b">
        <v>1</v>
      </c>
      <c r="D8831" t="s">
        <v>100</v>
      </c>
      <c r="E8831">
        <v>39655</v>
      </c>
      <c r="F8831">
        <v>2020</v>
      </c>
    </row>
    <row r="8832" spans="1:6" x14ac:dyDescent="0.25">
      <c r="A8832" t="s">
        <v>2381</v>
      </c>
      <c r="B8832" t="s">
        <v>2386</v>
      </c>
      <c r="C8832" t="b">
        <v>1</v>
      </c>
      <c r="D8832" t="s">
        <v>97</v>
      </c>
      <c r="E8832">
        <v>101510</v>
      </c>
      <c r="F8832">
        <v>2020</v>
      </c>
    </row>
    <row r="8833" spans="1:6" x14ac:dyDescent="0.25">
      <c r="A8833" t="s">
        <v>2379</v>
      </c>
      <c r="B8833" t="s">
        <v>2386</v>
      </c>
      <c r="C8833" t="b">
        <v>1</v>
      </c>
      <c r="D8833" t="s">
        <v>50</v>
      </c>
      <c r="E8833">
        <v>23461</v>
      </c>
      <c r="F8833">
        <v>2020</v>
      </c>
    </row>
    <row r="8834" spans="1:6" x14ac:dyDescent="0.25">
      <c r="A8834" t="s">
        <v>2373</v>
      </c>
      <c r="B8834" t="s">
        <v>2386</v>
      </c>
      <c r="C8834" t="b">
        <v>1</v>
      </c>
      <c r="D8834" t="s">
        <v>60</v>
      </c>
      <c r="E8834">
        <v>20672</v>
      </c>
      <c r="F8834">
        <v>2020</v>
      </c>
    </row>
    <row r="8835" spans="1:6" x14ac:dyDescent="0.25">
      <c r="A8835" t="s">
        <v>2379</v>
      </c>
      <c r="B8835" t="s">
        <v>2386</v>
      </c>
      <c r="C8835" t="b">
        <v>1</v>
      </c>
      <c r="D8835" t="s">
        <v>122</v>
      </c>
      <c r="E8835">
        <v>50785</v>
      </c>
      <c r="F8835">
        <v>2020</v>
      </c>
    </row>
    <row r="8836" spans="1:6" x14ac:dyDescent="0.25">
      <c r="A8836" t="s">
        <v>2373</v>
      </c>
      <c r="B8836" t="s">
        <v>2386</v>
      </c>
      <c r="C8836" t="b">
        <v>1</v>
      </c>
      <c r="D8836" t="s">
        <v>97</v>
      </c>
      <c r="E8836">
        <v>21137</v>
      </c>
      <c r="F8836">
        <v>2020</v>
      </c>
    </row>
    <row r="8837" spans="1:6" x14ac:dyDescent="0.25">
      <c r="A8837" t="s">
        <v>2373</v>
      </c>
      <c r="B8837" t="s">
        <v>2386</v>
      </c>
      <c r="C8837" t="b">
        <v>1</v>
      </c>
      <c r="D8837" t="s">
        <v>114</v>
      </c>
      <c r="E8837">
        <v>24186</v>
      </c>
      <c r="F8837">
        <v>2020</v>
      </c>
    </row>
    <row r="8838" spans="1:6" x14ac:dyDescent="0.25">
      <c r="A8838" t="s">
        <v>2379</v>
      </c>
      <c r="B8838" t="s">
        <v>2386</v>
      </c>
      <c r="C8838" t="b">
        <v>1</v>
      </c>
      <c r="D8838" t="s">
        <v>85</v>
      </c>
      <c r="E8838">
        <v>5604</v>
      </c>
      <c r="F8838">
        <v>2020</v>
      </c>
    </row>
    <row r="8839" spans="1:6" x14ac:dyDescent="0.25">
      <c r="A8839" t="s">
        <v>2338</v>
      </c>
      <c r="B8839" t="s">
        <v>2386</v>
      </c>
      <c r="C8839" t="b">
        <v>1</v>
      </c>
      <c r="D8839" t="s">
        <v>122</v>
      </c>
      <c r="E8839">
        <v>75485</v>
      </c>
      <c r="F8839">
        <v>2020</v>
      </c>
    </row>
    <row r="8840" spans="1:6" x14ac:dyDescent="0.25">
      <c r="A8840" t="s">
        <v>2373</v>
      </c>
      <c r="B8840" t="s">
        <v>2386</v>
      </c>
      <c r="C8840" t="b">
        <v>1</v>
      </c>
      <c r="D8840" t="s">
        <v>42</v>
      </c>
      <c r="E8840">
        <v>47279</v>
      </c>
      <c r="F8840">
        <v>2020</v>
      </c>
    </row>
    <row r="8841" spans="1:6" x14ac:dyDescent="0.25">
      <c r="A8841" t="s">
        <v>2373</v>
      </c>
      <c r="B8841" t="s">
        <v>2386</v>
      </c>
      <c r="C8841" t="b">
        <v>1</v>
      </c>
      <c r="D8841" t="s">
        <v>58</v>
      </c>
      <c r="E8841">
        <v>4912</v>
      </c>
      <c r="F8841">
        <v>2020</v>
      </c>
    </row>
    <row r="8842" spans="1:6" x14ac:dyDescent="0.25">
      <c r="A8842" t="s">
        <v>2373</v>
      </c>
      <c r="B8842" t="s">
        <v>2386</v>
      </c>
      <c r="C8842" t="b">
        <v>1</v>
      </c>
      <c r="D8842" t="s">
        <v>12</v>
      </c>
      <c r="E8842">
        <v>32946</v>
      </c>
      <c r="F8842">
        <v>2020</v>
      </c>
    </row>
    <row r="8843" spans="1:6" x14ac:dyDescent="0.25">
      <c r="A8843" t="s">
        <v>2379</v>
      </c>
      <c r="B8843" t="s">
        <v>2386</v>
      </c>
      <c r="C8843" t="b">
        <v>1</v>
      </c>
      <c r="D8843" t="s">
        <v>27</v>
      </c>
      <c r="E8843">
        <v>47280</v>
      </c>
      <c r="F8843">
        <v>2020</v>
      </c>
    </row>
    <row r="8844" spans="1:6" x14ac:dyDescent="0.25">
      <c r="A8844" t="s">
        <v>2338</v>
      </c>
      <c r="B8844" t="s">
        <v>2352</v>
      </c>
      <c r="C8844" t="b">
        <v>1</v>
      </c>
      <c r="D8844" t="s">
        <v>15</v>
      </c>
      <c r="E8844">
        <v>111171</v>
      </c>
      <c r="F8844">
        <v>2020</v>
      </c>
    </row>
    <row r="8845" spans="1:6" x14ac:dyDescent="0.25">
      <c r="A8845" t="s">
        <v>2332</v>
      </c>
      <c r="B8845" t="s">
        <v>2343</v>
      </c>
      <c r="C8845" t="b">
        <v>0</v>
      </c>
      <c r="D8845" t="s">
        <v>32</v>
      </c>
      <c r="E8845">
        <v>536515</v>
      </c>
      <c r="F8845">
        <v>2020</v>
      </c>
    </row>
    <row r="8846" spans="1:6" x14ac:dyDescent="0.25">
      <c r="A8846" t="s">
        <v>2383</v>
      </c>
      <c r="B8846" t="s">
        <v>2343</v>
      </c>
      <c r="C8846" t="b">
        <v>1</v>
      </c>
      <c r="D8846" t="s">
        <v>32</v>
      </c>
      <c r="E8846">
        <v>984936</v>
      </c>
      <c r="F8846">
        <v>2020</v>
      </c>
    </row>
    <row r="8847" spans="1:6" x14ac:dyDescent="0.25">
      <c r="A8847" t="s">
        <v>2353</v>
      </c>
      <c r="B8847" t="s">
        <v>2350</v>
      </c>
      <c r="C8847" t="b">
        <v>0</v>
      </c>
      <c r="D8847" t="s">
        <v>88</v>
      </c>
      <c r="E8847">
        <v>1256.6569999999999</v>
      </c>
      <c r="F8847">
        <v>2020</v>
      </c>
    </row>
    <row r="8848" spans="1:6" x14ac:dyDescent="0.25">
      <c r="A8848" t="s">
        <v>2383</v>
      </c>
      <c r="B8848" t="s">
        <v>2352</v>
      </c>
      <c r="C8848" t="b">
        <v>1</v>
      </c>
      <c r="D8848" t="s">
        <v>88</v>
      </c>
      <c r="E8848">
        <v>581094.34</v>
      </c>
      <c r="F8848">
        <v>2020</v>
      </c>
    </row>
    <row r="8849" spans="1:6" x14ac:dyDescent="0.25">
      <c r="A8849" t="s">
        <v>2380</v>
      </c>
      <c r="B8849" t="s">
        <v>2350</v>
      </c>
      <c r="C8849" t="b">
        <v>0</v>
      </c>
      <c r="D8849" t="s">
        <v>105</v>
      </c>
      <c r="E8849">
        <v>-129</v>
      </c>
      <c r="F8849">
        <v>2020</v>
      </c>
    </row>
    <row r="8850" spans="1:6" x14ac:dyDescent="0.25">
      <c r="A8850" t="s">
        <v>2379</v>
      </c>
      <c r="B8850" t="s">
        <v>2339</v>
      </c>
      <c r="C8850" t="b">
        <v>1</v>
      </c>
      <c r="D8850" t="s">
        <v>90</v>
      </c>
      <c r="E8850">
        <v>173806</v>
      </c>
      <c r="F8850">
        <v>2020</v>
      </c>
    </row>
    <row r="8851" spans="1:6" x14ac:dyDescent="0.25">
      <c r="A8851" t="s">
        <v>2398</v>
      </c>
      <c r="B8851" t="s">
        <v>2339</v>
      </c>
      <c r="C8851" t="b">
        <v>1</v>
      </c>
      <c r="D8851" t="s">
        <v>90</v>
      </c>
      <c r="E8851">
        <v>143736</v>
      </c>
      <c r="F8851">
        <v>2020</v>
      </c>
    </row>
    <row r="8852" spans="1:6" x14ac:dyDescent="0.25">
      <c r="A8852" t="s">
        <v>2382</v>
      </c>
      <c r="B8852" t="s">
        <v>2339</v>
      </c>
      <c r="C8852" t="b">
        <v>1</v>
      </c>
      <c r="D8852" t="s">
        <v>90</v>
      </c>
      <c r="E8852">
        <v>141294</v>
      </c>
      <c r="F8852">
        <v>2020</v>
      </c>
    </row>
    <row r="8853" spans="1:6" x14ac:dyDescent="0.25">
      <c r="A8853" t="s">
        <v>2342</v>
      </c>
      <c r="B8853" t="s">
        <v>2350</v>
      </c>
      <c r="C8853" t="b">
        <v>1</v>
      </c>
      <c r="D8853" t="s">
        <v>60</v>
      </c>
      <c r="E8853">
        <v>58</v>
      </c>
      <c r="F8853">
        <v>2020</v>
      </c>
    </row>
    <row r="8854" spans="1:6" x14ac:dyDescent="0.25">
      <c r="A8854" t="s">
        <v>2342</v>
      </c>
      <c r="B8854" t="s">
        <v>2350</v>
      </c>
      <c r="C8854" t="b">
        <v>1</v>
      </c>
      <c r="D8854" t="s">
        <v>60</v>
      </c>
      <c r="E8854">
        <v>56</v>
      </c>
      <c r="F8854">
        <v>2020</v>
      </c>
    </row>
    <row r="8855" spans="1:6" x14ac:dyDescent="0.25">
      <c r="A8855" t="s">
        <v>2332</v>
      </c>
      <c r="B8855" t="s">
        <v>2343</v>
      </c>
      <c r="C8855" t="b">
        <v>0</v>
      </c>
      <c r="D8855" t="s">
        <v>6</v>
      </c>
      <c r="E8855">
        <v>191609</v>
      </c>
      <c r="F8855">
        <v>2020</v>
      </c>
    </row>
    <row r="8856" spans="1:6" x14ac:dyDescent="0.25">
      <c r="A8856" t="s">
        <v>2389</v>
      </c>
      <c r="B8856" t="s">
        <v>2343</v>
      </c>
      <c r="C8856" t="b">
        <v>1</v>
      </c>
      <c r="D8856" t="s">
        <v>6</v>
      </c>
      <c r="E8856">
        <v>631064</v>
      </c>
      <c r="F8856">
        <v>2020</v>
      </c>
    </row>
    <row r="8857" spans="1:6" x14ac:dyDescent="0.25">
      <c r="A8857" t="s">
        <v>2381</v>
      </c>
      <c r="B8857" t="s">
        <v>2343</v>
      </c>
      <c r="C8857" t="b">
        <v>1</v>
      </c>
      <c r="D8857" t="s">
        <v>63</v>
      </c>
      <c r="E8857">
        <v>1581137</v>
      </c>
      <c r="F8857">
        <v>2020</v>
      </c>
    </row>
    <row r="8858" spans="1:6" x14ac:dyDescent="0.25">
      <c r="A8858" t="s">
        <v>2381</v>
      </c>
      <c r="B8858" t="s">
        <v>2343</v>
      </c>
      <c r="C8858" t="b">
        <v>1</v>
      </c>
      <c r="D8858" t="s">
        <v>63</v>
      </c>
      <c r="E8858">
        <v>2935753</v>
      </c>
      <c r="F8858">
        <v>2020</v>
      </c>
    </row>
    <row r="8859" spans="1:6" x14ac:dyDescent="0.25">
      <c r="A8859" t="s">
        <v>2383</v>
      </c>
      <c r="B8859" t="s">
        <v>2339</v>
      </c>
      <c r="C8859" t="b">
        <v>1</v>
      </c>
      <c r="D8859" t="s">
        <v>90</v>
      </c>
      <c r="E8859">
        <v>257051</v>
      </c>
      <c r="F8859">
        <v>2020</v>
      </c>
    </row>
    <row r="8860" spans="1:6" x14ac:dyDescent="0.25">
      <c r="A8860" t="s">
        <v>2379</v>
      </c>
      <c r="B8860" t="s">
        <v>2339</v>
      </c>
      <c r="C8860" t="b">
        <v>1</v>
      </c>
      <c r="D8860" t="s">
        <v>134</v>
      </c>
      <c r="E8860">
        <v>109272</v>
      </c>
      <c r="F8860">
        <v>2020</v>
      </c>
    </row>
    <row r="8861" spans="1:6" x14ac:dyDescent="0.25">
      <c r="A8861" t="s">
        <v>2379</v>
      </c>
      <c r="B8861" t="s">
        <v>2339</v>
      </c>
      <c r="C8861" t="b">
        <v>1</v>
      </c>
      <c r="D8861" t="s">
        <v>134</v>
      </c>
      <c r="E8861">
        <v>358815</v>
      </c>
      <c r="F8861">
        <v>2020</v>
      </c>
    </row>
    <row r="8862" spans="1:6" x14ac:dyDescent="0.25">
      <c r="A8862" t="s">
        <v>2379</v>
      </c>
      <c r="B8862" t="s">
        <v>2401</v>
      </c>
      <c r="C8862" t="b">
        <v>1</v>
      </c>
      <c r="D8862" t="s">
        <v>15</v>
      </c>
      <c r="E8862">
        <v>3579</v>
      </c>
      <c r="F8862">
        <v>2020</v>
      </c>
    </row>
    <row r="8863" spans="1:6" x14ac:dyDescent="0.25">
      <c r="A8863" t="s">
        <v>2338</v>
      </c>
      <c r="B8863" t="s">
        <v>2372</v>
      </c>
      <c r="C8863" t="b">
        <v>1</v>
      </c>
      <c r="D8863" t="s">
        <v>15</v>
      </c>
      <c r="E8863">
        <v>5708</v>
      </c>
      <c r="F8863">
        <v>2020</v>
      </c>
    </row>
    <row r="8864" spans="1:6" x14ac:dyDescent="0.25">
      <c r="A8864" t="s">
        <v>2338</v>
      </c>
      <c r="B8864" t="s">
        <v>2372</v>
      </c>
      <c r="C8864" t="b">
        <v>1</v>
      </c>
      <c r="D8864" t="s">
        <v>15</v>
      </c>
      <c r="E8864">
        <v>10191</v>
      </c>
      <c r="F8864">
        <v>2020</v>
      </c>
    </row>
    <row r="8865" spans="1:6" x14ac:dyDescent="0.25">
      <c r="A8865" t="s">
        <v>2379</v>
      </c>
      <c r="B8865" t="s">
        <v>2339</v>
      </c>
      <c r="C8865" t="b">
        <v>1</v>
      </c>
      <c r="D8865" t="s">
        <v>100</v>
      </c>
      <c r="E8865">
        <v>262180</v>
      </c>
      <c r="F8865">
        <v>2020</v>
      </c>
    </row>
    <row r="8866" spans="1:6" x14ac:dyDescent="0.25">
      <c r="A8866" t="s">
        <v>2332</v>
      </c>
      <c r="B8866" t="s">
        <v>2372</v>
      </c>
      <c r="C8866" t="b">
        <v>0</v>
      </c>
      <c r="D8866" t="s">
        <v>108</v>
      </c>
      <c r="E8866">
        <v>0</v>
      </c>
      <c r="F8866">
        <v>2020</v>
      </c>
    </row>
    <row r="8867" spans="1:6" x14ac:dyDescent="0.25">
      <c r="A8867" t="s">
        <v>2379</v>
      </c>
      <c r="B8867" t="s">
        <v>2339</v>
      </c>
      <c r="C8867" t="b">
        <v>1</v>
      </c>
      <c r="D8867" t="s">
        <v>108</v>
      </c>
      <c r="E8867">
        <v>88303</v>
      </c>
      <c r="F8867">
        <v>2020</v>
      </c>
    </row>
    <row r="8868" spans="1:6" x14ac:dyDescent="0.25">
      <c r="A8868" t="s">
        <v>2332</v>
      </c>
      <c r="B8868" t="s">
        <v>2386</v>
      </c>
      <c r="C8868" t="b">
        <v>0</v>
      </c>
      <c r="D8868" t="s">
        <v>71</v>
      </c>
      <c r="E8868">
        <v>0</v>
      </c>
      <c r="F8868">
        <v>2020</v>
      </c>
    </row>
    <row r="8869" spans="1:6" x14ac:dyDescent="0.25">
      <c r="A8869" t="s">
        <v>2332</v>
      </c>
      <c r="B8869" t="s">
        <v>2345</v>
      </c>
      <c r="C8869" t="b">
        <v>0</v>
      </c>
      <c r="D8869" t="s">
        <v>71</v>
      </c>
      <c r="E8869">
        <v>0</v>
      </c>
      <c r="F8869">
        <v>2020</v>
      </c>
    </row>
    <row r="8870" spans="1:6" x14ac:dyDescent="0.25">
      <c r="A8870" t="s">
        <v>2332</v>
      </c>
      <c r="B8870" t="s">
        <v>2347</v>
      </c>
      <c r="C8870" t="b">
        <v>0</v>
      </c>
      <c r="D8870" t="s">
        <v>71</v>
      </c>
      <c r="E8870">
        <v>0</v>
      </c>
      <c r="F8870">
        <v>2020</v>
      </c>
    </row>
    <row r="8871" spans="1:6" x14ac:dyDescent="0.25">
      <c r="A8871" t="s">
        <v>2332</v>
      </c>
      <c r="B8871" t="s">
        <v>2386</v>
      </c>
      <c r="C8871" t="b">
        <v>0</v>
      </c>
      <c r="D8871" t="s">
        <v>71</v>
      </c>
      <c r="E8871">
        <v>0</v>
      </c>
      <c r="F8871">
        <v>2020</v>
      </c>
    </row>
    <row r="8872" spans="1:6" x14ac:dyDescent="0.25">
      <c r="A8872" t="s">
        <v>2373</v>
      </c>
      <c r="B8872" t="s">
        <v>2345</v>
      </c>
      <c r="C8872" t="b">
        <v>0</v>
      </c>
      <c r="D8872" t="s">
        <v>71</v>
      </c>
      <c r="E8872">
        <v>182404</v>
      </c>
      <c r="F8872">
        <v>2020</v>
      </c>
    </row>
    <row r="8873" spans="1:6" x14ac:dyDescent="0.25">
      <c r="A8873" t="s">
        <v>2332</v>
      </c>
      <c r="B8873" t="s">
        <v>2372</v>
      </c>
      <c r="C8873" t="b">
        <v>0</v>
      </c>
      <c r="D8873" t="s">
        <v>71</v>
      </c>
      <c r="E8873">
        <v>0</v>
      </c>
      <c r="F8873">
        <v>2020</v>
      </c>
    </row>
    <row r="8874" spans="1:6" x14ac:dyDescent="0.25">
      <c r="A8874" t="s">
        <v>2332</v>
      </c>
      <c r="B8874" t="s">
        <v>2386</v>
      </c>
      <c r="C8874" t="b">
        <v>0</v>
      </c>
      <c r="D8874" t="s">
        <v>71</v>
      </c>
      <c r="E8874">
        <v>0</v>
      </c>
      <c r="F8874">
        <v>2020</v>
      </c>
    </row>
    <row r="8875" spans="1:6" x14ac:dyDescent="0.25">
      <c r="A8875" t="s">
        <v>2373</v>
      </c>
      <c r="B8875" t="s">
        <v>2339</v>
      </c>
      <c r="C8875" t="b">
        <v>1</v>
      </c>
      <c r="D8875" t="s">
        <v>60</v>
      </c>
      <c r="E8875">
        <v>667894</v>
      </c>
      <c r="F8875">
        <v>2020</v>
      </c>
    </row>
    <row r="8876" spans="1:6" x14ac:dyDescent="0.25">
      <c r="A8876" t="s">
        <v>2400</v>
      </c>
      <c r="B8876" t="s">
        <v>2339</v>
      </c>
      <c r="C8876" t="b">
        <v>1</v>
      </c>
      <c r="D8876" t="s">
        <v>90</v>
      </c>
      <c r="E8876">
        <v>32973</v>
      </c>
      <c r="F8876">
        <v>2020</v>
      </c>
    </row>
    <row r="8877" spans="1:6" x14ac:dyDescent="0.25">
      <c r="A8877" t="s">
        <v>2398</v>
      </c>
      <c r="B8877" t="s">
        <v>2339</v>
      </c>
      <c r="C8877" t="b">
        <v>1</v>
      </c>
      <c r="D8877" t="s">
        <v>69</v>
      </c>
      <c r="E8877">
        <v>298845</v>
      </c>
      <c r="F8877">
        <v>2020</v>
      </c>
    </row>
    <row r="8878" spans="1:6" x14ac:dyDescent="0.25">
      <c r="A8878" t="s">
        <v>2379</v>
      </c>
      <c r="B8878" t="s">
        <v>2339</v>
      </c>
      <c r="C8878" t="b">
        <v>1</v>
      </c>
      <c r="D8878" t="s">
        <v>69</v>
      </c>
      <c r="E8878">
        <v>323081</v>
      </c>
      <c r="F8878">
        <v>2020</v>
      </c>
    </row>
    <row r="8879" spans="1:6" x14ac:dyDescent="0.25">
      <c r="A8879" t="s">
        <v>2390</v>
      </c>
      <c r="B8879" t="s">
        <v>2350</v>
      </c>
      <c r="C8879" t="b">
        <v>1</v>
      </c>
      <c r="D8879" t="s">
        <v>6</v>
      </c>
      <c r="E8879">
        <v>1823</v>
      </c>
      <c r="F8879">
        <v>2020</v>
      </c>
    </row>
    <row r="8880" spans="1:6" x14ac:dyDescent="0.25">
      <c r="A8880" t="s">
        <v>2332</v>
      </c>
      <c r="B8880" t="s">
        <v>2350</v>
      </c>
      <c r="C8880" t="b">
        <v>0</v>
      </c>
      <c r="D8880" t="s">
        <v>6</v>
      </c>
      <c r="E8880">
        <v>0</v>
      </c>
      <c r="F8880">
        <v>2020</v>
      </c>
    </row>
    <row r="8881" spans="1:6" x14ac:dyDescent="0.25">
      <c r="A8881" t="s">
        <v>2394</v>
      </c>
      <c r="B8881" t="s">
        <v>2350</v>
      </c>
      <c r="C8881" t="b">
        <v>1</v>
      </c>
      <c r="D8881" t="s">
        <v>6</v>
      </c>
      <c r="E8881">
        <v>2338</v>
      </c>
      <c r="F8881">
        <v>2020</v>
      </c>
    </row>
    <row r="8882" spans="1:6" x14ac:dyDescent="0.25">
      <c r="A8882" t="s">
        <v>2332</v>
      </c>
      <c r="B8882" t="s">
        <v>2350</v>
      </c>
      <c r="C8882" t="b">
        <v>0</v>
      </c>
      <c r="D8882" t="s">
        <v>6</v>
      </c>
      <c r="E8882">
        <v>0</v>
      </c>
      <c r="F8882">
        <v>2020</v>
      </c>
    </row>
    <row r="8883" spans="1:6" x14ac:dyDescent="0.25">
      <c r="A8883" t="s">
        <v>2332</v>
      </c>
      <c r="B8883" t="s">
        <v>2350</v>
      </c>
      <c r="C8883" t="b">
        <v>0</v>
      </c>
      <c r="D8883" t="s">
        <v>6</v>
      </c>
      <c r="E8883">
        <v>0</v>
      </c>
      <c r="F8883">
        <v>2020</v>
      </c>
    </row>
    <row r="8884" spans="1:6" x14ac:dyDescent="0.25">
      <c r="A8884" t="s">
        <v>2441</v>
      </c>
      <c r="B8884" t="s">
        <v>2350</v>
      </c>
      <c r="C8884" t="b">
        <v>1</v>
      </c>
      <c r="D8884" t="s">
        <v>6</v>
      </c>
      <c r="E8884">
        <v>1540</v>
      </c>
      <c r="F8884">
        <v>2020</v>
      </c>
    </row>
    <row r="8885" spans="1:6" x14ac:dyDescent="0.25">
      <c r="A8885" t="s">
        <v>2332</v>
      </c>
      <c r="B8885" t="s">
        <v>2350</v>
      </c>
      <c r="C8885" t="b">
        <v>0</v>
      </c>
      <c r="D8885" t="s">
        <v>6</v>
      </c>
      <c r="E8885">
        <v>0</v>
      </c>
      <c r="F8885">
        <v>2020</v>
      </c>
    </row>
    <row r="8886" spans="1:6" x14ac:dyDescent="0.25">
      <c r="A8886" t="s">
        <v>2381</v>
      </c>
      <c r="B8886" t="s">
        <v>2350</v>
      </c>
      <c r="C8886" t="b">
        <v>1</v>
      </c>
      <c r="D8886" t="s">
        <v>6</v>
      </c>
      <c r="E8886">
        <v>3428</v>
      </c>
      <c r="F8886">
        <v>2020</v>
      </c>
    </row>
    <row r="8887" spans="1:6" x14ac:dyDescent="0.25">
      <c r="A8887" t="s">
        <v>2332</v>
      </c>
      <c r="B8887" t="s">
        <v>2350</v>
      </c>
      <c r="C8887" t="b">
        <v>0</v>
      </c>
      <c r="D8887" t="s">
        <v>6</v>
      </c>
      <c r="E8887">
        <v>0</v>
      </c>
      <c r="F8887">
        <v>2020</v>
      </c>
    </row>
    <row r="8888" spans="1:6" x14ac:dyDescent="0.25">
      <c r="A8888" t="s">
        <v>2382</v>
      </c>
      <c r="B8888" t="s">
        <v>2350</v>
      </c>
      <c r="C8888" t="b">
        <v>1</v>
      </c>
      <c r="D8888" t="s">
        <v>6</v>
      </c>
      <c r="E8888">
        <v>1627</v>
      </c>
      <c r="F8888">
        <v>2020</v>
      </c>
    </row>
    <row r="8889" spans="1:6" x14ac:dyDescent="0.25">
      <c r="A8889" t="s">
        <v>2332</v>
      </c>
      <c r="B8889" t="s">
        <v>2350</v>
      </c>
      <c r="C8889" t="b">
        <v>0</v>
      </c>
      <c r="D8889" t="s">
        <v>6</v>
      </c>
      <c r="E8889">
        <v>0</v>
      </c>
      <c r="F8889">
        <v>2020</v>
      </c>
    </row>
    <row r="8890" spans="1:6" x14ac:dyDescent="0.25">
      <c r="A8890" t="s">
        <v>2394</v>
      </c>
      <c r="B8890" t="s">
        <v>2350</v>
      </c>
      <c r="C8890" t="b">
        <v>1</v>
      </c>
      <c r="D8890" t="s">
        <v>6</v>
      </c>
      <c r="E8890">
        <v>2232</v>
      </c>
      <c r="F8890">
        <v>2020</v>
      </c>
    </row>
    <row r="8891" spans="1:6" x14ac:dyDescent="0.25">
      <c r="A8891" t="s">
        <v>2332</v>
      </c>
      <c r="B8891" t="s">
        <v>2350</v>
      </c>
      <c r="C8891" t="b">
        <v>0</v>
      </c>
      <c r="D8891" t="s">
        <v>6</v>
      </c>
      <c r="E8891">
        <v>0</v>
      </c>
      <c r="F8891">
        <v>2020</v>
      </c>
    </row>
    <row r="8892" spans="1:6" x14ac:dyDescent="0.25">
      <c r="A8892" t="s">
        <v>2454</v>
      </c>
      <c r="B8892" t="s">
        <v>2350</v>
      </c>
      <c r="C8892" t="b">
        <v>1</v>
      </c>
      <c r="D8892" t="s">
        <v>6</v>
      </c>
      <c r="E8892">
        <v>1780</v>
      </c>
      <c r="F8892">
        <v>2020</v>
      </c>
    </row>
    <row r="8893" spans="1:6" x14ac:dyDescent="0.25">
      <c r="A8893" t="s">
        <v>2332</v>
      </c>
      <c r="B8893" t="s">
        <v>2350</v>
      </c>
      <c r="C8893" t="b">
        <v>0</v>
      </c>
      <c r="D8893" t="s">
        <v>6</v>
      </c>
      <c r="E8893">
        <v>0</v>
      </c>
      <c r="F8893">
        <v>2020</v>
      </c>
    </row>
    <row r="8894" spans="1:6" x14ac:dyDescent="0.25">
      <c r="A8894" t="s">
        <v>2445</v>
      </c>
      <c r="B8894" t="s">
        <v>2350</v>
      </c>
      <c r="C8894" t="b">
        <v>1</v>
      </c>
      <c r="D8894" t="s">
        <v>6</v>
      </c>
      <c r="E8894">
        <v>1243</v>
      </c>
      <c r="F8894">
        <v>2020</v>
      </c>
    </row>
    <row r="8895" spans="1:6" x14ac:dyDescent="0.25">
      <c r="A8895" t="s">
        <v>2332</v>
      </c>
      <c r="B8895" t="s">
        <v>2350</v>
      </c>
      <c r="C8895" t="b">
        <v>0</v>
      </c>
      <c r="D8895" t="s">
        <v>6</v>
      </c>
      <c r="E8895">
        <v>0</v>
      </c>
      <c r="F8895">
        <v>2020</v>
      </c>
    </row>
    <row r="8896" spans="1:6" x14ac:dyDescent="0.25">
      <c r="A8896" t="s">
        <v>2394</v>
      </c>
      <c r="B8896" t="s">
        <v>2350</v>
      </c>
      <c r="C8896" t="b">
        <v>1</v>
      </c>
      <c r="D8896" t="s">
        <v>6</v>
      </c>
      <c r="E8896">
        <v>1254</v>
      </c>
      <c r="F8896">
        <v>2020</v>
      </c>
    </row>
    <row r="8897" spans="1:6" x14ac:dyDescent="0.25">
      <c r="A8897" t="s">
        <v>2332</v>
      </c>
      <c r="B8897" t="s">
        <v>2350</v>
      </c>
      <c r="C8897" t="b">
        <v>0</v>
      </c>
      <c r="D8897" t="s">
        <v>6</v>
      </c>
      <c r="E8897">
        <v>0</v>
      </c>
      <c r="F8897">
        <v>2020</v>
      </c>
    </row>
    <row r="8898" spans="1:6" x14ac:dyDescent="0.25">
      <c r="A8898" t="s">
        <v>2380</v>
      </c>
      <c r="B8898" t="s">
        <v>2350</v>
      </c>
      <c r="C8898" t="b">
        <v>1</v>
      </c>
      <c r="D8898" t="s">
        <v>6</v>
      </c>
      <c r="E8898">
        <v>1893</v>
      </c>
      <c r="F8898">
        <v>2020</v>
      </c>
    </row>
    <row r="8899" spans="1:6" x14ac:dyDescent="0.25">
      <c r="A8899" t="s">
        <v>2332</v>
      </c>
      <c r="B8899" t="s">
        <v>2350</v>
      </c>
      <c r="C8899" t="b">
        <v>0</v>
      </c>
      <c r="D8899" t="s">
        <v>6</v>
      </c>
      <c r="E8899">
        <v>0</v>
      </c>
      <c r="F8899">
        <v>2020</v>
      </c>
    </row>
    <row r="8900" spans="1:6" x14ac:dyDescent="0.25">
      <c r="A8900" t="s">
        <v>2388</v>
      </c>
      <c r="B8900" t="s">
        <v>2350</v>
      </c>
      <c r="C8900" t="b">
        <v>1</v>
      </c>
      <c r="D8900" t="s">
        <v>6</v>
      </c>
      <c r="E8900">
        <v>1636</v>
      </c>
      <c r="F8900">
        <v>2020</v>
      </c>
    </row>
    <row r="8901" spans="1:6" x14ac:dyDescent="0.25">
      <c r="A8901" t="s">
        <v>2332</v>
      </c>
      <c r="B8901" t="s">
        <v>2350</v>
      </c>
      <c r="C8901" t="b">
        <v>0</v>
      </c>
      <c r="D8901" t="s">
        <v>6</v>
      </c>
      <c r="E8901">
        <v>0</v>
      </c>
      <c r="F8901">
        <v>2020</v>
      </c>
    </row>
    <row r="8902" spans="1:6" x14ac:dyDescent="0.25">
      <c r="A8902" t="s">
        <v>2382</v>
      </c>
      <c r="B8902" t="s">
        <v>2350</v>
      </c>
      <c r="C8902" t="b">
        <v>1</v>
      </c>
      <c r="D8902" t="s">
        <v>6</v>
      </c>
      <c r="E8902">
        <v>2021</v>
      </c>
      <c r="F8902">
        <v>2020</v>
      </c>
    </row>
    <row r="8903" spans="1:6" x14ac:dyDescent="0.25">
      <c r="A8903" t="s">
        <v>2332</v>
      </c>
      <c r="B8903" t="s">
        <v>2350</v>
      </c>
      <c r="C8903" t="b">
        <v>0</v>
      </c>
      <c r="D8903" t="s">
        <v>6</v>
      </c>
      <c r="E8903">
        <v>0</v>
      </c>
      <c r="F8903">
        <v>2020</v>
      </c>
    </row>
    <row r="8904" spans="1:6" x14ac:dyDescent="0.25">
      <c r="A8904" t="s">
        <v>2441</v>
      </c>
      <c r="B8904" t="s">
        <v>2350</v>
      </c>
      <c r="C8904" t="b">
        <v>1</v>
      </c>
      <c r="D8904" t="s">
        <v>6</v>
      </c>
      <c r="E8904">
        <v>1782</v>
      </c>
      <c r="F8904">
        <v>2020</v>
      </c>
    </row>
    <row r="8905" spans="1:6" x14ac:dyDescent="0.25">
      <c r="A8905" t="s">
        <v>2332</v>
      </c>
      <c r="B8905" t="s">
        <v>2350</v>
      </c>
      <c r="C8905" t="b">
        <v>0</v>
      </c>
      <c r="D8905" t="s">
        <v>6</v>
      </c>
      <c r="E8905">
        <v>0</v>
      </c>
      <c r="F8905">
        <v>2020</v>
      </c>
    </row>
    <row r="8906" spans="1:6" x14ac:dyDescent="0.25">
      <c r="A8906" t="s">
        <v>2408</v>
      </c>
      <c r="B8906" t="s">
        <v>2350</v>
      </c>
      <c r="C8906" t="b">
        <v>1</v>
      </c>
      <c r="D8906" t="s">
        <v>6</v>
      </c>
      <c r="E8906">
        <v>2967</v>
      </c>
      <c r="F8906">
        <v>2020</v>
      </c>
    </row>
    <row r="8907" spans="1:6" x14ac:dyDescent="0.25">
      <c r="A8907" t="s">
        <v>2332</v>
      </c>
      <c r="B8907" t="s">
        <v>2350</v>
      </c>
      <c r="C8907" t="b">
        <v>0</v>
      </c>
      <c r="D8907" t="s">
        <v>6</v>
      </c>
      <c r="E8907">
        <v>0</v>
      </c>
      <c r="F8907">
        <v>2020</v>
      </c>
    </row>
    <row r="8908" spans="1:6" x14ac:dyDescent="0.25">
      <c r="A8908" t="s">
        <v>2394</v>
      </c>
      <c r="B8908" t="s">
        <v>2350</v>
      </c>
      <c r="C8908" t="b">
        <v>1</v>
      </c>
      <c r="D8908" t="s">
        <v>6</v>
      </c>
      <c r="E8908">
        <v>3519</v>
      </c>
      <c r="F8908">
        <v>2020</v>
      </c>
    </row>
    <row r="8909" spans="1:6" x14ac:dyDescent="0.25">
      <c r="A8909" t="s">
        <v>2332</v>
      </c>
      <c r="B8909" t="s">
        <v>2350</v>
      </c>
      <c r="C8909" t="b">
        <v>0</v>
      </c>
      <c r="D8909" t="s">
        <v>6</v>
      </c>
      <c r="E8909">
        <v>0</v>
      </c>
      <c r="F8909">
        <v>2020</v>
      </c>
    </row>
    <row r="8910" spans="1:6" x14ac:dyDescent="0.25">
      <c r="A8910" t="s">
        <v>2332</v>
      </c>
      <c r="B8910" t="s">
        <v>2350</v>
      </c>
      <c r="C8910" t="b">
        <v>0</v>
      </c>
      <c r="D8910" t="s">
        <v>19</v>
      </c>
      <c r="E8910">
        <v>0</v>
      </c>
      <c r="F8910">
        <v>2020</v>
      </c>
    </row>
    <row r="8911" spans="1:6" x14ac:dyDescent="0.25">
      <c r="A8911" t="s">
        <v>2338</v>
      </c>
      <c r="B8911" t="s">
        <v>2372</v>
      </c>
      <c r="C8911" t="b">
        <v>1</v>
      </c>
      <c r="D8911" t="s">
        <v>19</v>
      </c>
      <c r="E8911">
        <v>599.18200000000002</v>
      </c>
      <c r="F8911">
        <v>2020</v>
      </c>
    </row>
    <row r="8912" spans="1:6" x14ac:dyDescent="0.25">
      <c r="A8912" t="s">
        <v>2353</v>
      </c>
      <c r="B8912" t="s">
        <v>2352</v>
      </c>
      <c r="C8912" t="b">
        <v>0</v>
      </c>
      <c r="D8912" t="s">
        <v>19</v>
      </c>
      <c r="E8912">
        <v>93.817999999999998</v>
      </c>
      <c r="F8912">
        <v>2020</v>
      </c>
    </row>
    <row r="8913" spans="1:6" x14ac:dyDescent="0.25">
      <c r="A8913" t="s">
        <v>2417</v>
      </c>
      <c r="B8913" t="s">
        <v>2341</v>
      </c>
      <c r="C8913" t="b">
        <v>1</v>
      </c>
      <c r="D8913" t="s">
        <v>60</v>
      </c>
      <c r="E8913">
        <v>104811</v>
      </c>
      <c r="F8913">
        <v>2020</v>
      </c>
    </row>
    <row r="8914" spans="1:6" x14ac:dyDescent="0.25">
      <c r="A8914" t="s">
        <v>2332</v>
      </c>
      <c r="B8914" t="s">
        <v>2345</v>
      </c>
      <c r="C8914" t="b">
        <v>0</v>
      </c>
      <c r="D8914" t="s">
        <v>19</v>
      </c>
      <c r="E8914">
        <v>0</v>
      </c>
      <c r="F8914">
        <v>2020</v>
      </c>
    </row>
    <row r="8915" spans="1:6" x14ac:dyDescent="0.25">
      <c r="A8915" t="s">
        <v>2332</v>
      </c>
      <c r="B8915" t="s">
        <v>2350</v>
      </c>
      <c r="C8915" t="b">
        <v>0</v>
      </c>
      <c r="D8915" t="s">
        <v>19</v>
      </c>
      <c r="E8915">
        <v>0</v>
      </c>
      <c r="F8915">
        <v>2020</v>
      </c>
    </row>
    <row r="8916" spans="1:6" x14ac:dyDescent="0.25">
      <c r="A8916" t="s">
        <v>2373</v>
      </c>
      <c r="B8916" t="s">
        <v>2372</v>
      </c>
      <c r="C8916" t="b">
        <v>1</v>
      </c>
      <c r="D8916" t="s">
        <v>19</v>
      </c>
      <c r="E8916">
        <v>3110.9409999999998</v>
      </c>
      <c r="F8916">
        <v>2020</v>
      </c>
    </row>
    <row r="8917" spans="1:6" x14ac:dyDescent="0.25">
      <c r="A8917" t="s">
        <v>2353</v>
      </c>
      <c r="B8917" t="s">
        <v>2352</v>
      </c>
      <c r="C8917" t="b">
        <v>0</v>
      </c>
      <c r="D8917" t="s">
        <v>19</v>
      </c>
      <c r="E8917">
        <v>926.05899999999997</v>
      </c>
      <c r="F8917">
        <v>2020</v>
      </c>
    </row>
    <row r="8918" spans="1:6" x14ac:dyDescent="0.25">
      <c r="A8918" t="s">
        <v>2398</v>
      </c>
      <c r="B8918" t="s">
        <v>2386</v>
      </c>
      <c r="C8918" t="b">
        <v>1</v>
      </c>
      <c r="D8918" t="s">
        <v>114</v>
      </c>
      <c r="E8918">
        <v>8323</v>
      </c>
      <c r="F8918">
        <v>2020</v>
      </c>
    </row>
    <row r="8919" spans="1:6" x14ac:dyDescent="0.25">
      <c r="A8919" t="s">
        <v>2373</v>
      </c>
      <c r="B8919" t="s">
        <v>2372</v>
      </c>
      <c r="C8919" t="b">
        <v>0</v>
      </c>
      <c r="D8919" t="s">
        <v>35</v>
      </c>
      <c r="E8919">
        <v>73919.032999999996</v>
      </c>
      <c r="F8919">
        <v>2020</v>
      </c>
    </row>
    <row r="8920" spans="1:6" x14ac:dyDescent="0.25">
      <c r="A8920" t="s">
        <v>2353</v>
      </c>
      <c r="B8920" t="s">
        <v>2347</v>
      </c>
      <c r="C8920" t="b">
        <v>0</v>
      </c>
      <c r="D8920" t="s">
        <v>35</v>
      </c>
      <c r="E8920">
        <v>197250.75</v>
      </c>
      <c r="F8920">
        <v>2020</v>
      </c>
    </row>
    <row r="8921" spans="1:6" x14ac:dyDescent="0.25">
      <c r="A8921" t="s">
        <v>2373</v>
      </c>
      <c r="B8921" t="s">
        <v>2372</v>
      </c>
      <c r="C8921" t="b">
        <v>0</v>
      </c>
      <c r="D8921" t="s">
        <v>35</v>
      </c>
      <c r="E8921">
        <v>262794.21999999997</v>
      </c>
      <c r="F8921">
        <v>2020</v>
      </c>
    </row>
    <row r="8922" spans="1:6" x14ac:dyDescent="0.25">
      <c r="A8922" t="s">
        <v>2353</v>
      </c>
      <c r="B8922" t="s">
        <v>2347</v>
      </c>
      <c r="C8922" t="b">
        <v>0</v>
      </c>
      <c r="D8922" t="s">
        <v>15</v>
      </c>
      <c r="E8922">
        <v>13402</v>
      </c>
      <c r="F8922">
        <v>2020</v>
      </c>
    </row>
    <row r="8923" spans="1:6" x14ac:dyDescent="0.25">
      <c r="A8923" t="s">
        <v>2389</v>
      </c>
      <c r="B8923" t="s">
        <v>2471</v>
      </c>
      <c r="C8923" t="b">
        <v>1</v>
      </c>
      <c r="D8923" t="s">
        <v>15</v>
      </c>
      <c r="E8923">
        <v>269143</v>
      </c>
      <c r="F8923">
        <v>2020</v>
      </c>
    </row>
    <row r="8924" spans="1:6" x14ac:dyDescent="0.25">
      <c r="A8924" t="s">
        <v>2353</v>
      </c>
      <c r="B8924" t="s">
        <v>2347</v>
      </c>
      <c r="C8924" t="b">
        <v>0</v>
      </c>
      <c r="D8924" t="s">
        <v>15</v>
      </c>
      <c r="E8924">
        <v>14192</v>
      </c>
      <c r="F8924">
        <v>2020</v>
      </c>
    </row>
    <row r="8925" spans="1:6" x14ac:dyDescent="0.25">
      <c r="A8925" t="s">
        <v>2389</v>
      </c>
      <c r="B8925" t="s">
        <v>2471</v>
      </c>
      <c r="C8925" t="b">
        <v>1</v>
      </c>
      <c r="D8925" t="s">
        <v>15</v>
      </c>
      <c r="E8925">
        <v>270941</v>
      </c>
      <c r="F8925">
        <v>2020</v>
      </c>
    </row>
    <row r="8926" spans="1:6" x14ac:dyDescent="0.25">
      <c r="A8926" t="s">
        <v>2353</v>
      </c>
      <c r="B8926" t="s">
        <v>2347</v>
      </c>
      <c r="C8926" t="b">
        <v>0</v>
      </c>
      <c r="D8926" t="s">
        <v>15</v>
      </c>
      <c r="E8926">
        <v>12890</v>
      </c>
      <c r="F8926">
        <v>2020</v>
      </c>
    </row>
    <row r="8927" spans="1:6" x14ac:dyDescent="0.25">
      <c r="A8927" t="s">
        <v>2389</v>
      </c>
      <c r="B8927" t="s">
        <v>2471</v>
      </c>
      <c r="C8927" t="b">
        <v>1</v>
      </c>
      <c r="D8927" t="s">
        <v>15</v>
      </c>
      <c r="E8927">
        <v>275733</v>
      </c>
      <c r="F8927">
        <v>2020</v>
      </c>
    </row>
    <row r="8928" spans="1:6" x14ac:dyDescent="0.25">
      <c r="A8928" t="s">
        <v>2353</v>
      </c>
      <c r="B8928" t="s">
        <v>2352</v>
      </c>
      <c r="C8928" t="b">
        <v>0</v>
      </c>
      <c r="D8928" t="s">
        <v>27</v>
      </c>
      <c r="E8928">
        <v>11</v>
      </c>
      <c r="F8928">
        <v>2020</v>
      </c>
    </row>
    <row r="8929" spans="1:6" x14ac:dyDescent="0.25">
      <c r="A8929" t="s">
        <v>2332</v>
      </c>
      <c r="B8929" t="s">
        <v>2386</v>
      </c>
      <c r="C8929" t="b">
        <v>0</v>
      </c>
      <c r="D8929" t="s">
        <v>27</v>
      </c>
      <c r="E8929">
        <v>0</v>
      </c>
      <c r="F8929">
        <v>2020</v>
      </c>
    </row>
    <row r="8930" spans="1:6" x14ac:dyDescent="0.25">
      <c r="A8930" t="s">
        <v>2383</v>
      </c>
      <c r="B8930" t="s">
        <v>2339</v>
      </c>
      <c r="C8930" t="b">
        <v>1</v>
      </c>
      <c r="D8930" t="s">
        <v>85</v>
      </c>
      <c r="E8930">
        <v>51698</v>
      </c>
      <c r="F8930">
        <v>2020</v>
      </c>
    </row>
    <row r="8931" spans="1:6" x14ac:dyDescent="0.25">
      <c r="A8931" t="s">
        <v>2379</v>
      </c>
      <c r="B8931" t="s">
        <v>2339</v>
      </c>
      <c r="C8931" t="b">
        <v>1</v>
      </c>
      <c r="D8931" t="s">
        <v>116</v>
      </c>
      <c r="E8931">
        <v>395386</v>
      </c>
      <c r="F8931">
        <v>2020</v>
      </c>
    </row>
    <row r="8932" spans="1:6" x14ac:dyDescent="0.25">
      <c r="A8932" t="s">
        <v>2338</v>
      </c>
      <c r="B8932" t="s">
        <v>2339</v>
      </c>
      <c r="C8932" t="b">
        <v>1</v>
      </c>
      <c r="D8932" t="s">
        <v>119</v>
      </c>
      <c r="E8932">
        <v>69499</v>
      </c>
      <c r="F8932">
        <v>2020</v>
      </c>
    </row>
    <row r="8933" spans="1:6" x14ac:dyDescent="0.25">
      <c r="A8933" t="s">
        <v>2379</v>
      </c>
      <c r="B8933" t="s">
        <v>2401</v>
      </c>
      <c r="C8933" t="b">
        <v>1</v>
      </c>
      <c r="D8933" t="s">
        <v>79</v>
      </c>
      <c r="E8933">
        <v>4972</v>
      </c>
      <c r="F8933">
        <v>2020</v>
      </c>
    </row>
    <row r="8934" spans="1:6" x14ac:dyDescent="0.25">
      <c r="A8934" t="s">
        <v>2332</v>
      </c>
      <c r="B8934" t="s">
        <v>2372</v>
      </c>
      <c r="C8934" t="b">
        <v>0</v>
      </c>
      <c r="D8934" t="s">
        <v>29</v>
      </c>
      <c r="E8934">
        <v>0</v>
      </c>
      <c r="F8934">
        <v>2020</v>
      </c>
    </row>
    <row r="8935" spans="1:6" x14ac:dyDescent="0.25">
      <c r="A8935" t="s">
        <v>2383</v>
      </c>
      <c r="B8935" t="s">
        <v>2339</v>
      </c>
      <c r="C8935" t="b">
        <v>1</v>
      </c>
      <c r="D8935" t="s">
        <v>29</v>
      </c>
      <c r="E8935">
        <v>51069</v>
      </c>
      <c r="F8935">
        <v>2020</v>
      </c>
    </row>
    <row r="8936" spans="1:6" x14ac:dyDescent="0.25">
      <c r="A8936" t="s">
        <v>2383</v>
      </c>
      <c r="B8936" t="s">
        <v>2339</v>
      </c>
      <c r="C8936" t="b">
        <v>1</v>
      </c>
      <c r="D8936" t="s">
        <v>50</v>
      </c>
      <c r="E8936">
        <v>101392</v>
      </c>
      <c r="F8936">
        <v>2020</v>
      </c>
    </row>
    <row r="8937" spans="1:6" x14ac:dyDescent="0.25">
      <c r="A8937" t="s">
        <v>2379</v>
      </c>
      <c r="B8937" t="s">
        <v>2341</v>
      </c>
      <c r="C8937" t="b">
        <v>1</v>
      </c>
      <c r="D8937" t="s">
        <v>6</v>
      </c>
      <c r="E8937">
        <v>72444</v>
      </c>
      <c r="F8937">
        <v>2020</v>
      </c>
    </row>
    <row r="8938" spans="1:6" x14ac:dyDescent="0.25">
      <c r="A8938" t="s">
        <v>2338</v>
      </c>
      <c r="B8938" t="s">
        <v>2339</v>
      </c>
      <c r="C8938" t="b">
        <v>1</v>
      </c>
      <c r="D8938" t="s">
        <v>29</v>
      </c>
      <c r="E8938">
        <v>68086</v>
      </c>
      <c r="F8938">
        <v>2020</v>
      </c>
    </row>
    <row r="8939" spans="1:6" x14ac:dyDescent="0.25">
      <c r="A8939" t="s">
        <v>2379</v>
      </c>
      <c r="B8939" t="s">
        <v>2339</v>
      </c>
      <c r="C8939" t="b">
        <v>1</v>
      </c>
      <c r="D8939" t="s">
        <v>134</v>
      </c>
      <c r="E8939">
        <v>328719</v>
      </c>
      <c r="F8939">
        <v>2020</v>
      </c>
    </row>
    <row r="8940" spans="1:6" x14ac:dyDescent="0.25">
      <c r="A8940" t="s">
        <v>2379</v>
      </c>
      <c r="B8940" t="s">
        <v>2339</v>
      </c>
      <c r="C8940" t="b">
        <v>1</v>
      </c>
      <c r="D8940" t="s">
        <v>134</v>
      </c>
      <c r="E8940">
        <v>125813</v>
      </c>
      <c r="F8940">
        <v>2020</v>
      </c>
    </row>
    <row r="8941" spans="1:6" x14ac:dyDescent="0.25">
      <c r="A8941" t="s">
        <v>2379</v>
      </c>
      <c r="B8941" t="s">
        <v>2339</v>
      </c>
      <c r="C8941" t="b">
        <v>1</v>
      </c>
      <c r="D8941" t="s">
        <v>134</v>
      </c>
      <c r="E8941">
        <v>20687</v>
      </c>
      <c r="F8941">
        <v>2020</v>
      </c>
    </row>
    <row r="8942" spans="1:6" x14ac:dyDescent="0.25">
      <c r="A8942" t="s">
        <v>2373</v>
      </c>
      <c r="B8942" t="s">
        <v>2339</v>
      </c>
      <c r="C8942" t="b">
        <v>1</v>
      </c>
      <c r="D8942" t="s">
        <v>35</v>
      </c>
      <c r="E8942">
        <v>736924</v>
      </c>
      <c r="F8942">
        <v>2020</v>
      </c>
    </row>
    <row r="8943" spans="1:6" x14ac:dyDescent="0.25">
      <c r="A8943" t="s">
        <v>2373</v>
      </c>
      <c r="B8943" t="s">
        <v>2339</v>
      </c>
      <c r="C8943" t="b">
        <v>1</v>
      </c>
      <c r="D8943" t="s">
        <v>114</v>
      </c>
      <c r="E8943">
        <v>365216</v>
      </c>
      <c r="F8943">
        <v>2020</v>
      </c>
    </row>
    <row r="8944" spans="1:6" x14ac:dyDescent="0.25">
      <c r="A8944" t="s">
        <v>2373</v>
      </c>
      <c r="B8944" t="s">
        <v>2339</v>
      </c>
      <c r="C8944" t="b">
        <v>1</v>
      </c>
      <c r="D8944" t="s">
        <v>97</v>
      </c>
      <c r="E8944">
        <v>246523</v>
      </c>
      <c r="F8944">
        <v>2020</v>
      </c>
    </row>
    <row r="8945" spans="1:6" x14ac:dyDescent="0.25">
      <c r="A8945" t="s">
        <v>2379</v>
      </c>
      <c r="B8945" t="s">
        <v>2339</v>
      </c>
      <c r="C8945" t="b">
        <v>1</v>
      </c>
      <c r="D8945" t="s">
        <v>90</v>
      </c>
      <c r="E8945">
        <v>363123</v>
      </c>
      <c r="F8945">
        <v>2020</v>
      </c>
    </row>
    <row r="8946" spans="1:6" x14ac:dyDescent="0.25">
      <c r="A8946" t="s">
        <v>2379</v>
      </c>
      <c r="B8946" t="s">
        <v>2339</v>
      </c>
      <c r="C8946" t="b">
        <v>1</v>
      </c>
      <c r="D8946" t="s">
        <v>8</v>
      </c>
      <c r="E8946">
        <v>111125</v>
      </c>
      <c r="F8946">
        <v>2020</v>
      </c>
    </row>
    <row r="8947" spans="1:6" x14ac:dyDescent="0.25">
      <c r="A8947" t="s">
        <v>2379</v>
      </c>
      <c r="B8947" t="s">
        <v>2386</v>
      </c>
      <c r="C8947" t="b">
        <v>1</v>
      </c>
      <c r="D8947" t="s">
        <v>125</v>
      </c>
      <c r="E8947">
        <v>196496.2</v>
      </c>
      <c r="F8947">
        <v>2020</v>
      </c>
    </row>
    <row r="8948" spans="1:6" x14ac:dyDescent="0.25">
      <c r="A8948" t="s">
        <v>2332</v>
      </c>
      <c r="B8948" t="s">
        <v>2350</v>
      </c>
      <c r="C8948" t="b">
        <v>0</v>
      </c>
      <c r="D8948" t="s">
        <v>125</v>
      </c>
      <c r="E8948">
        <v>0</v>
      </c>
      <c r="F8948">
        <v>2020</v>
      </c>
    </row>
    <row r="8949" spans="1:6" x14ac:dyDescent="0.25">
      <c r="A8949" t="s">
        <v>2353</v>
      </c>
      <c r="B8949" t="s">
        <v>2347</v>
      </c>
      <c r="C8949" t="b">
        <v>0</v>
      </c>
      <c r="D8949" t="s">
        <v>125</v>
      </c>
      <c r="E8949">
        <v>12874.528</v>
      </c>
      <c r="F8949">
        <v>2020</v>
      </c>
    </row>
    <row r="8950" spans="1:6" x14ac:dyDescent="0.25">
      <c r="A8950" t="s">
        <v>2332</v>
      </c>
      <c r="B8950" t="s">
        <v>2350</v>
      </c>
      <c r="C8950" t="b">
        <v>0</v>
      </c>
      <c r="D8950" t="s">
        <v>125</v>
      </c>
      <c r="E8950">
        <v>0</v>
      </c>
      <c r="F8950">
        <v>2020</v>
      </c>
    </row>
    <row r="8951" spans="1:6" x14ac:dyDescent="0.25">
      <c r="A8951" t="s">
        <v>2379</v>
      </c>
      <c r="B8951" t="s">
        <v>2386</v>
      </c>
      <c r="C8951" t="b">
        <v>1</v>
      </c>
      <c r="D8951" t="s">
        <v>125</v>
      </c>
      <c r="E8951">
        <v>100872.63</v>
      </c>
      <c r="F8951">
        <v>2020</v>
      </c>
    </row>
    <row r="8952" spans="1:6" x14ac:dyDescent="0.25">
      <c r="A8952" t="s">
        <v>2353</v>
      </c>
      <c r="B8952" t="s">
        <v>2350</v>
      </c>
      <c r="C8952" t="b">
        <v>0</v>
      </c>
      <c r="D8952" t="s">
        <v>125</v>
      </c>
      <c r="E8952">
        <v>1243.644</v>
      </c>
      <c r="F8952">
        <v>2020</v>
      </c>
    </row>
    <row r="8953" spans="1:6" x14ac:dyDescent="0.25">
      <c r="A8953" t="s">
        <v>2332</v>
      </c>
      <c r="B8953" t="s">
        <v>2350</v>
      </c>
      <c r="C8953" t="b">
        <v>0</v>
      </c>
      <c r="D8953" t="s">
        <v>55</v>
      </c>
      <c r="E8953">
        <v>0</v>
      </c>
      <c r="F8953">
        <v>2020</v>
      </c>
    </row>
    <row r="8954" spans="1:6" x14ac:dyDescent="0.25">
      <c r="A8954" t="s">
        <v>2332</v>
      </c>
      <c r="B8954" t="s">
        <v>2347</v>
      </c>
      <c r="C8954" t="b">
        <v>0</v>
      </c>
      <c r="D8954" t="s">
        <v>55</v>
      </c>
      <c r="E8954">
        <v>0</v>
      </c>
      <c r="F8954">
        <v>2020</v>
      </c>
    </row>
    <row r="8955" spans="1:6" x14ac:dyDescent="0.25">
      <c r="A8955" t="s">
        <v>2398</v>
      </c>
      <c r="B8955" t="s">
        <v>2339</v>
      </c>
      <c r="C8955" t="b">
        <v>0</v>
      </c>
      <c r="D8955" t="s">
        <v>82</v>
      </c>
      <c r="E8955">
        <v>883</v>
      </c>
      <c r="F8955">
        <v>2020</v>
      </c>
    </row>
    <row r="8956" spans="1:6" x14ac:dyDescent="0.25">
      <c r="A8956" t="s">
        <v>2338</v>
      </c>
      <c r="B8956" t="s">
        <v>2339</v>
      </c>
      <c r="C8956" t="b">
        <v>1</v>
      </c>
      <c r="D8956" t="s">
        <v>116</v>
      </c>
      <c r="E8956">
        <v>195113</v>
      </c>
      <c r="F8956">
        <v>2020</v>
      </c>
    </row>
    <row r="8957" spans="1:6" x14ac:dyDescent="0.25">
      <c r="A8957" t="s">
        <v>2379</v>
      </c>
      <c r="B8957" t="s">
        <v>2339</v>
      </c>
      <c r="C8957" t="b">
        <v>1</v>
      </c>
      <c r="D8957" t="s">
        <v>95</v>
      </c>
      <c r="E8957">
        <v>354957</v>
      </c>
      <c r="F8957">
        <v>2020</v>
      </c>
    </row>
    <row r="8958" spans="1:6" x14ac:dyDescent="0.25">
      <c r="A8958" t="s">
        <v>2379</v>
      </c>
      <c r="B8958" t="s">
        <v>2339</v>
      </c>
      <c r="C8958" t="b">
        <v>1</v>
      </c>
      <c r="D8958" t="s">
        <v>37</v>
      </c>
      <c r="E8958">
        <v>454807</v>
      </c>
      <c r="F8958">
        <v>2020</v>
      </c>
    </row>
    <row r="8959" spans="1:6" x14ac:dyDescent="0.25">
      <c r="A8959" t="s">
        <v>2379</v>
      </c>
      <c r="B8959" t="s">
        <v>2339</v>
      </c>
      <c r="C8959" t="b">
        <v>1</v>
      </c>
      <c r="D8959" t="s">
        <v>35</v>
      </c>
      <c r="E8959">
        <v>241039</v>
      </c>
      <c r="F8959">
        <v>2020</v>
      </c>
    </row>
    <row r="8960" spans="1:6" x14ac:dyDescent="0.25">
      <c r="A8960" t="s">
        <v>2379</v>
      </c>
      <c r="B8960" t="s">
        <v>2339</v>
      </c>
      <c r="C8960" t="b">
        <v>1</v>
      </c>
      <c r="D8960" t="s">
        <v>40</v>
      </c>
      <c r="E8960">
        <v>320370</v>
      </c>
      <c r="F8960">
        <v>2020</v>
      </c>
    </row>
    <row r="8961" spans="1:6" x14ac:dyDescent="0.25">
      <c r="A8961" t="s">
        <v>2373</v>
      </c>
      <c r="B8961" t="s">
        <v>2339</v>
      </c>
      <c r="C8961" t="b">
        <v>1</v>
      </c>
      <c r="D8961" t="s">
        <v>37</v>
      </c>
      <c r="E8961">
        <v>241687</v>
      </c>
      <c r="F8961">
        <v>2020</v>
      </c>
    </row>
    <row r="8962" spans="1:6" x14ac:dyDescent="0.25">
      <c r="A8962" t="s">
        <v>2373</v>
      </c>
      <c r="B8962" t="s">
        <v>2339</v>
      </c>
      <c r="C8962" t="b">
        <v>1</v>
      </c>
      <c r="D8962" t="s">
        <v>35</v>
      </c>
      <c r="E8962">
        <v>479801</v>
      </c>
      <c r="F8962">
        <v>2020</v>
      </c>
    </row>
    <row r="8963" spans="1:6" x14ac:dyDescent="0.25">
      <c r="A8963" t="s">
        <v>2373</v>
      </c>
      <c r="B8963" t="s">
        <v>2339</v>
      </c>
      <c r="C8963" t="b">
        <v>1</v>
      </c>
      <c r="D8963" t="s">
        <v>37</v>
      </c>
      <c r="E8963">
        <v>259528</v>
      </c>
      <c r="F8963">
        <v>2020</v>
      </c>
    </row>
    <row r="8964" spans="1:6" x14ac:dyDescent="0.25">
      <c r="A8964" t="s">
        <v>2408</v>
      </c>
      <c r="B8964" t="s">
        <v>2339</v>
      </c>
      <c r="C8964" t="b">
        <v>1</v>
      </c>
      <c r="D8964" t="s">
        <v>131</v>
      </c>
      <c r="E8964">
        <v>381453</v>
      </c>
      <c r="F8964">
        <v>2020</v>
      </c>
    </row>
    <row r="8965" spans="1:6" x14ac:dyDescent="0.25">
      <c r="A8965" t="s">
        <v>2373</v>
      </c>
      <c r="B8965" t="s">
        <v>2339</v>
      </c>
      <c r="C8965" t="b">
        <v>1</v>
      </c>
      <c r="D8965" t="s">
        <v>42</v>
      </c>
      <c r="E8965">
        <v>20784</v>
      </c>
      <c r="F8965">
        <v>2020</v>
      </c>
    </row>
    <row r="8966" spans="1:6" x14ac:dyDescent="0.25">
      <c r="A8966" t="s">
        <v>2379</v>
      </c>
      <c r="B8966" t="s">
        <v>2386</v>
      </c>
      <c r="C8966" t="b">
        <v>1</v>
      </c>
      <c r="D8966" t="s">
        <v>60</v>
      </c>
      <c r="E8966">
        <v>35708.635999999999</v>
      </c>
      <c r="F8966">
        <v>2020</v>
      </c>
    </row>
    <row r="8967" spans="1:6" x14ac:dyDescent="0.25">
      <c r="A8967" t="s">
        <v>2353</v>
      </c>
      <c r="B8967" t="s">
        <v>2347</v>
      </c>
      <c r="C8967" t="b">
        <v>0</v>
      </c>
      <c r="D8967" t="s">
        <v>60</v>
      </c>
      <c r="E8967">
        <v>7171.5789999999997</v>
      </c>
      <c r="F8967">
        <v>2020</v>
      </c>
    </row>
    <row r="8968" spans="1:6" x14ac:dyDescent="0.25">
      <c r="A8968" t="s">
        <v>2379</v>
      </c>
      <c r="B8968" t="s">
        <v>2386</v>
      </c>
      <c r="C8968" t="b">
        <v>1</v>
      </c>
      <c r="D8968" t="s">
        <v>60</v>
      </c>
      <c r="E8968">
        <v>12222.785</v>
      </c>
      <c r="F8968">
        <v>2020</v>
      </c>
    </row>
    <row r="8969" spans="1:6" x14ac:dyDescent="0.25">
      <c r="A8969" t="s">
        <v>2379</v>
      </c>
      <c r="B8969" t="s">
        <v>2339</v>
      </c>
      <c r="C8969" t="b">
        <v>1</v>
      </c>
      <c r="D8969" t="s">
        <v>90</v>
      </c>
      <c r="E8969">
        <v>204659</v>
      </c>
      <c r="F8969">
        <v>2020</v>
      </c>
    </row>
    <row r="8970" spans="1:6" x14ac:dyDescent="0.25">
      <c r="A8970" t="s">
        <v>2379</v>
      </c>
      <c r="B8970" t="s">
        <v>2339</v>
      </c>
      <c r="C8970" t="b">
        <v>1</v>
      </c>
      <c r="D8970" t="s">
        <v>90</v>
      </c>
      <c r="E8970">
        <v>388653</v>
      </c>
      <c r="F8970">
        <v>2020</v>
      </c>
    </row>
    <row r="8971" spans="1:6" x14ac:dyDescent="0.25">
      <c r="A8971" t="s">
        <v>2332</v>
      </c>
      <c r="B8971" t="s">
        <v>2343</v>
      </c>
      <c r="C8971" t="b">
        <v>0</v>
      </c>
      <c r="D8971" t="s">
        <v>15</v>
      </c>
      <c r="E8971">
        <v>0</v>
      </c>
      <c r="F8971">
        <v>2020</v>
      </c>
    </row>
    <row r="8972" spans="1:6" x14ac:dyDescent="0.25">
      <c r="A8972" t="s">
        <v>2382</v>
      </c>
      <c r="B8972" t="s">
        <v>2343</v>
      </c>
      <c r="C8972" t="b">
        <v>0</v>
      </c>
      <c r="D8972" t="s">
        <v>15</v>
      </c>
      <c r="E8972">
        <v>95029</v>
      </c>
      <c r="F8972">
        <v>2020</v>
      </c>
    </row>
    <row r="8973" spans="1:6" x14ac:dyDescent="0.25">
      <c r="A8973" t="s">
        <v>2398</v>
      </c>
      <c r="B8973" t="s">
        <v>2386</v>
      </c>
      <c r="C8973" t="b">
        <v>1</v>
      </c>
      <c r="D8973" t="s">
        <v>24</v>
      </c>
      <c r="E8973">
        <v>45678</v>
      </c>
      <c r="F8973">
        <v>2020</v>
      </c>
    </row>
    <row r="8974" spans="1:6" x14ac:dyDescent="0.25">
      <c r="A8974" t="s">
        <v>2373</v>
      </c>
      <c r="B8974" t="s">
        <v>2339</v>
      </c>
      <c r="C8974" t="b">
        <v>1</v>
      </c>
      <c r="D8974" t="s">
        <v>32</v>
      </c>
      <c r="E8974">
        <v>66836</v>
      </c>
      <c r="F8974">
        <v>2020</v>
      </c>
    </row>
    <row r="8975" spans="1:6" x14ac:dyDescent="0.25">
      <c r="A8975" t="s">
        <v>2373</v>
      </c>
      <c r="B8975" t="s">
        <v>2339</v>
      </c>
      <c r="C8975" t="b">
        <v>1</v>
      </c>
      <c r="D8975" t="s">
        <v>32</v>
      </c>
      <c r="E8975">
        <v>69699</v>
      </c>
      <c r="F8975">
        <v>2020</v>
      </c>
    </row>
    <row r="8976" spans="1:6" x14ac:dyDescent="0.25">
      <c r="A8976" t="s">
        <v>2373</v>
      </c>
      <c r="B8976" t="s">
        <v>2339</v>
      </c>
      <c r="C8976" t="b">
        <v>1</v>
      </c>
      <c r="D8976" t="s">
        <v>32</v>
      </c>
      <c r="E8976">
        <v>67735</v>
      </c>
      <c r="F8976">
        <v>2020</v>
      </c>
    </row>
    <row r="8977" spans="1:6" x14ac:dyDescent="0.25">
      <c r="A8977" t="s">
        <v>2373</v>
      </c>
      <c r="B8977" t="s">
        <v>2386</v>
      </c>
      <c r="C8977" t="b">
        <v>1</v>
      </c>
      <c r="D8977" t="s">
        <v>24</v>
      </c>
      <c r="E8977">
        <v>18395</v>
      </c>
      <c r="F8977">
        <v>2020</v>
      </c>
    </row>
    <row r="8978" spans="1:6" x14ac:dyDescent="0.25">
      <c r="A8978" t="s">
        <v>2398</v>
      </c>
      <c r="B8978" t="s">
        <v>2339</v>
      </c>
      <c r="C8978" t="b">
        <v>1</v>
      </c>
      <c r="D8978" t="s">
        <v>50</v>
      </c>
      <c r="E8978">
        <v>11200</v>
      </c>
      <c r="F8978">
        <v>2020</v>
      </c>
    </row>
    <row r="8979" spans="1:6" x14ac:dyDescent="0.25">
      <c r="A8979" t="s">
        <v>2379</v>
      </c>
      <c r="B8979" t="s">
        <v>2339</v>
      </c>
      <c r="C8979" t="b">
        <v>1</v>
      </c>
      <c r="D8979" t="s">
        <v>58</v>
      </c>
      <c r="E8979">
        <v>135100</v>
      </c>
      <c r="F8979">
        <v>2020</v>
      </c>
    </row>
    <row r="8980" spans="1:6" x14ac:dyDescent="0.25">
      <c r="A8980" t="s">
        <v>2389</v>
      </c>
      <c r="B8980" t="s">
        <v>2386</v>
      </c>
      <c r="C8980" t="b">
        <v>1</v>
      </c>
      <c r="D8980" t="s">
        <v>15</v>
      </c>
      <c r="E8980">
        <v>26914</v>
      </c>
      <c r="F8980">
        <v>2020</v>
      </c>
    </row>
    <row r="8981" spans="1:6" x14ac:dyDescent="0.25">
      <c r="A8981" t="s">
        <v>2379</v>
      </c>
      <c r="B8981" t="s">
        <v>2372</v>
      </c>
      <c r="C8981" t="b">
        <v>1</v>
      </c>
      <c r="D8981" t="s">
        <v>16</v>
      </c>
      <c r="E8981">
        <v>13158</v>
      </c>
      <c r="F8981">
        <v>2020</v>
      </c>
    </row>
    <row r="8982" spans="1:6" x14ac:dyDescent="0.25">
      <c r="A8982" t="s">
        <v>2338</v>
      </c>
      <c r="B8982" t="s">
        <v>2339</v>
      </c>
      <c r="C8982" t="b">
        <v>1</v>
      </c>
      <c r="D8982" t="s">
        <v>35</v>
      </c>
      <c r="E8982">
        <v>432529</v>
      </c>
      <c r="F8982">
        <v>2020</v>
      </c>
    </row>
    <row r="8983" spans="1:6" x14ac:dyDescent="0.25">
      <c r="A8983" t="s">
        <v>2373</v>
      </c>
      <c r="B8983" t="s">
        <v>2339</v>
      </c>
      <c r="C8983" t="b">
        <v>1</v>
      </c>
      <c r="D8983" t="s">
        <v>32</v>
      </c>
      <c r="E8983">
        <v>33196.629999999997</v>
      </c>
      <c r="F8983">
        <v>2020</v>
      </c>
    </row>
    <row r="8984" spans="1:6" x14ac:dyDescent="0.25">
      <c r="A8984" t="s">
        <v>2373</v>
      </c>
      <c r="B8984" t="s">
        <v>2339</v>
      </c>
      <c r="C8984" t="b">
        <v>1</v>
      </c>
      <c r="D8984" t="s">
        <v>97</v>
      </c>
      <c r="E8984">
        <v>189617</v>
      </c>
      <c r="F8984">
        <v>2020</v>
      </c>
    </row>
    <row r="8985" spans="1:6" x14ac:dyDescent="0.25">
      <c r="A8985" t="s">
        <v>2353</v>
      </c>
      <c r="B8985" t="s">
        <v>2350</v>
      </c>
      <c r="C8985" t="b">
        <v>0</v>
      </c>
      <c r="D8985" t="s">
        <v>105</v>
      </c>
      <c r="E8985">
        <v>651.83399999999995</v>
      </c>
      <c r="F8985">
        <v>2020</v>
      </c>
    </row>
    <row r="8986" spans="1:6" x14ac:dyDescent="0.25">
      <c r="A8986" t="s">
        <v>2353</v>
      </c>
      <c r="B8986" t="s">
        <v>2372</v>
      </c>
      <c r="C8986" t="b">
        <v>0</v>
      </c>
      <c r="D8986" t="s">
        <v>105</v>
      </c>
      <c r="E8986">
        <v>7302.5609999999997</v>
      </c>
      <c r="F8986">
        <v>2020</v>
      </c>
    </row>
    <row r="8987" spans="1:6" x14ac:dyDescent="0.25">
      <c r="A8987" t="s">
        <v>2383</v>
      </c>
      <c r="B8987" t="s">
        <v>2386</v>
      </c>
      <c r="C8987" t="b">
        <v>1</v>
      </c>
      <c r="D8987" t="s">
        <v>105</v>
      </c>
      <c r="E8987">
        <v>75640.604999999996</v>
      </c>
      <c r="F8987">
        <v>2020</v>
      </c>
    </row>
    <row r="8988" spans="1:6" x14ac:dyDescent="0.25">
      <c r="A8988" t="s">
        <v>2379</v>
      </c>
      <c r="B8988" t="s">
        <v>2339</v>
      </c>
      <c r="C8988" t="b">
        <v>1</v>
      </c>
      <c r="D8988" t="s">
        <v>100</v>
      </c>
      <c r="E8988">
        <v>136798</v>
      </c>
      <c r="F8988">
        <v>2020</v>
      </c>
    </row>
    <row r="8989" spans="1:6" x14ac:dyDescent="0.25">
      <c r="A8989" t="s">
        <v>2379</v>
      </c>
      <c r="B8989" t="s">
        <v>2401</v>
      </c>
      <c r="C8989" t="b">
        <v>0</v>
      </c>
      <c r="D8989" t="s">
        <v>16</v>
      </c>
      <c r="E8989">
        <v>2998</v>
      </c>
      <c r="F8989">
        <v>2020</v>
      </c>
    </row>
    <row r="8990" spans="1:6" x14ac:dyDescent="0.25">
      <c r="A8990" t="s">
        <v>2373</v>
      </c>
      <c r="B8990" t="s">
        <v>2339</v>
      </c>
      <c r="C8990" t="b">
        <v>1</v>
      </c>
      <c r="D8990" t="s">
        <v>128</v>
      </c>
      <c r="E8990">
        <v>278723</v>
      </c>
      <c r="F8990">
        <v>2020</v>
      </c>
    </row>
    <row r="8991" spans="1:6" x14ac:dyDescent="0.25">
      <c r="A8991" t="s">
        <v>2379</v>
      </c>
      <c r="B8991" t="s">
        <v>2339</v>
      </c>
      <c r="C8991" t="b">
        <v>1</v>
      </c>
      <c r="D8991" t="s">
        <v>125</v>
      </c>
      <c r="E8991">
        <v>296299</v>
      </c>
      <c r="F8991">
        <v>2020</v>
      </c>
    </row>
    <row r="8992" spans="1:6" x14ac:dyDescent="0.25">
      <c r="A8992" t="s">
        <v>2379</v>
      </c>
      <c r="B8992" t="s">
        <v>2339</v>
      </c>
      <c r="C8992" t="b">
        <v>1</v>
      </c>
      <c r="D8992" t="s">
        <v>114</v>
      </c>
      <c r="E8992">
        <v>356694</v>
      </c>
      <c r="F8992">
        <v>2020</v>
      </c>
    </row>
    <row r="8993" spans="1:6" x14ac:dyDescent="0.25">
      <c r="A8993" t="s">
        <v>2379</v>
      </c>
      <c r="B8993" t="s">
        <v>2339</v>
      </c>
      <c r="C8993" t="b">
        <v>1</v>
      </c>
      <c r="D8993" t="s">
        <v>114</v>
      </c>
      <c r="E8993">
        <v>249512</v>
      </c>
      <c r="F8993">
        <v>2020</v>
      </c>
    </row>
    <row r="8994" spans="1:6" x14ac:dyDescent="0.25">
      <c r="A8994" t="s">
        <v>2379</v>
      </c>
      <c r="B8994" t="s">
        <v>2339</v>
      </c>
      <c r="C8994" t="b">
        <v>1</v>
      </c>
      <c r="D8994" t="s">
        <v>125</v>
      </c>
      <c r="E8994">
        <v>770897</v>
      </c>
      <c r="F8994">
        <v>2020</v>
      </c>
    </row>
    <row r="8995" spans="1:6" x14ac:dyDescent="0.25">
      <c r="A8995" t="s">
        <v>2382</v>
      </c>
      <c r="B8995" t="s">
        <v>2341</v>
      </c>
      <c r="C8995" t="b">
        <v>1</v>
      </c>
      <c r="D8995" t="s">
        <v>12</v>
      </c>
      <c r="E8995">
        <v>13871</v>
      </c>
      <c r="F8995">
        <v>2020</v>
      </c>
    </row>
    <row r="8996" spans="1:6" x14ac:dyDescent="0.25">
      <c r="A8996" t="s">
        <v>2382</v>
      </c>
      <c r="B8996" t="s">
        <v>2341</v>
      </c>
      <c r="C8996" t="b">
        <v>1</v>
      </c>
      <c r="D8996" t="s">
        <v>12</v>
      </c>
      <c r="E8996">
        <v>13871</v>
      </c>
      <c r="F8996">
        <v>2020</v>
      </c>
    </row>
    <row r="8997" spans="1:6" x14ac:dyDescent="0.25">
      <c r="A8997" t="s">
        <v>2380</v>
      </c>
      <c r="B8997" t="s">
        <v>2341</v>
      </c>
      <c r="C8997" t="b">
        <v>1</v>
      </c>
      <c r="D8997" t="s">
        <v>12</v>
      </c>
      <c r="E8997">
        <v>27115</v>
      </c>
      <c r="F8997">
        <v>2020</v>
      </c>
    </row>
    <row r="8998" spans="1:6" x14ac:dyDescent="0.25">
      <c r="A8998" t="s">
        <v>2373</v>
      </c>
      <c r="B8998" t="s">
        <v>2386</v>
      </c>
      <c r="C8998" t="b">
        <v>1</v>
      </c>
      <c r="D8998" t="s">
        <v>15</v>
      </c>
      <c r="E8998">
        <v>33233</v>
      </c>
      <c r="F8998">
        <v>2020</v>
      </c>
    </row>
    <row r="8999" spans="1:6" x14ac:dyDescent="0.25">
      <c r="A8999" t="s">
        <v>2332</v>
      </c>
      <c r="B8999" t="s">
        <v>2352</v>
      </c>
      <c r="C8999" t="b">
        <v>0</v>
      </c>
      <c r="D8999" t="s">
        <v>15</v>
      </c>
      <c r="E8999">
        <v>0</v>
      </c>
      <c r="F8999">
        <v>2020</v>
      </c>
    </row>
    <row r="9000" spans="1:6" x14ac:dyDescent="0.25">
      <c r="A9000" t="s">
        <v>2338</v>
      </c>
      <c r="B9000" t="s">
        <v>2386</v>
      </c>
      <c r="C9000" t="b">
        <v>1</v>
      </c>
      <c r="D9000" t="s">
        <v>114</v>
      </c>
      <c r="E9000">
        <v>26926</v>
      </c>
      <c r="F9000">
        <v>2020</v>
      </c>
    </row>
    <row r="9001" spans="1:6" x14ac:dyDescent="0.25">
      <c r="A9001" t="s">
        <v>2383</v>
      </c>
      <c r="B9001" t="s">
        <v>2386</v>
      </c>
      <c r="C9001" t="b">
        <v>1</v>
      </c>
      <c r="D9001" t="s">
        <v>74</v>
      </c>
      <c r="E9001">
        <v>23934</v>
      </c>
      <c r="F9001">
        <v>2020</v>
      </c>
    </row>
    <row r="9002" spans="1:6" x14ac:dyDescent="0.25">
      <c r="A9002" t="s">
        <v>2373</v>
      </c>
      <c r="B9002" t="s">
        <v>2386</v>
      </c>
      <c r="C9002" t="b">
        <v>1</v>
      </c>
      <c r="D9002" t="s">
        <v>114</v>
      </c>
      <c r="E9002">
        <v>25048</v>
      </c>
      <c r="F9002">
        <v>2020</v>
      </c>
    </row>
    <row r="9003" spans="1:6" x14ac:dyDescent="0.25">
      <c r="A9003" t="s">
        <v>2338</v>
      </c>
      <c r="B9003" t="s">
        <v>2386</v>
      </c>
      <c r="C9003" t="b">
        <v>1</v>
      </c>
      <c r="D9003" t="s">
        <v>24</v>
      </c>
      <c r="E9003">
        <v>26614</v>
      </c>
      <c r="F9003">
        <v>2020</v>
      </c>
    </row>
    <row r="9004" spans="1:6" x14ac:dyDescent="0.25">
      <c r="A9004" t="s">
        <v>2338</v>
      </c>
      <c r="B9004" t="s">
        <v>2386</v>
      </c>
      <c r="C9004" t="b">
        <v>1</v>
      </c>
      <c r="D9004" t="s">
        <v>88</v>
      </c>
      <c r="E9004">
        <v>12576</v>
      </c>
      <c r="F9004">
        <v>2020</v>
      </c>
    </row>
    <row r="9005" spans="1:6" x14ac:dyDescent="0.25">
      <c r="A9005" t="s">
        <v>2338</v>
      </c>
      <c r="B9005" t="s">
        <v>2386</v>
      </c>
      <c r="C9005" t="b">
        <v>1</v>
      </c>
      <c r="D9005" t="s">
        <v>93</v>
      </c>
      <c r="E9005">
        <v>25942</v>
      </c>
      <c r="F9005">
        <v>2020</v>
      </c>
    </row>
    <row r="9006" spans="1:6" x14ac:dyDescent="0.25">
      <c r="A9006" t="s">
        <v>2373</v>
      </c>
      <c r="B9006" t="s">
        <v>2339</v>
      </c>
      <c r="C9006" t="b">
        <v>1</v>
      </c>
      <c r="D9006" t="s">
        <v>90</v>
      </c>
      <c r="E9006">
        <v>55746</v>
      </c>
      <c r="F9006">
        <v>2020</v>
      </c>
    </row>
    <row r="9007" spans="1:6" x14ac:dyDescent="0.25">
      <c r="A9007" t="s">
        <v>2379</v>
      </c>
      <c r="B9007" t="s">
        <v>2372</v>
      </c>
      <c r="C9007" t="b">
        <v>1</v>
      </c>
      <c r="D9007" t="s">
        <v>90</v>
      </c>
      <c r="E9007">
        <v>29701</v>
      </c>
      <c r="F9007">
        <v>2020</v>
      </c>
    </row>
    <row r="9008" spans="1:6" x14ac:dyDescent="0.25">
      <c r="A9008" t="s">
        <v>2398</v>
      </c>
      <c r="B9008" t="s">
        <v>2386</v>
      </c>
      <c r="C9008" t="b">
        <v>1</v>
      </c>
      <c r="D9008" t="s">
        <v>93</v>
      </c>
      <c r="E9008">
        <v>54</v>
      </c>
      <c r="F9008">
        <v>2020</v>
      </c>
    </row>
    <row r="9009" spans="1:6" x14ac:dyDescent="0.25">
      <c r="A9009" t="s">
        <v>2389</v>
      </c>
      <c r="B9009" t="s">
        <v>2339</v>
      </c>
      <c r="C9009" t="b">
        <v>1</v>
      </c>
      <c r="D9009" t="s">
        <v>16</v>
      </c>
      <c r="E9009">
        <v>378178</v>
      </c>
      <c r="F9009">
        <v>2020</v>
      </c>
    </row>
    <row r="9010" spans="1:6" x14ac:dyDescent="0.25">
      <c r="A9010" t="s">
        <v>2373</v>
      </c>
      <c r="B9010" t="s">
        <v>2339</v>
      </c>
      <c r="C9010" t="b">
        <v>0</v>
      </c>
      <c r="D9010" t="s">
        <v>22</v>
      </c>
      <c r="E9010">
        <v>5179</v>
      </c>
      <c r="F9010">
        <v>2020</v>
      </c>
    </row>
    <row r="9011" spans="1:6" x14ac:dyDescent="0.25">
      <c r="A9011" t="s">
        <v>2373</v>
      </c>
      <c r="B9011" t="s">
        <v>2339</v>
      </c>
      <c r="C9011" t="b">
        <v>1</v>
      </c>
      <c r="D9011" t="s">
        <v>37</v>
      </c>
      <c r="E9011">
        <v>187807</v>
      </c>
      <c r="F9011">
        <v>2020</v>
      </c>
    </row>
    <row r="9012" spans="1:6" x14ac:dyDescent="0.25">
      <c r="A9012" t="s">
        <v>2379</v>
      </c>
      <c r="B9012" t="s">
        <v>2352</v>
      </c>
      <c r="C9012" t="b">
        <v>0</v>
      </c>
      <c r="D9012" t="s">
        <v>19</v>
      </c>
      <c r="E9012">
        <v>27609</v>
      </c>
      <c r="F9012">
        <v>2020</v>
      </c>
    </row>
    <row r="9013" spans="1:6" x14ac:dyDescent="0.25">
      <c r="A9013" t="s">
        <v>2338</v>
      </c>
      <c r="B9013" t="s">
        <v>2339</v>
      </c>
      <c r="C9013" t="b">
        <v>1</v>
      </c>
      <c r="D9013" t="s">
        <v>100</v>
      </c>
      <c r="E9013">
        <v>6438</v>
      </c>
      <c r="F9013">
        <v>2020</v>
      </c>
    </row>
    <row r="9014" spans="1:6" x14ac:dyDescent="0.25">
      <c r="A9014" t="s">
        <v>2338</v>
      </c>
      <c r="B9014" t="s">
        <v>2386</v>
      </c>
      <c r="C9014" t="b">
        <v>1</v>
      </c>
      <c r="D9014" t="s">
        <v>100</v>
      </c>
      <c r="E9014">
        <v>15407</v>
      </c>
      <c r="F9014">
        <v>2020</v>
      </c>
    </row>
    <row r="9015" spans="1:6" x14ac:dyDescent="0.25">
      <c r="A9015" t="s">
        <v>2379</v>
      </c>
      <c r="B9015" t="s">
        <v>2341</v>
      </c>
      <c r="C9015" t="b">
        <v>1</v>
      </c>
      <c r="D9015" t="s">
        <v>50</v>
      </c>
      <c r="E9015">
        <v>9252</v>
      </c>
      <c r="F9015">
        <v>2020</v>
      </c>
    </row>
    <row r="9016" spans="1:6" x14ac:dyDescent="0.25">
      <c r="A9016" t="s">
        <v>2400</v>
      </c>
      <c r="B9016" t="s">
        <v>2343</v>
      </c>
      <c r="C9016" t="b">
        <v>1</v>
      </c>
      <c r="D9016" t="s">
        <v>85</v>
      </c>
      <c r="E9016">
        <v>1474762</v>
      </c>
      <c r="F9016">
        <v>2020</v>
      </c>
    </row>
    <row r="9017" spans="1:6" x14ac:dyDescent="0.25">
      <c r="A9017" t="s">
        <v>2400</v>
      </c>
      <c r="B9017" t="s">
        <v>2343</v>
      </c>
      <c r="C9017" t="b">
        <v>1</v>
      </c>
      <c r="D9017" t="s">
        <v>85</v>
      </c>
      <c r="E9017">
        <v>2360981</v>
      </c>
      <c r="F9017">
        <v>2020</v>
      </c>
    </row>
    <row r="9018" spans="1:6" x14ac:dyDescent="0.25">
      <c r="A9018" t="s">
        <v>2338</v>
      </c>
      <c r="B9018" t="s">
        <v>2386</v>
      </c>
      <c r="C9018" t="b">
        <v>1</v>
      </c>
      <c r="D9018" t="s">
        <v>85</v>
      </c>
      <c r="E9018">
        <v>40624</v>
      </c>
      <c r="F9018">
        <v>2020</v>
      </c>
    </row>
    <row r="9019" spans="1:6" x14ac:dyDescent="0.25">
      <c r="A9019" t="s">
        <v>2383</v>
      </c>
      <c r="B9019" t="s">
        <v>2339</v>
      </c>
      <c r="C9019" t="b">
        <v>1</v>
      </c>
      <c r="D9019" t="s">
        <v>6</v>
      </c>
      <c r="E9019">
        <v>24682</v>
      </c>
      <c r="F9019">
        <v>2020</v>
      </c>
    </row>
    <row r="9020" spans="1:6" x14ac:dyDescent="0.25">
      <c r="A9020" t="s">
        <v>2373</v>
      </c>
      <c r="B9020" t="s">
        <v>2339</v>
      </c>
      <c r="C9020" t="b">
        <v>1</v>
      </c>
      <c r="D9020" t="s">
        <v>125</v>
      </c>
      <c r="E9020">
        <v>309866</v>
      </c>
      <c r="F9020">
        <v>2020</v>
      </c>
    </row>
    <row r="9021" spans="1:6" x14ac:dyDescent="0.25">
      <c r="A9021" t="s">
        <v>2373</v>
      </c>
      <c r="B9021" t="s">
        <v>2339</v>
      </c>
      <c r="C9021" t="b">
        <v>1</v>
      </c>
      <c r="D9021" t="s">
        <v>66</v>
      </c>
      <c r="E9021">
        <v>384647</v>
      </c>
      <c r="F9021">
        <v>2020</v>
      </c>
    </row>
    <row r="9022" spans="1:6" x14ac:dyDescent="0.25">
      <c r="A9022" t="s">
        <v>2422</v>
      </c>
      <c r="B9022" t="s">
        <v>2341</v>
      </c>
      <c r="C9022" t="b">
        <v>1</v>
      </c>
      <c r="D9022" t="s">
        <v>131</v>
      </c>
      <c r="E9022">
        <v>74168</v>
      </c>
      <c r="F9022">
        <v>2020</v>
      </c>
    </row>
    <row r="9023" spans="1:6" x14ac:dyDescent="0.25">
      <c r="A9023" t="s">
        <v>2379</v>
      </c>
      <c r="B9023" t="s">
        <v>2401</v>
      </c>
      <c r="C9023" t="b">
        <v>1</v>
      </c>
      <c r="D9023" t="s">
        <v>35</v>
      </c>
      <c r="E9023">
        <v>13826</v>
      </c>
      <c r="F9023">
        <v>2020</v>
      </c>
    </row>
    <row r="9024" spans="1:6" x14ac:dyDescent="0.25">
      <c r="A9024" t="s">
        <v>2383</v>
      </c>
      <c r="B9024" t="s">
        <v>2339</v>
      </c>
      <c r="C9024" t="b">
        <v>1</v>
      </c>
      <c r="D9024" t="s">
        <v>74</v>
      </c>
      <c r="E9024">
        <v>292991</v>
      </c>
      <c r="F9024">
        <v>2020</v>
      </c>
    </row>
    <row r="9025" spans="1:6" x14ac:dyDescent="0.25">
      <c r="A9025" t="s">
        <v>2373</v>
      </c>
      <c r="B9025" t="s">
        <v>2339</v>
      </c>
      <c r="C9025" t="b">
        <v>1</v>
      </c>
      <c r="D9025" t="s">
        <v>108</v>
      </c>
      <c r="E9025">
        <v>349522</v>
      </c>
      <c r="F9025">
        <v>2020</v>
      </c>
    </row>
    <row r="9026" spans="1:6" x14ac:dyDescent="0.25">
      <c r="A9026" t="s">
        <v>2383</v>
      </c>
      <c r="B9026" t="s">
        <v>2339</v>
      </c>
      <c r="C9026" t="b">
        <v>1</v>
      </c>
      <c r="D9026" t="s">
        <v>125</v>
      </c>
      <c r="E9026">
        <v>965888</v>
      </c>
      <c r="F9026">
        <v>2020</v>
      </c>
    </row>
    <row r="9027" spans="1:6" x14ac:dyDescent="0.25">
      <c r="A9027" t="s">
        <v>2382</v>
      </c>
      <c r="B9027" t="s">
        <v>2350</v>
      </c>
      <c r="C9027" t="b">
        <v>1</v>
      </c>
      <c r="D9027" t="s">
        <v>88</v>
      </c>
      <c r="E9027">
        <v>59</v>
      </c>
      <c r="F9027">
        <v>2020</v>
      </c>
    </row>
    <row r="9028" spans="1:6" x14ac:dyDescent="0.25">
      <c r="A9028" t="s">
        <v>2373</v>
      </c>
      <c r="B9028" t="s">
        <v>2401</v>
      </c>
      <c r="C9028" t="b">
        <v>1</v>
      </c>
      <c r="D9028" t="s">
        <v>114</v>
      </c>
      <c r="E9028">
        <v>20442</v>
      </c>
      <c r="F9028">
        <v>2020</v>
      </c>
    </row>
    <row r="9029" spans="1:6" x14ac:dyDescent="0.25">
      <c r="A9029" t="s">
        <v>2338</v>
      </c>
      <c r="B9029" t="s">
        <v>2339</v>
      </c>
      <c r="C9029" t="b">
        <v>1</v>
      </c>
      <c r="D9029" t="s">
        <v>60</v>
      </c>
      <c r="E9029">
        <v>520370</v>
      </c>
      <c r="F9029">
        <v>2020</v>
      </c>
    </row>
    <row r="9030" spans="1:6" x14ac:dyDescent="0.25">
      <c r="A9030" t="s">
        <v>2338</v>
      </c>
      <c r="B9030" t="s">
        <v>2339</v>
      </c>
      <c r="C9030" t="b">
        <v>1</v>
      </c>
      <c r="D9030" t="s">
        <v>131</v>
      </c>
      <c r="E9030">
        <v>389680</v>
      </c>
      <c r="F9030">
        <v>2020</v>
      </c>
    </row>
    <row r="9031" spans="1:6" x14ac:dyDescent="0.25">
      <c r="A9031" t="s">
        <v>2373</v>
      </c>
      <c r="B9031" t="s">
        <v>2401</v>
      </c>
      <c r="C9031" t="b">
        <v>1</v>
      </c>
      <c r="D9031" t="s">
        <v>88</v>
      </c>
      <c r="E9031">
        <v>1488</v>
      </c>
      <c r="F9031">
        <v>2020</v>
      </c>
    </row>
    <row r="9032" spans="1:6" x14ac:dyDescent="0.25">
      <c r="A9032" t="s">
        <v>2373</v>
      </c>
      <c r="B9032" t="s">
        <v>2339</v>
      </c>
      <c r="C9032" t="b">
        <v>1</v>
      </c>
      <c r="D9032" t="s">
        <v>15</v>
      </c>
      <c r="E9032">
        <v>89359</v>
      </c>
      <c r="F9032">
        <v>2020</v>
      </c>
    </row>
    <row r="9033" spans="1:6" x14ac:dyDescent="0.25">
      <c r="A9033" t="s">
        <v>2373</v>
      </c>
      <c r="B9033" t="s">
        <v>2401</v>
      </c>
      <c r="C9033" t="b">
        <v>1</v>
      </c>
      <c r="D9033" t="s">
        <v>24</v>
      </c>
      <c r="E9033">
        <v>16287</v>
      </c>
      <c r="F9033">
        <v>2020</v>
      </c>
    </row>
    <row r="9034" spans="1:6" x14ac:dyDescent="0.25">
      <c r="A9034" t="s">
        <v>2373</v>
      </c>
      <c r="B9034" t="s">
        <v>2401</v>
      </c>
      <c r="C9034" t="b">
        <v>1</v>
      </c>
      <c r="D9034" t="s">
        <v>93</v>
      </c>
      <c r="E9034">
        <v>11825</v>
      </c>
      <c r="F9034">
        <v>2020</v>
      </c>
    </row>
    <row r="9035" spans="1:6" x14ac:dyDescent="0.25">
      <c r="A9035" t="s">
        <v>2379</v>
      </c>
      <c r="B9035" t="s">
        <v>2401</v>
      </c>
      <c r="C9035" t="b">
        <v>1</v>
      </c>
      <c r="D9035" t="s">
        <v>79</v>
      </c>
      <c r="E9035">
        <v>2382</v>
      </c>
      <c r="F9035">
        <v>2020</v>
      </c>
    </row>
    <row r="9036" spans="1:6" x14ac:dyDescent="0.25">
      <c r="A9036" t="s">
        <v>2373</v>
      </c>
      <c r="B9036" t="s">
        <v>2401</v>
      </c>
      <c r="C9036" t="b">
        <v>1</v>
      </c>
      <c r="D9036" t="s">
        <v>74</v>
      </c>
      <c r="E9036">
        <v>100294</v>
      </c>
      <c r="F9036">
        <v>2020</v>
      </c>
    </row>
    <row r="9037" spans="1:6" x14ac:dyDescent="0.25">
      <c r="A9037" t="s">
        <v>2381</v>
      </c>
      <c r="B9037" t="s">
        <v>2352</v>
      </c>
      <c r="C9037" t="b">
        <v>1</v>
      </c>
      <c r="D9037" t="s">
        <v>6</v>
      </c>
      <c r="E9037">
        <v>35259</v>
      </c>
      <c r="F9037">
        <v>2020</v>
      </c>
    </row>
    <row r="9038" spans="1:6" x14ac:dyDescent="0.25">
      <c r="A9038" t="s">
        <v>2379</v>
      </c>
      <c r="B9038" t="s">
        <v>2350</v>
      </c>
      <c r="C9038" t="b">
        <v>0</v>
      </c>
      <c r="D9038" t="s">
        <v>60</v>
      </c>
      <c r="E9038">
        <v>18</v>
      </c>
      <c r="F9038">
        <v>2020</v>
      </c>
    </row>
    <row r="9039" spans="1:6" x14ac:dyDescent="0.25">
      <c r="A9039" t="s">
        <v>2382</v>
      </c>
      <c r="B9039" t="s">
        <v>2350</v>
      </c>
      <c r="C9039" t="b">
        <v>0</v>
      </c>
      <c r="D9039" t="s">
        <v>60</v>
      </c>
      <c r="E9039">
        <v>127</v>
      </c>
      <c r="F9039">
        <v>2020</v>
      </c>
    </row>
    <row r="9040" spans="1:6" x14ac:dyDescent="0.25">
      <c r="A9040" t="s">
        <v>2338</v>
      </c>
      <c r="B9040" t="s">
        <v>2339</v>
      </c>
      <c r="C9040" t="b">
        <v>1</v>
      </c>
      <c r="D9040" t="s">
        <v>16</v>
      </c>
      <c r="E9040">
        <v>694441</v>
      </c>
      <c r="F9040">
        <v>2020</v>
      </c>
    </row>
    <row r="9041" spans="1:6" x14ac:dyDescent="0.25">
      <c r="A9041" t="s">
        <v>2373</v>
      </c>
      <c r="B9041" t="s">
        <v>2339</v>
      </c>
      <c r="C9041" t="b">
        <v>1</v>
      </c>
      <c r="D9041" t="s">
        <v>32</v>
      </c>
      <c r="E9041">
        <v>399617</v>
      </c>
      <c r="F9041">
        <v>2020</v>
      </c>
    </row>
    <row r="9042" spans="1:6" x14ac:dyDescent="0.25">
      <c r="A9042" t="s">
        <v>2373</v>
      </c>
      <c r="B9042" t="s">
        <v>2339</v>
      </c>
      <c r="C9042" t="b">
        <v>1</v>
      </c>
      <c r="D9042" t="s">
        <v>114</v>
      </c>
      <c r="E9042">
        <v>520370</v>
      </c>
      <c r="F9042">
        <v>2020</v>
      </c>
    </row>
    <row r="9043" spans="1:6" x14ac:dyDescent="0.25">
      <c r="A9043" t="s">
        <v>2379</v>
      </c>
      <c r="B9043" t="s">
        <v>2429</v>
      </c>
      <c r="C9043" t="b">
        <v>1</v>
      </c>
      <c r="D9043" t="s">
        <v>74</v>
      </c>
      <c r="E9043">
        <v>39372</v>
      </c>
      <c r="F9043">
        <v>2020</v>
      </c>
    </row>
    <row r="9044" spans="1:6" x14ac:dyDescent="0.25">
      <c r="A9044" t="s">
        <v>2383</v>
      </c>
      <c r="B9044" t="s">
        <v>2339</v>
      </c>
      <c r="C9044" t="b">
        <v>1</v>
      </c>
      <c r="D9044" t="s">
        <v>40</v>
      </c>
      <c r="E9044">
        <v>6022</v>
      </c>
      <c r="F9044">
        <v>2020</v>
      </c>
    </row>
    <row r="9045" spans="1:6" x14ac:dyDescent="0.25">
      <c r="A9045" t="s">
        <v>2383</v>
      </c>
      <c r="B9045" t="s">
        <v>2401</v>
      </c>
      <c r="C9045" t="b">
        <v>1</v>
      </c>
      <c r="D9045" t="s">
        <v>100</v>
      </c>
      <c r="E9045">
        <v>2666</v>
      </c>
      <c r="F9045">
        <v>2020</v>
      </c>
    </row>
    <row r="9046" spans="1:6" x14ac:dyDescent="0.25">
      <c r="A9046" t="s">
        <v>2338</v>
      </c>
      <c r="B9046" t="s">
        <v>2401</v>
      </c>
      <c r="C9046" t="b">
        <v>1</v>
      </c>
      <c r="D9046" t="s">
        <v>15</v>
      </c>
      <c r="E9046">
        <v>570</v>
      </c>
      <c r="F9046">
        <v>2020</v>
      </c>
    </row>
    <row r="9047" spans="1:6" x14ac:dyDescent="0.25">
      <c r="A9047" t="s">
        <v>2383</v>
      </c>
      <c r="B9047" t="s">
        <v>2401</v>
      </c>
      <c r="C9047" t="b">
        <v>1</v>
      </c>
      <c r="D9047" t="s">
        <v>15</v>
      </c>
      <c r="E9047">
        <v>2662</v>
      </c>
      <c r="F9047">
        <v>2020</v>
      </c>
    </row>
    <row r="9048" spans="1:6" x14ac:dyDescent="0.25">
      <c r="A9048" t="s">
        <v>2338</v>
      </c>
      <c r="B9048" t="s">
        <v>2401</v>
      </c>
      <c r="C9048" t="b">
        <v>1</v>
      </c>
      <c r="D9048" t="s">
        <v>15</v>
      </c>
      <c r="E9048">
        <v>2454</v>
      </c>
      <c r="F9048">
        <v>2020</v>
      </c>
    </row>
    <row r="9049" spans="1:6" x14ac:dyDescent="0.25">
      <c r="A9049" t="s">
        <v>2383</v>
      </c>
      <c r="B9049" t="s">
        <v>2401</v>
      </c>
      <c r="C9049" t="b">
        <v>1</v>
      </c>
      <c r="D9049" t="s">
        <v>15</v>
      </c>
      <c r="E9049">
        <v>2305</v>
      </c>
      <c r="F9049">
        <v>2020</v>
      </c>
    </row>
    <row r="9050" spans="1:6" x14ac:dyDescent="0.25">
      <c r="A9050" t="s">
        <v>2338</v>
      </c>
      <c r="B9050" t="s">
        <v>2401</v>
      </c>
      <c r="C9050" t="b">
        <v>1</v>
      </c>
      <c r="D9050" t="s">
        <v>15</v>
      </c>
      <c r="E9050">
        <v>1939</v>
      </c>
      <c r="F9050">
        <v>2020</v>
      </c>
    </row>
    <row r="9051" spans="1:6" x14ac:dyDescent="0.25">
      <c r="A9051" t="s">
        <v>2338</v>
      </c>
      <c r="B9051" t="s">
        <v>2401</v>
      </c>
      <c r="C9051" t="b">
        <v>1</v>
      </c>
      <c r="D9051" t="s">
        <v>15</v>
      </c>
      <c r="E9051">
        <v>1191</v>
      </c>
      <c r="F9051">
        <v>2020</v>
      </c>
    </row>
    <row r="9052" spans="1:6" x14ac:dyDescent="0.25">
      <c r="A9052" t="s">
        <v>2389</v>
      </c>
      <c r="B9052" t="s">
        <v>2401</v>
      </c>
      <c r="C9052" t="b">
        <v>1</v>
      </c>
      <c r="D9052" t="s">
        <v>15</v>
      </c>
      <c r="E9052">
        <v>1637</v>
      </c>
      <c r="F9052">
        <v>2020</v>
      </c>
    </row>
    <row r="9053" spans="1:6" x14ac:dyDescent="0.25">
      <c r="A9053" t="s">
        <v>2390</v>
      </c>
      <c r="B9053" t="s">
        <v>2401</v>
      </c>
      <c r="C9053" t="b">
        <v>1</v>
      </c>
      <c r="D9053" t="s">
        <v>15</v>
      </c>
      <c r="E9053">
        <v>3260</v>
      </c>
      <c r="F9053">
        <v>2020</v>
      </c>
    </row>
    <row r="9054" spans="1:6" x14ac:dyDescent="0.25">
      <c r="A9054" t="s">
        <v>2390</v>
      </c>
      <c r="B9054" t="s">
        <v>2401</v>
      </c>
      <c r="C9054" t="b">
        <v>1</v>
      </c>
      <c r="D9054" t="s">
        <v>15</v>
      </c>
      <c r="E9054">
        <v>3703</v>
      </c>
      <c r="F9054">
        <v>2020</v>
      </c>
    </row>
    <row r="9055" spans="1:6" x14ac:dyDescent="0.25">
      <c r="A9055" t="s">
        <v>2389</v>
      </c>
      <c r="B9055" t="s">
        <v>2401</v>
      </c>
      <c r="C9055" t="b">
        <v>1</v>
      </c>
      <c r="D9055" t="s">
        <v>15</v>
      </c>
      <c r="E9055">
        <v>3765</v>
      </c>
      <c r="F9055">
        <v>2020</v>
      </c>
    </row>
    <row r="9056" spans="1:6" x14ac:dyDescent="0.25">
      <c r="A9056" t="s">
        <v>2390</v>
      </c>
      <c r="B9056" t="s">
        <v>2401</v>
      </c>
      <c r="C9056" t="b">
        <v>1</v>
      </c>
      <c r="D9056" t="s">
        <v>15</v>
      </c>
      <c r="E9056">
        <v>740</v>
      </c>
      <c r="F9056">
        <v>2020</v>
      </c>
    </row>
    <row r="9057" spans="1:6" x14ac:dyDescent="0.25">
      <c r="A9057" t="s">
        <v>2390</v>
      </c>
      <c r="B9057" t="s">
        <v>2401</v>
      </c>
      <c r="C9057" t="b">
        <v>1</v>
      </c>
      <c r="D9057" t="s">
        <v>15</v>
      </c>
      <c r="E9057">
        <v>3579</v>
      </c>
      <c r="F9057">
        <v>2020</v>
      </c>
    </row>
    <row r="9058" spans="1:6" x14ac:dyDescent="0.25">
      <c r="A9058" t="s">
        <v>2383</v>
      </c>
      <c r="B9058" t="s">
        <v>2401</v>
      </c>
      <c r="C9058" t="b">
        <v>1</v>
      </c>
      <c r="D9058" t="s">
        <v>15</v>
      </c>
      <c r="E9058">
        <v>1502</v>
      </c>
      <c r="F9058">
        <v>2020</v>
      </c>
    </row>
    <row r="9059" spans="1:6" x14ac:dyDescent="0.25">
      <c r="A9059" t="s">
        <v>2389</v>
      </c>
      <c r="B9059" t="s">
        <v>2401</v>
      </c>
      <c r="C9059" t="b">
        <v>1</v>
      </c>
      <c r="D9059" t="s">
        <v>15</v>
      </c>
      <c r="E9059">
        <v>3804</v>
      </c>
      <c r="F9059">
        <v>2020</v>
      </c>
    </row>
    <row r="9060" spans="1:6" x14ac:dyDescent="0.25">
      <c r="A9060" t="s">
        <v>2338</v>
      </c>
      <c r="B9060" t="s">
        <v>2401</v>
      </c>
      <c r="C9060" t="b">
        <v>1</v>
      </c>
      <c r="D9060" t="s">
        <v>15</v>
      </c>
      <c r="E9060">
        <v>1726</v>
      </c>
      <c r="F9060">
        <v>2020</v>
      </c>
    </row>
    <row r="9061" spans="1:6" x14ac:dyDescent="0.25">
      <c r="A9061" t="s">
        <v>2338</v>
      </c>
      <c r="B9061" t="s">
        <v>2339</v>
      </c>
      <c r="C9061" t="b">
        <v>1</v>
      </c>
      <c r="D9061" t="s">
        <v>52</v>
      </c>
      <c r="E9061">
        <v>103898</v>
      </c>
      <c r="F9061">
        <v>2020</v>
      </c>
    </row>
    <row r="9062" spans="1:6" x14ac:dyDescent="0.25">
      <c r="A9062" t="s">
        <v>2338</v>
      </c>
      <c r="B9062" t="s">
        <v>2339</v>
      </c>
      <c r="C9062" t="b">
        <v>1</v>
      </c>
      <c r="D9062" t="s">
        <v>52</v>
      </c>
      <c r="E9062">
        <v>25970</v>
      </c>
      <c r="F9062">
        <v>2020</v>
      </c>
    </row>
    <row r="9063" spans="1:6" x14ac:dyDescent="0.25">
      <c r="A9063" t="s">
        <v>2353</v>
      </c>
      <c r="B9063" t="s">
        <v>2347</v>
      </c>
      <c r="C9063" t="b">
        <v>0</v>
      </c>
      <c r="D9063" t="s">
        <v>24</v>
      </c>
      <c r="E9063">
        <v>386.51</v>
      </c>
      <c r="F9063">
        <v>2020</v>
      </c>
    </row>
    <row r="9064" spans="1:6" x14ac:dyDescent="0.25">
      <c r="A9064" t="s">
        <v>2389</v>
      </c>
      <c r="B9064" t="s">
        <v>2386</v>
      </c>
      <c r="C9064" t="b">
        <v>1</v>
      </c>
      <c r="D9064" t="s">
        <v>24</v>
      </c>
      <c r="E9064">
        <v>354365.49</v>
      </c>
      <c r="F9064">
        <v>2020</v>
      </c>
    </row>
    <row r="9065" spans="1:6" x14ac:dyDescent="0.25">
      <c r="A9065" t="s">
        <v>2373</v>
      </c>
      <c r="B9065" t="s">
        <v>2401</v>
      </c>
      <c r="C9065" t="b">
        <v>1</v>
      </c>
      <c r="D9065" t="s">
        <v>82</v>
      </c>
      <c r="E9065">
        <v>62525</v>
      </c>
      <c r="F9065">
        <v>2020</v>
      </c>
    </row>
    <row r="9066" spans="1:6" x14ac:dyDescent="0.25">
      <c r="A9066" t="s">
        <v>2373</v>
      </c>
      <c r="B9066" t="s">
        <v>2339</v>
      </c>
      <c r="C9066" t="b">
        <v>1</v>
      </c>
      <c r="D9066" t="s">
        <v>16</v>
      </c>
      <c r="E9066">
        <v>187846</v>
      </c>
      <c r="F9066">
        <v>2020</v>
      </c>
    </row>
    <row r="9067" spans="1:6" x14ac:dyDescent="0.25">
      <c r="A9067" t="s">
        <v>2390</v>
      </c>
      <c r="B9067" t="s">
        <v>2401</v>
      </c>
      <c r="C9067" t="b">
        <v>1</v>
      </c>
      <c r="D9067" t="s">
        <v>15</v>
      </c>
      <c r="E9067">
        <v>7644</v>
      </c>
      <c r="F9067">
        <v>2020</v>
      </c>
    </row>
    <row r="9068" spans="1:6" x14ac:dyDescent="0.25">
      <c r="A9068" t="s">
        <v>2390</v>
      </c>
      <c r="B9068" t="s">
        <v>2401</v>
      </c>
      <c r="C9068" t="b">
        <v>1</v>
      </c>
      <c r="D9068" t="s">
        <v>15</v>
      </c>
      <c r="E9068">
        <v>1397</v>
      </c>
      <c r="F9068">
        <v>2020</v>
      </c>
    </row>
    <row r="9069" spans="1:6" x14ac:dyDescent="0.25">
      <c r="A9069" t="s">
        <v>2390</v>
      </c>
      <c r="B9069" t="s">
        <v>2401</v>
      </c>
      <c r="C9069" t="b">
        <v>1</v>
      </c>
      <c r="D9069" t="s">
        <v>15</v>
      </c>
      <c r="E9069">
        <v>3711</v>
      </c>
      <c r="F9069">
        <v>2020</v>
      </c>
    </row>
    <row r="9070" spans="1:6" x14ac:dyDescent="0.25">
      <c r="A9070" t="s">
        <v>2398</v>
      </c>
      <c r="B9070" t="s">
        <v>2339</v>
      </c>
      <c r="C9070" t="b">
        <v>1</v>
      </c>
      <c r="D9070" t="s">
        <v>60</v>
      </c>
      <c r="E9070">
        <v>6548</v>
      </c>
      <c r="F9070">
        <v>2020</v>
      </c>
    </row>
    <row r="9071" spans="1:6" x14ac:dyDescent="0.25">
      <c r="A9071" t="s">
        <v>2381</v>
      </c>
      <c r="B9071" t="s">
        <v>2386</v>
      </c>
      <c r="C9071" t="b">
        <v>1</v>
      </c>
      <c r="D9071" t="s">
        <v>93</v>
      </c>
      <c r="E9071">
        <v>17420</v>
      </c>
      <c r="F9071">
        <v>2020</v>
      </c>
    </row>
    <row r="9072" spans="1:6" x14ac:dyDescent="0.25">
      <c r="A9072" t="s">
        <v>2373</v>
      </c>
      <c r="B9072" t="s">
        <v>2386</v>
      </c>
      <c r="C9072" t="b">
        <v>1</v>
      </c>
      <c r="D9072" t="s">
        <v>37</v>
      </c>
      <c r="E9072">
        <v>29789</v>
      </c>
      <c r="F9072">
        <v>2020</v>
      </c>
    </row>
    <row r="9073" spans="1:6" x14ac:dyDescent="0.25">
      <c r="A9073" t="s">
        <v>2379</v>
      </c>
      <c r="B9073" t="s">
        <v>2339</v>
      </c>
      <c r="C9073" t="b">
        <v>1</v>
      </c>
      <c r="D9073" t="s">
        <v>40</v>
      </c>
      <c r="E9073">
        <v>36420</v>
      </c>
      <c r="F9073">
        <v>2020</v>
      </c>
    </row>
    <row r="9074" spans="1:6" x14ac:dyDescent="0.25">
      <c r="A9074" t="s">
        <v>2379</v>
      </c>
      <c r="B9074" t="s">
        <v>2339</v>
      </c>
      <c r="C9074" t="b">
        <v>1</v>
      </c>
      <c r="D9074" t="s">
        <v>40</v>
      </c>
      <c r="E9074">
        <v>38784</v>
      </c>
      <c r="F9074">
        <v>2020</v>
      </c>
    </row>
    <row r="9075" spans="1:6" x14ac:dyDescent="0.25">
      <c r="A9075" t="s">
        <v>2338</v>
      </c>
      <c r="B9075" t="s">
        <v>2339</v>
      </c>
      <c r="C9075" t="b">
        <v>1</v>
      </c>
      <c r="D9075" t="s">
        <v>55</v>
      </c>
      <c r="E9075">
        <v>9203</v>
      </c>
      <c r="F9075">
        <v>2020</v>
      </c>
    </row>
    <row r="9076" spans="1:6" x14ac:dyDescent="0.25">
      <c r="A9076" t="s">
        <v>2373</v>
      </c>
      <c r="B9076" t="s">
        <v>2401</v>
      </c>
      <c r="C9076" t="b">
        <v>0</v>
      </c>
      <c r="D9076" t="s">
        <v>15</v>
      </c>
      <c r="E9076">
        <v>1376</v>
      </c>
      <c r="F9076">
        <v>2020</v>
      </c>
    </row>
    <row r="9077" spans="1:6" x14ac:dyDescent="0.25">
      <c r="A9077" t="s">
        <v>2383</v>
      </c>
      <c r="B9077" t="s">
        <v>2401</v>
      </c>
      <c r="C9077" t="b">
        <v>1</v>
      </c>
      <c r="D9077" t="s">
        <v>100</v>
      </c>
      <c r="E9077">
        <v>13538</v>
      </c>
      <c r="F9077">
        <v>2020</v>
      </c>
    </row>
    <row r="9078" spans="1:6" x14ac:dyDescent="0.25">
      <c r="A9078" t="s">
        <v>2445</v>
      </c>
      <c r="B9078" t="s">
        <v>2339</v>
      </c>
      <c r="C9078" t="b">
        <v>0</v>
      </c>
      <c r="D9078" t="s">
        <v>40</v>
      </c>
      <c r="E9078">
        <v>4234</v>
      </c>
      <c r="F9078">
        <v>2020</v>
      </c>
    </row>
    <row r="9079" spans="1:6" x14ac:dyDescent="0.25">
      <c r="A9079" t="s">
        <v>2396</v>
      </c>
      <c r="B9079" t="s">
        <v>2339</v>
      </c>
      <c r="C9079" t="b">
        <v>1</v>
      </c>
      <c r="D9079" t="s">
        <v>82</v>
      </c>
      <c r="E9079">
        <v>533</v>
      </c>
      <c r="F9079">
        <v>2020</v>
      </c>
    </row>
    <row r="9080" spans="1:6" x14ac:dyDescent="0.25">
      <c r="A9080" t="s">
        <v>2373</v>
      </c>
      <c r="B9080" t="s">
        <v>2339</v>
      </c>
      <c r="C9080" t="b">
        <v>1</v>
      </c>
      <c r="D9080" t="s">
        <v>114</v>
      </c>
      <c r="E9080">
        <v>404292</v>
      </c>
      <c r="F9080">
        <v>2020</v>
      </c>
    </row>
    <row r="9081" spans="1:6" x14ac:dyDescent="0.25">
      <c r="A9081" t="s">
        <v>2338</v>
      </c>
      <c r="B9081" t="s">
        <v>2339</v>
      </c>
      <c r="C9081" t="b">
        <v>1</v>
      </c>
      <c r="D9081" t="s">
        <v>95</v>
      </c>
      <c r="E9081">
        <v>328958</v>
      </c>
      <c r="F9081">
        <v>2020</v>
      </c>
    </row>
    <row r="9082" spans="1:6" x14ac:dyDescent="0.25">
      <c r="A9082" t="s">
        <v>2338</v>
      </c>
      <c r="B9082" t="s">
        <v>2339</v>
      </c>
      <c r="C9082" t="b">
        <v>1</v>
      </c>
      <c r="D9082" t="s">
        <v>71</v>
      </c>
      <c r="E9082">
        <v>285474</v>
      </c>
      <c r="F9082">
        <v>2020</v>
      </c>
    </row>
    <row r="9083" spans="1:6" x14ac:dyDescent="0.25">
      <c r="A9083" t="s">
        <v>2332</v>
      </c>
      <c r="B9083" t="s">
        <v>2339</v>
      </c>
      <c r="C9083" t="b">
        <v>0</v>
      </c>
      <c r="D9083" t="s">
        <v>114</v>
      </c>
      <c r="E9083">
        <v>0</v>
      </c>
      <c r="F9083">
        <v>2020</v>
      </c>
    </row>
    <row r="9084" spans="1:6" x14ac:dyDescent="0.25">
      <c r="A9084" t="s">
        <v>2332</v>
      </c>
      <c r="B9084" t="s">
        <v>2339</v>
      </c>
      <c r="C9084" t="b">
        <v>0</v>
      </c>
      <c r="D9084" t="s">
        <v>114</v>
      </c>
      <c r="E9084">
        <v>0</v>
      </c>
      <c r="F9084">
        <v>2020</v>
      </c>
    </row>
    <row r="9085" spans="1:6" x14ac:dyDescent="0.25">
      <c r="A9085" t="s">
        <v>2383</v>
      </c>
      <c r="B9085" t="s">
        <v>2401</v>
      </c>
      <c r="C9085" t="b">
        <v>1</v>
      </c>
      <c r="D9085" t="s">
        <v>55</v>
      </c>
      <c r="E9085">
        <v>1633</v>
      </c>
      <c r="F9085">
        <v>2020</v>
      </c>
    </row>
    <row r="9086" spans="1:6" x14ac:dyDescent="0.25">
      <c r="A9086" t="s">
        <v>2389</v>
      </c>
      <c r="B9086" t="s">
        <v>2352</v>
      </c>
      <c r="C9086" t="b">
        <v>1</v>
      </c>
      <c r="D9086" t="s">
        <v>15</v>
      </c>
      <c r="E9086">
        <v>265306</v>
      </c>
      <c r="F9086">
        <v>2020</v>
      </c>
    </row>
    <row r="9087" spans="1:6" x14ac:dyDescent="0.25">
      <c r="A9087" t="s">
        <v>2338</v>
      </c>
      <c r="B9087" t="s">
        <v>2339</v>
      </c>
      <c r="C9087" t="b">
        <v>1</v>
      </c>
      <c r="D9087" t="s">
        <v>100</v>
      </c>
      <c r="E9087">
        <v>99032</v>
      </c>
      <c r="F9087">
        <v>2020</v>
      </c>
    </row>
    <row r="9088" spans="1:6" x14ac:dyDescent="0.25">
      <c r="A9088" t="s">
        <v>2373</v>
      </c>
      <c r="B9088" t="s">
        <v>2401</v>
      </c>
      <c r="C9088" t="b">
        <v>1</v>
      </c>
      <c r="D9088" t="s">
        <v>55</v>
      </c>
      <c r="E9088">
        <v>1207.8</v>
      </c>
      <c r="F9088">
        <v>2020</v>
      </c>
    </row>
    <row r="9089" spans="1:6" x14ac:dyDescent="0.25">
      <c r="A9089" t="s">
        <v>2373</v>
      </c>
      <c r="B9089" t="s">
        <v>2401</v>
      </c>
      <c r="C9089" t="b">
        <v>1</v>
      </c>
      <c r="D9089" t="s">
        <v>55</v>
      </c>
      <c r="E9089">
        <v>1094</v>
      </c>
      <c r="F9089">
        <v>2020</v>
      </c>
    </row>
    <row r="9090" spans="1:6" x14ac:dyDescent="0.25">
      <c r="A9090" t="s">
        <v>2373</v>
      </c>
      <c r="B9090" t="s">
        <v>2339</v>
      </c>
      <c r="C9090" t="b">
        <v>1</v>
      </c>
      <c r="D9090" t="s">
        <v>60</v>
      </c>
      <c r="E9090">
        <v>51883</v>
      </c>
      <c r="F9090">
        <v>2020</v>
      </c>
    </row>
    <row r="9091" spans="1:6" x14ac:dyDescent="0.25">
      <c r="A9091" t="s">
        <v>2332</v>
      </c>
      <c r="B9091" t="s">
        <v>2471</v>
      </c>
      <c r="C9091" t="b">
        <v>0</v>
      </c>
      <c r="D9091" t="s">
        <v>74</v>
      </c>
      <c r="E9091">
        <v>0</v>
      </c>
      <c r="F9091">
        <v>2020</v>
      </c>
    </row>
    <row r="9092" spans="1:6" x14ac:dyDescent="0.25">
      <c r="A9092" t="s">
        <v>2383</v>
      </c>
      <c r="B9092" t="s">
        <v>2339</v>
      </c>
      <c r="C9092" t="b">
        <v>1</v>
      </c>
      <c r="D9092" t="s">
        <v>71</v>
      </c>
      <c r="E9092">
        <v>170020</v>
      </c>
      <c r="F9092">
        <v>2020</v>
      </c>
    </row>
    <row r="9093" spans="1:6" x14ac:dyDescent="0.25">
      <c r="A9093" t="s">
        <v>2379</v>
      </c>
      <c r="B9093" t="s">
        <v>2401</v>
      </c>
      <c r="C9093" t="b">
        <v>1</v>
      </c>
      <c r="D9093" t="s">
        <v>100</v>
      </c>
      <c r="E9093">
        <v>1110</v>
      </c>
      <c r="F9093">
        <v>2020</v>
      </c>
    </row>
    <row r="9094" spans="1:6" x14ac:dyDescent="0.25">
      <c r="A9094" t="s">
        <v>2373</v>
      </c>
      <c r="B9094" t="s">
        <v>2372</v>
      </c>
      <c r="C9094" t="b">
        <v>1</v>
      </c>
      <c r="D9094" t="s">
        <v>60</v>
      </c>
      <c r="E9094">
        <v>34148</v>
      </c>
      <c r="F9094">
        <v>2020</v>
      </c>
    </row>
    <row r="9095" spans="1:6" x14ac:dyDescent="0.25">
      <c r="A9095" t="s">
        <v>2338</v>
      </c>
      <c r="B9095" t="s">
        <v>2339</v>
      </c>
      <c r="C9095" t="b">
        <v>1</v>
      </c>
      <c r="D9095" t="s">
        <v>15</v>
      </c>
      <c r="E9095">
        <v>376853</v>
      </c>
      <c r="F9095">
        <v>2020</v>
      </c>
    </row>
    <row r="9096" spans="1:6" x14ac:dyDescent="0.25">
      <c r="A9096" t="s">
        <v>2373</v>
      </c>
      <c r="B9096" t="s">
        <v>2339</v>
      </c>
      <c r="C9096" t="b">
        <v>1</v>
      </c>
      <c r="D9096" t="s">
        <v>71</v>
      </c>
      <c r="E9096">
        <v>195468</v>
      </c>
      <c r="F9096">
        <v>2020</v>
      </c>
    </row>
    <row r="9097" spans="1:6" x14ac:dyDescent="0.25">
      <c r="A9097" t="s">
        <v>2383</v>
      </c>
      <c r="B9097" t="s">
        <v>2339</v>
      </c>
      <c r="C9097" t="b">
        <v>1</v>
      </c>
      <c r="D9097" t="s">
        <v>35</v>
      </c>
      <c r="E9097">
        <v>618545</v>
      </c>
      <c r="F9097">
        <v>2020</v>
      </c>
    </row>
    <row r="9098" spans="1:6" x14ac:dyDescent="0.25">
      <c r="A9098" t="s">
        <v>2383</v>
      </c>
      <c r="B9098" t="s">
        <v>2339</v>
      </c>
      <c r="C9098" t="b">
        <v>1</v>
      </c>
      <c r="D9098" t="s">
        <v>100</v>
      </c>
      <c r="E9098">
        <v>143791</v>
      </c>
      <c r="F9098">
        <v>2020</v>
      </c>
    </row>
    <row r="9099" spans="1:6" x14ac:dyDescent="0.25">
      <c r="A9099" t="s">
        <v>2379</v>
      </c>
      <c r="B9099" t="s">
        <v>2339</v>
      </c>
      <c r="C9099" t="b">
        <v>1</v>
      </c>
      <c r="D9099" t="s">
        <v>95</v>
      </c>
      <c r="E9099">
        <v>300295</v>
      </c>
      <c r="F9099">
        <v>2020</v>
      </c>
    </row>
    <row r="9100" spans="1:6" x14ac:dyDescent="0.25">
      <c r="A9100" t="s">
        <v>2338</v>
      </c>
      <c r="B9100" t="s">
        <v>2339</v>
      </c>
      <c r="C9100" t="b">
        <v>1</v>
      </c>
      <c r="D9100" t="s">
        <v>85</v>
      </c>
      <c r="E9100">
        <v>175920</v>
      </c>
      <c r="F9100">
        <v>2020</v>
      </c>
    </row>
    <row r="9101" spans="1:6" x14ac:dyDescent="0.25">
      <c r="A9101" t="s">
        <v>2383</v>
      </c>
      <c r="B9101" t="s">
        <v>2339</v>
      </c>
      <c r="C9101" t="b">
        <v>1</v>
      </c>
      <c r="D9101" t="s">
        <v>60</v>
      </c>
      <c r="E9101">
        <v>85200</v>
      </c>
      <c r="F9101">
        <v>2020</v>
      </c>
    </row>
    <row r="9102" spans="1:6" x14ac:dyDescent="0.25">
      <c r="A9102" t="s">
        <v>2379</v>
      </c>
      <c r="B9102" t="s">
        <v>2339</v>
      </c>
      <c r="C9102" t="b">
        <v>1</v>
      </c>
      <c r="D9102" t="s">
        <v>16</v>
      </c>
      <c r="E9102">
        <v>466260</v>
      </c>
      <c r="F9102">
        <v>2020</v>
      </c>
    </row>
    <row r="9103" spans="1:6" x14ac:dyDescent="0.25">
      <c r="A9103" t="s">
        <v>2338</v>
      </c>
      <c r="B9103" t="s">
        <v>2339</v>
      </c>
      <c r="C9103" t="b">
        <v>1</v>
      </c>
      <c r="D9103" t="s">
        <v>15</v>
      </c>
      <c r="E9103">
        <v>322844</v>
      </c>
      <c r="F9103">
        <v>2020</v>
      </c>
    </row>
    <row r="9104" spans="1:6" x14ac:dyDescent="0.25">
      <c r="A9104" t="s">
        <v>2338</v>
      </c>
      <c r="B9104" t="s">
        <v>2339</v>
      </c>
      <c r="C9104" t="b">
        <v>1</v>
      </c>
      <c r="D9104" t="s">
        <v>15</v>
      </c>
      <c r="E9104">
        <v>332322</v>
      </c>
      <c r="F9104">
        <v>2020</v>
      </c>
    </row>
    <row r="9105" spans="1:6" x14ac:dyDescent="0.25">
      <c r="A9105" t="s">
        <v>2338</v>
      </c>
      <c r="B9105" t="s">
        <v>2339</v>
      </c>
      <c r="C9105" t="b">
        <v>1</v>
      </c>
      <c r="D9105" t="s">
        <v>15</v>
      </c>
      <c r="E9105">
        <v>161959</v>
      </c>
      <c r="F9105">
        <v>2020</v>
      </c>
    </row>
    <row r="9106" spans="1:6" x14ac:dyDescent="0.25">
      <c r="A9106" t="s">
        <v>2338</v>
      </c>
      <c r="B9106" t="s">
        <v>2339</v>
      </c>
      <c r="C9106" t="b">
        <v>1</v>
      </c>
      <c r="D9106" t="s">
        <v>15</v>
      </c>
      <c r="E9106">
        <v>256249</v>
      </c>
      <c r="F9106">
        <v>2020</v>
      </c>
    </row>
    <row r="9107" spans="1:6" x14ac:dyDescent="0.25">
      <c r="A9107" t="s">
        <v>2389</v>
      </c>
      <c r="B9107" t="s">
        <v>2401</v>
      </c>
      <c r="C9107" t="b">
        <v>1</v>
      </c>
      <c r="D9107" t="s">
        <v>15</v>
      </c>
      <c r="E9107">
        <v>155997</v>
      </c>
      <c r="F9107">
        <v>2020</v>
      </c>
    </row>
    <row r="9108" spans="1:6" x14ac:dyDescent="0.25">
      <c r="A9108" t="s">
        <v>2379</v>
      </c>
      <c r="B9108" t="s">
        <v>2350</v>
      </c>
      <c r="C9108" t="b">
        <v>0</v>
      </c>
      <c r="D9108" t="s">
        <v>60</v>
      </c>
      <c r="E9108">
        <v>24</v>
      </c>
      <c r="F9108">
        <v>2020</v>
      </c>
    </row>
    <row r="9109" spans="1:6" x14ac:dyDescent="0.25">
      <c r="A9109" t="s">
        <v>2332</v>
      </c>
      <c r="B9109" t="s">
        <v>2352</v>
      </c>
      <c r="C9109" t="b">
        <v>0</v>
      </c>
      <c r="D9109" t="s">
        <v>60</v>
      </c>
      <c r="E9109">
        <v>0</v>
      </c>
      <c r="F9109">
        <v>2020</v>
      </c>
    </row>
    <row r="9110" spans="1:6" x14ac:dyDescent="0.25">
      <c r="A9110" t="s">
        <v>2338</v>
      </c>
      <c r="B9110" t="s">
        <v>2339</v>
      </c>
      <c r="C9110" t="b">
        <v>0</v>
      </c>
      <c r="D9110" t="s">
        <v>60</v>
      </c>
      <c r="E9110">
        <v>7691</v>
      </c>
      <c r="F9110">
        <v>2020</v>
      </c>
    </row>
    <row r="9111" spans="1:6" x14ac:dyDescent="0.25">
      <c r="A9111" t="s">
        <v>2332</v>
      </c>
      <c r="B9111" t="s">
        <v>2350</v>
      </c>
      <c r="C9111" t="b">
        <v>0</v>
      </c>
      <c r="D9111" t="s">
        <v>125</v>
      </c>
      <c r="E9111">
        <v>0</v>
      </c>
      <c r="F9111">
        <v>2020</v>
      </c>
    </row>
    <row r="9112" spans="1:6" x14ac:dyDescent="0.25">
      <c r="A9112" t="s">
        <v>2332</v>
      </c>
      <c r="B9112" t="s">
        <v>2386</v>
      </c>
      <c r="C9112" t="b">
        <v>0</v>
      </c>
      <c r="D9112" t="s">
        <v>125</v>
      </c>
      <c r="E9112">
        <v>0</v>
      </c>
      <c r="F9112">
        <v>2020</v>
      </c>
    </row>
    <row r="9113" spans="1:6" x14ac:dyDescent="0.25">
      <c r="A9113" t="s">
        <v>2373</v>
      </c>
      <c r="B9113" t="s">
        <v>2339</v>
      </c>
      <c r="C9113" t="b">
        <v>1</v>
      </c>
      <c r="D9113" t="s">
        <v>134</v>
      </c>
      <c r="E9113">
        <v>388242</v>
      </c>
      <c r="F9113">
        <v>2020</v>
      </c>
    </row>
    <row r="9114" spans="1:6" x14ac:dyDescent="0.25">
      <c r="A9114" t="s">
        <v>2373</v>
      </c>
      <c r="B9114" t="s">
        <v>2339</v>
      </c>
      <c r="C9114" t="b">
        <v>1</v>
      </c>
      <c r="D9114" t="s">
        <v>52</v>
      </c>
      <c r="E9114">
        <v>190267</v>
      </c>
      <c r="F9114">
        <v>2020</v>
      </c>
    </row>
    <row r="9115" spans="1:6" x14ac:dyDescent="0.25">
      <c r="A9115" t="s">
        <v>2353</v>
      </c>
      <c r="B9115" t="s">
        <v>2339</v>
      </c>
      <c r="C9115" t="b">
        <v>0</v>
      </c>
      <c r="D9115" t="s">
        <v>15</v>
      </c>
      <c r="E9115">
        <v>217</v>
      </c>
      <c r="F9115">
        <v>2020</v>
      </c>
    </row>
    <row r="9116" spans="1:6" x14ac:dyDescent="0.25">
      <c r="A9116" t="s">
        <v>2379</v>
      </c>
      <c r="B9116" t="s">
        <v>2339</v>
      </c>
      <c r="C9116" t="b">
        <v>1</v>
      </c>
      <c r="D9116" t="s">
        <v>15</v>
      </c>
      <c r="E9116">
        <v>14560</v>
      </c>
      <c r="F9116">
        <v>2020</v>
      </c>
    </row>
    <row r="9117" spans="1:6" x14ac:dyDescent="0.25">
      <c r="A9117" t="s">
        <v>2379</v>
      </c>
      <c r="B9117" t="s">
        <v>2339</v>
      </c>
      <c r="C9117" t="b">
        <v>1</v>
      </c>
      <c r="D9117" t="s">
        <v>114</v>
      </c>
      <c r="E9117">
        <v>382006</v>
      </c>
      <c r="F9117">
        <v>2020</v>
      </c>
    </row>
    <row r="9118" spans="1:6" x14ac:dyDescent="0.25">
      <c r="A9118" t="s">
        <v>2383</v>
      </c>
      <c r="B9118" t="s">
        <v>2401</v>
      </c>
      <c r="C9118" t="b">
        <v>1</v>
      </c>
      <c r="D9118" t="s">
        <v>15</v>
      </c>
      <c r="E9118">
        <v>12311</v>
      </c>
      <c r="F9118">
        <v>2020</v>
      </c>
    </row>
    <row r="9119" spans="1:6" x14ac:dyDescent="0.25">
      <c r="A9119" t="s">
        <v>2389</v>
      </c>
      <c r="B9119" t="s">
        <v>2401</v>
      </c>
      <c r="C9119" t="b">
        <v>1</v>
      </c>
      <c r="D9119" t="s">
        <v>15</v>
      </c>
      <c r="E9119">
        <v>10092</v>
      </c>
      <c r="F9119">
        <v>2020</v>
      </c>
    </row>
    <row r="9120" spans="1:6" x14ac:dyDescent="0.25">
      <c r="A9120" t="s">
        <v>2408</v>
      </c>
      <c r="B9120" t="s">
        <v>2401</v>
      </c>
      <c r="C9120" t="b">
        <v>1</v>
      </c>
      <c r="D9120" t="s">
        <v>15</v>
      </c>
      <c r="E9120">
        <v>874</v>
      </c>
      <c r="F9120">
        <v>2020</v>
      </c>
    </row>
    <row r="9121" spans="1:6" x14ac:dyDescent="0.25">
      <c r="A9121" t="s">
        <v>2373</v>
      </c>
      <c r="B9121" t="s">
        <v>2401</v>
      </c>
      <c r="C9121" t="b">
        <v>0</v>
      </c>
      <c r="D9121" t="s">
        <v>15</v>
      </c>
      <c r="E9121">
        <v>408</v>
      </c>
      <c r="F9121">
        <v>2020</v>
      </c>
    </row>
    <row r="9122" spans="1:6" x14ac:dyDescent="0.25">
      <c r="A9122" t="s">
        <v>2338</v>
      </c>
      <c r="B9122" t="s">
        <v>2401</v>
      </c>
      <c r="C9122" t="b">
        <v>0</v>
      </c>
      <c r="D9122" t="s">
        <v>15</v>
      </c>
      <c r="E9122">
        <v>1712.7</v>
      </c>
      <c r="F9122">
        <v>2020</v>
      </c>
    </row>
    <row r="9123" spans="1:6" x14ac:dyDescent="0.25">
      <c r="A9123" t="s">
        <v>2389</v>
      </c>
      <c r="B9123" t="s">
        <v>2401</v>
      </c>
      <c r="C9123" t="b">
        <v>0</v>
      </c>
      <c r="D9123" t="s">
        <v>15</v>
      </c>
      <c r="E9123">
        <v>1665</v>
      </c>
      <c r="F9123">
        <v>2020</v>
      </c>
    </row>
    <row r="9124" spans="1:6" x14ac:dyDescent="0.25">
      <c r="A9124" t="s">
        <v>2445</v>
      </c>
      <c r="B9124" t="s">
        <v>2401</v>
      </c>
      <c r="C9124" t="b">
        <v>0</v>
      </c>
      <c r="D9124" t="s">
        <v>15</v>
      </c>
      <c r="E9124">
        <v>1125</v>
      </c>
      <c r="F9124">
        <v>2020</v>
      </c>
    </row>
    <row r="9125" spans="1:6" x14ac:dyDescent="0.25">
      <c r="A9125" t="s">
        <v>2373</v>
      </c>
      <c r="B9125" t="s">
        <v>2401</v>
      </c>
      <c r="C9125" t="b">
        <v>0</v>
      </c>
      <c r="D9125" t="s">
        <v>15</v>
      </c>
      <c r="E9125">
        <v>2709</v>
      </c>
      <c r="F9125">
        <v>2020</v>
      </c>
    </row>
    <row r="9126" spans="1:6" x14ac:dyDescent="0.25">
      <c r="A9126" t="s">
        <v>2338</v>
      </c>
      <c r="B9126" t="s">
        <v>2339</v>
      </c>
      <c r="C9126" t="b">
        <v>1</v>
      </c>
      <c r="D9126" t="s">
        <v>16</v>
      </c>
      <c r="E9126">
        <v>710181</v>
      </c>
      <c r="F9126">
        <v>2020</v>
      </c>
    </row>
    <row r="9127" spans="1:6" x14ac:dyDescent="0.25">
      <c r="A9127" t="s">
        <v>2338</v>
      </c>
      <c r="B9127" t="s">
        <v>2401</v>
      </c>
      <c r="C9127" t="b">
        <v>1</v>
      </c>
      <c r="D9127" t="s">
        <v>16</v>
      </c>
      <c r="E9127">
        <v>76510</v>
      </c>
      <c r="F9127">
        <v>2020</v>
      </c>
    </row>
    <row r="9128" spans="1:6" x14ac:dyDescent="0.25">
      <c r="A9128" t="s">
        <v>2338</v>
      </c>
      <c r="B9128" t="s">
        <v>2401</v>
      </c>
      <c r="C9128" t="b">
        <v>1</v>
      </c>
      <c r="D9128" t="s">
        <v>8</v>
      </c>
      <c r="E9128">
        <v>52891</v>
      </c>
      <c r="F9128">
        <v>2020</v>
      </c>
    </row>
    <row r="9129" spans="1:6" x14ac:dyDescent="0.25">
      <c r="A9129" t="s">
        <v>2338</v>
      </c>
      <c r="B9129" t="s">
        <v>2339</v>
      </c>
      <c r="C9129" t="b">
        <v>1</v>
      </c>
      <c r="D9129" t="s">
        <v>125</v>
      </c>
      <c r="E9129">
        <v>144834</v>
      </c>
      <c r="F9129">
        <v>2020</v>
      </c>
    </row>
    <row r="9130" spans="1:6" x14ac:dyDescent="0.25">
      <c r="A9130" t="s">
        <v>2338</v>
      </c>
      <c r="B9130" t="s">
        <v>2339</v>
      </c>
      <c r="C9130" t="b">
        <v>1</v>
      </c>
      <c r="D9130" t="s">
        <v>125</v>
      </c>
      <c r="E9130">
        <v>392706</v>
      </c>
      <c r="F9130">
        <v>2020</v>
      </c>
    </row>
    <row r="9131" spans="1:6" x14ac:dyDescent="0.25">
      <c r="A9131" t="s">
        <v>2338</v>
      </c>
      <c r="B9131" t="s">
        <v>2401</v>
      </c>
      <c r="C9131" t="b">
        <v>1</v>
      </c>
      <c r="D9131" t="s">
        <v>88</v>
      </c>
      <c r="E9131">
        <v>1487</v>
      </c>
      <c r="F9131">
        <v>2020</v>
      </c>
    </row>
    <row r="9132" spans="1:6" x14ac:dyDescent="0.25">
      <c r="A9132" t="s">
        <v>2379</v>
      </c>
      <c r="B9132" t="s">
        <v>2352</v>
      </c>
      <c r="C9132" t="b">
        <v>0</v>
      </c>
      <c r="D9132" t="s">
        <v>114</v>
      </c>
      <c r="E9132">
        <v>101942.54</v>
      </c>
      <c r="F9132">
        <v>2020</v>
      </c>
    </row>
    <row r="9133" spans="1:6" x14ac:dyDescent="0.25">
      <c r="A9133" t="s">
        <v>2390</v>
      </c>
      <c r="B9133" t="s">
        <v>2401</v>
      </c>
      <c r="C9133" t="b">
        <v>1</v>
      </c>
      <c r="D9133" t="s">
        <v>8</v>
      </c>
      <c r="E9133">
        <v>32265</v>
      </c>
      <c r="F9133">
        <v>2020</v>
      </c>
    </row>
    <row r="9134" spans="1:6" x14ac:dyDescent="0.25">
      <c r="A9134" t="s">
        <v>2332</v>
      </c>
      <c r="B9134" t="s">
        <v>2372</v>
      </c>
      <c r="C9134" t="b">
        <v>0</v>
      </c>
      <c r="D9134" t="s">
        <v>35</v>
      </c>
      <c r="E9134">
        <v>1743</v>
      </c>
      <c r="F9134">
        <v>2020</v>
      </c>
    </row>
    <row r="9135" spans="1:6" x14ac:dyDescent="0.25">
      <c r="A9135" t="s">
        <v>2379</v>
      </c>
      <c r="B9135" t="s">
        <v>2339</v>
      </c>
      <c r="C9135" t="b">
        <v>1</v>
      </c>
      <c r="D9135" t="s">
        <v>35</v>
      </c>
      <c r="E9135">
        <v>672873</v>
      </c>
      <c r="F9135">
        <v>2020</v>
      </c>
    </row>
    <row r="9136" spans="1:6" x14ac:dyDescent="0.25">
      <c r="A9136" t="s">
        <v>2379</v>
      </c>
      <c r="B9136" t="s">
        <v>2339</v>
      </c>
      <c r="C9136" t="b">
        <v>1</v>
      </c>
      <c r="D9136" t="s">
        <v>114</v>
      </c>
      <c r="E9136">
        <v>162885</v>
      </c>
      <c r="F9136">
        <v>2020</v>
      </c>
    </row>
    <row r="9137" spans="1:6" x14ac:dyDescent="0.25">
      <c r="A9137" t="s">
        <v>2373</v>
      </c>
      <c r="B9137" t="s">
        <v>2339</v>
      </c>
      <c r="C9137" t="b">
        <v>1</v>
      </c>
      <c r="D9137" t="s">
        <v>134</v>
      </c>
      <c r="E9137">
        <v>539770</v>
      </c>
      <c r="F9137">
        <v>2020</v>
      </c>
    </row>
    <row r="9138" spans="1:6" x14ac:dyDescent="0.25">
      <c r="A9138" t="s">
        <v>2338</v>
      </c>
      <c r="B9138" t="s">
        <v>2401</v>
      </c>
      <c r="C9138" t="b">
        <v>1</v>
      </c>
      <c r="D9138" t="s">
        <v>22</v>
      </c>
      <c r="E9138">
        <v>1092</v>
      </c>
      <c r="F9138">
        <v>2020</v>
      </c>
    </row>
    <row r="9139" spans="1:6" x14ac:dyDescent="0.25">
      <c r="A9139" t="s">
        <v>2381</v>
      </c>
      <c r="B9139" t="s">
        <v>2471</v>
      </c>
      <c r="C9139" t="b">
        <v>1</v>
      </c>
      <c r="D9139" t="s">
        <v>15</v>
      </c>
      <c r="E9139">
        <v>558414</v>
      </c>
      <c r="F9139">
        <v>2020</v>
      </c>
    </row>
    <row r="9140" spans="1:6" x14ac:dyDescent="0.25">
      <c r="A9140" t="s">
        <v>2383</v>
      </c>
      <c r="B9140" t="s">
        <v>2339</v>
      </c>
      <c r="C9140" t="b">
        <v>1</v>
      </c>
      <c r="D9140" t="s">
        <v>95</v>
      </c>
      <c r="E9140">
        <v>797015</v>
      </c>
      <c r="F9140">
        <v>2020</v>
      </c>
    </row>
    <row r="9141" spans="1:6" x14ac:dyDescent="0.25">
      <c r="A9141" t="s">
        <v>2338</v>
      </c>
      <c r="B9141" t="s">
        <v>2339</v>
      </c>
      <c r="C9141" t="b">
        <v>1</v>
      </c>
      <c r="D9141" t="s">
        <v>97</v>
      </c>
      <c r="E9141">
        <v>476381</v>
      </c>
      <c r="F9141">
        <v>2020</v>
      </c>
    </row>
    <row r="9142" spans="1:6" x14ac:dyDescent="0.25">
      <c r="A9142" t="s">
        <v>2373</v>
      </c>
      <c r="B9142" t="s">
        <v>2401</v>
      </c>
      <c r="C9142" t="b">
        <v>1</v>
      </c>
      <c r="D9142" t="s">
        <v>88</v>
      </c>
      <c r="E9142">
        <v>2010</v>
      </c>
      <c r="F9142">
        <v>2020</v>
      </c>
    </row>
    <row r="9143" spans="1:6" x14ac:dyDescent="0.25">
      <c r="A9143" t="s">
        <v>2373</v>
      </c>
      <c r="B9143" t="s">
        <v>2401</v>
      </c>
      <c r="C9143" t="b">
        <v>1</v>
      </c>
      <c r="D9143" t="s">
        <v>88</v>
      </c>
      <c r="E9143">
        <v>1510</v>
      </c>
      <c r="F9143">
        <v>2020</v>
      </c>
    </row>
    <row r="9144" spans="1:6" x14ac:dyDescent="0.25">
      <c r="A9144" t="s">
        <v>2373</v>
      </c>
      <c r="B9144" t="s">
        <v>2401</v>
      </c>
      <c r="C9144" t="b">
        <v>1</v>
      </c>
      <c r="D9144" t="s">
        <v>88</v>
      </c>
      <c r="E9144">
        <v>1317</v>
      </c>
      <c r="F9144">
        <v>2020</v>
      </c>
    </row>
    <row r="9145" spans="1:6" x14ac:dyDescent="0.25">
      <c r="A9145" t="s">
        <v>2338</v>
      </c>
      <c r="B9145" t="s">
        <v>2401</v>
      </c>
      <c r="C9145" t="b">
        <v>1</v>
      </c>
      <c r="D9145" t="s">
        <v>22</v>
      </c>
      <c r="E9145">
        <v>15902</v>
      </c>
      <c r="F9145">
        <v>2020</v>
      </c>
    </row>
    <row r="9146" spans="1:6" x14ac:dyDescent="0.25">
      <c r="A9146" t="s">
        <v>2338</v>
      </c>
      <c r="B9146" t="s">
        <v>2401</v>
      </c>
      <c r="C9146" t="b">
        <v>1</v>
      </c>
      <c r="D9146" t="s">
        <v>82</v>
      </c>
      <c r="E9146">
        <v>49850</v>
      </c>
      <c r="F9146">
        <v>2020</v>
      </c>
    </row>
    <row r="9147" spans="1:6" x14ac:dyDescent="0.25">
      <c r="A9147" t="s">
        <v>2454</v>
      </c>
      <c r="B9147" t="s">
        <v>2401</v>
      </c>
      <c r="C9147" t="b">
        <v>1</v>
      </c>
      <c r="D9147" t="s">
        <v>15</v>
      </c>
      <c r="E9147">
        <v>325277</v>
      </c>
      <c r="F9147">
        <v>2020</v>
      </c>
    </row>
    <row r="9148" spans="1:6" x14ac:dyDescent="0.25">
      <c r="A9148" t="s">
        <v>2373</v>
      </c>
      <c r="B9148" t="s">
        <v>2401</v>
      </c>
      <c r="C9148" t="b">
        <v>1</v>
      </c>
      <c r="D9148" t="s">
        <v>79</v>
      </c>
      <c r="E9148">
        <v>2531</v>
      </c>
      <c r="F9148">
        <v>2020</v>
      </c>
    </row>
    <row r="9149" spans="1:6" x14ac:dyDescent="0.25">
      <c r="A9149" t="s">
        <v>2338</v>
      </c>
      <c r="B9149" t="s">
        <v>2339</v>
      </c>
      <c r="C9149" t="b">
        <v>1</v>
      </c>
      <c r="D9149" t="s">
        <v>35</v>
      </c>
      <c r="E9149">
        <v>401202</v>
      </c>
      <c r="F9149">
        <v>2020</v>
      </c>
    </row>
    <row r="9150" spans="1:6" x14ac:dyDescent="0.25">
      <c r="A9150" t="s">
        <v>2379</v>
      </c>
      <c r="B9150" t="s">
        <v>2386</v>
      </c>
      <c r="C9150" t="b">
        <v>1</v>
      </c>
      <c r="D9150" t="s">
        <v>32</v>
      </c>
      <c r="E9150">
        <v>11947</v>
      </c>
      <c r="F9150">
        <v>2020</v>
      </c>
    </row>
    <row r="9151" spans="1:6" x14ac:dyDescent="0.25">
      <c r="A9151" t="s">
        <v>2353</v>
      </c>
      <c r="B9151" t="s">
        <v>2386</v>
      </c>
      <c r="C9151" t="b">
        <v>0</v>
      </c>
      <c r="D9151" t="s">
        <v>32</v>
      </c>
      <c r="E9151">
        <v>10844</v>
      </c>
      <c r="F9151">
        <v>2020</v>
      </c>
    </row>
    <row r="9152" spans="1:6" x14ac:dyDescent="0.25">
      <c r="A9152" t="s">
        <v>2338</v>
      </c>
      <c r="B9152" t="s">
        <v>2386</v>
      </c>
      <c r="C9152" t="b">
        <v>1</v>
      </c>
      <c r="D9152" t="s">
        <v>32</v>
      </c>
      <c r="E9152">
        <v>1408</v>
      </c>
      <c r="F9152">
        <v>2020</v>
      </c>
    </row>
    <row r="9153" spans="1:6" x14ac:dyDescent="0.25">
      <c r="A9153" t="s">
        <v>2373</v>
      </c>
      <c r="B9153" t="s">
        <v>2339</v>
      </c>
      <c r="C9153" t="b">
        <v>1</v>
      </c>
      <c r="D9153" t="s">
        <v>95</v>
      </c>
      <c r="E9153">
        <v>751710</v>
      </c>
      <c r="F9153">
        <v>2020</v>
      </c>
    </row>
    <row r="9154" spans="1:6" x14ac:dyDescent="0.25">
      <c r="A9154" t="s">
        <v>2373</v>
      </c>
      <c r="B9154" t="s">
        <v>2339</v>
      </c>
      <c r="C9154" t="b">
        <v>1</v>
      </c>
      <c r="D9154" t="s">
        <v>90</v>
      </c>
      <c r="E9154">
        <v>326982</v>
      </c>
      <c r="F9154">
        <v>2020</v>
      </c>
    </row>
    <row r="9155" spans="1:6" x14ac:dyDescent="0.25">
      <c r="A9155" t="s">
        <v>2379</v>
      </c>
      <c r="B9155" t="s">
        <v>2352</v>
      </c>
      <c r="C9155" t="b">
        <v>0</v>
      </c>
      <c r="D9155" t="s">
        <v>74</v>
      </c>
      <c r="E9155">
        <v>60643.18</v>
      </c>
      <c r="F9155">
        <v>2020</v>
      </c>
    </row>
    <row r="9156" spans="1:6" x14ac:dyDescent="0.25">
      <c r="A9156" t="s">
        <v>2332</v>
      </c>
      <c r="B9156" t="s">
        <v>2350</v>
      </c>
      <c r="C9156" t="b">
        <v>0</v>
      </c>
      <c r="D9156" t="s">
        <v>22</v>
      </c>
      <c r="E9156">
        <v>0</v>
      </c>
      <c r="F9156">
        <v>2020</v>
      </c>
    </row>
    <row r="9157" spans="1:6" x14ac:dyDescent="0.25">
      <c r="A9157" t="s">
        <v>2390</v>
      </c>
      <c r="B9157" t="s">
        <v>2343</v>
      </c>
      <c r="C9157" t="b">
        <v>1</v>
      </c>
      <c r="D9157" t="s">
        <v>22</v>
      </c>
      <c r="E9157">
        <v>544665</v>
      </c>
      <c r="F9157">
        <v>2020</v>
      </c>
    </row>
    <row r="9158" spans="1:6" x14ac:dyDescent="0.25">
      <c r="A9158" t="s">
        <v>2332</v>
      </c>
      <c r="B9158" t="s">
        <v>2350</v>
      </c>
      <c r="C9158" t="b">
        <v>0</v>
      </c>
      <c r="D9158" t="s">
        <v>22</v>
      </c>
      <c r="E9158">
        <v>0</v>
      </c>
      <c r="F9158">
        <v>2020</v>
      </c>
    </row>
    <row r="9159" spans="1:6" x14ac:dyDescent="0.25">
      <c r="A9159" t="s">
        <v>2390</v>
      </c>
      <c r="B9159" t="s">
        <v>2343</v>
      </c>
      <c r="C9159" t="b">
        <v>1</v>
      </c>
      <c r="D9159" t="s">
        <v>22</v>
      </c>
      <c r="E9159">
        <v>1035032</v>
      </c>
      <c r="F9159">
        <v>2020</v>
      </c>
    </row>
    <row r="9160" spans="1:6" x14ac:dyDescent="0.25">
      <c r="A9160" t="s">
        <v>2373</v>
      </c>
      <c r="B9160" t="s">
        <v>2339</v>
      </c>
      <c r="C9160" t="b">
        <v>0</v>
      </c>
      <c r="D9160" t="s">
        <v>60</v>
      </c>
      <c r="E9160">
        <v>12287</v>
      </c>
      <c r="F9160">
        <v>2020</v>
      </c>
    </row>
    <row r="9161" spans="1:6" x14ac:dyDescent="0.25">
      <c r="A9161" t="s">
        <v>2373</v>
      </c>
      <c r="B9161" t="s">
        <v>2401</v>
      </c>
      <c r="C9161" t="b">
        <v>1</v>
      </c>
      <c r="D9161" t="s">
        <v>79</v>
      </c>
      <c r="E9161">
        <v>1598</v>
      </c>
      <c r="F9161">
        <v>2020</v>
      </c>
    </row>
    <row r="9162" spans="1:6" x14ac:dyDescent="0.25">
      <c r="A9162" t="s">
        <v>2389</v>
      </c>
      <c r="B9162" t="s">
        <v>2429</v>
      </c>
      <c r="C9162" t="b">
        <v>1</v>
      </c>
      <c r="D9162" t="s">
        <v>116</v>
      </c>
      <c r="E9162">
        <v>61393</v>
      </c>
      <c r="F9162">
        <v>2020</v>
      </c>
    </row>
    <row r="9163" spans="1:6" x14ac:dyDescent="0.25">
      <c r="A9163" t="s">
        <v>2379</v>
      </c>
      <c r="B9163" t="s">
        <v>2339</v>
      </c>
      <c r="C9163" t="b">
        <v>1</v>
      </c>
      <c r="D9163" t="s">
        <v>50</v>
      </c>
      <c r="E9163">
        <v>9831</v>
      </c>
      <c r="F9163">
        <v>2020</v>
      </c>
    </row>
    <row r="9164" spans="1:6" x14ac:dyDescent="0.25">
      <c r="A9164" t="s">
        <v>2353</v>
      </c>
      <c r="B9164" t="s">
        <v>2350</v>
      </c>
      <c r="C9164" t="b">
        <v>0</v>
      </c>
      <c r="D9164" t="s">
        <v>122</v>
      </c>
      <c r="E9164">
        <v>269.35500000000002</v>
      </c>
      <c r="F9164">
        <v>2020</v>
      </c>
    </row>
    <row r="9165" spans="1:6" x14ac:dyDescent="0.25">
      <c r="A9165" t="s">
        <v>2373</v>
      </c>
      <c r="B9165" t="s">
        <v>2386</v>
      </c>
      <c r="C9165" t="b">
        <v>1</v>
      </c>
      <c r="D9165" t="s">
        <v>122</v>
      </c>
      <c r="E9165">
        <v>10662.645</v>
      </c>
      <c r="F9165">
        <v>2020</v>
      </c>
    </row>
    <row r="9166" spans="1:6" x14ac:dyDescent="0.25">
      <c r="A9166" t="s">
        <v>2373</v>
      </c>
      <c r="B9166" t="s">
        <v>2339</v>
      </c>
      <c r="C9166" t="b">
        <v>1</v>
      </c>
      <c r="D9166" t="s">
        <v>82</v>
      </c>
      <c r="E9166">
        <v>230293</v>
      </c>
      <c r="F9166">
        <v>2020</v>
      </c>
    </row>
    <row r="9167" spans="1:6" x14ac:dyDescent="0.25">
      <c r="A9167" t="s">
        <v>2373</v>
      </c>
      <c r="B9167" t="s">
        <v>2339</v>
      </c>
      <c r="C9167" t="b">
        <v>1</v>
      </c>
      <c r="D9167" t="s">
        <v>95</v>
      </c>
      <c r="E9167">
        <v>586455</v>
      </c>
      <c r="F9167">
        <v>2020</v>
      </c>
    </row>
    <row r="9168" spans="1:6" x14ac:dyDescent="0.25">
      <c r="A9168" t="s">
        <v>2338</v>
      </c>
      <c r="B9168" t="s">
        <v>2401</v>
      </c>
      <c r="C9168" t="b">
        <v>1</v>
      </c>
      <c r="D9168" t="s">
        <v>15</v>
      </c>
      <c r="E9168">
        <v>11240</v>
      </c>
      <c r="F9168">
        <v>2020</v>
      </c>
    </row>
    <row r="9169" spans="1:6" x14ac:dyDescent="0.25">
      <c r="A9169" t="s">
        <v>2338</v>
      </c>
      <c r="B9169" t="s">
        <v>2401</v>
      </c>
      <c r="C9169" t="b">
        <v>1</v>
      </c>
      <c r="D9169" t="s">
        <v>15</v>
      </c>
      <c r="E9169">
        <v>37704</v>
      </c>
      <c r="F9169">
        <v>2020</v>
      </c>
    </row>
    <row r="9170" spans="1:6" x14ac:dyDescent="0.25">
      <c r="A9170" t="s">
        <v>2338</v>
      </c>
      <c r="B9170" t="s">
        <v>2401</v>
      </c>
      <c r="C9170" t="b">
        <v>1</v>
      </c>
      <c r="D9170" t="s">
        <v>15</v>
      </c>
      <c r="E9170">
        <v>35888</v>
      </c>
      <c r="F9170">
        <v>2020</v>
      </c>
    </row>
    <row r="9171" spans="1:6" x14ac:dyDescent="0.25">
      <c r="A9171" t="s">
        <v>2338</v>
      </c>
      <c r="B9171" t="s">
        <v>2401</v>
      </c>
      <c r="C9171" t="b">
        <v>1</v>
      </c>
      <c r="D9171" t="s">
        <v>100</v>
      </c>
      <c r="E9171">
        <v>2435</v>
      </c>
      <c r="F9171">
        <v>2020</v>
      </c>
    </row>
    <row r="9172" spans="1:6" x14ac:dyDescent="0.25">
      <c r="A9172" t="s">
        <v>2381</v>
      </c>
      <c r="B9172" t="s">
        <v>2401</v>
      </c>
      <c r="C9172" t="b">
        <v>1</v>
      </c>
      <c r="D9172" t="s">
        <v>88</v>
      </c>
      <c r="E9172">
        <v>1966</v>
      </c>
      <c r="F9172">
        <v>2020</v>
      </c>
    </row>
    <row r="9173" spans="1:6" x14ac:dyDescent="0.25">
      <c r="A9173" t="s">
        <v>2378</v>
      </c>
      <c r="B9173" t="s">
        <v>2341</v>
      </c>
      <c r="C9173" t="b">
        <v>1</v>
      </c>
      <c r="D9173" t="s">
        <v>15</v>
      </c>
      <c r="E9173">
        <v>12776</v>
      </c>
      <c r="F9173">
        <v>2020</v>
      </c>
    </row>
    <row r="9174" spans="1:6" x14ac:dyDescent="0.25">
      <c r="A9174" t="s">
        <v>2373</v>
      </c>
      <c r="B9174" t="s">
        <v>2386</v>
      </c>
      <c r="C9174" t="b">
        <v>1</v>
      </c>
      <c r="D9174" t="s">
        <v>88</v>
      </c>
      <c r="E9174">
        <v>8786</v>
      </c>
      <c r="F9174">
        <v>2020</v>
      </c>
    </row>
    <row r="9175" spans="1:6" x14ac:dyDescent="0.25">
      <c r="A9175" t="s">
        <v>2373</v>
      </c>
      <c r="B9175" t="s">
        <v>2386</v>
      </c>
      <c r="C9175" t="b">
        <v>1</v>
      </c>
      <c r="D9175" t="s">
        <v>88</v>
      </c>
      <c r="E9175">
        <v>4715</v>
      </c>
      <c r="F9175">
        <v>2020</v>
      </c>
    </row>
    <row r="9176" spans="1:6" x14ac:dyDescent="0.25">
      <c r="A9176" t="s">
        <v>2373</v>
      </c>
      <c r="B9176" t="s">
        <v>2401</v>
      </c>
      <c r="C9176" t="b">
        <v>0</v>
      </c>
      <c r="D9176" t="s">
        <v>100</v>
      </c>
      <c r="E9176">
        <v>3743</v>
      </c>
      <c r="F9176">
        <v>2020</v>
      </c>
    </row>
    <row r="9177" spans="1:6" x14ac:dyDescent="0.25">
      <c r="A9177" t="s">
        <v>2383</v>
      </c>
      <c r="B9177" t="s">
        <v>2401</v>
      </c>
      <c r="C9177" t="b">
        <v>1</v>
      </c>
      <c r="D9177" t="s">
        <v>16</v>
      </c>
      <c r="E9177">
        <v>54193</v>
      </c>
      <c r="F9177">
        <v>2020</v>
      </c>
    </row>
    <row r="9178" spans="1:6" x14ac:dyDescent="0.25">
      <c r="A9178" t="s">
        <v>2338</v>
      </c>
      <c r="B9178" t="s">
        <v>2401</v>
      </c>
      <c r="C9178" t="b">
        <v>1</v>
      </c>
      <c r="D9178" t="s">
        <v>82</v>
      </c>
      <c r="E9178">
        <v>1302</v>
      </c>
      <c r="F9178">
        <v>2020</v>
      </c>
    </row>
    <row r="9179" spans="1:6" x14ac:dyDescent="0.25">
      <c r="A9179" t="s">
        <v>2338</v>
      </c>
      <c r="B9179" t="s">
        <v>2401</v>
      </c>
      <c r="C9179" t="b">
        <v>1</v>
      </c>
      <c r="D9179" t="s">
        <v>97</v>
      </c>
      <c r="E9179">
        <v>1444</v>
      </c>
      <c r="F9179">
        <v>2020</v>
      </c>
    </row>
    <row r="9180" spans="1:6" x14ac:dyDescent="0.25">
      <c r="A9180" t="s">
        <v>2381</v>
      </c>
      <c r="B9180" t="s">
        <v>2401</v>
      </c>
      <c r="C9180" t="b">
        <v>1</v>
      </c>
      <c r="D9180" t="s">
        <v>8</v>
      </c>
      <c r="E9180">
        <v>724681</v>
      </c>
      <c r="F9180">
        <v>2020</v>
      </c>
    </row>
    <row r="9181" spans="1:6" x14ac:dyDescent="0.25">
      <c r="A9181" t="s">
        <v>2338</v>
      </c>
      <c r="B9181" t="s">
        <v>2339</v>
      </c>
      <c r="C9181" t="b">
        <v>1</v>
      </c>
      <c r="D9181" t="s">
        <v>60</v>
      </c>
      <c r="E9181">
        <v>457251</v>
      </c>
      <c r="F9181">
        <v>2020</v>
      </c>
    </row>
    <row r="9182" spans="1:6" x14ac:dyDescent="0.25">
      <c r="A9182" t="s">
        <v>2338</v>
      </c>
      <c r="B9182" t="s">
        <v>2339</v>
      </c>
      <c r="C9182" t="b">
        <v>1</v>
      </c>
      <c r="D9182" t="s">
        <v>60</v>
      </c>
      <c r="E9182">
        <v>60463</v>
      </c>
      <c r="F9182">
        <v>2020</v>
      </c>
    </row>
    <row r="9183" spans="1:6" x14ac:dyDescent="0.25">
      <c r="A9183" t="s">
        <v>2373</v>
      </c>
      <c r="B9183" t="s">
        <v>2429</v>
      </c>
      <c r="C9183" t="b">
        <v>1</v>
      </c>
      <c r="D9183" t="s">
        <v>74</v>
      </c>
      <c r="E9183">
        <v>66520</v>
      </c>
      <c r="F9183">
        <v>2020</v>
      </c>
    </row>
    <row r="9184" spans="1:6" x14ac:dyDescent="0.25">
      <c r="A9184" t="s">
        <v>2373</v>
      </c>
      <c r="B9184" t="s">
        <v>2401</v>
      </c>
      <c r="C9184" t="b">
        <v>1</v>
      </c>
      <c r="D9184" t="s">
        <v>16</v>
      </c>
      <c r="E9184">
        <v>47760</v>
      </c>
      <c r="F9184">
        <v>2020</v>
      </c>
    </row>
    <row r="9185" spans="1:6" x14ac:dyDescent="0.25">
      <c r="A9185" t="s">
        <v>2381</v>
      </c>
      <c r="B9185" t="s">
        <v>2401</v>
      </c>
      <c r="C9185" t="b">
        <v>1</v>
      </c>
      <c r="D9185" t="s">
        <v>15</v>
      </c>
      <c r="E9185">
        <v>570132</v>
      </c>
      <c r="F9185">
        <v>2020</v>
      </c>
    </row>
    <row r="9186" spans="1:6" x14ac:dyDescent="0.25">
      <c r="A9186" t="s">
        <v>2373</v>
      </c>
      <c r="B9186" t="s">
        <v>2339</v>
      </c>
      <c r="C9186" t="b">
        <v>1</v>
      </c>
      <c r="D9186" t="s">
        <v>8</v>
      </c>
      <c r="E9186">
        <v>114148</v>
      </c>
      <c r="F9186">
        <v>2020</v>
      </c>
    </row>
    <row r="9187" spans="1:6" x14ac:dyDescent="0.25">
      <c r="A9187" t="s">
        <v>2383</v>
      </c>
      <c r="B9187" t="s">
        <v>2339</v>
      </c>
      <c r="C9187" t="b">
        <v>1</v>
      </c>
      <c r="D9187" t="s">
        <v>55</v>
      </c>
      <c r="E9187">
        <v>87197</v>
      </c>
      <c r="F9187">
        <v>2020</v>
      </c>
    </row>
    <row r="9188" spans="1:6" x14ac:dyDescent="0.25">
      <c r="A9188" t="s">
        <v>2373</v>
      </c>
      <c r="B9188" t="s">
        <v>2401</v>
      </c>
      <c r="C9188" t="b">
        <v>1</v>
      </c>
      <c r="D9188" t="s">
        <v>79</v>
      </c>
      <c r="E9188">
        <v>4033</v>
      </c>
      <c r="F9188">
        <v>2020</v>
      </c>
    </row>
    <row r="9189" spans="1:6" x14ac:dyDescent="0.25">
      <c r="A9189" t="s">
        <v>2373</v>
      </c>
      <c r="B9189" t="s">
        <v>2401</v>
      </c>
      <c r="C9189" t="b">
        <v>1</v>
      </c>
      <c r="D9189" t="s">
        <v>79</v>
      </c>
      <c r="E9189">
        <v>5419</v>
      </c>
      <c r="F9189">
        <v>2020</v>
      </c>
    </row>
    <row r="9190" spans="1:6" x14ac:dyDescent="0.25">
      <c r="A9190" t="s">
        <v>2373</v>
      </c>
      <c r="B9190" t="s">
        <v>2401</v>
      </c>
      <c r="C9190" t="b">
        <v>1</v>
      </c>
      <c r="D9190" t="s">
        <v>79</v>
      </c>
      <c r="E9190">
        <v>1452</v>
      </c>
      <c r="F9190">
        <v>2020</v>
      </c>
    </row>
    <row r="9191" spans="1:6" x14ac:dyDescent="0.25">
      <c r="A9191" t="s">
        <v>2338</v>
      </c>
      <c r="B9191" t="s">
        <v>2401</v>
      </c>
      <c r="C9191" t="b">
        <v>1</v>
      </c>
      <c r="D9191" t="s">
        <v>79</v>
      </c>
      <c r="E9191">
        <v>3372</v>
      </c>
      <c r="F9191">
        <v>2020</v>
      </c>
    </row>
    <row r="9192" spans="1:6" x14ac:dyDescent="0.25">
      <c r="A9192" t="s">
        <v>2338</v>
      </c>
      <c r="B9192" t="s">
        <v>2339</v>
      </c>
      <c r="C9192" t="b">
        <v>1</v>
      </c>
      <c r="D9192" t="s">
        <v>60</v>
      </c>
      <c r="E9192">
        <v>56508</v>
      </c>
      <c r="F9192">
        <v>2020</v>
      </c>
    </row>
    <row r="9193" spans="1:6" x14ac:dyDescent="0.25">
      <c r="A9193" t="s">
        <v>2338</v>
      </c>
      <c r="B9193" t="s">
        <v>2339</v>
      </c>
      <c r="C9193" t="b">
        <v>1</v>
      </c>
      <c r="D9193" t="s">
        <v>60</v>
      </c>
      <c r="E9193">
        <v>85849</v>
      </c>
      <c r="F9193">
        <v>2020</v>
      </c>
    </row>
    <row r="9194" spans="1:6" x14ac:dyDescent="0.25">
      <c r="A9194" t="s">
        <v>2373</v>
      </c>
      <c r="B9194" t="s">
        <v>2339</v>
      </c>
      <c r="C9194" t="b">
        <v>1</v>
      </c>
      <c r="D9194" t="s">
        <v>90</v>
      </c>
      <c r="E9194">
        <v>207149</v>
      </c>
      <c r="F9194">
        <v>2020</v>
      </c>
    </row>
    <row r="9195" spans="1:6" x14ac:dyDescent="0.25">
      <c r="A9195" t="s">
        <v>2373</v>
      </c>
      <c r="B9195" t="s">
        <v>2401</v>
      </c>
      <c r="C9195" t="b">
        <v>1</v>
      </c>
      <c r="D9195" t="s">
        <v>100</v>
      </c>
      <c r="E9195">
        <v>2483</v>
      </c>
      <c r="F9195">
        <v>2020</v>
      </c>
    </row>
    <row r="9196" spans="1:6" x14ac:dyDescent="0.25">
      <c r="A9196" t="s">
        <v>2373</v>
      </c>
      <c r="B9196" t="s">
        <v>2401</v>
      </c>
      <c r="C9196" t="b">
        <v>1</v>
      </c>
      <c r="D9196" t="s">
        <v>8</v>
      </c>
      <c r="E9196">
        <v>2584</v>
      </c>
      <c r="F9196">
        <v>2020</v>
      </c>
    </row>
    <row r="9197" spans="1:6" x14ac:dyDescent="0.25">
      <c r="A9197" t="s">
        <v>2379</v>
      </c>
      <c r="B9197" t="s">
        <v>2386</v>
      </c>
      <c r="C9197" t="b">
        <v>1</v>
      </c>
      <c r="D9197" t="s">
        <v>32</v>
      </c>
      <c r="E9197">
        <v>9781</v>
      </c>
      <c r="F9197">
        <v>2020</v>
      </c>
    </row>
    <row r="9198" spans="1:6" x14ac:dyDescent="0.25">
      <c r="A9198" t="s">
        <v>2381</v>
      </c>
      <c r="B9198" t="s">
        <v>2471</v>
      </c>
      <c r="C9198" t="b">
        <v>1</v>
      </c>
      <c r="D9198" t="s">
        <v>15</v>
      </c>
      <c r="E9198">
        <v>609129</v>
      </c>
      <c r="F9198">
        <v>2020</v>
      </c>
    </row>
    <row r="9199" spans="1:6" x14ac:dyDescent="0.25">
      <c r="A9199" t="s">
        <v>2338</v>
      </c>
      <c r="B9199" t="s">
        <v>2339</v>
      </c>
      <c r="C9199" t="b">
        <v>1</v>
      </c>
      <c r="D9199" t="s">
        <v>60</v>
      </c>
      <c r="E9199">
        <v>55838</v>
      </c>
      <c r="F9199">
        <v>2020</v>
      </c>
    </row>
    <row r="9200" spans="1:6" x14ac:dyDescent="0.25">
      <c r="A9200" t="s">
        <v>2338</v>
      </c>
      <c r="B9200" t="s">
        <v>2401</v>
      </c>
      <c r="C9200" t="b">
        <v>1</v>
      </c>
      <c r="D9200" t="s">
        <v>79</v>
      </c>
      <c r="E9200">
        <v>4692</v>
      </c>
      <c r="F9200">
        <v>2020</v>
      </c>
    </row>
    <row r="9201" spans="1:6" x14ac:dyDescent="0.25">
      <c r="A9201" t="s">
        <v>2446</v>
      </c>
      <c r="B9201" t="s">
        <v>2341</v>
      </c>
      <c r="C9201" t="b">
        <v>1</v>
      </c>
      <c r="D9201" t="s">
        <v>45</v>
      </c>
      <c r="E9201">
        <v>399708</v>
      </c>
      <c r="F9201">
        <v>2020</v>
      </c>
    </row>
    <row r="9202" spans="1:6" x14ac:dyDescent="0.25">
      <c r="A9202" t="s">
        <v>2408</v>
      </c>
      <c r="B9202" t="s">
        <v>2341</v>
      </c>
      <c r="C9202" t="b">
        <v>1</v>
      </c>
      <c r="D9202" t="s">
        <v>45</v>
      </c>
      <c r="E9202">
        <v>331525</v>
      </c>
      <c r="F9202">
        <v>2020</v>
      </c>
    </row>
    <row r="9203" spans="1:6" x14ac:dyDescent="0.25">
      <c r="A9203" t="s">
        <v>2446</v>
      </c>
      <c r="B9203" t="s">
        <v>2341</v>
      </c>
      <c r="C9203" t="b">
        <v>1</v>
      </c>
      <c r="D9203" t="s">
        <v>128</v>
      </c>
      <c r="E9203">
        <v>207450</v>
      </c>
      <c r="F9203">
        <v>2020</v>
      </c>
    </row>
    <row r="9204" spans="1:6" x14ac:dyDescent="0.25">
      <c r="A9204" t="s">
        <v>2373</v>
      </c>
      <c r="B9204" t="s">
        <v>2401</v>
      </c>
      <c r="C9204" t="b">
        <v>1</v>
      </c>
      <c r="D9204" t="s">
        <v>88</v>
      </c>
      <c r="E9204">
        <v>1492</v>
      </c>
      <c r="F9204">
        <v>2020</v>
      </c>
    </row>
    <row r="9205" spans="1:6" x14ac:dyDescent="0.25">
      <c r="A9205" t="s">
        <v>2383</v>
      </c>
      <c r="B9205" t="s">
        <v>2386</v>
      </c>
      <c r="C9205" t="b">
        <v>1</v>
      </c>
      <c r="D9205" t="s">
        <v>8</v>
      </c>
      <c r="E9205">
        <v>21628</v>
      </c>
      <c r="F9205">
        <v>2020</v>
      </c>
    </row>
    <row r="9206" spans="1:6" x14ac:dyDescent="0.25">
      <c r="A9206" t="s">
        <v>2389</v>
      </c>
      <c r="B9206" t="s">
        <v>2386</v>
      </c>
      <c r="C9206" t="b">
        <v>1</v>
      </c>
      <c r="D9206" t="s">
        <v>85</v>
      </c>
      <c r="E9206">
        <v>26529</v>
      </c>
      <c r="F9206">
        <v>2020</v>
      </c>
    </row>
    <row r="9207" spans="1:6" x14ac:dyDescent="0.25">
      <c r="A9207" t="s">
        <v>2338</v>
      </c>
      <c r="B9207" t="s">
        <v>2386</v>
      </c>
      <c r="C9207" t="b">
        <v>1</v>
      </c>
      <c r="D9207" t="s">
        <v>58</v>
      </c>
      <c r="E9207">
        <v>25096</v>
      </c>
      <c r="F9207">
        <v>2020</v>
      </c>
    </row>
    <row r="9208" spans="1:6" x14ac:dyDescent="0.25">
      <c r="A9208" t="s">
        <v>2338</v>
      </c>
      <c r="B9208" t="s">
        <v>2386</v>
      </c>
      <c r="C9208" t="b">
        <v>1</v>
      </c>
      <c r="D9208" t="s">
        <v>35</v>
      </c>
      <c r="E9208">
        <v>38631</v>
      </c>
      <c r="F9208">
        <v>2020</v>
      </c>
    </row>
    <row r="9209" spans="1:6" x14ac:dyDescent="0.25">
      <c r="A9209" t="s">
        <v>2383</v>
      </c>
      <c r="B9209" t="s">
        <v>2386</v>
      </c>
      <c r="C9209" t="b">
        <v>1</v>
      </c>
      <c r="D9209" t="s">
        <v>63</v>
      </c>
      <c r="E9209">
        <v>11046</v>
      </c>
      <c r="F9209">
        <v>2020</v>
      </c>
    </row>
    <row r="9210" spans="1:6" x14ac:dyDescent="0.25">
      <c r="A9210" t="s">
        <v>2383</v>
      </c>
      <c r="B9210" t="s">
        <v>2386</v>
      </c>
      <c r="C9210" t="b">
        <v>1</v>
      </c>
      <c r="D9210" t="s">
        <v>111</v>
      </c>
      <c r="E9210">
        <v>36325</v>
      </c>
      <c r="F9210">
        <v>2020</v>
      </c>
    </row>
    <row r="9211" spans="1:6" x14ac:dyDescent="0.25">
      <c r="A9211" t="s">
        <v>2389</v>
      </c>
      <c r="B9211" t="s">
        <v>2386</v>
      </c>
      <c r="C9211" t="b">
        <v>1</v>
      </c>
      <c r="D9211" t="s">
        <v>93</v>
      </c>
      <c r="E9211">
        <v>18514</v>
      </c>
      <c r="F9211">
        <v>2020</v>
      </c>
    </row>
    <row r="9212" spans="1:6" x14ac:dyDescent="0.25">
      <c r="A9212" t="s">
        <v>2389</v>
      </c>
      <c r="B9212" t="s">
        <v>2386</v>
      </c>
      <c r="C9212" t="b">
        <v>1</v>
      </c>
      <c r="D9212" t="s">
        <v>93</v>
      </c>
      <c r="E9212">
        <v>28451</v>
      </c>
      <c r="F9212">
        <v>2020</v>
      </c>
    </row>
    <row r="9213" spans="1:6" x14ac:dyDescent="0.25">
      <c r="A9213" t="s">
        <v>2373</v>
      </c>
      <c r="B9213" t="s">
        <v>2401</v>
      </c>
      <c r="C9213" t="b">
        <v>0</v>
      </c>
      <c r="D9213" t="s">
        <v>100</v>
      </c>
      <c r="E9213">
        <v>4123</v>
      </c>
      <c r="F9213">
        <v>2020</v>
      </c>
    </row>
    <row r="9214" spans="1:6" x14ac:dyDescent="0.25">
      <c r="A9214" t="s">
        <v>2373</v>
      </c>
      <c r="B9214" t="s">
        <v>2339</v>
      </c>
      <c r="C9214" t="b">
        <v>1</v>
      </c>
      <c r="D9214" t="s">
        <v>55</v>
      </c>
      <c r="E9214">
        <v>4968</v>
      </c>
      <c r="F9214">
        <v>2020</v>
      </c>
    </row>
    <row r="9215" spans="1:6" x14ac:dyDescent="0.25">
      <c r="A9215" t="s">
        <v>2338</v>
      </c>
      <c r="B9215" t="s">
        <v>2339</v>
      </c>
      <c r="C9215" t="b">
        <v>1</v>
      </c>
      <c r="D9215" t="s">
        <v>114</v>
      </c>
      <c r="E9215">
        <v>61498</v>
      </c>
      <c r="F9215">
        <v>2020</v>
      </c>
    </row>
    <row r="9216" spans="1:6" x14ac:dyDescent="0.25">
      <c r="A9216" t="s">
        <v>2338</v>
      </c>
      <c r="B9216" t="s">
        <v>2339</v>
      </c>
      <c r="C9216" t="b">
        <v>1</v>
      </c>
      <c r="D9216" t="s">
        <v>40</v>
      </c>
      <c r="E9216">
        <v>129530</v>
      </c>
      <c r="F9216">
        <v>2020</v>
      </c>
    </row>
    <row r="9217" spans="1:6" x14ac:dyDescent="0.25">
      <c r="A9217" t="s">
        <v>2338</v>
      </c>
      <c r="B9217" t="s">
        <v>2339</v>
      </c>
      <c r="C9217" t="b">
        <v>1</v>
      </c>
      <c r="D9217" t="s">
        <v>58</v>
      </c>
      <c r="E9217">
        <v>257930</v>
      </c>
      <c r="F9217">
        <v>2020</v>
      </c>
    </row>
    <row r="9218" spans="1:6" x14ac:dyDescent="0.25">
      <c r="A9218" t="s">
        <v>2373</v>
      </c>
      <c r="B9218" t="s">
        <v>2401</v>
      </c>
      <c r="C9218" t="b">
        <v>0</v>
      </c>
      <c r="D9218" t="s">
        <v>15</v>
      </c>
      <c r="E9218">
        <v>1332</v>
      </c>
      <c r="F9218">
        <v>2020</v>
      </c>
    </row>
    <row r="9219" spans="1:6" x14ac:dyDescent="0.25">
      <c r="A9219" t="s">
        <v>2373</v>
      </c>
      <c r="B9219" t="s">
        <v>2339</v>
      </c>
      <c r="C9219" t="b">
        <v>1</v>
      </c>
      <c r="D9219" t="s">
        <v>108</v>
      </c>
      <c r="E9219">
        <v>548614</v>
      </c>
      <c r="F9219">
        <v>2020</v>
      </c>
    </row>
    <row r="9220" spans="1:6" x14ac:dyDescent="0.25">
      <c r="A9220" t="s">
        <v>2383</v>
      </c>
      <c r="B9220" t="s">
        <v>2339</v>
      </c>
      <c r="C9220" t="b">
        <v>1</v>
      </c>
      <c r="D9220" t="s">
        <v>32</v>
      </c>
      <c r="E9220">
        <v>53812</v>
      </c>
      <c r="F9220">
        <v>2020</v>
      </c>
    </row>
    <row r="9221" spans="1:6" x14ac:dyDescent="0.25">
      <c r="A9221" t="s">
        <v>2383</v>
      </c>
      <c r="B9221" t="s">
        <v>2339</v>
      </c>
      <c r="C9221" t="b">
        <v>1</v>
      </c>
      <c r="D9221" t="s">
        <v>32</v>
      </c>
      <c r="E9221">
        <v>57717</v>
      </c>
      <c r="F9221">
        <v>2020</v>
      </c>
    </row>
    <row r="9222" spans="1:6" x14ac:dyDescent="0.25">
      <c r="A9222" t="s">
        <v>2383</v>
      </c>
      <c r="B9222" t="s">
        <v>2339</v>
      </c>
      <c r="C9222" t="b">
        <v>1</v>
      </c>
      <c r="D9222" t="s">
        <v>32</v>
      </c>
      <c r="E9222">
        <v>56532</v>
      </c>
      <c r="F9222">
        <v>2020</v>
      </c>
    </row>
    <row r="9223" spans="1:6" x14ac:dyDescent="0.25">
      <c r="A9223" t="s">
        <v>2383</v>
      </c>
      <c r="B9223" t="s">
        <v>2339</v>
      </c>
      <c r="C9223" t="b">
        <v>1</v>
      </c>
      <c r="D9223" t="s">
        <v>32</v>
      </c>
      <c r="E9223">
        <v>57745</v>
      </c>
      <c r="F9223">
        <v>2020</v>
      </c>
    </row>
    <row r="9224" spans="1:6" x14ac:dyDescent="0.25">
      <c r="A9224" t="s">
        <v>2383</v>
      </c>
      <c r="B9224" t="s">
        <v>2339</v>
      </c>
      <c r="C9224" t="b">
        <v>1</v>
      </c>
      <c r="D9224" t="s">
        <v>32</v>
      </c>
      <c r="E9224">
        <v>50925</v>
      </c>
      <c r="F9224">
        <v>2020</v>
      </c>
    </row>
    <row r="9225" spans="1:6" x14ac:dyDescent="0.25">
      <c r="A9225" t="s">
        <v>2338</v>
      </c>
      <c r="B9225" t="s">
        <v>2339</v>
      </c>
      <c r="C9225" t="b">
        <v>1</v>
      </c>
      <c r="D9225" t="s">
        <v>60</v>
      </c>
      <c r="E9225">
        <v>86066</v>
      </c>
      <c r="F9225">
        <v>2020</v>
      </c>
    </row>
    <row r="9226" spans="1:6" x14ac:dyDescent="0.25">
      <c r="A9226" t="s">
        <v>2338</v>
      </c>
      <c r="B9226" t="s">
        <v>2339</v>
      </c>
      <c r="C9226" t="b">
        <v>1</v>
      </c>
      <c r="D9226" t="s">
        <v>60</v>
      </c>
      <c r="E9226">
        <v>26004</v>
      </c>
      <c r="F9226">
        <v>2020</v>
      </c>
    </row>
    <row r="9227" spans="1:6" x14ac:dyDescent="0.25">
      <c r="A9227" t="s">
        <v>2338</v>
      </c>
      <c r="B9227" t="s">
        <v>2401</v>
      </c>
      <c r="C9227" t="b">
        <v>1</v>
      </c>
      <c r="D9227" t="s">
        <v>88</v>
      </c>
      <c r="E9227">
        <v>9063</v>
      </c>
      <c r="F9227">
        <v>2020</v>
      </c>
    </row>
    <row r="9228" spans="1:6" x14ac:dyDescent="0.25">
      <c r="A9228" t="s">
        <v>2373</v>
      </c>
      <c r="B9228" t="s">
        <v>2386</v>
      </c>
      <c r="C9228" t="b">
        <v>1</v>
      </c>
      <c r="D9228" t="s">
        <v>88</v>
      </c>
      <c r="E9228">
        <v>12884</v>
      </c>
      <c r="F9228">
        <v>2020</v>
      </c>
    </row>
    <row r="9229" spans="1:6" x14ac:dyDescent="0.25">
      <c r="A9229" t="s">
        <v>2373</v>
      </c>
      <c r="B9229" t="s">
        <v>2341</v>
      </c>
      <c r="C9229" t="b">
        <v>1</v>
      </c>
      <c r="D9229" t="s">
        <v>97</v>
      </c>
      <c r="E9229">
        <v>11362</v>
      </c>
      <c r="F9229">
        <v>2020</v>
      </c>
    </row>
    <row r="9230" spans="1:6" x14ac:dyDescent="0.25">
      <c r="A9230" t="s">
        <v>2338</v>
      </c>
      <c r="B9230" t="s">
        <v>2401</v>
      </c>
      <c r="C9230" t="b">
        <v>1</v>
      </c>
      <c r="D9230" t="s">
        <v>24</v>
      </c>
      <c r="E9230">
        <v>1974</v>
      </c>
      <c r="F9230">
        <v>2020</v>
      </c>
    </row>
    <row r="9231" spans="1:6" x14ac:dyDescent="0.25">
      <c r="A9231" t="s">
        <v>2389</v>
      </c>
      <c r="B9231" t="s">
        <v>2401</v>
      </c>
      <c r="C9231" t="b">
        <v>1</v>
      </c>
      <c r="D9231" t="s">
        <v>15</v>
      </c>
      <c r="E9231">
        <v>643559</v>
      </c>
      <c r="F9231">
        <v>2020</v>
      </c>
    </row>
    <row r="9232" spans="1:6" x14ac:dyDescent="0.25">
      <c r="A9232" t="s">
        <v>2383</v>
      </c>
      <c r="B9232" t="s">
        <v>2401</v>
      </c>
      <c r="C9232" t="b">
        <v>1</v>
      </c>
      <c r="D9232" t="s">
        <v>15</v>
      </c>
      <c r="E9232">
        <v>6673</v>
      </c>
      <c r="F9232">
        <v>2020</v>
      </c>
    </row>
    <row r="9233" spans="1:6" x14ac:dyDescent="0.25">
      <c r="A9233" t="s">
        <v>2383</v>
      </c>
      <c r="B9233" t="s">
        <v>2401</v>
      </c>
      <c r="C9233" t="b">
        <v>1</v>
      </c>
      <c r="D9233" t="s">
        <v>74</v>
      </c>
      <c r="E9233">
        <v>118364</v>
      </c>
      <c r="F9233">
        <v>2020</v>
      </c>
    </row>
    <row r="9234" spans="1:6" x14ac:dyDescent="0.25">
      <c r="A9234" t="s">
        <v>2383</v>
      </c>
      <c r="B9234" t="s">
        <v>2386</v>
      </c>
      <c r="C9234" t="b">
        <v>1</v>
      </c>
      <c r="D9234" t="s">
        <v>58</v>
      </c>
      <c r="E9234">
        <v>62913</v>
      </c>
      <c r="F9234">
        <v>2020</v>
      </c>
    </row>
    <row r="9235" spans="1:6" x14ac:dyDescent="0.25">
      <c r="A9235" t="s">
        <v>2383</v>
      </c>
      <c r="B9235" t="s">
        <v>2339</v>
      </c>
      <c r="C9235" t="b">
        <v>1</v>
      </c>
      <c r="D9235" t="s">
        <v>32</v>
      </c>
      <c r="E9235">
        <v>60327</v>
      </c>
      <c r="F9235">
        <v>2020</v>
      </c>
    </row>
    <row r="9236" spans="1:6" x14ac:dyDescent="0.25">
      <c r="A9236" t="s">
        <v>2390</v>
      </c>
      <c r="B9236" t="s">
        <v>2429</v>
      </c>
      <c r="C9236" t="b">
        <v>1</v>
      </c>
      <c r="D9236" t="s">
        <v>74</v>
      </c>
      <c r="E9236">
        <v>719369</v>
      </c>
      <c r="F9236">
        <v>2020</v>
      </c>
    </row>
    <row r="9237" spans="1:6" x14ac:dyDescent="0.25">
      <c r="A9237" t="s">
        <v>2332</v>
      </c>
      <c r="B9237" t="s">
        <v>2372</v>
      </c>
      <c r="C9237" t="b">
        <v>0</v>
      </c>
      <c r="D9237" t="s">
        <v>128</v>
      </c>
      <c r="E9237">
        <v>-4326</v>
      </c>
      <c r="F9237">
        <v>2020</v>
      </c>
    </row>
    <row r="9238" spans="1:6" x14ac:dyDescent="0.25">
      <c r="A9238" t="s">
        <v>2338</v>
      </c>
      <c r="B9238" t="s">
        <v>2339</v>
      </c>
      <c r="C9238" t="b">
        <v>1</v>
      </c>
      <c r="D9238" t="s">
        <v>128</v>
      </c>
      <c r="E9238">
        <v>229922</v>
      </c>
      <c r="F9238">
        <v>2020</v>
      </c>
    </row>
    <row r="9239" spans="1:6" x14ac:dyDescent="0.25">
      <c r="A9239" t="s">
        <v>2338</v>
      </c>
      <c r="B9239" t="s">
        <v>2401</v>
      </c>
      <c r="C9239" t="b">
        <v>1</v>
      </c>
      <c r="D9239" t="s">
        <v>79</v>
      </c>
      <c r="E9239">
        <v>26238</v>
      </c>
      <c r="F9239">
        <v>2020</v>
      </c>
    </row>
    <row r="9240" spans="1:6" x14ac:dyDescent="0.25">
      <c r="A9240" t="s">
        <v>2338</v>
      </c>
      <c r="B9240" t="s">
        <v>2339</v>
      </c>
      <c r="C9240" t="b">
        <v>1</v>
      </c>
      <c r="D9240" t="s">
        <v>93</v>
      </c>
      <c r="E9240">
        <v>779963</v>
      </c>
      <c r="F9240">
        <v>2020</v>
      </c>
    </row>
    <row r="9241" spans="1:6" x14ac:dyDescent="0.25">
      <c r="A9241" t="s">
        <v>2383</v>
      </c>
      <c r="B9241" t="s">
        <v>2429</v>
      </c>
      <c r="C9241" t="b">
        <v>1</v>
      </c>
      <c r="D9241" t="s">
        <v>74</v>
      </c>
      <c r="E9241">
        <v>137632</v>
      </c>
      <c r="F9241">
        <v>2020</v>
      </c>
    </row>
    <row r="9242" spans="1:6" x14ac:dyDescent="0.25">
      <c r="A9242" t="s">
        <v>2389</v>
      </c>
      <c r="B9242" t="s">
        <v>2401</v>
      </c>
      <c r="C9242" t="b">
        <v>1</v>
      </c>
      <c r="D9242" t="s">
        <v>15</v>
      </c>
      <c r="E9242">
        <v>65167</v>
      </c>
      <c r="F9242">
        <v>2020</v>
      </c>
    </row>
    <row r="9243" spans="1:6" x14ac:dyDescent="0.25">
      <c r="A9243" t="s">
        <v>2383</v>
      </c>
      <c r="B9243" t="s">
        <v>2429</v>
      </c>
      <c r="C9243" t="b">
        <v>1</v>
      </c>
      <c r="D9243" t="s">
        <v>74</v>
      </c>
      <c r="E9243">
        <v>88915</v>
      </c>
      <c r="F9243">
        <v>2020</v>
      </c>
    </row>
    <row r="9244" spans="1:6" x14ac:dyDescent="0.25">
      <c r="A9244" t="s">
        <v>2338</v>
      </c>
      <c r="B9244" t="s">
        <v>2386</v>
      </c>
      <c r="C9244" t="b">
        <v>1</v>
      </c>
      <c r="D9244" t="s">
        <v>97</v>
      </c>
      <c r="E9244">
        <v>121176</v>
      </c>
      <c r="F9244">
        <v>2020</v>
      </c>
    </row>
    <row r="9245" spans="1:6" x14ac:dyDescent="0.25">
      <c r="A9245" t="s">
        <v>2338</v>
      </c>
      <c r="B9245" t="s">
        <v>2401</v>
      </c>
      <c r="C9245" t="b">
        <v>1</v>
      </c>
      <c r="D9245" t="s">
        <v>79</v>
      </c>
      <c r="E9245">
        <v>4844</v>
      </c>
      <c r="F9245">
        <v>2020</v>
      </c>
    </row>
    <row r="9246" spans="1:6" x14ac:dyDescent="0.25">
      <c r="A9246" t="s">
        <v>2383</v>
      </c>
      <c r="B9246" t="s">
        <v>2339</v>
      </c>
      <c r="C9246" t="b">
        <v>1</v>
      </c>
      <c r="D9246" t="s">
        <v>15</v>
      </c>
      <c r="E9246">
        <v>162110</v>
      </c>
      <c r="F9246">
        <v>2020</v>
      </c>
    </row>
    <row r="9247" spans="1:6" x14ac:dyDescent="0.25">
      <c r="A9247" t="s">
        <v>2373</v>
      </c>
      <c r="B9247" t="s">
        <v>2372</v>
      </c>
      <c r="C9247" t="b">
        <v>1</v>
      </c>
      <c r="D9247" t="s">
        <v>15</v>
      </c>
      <c r="E9247">
        <v>7370</v>
      </c>
      <c r="F9247">
        <v>2020</v>
      </c>
    </row>
    <row r="9248" spans="1:6" x14ac:dyDescent="0.25">
      <c r="A9248" t="s">
        <v>2332</v>
      </c>
      <c r="B9248" t="s">
        <v>2386</v>
      </c>
      <c r="C9248" t="b">
        <v>0</v>
      </c>
      <c r="D9248" t="s">
        <v>15</v>
      </c>
      <c r="E9248">
        <v>0</v>
      </c>
      <c r="F9248">
        <v>2020</v>
      </c>
    </row>
    <row r="9249" spans="1:6" x14ac:dyDescent="0.25">
      <c r="A9249" t="s">
        <v>2338</v>
      </c>
      <c r="B9249" t="s">
        <v>2401</v>
      </c>
      <c r="C9249" t="b">
        <v>1</v>
      </c>
      <c r="D9249" t="s">
        <v>88</v>
      </c>
      <c r="E9249">
        <v>1155</v>
      </c>
      <c r="F9249">
        <v>2020</v>
      </c>
    </row>
    <row r="9250" spans="1:6" x14ac:dyDescent="0.25">
      <c r="A9250" t="s">
        <v>2338</v>
      </c>
      <c r="B9250" t="s">
        <v>2401</v>
      </c>
      <c r="C9250" t="b">
        <v>1</v>
      </c>
      <c r="D9250" t="s">
        <v>93</v>
      </c>
      <c r="E9250">
        <v>11930</v>
      </c>
      <c r="F9250">
        <v>2020</v>
      </c>
    </row>
    <row r="9251" spans="1:6" x14ac:dyDescent="0.25">
      <c r="A9251" t="s">
        <v>2383</v>
      </c>
      <c r="B9251" t="s">
        <v>2339</v>
      </c>
      <c r="C9251" t="b">
        <v>1</v>
      </c>
      <c r="D9251" t="s">
        <v>35</v>
      </c>
      <c r="E9251">
        <v>550709</v>
      </c>
      <c r="F9251">
        <v>2020</v>
      </c>
    </row>
    <row r="9252" spans="1:6" x14ac:dyDescent="0.25">
      <c r="A9252" t="s">
        <v>2338</v>
      </c>
      <c r="B9252" t="s">
        <v>2401</v>
      </c>
      <c r="C9252" t="b">
        <v>1</v>
      </c>
      <c r="D9252" t="s">
        <v>100</v>
      </c>
      <c r="E9252">
        <v>1922</v>
      </c>
      <c r="F9252">
        <v>2020</v>
      </c>
    </row>
    <row r="9253" spans="1:6" x14ac:dyDescent="0.25">
      <c r="A9253" t="s">
        <v>2389</v>
      </c>
      <c r="B9253" t="s">
        <v>2386</v>
      </c>
      <c r="C9253" t="b">
        <v>1</v>
      </c>
      <c r="D9253" t="s">
        <v>100</v>
      </c>
      <c r="E9253">
        <v>46104</v>
      </c>
      <c r="F9253">
        <v>2020</v>
      </c>
    </row>
    <row r="9254" spans="1:6" x14ac:dyDescent="0.25">
      <c r="A9254" t="s">
        <v>2338</v>
      </c>
      <c r="B9254" t="s">
        <v>2386</v>
      </c>
      <c r="C9254" t="b">
        <v>1</v>
      </c>
      <c r="D9254" t="s">
        <v>3</v>
      </c>
      <c r="E9254">
        <v>32244</v>
      </c>
      <c r="F9254">
        <v>2020</v>
      </c>
    </row>
    <row r="9255" spans="1:6" x14ac:dyDescent="0.25">
      <c r="A9255" t="s">
        <v>2379</v>
      </c>
      <c r="B9255" t="s">
        <v>2339</v>
      </c>
      <c r="C9255" t="b">
        <v>1</v>
      </c>
      <c r="D9255" t="s">
        <v>40</v>
      </c>
      <c r="E9255">
        <v>177125</v>
      </c>
      <c r="F9255">
        <v>2020</v>
      </c>
    </row>
    <row r="9256" spans="1:6" x14ac:dyDescent="0.25">
      <c r="A9256" t="s">
        <v>2379</v>
      </c>
      <c r="B9256" t="s">
        <v>2339</v>
      </c>
      <c r="C9256" t="b">
        <v>1</v>
      </c>
      <c r="D9256" t="s">
        <v>40</v>
      </c>
      <c r="E9256">
        <v>434812</v>
      </c>
      <c r="F9256">
        <v>2020</v>
      </c>
    </row>
    <row r="9257" spans="1:6" x14ac:dyDescent="0.25">
      <c r="A9257" t="s">
        <v>2332</v>
      </c>
      <c r="B9257" t="s">
        <v>2386</v>
      </c>
      <c r="C9257" t="b">
        <v>0</v>
      </c>
      <c r="D9257" t="s">
        <v>105</v>
      </c>
      <c r="E9257">
        <v>0</v>
      </c>
      <c r="F9257">
        <v>2020</v>
      </c>
    </row>
    <row r="9258" spans="1:6" x14ac:dyDescent="0.25">
      <c r="A9258" t="s">
        <v>2332</v>
      </c>
      <c r="B9258" t="s">
        <v>2347</v>
      </c>
      <c r="C9258" t="b">
        <v>0</v>
      </c>
      <c r="D9258" t="s">
        <v>105</v>
      </c>
      <c r="E9258">
        <v>0</v>
      </c>
      <c r="F9258">
        <v>2020</v>
      </c>
    </row>
    <row r="9259" spans="1:6" x14ac:dyDescent="0.25">
      <c r="A9259" t="s">
        <v>2332</v>
      </c>
      <c r="B9259" t="s">
        <v>2386</v>
      </c>
      <c r="C9259" t="b">
        <v>0</v>
      </c>
      <c r="D9259" t="s">
        <v>105</v>
      </c>
      <c r="E9259">
        <v>0</v>
      </c>
      <c r="F9259">
        <v>2020</v>
      </c>
    </row>
    <row r="9260" spans="1:6" x14ac:dyDescent="0.25">
      <c r="A9260" t="s">
        <v>2338</v>
      </c>
      <c r="B9260" t="s">
        <v>2401</v>
      </c>
      <c r="C9260" t="b">
        <v>1</v>
      </c>
      <c r="D9260" t="s">
        <v>79</v>
      </c>
      <c r="E9260">
        <v>1669</v>
      </c>
      <c r="F9260">
        <v>2020</v>
      </c>
    </row>
    <row r="9261" spans="1:6" x14ac:dyDescent="0.25">
      <c r="A9261" t="s">
        <v>2338</v>
      </c>
      <c r="B9261" t="s">
        <v>2401</v>
      </c>
      <c r="C9261" t="b">
        <v>1</v>
      </c>
      <c r="D9261" t="s">
        <v>55</v>
      </c>
      <c r="E9261">
        <v>2335</v>
      </c>
      <c r="F9261">
        <v>2020</v>
      </c>
    </row>
    <row r="9262" spans="1:6" x14ac:dyDescent="0.25">
      <c r="A9262" t="s">
        <v>2338</v>
      </c>
      <c r="B9262" t="s">
        <v>2339</v>
      </c>
      <c r="C9262" t="b">
        <v>1</v>
      </c>
      <c r="D9262" t="s">
        <v>114</v>
      </c>
      <c r="E9262">
        <v>14164</v>
      </c>
      <c r="F9262">
        <v>2020</v>
      </c>
    </row>
    <row r="9263" spans="1:6" x14ac:dyDescent="0.25">
      <c r="A9263" t="s">
        <v>2383</v>
      </c>
      <c r="B9263" t="s">
        <v>2429</v>
      </c>
      <c r="C9263" t="b">
        <v>1</v>
      </c>
      <c r="D9263" t="s">
        <v>15</v>
      </c>
      <c r="E9263">
        <v>429894</v>
      </c>
      <c r="F9263">
        <v>2020</v>
      </c>
    </row>
    <row r="9264" spans="1:6" x14ac:dyDescent="0.25">
      <c r="A9264" t="s">
        <v>2338</v>
      </c>
      <c r="B9264" t="s">
        <v>2401</v>
      </c>
      <c r="C9264" t="b">
        <v>1</v>
      </c>
      <c r="D9264" t="s">
        <v>119</v>
      </c>
      <c r="E9264">
        <v>3122</v>
      </c>
      <c r="F9264">
        <v>2020</v>
      </c>
    </row>
    <row r="9265" spans="1:6" x14ac:dyDescent="0.25">
      <c r="A9265" t="s">
        <v>2389</v>
      </c>
      <c r="B9265" t="s">
        <v>2352</v>
      </c>
      <c r="C9265" t="b">
        <v>1</v>
      </c>
      <c r="D9265" t="s">
        <v>15</v>
      </c>
      <c r="E9265">
        <v>608226</v>
      </c>
      <c r="F9265">
        <v>2020</v>
      </c>
    </row>
    <row r="9266" spans="1:6" x14ac:dyDescent="0.25">
      <c r="A9266" t="s">
        <v>2383</v>
      </c>
      <c r="B9266" t="s">
        <v>2352</v>
      </c>
      <c r="C9266" t="b">
        <v>1</v>
      </c>
      <c r="D9266" t="s">
        <v>15</v>
      </c>
      <c r="E9266">
        <v>104297</v>
      </c>
      <c r="F9266">
        <v>2020</v>
      </c>
    </row>
    <row r="9267" spans="1:6" x14ac:dyDescent="0.25">
      <c r="A9267" t="s">
        <v>2383</v>
      </c>
      <c r="B9267" t="s">
        <v>2339</v>
      </c>
      <c r="C9267" t="b">
        <v>1</v>
      </c>
      <c r="D9267" t="s">
        <v>15</v>
      </c>
      <c r="E9267">
        <v>482628</v>
      </c>
      <c r="F9267">
        <v>2020</v>
      </c>
    </row>
    <row r="9268" spans="1:6" x14ac:dyDescent="0.25">
      <c r="A9268" t="s">
        <v>2338</v>
      </c>
      <c r="B9268" t="s">
        <v>2401</v>
      </c>
      <c r="C9268" t="b">
        <v>1</v>
      </c>
      <c r="D9268" t="s">
        <v>79</v>
      </c>
      <c r="E9268">
        <v>12306</v>
      </c>
      <c r="F9268">
        <v>2020</v>
      </c>
    </row>
    <row r="9269" spans="1:6" x14ac:dyDescent="0.25">
      <c r="A9269" t="s">
        <v>2383</v>
      </c>
      <c r="B9269" t="s">
        <v>2401</v>
      </c>
      <c r="C9269" t="b">
        <v>1</v>
      </c>
      <c r="D9269" t="s">
        <v>79</v>
      </c>
      <c r="E9269">
        <v>4401</v>
      </c>
      <c r="F9269">
        <v>2020</v>
      </c>
    </row>
    <row r="9270" spans="1:6" x14ac:dyDescent="0.25">
      <c r="A9270" t="s">
        <v>2338</v>
      </c>
      <c r="B9270" t="s">
        <v>2401</v>
      </c>
      <c r="C9270" t="b">
        <v>1</v>
      </c>
      <c r="D9270" t="s">
        <v>79</v>
      </c>
      <c r="E9270">
        <v>4228</v>
      </c>
      <c r="F9270">
        <v>2020</v>
      </c>
    </row>
    <row r="9271" spans="1:6" x14ac:dyDescent="0.25">
      <c r="A9271" t="s">
        <v>2338</v>
      </c>
      <c r="B9271" t="s">
        <v>2401</v>
      </c>
      <c r="C9271" t="b">
        <v>1</v>
      </c>
      <c r="D9271" t="s">
        <v>79</v>
      </c>
      <c r="E9271">
        <v>2720</v>
      </c>
      <c r="F9271">
        <v>2020</v>
      </c>
    </row>
    <row r="9272" spans="1:6" x14ac:dyDescent="0.25">
      <c r="A9272" t="s">
        <v>2389</v>
      </c>
      <c r="B9272" t="s">
        <v>2386</v>
      </c>
      <c r="C9272" t="b">
        <v>1</v>
      </c>
      <c r="D9272" t="s">
        <v>42</v>
      </c>
      <c r="E9272">
        <v>16419</v>
      </c>
      <c r="F9272">
        <v>2020</v>
      </c>
    </row>
    <row r="9273" spans="1:6" x14ac:dyDescent="0.25">
      <c r="A9273" t="s">
        <v>2389</v>
      </c>
      <c r="B9273" t="s">
        <v>2401</v>
      </c>
      <c r="C9273" t="b">
        <v>1</v>
      </c>
      <c r="D9273" t="s">
        <v>15</v>
      </c>
      <c r="E9273">
        <v>243008</v>
      </c>
      <c r="F9273">
        <v>2020</v>
      </c>
    </row>
    <row r="9274" spans="1:6" x14ac:dyDescent="0.25">
      <c r="A9274" t="s">
        <v>2446</v>
      </c>
      <c r="B9274" t="s">
        <v>2401</v>
      </c>
      <c r="C9274" t="b">
        <v>1</v>
      </c>
      <c r="D9274" t="s">
        <v>15</v>
      </c>
      <c r="E9274">
        <v>390045</v>
      </c>
      <c r="F9274">
        <v>2020</v>
      </c>
    </row>
    <row r="9275" spans="1:6" x14ac:dyDescent="0.25">
      <c r="A9275" t="s">
        <v>2381</v>
      </c>
      <c r="B9275" t="s">
        <v>2386</v>
      </c>
      <c r="C9275" t="b">
        <v>1</v>
      </c>
      <c r="D9275" t="s">
        <v>88</v>
      </c>
      <c r="E9275">
        <v>63615</v>
      </c>
      <c r="F9275">
        <v>2020</v>
      </c>
    </row>
    <row r="9276" spans="1:6" x14ac:dyDescent="0.25">
      <c r="A9276" t="s">
        <v>2338</v>
      </c>
      <c r="B9276" t="s">
        <v>2339</v>
      </c>
      <c r="C9276" t="b">
        <v>1</v>
      </c>
      <c r="D9276" t="s">
        <v>35</v>
      </c>
      <c r="E9276">
        <v>382594</v>
      </c>
      <c r="F9276">
        <v>2020</v>
      </c>
    </row>
    <row r="9277" spans="1:6" x14ac:dyDescent="0.25">
      <c r="A9277" t="s">
        <v>2338</v>
      </c>
      <c r="B9277" t="s">
        <v>2401</v>
      </c>
      <c r="C9277" t="b">
        <v>1</v>
      </c>
      <c r="D9277" t="s">
        <v>100</v>
      </c>
      <c r="E9277">
        <v>1136</v>
      </c>
      <c r="F9277">
        <v>2020</v>
      </c>
    </row>
    <row r="9278" spans="1:6" x14ac:dyDescent="0.25">
      <c r="A9278" t="s">
        <v>2380</v>
      </c>
      <c r="B9278" t="s">
        <v>2341</v>
      </c>
      <c r="C9278" t="b">
        <v>1</v>
      </c>
      <c r="D9278" t="s">
        <v>125</v>
      </c>
      <c r="E9278">
        <v>37368</v>
      </c>
      <c r="F9278">
        <v>2020</v>
      </c>
    </row>
    <row r="9279" spans="1:6" x14ac:dyDescent="0.25">
      <c r="A9279" t="s">
        <v>2338</v>
      </c>
      <c r="B9279" t="s">
        <v>2401</v>
      </c>
      <c r="C9279" t="b">
        <v>1</v>
      </c>
      <c r="D9279" t="s">
        <v>15</v>
      </c>
      <c r="E9279">
        <v>33705</v>
      </c>
      <c r="F9279">
        <v>2020</v>
      </c>
    </row>
    <row r="9280" spans="1:6" x14ac:dyDescent="0.25">
      <c r="A9280" t="s">
        <v>2338</v>
      </c>
      <c r="B9280" t="s">
        <v>2401</v>
      </c>
      <c r="C9280" t="b">
        <v>1</v>
      </c>
      <c r="D9280" t="s">
        <v>15</v>
      </c>
      <c r="E9280">
        <v>24140</v>
      </c>
      <c r="F9280">
        <v>2020</v>
      </c>
    </row>
    <row r="9281" spans="1:6" x14ac:dyDescent="0.25">
      <c r="A9281" t="s">
        <v>2338</v>
      </c>
      <c r="B9281" t="s">
        <v>2401</v>
      </c>
      <c r="C9281" t="b">
        <v>1</v>
      </c>
      <c r="D9281" t="s">
        <v>15</v>
      </c>
      <c r="E9281">
        <v>24389</v>
      </c>
      <c r="F9281">
        <v>2020</v>
      </c>
    </row>
    <row r="9282" spans="1:6" x14ac:dyDescent="0.25">
      <c r="A9282" t="s">
        <v>2338</v>
      </c>
      <c r="B9282" t="s">
        <v>2339</v>
      </c>
      <c r="C9282" t="b">
        <v>1</v>
      </c>
      <c r="D9282" t="s">
        <v>40</v>
      </c>
      <c r="E9282">
        <v>343276</v>
      </c>
      <c r="F9282">
        <v>2020</v>
      </c>
    </row>
    <row r="9283" spans="1:6" x14ac:dyDescent="0.25">
      <c r="A9283" t="s">
        <v>2338</v>
      </c>
      <c r="B9283" t="s">
        <v>2339</v>
      </c>
      <c r="C9283" t="b">
        <v>1</v>
      </c>
      <c r="D9283" t="s">
        <v>40</v>
      </c>
      <c r="E9283">
        <v>1219373</v>
      </c>
      <c r="F9283">
        <v>2020</v>
      </c>
    </row>
    <row r="9284" spans="1:6" x14ac:dyDescent="0.25">
      <c r="A9284" t="s">
        <v>2373</v>
      </c>
      <c r="B9284" t="s">
        <v>2386</v>
      </c>
      <c r="C9284" t="b">
        <v>1</v>
      </c>
      <c r="D9284" t="s">
        <v>24</v>
      </c>
      <c r="E9284">
        <v>21711</v>
      </c>
      <c r="F9284">
        <v>2020</v>
      </c>
    </row>
    <row r="9285" spans="1:6" x14ac:dyDescent="0.25">
      <c r="A9285" t="s">
        <v>2373</v>
      </c>
      <c r="B9285" t="s">
        <v>2352</v>
      </c>
      <c r="C9285" t="b">
        <v>0</v>
      </c>
      <c r="D9285" t="s">
        <v>114</v>
      </c>
      <c r="E9285">
        <v>53688</v>
      </c>
      <c r="F9285">
        <v>2020</v>
      </c>
    </row>
    <row r="9286" spans="1:6" x14ac:dyDescent="0.25">
      <c r="A9286" t="s">
        <v>2353</v>
      </c>
      <c r="B9286" t="s">
        <v>2350</v>
      </c>
      <c r="C9286" t="b">
        <v>0</v>
      </c>
      <c r="D9286" t="s">
        <v>88</v>
      </c>
      <c r="E9286">
        <v>78.738</v>
      </c>
      <c r="F9286">
        <v>2020</v>
      </c>
    </row>
    <row r="9287" spans="1:6" x14ac:dyDescent="0.25">
      <c r="A9287" t="s">
        <v>2373</v>
      </c>
      <c r="B9287" t="s">
        <v>2352</v>
      </c>
      <c r="C9287" t="b">
        <v>1</v>
      </c>
      <c r="D9287" t="s">
        <v>88</v>
      </c>
      <c r="E9287">
        <v>564.26199999999994</v>
      </c>
      <c r="F9287">
        <v>2020</v>
      </c>
    </row>
    <row r="9288" spans="1:6" x14ac:dyDescent="0.25">
      <c r="A9288" t="s">
        <v>2373</v>
      </c>
      <c r="B9288" t="s">
        <v>2401</v>
      </c>
      <c r="C9288" t="b">
        <v>1</v>
      </c>
      <c r="D9288" t="s">
        <v>15</v>
      </c>
      <c r="E9288">
        <v>2862</v>
      </c>
      <c r="F9288">
        <v>2020</v>
      </c>
    </row>
    <row r="9289" spans="1:6" x14ac:dyDescent="0.25">
      <c r="A9289" t="s">
        <v>2373</v>
      </c>
      <c r="B9289" t="s">
        <v>2401</v>
      </c>
      <c r="C9289" t="b">
        <v>0</v>
      </c>
      <c r="D9289" t="s">
        <v>16</v>
      </c>
      <c r="E9289">
        <v>3930</v>
      </c>
      <c r="F9289">
        <v>2020</v>
      </c>
    </row>
    <row r="9290" spans="1:6" x14ac:dyDescent="0.25">
      <c r="A9290" t="s">
        <v>2382</v>
      </c>
      <c r="B9290" t="s">
        <v>2401</v>
      </c>
      <c r="C9290" t="b">
        <v>1</v>
      </c>
      <c r="D9290" t="s">
        <v>16</v>
      </c>
      <c r="E9290">
        <v>2287</v>
      </c>
      <c r="F9290">
        <v>2020</v>
      </c>
    </row>
    <row r="9291" spans="1:6" x14ac:dyDescent="0.25">
      <c r="A9291" t="s">
        <v>2383</v>
      </c>
      <c r="B9291" t="s">
        <v>2339</v>
      </c>
      <c r="C9291" t="b">
        <v>1</v>
      </c>
      <c r="D9291" t="s">
        <v>15</v>
      </c>
      <c r="E9291">
        <v>542897</v>
      </c>
      <c r="F9291">
        <v>2020</v>
      </c>
    </row>
    <row r="9292" spans="1:6" x14ac:dyDescent="0.25">
      <c r="A9292" t="s">
        <v>2389</v>
      </c>
      <c r="B9292" t="s">
        <v>2352</v>
      </c>
      <c r="C9292" t="b">
        <v>1</v>
      </c>
      <c r="D9292" t="s">
        <v>15</v>
      </c>
      <c r="E9292">
        <v>419440</v>
      </c>
      <c r="F9292">
        <v>2020</v>
      </c>
    </row>
    <row r="9293" spans="1:6" x14ac:dyDescent="0.25">
      <c r="A9293" t="s">
        <v>2383</v>
      </c>
      <c r="B9293" t="s">
        <v>2339</v>
      </c>
      <c r="C9293" t="b">
        <v>1</v>
      </c>
      <c r="D9293" t="s">
        <v>95</v>
      </c>
      <c r="E9293">
        <v>38767</v>
      </c>
      <c r="F9293">
        <v>2020</v>
      </c>
    </row>
    <row r="9294" spans="1:6" x14ac:dyDescent="0.25">
      <c r="A9294" t="s">
        <v>2332</v>
      </c>
      <c r="B9294" t="s">
        <v>2339</v>
      </c>
      <c r="C9294" t="b">
        <v>0</v>
      </c>
      <c r="D9294" t="s">
        <v>114</v>
      </c>
      <c r="E9294">
        <v>0</v>
      </c>
      <c r="F9294">
        <v>2020</v>
      </c>
    </row>
    <row r="9295" spans="1:6" x14ac:dyDescent="0.25">
      <c r="A9295" t="s">
        <v>2338</v>
      </c>
      <c r="B9295" t="s">
        <v>2401</v>
      </c>
      <c r="C9295" t="b">
        <v>0</v>
      </c>
      <c r="D9295" t="s">
        <v>100</v>
      </c>
      <c r="E9295">
        <v>2116</v>
      </c>
      <c r="F9295">
        <v>2020</v>
      </c>
    </row>
    <row r="9296" spans="1:6" x14ac:dyDescent="0.25">
      <c r="A9296" t="s">
        <v>2338</v>
      </c>
      <c r="B9296" t="s">
        <v>2339</v>
      </c>
      <c r="C9296" t="b">
        <v>1</v>
      </c>
      <c r="D9296" t="s">
        <v>114</v>
      </c>
      <c r="E9296">
        <v>271372</v>
      </c>
      <c r="F9296">
        <v>2020</v>
      </c>
    </row>
    <row r="9297" spans="1:6" x14ac:dyDescent="0.25">
      <c r="A9297" t="s">
        <v>2383</v>
      </c>
      <c r="B9297" t="s">
        <v>2401</v>
      </c>
      <c r="C9297" t="b">
        <v>1</v>
      </c>
      <c r="D9297" t="s">
        <v>15</v>
      </c>
      <c r="E9297">
        <v>19036</v>
      </c>
      <c r="F9297">
        <v>2020</v>
      </c>
    </row>
    <row r="9298" spans="1:6" x14ac:dyDescent="0.25">
      <c r="A9298" t="s">
        <v>2383</v>
      </c>
      <c r="B9298" t="s">
        <v>2401</v>
      </c>
      <c r="C9298" t="b">
        <v>1</v>
      </c>
      <c r="D9298" t="s">
        <v>15</v>
      </c>
      <c r="E9298">
        <v>42368</v>
      </c>
      <c r="F9298">
        <v>2020</v>
      </c>
    </row>
    <row r="9299" spans="1:6" x14ac:dyDescent="0.25">
      <c r="A9299" t="s">
        <v>2383</v>
      </c>
      <c r="B9299" t="s">
        <v>2401</v>
      </c>
      <c r="C9299" t="b">
        <v>1</v>
      </c>
      <c r="D9299" t="s">
        <v>15</v>
      </c>
      <c r="E9299">
        <v>37664</v>
      </c>
      <c r="F9299">
        <v>2020</v>
      </c>
    </row>
    <row r="9300" spans="1:6" x14ac:dyDescent="0.25">
      <c r="A9300" t="s">
        <v>2373</v>
      </c>
      <c r="B9300" t="s">
        <v>2401</v>
      </c>
      <c r="C9300" t="b">
        <v>1</v>
      </c>
      <c r="D9300" t="s">
        <v>8</v>
      </c>
      <c r="E9300">
        <v>696</v>
      </c>
      <c r="F9300">
        <v>2020</v>
      </c>
    </row>
    <row r="9301" spans="1:6" x14ac:dyDescent="0.25">
      <c r="A9301" t="s">
        <v>2373</v>
      </c>
      <c r="B9301" t="s">
        <v>2401</v>
      </c>
      <c r="C9301" t="b">
        <v>1</v>
      </c>
      <c r="D9301" t="s">
        <v>29</v>
      </c>
      <c r="E9301">
        <v>1787</v>
      </c>
      <c r="F9301">
        <v>2020</v>
      </c>
    </row>
    <row r="9302" spans="1:6" x14ac:dyDescent="0.25">
      <c r="A9302" t="s">
        <v>2383</v>
      </c>
      <c r="B9302" t="s">
        <v>2339</v>
      </c>
      <c r="C9302" t="b">
        <v>1</v>
      </c>
      <c r="D9302" t="s">
        <v>97</v>
      </c>
      <c r="E9302">
        <v>597055</v>
      </c>
      <c r="F9302">
        <v>2020</v>
      </c>
    </row>
    <row r="9303" spans="1:6" x14ac:dyDescent="0.25">
      <c r="A9303" t="s">
        <v>2383</v>
      </c>
      <c r="B9303" t="s">
        <v>2339</v>
      </c>
      <c r="C9303" t="b">
        <v>1</v>
      </c>
      <c r="D9303" t="s">
        <v>29</v>
      </c>
      <c r="E9303">
        <v>103768</v>
      </c>
      <c r="F9303">
        <v>2020</v>
      </c>
    </row>
    <row r="9304" spans="1:6" x14ac:dyDescent="0.25">
      <c r="A9304" t="s">
        <v>2383</v>
      </c>
      <c r="B9304" t="s">
        <v>2339</v>
      </c>
      <c r="C9304" t="b">
        <v>1</v>
      </c>
      <c r="D9304" t="s">
        <v>125</v>
      </c>
      <c r="E9304">
        <v>368324</v>
      </c>
      <c r="F9304">
        <v>2020</v>
      </c>
    </row>
    <row r="9305" spans="1:6" x14ac:dyDescent="0.25">
      <c r="A9305" t="s">
        <v>2446</v>
      </c>
      <c r="B9305" t="s">
        <v>2339</v>
      </c>
      <c r="C9305" t="b">
        <v>1</v>
      </c>
      <c r="D9305" t="s">
        <v>50</v>
      </c>
      <c r="E9305">
        <v>490507</v>
      </c>
      <c r="F9305">
        <v>2020</v>
      </c>
    </row>
    <row r="9306" spans="1:6" x14ac:dyDescent="0.25">
      <c r="A9306" t="s">
        <v>2390</v>
      </c>
      <c r="B9306" t="s">
        <v>2401</v>
      </c>
      <c r="C9306" t="b">
        <v>1</v>
      </c>
      <c r="D9306" t="s">
        <v>15</v>
      </c>
      <c r="E9306">
        <v>1461</v>
      </c>
      <c r="F9306">
        <v>2020</v>
      </c>
    </row>
    <row r="9307" spans="1:6" x14ac:dyDescent="0.25">
      <c r="A9307" t="s">
        <v>2390</v>
      </c>
      <c r="B9307" t="s">
        <v>2401</v>
      </c>
      <c r="C9307" t="b">
        <v>1</v>
      </c>
      <c r="D9307" t="s">
        <v>15</v>
      </c>
      <c r="E9307">
        <v>1409</v>
      </c>
      <c r="F9307">
        <v>2020</v>
      </c>
    </row>
    <row r="9308" spans="1:6" x14ac:dyDescent="0.25">
      <c r="A9308" t="s">
        <v>2389</v>
      </c>
      <c r="B9308" t="s">
        <v>2372</v>
      </c>
      <c r="C9308" t="b">
        <v>1</v>
      </c>
      <c r="D9308" t="s">
        <v>15</v>
      </c>
      <c r="E9308">
        <v>8435</v>
      </c>
      <c r="F9308">
        <v>2020</v>
      </c>
    </row>
    <row r="9309" spans="1:6" x14ac:dyDescent="0.25">
      <c r="A9309" t="s">
        <v>2332</v>
      </c>
      <c r="B9309" t="s">
        <v>2339</v>
      </c>
      <c r="C9309" t="b">
        <v>0</v>
      </c>
      <c r="D9309" t="s">
        <v>60</v>
      </c>
      <c r="E9309">
        <v>0</v>
      </c>
      <c r="F9309">
        <v>2020</v>
      </c>
    </row>
    <row r="9310" spans="1:6" x14ac:dyDescent="0.25">
      <c r="A9310" t="s">
        <v>2383</v>
      </c>
      <c r="B9310" t="s">
        <v>2339</v>
      </c>
      <c r="C9310" t="b">
        <v>1</v>
      </c>
      <c r="D9310" t="s">
        <v>97</v>
      </c>
      <c r="E9310">
        <v>633835</v>
      </c>
      <c r="F9310">
        <v>2020</v>
      </c>
    </row>
    <row r="9311" spans="1:6" x14ac:dyDescent="0.25">
      <c r="A9311" t="s">
        <v>2383</v>
      </c>
      <c r="B9311" t="s">
        <v>2339</v>
      </c>
      <c r="C9311" t="b">
        <v>1</v>
      </c>
      <c r="D9311" t="s">
        <v>97</v>
      </c>
      <c r="E9311">
        <v>616117</v>
      </c>
      <c r="F9311">
        <v>2020</v>
      </c>
    </row>
    <row r="9312" spans="1:6" x14ac:dyDescent="0.25">
      <c r="A9312" t="s">
        <v>2376</v>
      </c>
      <c r="B9312" t="s">
        <v>2341</v>
      </c>
      <c r="C9312" t="b">
        <v>1</v>
      </c>
      <c r="D9312" t="s">
        <v>134</v>
      </c>
      <c r="E9312">
        <v>10135</v>
      </c>
      <c r="F9312">
        <v>2020</v>
      </c>
    </row>
    <row r="9313" spans="1:6" x14ac:dyDescent="0.25">
      <c r="A9313" t="s">
        <v>2373</v>
      </c>
      <c r="B9313" t="s">
        <v>2339</v>
      </c>
      <c r="C9313" t="b">
        <v>1</v>
      </c>
      <c r="D9313" t="s">
        <v>131</v>
      </c>
      <c r="E9313">
        <v>60955</v>
      </c>
      <c r="F9313">
        <v>2020</v>
      </c>
    </row>
    <row r="9314" spans="1:6" x14ac:dyDescent="0.25">
      <c r="A9314" t="s">
        <v>2338</v>
      </c>
      <c r="B9314" t="s">
        <v>2401</v>
      </c>
      <c r="C9314" t="b">
        <v>1</v>
      </c>
      <c r="D9314" t="s">
        <v>16</v>
      </c>
      <c r="E9314">
        <v>11147</v>
      </c>
      <c r="F9314">
        <v>2020</v>
      </c>
    </row>
    <row r="9315" spans="1:6" x14ac:dyDescent="0.25">
      <c r="A9315" t="s">
        <v>2446</v>
      </c>
      <c r="B9315" t="s">
        <v>2352</v>
      </c>
      <c r="C9315" t="b">
        <v>1</v>
      </c>
      <c r="D9315" t="s">
        <v>15</v>
      </c>
      <c r="E9315">
        <v>101953</v>
      </c>
      <c r="F9315">
        <v>2020</v>
      </c>
    </row>
    <row r="9316" spans="1:6" x14ac:dyDescent="0.25">
      <c r="A9316" t="s">
        <v>2338</v>
      </c>
      <c r="B9316" t="s">
        <v>2401</v>
      </c>
      <c r="C9316" t="b">
        <v>1</v>
      </c>
      <c r="D9316" t="s">
        <v>8</v>
      </c>
      <c r="E9316">
        <v>1806</v>
      </c>
      <c r="F9316">
        <v>2020</v>
      </c>
    </row>
    <row r="9317" spans="1:6" x14ac:dyDescent="0.25">
      <c r="A9317" t="s">
        <v>2353</v>
      </c>
      <c r="B9317" t="s">
        <v>2386</v>
      </c>
      <c r="C9317" t="b">
        <v>0</v>
      </c>
      <c r="D9317" t="s">
        <v>15</v>
      </c>
      <c r="E9317">
        <v>3287.6370000000002</v>
      </c>
      <c r="F9317">
        <v>2020</v>
      </c>
    </row>
    <row r="9318" spans="1:6" x14ac:dyDescent="0.25">
      <c r="A9318" t="s">
        <v>2459</v>
      </c>
      <c r="B9318" t="s">
        <v>2352</v>
      </c>
      <c r="C9318" t="b">
        <v>1</v>
      </c>
      <c r="D9318" t="s">
        <v>15</v>
      </c>
      <c r="E9318">
        <v>3659.5970000000002</v>
      </c>
      <c r="F9318">
        <v>2020</v>
      </c>
    </row>
    <row r="9319" spans="1:6" x14ac:dyDescent="0.25">
      <c r="A9319" t="s">
        <v>2353</v>
      </c>
      <c r="B9319" t="s">
        <v>2386</v>
      </c>
      <c r="C9319" t="b">
        <v>0</v>
      </c>
      <c r="D9319" t="s">
        <v>15</v>
      </c>
      <c r="E9319">
        <v>2288.7660000000001</v>
      </c>
      <c r="F9319">
        <v>2020</v>
      </c>
    </row>
    <row r="9320" spans="1:6" x14ac:dyDescent="0.25">
      <c r="A9320" t="s">
        <v>2373</v>
      </c>
      <c r="B9320" t="s">
        <v>2401</v>
      </c>
      <c r="C9320" t="b">
        <v>1</v>
      </c>
      <c r="D9320" t="s">
        <v>15</v>
      </c>
      <c r="E9320">
        <v>6531</v>
      </c>
      <c r="F9320">
        <v>2020</v>
      </c>
    </row>
    <row r="9321" spans="1:6" x14ac:dyDescent="0.25">
      <c r="A9321" t="s">
        <v>2383</v>
      </c>
      <c r="B9321" t="s">
        <v>2401</v>
      </c>
      <c r="C9321" t="b">
        <v>1</v>
      </c>
      <c r="D9321" t="s">
        <v>8</v>
      </c>
      <c r="E9321">
        <v>48972</v>
      </c>
      <c r="F9321">
        <v>2020</v>
      </c>
    </row>
    <row r="9322" spans="1:6" x14ac:dyDescent="0.25">
      <c r="A9322" t="s">
        <v>2338</v>
      </c>
      <c r="B9322" t="s">
        <v>2401</v>
      </c>
      <c r="C9322" t="b">
        <v>1</v>
      </c>
      <c r="D9322" t="s">
        <v>8</v>
      </c>
      <c r="E9322">
        <v>39081</v>
      </c>
      <c r="F9322">
        <v>2020</v>
      </c>
    </row>
    <row r="9323" spans="1:6" x14ac:dyDescent="0.25">
      <c r="A9323" t="s">
        <v>2338</v>
      </c>
      <c r="B9323" t="s">
        <v>2401</v>
      </c>
      <c r="C9323" t="b">
        <v>1</v>
      </c>
      <c r="D9323" t="s">
        <v>8</v>
      </c>
      <c r="E9323">
        <v>39185</v>
      </c>
      <c r="F9323">
        <v>2020</v>
      </c>
    </row>
    <row r="9324" spans="1:6" x14ac:dyDescent="0.25">
      <c r="A9324" t="s">
        <v>2383</v>
      </c>
      <c r="B9324" t="s">
        <v>2401</v>
      </c>
      <c r="C9324" t="b">
        <v>1</v>
      </c>
      <c r="D9324" t="s">
        <v>8</v>
      </c>
      <c r="E9324">
        <v>36347</v>
      </c>
      <c r="F9324">
        <v>2020</v>
      </c>
    </row>
    <row r="9325" spans="1:6" x14ac:dyDescent="0.25">
      <c r="A9325" t="s">
        <v>2332</v>
      </c>
      <c r="B9325" t="s">
        <v>2343</v>
      </c>
      <c r="C9325" t="b">
        <v>0</v>
      </c>
      <c r="D9325" t="s">
        <v>15</v>
      </c>
      <c r="E9325">
        <v>11099</v>
      </c>
      <c r="F9325">
        <v>2020</v>
      </c>
    </row>
    <row r="9326" spans="1:6" x14ac:dyDescent="0.25">
      <c r="A9326" t="s">
        <v>2382</v>
      </c>
      <c r="B9326" t="s">
        <v>2343</v>
      </c>
      <c r="C9326" t="b">
        <v>1</v>
      </c>
      <c r="D9326" t="s">
        <v>15</v>
      </c>
      <c r="E9326">
        <v>61672</v>
      </c>
      <c r="F9326">
        <v>2020</v>
      </c>
    </row>
    <row r="9327" spans="1:6" x14ac:dyDescent="0.25">
      <c r="A9327" t="s">
        <v>2338</v>
      </c>
      <c r="B9327" t="s">
        <v>2401</v>
      </c>
      <c r="C9327" t="b">
        <v>1</v>
      </c>
      <c r="D9327" t="s">
        <v>24</v>
      </c>
      <c r="E9327">
        <v>8557</v>
      </c>
      <c r="F9327">
        <v>2020</v>
      </c>
    </row>
    <row r="9328" spans="1:6" x14ac:dyDescent="0.25">
      <c r="A9328" t="s">
        <v>2332</v>
      </c>
      <c r="B9328" t="s">
        <v>2339</v>
      </c>
      <c r="C9328" t="b">
        <v>0</v>
      </c>
      <c r="D9328" t="s">
        <v>15</v>
      </c>
      <c r="E9328">
        <v>0</v>
      </c>
      <c r="F9328">
        <v>2020</v>
      </c>
    </row>
    <row r="9329" spans="1:6" x14ac:dyDescent="0.25">
      <c r="A9329" t="s">
        <v>2338</v>
      </c>
      <c r="B9329" t="s">
        <v>2401</v>
      </c>
      <c r="C9329" t="b">
        <v>1</v>
      </c>
      <c r="D9329" t="s">
        <v>82</v>
      </c>
      <c r="E9329">
        <v>3793</v>
      </c>
      <c r="F9329">
        <v>2020</v>
      </c>
    </row>
    <row r="9330" spans="1:6" x14ac:dyDescent="0.25">
      <c r="A9330" t="s">
        <v>2383</v>
      </c>
      <c r="B9330" t="s">
        <v>2339</v>
      </c>
      <c r="C9330" t="b">
        <v>1</v>
      </c>
      <c r="D9330" t="s">
        <v>50</v>
      </c>
      <c r="E9330">
        <v>125018</v>
      </c>
      <c r="F9330">
        <v>2020</v>
      </c>
    </row>
    <row r="9331" spans="1:6" x14ac:dyDescent="0.25">
      <c r="A9331" t="s">
        <v>2383</v>
      </c>
      <c r="B9331" t="s">
        <v>2339</v>
      </c>
      <c r="C9331" t="b">
        <v>0</v>
      </c>
      <c r="D9331" t="s">
        <v>93</v>
      </c>
      <c r="E9331">
        <v>13176</v>
      </c>
      <c r="F9331">
        <v>2020</v>
      </c>
    </row>
    <row r="9332" spans="1:6" x14ac:dyDescent="0.25">
      <c r="A9332" t="s">
        <v>2389</v>
      </c>
      <c r="B9332" t="s">
        <v>2401</v>
      </c>
      <c r="C9332" t="b">
        <v>1</v>
      </c>
      <c r="D9332" t="s">
        <v>82</v>
      </c>
      <c r="E9332">
        <v>15565</v>
      </c>
      <c r="F9332">
        <v>2020</v>
      </c>
    </row>
    <row r="9333" spans="1:6" x14ac:dyDescent="0.25">
      <c r="A9333" t="s">
        <v>2444</v>
      </c>
      <c r="B9333" t="s">
        <v>2352</v>
      </c>
      <c r="C9333" t="b">
        <v>0</v>
      </c>
      <c r="D9333" t="s">
        <v>15</v>
      </c>
      <c r="E9333">
        <v>20434.96</v>
      </c>
      <c r="F9333">
        <v>2020</v>
      </c>
    </row>
    <row r="9334" spans="1:6" x14ac:dyDescent="0.25">
      <c r="A9334" t="s">
        <v>2373</v>
      </c>
      <c r="B9334" t="s">
        <v>2401</v>
      </c>
      <c r="C9334" t="b">
        <v>1</v>
      </c>
      <c r="D9334" t="s">
        <v>79</v>
      </c>
      <c r="E9334">
        <v>1609</v>
      </c>
      <c r="F9334">
        <v>2020</v>
      </c>
    </row>
    <row r="9335" spans="1:6" x14ac:dyDescent="0.25">
      <c r="A9335" t="s">
        <v>2389</v>
      </c>
      <c r="B9335" t="s">
        <v>2401</v>
      </c>
      <c r="C9335" t="b">
        <v>1</v>
      </c>
      <c r="D9335" t="s">
        <v>82</v>
      </c>
      <c r="E9335">
        <v>20478</v>
      </c>
      <c r="F9335">
        <v>2020</v>
      </c>
    </row>
    <row r="9336" spans="1:6" x14ac:dyDescent="0.25">
      <c r="A9336" t="s">
        <v>2338</v>
      </c>
      <c r="B9336" t="s">
        <v>2401</v>
      </c>
      <c r="C9336" t="b">
        <v>1</v>
      </c>
      <c r="D9336" t="s">
        <v>82</v>
      </c>
      <c r="E9336">
        <v>9859</v>
      </c>
      <c r="F9336">
        <v>2020</v>
      </c>
    </row>
    <row r="9337" spans="1:6" x14ac:dyDescent="0.25">
      <c r="A9337" t="s">
        <v>2338</v>
      </c>
      <c r="B9337" t="s">
        <v>2401</v>
      </c>
      <c r="C9337" t="b">
        <v>1</v>
      </c>
      <c r="D9337" t="s">
        <v>82</v>
      </c>
      <c r="E9337">
        <v>11513</v>
      </c>
      <c r="F9337">
        <v>2020</v>
      </c>
    </row>
    <row r="9338" spans="1:6" x14ac:dyDescent="0.25">
      <c r="A9338" t="s">
        <v>2373</v>
      </c>
      <c r="B9338" t="s">
        <v>2339</v>
      </c>
      <c r="C9338" t="b">
        <v>1</v>
      </c>
      <c r="D9338" t="s">
        <v>97</v>
      </c>
      <c r="E9338">
        <v>31859</v>
      </c>
      <c r="F9338">
        <v>2020</v>
      </c>
    </row>
    <row r="9339" spans="1:6" x14ac:dyDescent="0.25">
      <c r="A9339" t="s">
        <v>2379</v>
      </c>
      <c r="B9339" t="s">
        <v>2401</v>
      </c>
      <c r="C9339" t="b">
        <v>1</v>
      </c>
      <c r="D9339" t="s">
        <v>15</v>
      </c>
      <c r="E9339">
        <v>1567</v>
      </c>
      <c r="F9339">
        <v>2020</v>
      </c>
    </row>
    <row r="9340" spans="1:6" x14ac:dyDescent="0.25">
      <c r="A9340" t="s">
        <v>2398</v>
      </c>
      <c r="B9340" t="s">
        <v>2352</v>
      </c>
      <c r="C9340" t="b">
        <v>1</v>
      </c>
      <c r="D9340" t="s">
        <v>15</v>
      </c>
      <c r="E9340">
        <v>18650</v>
      </c>
      <c r="F9340">
        <v>2020</v>
      </c>
    </row>
    <row r="9341" spans="1:6" x14ac:dyDescent="0.25">
      <c r="A9341" t="s">
        <v>2338</v>
      </c>
      <c r="B9341" t="s">
        <v>2401</v>
      </c>
      <c r="C9341" t="b">
        <v>1</v>
      </c>
      <c r="D9341" t="s">
        <v>15</v>
      </c>
      <c r="E9341">
        <v>1173</v>
      </c>
      <c r="F9341">
        <v>2020</v>
      </c>
    </row>
    <row r="9342" spans="1:6" x14ac:dyDescent="0.25">
      <c r="A9342" t="s">
        <v>2383</v>
      </c>
      <c r="B9342" t="s">
        <v>2386</v>
      </c>
      <c r="C9342" t="b">
        <v>1</v>
      </c>
      <c r="D9342" t="s">
        <v>100</v>
      </c>
      <c r="E9342">
        <v>24478</v>
      </c>
      <c r="F9342">
        <v>2020</v>
      </c>
    </row>
    <row r="9343" spans="1:6" x14ac:dyDescent="0.25">
      <c r="A9343" t="s">
        <v>2383</v>
      </c>
      <c r="B9343" t="s">
        <v>2386</v>
      </c>
      <c r="C9343" t="b">
        <v>1</v>
      </c>
      <c r="D9343" t="s">
        <v>100</v>
      </c>
      <c r="E9343">
        <v>15539</v>
      </c>
      <c r="F9343">
        <v>2020</v>
      </c>
    </row>
    <row r="9344" spans="1:6" x14ac:dyDescent="0.25">
      <c r="A9344" t="s">
        <v>2332</v>
      </c>
      <c r="B9344" t="s">
        <v>2372</v>
      </c>
      <c r="C9344" t="b">
        <v>0</v>
      </c>
      <c r="D9344" t="s">
        <v>6</v>
      </c>
      <c r="E9344">
        <v>-2810</v>
      </c>
      <c r="F9344">
        <v>2020</v>
      </c>
    </row>
    <row r="9345" spans="1:6" x14ac:dyDescent="0.25">
      <c r="A9345" t="s">
        <v>2332</v>
      </c>
      <c r="B9345" t="s">
        <v>2372</v>
      </c>
      <c r="C9345" t="b">
        <v>0</v>
      </c>
      <c r="D9345" t="s">
        <v>15</v>
      </c>
      <c r="E9345">
        <v>-115</v>
      </c>
      <c r="F9345">
        <v>2020</v>
      </c>
    </row>
    <row r="9346" spans="1:6" x14ac:dyDescent="0.25">
      <c r="A9346" t="s">
        <v>2332</v>
      </c>
      <c r="B9346" t="s">
        <v>2343</v>
      </c>
      <c r="C9346" t="b">
        <v>0</v>
      </c>
      <c r="D9346" t="s">
        <v>15</v>
      </c>
      <c r="E9346">
        <v>5407</v>
      </c>
      <c r="F9346">
        <v>2020</v>
      </c>
    </row>
    <row r="9347" spans="1:6" x14ac:dyDescent="0.25">
      <c r="A9347" t="s">
        <v>2366</v>
      </c>
      <c r="B9347" t="s">
        <v>2343</v>
      </c>
      <c r="C9347" t="b">
        <v>0</v>
      </c>
      <c r="D9347" t="s">
        <v>15</v>
      </c>
      <c r="E9347">
        <v>195998</v>
      </c>
      <c r="F9347">
        <v>2020</v>
      </c>
    </row>
    <row r="9348" spans="1:6" x14ac:dyDescent="0.25">
      <c r="A9348" t="s">
        <v>2370</v>
      </c>
      <c r="B9348" t="s">
        <v>2352</v>
      </c>
      <c r="C9348" t="b">
        <v>0</v>
      </c>
      <c r="D9348" t="s">
        <v>15</v>
      </c>
      <c r="E9348">
        <v>178900</v>
      </c>
      <c r="F9348">
        <v>2020</v>
      </c>
    </row>
    <row r="9349" spans="1:6" x14ac:dyDescent="0.25">
      <c r="A9349" t="s">
        <v>2338</v>
      </c>
      <c r="B9349" t="s">
        <v>2339</v>
      </c>
      <c r="C9349" t="b">
        <v>1</v>
      </c>
      <c r="D9349" t="s">
        <v>15</v>
      </c>
      <c r="E9349">
        <v>260826</v>
      </c>
      <c r="F9349">
        <v>2020</v>
      </c>
    </row>
    <row r="9350" spans="1:6" x14ac:dyDescent="0.25">
      <c r="A9350" t="s">
        <v>2338</v>
      </c>
      <c r="B9350" t="s">
        <v>2401</v>
      </c>
      <c r="C9350" t="b">
        <v>1</v>
      </c>
      <c r="D9350" t="s">
        <v>79</v>
      </c>
      <c r="E9350">
        <v>3719</v>
      </c>
      <c r="F9350">
        <v>2020</v>
      </c>
    </row>
    <row r="9351" spans="1:6" x14ac:dyDescent="0.25">
      <c r="A9351" t="s">
        <v>2338</v>
      </c>
      <c r="B9351" t="s">
        <v>2401</v>
      </c>
      <c r="C9351" t="b">
        <v>1</v>
      </c>
      <c r="D9351" t="s">
        <v>85</v>
      </c>
      <c r="E9351">
        <v>48493</v>
      </c>
      <c r="F9351">
        <v>2020</v>
      </c>
    </row>
    <row r="9352" spans="1:6" x14ac:dyDescent="0.25">
      <c r="A9352" t="s">
        <v>2373</v>
      </c>
      <c r="B9352" t="s">
        <v>2339</v>
      </c>
      <c r="C9352" t="b">
        <v>1</v>
      </c>
      <c r="D9352" t="s">
        <v>95</v>
      </c>
      <c r="E9352">
        <v>279916</v>
      </c>
      <c r="F9352">
        <v>2020</v>
      </c>
    </row>
    <row r="9353" spans="1:6" x14ac:dyDescent="0.25">
      <c r="A9353" t="s">
        <v>2338</v>
      </c>
      <c r="B9353" t="s">
        <v>2401</v>
      </c>
      <c r="C9353" t="b">
        <v>1</v>
      </c>
      <c r="D9353" t="s">
        <v>82</v>
      </c>
      <c r="E9353">
        <v>13527</v>
      </c>
      <c r="F9353">
        <v>2020</v>
      </c>
    </row>
    <row r="9354" spans="1:6" x14ac:dyDescent="0.25">
      <c r="A9354" t="s">
        <v>2383</v>
      </c>
      <c r="B9354" t="s">
        <v>2339</v>
      </c>
      <c r="C9354" t="b">
        <v>1</v>
      </c>
      <c r="D9354" t="s">
        <v>71</v>
      </c>
      <c r="E9354">
        <v>253720</v>
      </c>
      <c r="F9354">
        <v>2020</v>
      </c>
    </row>
    <row r="9355" spans="1:6" x14ac:dyDescent="0.25">
      <c r="A9355" t="s">
        <v>2373</v>
      </c>
      <c r="B9355" t="s">
        <v>2339</v>
      </c>
      <c r="C9355" t="b">
        <v>1</v>
      </c>
      <c r="D9355" t="s">
        <v>15</v>
      </c>
      <c r="E9355">
        <v>1760</v>
      </c>
      <c r="F9355">
        <v>2020</v>
      </c>
    </row>
    <row r="9356" spans="1:6" x14ac:dyDescent="0.25">
      <c r="A9356" t="s">
        <v>2338</v>
      </c>
      <c r="B9356" t="s">
        <v>2339</v>
      </c>
      <c r="C9356" t="b">
        <v>1</v>
      </c>
      <c r="D9356" t="s">
        <v>128</v>
      </c>
      <c r="E9356">
        <v>169073</v>
      </c>
      <c r="F9356">
        <v>2020</v>
      </c>
    </row>
    <row r="9357" spans="1:6" x14ac:dyDescent="0.25">
      <c r="A9357" t="s">
        <v>2383</v>
      </c>
      <c r="B9357" t="s">
        <v>2350</v>
      </c>
      <c r="C9357" t="b">
        <v>0</v>
      </c>
      <c r="D9357" t="s">
        <v>95</v>
      </c>
      <c r="E9357">
        <v>1084.8599999999999</v>
      </c>
      <c r="F9357">
        <v>2020</v>
      </c>
    </row>
    <row r="9358" spans="1:6" x14ac:dyDescent="0.25">
      <c r="A9358" t="s">
        <v>2332</v>
      </c>
      <c r="B9358" t="s">
        <v>2352</v>
      </c>
      <c r="C9358" t="b">
        <v>0</v>
      </c>
      <c r="D9358" t="s">
        <v>95</v>
      </c>
      <c r="E9358">
        <v>0</v>
      </c>
      <c r="F9358">
        <v>2020</v>
      </c>
    </row>
    <row r="9359" spans="1:6" x14ac:dyDescent="0.25">
      <c r="A9359" t="s">
        <v>2373</v>
      </c>
      <c r="B9359" t="s">
        <v>2350</v>
      </c>
      <c r="C9359" t="b">
        <v>1</v>
      </c>
      <c r="D9359" t="s">
        <v>19</v>
      </c>
      <c r="E9359">
        <v>744</v>
      </c>
      <c r="F9359">
        <v>2020</v>
      </c>
    </row>
    <row r="9360" spans="1:6" x14ac:dyDescent="0.25">
      <c r="A9360" t="s">
        <v>2332</v>
      </c>
      <c r="B9360" t="s">
        <v>2350</v>
      </c>
      <c r="C9360" t="b">
        <v>0</v>
      </c>
      <c r="D9360" t="s">
        <v>19</v>
      </c>
      <c r="E9360">
        <v>0</v>
      </c>
      <c r="F9360">
        <v>2020</v>
      </c>
    </row>
    <row r="9361" spans="1:6" x14ac:dyDescent="0.25">
      <c r="A9361" t="s">
        <v>2373</v>
      </c>
      <c r="B9361" t="s">
        <v>2350</v>
      </c>
      <c r="C9361" t="b">
        <v>1</v>
      </c>
      <c r="D9361" t="s">
        <v>19</v>
      </c>
      <c r="E9361">
        <v>865</v>
      </c>
      <c r="F9361">
        <v>2020</v>
      </c>
    </row>
    <row r="9362" spans="1:6" x14ac:dyDescent="0.25">
      <c r="A9362" t="s">
        <v>2373</v>
      </c>
      <c r="B9362" t="s">
        <v>2350</v>
      </c>
      <c r="C9362" t="b">
        <v>1</v>
      </c>
      <c r="D9362" t="s">
        <v>85</v>
      </c>
      <c r="E9362">
        <v>202</v>
      </c>
      <c r="F9362">
        <v>2020</v>
      </c>
    </row>
    <row r="9363" spans="1:6" x14ac:dyDescent="0.25">
      <c r="A9363" t="s">
        <v>2373</v>
      </c>
      <c r="B9363" t="s">
        <v>2350</v>
      </c>
      <c r="C9363" t="b">
        <v>1</v>
      </c>
      <c r="D9363" t="s">
        <v>19</v>
      </c>
      <c r="E9363">
        <v>738</v>
      </c>
      <c r="F9363">
        <v>2020</v>
      </c>
    </row>
    <row r="9364" spans="1:6" x14ac:dyDescent="0.25">
      <c r="A9364" t="s">
        <v>2373</v>
      </c>
      <c r="B9364" t="s">
        <v>2350</v>
      </c>
      <c r="C9364" t="b">
        <v>1</v>
      </c>
      <c r="D9364" t="s">
        <v>19</v>
      </c>
      <c r="E9364">
        <v>313</v>
      </c>
      <c r="F9364">
        <v>2020</v>
      </c>
    </row>
    <row r="9365" spans="1:6" x14ac:dyDescent="0.25">
      <c r="A9365" t="s">
        <v>2373</v>
      </c>
      <c r="B9365" t="s">
        <v>2350</v>
      </c>
      <c r="C9365" t="b">
        <v>1</v>
      </c>
      <c r="D9365" t="s">
        <v>19</v>
      </c>
      <c r="E9365">
        <v>779</v>
      </c>
      <c r="F9365">
        <v>2020</v>
      </c>
    </row>
    <row r="9366" spans="1:6" x14ac:dyDescent="0.25">
      <c r="A9366" t="s">
        <v>2373</v>
      </c>
      <c r="B9366" t="s">
        <v>2350</v>
      </c>
      <c r="C9366" t="b">
        <v>1</v>
      </c>
      <c r="D9366" t="s">
        <v>19</v>
      </c>
      <c r="E9366">
        <v>749</v>
      </c>
      <c r="F9366">
        <v>2020</v>
      </c>
    </row>
    <row r="9367" spans="1:6" x14ac:dyDescent="0.25">
      <c r="A9367" t="s">
        <v>2373</v>
      </c>
      <c r="B9367" t="s">
        <v>2350</v>
      </c>
      <c r="C9367" t="b">
        <v>1</v>
      </c>
      <c r="D9367" t="s">
        <v>19</v>
      </c>
      <c r="E9367">
        <v>764</v>
      </c>
      <c r="F9367">
        <v>2020</v>
      </c>
    </row>
    <row r="9368" spans="1:6" x14ac:dyDescent="0.25">
      <c r="A9368" t="s">
        <v>2441</v>
      </c>
      <c r="B9368" t="s">
        <v>2350</v>
      </c>
      <c r="C9368" t="b">
        <v>1</v>
      </c>
      <c r="D9368" t="s">
        <v>88</v>
      </c>
      <c r="E9368">
        <v>261</v>
      </c>
      <c r="F9368">
        <v>2020</v>
      </c>
    </row>
    <row r="9369" spans="1:6" x14ac:dyDescent="0.25">
      <c r="A9369" t="s">
        <v>2440</v>
      </c>
      <c r="B9369" t="s">
        <v>2350</v>
      </c>
      <c r="C9369" t="b">
        <v>1</v>
      </c>
      <c r="D9369" t="s">
        <v>88</v>
      </c>
      <c r="E9369">
        <v>37</v>
      </c>
      <c r="F9369">
        <v>2020</v>
      </c>
    </row>
    <row r="9370" spans="1:6" x14ac:dyDescent="0.25">
      <c r="A9370" t="s">
        <v>2445</v>
      </c>
      <c r="B9370" t="s">
        <v>2350</v>
      </c>
      <c r="C9370" t="b">
        <v>1</v>
      </c>
      <c r="D9370" t="s">
        <v>88</v>
      </c>
      <c r="E9370">
        <v>64</v>
      </c>
      <c r="F9370">
        <v>2020</v>
      </c>
    </row>
    <row r="9371" spans="1:6" x14ac:dyDescent="0.25">
      <c r="A9371" t="s">
        <v>2338</v>
      </c>
      <c r="B9371" t="s">
        <v>2339</v>
      </c>
      <c r="C9371" t="b">
        <v>1</v>
      </c>
      <c r="D9371" t="s">
        <v>40</v>
      </c>
      <c r="E9371">
        <v>291829</v>
      </c>
      <c r="F9371">
        <v>2020</v>
      </c>
    </row>
    <row r="9372" spans="1:6" x14ac:dyDescent="0.25">
      <c r="A9372" t="s">
        <v>2338</v>
      </c>
      <c r="B9372" t="s">
        <v>2339</v>
      </c>
      <c r="C9372" t="b">
        <v>0</v>
      </c>
      <c r="D9372" t="s">
        <v>93</v>
      </c>
      <c r="E9372">
        <v>3878</v>
      </c>
      <c r="F9372">
        <v>2020</v>
      </c>
    </row>
    <row r="9373" spans="1:6" x14ac:dyDescent="0.25">
      <c r="A9373" t="s">
        <v>2446</v>
      </c>
      <c r="B9373" t="s">
        <v>2339</v>
      </c>
      <c r="C9373" t="b">
        <v>1</v>
      </c>
      <c r="D9373" t="s">
        <v>42</v>
      </c>
      <c r="E9373">
        <v>711202</v>
      </c>
      <c r="F9373">
        <v>2020</v>
      </c>
    </row>
    <row r="9374" spans="1:6" x14ac:dyDescent="0.25">
      <c r="A9374" t="s">
        <v>2338</v>
      </c>
      <c r="B9374" t="s">
        <v>2339</v>
      </c>
      <c r="C9374" t="b">
        <v>1</v>
      </c>
      <c r="D9374" t="s">
        <v>95</v>
      </c>
      <c r="E9374">
        <v>360509</v>
      </c>
      <c r="F9374">
        <v>2020</v>
      </c>
    </row>
    <row r="9375" spans="1:6" x14ac:dyDescent="0.25">
      <c r="A9375" t="s">
        <v>2446</v>
      </c>
      <c r="B9375" t="s">
        <v>2339</v>
      </c>
      <c r="C9375" t="b">
        <v>1</v>
      </c>
      <c r="D9375" t="s">
        <v>114</v>
      </c>
      <c r="E9375">
        <v>685713</v>
      </c>
      <c r="F9375">
        <v>2020</v>
      </c>
    </row>
    <row r="9376" spans="1:6" x14ac:dyDescent="0.25">
      <c r="A9376" t="s">
        <v>2338</v>
      </c>
      <c r="B9376" t="s">
        <v>2339</v>
      </c>
      <c r="C9376" t="b">
        <v>1</v>
      </c>
      <c r="D9376" t="s">
        <v>93</v>
      </c>
      <c r="E9376">
        <v>314021</v>
      </c>
      <c r="F9376">
        <v>2020</v>
      </c>
    </row>
    <row r="9377" spans="1:6" x14ac:dyDescent="0.25">
      <c r="A9377" t="s">
        <v>2390</v>
      </c>
      <c r="B9377" t="s">
        <v>2339</v>
      </c>
      <c r="C9377" t="b">
        <v>1</v>
      </c>
      <c r="D9377" t="s">
        <v>15</v>
      </c>
      <c r="E9377">
        <v>229825</v>
      </c>
      <c r="F9377">
        <v>2020</v>
      </c>
    </row>
    <row r="9378" spans="1:6" x14ac:dyDescent="0.25">
      <c r="A9378" t="s">
        <v>2394</v>
      </c>
      <c r="B9378" t="s">
        <v>2339</v>
      </c>
      <c r="C9378" t="b">
        <v>1</v>
      </c>
      <c r="D9378" t="s">
        <v>35</v>
      </c>
      <c r="E9378">
        <v>695023</v>
      </c>
      <c r="F9378">
        <v>2020</v>
      </c>
    </row>
    <row r="9379" spans="1:6" x14ac:dyDescent="0.25">
      <c r="A9379" t="s">
        <v>2380</v>
      </c>
      <c r="B9379" t="s">
        <v>2350</v>
      </c>
      <c r="C9379" t="b">
        <v>0</v>
      </c>
      <c r="D9379" t="s">
        <v>19</v>
      </c>
      <c r="E9379">
        <v>53</v>
      </c>
      <c r="F9379">
        <v>2020</v>
      </c>
    </row>
    <row r="9380" spans="1:6" x14ac:dyDescent="0.25">
      <c r="A9380" t="s">
        <v>2400</v>
      </c>
      <c r="B9380" t="s">
        <v>2352</v>
      </c>
      <c r="C9380" t="b">
        <v>0</v>
      </c>
      <c r="D9380" t="s">
        <v>37</v>
      </c>
      <c r="E9380">
        <v>6624</v>
      </c>
      <c r="F9380">
        <v>2020</v>
      </c>
    </row>
    <row r="9381" spans="1:6" x14ac:dyDescent="0.25">
      <c r="A9381" t="s">
        <v>2332</v>
      </c>
      <c r="B9381" t="s">
        <v>2386</v>
      </c>
      <c r="C9381" t="b">
        <v>0</v>
      </c>
      <c r="D9381" t="s">
        <v>37</v>
      </c>
      <c r="E9381">
        <v>0</v>
      </c>
      <c r="F9381">
        <v>2020</v>
      </c>
    </row>
    <row r="9382" spans="1:6" x14ac:dyDescent="0.25">
      <c r="A9382" t="s">
        <v>2338</v>
      </c>
      <c r="B9382" t="s">
        <v>2339</v>
      </c>
      <c r="C9382" t="b">
        <v>1</v>
      </c>
      <c r="D9382" t="s">
        <v>15</v>
      </c>
      <c r="E9382">
        <v>2440</v>
      </c>
      <c r="F9382">
        <v>2020</v>
      </c>
    </row>
    <row r="9383" spans="1:6" x14ac:dyDescent="0.25">
      <c r="A9383" t="s">
        <v>2408</v>
      </c>
      <c r="B9383" t="s">
        <v>2339</v>
      </c>
      <c r="C9383" t="b">
        <v>1</v>
      </c>
      <c r="D9383" t="s">
        <v>37</v>
      </c>
      <c r="E9383">
        <v>327008</v>
      </c>
      <c r="F9383">
        <v>2020</v>
      </c>
    </row>
    <row r="9384" spans="1:6" x14ac:dyDescent="0.25">
      <c r="A9384" t="s">
        <v>2332</v>
      </c>
      <c r="B9384" t="s">
        <v>2350</v>
      </c>
      <c r="C9384" t="b">
        <v>0</v>
      </c>
      <c r="D9384" t="s">
        <v>88</v>
      </c>
      <c r="E9384">
        <v>0</v>
      </c>
      <c r="F9384">
        <v>2020</v>
      </c>
    </row>
    <row r="9385" spans="1:6" x14ac:dyDescent="0.25">
      <c r="A9385" t="s">
        <v>2332</v>
      </c>
      <c r="B9385" t="s">
        <v>2352</v>
      </c>
      <c r="C9385" t="b">
        <v>0</v>
      </c>
      <c r="D9385" t="s">
        <v>88</v>
      </c>
      <c r="E9385">
        <v>0</v>
      </c>
      <c r="F9385">
        <v>2020</v>
      </c>
    </row>
    <row r="9386" spans="1:6" x14ac:dyDescent="0.25">
      <c r="A9386" t="s">
        <v>2444</v>
      </c>
      <c r="B9386" t="s">
        <v>2350</v>
      </c>
      <c r="C9386" t="b">
        <v>0</v>
      </c>
      <c r="D9386" t="s">
        <v>88</v>
      </c>
      <c r="E9386">
        <v>270</v>
      </c>
      <c r="F9386">
        <v>2020</v>
      </c>
    </row>
    <row r="9387" spans="1:6" x14ac:dyDescent="0.25">
      <c r="A9387" t="s">
        <v>2373</v>
      </c>
      <c r="B9387" t="s">
        <v>2339</v>
      </c>
      <c r="C9387" t="b">
        <v>1</v>
      </c>
      <c r="D9387" t="s">
        <v>40</v>
      </c>
      <c r="E9387">
        <v>4654</v>
      </c>
      <c r="F9387">
        <v>2020</v>
      </c>
    </row>
    <row r="9388" spans="1:6" x14ac:dyDescent="0.25">
      <c r="A9388" t="s">
        <v>2373</v>
      </c>
      <c r="B9388" t="s">
        <v>2339</v>
      </c>
      <c r="C9388" t="b">
        <v>1</v>
      </c>
      <c r="D9388" t="s">
        <v>40</v>
      </c>
      <c r="E9388">
        <v>5028</v>
      </c>
      <c r="F9388">
        <v>2020</v>
      </c>
    </row>
    <row r="9389" spans="1:6" x14ac:dyDescent="0.25">
      <c r="A9389" t="s">
        <v>2373</v>
      </c>
      <c r="B9389" t="s">
        <v>2339</v>
      </c>
      <c r="C9389" t="b">
        <v>1</v>
      </c>
      <c r="D9389" t="s">
        <v>125</v>
      </c>
      <c r="E9389">
        <v>105189</v>
      </c>
      <c r="F9389">
        <v>2020</v>
      </c>
    </row>
    <row r="9390" spans="1:6" x14ac:dyDescent="0.25">
      <c r="A9390" t="s">
        <v>2332</v>
      </c>
      <c r="B9390" t="s">
        <v>2339</v>
      </c>
      <c r="C9390" t="b">
        <v>0</v>
      </c>
      <c r="D9390" t="s">
        <v>37</v>
      </c>
      <c r="E9390">
        <v>0</v>
      </c>
      <c r="F9390">
        <v>2020</v>
      </c>
    </row>
    <row r="9391" spans="1:6" x14ac:dyDescent="0.25">
      <c r="A9391" t="s">
        <v>2332</v>
      </c>
      <c r="B9391" t="s">
        <v>2339</v>
      </c>
      <c r="C9391" t="b">
        <v>0</v>
      </c>
      <c r="D9391" t="s">
        <v>37</v>
      </c>
      <c r="E9391">
        <v>0</v>
      </c>
      <c r="F9391">
        <v>2020</v>
      </c>
    </row>
    <row r="9392" spans="1:6" x14ac:dyDescent="0.25">
      <c r="A9392" t="s">
        <v>2383</v>
      </c>
      <c r="B9392" t="s">
        <v>2339</v>
      </c>
      <c r="C9392" t="b">
        <v>1</v>
      </c>
      <c r="D9392" t="s">
        <v>42</v>
      </c>
      <c r="E9392">
        <v>630889</v>
      </c>
      <c r="F9392">
        <v>2020</v>
      </c>
    </row>
    <row r="9393" spans="1:6" x14ac:dyDescent="0.25">
      <c r="A9393" t="s">
        <v>2338</v>
      </c>
      <c r="B9393" t="s">
        <v>2401</v>
      </c>
      <c r="C9393" t="b">
        <v>1</v>
      </c>
      <c r="D9393" t="s">
        <v>100</v>
      </c>
      <c r="E9393">
        <v>1070</v>
      </c>
      <c r="F9393">
        <v>2020</v>
      </c>
    </row>
    <row r="9394" spans="1:6" x14ac:dyDescent="0.25">
      <c r="A9394" t="s">
        <v>2373</v>
      </c>
      <c r="B9394" t="s">
        <v>2339</v>
      </c>
      <c r="C9394" t="b">
        <v>0</v>
      </c>
      <c r="D9394" t="s">
        <v>16</v>
      </c>
      <c r="E9394">
        <v>2681</v>
      </c>
      <c r="F9394">
        <v>2020</v>
      </c>
    </row>
    <row r="9395" spans="1:6" x14ac:dyDescent="0.25">
      <c r="A9395" t="s">
        <v>2383</v>
      </c>
      <c r="B9395" t="s">
        <v>2339</v>
      </c>
      <c r="C9395" t="b">
        <v>1</v>
      </c>
      <c r="D9395" t="s">
        <v>60</v>
      </c>
      <c r="E9395">
        <v>654621</v>
      </c>
      <c r="F9395">
        <v>2020</v>
      </c>
    </row>
    <row r="9396" spans="1:6" x14ac:dyDescent="0.25">
      <c r="A9396" t="s">
        <v>2338</v>
      </c>
      <c r="B9396" t="s">
        <v>2401</v>
      </c>
      <c r="C9396" t="b">
        <v>1</v>
      </c>
      <c r="D9396" t="s">
        <v>16</v>
      </c>
      <c r="E9396">
        <v>7201</v>
      </c>
      <c r="F9396">
        <v>2020</v>
      </c>
    </row>
    <row r="9397" spans="1:6" x14ac:dyDescent="0.25">
      <c r="A9397" t="s">
        <v>2373</v>
      </c>
      <c r="B9397" t="s">
        <v>2401</v>
      </c>
      <c r="C9397" t="b">
        <v>1</v>
      </c>
      <c r="D9397" t="s">
        <v>52</v>
      </c>
      <c r="E9397">
        <v>2341</v>
      </c>
      <c r="F9397">
        <v>2020</v>
      </c>
    </row>
    <row r="9398" spans="1:6" x14ac:dyDescent="0.25">
      <c r="A9398" t="s">
        <v>2338</v>
      </c>
      <c r="B9398" t="s">
        <v>2401</v>
      </c>
      <c r="C9398" t="b">
        <v>1</v>
      </c>
      <c r="D9398" t="s">
        <v>79</v>
      </c>
      <c r="E9398">
        <v>5242</v>
      </c>
      <c r="F9398">
        <v>2020</v>
      </c>
    </row>
    <row r="9399" spans="1:6" x14ac:dyDescent="0.25">
      <c r="A9399" t="s">
        <v>2383</v>
      </c>
      <c r="B9399" t="s">
        <v>2339</v>
      </c>
      <c r="C9399" t="b">
        <v>0</v>
      </c>
      <c r="D9399" t="s">
        <v>85</v>
      </c>
      <c r="E9399">
        <v>1849</v>
      </c>
      <c r="F9399">
        <v>2020</v>
      </c>
    </row>
    <row r="9400" spans="1:6" x14ac:dyDescent="0.25">
      <c r="A9400" t="s">
        <v>2373</v>
      </c>
      <c r="B9400" t="s">
        <v>2339</v>
      </c>
      <c r="C9400" t="b">
        <v>1</v>
      </c>
      <c r="D9400" t="s">
        <v>60</v>
      </c>
      <c r="E9400">
        <v>306153</v>
      </c>
      <c r="F9400">
        <v>2020</v>
      </c>
    </row>
    <row r="9401" spans="1:6" x14ac:dyDescent="0.25">
      <c r="A9401" t="s">
        <v>2381</v>
      </c>
      <c r="B9401" t="s">
        <v>2401</v>
      </c>
      <c r="C9401" t="b">
        <v>1</v>
      </c>
      <c r="D9401" t="s">
        <v>15</v>
      </c>
      <c r="E9401">
        <v>148886</v>
      </c>
      <c r="F9401">
        <v>2020</v>
      </c>
    </row>
    <row r="9402" spans="1:6" x14ac:dyDescent="0.25">
      <c r="A9402" t="s">
        <v>2381</v>
      </c>
      <c r="B9402" t="s">
        <v>2401</v>
      </c>
      <c r="C9402" t="b">
        <v>1</v>
      </c>
      <c r="D9402" t="s">
        <v>15</v>
      </c>
      <c r="E9402">
        <v>45000</v>
      </c>
      <c r="F9402">
        <v>2020</v>
      </c>
    </row>
    <row r="9403" spans="1:6" x14ac:dyDescent="0.25">
      <c r="A9403" t="s">
        <v>2338</v>
      </c>
      <c r="B9403" t="s">
        <v>2401</v>
      </c>
      <c r="C9403" t="b">
        <v>1</v>
      </c>
      <c r="D9403" t="s">
        <v>97</v>
      </c>
      <c r="E9403">
        <v>143</v>
      </c>
      <c r="F9403">
        <v>2020</v>
      </c>
    </row>
    <row r="9404" spans="1:6" x14ac:dyDescent="0.25">
      <c r="A9404" t="s">
        <v>2332</v>
      </c>
      <c r="B9404" t="s">
        <v>2350</v>
      </c>
      <c r="C9404" t="b">
        <v>0</v>
      </c>
      <c r="D9404" t="s">
        <v>97</v>
      </c>
      <c r="E9404">
        <v>0</v>
      </c>
      <c r="F9404">
        <v>2020</v>
      </c>
    </row>
    <row r="9405" spans="1:6" x14ac:dyDescent="0.25">
      <c r="A9405" t="s">
        <v>2332</v>
      </c>
      <c r="B9405" t="s">
        <v>2343</v>
      </c>
      <c r="C9405" t="b">
        <v>0</v>
      </c>
      <c r="D9405" t="s">
        <v>97</v>
      </c>
      <c r="E9405">
        <v>0</v>
      </c>
      <c r="F9405">
        <v>2020</v>
      </c>
    </row>
    <row r="9406" spans="1:6" x14ac:dyDescent="0.25">
      <c r="A9406" t="s">
        <v>2332</v>
      </c>
      <c r="B9406" t="s">
        <v>2350</v>
      </c>
      <c r="C9406" t="b">
        <v>0</v>
      </c>
      <c r="D9406" t="s">
        <v>97</v>
      </c>
      <c r="E9406">
        <v>0</v>
      </c>
      <c r="F9406">
        <v>2020</v>
      </c>
    </row>
    <row r="9407" spans="1:6" x14ac:dyDescent="0.25">
      <c r="A9407" t="s">
        <v>2373</v>
      </c>
      <c r="B9407" t="s">
        <v>2343</v>
      </c>
      <c r="C9407" t="b">
        <v>0</v>
      </c>
      <c r="D9407" t="s">
        <v>97</v>
      </c>
      <c r="E9407">
        <v>43611</v>
      </c>
      <c r="F9407">
        <v>2020</v>
      </c>
    </row>
    <row r="9408" spans="1:6" x14ac:dyDescent="0.25">
      <c r="A9408" t="s">
        <v>2332</v>
      </c>
      <c r="B9408" t="s">
        <v>2401</v>
      </c>
      <c r="C9408" t="b">
        <v>0</v>
      </c>
      <c r="D9408" t="s">
        <v>15</v>
      </c>
      <c r="E9408">
        <v>0</v>
      </c>
      <c r="F9408">
        <v>2020</v>
      </c>
    </row>
    <row r="9409" spans="1:6" x14ac:dyDescent="0.25">
      <c r="A9409" t="s">
        <v>2338</v>
      </c>
      <c r="B9409" t="s">
        <v>2401</v>
      </c>
      <c r="C9409" t="b">
        <v>1</v>
      </c>
      <c r="D9409" t="s">
        <v>15</v>
      </c>
      <c r="E9409">
        <v>2130</v>
      </c>
      <c r="F9409">
        <v>2020</v>
      </c>
    </row>
    <row r="9410" spans="1:6" x14ac:dyDescent="0.25">
      <c r="A9410" t="s">
        <v>2389</v>
      </c>
      <c r="B9410" t="s">
        <v>2401</v>
      </c>
      <c r="C9410" t="b">
        <v>1</v>
      </c>
      <c r="D9410" t="s">
        <v>8</v>
      </c>
      <c r="E9410">
        <v>65281</v>
      </c>
      <c r="F9410">
        <v>2020</v>
      </c>
    </row>
    <row r="9411" spans="1:6" x14ac:dyDescent="0.25">
      <c r="A9411" t="s">
        <v>2338</v>
      </c>
      <c r="B9411" t="s">
        <v>2401</v>
      </c>
      <c r="C9411" t="b">
        <v>1</v>
      </c>
      <c r="D9411" t="s">
        <v>79</v>
      </c>
      <c r="E9411">
        <v>5959</v>
      </c>
      <c r="F9411">
        <v>2020</v>
      </c>
    </row>
    <row r="9412" spans="1:6" x14ac:dyDescent="0.25">
      <c r="A9412" t="s">
        <v>2338</v>
      </c>
      <c r="B9412" t="s">
        <v>2401</v>
      </c>
      <c r="C9412" t="b">
        <v>1</v>
      </c>
      <c r="D9412" t="s">
        <v>79</v>
      </c>
      <c r="E9412">
        <v>3888</v>
      </c>
      <c r="F9412">
        <v>2020</v>
      </c>
    </row>
    <row r="9413" spans="1:6" x14ac:dyDescent="0.25">
      <c r="A9413" t="s">
        <v>2338</v>
      </c>
      <c r="B9413" t="s">
        <v>2401</v>
      </c>
      <c r="C9413" t="b">
        <v>1</v>
      </c>
      <c r="D9413" t="s">
        <v>79</v>
      </c>
      <c r="E9413">
        <v>17568</v>
      </c>
      <c r="F9413">
        <v>2020</v>
      </c>
    </row>
    <row r="9414" spans="1:6" x14ac:dyDescent="0.25">
      <c r="A9414" t="s">
        <v>2383</v>
      </c>
      <c r="B9414" t="s">
        <v>2339</v>
      </c>
      <c r="C9414" t="b">
        <v>1</v>
      </c>
      <c r="D9414" t="s">
        <v>42</v>
      </c>
      <c r="E9414">
        <v>553703</v>
      </c>
      <c r="F9414">
        <v>2020</v>
      </c>
    </row>
    <row r="9415" spans="1:6" x14ac:dyDescent="0.25">
      <c r="A9415" t="s">
        <v>2332</v>
      </c>
      <c r="B9415" t="s">
        <v>2350</v>
      </c>
      <c r="C9415" t="b">
        <v>0</v>
      </c>
      <c r="D9415" t="s">
        <v>85</v>
      </c>
      <c r="E9415">
        <v>259.10300000000001</v>
      </c>
      <c r="F9415">
        <v>2020</v>
      </c>
    </row>
    <row r="9416" spans="1:6" x14ac:dyDescent="0.25">
      <c r="A9416" t="s">
        <v>2338</v>
      </c>
      <c r="B9416" t="s">
        <v>2343</v>
      </c>
      <c r="C9416" t="b">
        <v>1</v>
      </c>
      <c r="D9416" t="s">
        <v>85</v>
      </c>
      <c r="E9416">
        <v>1092143.8999999999</v>
      </c>
      <c r="F9416">
        <v>2020</v>
      </c>
    </row>
    <row r="9417" spans="1:6" x14ac:dyDescent="0.25">
      <c r="A9417" t="s">
        <v>2353</v>
      </c>
      <c r="B9417" t="s">
        <v>2350</v>
      </c>
      <c r="C9417" t="b">
        <v>0</v>
      </c>
      <c r="D9417" t="s">
        <v>85</v>
      </c>
      <c r="E9417">
        <v>448.23399999999998</v>
      </c>
      <c r="F9417">
        <v>2020</v>
      </c>
    </row>
    <row r="9418" spans="1:6" x14ac:dyDescent="0.25">
      <c r="A9418" t="s">
        <v>2338</v>
      </c>
      <c r="B9418" t="s">
        <v>2343</v>
      </c>
      <c r="C9418" t="b">
        <v>1</v>
      </c>
      <c r="D9418" t="s">
        <v>85</v>
      </c>
      <c r="E9418">
        <v>1779179.8</v>
      </c>
      <c r="F9418">
        <v>2020</v>
      </c>
    </row>
    <row r="9419" spans="1:6" x14ac:dyDescent="0.25">
      <c r="A9419" t="s">
        <v>2338</v>
      </c>
      <c r="B9419" t="s">
        <v>2341</v>
      </c>
      <c r="C9419" t="b">
        <v>1</v>
      </c>
      <c r="D9419" t="s">
        <v>60</v>
      </c>
      <c r="E9419">
        <v>43769</v>
      </c>
      <c r="F9419">
        <v>2020</v>
      </c>
    </row>
    <row r="9420" spans="1:6" x14ac:dyDescent="0.25">
      <c r="A9420" t="s">
        <v>2332</v>
      </c>
      <c r="B9420" t="s">
        <v>2343</v>
      </c>
      <c r="C9420" t="b">
        <v>0</v>
      </c>
      <c r="D9420" t="s">
        <v>19</v>
      </c>
      <c r="E9420">
        <v>442.32</v>
      </c>
      <c r="F9420">
        <v>2020</v>
      </c>
    </row>
    <row r="9421" spans="1:6" x14ac:dyDescent="0.25">
      <c r="A9421" t="s">
        <v>2373</v>
      </c>
      <c r="B9421" t="s">
        <v>2343</v>
      </c>
      <c r="C9421" t="b">
        <v>0</v>
      </c>
      <c r="D9421" t="s">
        <v>19</v>
      </c>
      <c r="E9421">
        <v>10289.76</v>
      </c>
      <c r="F9421">
        <v>2020</v>
      </c>
    </row>
    <row r="9422" spans="1:6" x14ac:dyDescent="0.25">
      <c r="A9422" t="s">
        <v>2381</v>
      </c>
      <c r="B9422" t="s">
        <v>2401</v>
      </c>
      <c r="C9422" t="b">
        <v>1</v>
      </c>
      <c r="D9422" t="s">
        <v>79</v>
      </c>
      <c r="E9422">
        <v>5236</v>
      </c>
      <c r="F9422">
        <v>2020</v>
      </c>
    </row>
    <row r="9423" spans="1:6" x14ac:dyDescent="0.25">
      <c r="A9423" t="s">
        <v>2373</v>
      </c>
      <c r="B9423" t="s">
        <v>2401</v>
      </c>
      <c r="C9423" t="b">
        <v>0</v>
      </c>
      <c r="D9423" t="s">
        <v>100</v>
      </c>
      <c r="E9423">
        <v>1</v>
      </c>
      <c r="F9423">
        <v>2020</v>
      </c>
    </row>
    <row r="9424" spans="1:6" x14ac:dyDescent="0.25">
      <c r="A9424" t="s">
        <v>2338</v>
      </c>
      <c r="B9424" t="s">
        <v>2401</v>
      </c>
      <c r="C9424" t="b">
        <v>1</v>
      </c>
      <c r="D9424" t="s">
        <v>15</v>
      </c>
      <c r="E9424">
        <v>32327</v>
      </c>
      <c r="F9424">
        <v>2020</v>
      </c>
    </row>
    <row r="9425" spans="1:6" x14ac:dyDescent="0.25">
      <c r="A9425" t="s">
        <v>2338</v>
      </c>
      <c r="B9425" t="s">
        <v>2401</v>
      </c>
      <c r="C9425" t="b">
        <v>1</v>
      </c>
      <c r="D9425" t="s">
        <v>15</v>
      </c>
      <c r="E9425">
        <v>5385</v>
      </c>
      <c r="F9425">
        <v>2020</v>
      </c>
    </row>
    <row r="9426" spans="1:6" x14ac:dyDescent="0.25">
      <c r="A9426" t="s">
        <v>2338</v>
      </c>
      <c r="B9426" t="s">
        <v>2401</v>
      </c>
      <c r="C9426" t="b">
        <v>1</v>
      </c>
      <c r="D9426" t="s">
        <v>15</v>
      </c>
      <c r="E9426">
        <v>5500</v>
      </c>
      <c r="F9426">
        <v>2020</v>
      </c>
    </row>
    <row r="9427" spans="1:6" x14ac:dyDescent="0.25">
      <c r="A9427" t="s">
        <v>2373</v>
      </c>
      <c r="B9427" t="s">
        <v>2352</v>
      </c>
      <c r="C9427" t="b">
        <v>0</v>
      </c>
      <c r="D9427" t="s">
        <v>40</v>
      </c>
      <c r="E9427">
        <v>2027.62</v>
      </c>
      <c r="F9427">
        <v>2020</v>
      </c>
    </row>
    <row r="9428" spans="1:6" x14ac:dyDescent="0.25">
      <c r="A9428" t="s">
        <v>2373</v>
      </c>
      <c r="B9428" t="s">
        <v>2401</v>
      </c>
      <c r="C9428" t="b">
        <v>1</v>
      </c>
      <c r="D9428" t="s">
        <v>8</v>
      </c>
      <c r="E9428">
        <v>4933.17</v>
      </c>
      <c r="F9428">
        <v>2020</v>
      </c>
    </row>
    <row r="9429" spans="1:6" x14ac:dyDescent="0.25">
      <c r="A9429" t="s">
        <v>2338</v>
      </c>
      <c r="B9429" t="s">
        <v>2401</v>
      </c>
      <c r="C9429" t="b">
        <v>1</v>
      </c>
      <c r="D9429" t="s">
        <v>55</v>
      </c>
      <c r="E9429">
        <v>2644</v>
      </c>
      <c r="F9429">
        <v>2020</v>
      </c>
    </row>
    <row r="9430" spans="1:6" x14ac:dyDescent="0.25">
      <c r="A9430" t="s">
        <v>2338</v>
      </c>
      <c r="B9430" t="s">
        <v>2339</v>
      </c>
      <c r="C9430" t="b">
        <v>1</v>
      </c>
      <c r="D9430" t="s">
        <v>35</v>
      </c>
      <c r="E9430">
        <v>445269</v>
      </c>
      <c r="F9430">
        <v>2020</v>
      </c>
    </row>
    <row r="9431" spans="1:6" x14ac:dyDescent="0.25">
      <c r="A9431" t="s">
        <v>2373</v>
      </c>
      <c r="B9431" t="s">
        <v>2401</v>
      </c>
      <c r="C9431" t="b">
        <v>1</v>
      </c>
      <c r="D9431" t="s">
        <v>55</v>
      </c>
      <c r="E9431">
        <v>2028</v>
      </c>
      <c r="F9431">
        <v>2020</v>
      </c>
    </row>
    <row r="9432" spans="1:6" x14ac:dyDescent="0.25">
      <c r="A9432" t="s">
        <v>2338</v>
      </c>
      <c r="B9432" t="s">
        <v>2401</v>
      </c>
      <c r="C9432" t="b">
        <v>1</v>
      </c>
      <c r="D9432" t="s">
        <v>88</v>
      </c>
      <c r="E9432">
        <v>1149</v>
      </c>
      <c r="F9432">
        <v>2020</v>
      </c>
    </row>
    <row r="9433" spans="1:6" x14ac:dyDescent="0.25">
      <c r="A9433" t="s">
        <v>2383</v>
      </c>
      <c r="B9433" t="s">
        <v>2339</v>
      </c>
      <c r="C9433" t="b">
        <v>1</v>
      </c>
      <c r="D9433" t="s">
        <v>42</v>
      </c>
      <c r="E9433">
        <v>765642</v>
      </c>
      <c r="F9433">
        <v>2020</v>
      </c>
    </row>
    <row r="9434" spans="1:6" x14ac:dyDescent="0.25">
      <c r="A9434" t="s">
        <v>2389</v>
      </c>
      <c r="B9434" t="s">
        <v>2401</v>
      </c>
      <c r="C9434" t="b">
        <v>1</v>
      </c>
      <c r="D9434" t="s">
        <v>8</v>
      </c>
      <c r="E9434">
        <v>361722</v>
      </c>
      <c r="F9434">
        <v>2020</v>
      </c>
    </row>
    <row r="9435" spans="1:6" x14ac:dyDescent="0.25">
      <c r="A9435" t="s">
        <v>2373</v>
      </c>
      <c r="B9435" t="s">
        <v>2401</v>
      </c>
      <c r="C9435" t="b">
        <v>1</v>
      </c>
      <c r="D9435" t="s">
        <v>16</v>
      </c>
      <c r="E9435">
        <v>1205</v>
      </c>
      <c r="F9435">
        <v>2020</v>
      </c>
    </row>
    <row r="9436" spans="1:6" x14ac:dyDescent="0.25">
      <c r="A9436" t="s">
        <v>2379</v>
      </c>
      <c r="B9436" t="s">
        <v>2401</v>
      </c>
      <c r="C9436" t="b">
        <v>1</v>
      </c>
      <c r="D9436" t="s">
        <v>15</v>
      </c>
      <c r="E9436">
        <v>1532</v>
      </c>
      <c r="F9436">
        <v>2020</v>
      </c>
    </row>
    <row r="9437" spans="1:6" x14ac:dyDescent="0.25">
      <c r="A9437" t="s">
        <v>2379</v>
      </c>
      <c r="B9437" t="s">
        <v>2401</v>
      </c>
      <c r="C9437" t="b">
        <v>1</v>
      </c>
      <c r="D9437" t="s">
        <v>15</v>
      </c>
      <c r="E9437">
        <v>1556</v>
      </c>
      <c r="F9437">
        <v>2020</v>
      </c>
    </row>
    <row r="9438" spans="1:6" x14ac:dyDescent="0.25">
      <c r="A9438" t="s">
        <v>2332</v>
      </c>
      <c r="B9438" t="s">
        <v>2347</v>
      </c>
      <c r="C9438" t="b">
        <v>0</v>
      </c>
      <c r="D9438" t="s">
        <v>74</v>
      </c>
      <c r="E9438">
        <v>0</v>
      </c>
      <c r="F9438">
        <v>2020</v>
      </c>
    </row>
    <row r="9439" spans="1:6" x14ac:dyDescent="0.25">
      <c r="A9439" t="s">
        <v>2373</v>
      </c>
      <c r="B9439" t="s">
        <v>2372</v>
      </c>
      <c r="C9439" t="b">
        <v>1</v>
      </c>
      <c r="D9439" t="s">
        <v>74</v>
      </c>
      <c r="E9439">
        <v>25805</v>
      </c>
      <c r="F9439">
        <v>2020</v>
      </c>
    </row>
    <row r="9440" spans="1:6" x14ac:dyDescent="0.25">
      <c r="A9440" t="s">
        <v>2338</v>
      </c>
      <c r="B9440" t="s">
        <v>2401</v>
      </c>
      <c r="C9440" t="b">
        <v>1</v>
      </c>
      <c r="D9440" t="s">
        <v>24</v>
      </c>
      <c r="E9440">
        <v>1193</v>
      </c>
      <c r="F9440">
        <v>2020</v>
      </c>
    </row>
    <row r="9441" spans="1:6" x14ac:dyDescent="0.25">
      <c r="A9441" t="s">
        <v>2338</v>
      </c>
      <c r="B9441" t="s">
        <v>2401</v>
      </c>
      <c r="C9441" t="b">
        <v>1</v>
      </c>
      <c r="D9441" t="s">
        <v>88</v>
      </c>
      <c r="E9441">
        <v>1210</v>
      </c>
      <c r="F9441">
        <v>2020</v>
      </c>
    </row>
    <row r="9442" spans="1:6" x14ac:dyDescent="0.25">
      <c r="A9442" t="s">
        <v>2441</v>
      </c>
      <c r="B9442" t="s">
        <v>2350</v>
      </c>
      <c r="C9442" t="b">
        <v>1</v>
      </c>
      <c r="D9442" t="s">
        <v>19</v>
      </c>
      <c r="E9442">
        <v>33</v>
      </c>
      <c r="F9442">
        <v>2020</v>
      </c>
    </row>
    <row r="9443" spans="1:6" x14ac:dyDescent="0.25">
      <c r="A9443" t="s">
        <v>2338</v>
      </c>
      <c r="B9443" t="s">
        <v>2341</v>
      </c>
      <c r="C9443" t="b">
        <v>1</v>
      </c>
      <c r="D9443" t="s">
        <v>69</v>
      </c>
      <c r="E9443">
        <v>31073</v>
      </c>
      <c r="F9443">
        <v>2020</v>
      </c>
    </row>
    <row r="9444" spans="1:6" x14ac:dyDescent="0.25">
      <c r="A9444" t="s">
        <v>2381</v>
      </c>
      <c r="B9444" t="s">
        <v>2401</v>
      </c>
      <c r="C9444" t="b">
        <v>1</v>
      </c>
      <c r="D9444" t="s">
        <v>15</v>
      </c>
      <c r="E9444">
        <v>1282716</v>
      </c>
      <c r="F9444">
        <v>2020</v>
      </c>
    </row>
    <row r="9445" spans="1:6" x14ac:dyDescent="0.25">
      <c r="A9445" t="s">
        <v>2338</v>
      </c>
      <c r="B9445" t="s">
        <v>2386</v>
      </c>
      <c r="C9445" t="b">
        <v>1</v>
      </c>
      <c r="D9445" t="s">
        <v>15</v>
      </c>
      <c r="E9445">
        <v>24714</v>
      </c>
      <c r="F9445">
        <v>2020</v>
      </c>
    </row>
    <row r="9446" spans="1:6" x14ac:dyDescent="0.25">
      <c r="A9446" t="s">
        <v>2379</v>
      </c>
      <c r="B9446" t="s">
        <v>2401</v>
      </c>
      <c r="C9446" t="b">
        <v>1</v>
      </c>
      <c r="D9446" t="s">
        <v>15</v>
      </c>
      <c r="E9446">
        <v>5725</v>
      </c>
      <c r="F9446">
        <v>2020</v>
      </c>
    </row>
    <row r="9447" spans="1:6" x14ac:dyDescent="0.25">
      <c r="A9447" t="s">
        <v>2373</v>
      </c>
      <c r="B9447" t="s">
        <v>2401</v>
      </c>
      <c r="C9447" t="b">
        <v>1</v>
      </c>
      <c r="D9447" t="s">
        <v>15</v>
      </c>
      <c r="E9447">
        <v>3752</v>
      </c>
      <c r="F9447">
        <v>2020</v>
      </c>
    </row>
    <row r="9448" spans="1:6" x14ac:dyDescent="0.25">
      <c r="A9448" t="s">
        <v>2338</v>
      </c>
      <c r="B9448" t="s">
        <v>2401</v>
      </c>
      <c r="C9448" t="b">
        <v>1</v>
      </c>
      <c r="D9448" t="s">
        <v>114</v>
      </c>
      <c r="E9448">
        <v>57401</v>
      </c>
      <c r="F9448">
        <v>2020</v>
      </c>
    </row>
    <row r="9449" spans="1:6" x14ac:dyDescent="0.25">
      <c r="A9449" t="s">
        <v>2338</v>
      </c>
      <c r="B9449" t="s">
        <v>2339</v>
      </c>
      <c r="C9449" t="b">
        <v>1</v>
      </c>
      <c r="D9449" t="s">
        <v>15</v>
      </c>
      <c r="E9449">
        <v>225951</v>
      </c>
      <c r="F9449">
        <v>2020</v>
      </c>
    </row>
    <row r="9450" spans="1:6" x14ac:dyDescent="0.25">
      <c r="A9450" t="s">
        <v>2383</v>
      </c>
      <c r="B9450" t="s">
        <v>2339</v>
      </c>
      <c r="C9450" t="b">
        <v>1</v>
      </c>
      <c r="D9450" t="s">
        <v>15</v>
      </c>
      <c r="E9450">
        <v>205736</v>
      </c>
      <c r="F9450">
        <v>2020</v>
      </c>
    </row>
    <row r="9451" spans="1:6" x14ac:dyDescent="0.25">
      <c r="A9451" t="s">
        <v>2332</v>
      </c>
      <c r="B9451" t="s">
        <v>2352</v>
      </c>
      <c r="C9451" t="b">
        <v>0</v>
      </c>
      <c r="D9451" t="s">
        <v>15</v>
      </c>
      <c r="E9451">
        <v>0</v>
      </c>
      <c r="F9451">
        <v>2020</v>
      </c>
    </row>
    <row r="9452" spans="1:6" x14ac:dyDescent="0.25">
      <c r="A9452" t="s">
        <v>2441</v>
      </c>
      <c r="B9452" t="s">
        <v>2372</v>
      </c>
      <c r="C9452" t="b">
        <v>0</v>
      </c>
      <c r="D9452" t="s">
        <v>15</v>
      </c>
      <c r="E9452">
        <v>41491</v>
      </c>
      <c r="F9452">
        <v>2020</v>
      </c>
    </row>
    <row r="9453" spans="1:6" x14ac:dyDescent="0.25">
      <c r="A9453" t="s">
        <v>2332</v>
      </c>
      <c r="B9453" t="s">
        <v>2343</v>
      </c>
      <c r="C9453" t="b">
        <v>0</v>
      </c>
      <c r="D9453" t="s">
        <v>134</v>
      </c>
      <c r="E9453">
        <v>79836</v>
      </c>
      <c r="F9453">
        <v>2020</v>
      </c>
    </row>
    <row r="9454" spans="1:6" x14ac:dyDescent="0.25">
      <c r="A9454" t="s">
        <v>2381</v>
      </c>
      <c r="B9454" t="s">
        <v>2343</v>
      </c>
      <c r="C9454" t="b">
        <v>1</v>
      </c>
      <c r="D9454" t="s">
        <v>134</v>
      </c>
      <c r="E9454">
        <v>253722</v>
      </c>
      <c r="F9454">
        <v>2020</v>
      </c>
    </row>
    <row r="9455" spans="1:6" x14ac:dyDescent="0.25">
      <c r="A9455" t="s">
        <v>2381</v>
      </c>
      <c r="B9455" t="s">
        <v>2352</v>
      </c>
      <c r="C9455" t="b">
        <v>1</v>
      </c>
      <c r="D9455" t="s">
        <v>134</v>
      </c>
      <c r="E9455">
        <v>20740</v>
      </c>
      <c r="F9455">
        <v>2020</v>
      </c>
    </row>
    <row r="9456" spans="1:6" x14ac:dyDescent="0.25">
      <c r="A9456" t="s">
        <v>2338</v>
      </c>
      <c r="B9456" t="s">
        <v>2386</v>
      </c>
      <c r="C9456" t="b">
        <v>1</v>
      </c>
      <c r="D9456" t="s">
        <v>58</v>
      </c>
      <c r="E9456">
        <v>25363</v>
      </c>
      <c r="F9456">
        <v>2020</v>
      </c>
    </row>
    <row r="9457" spans="1:6" x14ac:dyDescent="0.25">
      <c r="A9457" t="s">
        <v>2383</v>
      </c>
      <c r="B9457" t="s">
        <v>2401</v>
      </c>
      <c r="C9457" t="b">
        <v>1</v>
      </c>
      <c r="D9457" t="s">
        <v>8</v>
      </c>
      <c r="E9457">
        <v>416982</v>
      </c>
      <c r="F9457">
        <v>2020</v>
      </c>
    </row>
    <row r="9458" spans="1:6" x14ac:dyDescent="0.25">
      <c r="A9458" t="s">
        <v>2383</v>
      </c>
      <c r="B9458" t="s">
        <v>2401</v>
      </c>
      <c r="C9458" t="b">
        <v>1</v>
      </c>
      <c r="D9458" t="s">
        <v>15</v>
      </c>
      <c r="E9458">
        <v>250684</v>
      </c>
      <c r="F9458">
        <v>2020</v>
      </c>
    </row>
    <row r="9459" spans="1:6" x14ac:dyDescent="0.25">
      <c r="A9459" t="s">
        <v>2332</v>
      </c>
      <c r="B9459" t="s">
        <v>2372</v>
      </c>
      <c r="C9459" t="b">
        <v>0</v>
      </c>
      <c r="D9459" t="s">
        <v>85</v>
      </c>
      <c r="E9459">
        <v>-11463</v>
      </c>
      <c r="F9459">
        <v>2020</v>
      </c>
    </row>
    <row r="9460" spans="1:6" x14ac:dyDescent="0.25">
      <c r="A9460" t="s">
        <v>2332</v>
      </c>
      <c r="B9460" t="s">
        <v>2352</v>
      </c>
      <c r="C9460" t="b">
        <v>0</v>
      </c>
      <c r="D9460" t="s">
        <v>15</v>
      </c>
      <c r="E9460">
        <v>0</v>
      </c>
      <c r="F9460">
        <v>2020</v>
      </c>
    </row>
    <row r="9461" spans="1:6" x14ac:dyDescent="0.25">
      <c r="A9461" t="s">
        <v>2366</v>
      </c>
      <c r="B9461" t="s">
        <v>2352</v>
      </c>
      <c r="C9461" t="b">
        <v>0</v>
      </c>
      <c r="D9461" t="s">
        <v>15</v>
      </c>
      <c r="E9461">
        <v>5404</v>
      </c>
      <c r="F9461">
        <v>2020</v>
      </c>
    </row>
    <row r="9462" spans="1:6" x14ac:dyDescent="0.25">
      <c r="A9462" t="s">
        <v>2332</v>
      </c>
      <c r="B9462" t="s">
        <v>2372</v>
      </c>
      <c r="C9462" t="b">
        <v>0</v>
      </c>
      <c r="D9462" t="s">
        <v>100</v>
      </c>
      <c r="E9462">
        <v>-12452</v>
      </c>
      <c r="F9462">
        <v>2020</v>
      </c>
    </row>
    <row r="9463" spans="1:6" x14ac:dyDescent="0.25">
      <c r="A9463" t="s">
        <v>2394</v>
      </c>
      <c r="B9463" t="s">
        <v>2339</v>
      </c>
      <c r="C9463" t="b">
        <v>1</v>
      </c>
      <c r="D9463" t="s">
        <v>55</v>
      </c>
      <c r="E9463">
        <v>56150</v>
      </c>
      <c r="F9463">
        <v>2020</v>
      </c>
    </row>
    <row r="9464" spans="1:6" x14ac:dyDescent="0.25">
      <c r="A9464" t="s">
        <v>2383</v>
      </c>
      <c r="B9464" t="s">
        <v>2401</v>
      </c>
      <c r="C9464" t="b">
        <v>1</v>
      </c>
      <c r="D9464" t="s">
        <v>15</v>
      </c>
      <c r="E9464">
        <v>8994</v>
      </c>
      <c r="F9464">
        <v>2020</v>
      </c>
    </row>
    <row r="9465" spans="1:6" x14ac:dyDescent="0.25">
      <c r="A9465" t="s">
        <v>2338</v>
      </c>
      <c r="B9465" t="s">
        <v>2401</v>
      </c>
      <c r="C9465" t="b">
        <v>1</v>
      </c>
      <c r="D9465" t="s">
        <v>79</v>
      </c>
      <c r="E9465">
        <v>6874</v>
      </c>
      <c r="F9465">
        <v>2020</v>
      </c>
    </row>
    <row r="9466" spans="1:6" x14ac:dyDescent="0.25">
      <c r="A9466" t="s">
        <v>2338</v>
      </c>
      <c r="B9466" t="s">
        <v>2401</v>
      </c>
      <c r="C9466" t="b">
        <v>1</v>
      </c>
      <c r="D9466" t="s">
        <v>79</v>
      </c>
      <c r="E9466">
        <v>3897</v>
      </c>
      <c r="F9466">
        <v>2020</v>
      </c>
    </row>
    <row r="9467" spans="1:6" x14ac:dyDescent="0.25">
      <c r="A9467" t="s">
        <v>2383</v>
      </c>
      <c r="B9467" t="s">
        <v>2339</v>
      </c>
      <c r="C9467" t="b">
        <v>1</v>
      </c>
      <c r="D9467" t="s">
        <v>15</v>
      </c>
      <c r="E9467">
        <v>277561</v>
      </c>
      <c r="F9467">
        <v>2020</v>
      </c>
    </row>
    <row r="9468" spans="1:6" x14ac:dyDescent="0.25">
      <c r="A9468" t="s">
        <v>2338</v>
      </c>
      <c r="B9468" t="s">
        <v>2401</v>
      </c>
      <c r="C9468" t="b">
        <v>1</v>
      </c>
      <c r="D9468" t="s">
        <v>79</v>
      </c>
      <c r="E9468">
        <v>2582</v>
      </c>
      <c r="F9468">
        <v>2020</v>
      </c>
    </row>
    <row r="9469" spans="1:6" x14ac:dyDescent="0.25">
      <c r="A9469" t="s">
        <v>2383</v>
      </c>
      <c r="B9469" t="s">
        <v>2401</v>
      </c>
      <c r="C9469" t="b">
        <v>1</v>
      </c>
      <c r="D9469" t="s">
        <v>79</v>
      </c>
      <c r="E9469">
        <v>3567</v>
      </c>
      <c r="F9469">
        <v>2020</v>
      </c>
    </row>
    <row r="9470" spans="1:6" x14ac:dyDescent="0.25">
      <c r="A9470" t="s">
        <v>2338</v>
      </c>
      <c r="B9470" t="s">
        <v>2401</v>
      </c>
      <c r="C9470" t="b">
        <v>1</v>
      </c>
      <c r="D9470" t="s">
        <v>79</v>
      </c>
      <c r="E9470">
        <v>5098</v>
      </c>
      <c r="F9470">
        <v>2020</v>
      </c>
    </row>
    <row r="9471" spans="1:6" x14ac:dyDescent="0.25">
      <c r="A9471" t="s">
        <v>2332</v>
      </c>
      <c r="B9471" t="s">
        <v>2372</v>
      </c>
      <c r="C9471" t="b">
        <v>0</v>
      </c>
      <c r="D9471" t="s">
        <v>15</v>
      </c>
      <c r="E9471">
        <v>-18690</v>
      </c>
      <c r="F9471">
        <v>2020</v>
      </c>
    </row>
    <row r="9472" spans="1:6" x14ac:dyDescent="0.25">
      <c r="A9472" t="s">
        <v>2338</v>
      </c>
      <c r="B9472" t="s">
        <v>2339</v>
      </c>
      <c r="C9472" t="b">
        <v>0</v>
      </c>
      <c r="D9472" t="s">
        <v>60</v>
      </c>
      <c r="E9472">
        <v>5373</v>
      </c>
      <c r="F9472">
        <v>2020</v>
      </c>
    </row>
    <row r="9473" spans="1:6" x14ac:dyDescent="0.25">
      <c r="A9473" t="s">
        <v>2373</v>
      </c>
      <c r="B9473" t="s">
        <v>2401</v>
      </c>
      <c r="C9473" t="b">
        <v>0</v>
      </c>
      <c r="D9473" t="s">
        <v>79</v>
      </c>
      <c r="E9473">
        <v>2039</v>
      </c>
      <c r="F9473">
        <v>2020</v>
      </c>
    </row>
    <row r="9474" spans="1:6" x14ac:dyDescent="0.25">
      <c r="A9474" t="s">
        <v>2373</v>
      </c>
      <c r="B9474" t="s">
        <v>2401</v>
      </c>
      <c r="C9474" t="b">
        <v>1</v>
      </c>
      <c r="D9474" t="s">
        <v>79</v>
      </c>
      <c r="E9474">
        <v>1444</v>
      </c>
      <c r="F9474">
        <v>2020</v>
      </c>
    </row>
    <row r="9475" spans="1:6" x14ac:dyDescent="0.25">
      <c r="A9475" t="s">
        <v>2338</v>
      </c>
      <c r="B9475" t="s">
        <v>2372</v>
      </c>
      <c r="C9475" t="b">
        <v>1</v>
      </c>
      <c r="D9475" t="s">
        <v>15</v>
      </c>
      <c r="E9475">
        <v>12302</v>
      </c>
      <c r="F9475">
        <v>2020</v>
      </c>
    </row>
    <row r="9476" spans="1:6" x14ac:dyDescent="0.25">
      <c r="A9476" t="s">
        <v>2332</v>
      </c>
      <c r="B9476" t="s">
        <v>2386</v>
      </c>
      <c r="C9476" t="b">
        <v>0</v>
      </c>
      <c r="D9476" t="s">
        <v>15</v>
      </c>
      <c r="E9476">
        <v>0</v>
      </c>
      <c r="F9476">
        <v>2020</v>
      </c>
    </row>
    <row r="9477" spans="1:6" x14ac:dyDescent="0.25">
      <c r="A9477" t="s">
        <v>2338</v>
      </c>
      <c r="B9477" t="s">
        <v>2401</v>
      </c>
      <c r="C9477" t="b">
        <v>1</v>
      </c>
      <c r="D9477" t="s">
        <v>82</v>
      </c>
      <c r="E9477">
        <v>21263</v>
      </c>
      <c r="F9477">
        <v>2020</v>
      </c>
    </row>
    <row r="9478" spans="1:6" x14ac:dyDescent="0.25">
      <c r="A9478" t="s">
        <v>2338</v>
      </c>
      <c r="B9478" t="s">
        <v>2401</v>
      </c>
      <c r="C9478" t="b">
        <v>1</v>
      </c>
      <c r="D9478" t="s">
        <v>82</v>
      </c>
      <c r="E9478">
        <v>21885</v>
      </c>
      <c r="F9478">
        <v>2020</v>
      </c>
    </row>
    <row r="9479" spans="1:6" x14ac:dyDescent="0.25">
      <c r="A9479" t="s">
        <v>2338</v>
      </c>
      <c r="B9479" t="s">
        <v>2401</v>
      </c>
      <c r="C9479" t="b">
        <v>1</v>
      </c>
      <c r="D9479" t="s">
        <v>82</v>
      </c>
      <c r="E9479">
        <v>21502</v>
      </c>
      <c r="F9479">
        <v>2020</v>
      </c>
    </row>
    <row r="9480" spans="1:6" x14ac:dyDescent="0.25">
      <c r="A9480" t="s">
        <v>2338</v>
      </c>
      <c r="B9480" t="s">
        <v>2401</v>
      </c>
      <c r="C9480" t="b">
        <v>1</v>
      </c>
      <c r="D9480" t="s">
        <v>82</v>
      </c>
      <c r="E9480">
        <v>22474</v>
      </c>
      <c r="F9480">
        <v>2020</v>
      </c>
    </row>
    <row r="9481" spans="1:6" x14ac:dyDescent="0.25">
      <c r="A9481" t="s">
        <v>2338</v>
      </c>
      <c r="B9481" t="s">
        <v>2401</v>
      </c>
      <c r="C9481" t="b">
        <v>1</v>
      </c>
      <c r="D9481" t="s">
        <v>82</v>
      </c>
      <c r="E9481">
        <v>21998</v>
      </c>
      <c r="F9481">
        <v>2020</v>
      </c>
    </row>
    <row r="9482" spans="1:6" x14ac:dyDescent="0.25">
      <c r="A9482" t="s">
        <v>2390</v>
      </c>
      <c r="B9482" t="s">
        <v>2339</v>
      </c>
      <c r="C9482" t="b">
        <v>1</v>
      </c>
      <c r="D9482" t="s">
        <v>114</v>
      </c>
      <c r="E9482">
        <v>6180</v>
      </c>
      <c r="F9482">
        <v>2020</v>
      </c>
    </row>
    <row r="9483" spans="1:6" x14ac:dyDescent="0.25">
      <c r="A9483" t="s">
        <v>2338</v>
      </c>
      <c r="B9483" t="s">
        <v>2401</v>
      </c>
      <c r="C9483" t="b">
        <v>1</v>
      </c>
      <c r="D9483" t="s">
        <v>79</v>
      </c>
      <c r="E9483">
        <v>1548.36</v>
      </c>
      <c r="F9483">
        <v>2020</v>
      </c>
    </row>
    <row r="9484" spans="1:6" x14ac:dyDescent="0.25">
      <c r="A9484" t="s">
        <v>2383</v>
      </c>
      <c r="B9484" t="s">
        <v>2401</v>
      </c>
      <c r="C9484" t="b">
        <v>1</v>
      </c>
      <c r="D9484" t="s">
        <v>15</v>
      </c>
      <c r="E9484">
        <v>5537</v>
      </c>
      <c r="F9484">
        <v>2020</v>
      </c>
    </row>
    <row r="9485" spans="1:6" x14ac:dyDescent="0.25">
      <c r="A9485" t="s">
        <v>2383</v>
      </c>
      <c r="B9485" t="s">
        <v>2339</v>
      </c>
      <c r="C9485" t="b">
        <v>1</v>
      </c>
      <c r="D9485" t="s">
        <v>100</v>
      </c>
      <c r="E9485">
        <v>173242</v>
      </c>
      <c r="F9485">
        <v>2020</v>
      </c>
    </row>
    <row r="9486" spans="1:6" x14ac:dyDescent="0.25">
      <c r="A9486" t="s">
        <v>2338</v>
      </c>
      <c r="B9486" t="s">
        <v>2401</v>
      </c>
      <c r="C9486" t="b">
        <v>1</v>
      </c>
      <c r="D9486" t="s">
        <v>79</v>
      </c>
      <c r="E9486">
        <v>3716</v>
      </c>
      <c r="F9486">
        <v>2020</v>
      </c>
    </row>
    <row r="9487" spans="1:6" x14ac:dyDescent="0.25">
      <c r="A9487" t="s">
        <v>2338</v>
      </c>
      <c r="B9487" t="s">
        <v>2401</v>
      </c>
      <c r="C9487" t="b">
        <v>1</v>
      </c>
      <c r="D9487" t="s">
        <v>79</v>
      </c>
      <c r="E9487">
        <v>5877</v>
      </c>
      <c r="F9487">
        <v>2020</v>
      </c>
    </row>
    <row r="9488" spans="1:6" x14ac:dyDescent="0.25">
      <c r="A9488" t="s">
        <v>2338</v>
      </c>
      <c r="B9488" t="s">
        <v>2401</v>
      </c>
      <c r="C9488" t="b">
        <v>1</v>
      </c>
      <c r="D9488" t="s">
        <v>52</v>
      </c>
      <c r="E9488">
        <v>2245</v>
      </c>
      <c r="F9488">
        <v>2020</v>
      </c>
    </row>
    <row r="9489" spans="1:6" x14ac:dyDescent="0.25">
      <c r="A9489" t="s">
        <v>2454</v>
      </c>
      <c r="B9489" t="s">
        <v>2339</v>
      </c>
      <c r="C9489" t="b">
        <v>1</v>
      </c>
      <c r="D9489" t="s">
        <v>69</v>
      </c>
      <c r="E9489">
        <v>77241</v>
      </c>
      <c r="F9489">
        <v>2020</v>
      </c>
    </row>
    <row r="9490" spans="1:6" x14ac:dyDescent="0.25">
      <c r="A9490" t="s">
        <v>2338</v>
      </c>
      <c r="B9490" t="s">
        <v>2339</v>
      </c>
      <c r="C9490" t="b">
        <v>1</v>
      </c>
      <c r="D9490" t="s">
        <v>32</v>
      </c>
      <c r="E9490">
        <v>53480</v>
      </c>
      <c r="F9490">
        <v>2020</v>
      </c>
    </row>
    <row r="9491" spans="1:6" x14ac:dyDescent="0.25">
      <c r="A9491" t="s">
        <v>2338</v>
      </c>
      <c r="B9491" t="s">
        <v>2401</v>
      </c>
      <c r="C9491" t="b">
        <v>1</v>
      </c>
      <c r="D9491" t="s">
        <v>79</v>
      </c>
      <c r="E9491">
        <v>3910</v>
      </c>
      <c r="F9491">
        <v>2020</v>
      </c>
    </row>
    <row r="9492" spans="1:6" x14ac:dyDescent="0.25">
      <c r="A9492" t="s">
        <v>2383</v>
      </c>
      <c r="B9492" t="s">
        <v>2339</v>
      </c>
      <c r="C9492" t="b">
        <v>1</v>
      </c>
      <c r="D9492" t="s">
        <v>114</v>
      </c>
      <c r="E9492">
        <v>513614</v>
      </c>
      <c r="F9492">
        <v>2020</v>
      </c>
    </row>
    <row r="9493" spans="1:6" x14ac:dyDescent="0.25">
      <c r="A9493" t="s">
        <v>2383</v>
      </c>
      <c r="B9493" t="s">
        <v>2339</v>
      </c>
      <c r="C9493" t="b">
        <v>1</v>
      </c>
      <c r="D9493" t="s">
        <v>114</v>
      </c>
      <c r="E9493">
        <v>448229</v>
      </c>
      <c r="F9493">
        <v>2020</v>
      </c>
    </row>
    <row r="9494" spans="1:6" x14ac:dyDescent="0.25">
      <c r="A9494" t="s">
        <v>2338</v>
      </c>
      <c r="B9494" t="s">
        <v>2401</v>
      </c>
      <c r="C9494" t="b">
        <v>1</v>
      </c>
      <c r="D9494" t="s">
        <v>15</v>
      </c>
      <c r="E9494">
        <v>1715</v>
      </c>
      <c r="F9494">
        <v>2020</v>
      </c>
    </row>
    <row r="9495" spans="1:6" x14ac:dyDescent="0.25">
      <c r="A9495" t="s">
        <v>2373</v>
      </c>
      <c r="B9495" t="s">
        <v>2386</v>
      </c>
      <c r="C9495" t="b">
        <v>1</v>
      </c>
      <c r="D9495" t="s">
        <v>122</v>
      </c>
      <c r="E9495">
        <v>14434</v>
      </c>
      <c r="F9495">
        <v>2020</v>
      </c>
    </row>
    <row r="9496" spans="1:6" x14ac:dyDescent="0.25">
      <c r="A9496" t="s">
        <v>2338</v>
      </c>
      <c r="B9496" t="s">
        <v>2339</v>
      </c>
      <c r="C9496" t="b">
        <v>1</v>
      </c>
      <c r="D9496" t="s">
        <v>71</v>
      </c>
      <c r="E9496">
        <v>195468</v>
      </c>
      <c r="F9496">
        <v>2020</v>
      </c>
    </row>
    <row r="9497" spans="1:6" x14ac:dyDescent="0.25">
      <c r="A9497" t="s">
        <v>2373</v>
      </c>
      <c r="B9497" t="s">
        <v>2339</v>
      </c>
      <c r="C9497" t="b">
        <v>1</v>
      </c>
      <c r="D9497" t="s">
        <v>125</v>
      </c>
      <c r="E9497">
        <v>13760</v>
      </c>
      <c r="F9497">
        <v>2020</v>
      </c>
    </row>
    <row r="9498" spans="1:6" x14ac:dyDescent="0.25">
      <c r="A9498" t="s">
        <v>2383</v>
      </c>
      <c r="B9498" t="s">
        <v>2339</v>
      </c>
      <c r="C9498" t="b">
        <v>1</v>
      </c>
      <c r="D9498" t="s">
        <v>15</v>
      </c>
      <c r="E9498">
        <v>289197</v>
      </c>
      <c r="F9498">
        <v>2020</v>
      </c>
    </row>
    <row r="9499" spans="1:6" x14ac:dyDescent="0.25">
      <c r="A9499" t="s">
        <v>2383</v>
      </c>
      <c r="B9499" t="s">
        <v>2401</v>
      </c>
      <c r="C9499" t="b">
        <v>1</v>
      </c>
      <c r="D9499" t="s">
        <v>52</v>
      </c>
      <c r="E9499">
        <v>20738</v>
      </c>
      <c r="F9499">
        <v>2020</v>
      </c>
    </row>
    <row r="9500" spans="1:6" x14ac:dyDescent="0.25">
      <c r="A9500" t="s">
        <v>2338</v>
      </c>
      <c r="B9500" t="s">
        <v>2339</v>
      </c>
      <c r="C9500" t="b">
        <v>1</v>
      </c>
      <c r="D9500" t="s">
        <v>32</v>
      </c>
      <c r="E9500">
        <v>63049</v>
      </c>
      <c r="F9500">
        <v>2020</v>
      </c>
    </row>
    <row r="9501" spans="1:6" x14ac:dyDescent="0.25">
      <c r="A9501" t="s">
        <v>2338</v>
      </c>
      <c r="B9501" t="s">
        <v>2339</v>
      </c>
      <c r="C9501" t="b">
        <v>1</v>
      </c>
      <c r="D9501" t="s">
        <v>32</v>
      </c>
      <c r="E9501">
        <v>70303</v>
      </c>
      <c r="F9501">
        <v>2020</v>
      </c>
    </row>
    <row r="9502" spans="1:6" x14ac:dyDescent="0.25">
      <c r="A9502" t="s">
        <v>2383</v>
      </c>
      <c r="B9502" t="s">
        <v>2339</v>
      </c>
      <c r="C9502" t="b">
        <v>1</v>
      </c>
      <c r="D9502" t="s">
        <v>42</v>
      </c>
      <c r="E9502">
        <v>682804</v>
      </c>
      <c r="F9502">
        <v>2020</v>
      </c>
    </row>
    <row r="9503" spans="1:6" x14ac:dyDescent="0.25">
      <c r="A9503" t="s">
        <v>2338</v>
      </c>
      <c r="B9503" t="s">
        <v>2341</v>
      </c>
      <c r="C9503" t="b">
        <v>1</v>
      </c>
      <c r="D9503" t="s">
        <v>125</v>
      </c>
      <c r="E9503">
        <v>20820</v>
      </c>
      <c r="F9503">
        <v>2020</v>
      </c>
    </row>
    <row r="9504" spans="1:6" x14ac:dyDescent="0.25">
      <c r="A9504" t="s">
        <v>2383</v>
      </c>
      <c r="B9504" t="s">
        <v>2401</v>
      </c>
      <c r="C9504" t="b">
        <v>0</v>
      </c>
      <c r="D9504" t="s">
        <v>15</v>
      </c>
      <c r="E9504">
        <v>26491</v>
      </c>
      <c r="F9504">
        <v>2020</v>
      </c>
    </row>
    <row r="9505" spans="1:6" x14ac:dyDescent="0.25">
      <c r="A9505" t="s">
        <v>2390</v>
      </c>
      <c r="B9505" t="s">
        <v>2401</v>
      </c>
      <c r="C9505" t="b">
        <v>1</v>
      </c>
      <c r="D9505" t="s">
        <v>8</v>
      </c>
      <c r="E9505">
        <v>7912</v>
      </c>
      <c r="F9505">
        <v>2020</v>
      </c>
    </row>
    <row r="9506" spans="1:6" x14ac:dyDescent="0.25">
      <c r="A9506" t="s">
        <v>2338</v>
      </c>
      <c r="B9506" t="s">
        <v>2339</v>
      </c>
      <c r="C9506" t="b">
        <v>1</v>
      </c>
      <c r="D9506" t="s">
        <v>32</v>
      </c>
      <c r="E9506">
        <v>258372</v>
      </c>
      <c r="F9506">
        <v>2020</v>
      </c>
    </row>
    <row r="9507" spans="1:6" x14ac:dyDescent="0.25">
      <c r="A9507" t="s">
        <v>2338</v>
      </c>
      <c r="B9507" t="s">
        <v>2339</v>
      </c>
      <c r="C9507" t="b">
        <v>1</v>
      </c>
      <c r="D9507" t="s">
        <v>35</v>
      </c>
      <c r="E9507">
        <v>2857</v>
      </c>
      <c r="F9507">
        <v>2020</v>
      </c>
    </row>
    <row r="9508" spans="1:6" x14ac:dyDescent="0.25">
      <c r="A9508" t="s">
        <v>2373</v>
      </c>
      <c r="B9508" t="s">
        <v>2401</v>
      </c>
      <c r="C9508" t="b">
        <v>1</v>
      </c>
      <c r="D9508" t="s">
        <v>100</v>
      </c>
      <c r="E9508">
        <v>2016</v>
      </c>
      <c r="F9508">
        <v>2020</v>
      </c>
    </row>
    <row r="9509" spans="1:6" x14ac:dyDescent="0.25">
      <c r="A9509" t="s">
        <v>2383</v>
      </c>
      <c r="B9509" t="s">
        <v>2339</v>
      </c>
      <c r="C9509" t="b">
        <v>1</v>
      </c>
      <c r="D9509" t="s">
        <v>100</v>
      </c>
      <c r="E9509">
        <v>397705</v>
      </c>
      <c r="F9509">
        <v>2020</v>
      </c>
    </row>
    <row r="9510" spans="1:6" x14ac:dyDescent="0.25">
      <c r="A9510" t="s">
        <v>2383</v>
      </c>
      <c r="B9510" t="s">
        <v>2372</v>
      </c>
      <c r="C9510" t="b">
        <v>1</v>
      </c>
      <c r="D9510" t="s">
        <v>15</v>
      </c>
      <c r="E9510">
        <v>7212</v>
      </c>
      <c r="F9510">
        <v>2020</v>
      </c>
    </row>
    <row r="9511" spans="1:6" x14ac:dyDescent="0.25">
      <c r="A9511" t="s">
        <v>2332</v>
      </c>
      <c r="B9511" t="s">
        <v>2386</v>
      </c>
      <c r="C9511" t="b">
        <v>0</v>
      </c>
      <c r="D9511" t="s">
        <v>15</v>
      </c>
      <c r="E9511">
        <v>0</v>
      </c>
      <c r="F9511">
        <v>2020</v>
      </c>
    </row>
    <row r="9512" spans="1:6" x14ac:dyDescent="0.25">
      <c r="A9512" t="s">
        <v>2389</v>
      </c>
      <c r="B9512" t="s">
        <v>2386</v>
      </c>
      <c r="C9512" t="b">
        <v>1</v>
      </c>
      <c r="D9512" t="s">
        <v>15</v>
      </c>
      <c r="E9512">
        <v>11200</v>
      </c>
      <c r="F9512">
        <v>2020</v>
      </c>
    </row>
    <row r="9513" spans="1:6" x14ac:dyDescent="0.25">
      <c r="A9513" t="s">
        <v>2332</v>
      </c>
      <c r="B9513" t="s">
        <v>2401</v>
      </c>
      <c r="C9513" t="b">
        <v>0</v>
      </c>
      <c r="D9513" t="s">
        <v>22</v>
      </c>
      <c r="E9513">
        <v>0</v>
      </c>
      <c r="F9513">
        <v>2020</v>
      </c>
    </row>
    <row r="9514" spans="1:6" x14ac:dyDescent="0.25">
      <c r="A9514" t="s">
        <v>2379</v>
      </c>
      <c r="B9514" t="s">
        <v>2401</v>
      </c>
      <c r="C9514" t="b">
        <v>0</v>
      </c>
      <c r="D9514" t="s">
        <v>15</v>
      </c>
      <c r="E9514">
        <v>2050</v>
      </c>
      <c r="F9514">
        <v>2020</v>
      </c>
    </row>
    <row r="9515" spans="1:6" x14ac:dyDescent="0.25">
      <c r="A9515" t="s">
        <v>2383</v>
      </c>
      <c r="B9515" t="s">
        <v>2339</v>
      </c>
      <c r="C9515" t="b">
        <v>1</v>
      </c>
      <c r="D9515" t="s">
        <v>15</v>
      </c>
      <c r="E9515">
        <v>278347</v>
      </c>
      <c r="F9515">
        <v>2020</v>
      </c>
    </row>
    <row r="9516" spans="1:6" x14ac:dyDescent="0.25">
      <c r="A9516" t="s">
        <v>2338</v>
      </c>
      <c r="B9516" t="s">
        <v>2401</v>
      </c>
      <c r="C9516" t="b">
        <v>1</v>
      </c>
      <c r="D9516" t="s">
        <v>8</v>
      </c>
      <c r="E9516">
        <v>1152</v>
      </c>
      <c r="F9516">
        <v>2020</v>
      </c>
    </row>
    <row r="9517" spans="1:6" x14ac:dyDescent="0.25">
      <c r="A9517" t="s">
        <v>2338</v>
      </c>
      <c r="B9517" t="s">
        <v>2339</v>
      </c>
      <c r="C9517" t="b">
        <v>1</v>
      </c>
      <c r="D9517" t="s">
        <v>8</v>
      </c>
      <c r="E9517">
        <v>26573</v>
      </c>
      <c r="F9517">
        <v>2020</v>
      </c>
    </row>
    <row r="9518" spans="1:6" x14ac:dyDescent="0.25">
      <c r="A9518" t="s">
        <v>2379</v>
      </c>
      <c r="B9518" t="s">
        <v>2401</v>
      </c>
      <c r="C9518" t="b">
        <v>1</v>
      </c>
      <c r="D9518" t="s">
        <v>79</v>
      </c>
      <c r="E9518">
        <v>2115</v>
      </c>
      <c r="F9518">
        <v>2020</v>
      </c>
    </row>
    <row r="9519" spans="1:6" x14ac:dyDescent="0.25">
      <c r="A9519" t="s">
        <v>2383</v>
      </c>
      <c r="B9519" t="s">
        <v>2401</v>
      </c>
      <c r="C9519" t="b">
        <v>1</v>
      </c>
      <c r="D9519" t="s">
        <v>15</v>
      </c>
      <c r="E9519">
        <v>5625</v>
      </c>
      <c r="F9519">
        <v>2020</v>
      </c>
    </row>
    <row r="9520" spans="1:6" x14ac:dyDescent="0.25">
      <c r="A9520" t="s">
        <v>2383</v>
      </c>
      <c r="B9520" t="s">
        <v>2401</v>
      </c>
      <c r="C9520" t="b">
        <v>1</v>
      </c>
      <c r="D9520" t="s">
        <v>15</v>
      </c>
      <c r="E9520">
        <v>10867</v>
      </c>
      <c r="F9520">
        <v>2020</v>
      </c>
    </row>
    <row r="9521" spans="1:6" x14ac:dyDescent="0.25">
      <c r="A9521" t="s">
        <v>2383</v>
      </c>
      <c r="B9521" t="s">
        <v>2401</v>
      </c>
      <c r="C9521" t="b">
        <v>1</v>
      </c>
      <c r="D9521" t="s">
        <v>15</v>
      </c>
      <c r="E9521">
        <v>6294</v>
      </c>
      <c r="F9521">
        <v>2020</v>
      </c>
    </row>
    <row r="9522" spans="1:6" x14ac:dyDescent="0.25">
      <c r="A9522" t="s">
        <v>2383</v>
      </c>
      <c r="B9522" t="s">
        <v>2401</v>
      </c>
      <c r="C9522" t="b">
        <v>1</v>
      </c>
      <c r="D9522" t="s">
        <v>15</v>
      </c>
      <c r="E9522">
        <v>11169</v>
      </c>
      <c r="F9522">
        <v>2020</v>
      </c>
    </row>
    <row r="9523" spans="1:6" x14ac:dyDescent="0.25">
      <c r="A9523" t="s">
        <v>2383</v>
      </c>
      <c r="B9523" t="s">
        <v>2401</v>
      </c>
      <c r="C9523" t="b">
        <v>1</v>
      </c>
      <c r="D9523" t="s">
        <v>15</v>
      </c>
      <c r="E9523">
        <v>6199</v>
      </c>
      <c r="F9523">
        <v>2020</v>
      </c>
    </row>
    <row r="9524" spans="1:6" x14ac:dyDescent="0.25">
      <c r="A9524" t="s">
        <v>2383</v>
      </c>
      <c r="B9524" t="s">
        <v>2401</v>
      </c>
      <c r="C9524" t="b">
        <v>1</v>
      </c>
      <c r="D9524" t="s">
        <v>15</v>
      </c>
      <c r="E9524">
        <v>11223</v>
      </c>
      <c r="F9524">
        <v>2020</v>
      </c>
    </row>
    <row r="9525" spans="1:6" x14ac:dyDescent="0.25">
      <c r="A9525" t="s">
        <v>2383</v>
      </c>
      <c r="B9525" t="s">
        <v>2401</v>
      </c>
      <c r="C9525" t="b">
        <v>1</v>
      </c>
      <c r="D9525" t="s">
        <v>15</v>
      </c>
      <c r="E9525">
        <v>10251</v>
      </c>
      <c r="F9525">
        <v>2020</v>
      </c>
    </row>
    <row r="9526" spans="1:6" x14ac:dyDescent="0.25">
      <c r="A9526" t="s">
        <v>2383</v>
      </c>
      <c r="B9526" t="s">
        <v>2401</v>
      </c>
      <c r="C9526" t="b">
        <v>1</v>
      </c>
      <c r="D9526" t="s">
        <v>15</v>
      </c>
      <c r="E9526">
        <v>11006</v>
      </c>
      <c r="F9526">
        <v>2020</v>
      </c>
    </row>
    <row r="9527" spans="1:6" x14ac:dyDescent="0.25">
      <c r="A9527" t="s">
        <v>2383</v>
      </c>
      <c r="B9527" t="s">
        <v>2401</v>
      </c>
      <c r="C9527" t="b">
        <v>1</v>
      </c>
      <c r="D9527" t="s">
        <v>15</v>
      </c>
      <c r="E9527">
        <v>10766</v>
      </c>
      <c r="F9527">
        <v>2020</v>
      </c>
    </row>
    <row r="9528" spans="1:6" x14ac:dyDescent="0.25">
      <c r="A9528" t="s">
        <v>2383</v>
      </c>
      <c r="B9528" t="s">
        <v>2339</v>
      </c>
      <c r="C9528" t="b">
        <v>1</v>
      </c>
      <c r="D9528" t="s">
        <v>42</v>
      </c>
      <c r="E9528">
        <v>1775159</v>
      </c>
      <c r="F9528">
        <v>2020</v>
      </c>
    </row>
    <row r="9529" spans="1:6" x14ac:dyDescent="0.25">
      <c r="A9529" t="s">
        <v>2332</v>
      </c>
      <c r="B9529" t="s">
        <v>2350</v>
      </c>
      <c r="C9529" t="b">
        <v>0</v>
      </c>
      <c r="D9529" t="s">
        <v>173</v>
      </c>
      <c r="E9529">
        <v>0</v>
      </c>
      <c r="F9529">
        <v>2020</v>
      </c>
    </row>
    <row r="9530" spans="1:6" x14ac:dyDescent="0.25">
      <c r="A9530" t="s">
        <v>2441</v>
      </c>
      <c r="B9530" t="s">
        <v>2352</v>
      </c>
      <c r="C9530" t="b">
        <v>0</v>
      </c>
      <c r="D9530" t="s">
        <v>173</v>
      </c>
      <c r="E9530">
        <v>49503.72</v>
      </c>
      <c r="F9530">
        <v>2020</v>
      </c>
    </row>
    <row r="9531" spans="1:6" x14ac:dyDescent="0.25">
      <c r="A9531" t="s">
        <v>2373</v>
      </c>
      <c r="B9531" t="s">
        <v>2352</v>
      </c>
      <c r="C9531" t="b">
        <v>0</v>
      </c>
      <c r="D9531" t="s">
        <v>85</v>
      </c>
      <c r="E9531">
        <v>16644</v>
      </c>
      <c r="F9531">
        <v>2020</v>
      </c>
    </row>
    <row r="9532" spans="1:6" x14ac:dyDescent="0.25">
      <c r="A9532" t="s">
        <v>2338</v>
      </c>
      <c r="B9532" t="s">
        <v>2401</v>
      </c>
      <c r="C9532" t="b">
        <v>1</v>
      </c>
      <c r="D9532" t="s">
        <v>8</v>
      </c>
      <c r="E9532">
        <v>31453</v>
      </c>
      <c r="F9532">
        <v>2020</v>
      </c>
    </row>
    <row r="9533" spans="1:6" x14ac:dyDescent="0.25">
      <c r="A9533" t="s">
        <v>2338</v>
      </c>
      <c r="B9533" t="s">
        <v>2339</v>
      </c>
      <c r="C9533" t="b">
        <v>1</v>
      </c>
      <c r="D9533" t="s">
        <v>15</v>
      </c>
      <c r="E9533">
        <v>2299</v>
      </c>
      <c r="F9533">
        <v>2020</v>
      </c>
    </row>
    <row r="9534" spans="1:6" x14ac:dyDescent="0.25">
      <c r="A9534" t="s">
        <v>2338</v>
      </c>
      <c r="B9534" t="s">
        <v>2339</v>
      </c>
      <c r="C9534" t="b">
        <v>1</v>
      </c>
      <c r="D9534" t="s">
        <v>15</v>
      </c>
      <c r="E9534">
        <v>447</v>
      </c>
      <c r="F9534">
        <v>2020</v>
      </c>
    </row>
    <row r="9535" spans="1:6" x14ac:dyDescent="0.25">
      <c r="A9535" t="s">
        <v>2353</v>
      </c>
      <c r="B9535" t="s">
        <v>2372</v>
      </c>
      <c r="C9535" t="b">
        <v>0</v>
      </c>
      <c r="D9535" t="s">
        <v>15</v>
      </c>
      <c r="E9535">
        <v>5829</v>
      </c>
      <c r="F9535">
        <v>2020</v>
      </c>
    </row>
    <row r="9536" spans="1:6" x14ac:dyDescent="0.25">
      <c r="A9536" t="s">
        <v>2454</v>
      </c>
      <c r="B9536" t="s">
        <v>2343</v>
      </c>
      <c r="C9536" t="b">
        <v>1</v>
      </c>
      <c r="D9536" t="s">
        <v>37</v>
      </c>
      <c r="E9536">
        <v>1610376</v>
      </c>
      <c r="F9536">
        <v>2020</v>
      </c>
    </row>
    <row r="9537" spans="1:6" x14ac:dyDescent="0.25">
      <c r="A9537" t="s">
        <v>2454</v>
      </c>
      <c r="B9537" t="s">
        <v>2343</v>
      </c>
      <c r="C9537" t="b">
        <v>1</v>
      </c>
      <c r="D9537" t="s">
        <v>37</v>
      </c>
      <c r="E9537">
        <v>3126820</v>
      </c>
      <c r="F9537">
        <v>2020</v>
      </c>
    </row>
    <row r="9538" spans="1:6" x14ac:dyDescent="0.25">
      <c r="A9538" t="s">
        <v>2338</v>
      </c>
      <c r="B9538" t="s">
        <v>2401</v>
      </c>
      <c r="C9538" t="b">
        <v>1</v>
      </c>
      <c r="D9538" t="s">
        <v>8</v>
      </c>
      <c r="E9538">
        <v>8475</v>
      </c>
      <c r="F9538">
        <v>2020</v>
      </c>
    </row>
    <row r="9539" spans="1:6" x14ac:dyDescent="0.25">
      <c r="A9539" t="s">
        <v>2383</v>
      </c>
      <c r="B9539" t="s">
        <v>2401</v>
      </c>
      <c r="C9539" t="b">
        <v>1</v>
      </c>
      <c r="D9539" t="s">
        <v>15</v>
      </c>
      <c r="E9539">
        <v>1753</v>
      </c>
      <c r="F9539">
        <v>2020</v>
      </c>
    </row>
    <row r="9540" spans="1:6" x14ac:dyDescent="0.25">
      <c r="A9540" t="s">
        <v>2383</v>
      </c>
      <c r="B9540" t="s">
        <v>2401</v>
      </c>
      <c r="C9540" t="b">
        <v>1</v>
      </c>
      <c r="D9540" t="s">
        <v>15</v>
      </c>
      <c r="E9540">
        <v>1874</v>
      </c>
      <c r="F9540">
        <v>2020</v>
      </c>
    </row>
    <row r="9541" spans="1:6" x14ac:dyDescent="0.25">
      <c r="A9541" t="s">
        <v>2373</v>
      </c>
      <c r="B9541" t="s">
        <v>2352</v>
      </c>
      <c r="C9541" t="b">
        <v>0</v>
      </c>
      <c r="D9541" t="s">
        <v>85</v>
      </c>
      <c r="E9541">
        <v>29328</v>
      </c>
      <c r="F9541">
        <v>2020</v>
      </c>
    </row>
    <row r="9542" spans="1:6" x14ac:dyDescent="0.25">
      <c r="A9542" t="s">
        <v>2332</v>
      </c>
      <c r="B9542" t="s">
        <v>2401</v>
      </c>
      <c r="C9542" t="b">
        <v>0</v>
      </c>
      <c r="D9542" t="s">
        <v>79</v>
      </c>
      <c r="E9542">
        <v>0</v>
      </c>
      <c r="F9542">
        <v>2020</v>
      </c>
    </row>
    <row r="9543" spans="1:6" x14ac:dyDescent="0.25">
      <c r="A9543" t="s">
        <v>2383</v>
      </c>
      <c r="B9543" t="s">
        <v>2339</v>
      </c>
      <c r="C9543" t="b">
        <v>1</v>
      </c>
      <c r="D9543" t="s">
        <v>90</v>
      </c>
      <c r="E9543">
        <v>316299</v>
      </c>
      <c r="F9543">
        <v>2020</v>
      </c>
    </row>
    <row r="9544" spans="1:6" x14ac:dyDescent="0.25">
      <c r="A9544" t="s">
        <v>2383</v>
      </c>
      <c r="B9544" t="s">
        <v>2339</v>
      </c>
      <c r="C9544" t="b">
        <v>1</v>
      </c>
      <c r="D9544" t="s">
        <v>90</v>
      </c>
      <c r="E9544">
        <v>320752</v>
      </c>
      <c r="F9544">
        <v>2020</v>
      </c>
    </row>
    <row r="9545" spans="1:6" x14ac:dyDescent="0.25">
      <c r="A9545" t="s">
        <v>2383</v>
      </c>
      <c r="B9545" t="s">
        <v>2339</v>
      </c>
      <c r="C9545" t="b">
        <v>1</v>
      </c>
      <c r="D9545" t="s">
        <v>114</v>
      </c>
      <c r="E9545">
        <v>539511</v>
      </c>
      <c r="F9545">
        <v>2020</v>
      </c>
    </row>
    <row r="9546" spans="1:6" x14ac:dyDescent="0.25">
      <c r="A9546" t="s">
        <v>2338</v>
      </c>
      <c r="B9546" t="s">
        <v>2339</v>
      </c>
      <c r="C9546" t="b">
        <v>1</v>
      </c>
      <c r="D9546" t="s">
        <v>97</v>
      </c>
      <c r="E9546">
        <v>5297</v>
      </c>
      <c r="F9546">
        <v>2020</v>
      </c>
    </row>
    <row r="9547" spans="1:6" x14ac:dyDescent="0.25">
      <c r="A9547" t="s">
        <v>2353</v>
      </c>
      <c r="B9547" t="s">
        <v>2350</v>
      </c>
      <c r="C9547" t="b">
        <v>0</v>
      </c>
      <c r="D9547" t="s">
        <v>119</v>
      </c>
      <c r="E9547">
        <v>22.146000000000001</v>
      </c>
      <c r="F9547">
        <v>2020</v>
      </c>
    </row>
    <row r="9548" spans="1:6" x14ac:dyDescent="0.25">
      <c r="A9548" t="s">
        <v>2353</v>
      </c>
      <c r="B9548" t="s">
        <v>2347</v>
      </c>
      <c r="C9548" t="b">
        <v>0</v>
      </c>
      <c r="D9548" t="s">
        <v>119</v>
      </c>
      <c r="E9548">
        <v>1102.078</v>
      </c>
      <c r="F9548">
        <v>2020</v>
      </c>
    </row>
    <row r="9549" spans="1:6" x14ac:dyDescent="0.25">
      <c r="A9549" t="s">
        <v>2332</v>
      </c>
      <c r="B9549" t="s">
        <v>2350</v>
      </c>
      <c r="C9549" t="b">
        <v>0</v>
      </c>
      <c r="D9549" t="s">
        <v>119</v>
      </c>
      <c r="E9549">
        <v>0</v>
      </c>
      <c r="F9549">
        <v>2020</v>
      </c>
    </row>
    <row r="9550" spans="1:6" x14ac:dyDescent="0.25">
      <c r="A9550" t="s">
        <v>2440</v>
      </c>
      <c r="B9550" t="s">
        <v>2386</v>
      </c>
      <c r="C9550" t="b">
        <v>1</v>
      </c>
      <c r="D9550" t="s">
        <v>119</v>
      </c>
      <c r="E9550">
        <v>1631.546</v>
      </c>
      <c r="F9550">
        <v>2020</v>
      </c>
    </row>
    <row r="9551" spans="1:6" x14ac:dyDescent="0.25">
      <c r="A9551" t="s">
        <v>2332</v>
      </c>
      <c r="B9551" t="s">
        <v>2401</v>
      </c>
      <c r="C9551" t="b">
        <v>0</v>
      </c>
      <c r="D9551" t="s">
        <v>79</v>
      </c>
      <c r="E9551">
        <v>0</v>
      </c>
      <c r="F9551">
        <v>2020</v>
      </c>
    </row>
    <row r="9552" spans="1:6" x14ac:dyDescent="0.25">
      <c r="A9552" t="s">
        <v>2353</v>
      </c>
      <c r="B9552" t="s">
        <v>2372</v>
      </c>
      <c r="C9552" t="b">
        <v>0</v>
      </c>
      <c r="D9552" t="s">
        <v>15</v>
      </c>
      <c r="E9552">
        <v>483</v>
      </c>
      <c r="F9552">
        <v>2020</v>
      </c>
    </row>
    <row r="9553" spans="1:6" x14ac:dyDescent="0.25">
      <c r="A9553" t="s">
        <v>2332</v>
      </c>
      <c r="B9553" t="s">
        <v>2386</v>
      </c>
      <c r="C9553" t="b">
        <v>0</v>
      </c>
      <c r="D9553" t="s">
        <v>15</v>
      </c>
      <c r="E9553">
        <v>0</v>
      </c>
      <c r="F9553">
        <v>2020</v>
      </c>
    </row>
    <row r="9554" spans="1:6" x14ac:dyDescent="0.25">
      <c r="A9554" t="s">
        <v>2338</v>
      </c>
      <c r="B9554" t="s">
        <v>2372</v>
      </c>
      <c r="C9554" t="b">
        <v>1</v>
      </c>
      <c r="D9554" t="s">
        <v>15</v>
      </c>
      <c r="E9554">
        <v>4000</v>
      </c>
      <c r="F9554">
        <v>2020</v>
      </c>
    </row>
    <row r="9555" spans="1:6" x14ac:dyDescent="0.25">
      <c r="A9555" t="s">
        <v>2338</v>
      </c>
      <c r="B9555" t="s">
        <v>2372</v>
      </c>
      <c r="C9555" t="b">
        <v>1</v>
      </c>
      <c r="D9555" t="s">
        <v>15</v>
      </c>
      <c r="E9555">
        <v>6934</v>
      </c>
      <c r="F9555">
        <v>2020</v>
      </c>
    </row>
    <row r="9556" spans="1:6" x14ac:dyDescent="0.25">
      <c r="A9556" t="s">
        <v>2373</v>
      </c>
      <c r="B9556" t="s">
        <v>2372</v>
      </c>
      <c r="C9556" t="b">
        <v>1</v>
      </c>
      <c r="D9556" t="s">
        <v>15</v>
      </c>
      <c r="E9556">
        <v>5175</v>
      </c>
      <c r="F9556">
        <v>2020</v>
      </c>
    </row>
    <row r="9557" spans="1:6" x14ac:dyDescent="0.25">
      <c r="A9557" t="s">
        <v>2338</v>
      </c>
      <c r="B9557" t="s">
        <v>2339</v>
      </c>
      <c r="C9557" t="b">
        <v>1</v>
      </c>
      <c r="D9557" t="s">
        <v>60</v>
      </c>
      <c r="E9557">
        <v>9958</v>
      </c>
      <c r="F9557">
        <v>2020</v>
      </c>
    </row>
    <row r="9558" spans="1:6" x14ac:dyDescent="0.25">
      <c r="A9558" t="s">
        <v>2373</v>
      </c>
      <c r="B9558" t="s">
        <v>2401</v>
      </c>
      <c r="C9558" t="b">
        <v>0</v>
      </c>
      <c r="D9558" t="s">
        <v>79</v>
      </c>
      <c r="E9558">
        <v>5380</v>
      </c>
      <c r="F9558">
        <v>2020</v>
      </c>
    </row>
    <row r="9559" spans="1:6" x14ac:dyDescent="0.25">
      <c r="A9559" t="s">
        <v>2383</v>
      </c>
      <c r="B9559" t="s">
        <v>2401</v>
      </c>
      <c r="C9559" t="b">
        <v>1</v>
      </c>
      <c r="D9559" t="s">
        <v>15</v>
      </c>
      <c r="E9559">
        <v>11322</v>
      </c>
      <c r="F9559">
        <v>2020</v>
      </c>
    </row>
    <row r="9560" spans="1:6" x14ac:dyDescent="0.25">
      <c r="A9560" t="s">
        <v>2383</v>
      </c>
      <c r="B9560" t="s">
        <v>2401</v>
      </c>
      <c r="C9560" t="b">
        <v>1</v>
      </c>
      <c r="D9560" t="s">
        <v>15</v>
      </c>
      <c r="E9560">
        <v>11716</v>
      </c>
      <c r="F9560">
        <v>2020</v>
      </c>
    </row>
    <row r="9561" spans="1:6" x14ac:dyDescent="0.25">
      <c r="A9561" t="s">
        <v>2383</v>
      </c>
      <c r="B9561" t="s">
        <v>2401</v>
      </c>
      <c r="C9561" t="b">
        <v>1</v>
      </c>
      <c r="D9561" t="s">
        <v>15</v>
      </c>
      <c r="E9561">
        <v>11799</v>
      </c>
      <c r="F9561">
        <v>2020</v>
      </c>
    </row>
    <row r="9562" spans="1:6" x14ac:dyDescent="0.25">
      <c r="A9562" t="s">
        <v>2383</v>
      </c>
      <c r="B9562" t="s">
        <v>2401</v>
      </c>
      <c r="C9562" t="b">
        <v>1</v>
      </c>
      <c r="D9562" t="s">
        <v>15</v>
      </c>
      <c r="E9562">
        <v>11024</v>
      </c>
      <c r="F9562">
        <v>2020</v>
      </c>
    </row>
    <row r="9563" spans="1:6" x14ac:dyDescent="0.25">
      <c r="A9563" t="s">
        <v>2383</v>
      </c>
      <c r="B9563" t="s">
        <v>2401</v>
      </c>
      <c r="C9563" t="b">
        <v>1</v>
      </c>
      <c r="D9563" t="s">
        <v>15</v>
      </c>
      <c r="E9563">
        <v>11462</v>
      </c>
      <c r="F9563">
        <v>2020</v>
      </c>
    </row>
    <row r="9564" spans="1:6" x14ac:dyDescent="0.25">
      <c r="A9564" t="s">
        <v>2383</v>
      </c>
      <c r="B9564" t="s">
        <v>2401</v>
      </c>
      <c r="C9564" t="b">
        <v>1</v>
      </c>
      <c r="D9564" t="s">
        <v>15</v>
      </c>
      <c r="E9564">
        <v>11458</v>
      </c>
      <c r="F9564">
        <v>2020</v>
      </c>
    </row>
    <row r="9565" spans="1:6" x14ac:dyDescent="0.25">
      <c r="A9565" t="s">
        <v>2332</v>
      </c>
      <c r="B9565" t="s">
        <v>2345</v>
      </c>
      <c r="C9565" t="b">
        <v>0</v>
      </c>
      <c r="D9565" t="s">
        <v>93</v>
      </c>
      <c r="E9565">
        <v>0</v>
      </c>
      <c r="F9565">
        <v>2020</v>
      </c>
    </row>
    <row r="9566" spans="1:6" x14ac:dyDescent="0.25">
      <c r="A9566" t="s">
        <v>2353</v>
      </c>
      <c r="B9566" t="s">
        <v>2347</v>
      </c>
      <c r="C9566" t="b">
        <v>0</v>
      </c>
      <c r="D9566" t="s">
        <v>93</v>
      </c>
      <c r="E9566">
        <v>771.87300000000005</v>
      </c>
      <c r="F9566">
        <v>2020</v>
      </c>
    </row>
    <row r="9567" spans="1:6" x14ac:dyDescent="0.25">
      <c r="A9567" t="s">
        <v>2338</v>
      </c>
      <c r="B9567" t="s">
        <v>2372</v>
      </c>
      <c r="C9567" t="b">
        <v>1</v>
      </c>
      <c r="D9567" t="s">
        <v>93</v>
      </c>
      <c r="E9567">
        <v>319412.13</v>
      </c>
      <c r="F9567">
        <v>2020</v>
      </c>
    </row>
    <row r="9568" spans="1:6" x14ac:dyDescent="0.25">
      <c r="A9568" t="s">
        <v>2445</v>
      </c>
      <c r="B9568" t="s">
        <v>2339</v>
      </c>
      <c r="C9568" t="b">
        <v>1</v>
      </c>
      <c r="D9568" t="s">
        <v>60</v>
      </c>
      <c r="E9568">
        <v>4630</v>
      </c>
      <c r="F9568">
        <v>2020</v>
      </c>
    </row>
    <row r="9569" spans="1:6" x14ac:dyDescent="0.25">
      <c r="A9569" t="s">
        <v>2383</v>
      </c>
      <c r="B9569" t="s">
        <v>2386</v>
      </c>
      <c r="C9569" t="b">
        <v>1</v>
      </c>
      <c r="D9569" t="s">
        <v>131</v>
      </c>
      <c r="E9569">
        <v>4401</v>
      </c>
      <c r="F9569">
        <v>2020</v>
      </c>
    </row>
    <row r="9570" spans="1:6" x14ac:dyDescent="0.25">
      <c r="A9570" t="s">
        <v>2338</v>
      </c>
      <c r="B9570" t="s">
        <v>2401</v>
      </c>
      <c r="C9570" t="b">
        <v>0</v>
      </c>
      <c r="D9570" t="s">
        <v>15</v>
      </c>
      <c r="E9570">
        <v>1737</v>
      </c>
      <c r="F9570">
        <v>2020</v>
      </c>
    </row>
    <row r="9571" spans="1:6" x14ac:dyDescent="0.25">
      <c r="A9571" t="s">
        <v>2400</v>
      </c>
      <c r="B9571" t="s">
        <v>2386</v>
      </c>
      <c r="C9571" t="b">
        <v>1</v>
      </c>
      <c r="D9571" t="s">
        <v>95</v>
      </c>
      <c r="E9571">
        <v>18921</v>
      </c>
      <c r="F9571">
        <v>2020</v>
      </c>
    </row>
    <row r="9572" spans="1:6" x14ac:dyDescent="0.25">
      <c r="A9572" t="s">
        <v>2332</v>
      </c>
      <c r="B9572" t="s">
        <v>2386</v>
      </c>
      <c r="C9572" t="b">
        <v>0</v>
      </c>
      <c r="D9572" t="s">
        <v>8</v>
      </c>
      <c r="E9572">
        <v>0</v>
      </c>
      <c r="F9572">
        <v>2020</v>
      </c>
    </row>
    <row r="9573" spans="1:6" x14ac:dyDescent="0.25">
      <c r="A9573" t="s">
        <v>2383</v>
      </c>
      <c r="B9573" t="s">
        <v>2339</v>
      </c>
      <c r="C9573" t="b">
        <v>1</v>
      </c>
      <c r="D9573" t="s">
        <v>40</v>
      </c>
      <c r="E9573">
        <v>149277</v>
      </c>
      <c r="F9573">
        <v>2020</v>
      </c>
    </row>
    <row r="9574" spans="1:6" x14ac:dyDescent="0.25">
      <c r="A9574" t="s">
        <v>2383</v>
      </c>
      <c r="B9574" t="s">
        <v>2401</v>
      </c>
      <c r="C9574" t="b">
        <v>1</v>
      </c>
      <c r="D9574" t="s">
        <v>15</v>
      </c>
      <c r="E9574">
        <v>1719</v>
      </c>
      <c r="F9574">
        <v>2020</v>
      </c>
    </row>
    <row r="9575" spans="1:6" x14ac:dyDescent="0.25">
      <c r="A9575" t="s">
        <v>2383</v>
      </c>
      <c r="B9575" t="s">
        <v>2339</v>
      </c>
      <c r="C9575" t="b">
        <v>1</v>
      </c>
      <c r="D9575" t="s">
        <v>40</v>
      </c>
      <c r="E9575">
        <v>129927</v>
      </c>
      <c r="F9575">
        <v>2020</v>
      </c>
    </row>
    <row r="9576" spans="1:6" x14ac:dyDescent="0.25">
      <c r="A9576" t="s">
        <v>2383</v>
      </c>
      <c r="B9576" t="s">
        <v>2339</v>
      </c>
      <c r="C9576" t="b">
        <v>1</v>
      </c>
      <c r="D9576" t="s">
        <v>15</v>
      </c>
      <c r="E9576">
        <v>276718</v>
      </c>
      <c r="F9576">
        <v>2020</v>
      </c>
    </row>
    <row r="9577" spans="1:6" x14ac:dyDescent="0.25">
      <c r="A9577" t="s">
        <v>2383</v>
      </c>
      <c r="B9577" t="s">
        <v>2339</v>
      </c>
      <c r="C9577" t="b">
        <v>1</v>
      </c>
      <c r="D9577" t="s">
        <v>15</v>
      </c>
      <c r="E9577">
        <v>276349</v>
      </c>
      <c r="F9577">
        <v>2020</v>
      </c>
    </row>
    <row r="9578" spans="1:6" x14ac:dyDescent="0.25">
      <c r="A9578" t="s">
        <v>2383</v>
      </c>
      <c r="B9578" t="s">
        <v>2339</v>
      </c>
      <c r="C9578" t="b">
        <v>1</v>
      </c>
      <c r="D9578" t="s">
        <v>15</v>
      </c>
      <c r="E9578">
        <v>214170</v>
      </c>
      <c r="F9578">
        <v>2020</v>
      </c>
    </row>
    <row r="9579" spans="1:6" x14ac:dyDescent="0.25">
      <c r="A9579" t="s">
        <v>2383</v>
      </c>
      <c r="B9579" t="s">
        <v>2401</v>
      </c>
      <c r="C9579" t="b">
        <v>1</v>
      </c>
      <c r="D9579" t="s">
        <v>15</v>
      </c>
      <c r="E9579">
        <v>2099</v>
      </c>
      <c r="F9579">
        <v>2020</v>
      </c>
    </row>
    <row r="9580" spans="1:6" x14ac:dyDescent="0.25">
      <c r="A9580" t="s">
        <v>2383</v>
      </c>
      <c r="B9580" t="s">
        <v>2339</v>
      </c>
      <c r="C9580" t="b">
        <v>1</v>
      </c>
      <c r="D9580" t="s">
        <v>15</v>
      </c>
      <c r="E9580">
        <v>206520</v>
      </c>
      <c r="F9580">
        <v>2020</v>
      </c>
    </row>
    <row r="9581" spans="1:6" x14ac:dyDescent="0.25">
      <c r="A9581" t="s">
        <v>2383</v>
      </c>
      <c r="B9581" t="s">
        <v>2401</v>
      </c>
      <c r="C9581" t="b">
        <v>1</v>
      </c>
      <c r="D9581" t="s">
        <v>55</v>
      </c>
      <c r="E9581">
        <v>3340</v>
      </c>
      <c r="F9581">
        <v>2020</v>
      </c>
    </row>
    <row r="9582" spans="1:6" x14ac:dyDescent="0.25">
      <c r="A9582" t="s">
        <v>2390</v>
      </c>
      <c r="B9582" t="s">
        <v>2343</v>
      </c>
      <c r="C9582" t="b">
        <v>1</v>
      </c>
      <c r="D9582" t="s">
        <v>79</v>
      </c>
      <c r="E9582">
        <v>1717641</v>
      </c>
      <c r="F9582">
        <v>2020</v>
      </c>
    </row>
    <row r="9583" spans="1:6" x14ac:dyDescent="0.25">
      <c r="A9583" t="s">
        <v>2390</v>
      </c>
      <c r="B9583" t="s">
        <v>2343</v>
      </c>
      <c r="C9583" t="b">
        <v>1</v>
      </c>
      <c r="D9583" t="s">
        <v>79</v>
      </c>
      <c r="E9583">
        <v>2726561</v>
      </c>
      <c r="F9583">
        <v>2020</v>
      </c>
    </row>
    <row r="9584" spans="1:6" x14ac:dyDescent="0.25">
      <c r="A9584" t="s">
        <v>2338</v>
      </c>
      <c r="B9584" t="s">
        <v>2401</v>
      </c>
      <c r="C9584" t="b">
        <v>1</v>
      </c>
      <c r="D9584" t="s">
        <v>15</v>
      </c>
      <c r="E9584">
        <v>206</v>
      </c>
      <c r="F9584">
        <v>2020</v>
      </c>
    </row>
    <row r="9585" spans="1:6" x14ac:dyDescent="0.25">
      <c r="A9585" t="s">
        <v>2338</v>
      </c>
      <c r="B9585" t="s">
        <v>2401</v>
      </c>
      <c r="C9585" t="b">
        <v>1</v>
      </c>
      <c r="D9585" t="s">
        <v>15</v>
      </c>
      <c r="E9585">
        <v>72</v>
      </c>
      <c r="F9585">
        <v>2020</v>
      </c>
    </row>
    <row r="9586" spans="1:6" x14ac:dyDescent="0.25">
      <c r="A9586" t="s">
        <v>2444</v>
      </c>
      <c r="B9586" t="s">
        <v>2352</v>
      </c>
      <c r="C9586" t="b">
        <v>1</v>
      </c>
      <c r="D9586" t="s">
        <v>37</v>
      </c>
      <c r="E9586">
        <v>108808</v>
      </c>
      <c r="F9586">
        <v>2020</v>
      </c>
    </row>
    <row r="9587" spans="1:6" x14ac:dyDescent="0.25">
      <c r="A9587" t="s">
        <v>2332</v>
      </c>
      <c r="B9587" t="s">
        <v>2372</v>
      </c>
      <c r="C9587" t="b">
        <v>0</v>
      </c>
      <c r="D9587" t="s">
        <v>37</v>
      </c>
      <c r="E9587">
        <v>0</v>
      </c>
      <c r="F9587">
        <v>2020</v>
      </c>
    </row>
    <row r="9588" spans="1:6" x14ac:dyDescent="0.25">
      <c r="A9588" t="s">
        <v>2332</v>
      </c>
      <c r="B9588" t="s">
        <v>2350</v>
      </c>
      <c r="C9588" t="b">
        <v>0</v>
      </c>
      <c r="D9588" t="s">
        <v>37</v>
      </c>
      <c r="E9588">
        <v>0</v>
      </c>
      <c r="F9588">
        <v>2020</v>
      </c>
    </row>
    <row r="9589" spans="1:6" x14ac:dyDescent="0.25">
      <c r="A9589" t="s">
        <v>2332</v>
      </c>
      <c r="B9589" t="s">
        <v>2372</v>
      </c>
      <c r="C9589" t="b">
        <v>0</v>
      </c>
      <c r="D9589" t="s">
        <v>37</v>
      </c>
      <c r="E9589">
        <v>0</v>
      </c>
      <c r="F9589">
        <v>2020</v>
      </c>
    </row>
    <row r="9590" spans="1:6" x14ac:dyDescent="0.25">
      <c r="A9590" t="s">
        <v>2353</v>
      </c>
      <c r="B9590" t="s">
        <v>2386</v>
      </c>
      <c r="C9590" t="b">
        <v>0</v>
      </c>
      <c r="D9590" t="s">
        <v>79</v>
      </c>
      <c r="E9590">
        <v>2228</v>
      </c>
      <c r="F9590">
        <v>2020</v>
      </c>
    </row>
    <row r="9591" spans="1:6" x14ac:dyDescent="0.25">
      <c r="A9591" t="s">
        <v>2383</v>
      </c>
      <c r="B9591" t="s">
        <v>2339</v>
      </c>
      <c r="C9591" t="b">
        <v>1</v>
      </c>
      <c r="D9591" t="s">
        <v>40</v>
      </c>
      <c r="E9591">
        <v>235601</v>
      </c>
      <c r="F9591">
        <v>2020</v>
      </c>
    </row>
    <row r="9592" spans="1:6" x14ac:dyDescent="0.25">
      <c r="A9592" t="s">
        <v>2445</v>
      </c>
      <c r="B9592" t="s">
        <v>2386</v>
      </c>
      <c r="C9592" t="b">
        <v>1</v>
      </c>
      <c r="D9592" t="s">
        <v>79</v>
      </c>
      <c r="E9592">
        <v>15231</v>
      </c>
      <c r="F9592">
        <v>2020</v>
      </c>
    </row>
    <row r="9593" spans="1:6" x14ac:dyDescent="0.25">
      <c r="A9593" t="s">
        <v>2353</v>
      </c>
      <c r="B9593" t="s">
        <v>2386</v>
      </c>
      <c r="C9593" t="b">
        <v>0</v>
      </c>
      <c r="D9593" t="s">
        <v>79</v>
      </c>
      <c r="E9593">
        <v>5711</v>
      </c>
      <c r="F9593">
        <v>2020</v>
      </c>
    </row>
    <row r="9594" spans="1:6" x14ac:dyDescent="0.25">
      <c r="A9594" t="s">
        <v>2353</v>
      </c>
      <c r="B9594" t="s">
        <v>2386</v>
      </c>
      <c r="C9594" t="b">
        <v>0</v>
      </c>
      <c r="D9594" t="s">
        <v>79</v>
      </c>
      <c r="E9594">
        <v>19418</v>
      </c>
      <c r="F9594">
        <v>2020</v>
      </c>
    </row>
    <row r="9595" spans="1:6" x14ac:dyDescent="0.25">
      <c r="A9595" t="s">
        <v>2389</v>
      </c>
      <c r="B9595" t="s">
        <v>2401</v>
      </c>
      <c r="C9595" t="b">
        <v>1</v>
      </c>
      <c r="D9595" t="s">
        <v>79</v>
      </c>
      <c r="E9595">
        <v>819</v>
      </c>
      <c r="F9595">
        <v>2020</v>
      </c>
    </row>
    <row r="9596" spans="1:6" x14ac:dyDescent="0.25">
      <c r="A9596" t="s">
        <v>2383</v>
      </c>
      <c r="B9596" t="s">
        <v>2401</v>
      </c>
      <c r="C9596" t="b">
        <v>1</v>
      </c>
      <c r="D9596" t="s">
        <v>15</v>
      </c>
      <c r="E9596">
        <v>5670</v>
      </c>
      <c r="F9596">
        <v>2020</v>
      </c>
    </row>
    <row r="9597" spans="1:6" x14ac:dyDescent="0.25">
      <c r="A9597" t="s">
        <v>2383</v>
      </c>
      <c r="B9597" t="s">
        <v>2401</v>
      </c>
      <c r="C9597" t="b">
        <v>1</v>
      </c>
      <c r="D9597" t="s">
        <v>15</v>
      </c>
      <c r="E9597">
        <v>2115</v>
      </c>
      <c r="F9597">
        <v>2020</v>
      </c>
    </row>
    <row r="9598" spans="1:6" x14ac:dyDescent="0.25">
      <c r="A9598" t="s">
        <v>2383</v>
      </c>
      <c r="B9598" t="s">
        <v>2339</v>
      </c>
      <c r="C9598" t="b">
        <v>1</v>
      </c>
      <c r="D9598" t="s">
        <v>58</v>
      </c>
      <c r="E9598">
        <v>256579</v>
      </c>
      <c r="F9598">
        <v>2020</v>
      </c>
    </row>
    <row r="9599" spans="1:6" x14ac:dyDescent="0.25">
      <c r="A9599" t="s">
        <v>2383</v>
      </c>
      <c r="B9599" t="s">
        <v>2339</v>
      </c>
      <c r="C9599" t="b">
        <v>1</v>
      </c>
      <c r="D9599" t="s">
        <v>58</v>
      </c>
      <c r="E9599">
        <v>113950</v>
      </c>
      <c r="F9599">
        <v>2020</v>
      </c>
    </row>
    <row r="9600" spans="1:6" x14ac:dyDescent="0.25">
      <c r="A9600" t="s">
        <v>2383</v>
      </c>
      <c r="B9600" t="s">
        <v>2339</v>
      </c>
      <c r="C9600" t="b">
        <v>1</v>
      </c>
      <c r="D9600" t="s">
        <v>58</v>
      </c>
      <c r="E9600">
        <v>51695</v>
      </c>
      <c r="F9600">
        <v>2020</v>
      </c>
    </row>
    <row r="9601" spans="1:6" x14ac:dyDescent="0.25">
      <c r="A9601" t="s">
        <v>2332</v>
      </c>
      <c r="B9601" t="s">
        <v>2341</v>
      </c>
      <c r="C9601" t="b">
        <v>0</v>
      </c>
      <c r="D9601" t="s">
        <v>15</v>
      </c>
      <c r="E9601">
        <v>0</v>
      </c>
      <c r="F9601">
        <v>2020</v>
      </c>
    </row>
    <row r="9602" spans="1:6" x14ac:dyDescent="0.25">
      <c r="A9602" t="s">
        <v>2332</v>
      </c>
      <c r="B9602" t="s">
        <v>2372</v>
      </c>
      <c r="C9602" t="b">
        <v>0</v>
      </c>
      <c r="D9602" t="s">
        <v>15</v>
      </c>
      <c r="E9602">
        <v>0</v>
      </c>
      <c r="F9602">
        <v>2020</v>
      </c>
    </row>
    <row r="9603" spans="1:6" x14ac:dyDescent="0.25">
      <c r="A9603" t="s">
        <v>2338</v>
      </c>
      <c r="B9603" t="s">
        <v>2339</v>
      </c>
      <c r="C9603" t="b">
        <v>1</v>
      </c>
      <c r="D9603" t="s">
        <v>55</v>
      </c>
      <c r="E9603">
        <v>3774</v>
      </c>
      <c r="F9603">
        <v>2020</v>
      </c>
    </row>
    <row r="9604" spans="1:6" x14ac:dyDescent="0.25">
      <c r="A9604" t="s">
        <v>2398</v>
      </c>
      <c r="B9604" t="s">
        <v>2401</v>
      </c>
      <c r="C9604" t="b">
        <v>0</v>
      </c>
      <c r="D9604" t="s">
        <v>15</v>
      </c>
      <c r="E9604">
        <v>2672</v>
      </c>
      <c r="F9604">
        <v>2020</v>
      </c>
    </row>
    <row r="9605" spans="1:6" x14ac:dyDescent="0.25">
      <c r="A9605" t="s">
        <v>2338</v>
      </c>
      <c r="B9605" t="s">
        <v>2339</v>
      </c>
      <c r="C9605" t="b">
        <v>1</v>
      </c>
      <c r="D9605" t="s">
        <v>42</v>
      </c>
      <c r="E9605">
        <v>695972</v>
      </c>
      <c r="F9605">
        <v>2020</v>
      </c>
    </row>
    <row r="9606" spans="1:6" x14ac:dyDescent="0.25">
      <c r="A9606" t="s">
        <v>2446</v>
      </c>
      <c r="B9606" t="s">
        <v>2401</v>
      </c>
      <c r="C9606" t="b">
        <v>1</v>
      </c>
      <c r="D9606" t="s">
        <v>74</v>
      </c>
      <c r="E9606">
        <v>630140</v>
      </c>
      <c r="F9606">
        <v>2020</v>
      </c>
    </row>
    <row r="9607" spans="1:6" x14ac:dyDescent="0.25">
      <c r="A9607" t="s">
        <v>2383</v>
      </c>
      <c r="B9607" t="s">
        <v>2401</v>
      </c>
      <c r="C9607" t="b">
        <v>1</v>
      </c>
      <c r="D9607" t="s">
        <v>15</v>
      </c>
      <c r="E9607">
        <v>2502</v>
      </c>
      <c r="F9607">
        <v>2020</v>
      </c>
    </row>
    <row r="9608" spans="1:6" x14ac:dyDescent="0.25">
      <c r="A9608" t="s">
        <v>2382</v>
      </c>
      <c r="B9608" t="s">
        <v>2386</v>
      </c>
      <c r="C9608" t="b">
        <v>1</v>
      </c>
      <c r="D9608" t="s">
        <v>32</v>
      </c>
      <c r="E9608">
        <v>25987</v>
      </c>
      <c r="F9608">
        <v>2020</v>
      </c>
    </row>
    <row r="9609" spans="1:6" x14ac:dyDescent="0.25">
      <c r="A9609" t="s">
        <v>2383</v>
      </c>
      <c r="B9609" t="s">
        <v>2339</v>
      </c>
      <c r="C9609" t="b">
        <v>1</v>
      </c>
      <c r="D9609" t="s">
        <v>37</v>
      </c>
      <c r="E9609">
        <v>596030</v>
      </c>
      <c r="F9609">
        <v>2020</v>
      </c>
    </row>
    <row r="9610" spans="1:6" x14ac:dyDescent="0.25">
      <c r="A9610" t="s">
        <v>2338</v>
      </c>
      <c r="B9610" t="s">
        <v>2401</v>
      </c>
      <c r="C9610" t="b">
        <v>1</v>
      </c>
      <c r="D9610" t="s">
        <v>79</v>
      </c>
      <c r="E9610">
        <v>3019</v>
      </c>
      <c r="F9610">
        <v>2020</v>
      </c>
    </row>
    <row r="9611" spans="1:6" x14ac:dyDescent="0.25">
      <c r="A9611" t="s">
        <v>2379</v>
      </c>
      <c r="B9611" t="s">
        <v>2401</v>
      </c>
      <c r="C9611" t="b">
        <v>1</v>
      </c>
      <c r="D9611" t="s">
        <v>79</v>
      </c>
      <c r="E9611">
        <v>375</v>
      </c>
      <c r="F9611">
        <v>2020</v>
      </c>
    </row>
    <row r="9612" spans="1:6" x14ac:dyDescent="0.25">
      <c r="A9612" t="s">
        <v>2338</v>
      </c>
      <c r="B9612" t="s">
        <v>2352</v>
      </c>
      <c r="C9612" t="b">
        <v>1</v>
      </c>
      <c r="D9612" t="s">
        <v>114</v>
      </c>
      <c r="E9612">
        <v>242057</v>
      </c>
      <c r="F9612">
        <v>2020</v>
      </c>
    </row>
    <row r="9613" spans="1:6" x14ac:dyDescent="0.25">
      <c r="A9613" t="s">
        <v>2338</v>
      </c>
      <c r="B9613" t="s">
        <v>2339</v>
      </c>
      <c r="C9613" t="b">
        <v>1</v>
      </c>
      <c r="D9613" t="s">
        <v>114</v>
      </c>
      <c r="E9613">
        <v>244370</v>
      </c>
      <c r="F9613">
        <v>2020</v>
      </c>
    </row>
    <row r="9614" spans="1:6" x14ac:dyDescent="0.25">
      <c r="A9614" t="s">
        <v>2383</v>
      </c>
      <c r="B9614" t="s">
        <v>2339</v>
      </c>
      <c r="C9614" t="b">
        <v>1</v>
      </c>
      <c r="D9614" t="s">
        <v>85</v>
      </c>
      <c r="E9614">
        <v>126171</v>
      </c>
      <c r="F9614">
        <v>2020</v>
      </c>
    </row>
    <row r="9615" spans="1:6" x14ac:dyDescent="0.25">
      <c r="A9615" t="s">
        <v>2446</v>
      </c>
      <c r="B9615" t="s">
        <v>2401</v>
      </c>
      <c r="C9615" t="b">
        <v>1</v>
      </c>
      <c r="D9615" t="s">
        <v>79</v>
      </c>
      <c r="E9615">
        <v>2290</v>
      </c>
      <c r="F9615">
        <v>2020</v>
      </c>
    </row>
    <row r="9616" spans="1:6" x14ac:dyDescent="0.25">
      <c r="A9616" t="s">
        <v>2389</v>
      </c>
      <c r="B9616" t="s">
        <v>2401</v>
      </c>
      <c r="C9616" t="b">
        <v>1</v>
      </c>
      <c r="D9616" t="s">
        <v>79</v>
      </c>
      <c r="E9616">
        <v>6069</v>
      </c>
      <c r="F9616">
        <v>2020</v>
      </c>
    </row>
    <row r="9617" spans="1:6" x14ac:dyDescent="0.25">
      <c r="A9617" t="s">
        <v>2373</v>
      </c>
      <c r="B9617" t="s">
        <v>2401</v>
      </c>
      <c r="C9617" t="b">
        <v>0</v>
      </c>
      <c r="D9617" t="s">
        <v>15</v>
      </c>
      <c r="E9617">
        <v>986</v>
      </c>
      <c r="F9617">
        <v>2020</v>
      </c>
    </row>
    <row r="9618" spans="1:6" x14ac:dyDescent="0.25">
      <c r="A9618" t="s">
        <v>2383</v>
      </c>
      <c r="B9618" t="s">
        <v>2352</v>
      </c>
      <c r="C9618" t="b">
        <v>1</v>
      </c>
      <c r="D9618" t="s">
        <v>82</v>
      </c>
      <c r="E9618">
        <v>28064</v>
      </c>
      <c r="F9618">
        <v>2020</v>
      </c>
    </row>
    <row r="9619" spans="1:6" x14ac:dyDescent="0.25">
      <c r="A9619" t="s">
        <v>2383</v>
      </c>
      <c r="B9619" t="s">
        <v>2339</v>
      </c>
      <c r="C9619" t="b">
        <v>1</v>
      </c>
      <c r="D9619" t="s">
        <v>40</v>
      </c>
      <c r="E9619">
        <v>676555</v>
      </c>
      <c r="F9619">
        <v>2020</v>
      </c>
    </row>
    <row r="9620" spans="1:6" x14ac:dyDescent="0.25">
      <c r="A9620" t="s">
        <v>2389</v>
      </c>
      <c r="B9620" t="s">
        <v>2339</v>
      </c>
      <c r="C9620" t="b">
        <v>1</v>
      </c>
      <c r="D9620" t="s">
        <v>40</v>
      </c>
      <c r="E9620">
        <v>464398</v>
      </c>
      <c r="F9620">
        <v>2020</v>
      </c>
    </row>
    <row r="9621" spans="1:6" x14ac:dyDescent="0.25">
      <c r="A9621" t="s">
        <v>2383</v>
      </c>
      <c r="B9621" t="s">
        <v>2339</v>
      </c>
      <c r="C9621" t="b">
        <v>1</v>
      </c>
      <c r="D9621" t="s">
        <v>40</v>
      </c>
      <c r="E9621">
        <v>327779</v>
      </c>
      <c r="F9621">
        <v>2020</v>
      </c>
    </row>
    <row r="9622" spans="1:6" x14ac:dyDescent="0.25">
      <c r="A9622" t="s">
        <v>2379</v>
      </c>
      <c r="B9622" t="s">
        <v>2386</v>
      </c>
      <c r="C9622" t="b">
        <v>1</v>
      </c>
      <c r="D9622" t="s">
        <v>15</v>
      </c>
      <c r="E9622">
        <v>10310</v>
      </c>
      <c r="F9622">
        <v>2020</v>
      </c>
    </row>
    <row r="9623" spans="1:6" x14ac:dyDescent="0.25">
      <c r="A9623" t="s">
        <v>2332</v>
      </c>
      <c r="B9623" t="s">
        <v>2401</v>
      </c>
      <c r="C9623" t="b">
        <v>0</v>
      </c>
      <c r="D9623" t="s">
        <v>52</v>
      </c>
      <c r="E9623">
        <v>0</v>
      </c>
      <c r="F9623">
        <v>2020</v>
      </c>
    </row>
    <row r="9624" spans="1:6" x14ac:dyDescent="0.25">
      <c r="A9624" t="s">
        <v>2338</v>
      </c>
      <c r="B9624" t="s">
        <v>2339</v>
      </c>
      <c r="C9624" t="b">
        <v>1</v>
      </c>
      <c r="D9624" t="s">
        <v>60</v>
      </c>
      <c r="E9624">
        <v>2745</v>
      </c>
      <c r="F9624">
        <v>2020</v>
      </c>
    </row>
    <row r="9625" spans="1:6" x14ac:dyDescent="0.25">
      <c r="A9625" t="s">
        <v>2381</v>
      </c>
      <c r="B9625" t="s">
        <v>2352</v>
      </c>
      <c r="C9625" t="b">
        <v>1</v>
      </c>
      <c r="D9625" t="s">
        <v>90</v>
      </c>
      <c r="E9625">
        <v>175635</v>
      </c>
      <c r="F9625">
        <v>2020</v>
      </c>
    </row>
    <row r="9626" spans="1:6" x14ac:dyDescent="0.25">
      <c r="A9626" t="s">
        <v>2408</v>
      </c>
      <c r="B9626" t="s">
        <v>2352</v>
      </c>
      <c r="C9626" t="b">
        <v>1</v>
      </c>
      <c r="D9626" t="s">
        <v>90</v>
      </c>
      <c r="E9626">
        <v>322640</v>
      </c>
      <c r="F9626">
        <v>2020</v>
      </c>
    </row>
    <row r="9627" spans="1:6" x14ac:dyDescent="0.25">
      <c r="A9627" t="s">
        <v>2383</v>
      </c>
      <c r="B9627" t="s">
        <v>2401</v>
      </c>
      <c r="C9627" t="b">
        <v>1</v>
      </c>
      <c r="D9627" t="s">
        <v>97</v>
      </c>
      <c r="E9627">
        <v>1839</v>
      </c>
      <c r="F9627">
        <v>2020</v>
      </c>
    </row>
    <row r="9628" spans="1:6" x14ac:dyDescent="0.25">
      <c r="A9628" t="s">
        <v>2383</v>
      </c>
      <c r="B9628" t="s">
        <v>2401</v>
      </c>
      <c r="C9628" t="b">
        <v>1</v>
      </c>
      <c r="D9628" t="s">
        <v>8</v>
      </c>
      <c r="E9628">
        <v>47434</v>
      </c>
      <c r="F9628">
        <v>2020</v>
      </c>
    </row>
    <row r="9629" spans="1:6" x14ac:dyDescent="0.25">
      <c r="A9629" t="s">
        <v>2338</v>
      </c>
      <c r="B9629" t="s">
        <v>2352</v>
      </c>
      <c r="C9629" t="b">
        <v>0</v>
      </c>
      <c r="D9629" t="s">
        <v>48</v>
      </c>
      <c r="E9629">
        <v>99360</v>
      </c>
      <c r="F9629">
        <v>2020</v>
      </c>
    </row>
    <row r="9630" spans="1:6" x14ac:dyDescent="0.25">
      <c r="A9630" t="s">
        <v>2338</v>
      </c>
      <c r="B9630" t="s">
        <v>2352</v>
      </c>
      <c r="C9630" t="b">
        <v>0</v>
      </c>
      <c r="D9630" t="s">
        <v>48</v>
      </c>
      <c r="E9630">
        <v>83975</v>
      </c>
      <c r="F9630">
        <v>2020</v>
      </c>
    </row>
    <row r="9631" spans="1:6" x14ac:dyDescent="0.25">
      <c r="A9631" t="s">
        <v>2332</v>
      </c>
      <c r="B9631" t="s">
        <v>2372</v>
      </c>
      <c r="C9631" t="b">
        <v>0</v>
      </c>
      <c r="D9631" t="s">
        <v>48</v>
      </c>
      <c r="E9631">
        <v>0</v>
      </c>
      <c r="F9631">
        <v>2020</v>
      </c>
    </row>
    <row r="9632" spans="1:6" x14ac:dyDescent="0.25">
      <c r="A9632" t="s">
        <v>2338</v>
      </c>
      <c r="B9632" t="s">
        <v>2386</v>
      </c>
      <c r="C9632" t="b">
        <v>1</v>
      </c>
      <c r="D9632" t="s">
        <v>105</v>
      </c>
      <c r="E9632">
        <v>6477</v>
      </c>
      <c r="F9632">
        <v>2020</v>
      </c>
    </row>
    <row r="9633" spans="1:6" x14ac:dyDescent="0.25">
      <c r="A9633" t="s">
        <v>2338</v>
      </c>
      <c r="B9633" t="s">
        <v>2350</v>
      </c>
      <c r="C9633" t="b">
        <v>1</v>
      </c>
      <c r="D9633" t="s">
        <v>105</v>
      </c>
      <c r="E9633">
        <v>47</v>
      </c>
      <c r="F9633">
        <v>2020</v>
      </c>
    </row>
    <row r="9634" spans="1:6" x14ac:dyDescent="0.25">
      <c r="A9634" t="s">
        <v>2383</v>
      </c>
      <c r="B9634" t="s">
        <v>2339</v>
      </c>
      <c r="C9634" t="b">
        <v>1</v>
      </c>
      <c r="D9634" t="s">
        <v>82</v>
      </c>
      <c r="E9634">
        <v>83294</v>
      </c>
      <c r="F9634">
        <v>2020</v>
      </c>
    </row>
    <row r="9635" spans="1:6" x14ac:dyDescent="0.25">
      <c r="A9635" t="s">
        <v>2383</v>
      </c>
      <c r="B9635" t="s">
        <v>2339</v>
      </c>
      <c r="C9635" t="b">
        <v>1</v>
      </c>
      <c r="D9635" t="s">
        <v>58</v>
      </c>
      <c r="E9635">
        <v>203344</v>
      </c>
      <c r="F9635">
        <v>2020</v>
      </c>
    </row>
    <row r="9636" spans="1:6" x14ac:dyDescent="0.25">
      <c r="A9636" t="s">
        <v>2383</v>
      </c>
      <c r="B9636" t="s">
        <v>2339</v>
      </c>
      <c r="C9636" t="b">
        <v>1</v>
      </c>
      <c r="D9636" t="s">
        <v>95</v>
      </c>
      <c r="E9636">
        <v>38767</v>
      </c>
      <c r="F9636">
        <v>2020</v>
      </c>
    </row>
    <row r="9637" spans="1:6" x14ac:dyDescent="0.25">
      <c r="A9637" t="s">
        <v>2383</v>
      </c>
      <c r="B9637" t="s">
        <v>2339</v>
      </c>
      <c r="C9637" t="b">
        <v>1</v>
      </c>
      <c r="D9637" t="s">
        <v>32</v>
      </c>
      <c r="E9637">
        <v>183405</v>
      </c>
      <c r="F9637">
        <v>2020</v>
      </c>
    </row>
    <row r="9638" spans="1:6" x14ac:dyDescent="0.25">
      <c r="A9638" t="s">
        <v>2389</v>
      </c>
      <c r="B9638" t="s">
        <v>2401</v>
      </c>
      <c r="C9638" t="b">
        <v>1</v>
      </c>
      <c r="D9638" t="s">
        <v>15</v>
      </c>
      <c r="E9638">
        <v>41822</v>
      </c>
      <c r="F9638">
        <v>2020</v>
      </c>
    </row>
    <row r="9639" spans="1:6" x14ac:dyDescent="0.25">
      <c r="A9639" t="s">
        <v>2389</v>
      </c>
      <c r="B9639" t="s">
        <v>2401</v>
      </c>
      <c r="C9639" t="b">
        <v>1</v>
      </c>
      <c r="D9639" t="s">
        <v>15</v>
      </c>
      <c r="E9639">
        <v>31020</v>
      </c>
      <c r="F9639">
        <v>2020</v>
      </c>
    </row>
    <row r="9640" spans="1:6" x14ac:dyDescent="0.25">
      <c r="A9640" t="s">
        <v>2383</v>
      </c>
      <c r="B9640" t="s">
        <v>2386</v>
      </c>
      <c r="C9640" t="b">
        <v>1</v>
      </c>
      <c r="D9640" t="s">
        <v>122</v>
      </c>
      <c r="E9640">
        <v>2796.4870000000001</v>
      </c>
      <c r="F9640">
        <v>2020</v>
      </c>
    </row>
    <row r="9641" spans="1:6" x14ac:dyDescent="0.25">
      <c r="A9641" t="s">
        <v>2353</v>
      </c>
      <c r="B9641" t="s">
        <v>2352</v>
      </c>
      <c r="C9641" t="b">
        <v>0</v>
      </c>
      <c r="D9641" t="s">
        <v>122</v>
      </c>
      <c r="E9641">
        <v>2302.5129999999999</v>
      </c>
      <c r="F9641">
        <v>2020</v>
      </c>
    </row>
    <row r="9642" spans="1:6" x14ac:dyDescent="0.25">
      <c r="A9642" t="s">
        <v>2379</v>
      </c>
      <c r="B9642" t="s">
        <v>2401</v>
      </c>
      <c r="C9642" t="b">
        <v>0</v>
      </c>
      <c r="D9642" t="s">
        <v>15</v>
      </c>
      <c r="E9642">
        <v>545</v>
      </c>
      <c r="F9642">
        <v>2020</v>
      </c>
    </row>
    <row r="9643" spans="1:6" x14ac:dyDescent="0.25">
      <c r="A9643" t="s">
        <v>2332</v>
      </c>
      <c r="B9643" t="s">
        <v>2350</v>
      </c>
      <c r="C9643" t="b">
        <v>0</v>
      </c>
      <c r="D9643" t="s">
        <v>88</v>
      </c>
      <c r="E9643">
        <v>0</v>
      </c>
      <c r="F9643">
        <v>2020</v>
      </c>
    </row>
    <row r="9644" spans="1:6" x14ac:dyDescent="0.25">
      <c r="A9644" t="s">
        <v>2383</v>
      </c>
      <c r="B9644" t="s">
        <v>2386</v>
      </c>
      <c r="C9644" t="b">
        <v>1</v>
      </c>
      <c r="D9644" t="s">
        <v>88</v>
      </c>
      <c r="E9644">
        <v>60449</v>
      </c>
      <c r="F9644">
        <v>2020</v>
      </c>
    </row>
    <row r="9645" spans="1:6" x14ac:dyDescent="0.25">
      <c r="A9645" t="s">
        <v>2383</v>
      </c>
      <c r="B9645" t="s">
        <v>2386</v>
      </c>
      <c r="C9645" t="b">
        <v>1</v>
      </c>
      <c r="D9645" t="s">
        <v>122</v>
      </c>
      <c r="E9645">
        <v>4531</v>
      </c>
      <c r="F9645">
        <v>2020</v>
      </c>
    </row>
    <row r="9646" spans="1:6" x14ac:dyDescent="0.25">
      <c r="A9646" t="s">
        <v>2332</v>
      </c>
      <c r="B9646" t="s">
        <v>2352</v>
      </c>
      <c r="C9646" t="b">
        <v>0</v>
      </c>
      <c r="D9646" t="s">
        <v>122</v>
      </c>
      <c r="E9646">
        <v>0</v>
      </c>
      <c r="F9646">
        <v>2020</v>
      </c>
    </row>
    <row r="9647" spans="1:6" x14ac:dyDescent="0.25">
      <c r="A9647" t="s">
        <v>2390</v>
      </c>
      <c r="B9647" t="s">
        <v>2467</v>
      </c>
      <c r="C9647" t="b">
        <v>1</v>
      </c>
      <c r="D9647" t="s">
        <v>24</v>
      </c>
      <c r="E9647">
        <v>241548.01</v>
      </c>
      <c r="F9647">
        <v>2020</v>
      </c>
    </row>
    <row r="9648" spans="1:6" x14ac:dyDescent="0.25">
      <c r="A9648" t="s">
        <v>2390</v>
      </c>
      <c r="B9648" t="s">
        <v>2467</v>
      </c>
      <c r="C9648" t="b">
        <v>1</v>
      </c>
      <c r="D9648" t="s">
        <v>24</v>
      </c>
      <c r="E9648">
        <v>295218.11</v>
      </c>
      <c r="F9648">
        <v>2020</v>
      </c>
    </row>
    <row r="9649" spans="1:6" x14ac:dyDescent="0.25">
      <c r="A9649" t="s">
        <v>2353</v>
      </c>
      <c r="B9649" t="s">
        <v>2347</v>
      </c>
      <c r="C9649" t="b">
        <v>0</v>
      </c>
      <c r="D9649" t="s">
        <v>24</v>
      </c>
      <c r="E9649">
        <v>7017.8770000000004</v>
      </c>
      <c r="F9649">
        <v>2020</v>
      </c>
    </row>
    <row r="9650" spans="1:6" x14ac:dyDescent="0.25">
      <c r="A9650" t="s">
        <v>2366</v>
      </c>
      <c r="B9650" t="s">
        <v>2350</v>
      </c>
      <c r="C9650" t="b">
        <v>1</v>
      </c>
      <c r="D9650" t="s">
        <v>116</v>
      </c>
      <c r="E9650">
        <v>186.45599999999999</v>
      </c>
      <c r="F9650">
        <v>2020</v>
      </c>
    </row>
    <row r="9651" spans="1:6" x14ac:dyDescent="0.25">
      <c r="A9651" t="s">
        <v>2382</v>
      </c>
      <c r="B9651" t="s">
        <v>2352</v>
      </c>
      <c r="C9651" t="b">
        <v>1</v>
      </c>
      <c r="D9651" t="s">
        <v>116</v>
      </c>
      <c r="E9651">
        <v>4646.5439999999999</v>
      </c>
      <c r="F9651">
        <v>2020</v>
      </c>
    </row>
    <row r="9652" spans="1:6" x14ac:dyDescent="0.25">
      <c r="A9652" t="s">
        <v>2390</v>
      </c>
      <c r="B9652" t="s">
        <v>2401</v>
      </c>
      <c r="C9652" t="b">
        <v>1</v>
      </c>
      <c r="D9652" t="s">
        <v>15</v>
      </c>
      <c r="E9652">
        <v>6224</v>
      </c>
      <c r="F9652">
        <v>2020</v>
      </c>
    </row>
    <row r="9653" spans="1:6" x14ac:dyDescent="0.25">
      <c r="A9653" t="s">
        <v>2332</v>
      </c>
      <c r="B9653" t="s">
        <v>2343</v>
      </c>
      <c r="C9653" t="b">
        <v>0</v>
      </c>
      <c r="D9653" t="s">
        <v>15</v>
      </c>
      <c r="E9653">
        <v>105645</v>
      </c>
      <c r="F9653">
        <v>2020</v>
      </c>
    </row>
    <row r="9654" spans="1:6" x14ac:dyDescent="0.25">
      <c r="A9654" t="s">
        <v>2389</v>
      </c>
      <c r="B9654" t="s">
        <v>2343</v>
      </c>
      <c r="C9654" t="b">
        <v>1</v>
      </c>
      <c r="D9654" t="s">
        <v>15</v>
      </c>
      <c r="E9654">
        <v>290111</v>
      </c>
      <c r="F9654">
        <v>2020</v>
      </c>
    </row>
    <row r="9655" spans="1:6" x14ac:dyDescent="0.25">
      <c r="A9655" t="s">
        <v>2383</v>
      </c>
      <c r="B9655" t="s">
        <v>2386</v>
      </c>
      <c r="C9655" t="b">
        <v>1</v>
      </c>
      <c r="D9655" t="s">
        <v>32</v>
      </c>
      <c r="E9655">
        <v>17845</v>
      </c>
      <c r="F9655">
        <v>2020</v>
      </c>
    </row>
    <row r="9656" spans="1:6" x14ac:dyDescent="0.25">
      <c r="A9656" t="s">
        <v>2383</v>
      </c>
      <c r="B9656" t="s">
        <v>2386</v>
      </c>
      <c r="C9656" t="b">
        <v>1</v>
      </c>
      <c r="D9656" t="s">
        <v>60</v>
      </c>
      <c r="E9656">
        <v>5824</v>
      </c>
      <c r="F9656">
        <v>2020</v>
      </c>
    </row>
    <row r="9657" spans="1:6" x14ac:dyDescent="0.25">
      <c r="A9657" t="s">
        <v>2383</v>
      </c>
      <c r="B9657" t="s">
        <v>2401</v>
      </c>
      <c r="C9657" t="b">
        <v>1</v>
      </c>
      <c r="D9657" t="s">
        <v>15</v>
      </c>
      <c r="E9657">
        <v>2444</v>
      </c>
      <c r="F9657">
        <v>2020</v>
      </c>
    </row>
    <row r="9658" spans="1:6" x14ac:dyDescent="0.25">
      <c r="A9658" t="s">
        <v>2332</v>
      </c>
      <c r="B9658" t="s">
        <v>2350</v>
      </c>
      <c r="C9658" t="b">
        <v>0</v>
      </c>
      <c r="D9658" t="s">
        <v>93</v>
      </c>
      <c r="E9658">
        <v>38.188000000000002</v>
      </c>
      <c r="F9658">
        <v>2020</v>
      </c>
    </row>
    <row r="9659" spans="1:6" x14ac:dyDescent="0.25">
      <c r="A9659" t="s">
        <v>2441</v>
      </c>
      <c r="B9659" t="s">
        <v>2343</v>
      </c>
      <c r="C9659" t="b">
        <v>0</v>
      </c>
      <c r="D9659" t="s">
        <v>93</v>
      </c>
      <c r="E9659">
        <v>19786.671999999999</v>
      </c>
      <c r="F9659">
        <v>2020</v>
      </c>
    </row>
    <row r="9660" spans="1:6" x14ac:dyDescent="0.25">
      <c r="A9660" t="s">
        <v>2353</v>
      </c>
      <c r="B9660" t="s">
        <v>2350</v>
      </c>
      <c r="C9660" t="b">
        <v>0</v>
      </c>
      <c r="D9660" t="s">
        <v>93</v>
      </c>
      <c r="E9660">
        <v>232.06200000000001</v>
      </c>
      <c r="F9660">
        <v>2020</v>
      </c>
    </row>
    <row r="9661" spans="1:6" x14ac:dyDescent="0.25">
      <c r="A9661" t="s">
        <v>2441</v>
      </c>
      <c r="B9661" t="s">
        <v>2343</v>
      </c>
      <c r="C9661" t="b">
        <v>0</v>
      </c>
      <c r="D9661" t="s">
        <v>93</v>
      </c>
      <c r="E9661">
        <v>174116.71</v>
      </c>
      <c r="F9661">
        <v>2020</v>
      </c>
    </row>
    <row r="9662" spans="1:6" x14ac:dyDescent="0.25">
      <c r="A9662" t="s">
        <v>2441</v>
      </c>
      <c r="B9662" t="s">
        <v>2350</v>
      </c>
      <c r="C9662" t="b">
        <v>0</v>
      </c>
      <c r="D9662" t="s">
        <v>93</v>
      </c>
      <c r="E9662">
        <v>19.600000000000001</v>
      </c>
      <c r="F9662">
        <v>2020</v>
      </c>
    </row>
    <row r="9663" spans="1:6" x14ac:dyDescent="0.25">
      <c r="A9663" t="s">
        <v>2389</v>
      </c>
      <c r="B9663" t="s">
        <v>2386</v>
      </c>
      <c r="C9663" t="b">
        <v>1</v>
      </c>
      <c r="D9663" t="s">
        <v>27</v>
      </c>
      <c r="E9663">
        <v>929.72699999999998</v>
      </c>
      <c r="F9663">
        <v>2020</v>
      </c>
    </row>
    <row r="9664" spans="1:6" x14ac:dyDescent="0.25">
      <c r="A9664" t="s">
        <v>2389</v>
      </c>
      <c r="B9664" t="s">
        <v>2386</v>
      </c>
      <c r="C9664" t="b">
        <v>1</v>
      </c>
      <c r="D9664" t="s">
        <v>27</v>
      </c>
      <c r="E9664">
        <v>360726.27</v>
      </c>
      <c r="F9664">
        <v>2020</v>
      </c>
    </row>
    <row r="9665" spans="1:6" x14ac:dyDescent="0.25">
      <c r="A9665" t="s">
        <v>2338</v>
      </c>
      <c r="B9665" t="s">
        <v>2350</v>
      </c>
      <c r="C9665" t="b">
        <v>0</v>
      </c>
      <c r="D9665" t="s">
        <v>60</v>
      </c>
      <c r="E9665">
        <v>-226</v>
      </c>
      <c r="F9665">
        <v>2020</v>
      </c>
    </row>
    <row r="9666" spans="1:6" x14ac:dyDescent="0.25">
      <c r="A9666" t="s">
        <v>2338</v>
      </c>
      <c r="B9666" t="s">
        <v>2386</v>
      </c>
      <c r="C9666" t="b">
        <v>1</v>
      </c>
      <c r="D9666" t="s">
        <v>97</v>
      </c>
      <c r="E9666">
        <v>10285</v>
      </c>
      <c r="F9666">
        <v>2020</v>
      </c>
    </row>
    <row r="9667" spans="1:6" x14ac:dyDescent="0.25">
      <c r="A9667" t="s">
        <v>2383</v>
      </c>
      <c r="B9667" t="s">
        <v>2401</v>
      </c>
      <c r="C9667" t="b">
        <v>1</v>
      </c>
      <c r="D9667" t="s">
        <v>35</v>
      </c>
      <c r="E9667">
        <v>30087</v>
      </c>
      <c r="F9667">
        <v>2020</v>
      </c>
    </row>
    <row r="9668" spans="1:6" x14ac:dyDescent="0.25">
      <c r="A9668" t="s">
        <v>2408</v>
      </c>
      <c r="B9668" t="s">
        <v>2339</v>
      </c>
      <c r="C9668" t="b">
        <v>1</v>
      </c>
      <c r="D9668" t="s">
        <v>15</v>
      </c>
      <c r="E9668">
        <v>340692</v>
      </c>
      <c r="F9668">
        <v>2020</v>
      </c>
    </row>
    <row r="9669" spans="1:6" x14ac:dyDescent="0.25">
      <c r="A9669" t="s">
        <v>2413</v>
      </c>
      <c r="B9669" t="s">
        <v>2371</v>
      </c>
      <c r="C9669" t="b">
        <v>0</v>
      </c>
      <c r="D9669" t="s">
        <v>69</v>
      </c>
      <c r="E9669">
        <v>6276.6149999999998</v>
      </c>
      <c r="F9669">
        <v>2020</v>
      </c>
    </row>
    <row r="9670" spans="1:6" x14ac:dyDescent="0.25">
      <c r="A9670" t="s">
        <v>2353</v>
      </c>
      <c r="B9670" t="s">
        <v>2347</v>
      </c>
      <c r="C9670" t="b">
        <v>0</v>
      </c>
      <c r="D9670" t="s">
        <v>69</v>
      </c>
      <c r="E9670">
        <v>2862.3850000000002</v>
      </c>
      <c r="F9670">
        <v>2020</v>
      </c>
    </row>
    <row r="9671" spans="1:6" x14ac:dyDescent="0.25">
      <c r="A9671" t="s">
        <v>2332</v>
      </c>
      <c r="B9671" t="s">
        <v>2372</v>
      </c>
      <c r="C9671" t="b">
        <v>0</v>
      </c>
      <c r="D9671" t="s">
        <v>69</v>
      </c>
      <c r="E9671">
        <v>0</v>
      </c>
      <c r="F9671">
        <v>2020</v>
      </c>
    </row>
    <row r="9672" spans="1:6" x14ac:dyDescent="0.25">
      <c r="A9672" t="s">
        <v>2332</v>
      </c>
      <c r="B9672" t="s">
        <v>2386</v>
      </c>
      <c r="C9672" t="b">
        <v>0</v>
      </c>
      <c r="D9672" t="s">
        <v>69</v>
      </c>
      <c r="E9672">
        <v>0</v>
      </c>
      <c r="F9672">
        <v>2020</v>
      </c>
    </row>
    <row r="9673" spans="1:6" x14ac:dyDescent="0.25">
      <c r="A9673" t="s">
        <v>2353</v>
      </c>
      <c r="B9673" t="s">
        <v>2347</v>
      </c>
      <c r="C9673" t="b">
        <v>0</v>
      </c>
      <c r="D9673" t="s">
        <v>134</v>
      </c>
      <c r="E9673">
        <v>65803.91</v>
      </c>
      <c r="F9673">
        <v>2020</v>
      </c>
    </row>
    <row r="9674" spans="1:6" x14ac:dyDescent="0.25">
      <c r="A9674" t="s">
        <v>2387</v>
      </c>
      <c r="B9674" t="s">
        <v>2345</v>
      </c>
      <c r="C9674" t="b">
        <v>0</v>
      </c>
      <c r="D9674" t="s">
        <v>134</v>
      </c>
      <c r="E9674">
        <v>146837.09</v>
      </c>
      <c r="F9674">
        <v>2020</v>
      </c>
    </row>
    <row r="9675" spans="1:6" x14ac:dyDescent="0.25">
      <c r="A9675" t="s">
        <v>2332</v>
      </c>
      <c r="B9675" t="s">
        <v>2345</v>
      </c>
      <c r="C9675" t="b">
        <v>0</v>
      </c>
      <c r="D9675" t="s">
        <v>15</v>
      </c>
      <c r="E9675">
        <v>0</v>
      </c>
      <c r="F9675">
        <v>2020</v>
      </c>
    </row>
    <row r="9676" spans="1:6" x14ac:dyDescent="0.25">
      <c r="A9676" t="s">
        <v>2421</v>
      </c>
      <c r="B9676" t="s">
        <v>2347</v>
      </c>
      <c r="C9676" t="b">
        <v>0</v>
      </c>
      <c r="D9676" t="s">
        <v>15</v>
      </c>
      <c r="E9676">
        <v>22811.49</v>
      </c>
      <c r="F9676">
        <v>2020</v>
      </c>
    </row>
    <row r="9677" spans="1:6" x14ac:dyDescent="0.25">
      <c r="A9677" t="s">
        <v>2332</v>
      </c>
      <c r="B9677" t="s">
        <v>2345</v>
      </c>
      <c r="C9677" t="b">
        <v>0</v>
      </c>
      <c r="D9677" t="s">
        <v>105</v>
      </c>
      <c r="E9677">
        <v>0</v>
      </c>
      <c r="F9677">
        <v>2020</v>
      </c>
    </row>
    <row r="9678" spans="1:6" x14ac:dyDescent="0.25">
      <c r="A9678" t="s">
        <v>2413</v>
      </c>
      <c r="B9678" t="s">
        <v>2347</v>
      </c>
      <c r="C9678" t="b">
        <v>0</v>
      </c>
      <c r="D9678" t="s">
        <v>105</v>
      </c>
      <c r="E9678">
        <v>24060.45</v>
      </c>
      <c r="F9678">
        <v>2020</v>
      </c>
    </row>
    <row r="9679" spans="1:6" x14ac:dyDescent="0.25">
      <c r="A9679" t="s">
        <v>2443</v>
      </c>
      <c r="B9679" t="s">
        <v>2386</v>
      </c>
      <c r="C9679" t="b">
        <v>1</v>
      </c>
      <c r="D9679" t="s">
        <v>105</v>
      </c>
      <c r="E9679">
        <v>83969.55</v>
      </c>
      <c r="F9679">
        <v>2020</v>
      </c>
    </row>
    <row r="9680" spans="1:6" x14ac:dyDescent="0.25">
      <c r="A9680" t="s">
        <v>2381</v>
      </c>
      <c r="B9680" t="s">
        <v>2339</v>
      </c>
      <c r="C9680" t="b">
        <v>1</v>
      </c>
      <c r="D9680" t="s">
        <v>114</v>
      </c>
      <c r="E9680">
        <v>549656</v>
      </c>
      <c r="F9680">
        <v>2020</v>
      </c>
    </row>
    <row r="9681" spans="1:6" x14ac:dyDescent="0.25">
      <c r="A9681" t="s">
        <v>2332</v>
      </c>
      <c r="B9681" t="s">
        <v>2350</v>
      </c>
      <c r="C9681" t="b">
        <v>0</v>
      </c>
      <c r="D9681" t="s">
        <v>35</v>
      </c>
      <c r="E9681">
        <v>0</v>
      </c>
      <c r="F9681">
        <v>2020</v>
      </c>
    </row>
    <row r="9682" spans="1:6" x14ac:dyDescent="0.25">
      <c r="A9682" t="s">
        <v>2388</v>
      </c>
      <c r="B9682" t="s">
        <v>2345</v>
      </c>
      <c r="C9682" t="b">
        <v>0</v>
      </c>
      <c r="D9682" t="s">
        <v>35</v>
      </c>
      <c r="E9682">
        <v>6621</v>
      </c>
      <c r="F9682">
        <v>2020</v>
      </c>
    </row>
    <row r="9683" spans="1:6" x14ac:dyDescent="0.25">
      <c r="A9683" t="s">
        <v>2332</v>
      </c>
      <c r="B9683" t="s">
        <v>2347</v>
      </c>
      <c r="C9683" t="b">
        <v>0</v>
      </c>
      <c r="D9683" t="s">
        <v>35</v>
      </c>
      <c r="E9683">
        <v>0</v>
      </c>
      <c r="F9683">
        <v>2020</v>
      </c>
    </row>
    <row r="9684" spans="1:6" x14ac:dyDescent="0.25">
      <c r="A9684" t="s">
        <v>2380</v>
      </c>
      <c r="B9684" t="s">
        <v>2350</v>
      </c>
      <c r="C9684" t="b">
        <v>0</v>
      </c>
      <c r="D9684" t="s">
        <v>93</v>
      </c>
      <c r="E9684">
        <v>51.94</v>
      </c>
      <c r="F9684">
        <v>2020</v>
      </c>
    </row>
    <row r="9685" spans="1:6" x14ac:dyDescent="0.25">
      <c r="A9685" t="s">
        <v>2332</v>
      </c>
      <c r="B9685" t="s">
        <v>2386</v>
      </c>
      <c r="C9685" t="b">
        <v>0</v>
      </c>
      <c r="D9685" t="s">
        <v>93</v>
      </c>
      <c r="E9685">
        <v>0</v>
      </c>
      <c r="F9685">
        <v>2020</v>
      </c>
    </row>
    <row r="9686" spans="1:6" x14ac:dyDescent="0.25">
      <c r="A9686" t="s">
        <v>2332</v>
      </c>
      <c r="B9686" t="s">
        <v>2345</v>
      </c>
      <c r="C9686" t="b">
        <v>0</v>
      </c>
      <c r="D9686" t="s">
        <v>93</v>
      </c>
      <c r="E9686">
        <v>0</v>
      </c>
      <c r="F9686">
        <v>2020</v>
      </c>
    </row>
    <row r="9687" spans="1:6" x14ac:dyDescent="0.25">
      <c r="A9687" t="s">
        <v>2332</v>
      </c>
      <c r="B9687" t="s">
        <v>2350</v>
      </c>
      <c r="C9687" t="b">
        <v>0</v>
      </c>
      <c r="D9687" t="s">
        <v>93</v>
      </c>
      <c r="E9687">
        <v>0</v>
      </c>
      <c r="F9687">
        <v>2020</v>
      </c>
    </row>
    <row r="9688" spans="1:6" x14ac:dyDescent="0.25">
      <c r="A9688" t="s">
        <v>2332</v>
      </c>
      <c r="B9688" t="s">
        <v>2347</v>
      </c>
      <c r="C9688" t="b">
        <v>0</v>
      </c>
      <c r="D9688" t="s">
        <v>93</v>
      </c>
      <c r="E9688">
        <v>0</v>
      </c>
      <c r="F9688">
        <v>2020</v>
      </c>
    </row>
    <row r="9689" spans="1:6" x14ac:dyDescent="0.25">
      <c r="A9689" t="s">
        <v>2338</v>
      </c>
      <c r="B9689" t="s">
        <v>2401</v>
      </c>
      <c r="C9689" t="b">
        <v>1</v>
      </c>
      <c r="D9689" t="s">
        <v>8</v>
      </c>
      <c r="E9689">
        <v>39</v>
      </c>
      <c r="F9689">
        <v>2020</v>
      </c>
    </row>
    <row r="9690" spans="1:6" x14ac:dyDescent="0.25">
      <c r="A9690" t="s">
        <v>2338</v>
      </c>
      <c r="B9690" t="s">
        <v>2401</v>
      </c>
      <c r="C9690" t="b">
        <v>1</v>
      </c>
      <c r="D9690" t="s">
        <v>55</v>
      </c>
      <c r="E9690">
        <v>4099</v>
      </c>
      <c r="F9690">
        <v>2020</v>
      </c>
    </row>
    <row r="9691" spans="1:6" x14ac:dyDescent="0.25">
      <c r="A9691" t="s">
        <v>2383</v>
      </c>
      <c r="B9691" t="s">
        <v>2401</v>
      </c>
      <c r="C9691" t="b">
        <v>1</v>
      </c>
      <c r="D9691" t="s">
        <v>15</v>
      </c>
      <c r="E9691">
        <v>3648</v>
      </c>
      <c r="F9691">
        <v>2020</v>
      </c>
    </row>
    <row r="9692" spans="1:6" x14ac:dyDescent="0.25">
      <c r="A9692" t="s">
        <v>2383</v>
      </c>
      <c r="B9692" t="s">
        <v>2401</v>
      </c>
      <c r="C9692" t="b">
        <v>1</v>
      </c>
      <c r="D9692" t="s">
        <v>55</v>
      </c>
      <c r="E9692">
        <v>3177</v>
      </c>
      <c r="F9692">
        <v>2020</v>
      </c>
    </row>
    <row r="9693" spans="1:6" x14ac:dyDescent="0.25">
      <c r="A9693" t="s">
        <v>2389</v>
      </c>
      <c r="B9693" t="s">
        <v>2339</v>
      </c>
      <c r="C9693" t="b">
        <v>1</v>
      </c>
      <c r="D9693" t="s">
        <v>6</v>
      </c>
      <c r="E9693">
        <v>46088</v>
      </c>
      <c r="F9693">
        <v>2020</v>
      </c>
    </row>
    <row r="9694" spans="1:6" x14ac:dyDescent="0.25">
      <c r="A9694" t="s">
        <v>2378</v>
      </c>
      <c r="B9694" t="s">
        <v>2345</v>
      </c>
      <c r="C9694" t="b">
        <v>0</v>
      </c>
      <c r="D9694" t="s">
        <v>71</v>
      </c>
      <c r="E9694">
        <v>25908</v>
      </c>
      <c r="F9694">
        <v>2020</v>
      </c>
    </row>
    <row r="9695" spans="1:6" x14ac:dyDescent="0.25">
      <c r="A9695" t="s">
        <v>2332</v>
      </c>
      <c r="B9695" t="s">
        <v>2347</v>
      </c>
      <c r="C9695" t="b">
        <v>0</v>
      </c>
      <c r="D9695" t="s">
        <v>48</v>
      </c>
      <c r="E9695">
        <v>0</v>
      </c>
      <c r="F9695">
        <v>2020</v>
      </c>
    </row>
    <row r="9696" spans="1:6" x14ac:dyDescent="0.25">
      <c r="A9696" t="s">
        <v>2338</v>
      </c>
      <c r="B9696" t="s">
        <v>2372</v>
      </c>
      <c r="C9696" t="b">
        <v>0</v>
      </c>
      <c r="D9696" t="s">
        <v>48</v>
      </c>
      <c r="E9696">
        <v>83872</v>
      </c>
      <c r="F9696">
        <v>2020</v>
      </c>
    </row>
    <row r="9697" spans="1:6" x14ac:dyDescent="0.25">
      <c r="A9697" t="s">
        <v>2338</v>
      </c>
      <c r="B9697" t="s">
        <v>2401</v>
      </c>
      <c r="C9697" t="b">
        <v>1</v>
      </c>
      <c r="D9697" t="s">
        <v>8</v>
      </c>
      <c r="E9697">
        <v>2159</v>
      </c>
      <c r="F9697">
        <v>2020</v>
      </c>
    </row>
    <row r="9698" spans="1:6" x14ac:dyDescent="0.25">
      <c r="A9698" t="s">
        <v>2332</v>
      </c>
      <c r="B9698" t="s">
        <v>2345</v>
      </c>
      <c r="C9698" t="b">
        <v>0</v>
      </c>
      <c r="D9698" t="s">
        <v>93</v>
      </c>
      <c r="E9698">
        <v>0</v>
      </c>
      <c r="F9698">
        <v>2020</v>
      </c>
    </row>
    <row r="9699" spans="1:6" x14ac:dyDescent="0.25">
      <c r="A9699" t="s">
        <v>2332</v>
      </c>
      <c r="B9699" t="s">
        <v>2350</v>
      </c>
      <c r="C9699" t="b">
        <v>0</v>
      </c>
      <c r="D9699" t="s">
        <v>93</v>
      </c>
      <c r="E9699">
        <v>0</v>
      </c>
      <c r="F9699">
        <v>2020</v>
      </c>
    </row>
    <row r="9700" spans="1:6" x14ac:dyDescent="0.25">
      <c r="A9700" t="s">
        <v>2383</v>
      </c>
      <c r="B9700" t="s">
        <v>2401</v>
      </c>
      <c r="C9700" t="b">
        <v>1</v>
      </c>
      <c r="D9700" t="s">
        <v>55</v>
      </c>
      <c r="E9700">
        <v>2840</v>
      </c>
      <c r="F9700">
        <v>2020</v>
      </c>
    </row>
    <row r="9701" spans="1:6" x14ac:dyDescent="0.25">
      <c r="A9701" t="s">
        <v>2383</v>
      </c>
      <c r="B9701" t="s">
        <v>2401</v>
      </c>
      <c r="C9701" t="b">
        <v>1</v>
      </c>
      <c r="D9701" t="s">
        <v>55</v>
      </c>
      <c r="E9701">
        <v>2001</v>
      </c>
      <c r="F9701">
        <v>2020</v>
      </c>
    </row>
    <row r="9702" spans="1:6" x14ac:dyDescent="0.25">
      <c r="A9702" t="s">
        <v>2408</v>
      </c>
      <c r="B9702" t="s">
        <v>2352</v>
      </c>
      <c r="C9702" t="b">
        <v>1</v>
      </c>
      <c r="D9702" t="s">
        <v>90</v>
      </c>
      <c r="E9702">
        <v>784053</v>
      </c>
      <c r="F9702">
        <v>2020</v>
      </c>
    </row>
    <row r="9703" spans="1:6" x14ac:dyDescent="0.25">
      <c r="A9703" t="s">
        <v>2338</v>
      </c>
      <c r="B9703" t="s">
        <v>2386</v>
      </c>
      <c r="C9703" t="b">
        <v>1</v>
      </c>
      <c r="D9703" t="s">
        <v>105</v>
      </c>
      <c r="E9703">
        <v>3925</v>
      </c>
      <c r="F9703">
        <v>2020</v>
      </c>
    </row>
    <row r="9704" spans="1:6" x14ac:dyDescent="0.25">
      <c r="A9704" t="s">
        <v>2390</v>
      </c>
      <c r="B9704" t="s">
        <v>2352</v>
      </c>
      <c r="C9704" t="b">
        <v>1</v>
      </c>
      <c r="D9704" t="s">
        <v>66</v>
      </c>
      <c r="E9704">
        <v>2172</v>
      </c>
      <c r="F9704">
        <v>2020</v>
      </c>
    </row>
    <row r="9705" spans="1:6" x14ac:dyDescent="0.25">
      <c r="A9705" t="s">
        <v>2338</v>
      </c>
      <c r="B9705" t="s">
        <v>2339</v>
      </c>
      <c r="C9705" t="b">
        <v>1</v>
      </c>
      <c r="D9705" t="s">
        <v>82</v>
      </c>
      <c r="E9705">
        <v>129086</v>
      </c>
      <c r="F9705">
        <v>2020</v>
      </c>
    </row>
    <row r="9706" spans="1:6" x14ac:dyDescent="0.25">
      <c r="A9706" t="s">
        <v>2338</v>
      </c>
      <c r="B9706" t="s">
        <v>2401</v>
      </c>
      <c r="C9706" t="b">
        <v>1</v>
      </c>
      <c r="D9706" t="s">
        <v>79</v>
      </c>
      <c r="E9706">
        <v>13176</v>
      </c>
      <c r="F9706">
        <v>2020</v>
      </c>
    </row>
    <row r="9707" spans="1:6" x14ac:dyDescent="0.25">
      <c r="A9707" t="s">
        <v>2385</v>
      </c>
      <c r="B9707" t="s">
        <v>2345</v>
      </c>
      <c r="C9707" t="b">
        <v>0</v>
      </c>
      <c r="D9707" t="s">
        <v>58</v>
      </c>
      <c r="E9707">
        <v>751.13900000000001</v>
      </c>
      <c r="F9707">
        <v>2020</v>
      </c>
    </row>
    <row r="9708" spans="1:6" x14ac:dyDescent="0.25">
      <c r="A9708" t="s">
        <v>2353</v>
      </c>
      <c r="B9708" t="s">
        <v>2347</v>
      </c>
      <c r="C9708" t="b">
        <v>0</v>
      </c>
      <c r="D9708" t="s">
        <v>58</v>
      </c>
      <c r="E9708">
        <v>489.86099999999999</v>
      </c>
      <c r="F9708">
        <v>2020</v>
      </c>
    </row>
    <row r="9709" spans="1:6" x14ac:dyDescent="0.25">
      <c r="A9709" t="s">
        <v>2332</v>
      </c>
      <c r="B9709" t="s">
        <v>2345</v>
      </c>
      <c r="C9709" t="b">
        <v>0</v>
      </c>
      <c r="D9709" t="s">
        <v>58</v>
      </c>
      <c r="E9709">
        <v>0</v>
      </c>
      <c r="F9709">
        <v>2020</v>
      </c>
    </row>
    <row r="9710" spans="1:6" x14ac:dyDescent="0.25">
      <c r="A9710" t="s">
        <v>2421</v>
      </c>
      <c r="B9710" t="s">
        <v>2347</v>
      </c>
      <c r="C9710" t="b">
        <v>0</v>
      </c>
      <c r="D9710" t="s">
        <v>58</v>
      </c>
      <c r="E9710">
        <v>172.22</v>
      </c>
      <c r="F9710">
        <v>2020</v>
      </c>
    </row>
    <row r="9711" spans="1:6" x14ac:dyDescent="0.25">
      <c r="A9711" t="s">
        <v>2338</v>
      </c>
      <c r="B9711" t="s">
        <v>2401</v>
      </c>
      <c r="C9711" t="b">
        <v>1</v>
      </c>
      <c r="D9711" t="s">
        <v>79</v>
      </c>
      <c r="E9711">
        <v>1050.3900000000001</v>
      </c>
      <c r="F9711">
        <v>2020</v>
      </c>
    </row>
    <row r="9712" spans="1:6" x14ac:dyDescent="0.25">
      <c r="A9712" t="s">
        <v>2383</v>
      </c>
      <c r="B9712" t="s">
        <v>2352</v>
      </c>
      <c r="C9712" t="b">
        <v>0</v>
      </c>
      <c r="D9712" t="s">
        <v>114</v>
      </c>
      <c r="E9712">
        <v>6314.14</v>
      </c>
      <c r="F9712">
        <v>2020</v>
      </c>
    </row>
    <row r="9713" spans="1:6" x14ac:dyDescent="0.25">
      <c r="A9713" t="s">
        <v>2332</v>
      </c>
      <c r="B9713" t="s">
        <v>2343</v>
      </c>
      <c r="C9713" t="b">
        <v>0</v>
      </c>
      <c r="D9713" t="s">
        <v>40</v>
      </c>
      <c r="E9713">
        <v>0</v>
      </c>
      <c r="F9713">
        <v>2020</v>
      </c>
    </row>
    <row r="9714" spans="1:6" x14ac:dyDescent="0.25">
      <c r="A9714" t="s">
        <v>2441</v>
      </c>
      <c r="B9714" t="s">
        <v>2343</v>
      </c>
      <c r="C9714" t="b">
        <v>0</v>
      </c>
      <c r="D9714" t="s">
        <v>40</v>
      </c>
      <c r="E9714">
        <v>40588</v>
      </c>
      <c r="F9714">
        <v>2020</v>
      </c>
    </row>
    <row r="9715" spans="1:6" x14ac:dyDescent="0.25">
      <c r="A9715" t="s">
        <v>2353</v>
      </c>
      <c r="B9715" t="s">
        <v>2345</v>
      </c>
      <c r="C9715" t="b">
        <v>0</v>
      </c>
      <c r="D9715" t="s">
        <v>40</v>
      </c>
      <c r="E9715">
        <v>32326.48</v>
      </c>
      <c r="F9715">
        <v>2020</v>
      </c>
    </row>
    <row r="9716" spans="1:6" x14ac:dyDescent="0.25">
      <c r="A9716" t="s">
        <v>2382</v>
      </c>
      <c r="B9716" t="s">
        <v>2350</v>
      </c>
      <c r="C9716" t="b">
        <v>0</v>
      </c>
      <c r="D9716" t="s">
        <v>40</v>
      </c>
      <c r="E9716">
        <v>71784.52</v>
      </c>
      <c r="F9716">
        <v>2020</v>
      </c>
    </row>
    <row r="9717" spans="1:6" x14ac:dyDescent="0.25">
      <c r="A9717" t="s">
        <v>2332</v>
      </c>
      <c r="B9717" t="s">
        <v>2345</v>
      </c>
      <c r="C9717" t="b">
        <v>0</v>
      </c>
      <c r="D9717" t="s">
        <v>40</v>
      </c>
      <c r="E9717">
        <v>0</v>
      </c>
      <c r="F9717">
        <v>2020</v>
      </c>
    </row>
    <row r="9718" spans="1:6" x14ac:dyDescent="0.25">
      <c r="A9718" t="s">
        <v>2338</v>
      </c>
      <c r="B9718" t="s">
        <v>2339</v>
      </c>
      <c r="C9718" t="b">
        <v>1</v>
      </c>
      <c r="D9718" t="s">
        <v>95</v>
      </c>
      <c r="E9718">
        <v>337654</v>
      </c>
      <c r="F9718">
        <v>2020</v>
      </c>
    </row>
    <row r="9719" spans="1:6" x14ac:dyDescent="0.25">
      <c r="A9719" t="s">
        <v>2381</v>
      </c>
      <c r="B9719" t="s">
        <v>2401</v>
      </c>
      <c r="C9719" t="b">
        <v>1</v>
      </c>
      <c r="D9719" t="s">
        <v>15</v>
      </c>
      <c r="E9719">
        <v>13661</v>
      </c>
      <c r="F9719">
        <v>2020</v>
      </c>
    </row>
    <row r="9720" spans="1:6" x14ac:dyDescent="0.25">
      <c r="A9720" t="s">
        <v>2383</v>
      </c>
      <c r="B9720" t="s">
        <v>2339</v>
      </c>
      <c r="C9720" t="b">
        <v>1</v>
      </c>
      <c r="D9720" t="s">
        <v>15</v>
      </c>
      <c r="E9720">
        <v>250637</v>
      </c>
      <c r="F9720">
        <v>2020</v>
      </c>
    </row>
    <row r="9721" spans="1:6" x14ac:dyDescent="0.25">
      <c r="A9721" t="s">
        <v>2383</v>
      </c>
      <c r="B9721" t="s">
        <v>2339</v>
      </c>
      <c r="C9721" t="b">
        <v>1</v>
      </c>
      <c r="D9721" t="s">
        <v>69</v>
      </c>
      <c r="E9721">
        <v>26055</v>
      </c>
      <c r="F9721">
        <v>2020</v>
      </c>
    </row>
    <row r="9722" spans="1:6" x14ac:dyDescent="0.25">
      <c r="A9722" t="s">
        <v>2383</v>
      </c>
      <c r="B9722" t="s">
        <v>2339</v>
      </c>
      <c r="C9722" t="b">
        <v>1</v>
      </c>
      <c r="D9722" t="s">
        <v>35</v>
      </c>
      <c r="E9722">
        <v>319674</v>
      </c>
      <c r="F9722">
        <v>2020</v>
      </c>
    </row>
    <row r="9723" spans="1:6" x14ac:dyDescent="0.25">
      <c r="A9723" t="s">
        <v>2383</v>
      </c>
      <c r="B9723" t="s">
        <v>2339</v>
      </c>
      <c r="C9723" t="b">
        <v>1</v>
      </c>
      <c r="D9723" t="s">
        <v>69</v>
      </c>
      <c r="E9723">
        <v>30868</v>
      </c>
      <c r="F9723">
        <v>2020</v>
      </c>
    </row>
    <row r="9724" spans="1:6" x14ac:dyDescent="0.25">
      <c r="A9724" t="s">
        <v>2332</v>
      </c>
      <c r="B9724" t="s">
        <v>2350</v>
      </c>
      <c r="C9724" t="b">
        <v>0</v>
      </c>
      <c r="D9724" t="s">
        <v>60</v>
      </c>
      <c r="E9724">
        <v>0</v>
      </c>
      <c r="F9724">
        <v>2020</v>
      </c>
    </row>
    <row r="9725" spans="1:6" x14ac:dyDescent="0.25">
      <c r="A9725" t="s">
        <v>2388</v>
      </c>
      <c r="B9725" t="s">
        <v>2347</v>
      </c>
      <c r="C9725" t="b">
        <v>0</v>
      </c>
      <c r="D9725" t="s">
        <v>60</v>
      </c>
      <c r="E9725">
        <v>535.22400000000005</v>
      </c>
      <c r="F9725">
        <v>2020</v>
      </c>
    </row>
    <row r="9726" spans="1:6" x14ac:dyDescent="0.25">
      <c r="A9726" t="s">
        <v>2353</v>
      </c>
      <c r="B9726" t="s">
        <v>2345</v>
      </c>
      <c r="C9726" t="b">
        <v>0</v>
      </c>
      <c r="D9726" t="s">
        <v>60</v>
      </c>
      <c r="E9726">
        <v>31.776</v>
      </c>
      <c r="F9726">
        <v>2020</v>
      </c>
    </row>
    <row r="9727" spans="1:6" x14ac:dyDescent="0.25">
      <c r="A9727" t="s">
        <v>2383</v>
      </c>
      <c r="B9727" t="s">
        <v>2339</v>
      </c>
      <c r="C9727" t="b">
        <v>1</v>
      </c>
      <c r="D9727" t="s">
        <v>131</v>
      </c>
      <c r="E9727">
        <v>11272</v>
      </c>
      <c r="F9727">
        <v>2020</v>
      </c>
    </row>
    <row r="9728" spans="1:6" x14ac:dyDescent="0.25">
      <c r="A9728" t="s">
        <v>2382</v>
      </c>
      <c r="B9728" t="s">
        <v>2386</v>
      </c>
      <c r="C9728" t="b">
        <v>1</v>
      </c>
      <c r="D9728" t="s">
        <v>125</v>
      </c>
      <c r="E9728">
        <v>16337</v>
      </c>
      <c r="F9728">
        <v>2020</v>
      </c>
    </row>
    <row r="9729" spans="1:6" x14ac:dyDescent="0.25">
      <c r="A9729" t="s">
        <v>2338</v>
      </c>
      <c r="B9729" t="s">
        <v>2401</v>
      </c>
      <c r="C9729" t="b">
        <v>0</v>
      </c>
      <c r="D9729" t="s">
        <v>15</v>
      </c>
      <c r="E9729">
        <v>6219</v>
      </c>
      <c r="F9729">
        <v>2020</v>
      </c>
    </row>
    <row r="9730" spans="1:6" x14ac:dyDescent="0.25">
      <c r="A9730" t="s">
        <v>2391</v>
      </c>
      <c r="B9730" t="s">
        <v>2386</v>
      </c>
      <c r="C9730" t="b">
        <v>1</v>
      </c>
      <c r="D9730" t="s">
        <v>15</v>
      </c>
      <c r="E9730">
        <v>672</v>
      </c>
      <c r="F9730">
        <v>2020</v>
      </c>
    </row>
    <row r="9731" spans="1:6" x14ac:dyDescent="0.25">
      <c r="A9731" t="s">
        <v>2383</v>
      </c>
      <c r="B9731" t="s">
        <v>2339</v>
      </c>
      <c r="C9731" t="b">
        <v>1</v>
      </c>
      <c r="D9731" t="s">
        <v>114</v>
      </c>
      <c r="E9731">
        <v>632396</v>
      </c>
      <c r="F9731">
        <v>2020</v>
      </c>
    </row>
    <row r="9732" spans="1:6" x14ac:dyDescent="0.25">
      <c r="A9732" t="s">
        <v>2383</v>
      </c>
      <c r="B9732" t="s">
        <v>2339</v>
      </c>
      <c r="C9732" t="b">
        <v>1</v>
      </c>
      <c r="D9732" t="s">
        <v>114</v>
      </c>
      <c r="E9732">
        <v>552097</v>
      </c>
      <c r="F9732">
        <v>2020</v>
      </c>
    </row>
    <row r="9733" spans="1:6" x14ac:dyDescent="0.25">
      <c r="A9733" t="s">
        <v>2383</v>
      </c>
      <c r="B9733" t="s">
        <v>2339</v>
      </c>
      <c r="C9733" t="b">
        <v>1</v>
      </c>
      <c r="D9733" t="s">
        <v>42</v>
      </c>
      <c r="E9733">
        <v>413794</v>
      </c>
      <c r="F9733">
        <v>2020</v>
      </c>
    </row>
    <row r="9734" spans="1:6" x14ac:dyDescent="0.25">
      <c r="A9734" t="s">
        <v>2383</v>
      </c>
      <c r="B9734" t="s">
        <v>2339</v>
      </c>
      <c r="C9734" t="b">
        <v>1</v>
      </c>
      <c r="D9734" t="s">
        <v>40</v>
      </c>
      <c r="E9734">
        <v>102582</v>
      </c>
      <c r="F9734">
        <v>2020</v>
      </c>
    </row>
    <row r="9735" spans="1:6" x14ac:dyDescent="0.25">
      <c r="A9735" t="s">
        <v>2373</v>
      </c>
      <c r="B9735" t="s">
        <v>2352</v>
      </c>
      <c r="C9735" t="b">
        <v>1</v>
      </c>
      <c r="D9735" t="s">
        <v>15</v>
      </c>
      <c r="E9735">
        <v>31140</v>
      </c>
      <c r="F9735">
        <v>2020</v>
      </c>
    </row>
    <row r="9736" spans="1:6" x14ac:dyDescent="0.25">
      <c r="A9736" t="s">
        <v>2332</v>
      </c>
      <c r="B9736" t="s">
        <v>2343</v>
      </c>
      <c r="C9736" t="b">
        <v>0</v>
      </c>
      <c r="D9736" t="s">
        <v>15</v>
      </c>
      <c r="E9736">
        <v>244719</v>
      </c>
      <c r="F9736">
        <v>2020</v>
      </c>
    </row>
    <row r="9737" spans="1:6" x14ac:dyDescent="0.25">
      <c r="A9737" t="s">
        <v>2383</v>
      </c>
      <c r="B9737" t="s">
        <v>2343</v>
      </c>
      <c r="C9737" t="b">
        <v>1</v>
      </c>
      <c r="D9737" t="s">
        <v>15</v>
      </c>
      <c r="E9737">
        <v>461371</v>
      </c>
      <c r="F9737">
        <v>2020</v>
      </c>
    </row>
    <row r="9738" spans="1:6" x14ac:dyDescent="0.25">
      <c r="A9738" t="s">
        <v>2383</v>
      </c>
      <c r="B9738" t="s">
        <v>2339</v>
      </c>
      <c r="C9738" t="b">
        <v>1</v>
      </c>
      <c r="D9738" t="s">
        <v>119</v>
      </c>
      <c r="E9738">
        <v>168774</v>
      </c>
      <c r="F9738">
        <v>2020</v>
      </c>
    </row>
    <row r="9739" spans="1:6" x14ac:dyDescent="0.25">
      <c r="A9739" t="s">
        <v>2383</v>
      </c>
      <c r="B9739" t="s">
        <v>2339</v>
      </c>
      <c r="C9739" t="b">
        <v>1</v>
      </c>
      <c r="D9739" t="s">
        <v>16</v>
      </c>
      <c r="E9739">
        <v>91428</v>
      </c>
      <c r="F9739">
        <v>2020</v>
      </c>
    </row>
    <row r="9740" spans="1:6" x14ac:dyDescent="0.25">
      <c r="A9740" t="s">
        <v>2383</v>
      </c>
      <c r="B9740" t="s">
        <v>2339</v>
      </c>
      <c r="C9740" t="b">
        <v>1</v>
      </c>
      <c r="D9740" t="s">
        <v>114</v>
      </c>
      <c r="E9740">
        <v>501776</v>
      </c>
      <c r="F9740">
        <v>2020</v>
      </c>
    </row>
    <row r="9741" spans="1:6" x14ac:dyDescent="0.25">
      <c r="A9741" t="s">
        <v>2373</v>
      </c>
      <c r="B9741" t="s">
        <v>2401</v>
      </c>
      <c r="C9741" t="b">
        <v>1</v>
      </c>
      <c r="D9741" t="s">
        <v>15</v>
      </c>
      <c r="E9741">
        <v>1516</v>
      </c>
      <c r="F9741">
        <v>2020</v>
      </c>
    </row>
    <row r="9742" spans="1:6" x14ac:dyDescent="0.25">
      <c r="A9742" t="s">
        <v>2390</v>
      </c>
      <c r="B9742" t="s">
        <v>2339</v>
      </c>
      <c r="C9742" t="b">
        <v>1</v>
      </c>
      <c r="D9742" t="s">
        <v>114</v>
      </c>
      <c r="E9742">
        <v>1358663</v>
      </c>
      <c r="F9742">
        <v>2020</v>
      </c>
    </row>
    <row r="9743" spans="1:6" x14ac:dyDescent="0.25">
      <c r="A9743" t="s">
        <v>2383</v>
      </c>
      <c r="B9743" t="s">
        <v>2339</v>
      </c>
      <c r="C9743" t="b">
        <v>1</v>
      </c>
      <c r="D9743" t="s">
        <v>58</v>
      </c>
      <c r="E9743">
        <v>273390</v>
      </c>
      <c r="F9743">
        <v>2020</v>
      </c>
    </row>
    <row r="9744" spans="1:6" x14ac:dyDescent="0.25">
      <c r="A9744" t="s">
        <v>2383</v>
      </c>
      <c r="B9744" t="s">
        <v>2401</v>
      </c>
      <c r="C9744" t="b">
        <v>1</v>
      </c>
      <c r="D9744" t="s">
        <v>82</v>
      </c>
      <c r="E9744">
        <v>31204</v>
      </c>
      <c r="F9744">
        <v>2020</v>
      </c>
    </row>
    <row r="9745" spans="1:6" x14ac:dyDescent="0.25">
      <c r="A9745" t="s">
        <v>2383</v>
      </c>
      <c r="B9745" t="s">
        <v>2401</v>
      </c>
      <c r="C9745" t="b">
        <v>1</v>
      </c>
      <c r="D9745" t="s">
        <v>82</v>
      </c>
      <c r="E9745">
        <v>22890</v>
      </c>
      <c r="F9745">
        <v>2020</v>
      </c>
    </row>
    <row r="9746" spans="1:6" x14ac:dyDescent="0.25">
      <c r="A9746" t="s">
        <v>2383</v>
      </c>
      <c r="B9746" t="s">
        <v>2339</v>
      </c>
      <c r="C9746" t="b">
        <v>1</v>
      </c>
      <c r="D9746" t="s">
        <v>95</v>
      </c>
      <c r="E9746">
        <v>904252</v>
      </c>
      <c r="F9746">
        <v>2020</v>
      </c>
    </row>
    <row r="9747" spans="1:6" x14ac:dyDescent="0.25">
      <c r="A9747" t="s">
        <v>2383</v>
      </c>
      <c r="B9747" t="s">
        <v>2386</v>
      </c>
      <c r="C9747" t="b">
        <v>1</v>
      </c>
      <c r="D9747" t="s">
        <v>15</v>
      </c>
      <c r="E9747">
        <v>29012</v>
      </c>
      <c r="F9747">
        <v>2020</v>
      </c>
    </row>
    <row r="9748" spans="1:6" x14ac:dyDescent="0.25">
      <c r="A9748" t="s">
        <v>2383</v>
      </c>
      <c r="B9748" t="s">
        <v>2401</v>
      </c>
      <c r="C9748" t="b">
        <v>1</v>
      </c>
      <c r="D9748" t="s">
        <v>55</v>
      </c>
      <c r="E9748">
        <v>4623</v>
      </c>
      <c r="F9748">
        <v>2020</v>
      </c>
    </row>
    <row r="9749" spans="1:6" x14ac:dyDescent="0.25">
      <c r="A9749" t="s">
        <v>2383</v>
      </c>
      <c r="B9749" t="s">
        <v>2401</v>
      </c>
      <c r="C9749" t="b">
        <v>1</v>
      </c>
      <c r="D9749" t="s">
        <v>55</v>
      </c>
      <c r="E9749">
        <v>4339</v>
      </c>
      <c r="F9749">
        <v>2020</v>
      </c>
    </row>
    <row r="9750" spans="1:6" x14ac:dyDescent="0.25">
      <c r="A9750" t="s">
        <v>2383</v>
      </c>
      <c r="B9750" t="s">
        <v>2339</v>
      </c>
      <c r="C9750" t="b">
        <v>1</v>
      </c>
      <c r="D9750" t="s">
        <v>100</v>
      </c>
      <c r="E9750">
        <v>197222</v>
      </c>
      <c r="F9750">
        <v>2020</v>
      </c>
    </row>
    <row r="9751" spans="1:6" x14ac:dyDescent="0.25">
      <c r="A9751" t="s">
        <v>2383</v>
      </c>
      <c r="B9751" t="s">
        <v>2401</v>
      </c>
      <c r="C9751" t="b">
        <v>1</v>
      </c>
      <c r="D9751" t="s">
        <v>55</v>
      </c>
      <c r="E9751">
        <v>1561</v>
      </c>
      <c r="F9751">
        <v>2020</v>
      </c>
    </row>
    <row r="9752" spans="1:6" x14ac:dyDescent="0.25">
      <c r="A9752" t="s">
        <v>2381</v>
      </c>
      <c r="B9752" t="s">
        <v>2401</v>
      </c>
      <c r="C9752" t="b">
        <v>1</v>
      </c>
      <c r="D9752" t="s">
        <v>15</v>
      </c>
      <c r="E9752">
        <v>658462</v>
      </c>
      <c r="F9752">
        <v>2020</v>
      </c>
    </row>
    <row r="9753" spans="1:6" x14ac:dyDescent="0.25">
      <c r="A9753" t="s">
        <v>2389</v>
      </c>
      <c r="B9753" t="s">
        <v>2401</v>
      </c>
      <c r="C9753" t="b">
        <v>0</v>
      </c>
      <c r="D9753" t="s">
        <v>88</v>
      </c>
      <c r="E9753">
        <v>32209</v>
      </c>
      <c r="F9753">
        <v>2020</v>
      </c>
    </row>
    <row r="9754" spans="1:6" x14ac:dyDescent="0.25">
      <c r="A9754" t="s">
        <v>2383</v>
      </c>
      <c r="B9754" t="s">
        <v>2339</v>
      </c>
      <c r="C9754" t="b">
        <v>1</v>
      </c>
      <c r="D9754" t="s">
        <v>69</v>
      </c>
      <c r="E9754">
        <v>705585</v>
      </c>
      <c r="F9754">
        <v>2020</v>
      </c>
    </row>
    <row r="9755" spans="1:6" x14ac:dyDescent="0.25">
      <c r="A9755" t="s">
        <v>2332</v>
      </c>
      <c r="B9755" t="s">
        <v>2372</v>
      </c>
      <c r="C9755" t="b">
        <v>0</v>
      </c>
      <c r="D9755" t="s">
        <v>29</v>
      </c>
      <c r="E9755">
        <v>-118</v>
      </c>
      <c r="F9755">
        <v>2020</v>
      </c>
    </row>
    <row r="9756" spans="1:6" x14ac:dyDescent="0.25">
      <c r="A9756" t="s">
        <v>2383</v>
      </c>
      <c r="B9756" t="s">
        <v>2339</v>
      </c>
      <c r="C9756" t="b">
        <v>1</v>
      </c>
      <c r="D9756" t="s">
        <v>29</v>
      </c>
      <c r="E9756">
        <v>91182</v>
      </c>
      <c r="F9756">
        <v>2020</v>
      </c>
    </row>
    <row r="9757" spans="1:6" x14ac:dyDescent="0.25">
      <c r="A9757" t="s">
        <v>2389</v>
      </c>
      <c r="B9757" t="s">
        <v>2401</v>
      </c>
      <c r="C9757" t="b">
        <v>1</v>
      </c>
      <c r="D9757" t="s">
        <v>8</v>
      </c>
      <c r="E9757">
        <v>97826</v>
      </c>
      <c r="F9757">
        <v>2020</v>
      </c>
    </row>
    <row r="9758" spans="1:6" x14ac:dyDescent="0.25">
      <c r="A9758" t="s">
        <v>2383</v>
      </c>
      <c r="B9758" t="s">
        <v>2339</v>
      </c>
      <c r="C9758" t="b">
        <v>1</v>
      </c>
      <c r="D9758" t="s">
        <v>100</v>
      </c>
      <c r="E9758">
        <v>416692</v>
      </c>
      <c r="F9758">
        <v>2020</v>
      </c>
    </row>
    <row r="9759" spans="1:6" x14ac:dyDescent="0.25">
      <c r="A9759" t="s">
        <v>2383</v>
      </c>
      <c r="B9759" t="s">
        <v>2339</v>
      </c>
      <c r="C9759" t="b">
        <v>1</v>
      </c>
      <c r="D9759" t="s">
        <v>100</v>
      </c>
      <c r="E9759">
        <v>79188</v>
      </c>
      <c r="F9759">
        <v>2020</v>
      </c>
    </row>
    <row r="9760" spans="1:6" x14ac:dyDescent="0.25">
      <c r="A9760" t="s">
        <v>2383</v>
      </c>
      <c r="B9760" t="s">
        <v>2339</v>
      </c>
      <c r="C9760" t="b">
        <v>1</v>
      </c>
      <c r="D9760" t="s">
        <v>114</v>
      </c>
      <c r="E9760">
        <v>319380</v>
      </c>
      <c r="F9760">
        <v>2020</v>
      </c>
    </row>
    <row r="9761" spans="1:6" x14ac:dyDescent="0.25">
      <c r="A9761" t="s">
        <v>2390</v>
      </c>
      <c r="B9761" t="s">
        <v>2343</v>
      </c>
      <c r="C9761" t="b">
        <v>1</v>
      </c>
      <c r="D9761" t="s">
        <v>114</v>
      </c>
      <c r="E9761">
        <v>2283399</v>
      </c>
      <c r="F9761">
        <v>2020</v>
      </c>
    </row>
    <row r="9762" spans="1:6" x14ac:dyDescent="0.25">
      <c r="A9762" t="s">
        <v>2390</v>
      </c>
      <c r="B9762" t="s">
        <v>2343</v>
      </c>
      <c r="C9762" t="b">
        <v>1</v>
      </c>
      <c r="D9762" t="s">
        <v>114</v>
      </c>
      <c r="E9762">
        <v>3149844</v>
      </c>
      <c r="F9762">
        <v>2020</v>
      </c>
    </row>
    <row r="9763" spans="1:6" x14ac:dyDescent="0.25">
      <c r="A9763" t="s">
        <v>2383</v>
      </c>
      <c r="B9763" t="s">
        <v>2401</v>
      </c>
      <c r="C9763" t="b">
        <v>1</v>
      </c>
      <c r="D9763" t="s">
        <v>15</v>
      </c>
      <c r="E9763">
        <v>45018</v>
      </c>
      <c r="F9763">
        <v>2020</v>
      </c>
    </row>
    <row r="9764" spans="1:6" x14ac:dyDescent="0.25">
      <c r="A9764" t="s">
        <v>2383</v>
      </c>
      <c r="B9764" t="s">
        <v>2401</v>
      </c>
      <c r="C9764" t="b">
        <v>1</v>
      </c>
      <c r="D9764" t="s">
        <v>15</v>
      </c>
      <c r="E9764">
        <v>130092</v>
      </c>
      <c r="F9764">
        <v>2020</v>
      </c>
    </row>
    <row r="9765" spans="1:6" x14ac:dyDescent="0.25">
      <c r="A9765" t="s">
        <v>2383</v>
      </c>
      <c r="B9765" t="s">
        <v>2339</v>
      </c>
      <c r="C9765" t="b">
        <v>1</v>
      </c>
      <c r="D9765" t="s">
        <v>77</v>
      </c>
      <c r="E9765">
        <v>235334</v>
      </c>
      <c r="F9765">
        <v>2020</v>
      </c>
    </row>
    <row r="9766" spans="1:6" x14ac:dyDescent="0.25">
      <c r="A9766" t="s">
        <v>2381</v>
      </c>
      <c r="B9766" t="s">
        <v>2343</v>
      </c>
      <c r="C9766" t="b">
        <v>1</v>
      </c>
      <c r="D9766" t="s">
        <v>114</v>
      </c>
      <c r="E9766">
        <v>1170741</v>
      </c>
      <c r="F9766">
        <v>2020</v>
      </c>
    </row>
    <row r="9767" spans="1:6" x14ac:dyDescent="0.25">
      <c r="A9767" t="s">
        <v>2381</v>
      </c>
      <c r="B9767" t="s">
        <v>2343</v>
      </c>
      <c r="C9767" t="b">
        <v>1</v>
      </c>
      <c r="D9767" t="s">
        <v>114</v>
      </c>
      <c r="E9767">
        <v>1535178</v>
      </c>
      <c r="F9767">
        <v>2020</v>
      </c>
    </row>
    <row r="9768" spans="1:6" x14ac:dyDescent="0.25">
      <c r="A9768" t="s">
        <v>2383</v>
      </c>
      <c r="B9768" t="s">
        <v>2401</v>
      </c>
      <c r="C9768" t="b">
        <v>1</v>
      </c>
      <c r="D9768" t="s">
        <v>116</v>
      </c>
      <c r="E9768">
        <v>2075.04</v>
      </c>
      <c r="F9768">
        <v>2020</v>
      </c>
    </row>
    <row r="9769" spans="1:6" x14ac:dyDescent="0.25">
      <c r="A9769" t="s">
        <v>2332</v>
      </c>
      <c r="B9769" t="s">
        <v>2386</v>
      </c>
      <c r="C9769" t="b">
        <v>0</v>
      </c>
      <c r="D9769" t="s">
        <v>15</v>
      </c>
      <c r="E9769">
        <v>70203.75</v>
      </c>
      <c r="F9769">
        <v>2020</v>
      </c>
    </row>
    <row r="9770" spans="1:6" x14ac:dyDescent="0.25">
      <c r="A9770" t="s">
        <v>2383</v>
      </c>
      <c r="B9770" t="s">
        <v>2386</v>
      </c>
      <c r="C9770" t="b">
        <v>1</v>
      </c>
      <c r="D9770" t="s">
        <v>15</v>
      </c>
      <c r="E9770">
        <v>183655.92</v>
      </c>
      <c r="F9770">
        <v>2020</v>
      </c>
    </row>
    <row r="9771" spans="1:6" x14ac:dyDescent="0.25">
      <c r="A9771" t="s">
        <v>2383</v>
      </c>
      <c r="B9771" t="s">
        <v>2339</v>
      </c>
      <c r="C9771" t="b">
        <v>1</v>
      </c>
      <c r="D9771" t="s">
        <v>35</v>
      </c>
      <c r="E9771">
        <v>673076</v>
      </c>
      <c r="F9771">
        <v>2020</v>
      </c>
    </row>
    <row r="9772" spans="1:6" x14ac:dyDescent="0.25">
      <c r="A9772" t="s">
        <v>2383</v>
      </c>
      <c r="B9772" t="s">
        <v>2401</v>
      </c>
      <c r="C9772" t="b">
        <v>1</v>
      </c>
      <c r="D9772" t="s">
        <v>114</v>
      </c>
      <c r="E9772">
        <v>17344</v>
      </c>
      <c r="F9772">
        <v>2020</v>
      </c>
    </row>
    <row r="9773" spans="1:6" x14ac:dyDescent="0.25">
      <c r="A9773" t="s">
        <v>2383</v>
      </c>
      <c r="B9773" t="s">
        <v>2401</v>
      </c>
      <c r="C9773" t="b">
        <v>1</v>
      </c>
      <c r="D9773" t="s">
        <v>82</v>
      </c>
      <c r="E9773">
        <v>6380</v>
      </c>
      <c r="F9773">
        <v>2020</v>
      </c>
    </row>
    <row r="9774" spans="1:6" x14ac:dyDescent="0.25">
      <c r="A9774" t="s">
        <v>2383</v>
      </c>
      <c r="B9774" t="s">
        <v>2401</v>
      </c>
      <c r="C9774" t="b">
        <v>0</v>
      </c>
      <c r="D9774" t="s">
        <v>27</v>
      </c>
      <c r="E9774">
        <v>1593</v>
      </c>
      <c r="F9774">
        <v>2020</v>
      </c>
    </row>
    <row r="9775" spans="1:6" x14ac:dyDescent="0.25">
      <c r="A9775" t="s">
        <v>2383</v>
      </c>
      <c r="B9775" t="s">
        <v>2401</v>
      </c>
      <c r="C9775" t="b">
        <v>0</v>
      </c>
      <c r="D9775" t="s">
        <v>24</v>
      </c>
      <c r="E9775">
        <v>1131</v>
      </c>
      <c r="F9775">
        <v>2020</v>
      </c>
    </row>
    <row r="9776" spans="1:6" x14ac:dyDescent="0.25">
      <c r="A9776" t="s">
        <v>2383</v>
      </c>
      <c r="B9776" t="s">
        <v>2401</v>
      </c>
      <c r="C9776" t="b">
        <v>0</v>
      </c>
      <c r="D9776" t="s">
        <v>114</v>
      </c>
      <c r="E9776">
        <v>884</v>
      </c>
      <c r="F9776">
        <v>2020</v>
      </c>
    </row>
    <row r="9777" spans="1:6" x14ac:dyDescent="0.25">
      <c r="A9777" t="s">
        <v>2389</v>
      </c>
      <c r="B9777" t="s">
        <v>2401</v>
      </c>
      <c r="C9777" t="b">
        <v>0</v>
      </c>
      <c r="D9777" t="s">
        <v>52</v>
      </c>
      <c r="E9777">
        <v>3016</v>
      </c>
      <c r="F9777">
        <v>2020</v>
      </c>
    </row>
    <row r="9778" spans="1:6" x14ac:dyDescent="0.25">
      <c r="A9778" t="s">
        <v>2383</v>
      </c>
      <c r="B9778" t="s">
        <v>2401</v>
      </c>
      <c r="C9778" t="b">
        <v>0</v>
      </c>
      <c r="D9778" t="s">
        <v>52</v>
      </c>
      <c r="E9778">
        <v>1352</v>
      </c>
      <c r="F9778">
        <v>2020</v>
      </c>
    </row>
    <row r="9779" spans="1:6" x14ac:dyDescent="0.25">
      <c r="A9779" t="s">
        <v>2389</v>
      </c>
      <c r="B9779" t="s">
        <v>2401</v>
      </c>
      <c r="C9779" t="b">
        <v>0</v>
      </c>
      <c r="D9779" t="s">
        <v>79</v>
      </c>
      <c r="E9779">
        <v>2201</v>
      </c>
      <c r="F9779">
        <v>2020</v>
      </c>
    </row>
    <row r="9780" spans="1:6" x14ac:dyDescent="0.25">
      <c r="A9780" t="s">
        <v>2390</v>
      </c>
      <c r="B9780" t="s">
        <v>2401</v>
      </c>
      <c r="C9780" t="b">
        <v>1</v>
      </c>
      <c r="D9780" t="s">
        <v>74</v>
      </c>
      <c r="E9780">
        <v>371568</v>
      </c>
      <c r="F9780">
        <v>2020</v>
      </c>
    </row>
    <row r="9781" spans="1:6" x14ac:dyDescent="0.25">
      <c r="A9781" t="s">
        <v>2383</v>
      </c>
      <c r="B9781" t="s">
        <v>2339</v>
      </c>
      <c r="C9781" t="b">
        <v>1</v>
      </c>
      <c r="D9781" t="s">
        <v>42</v>
      </c>
      <c r="E9781">
        <v>439411</v>
      </c>
      <c r="F9781">
        <v>2020</v>
      </c>
    </row>
    <row r="9782" spans="1:6" x14ac:dyDescent="0.25">
      <c r="A9782" t="s">
        <v>2383</v>
      </c>
      <c r="B9782" t="s">
        <v>2339</v>
      </c>
      <c r="C9782" t="b">
        <v>1</v>
      </c>
      <c r="D9782" t="s">
        <v>32</v>
      </c>
      <c r="E9782">
        <v>92624.75</v>
      </c>
      <c r="F9782">
        <v>2020</v>
      </c>
    </row>
    <row r="9783" spans="1:6" x14ac:dyDescent="0.25">
      <c r="A9783" t="s">
        <v>2383</v>
      </c>
      <c r="B9783" t="s">
        <v>2339</v>
      </c>
      <c r="C9783" t="b">
        <v>1</v>
      </c>
      <c r="D9783" t="s">
        <v>58</v>
      </c>
      <c r="E9783">
        <v>220986</v>
      </c>
      <c r="F9783">
        <v>2020</v>
      </c>
    </row>
    <row r="9784" spans="1:6" x14ac:dyDescent="0.25">
      <c r="A9784" t="s">
        <v>2383</v>
      </c>
      <c r="B9784" t="s">
        <v>2339</v>
      </c>
      <c r="C9784" t="b">
        <v>1</v>
      </c>
      <c r="D9784" t="s">
        <v>114</v>
      </c>
      <c r="E9784">
        <v>240072</v>
      </c>
      <c r="F9784">
        <v>2020</v>
      </c>
    </row>
    <row r="9785" spans="1:6" x14ac:dyDescent="0.25">
      <c r="A9785" t="s">
        <v>2383</v>
      </c>
      <c r="B9785" t="s">
        <v>2429</v>
      </c>
      <c r="C9785" t="b">
        <v>1</v>
      </c>
      <c r="D9785" t="s">
        <v>97</v>
      </c>
      <c r="E9785">
        <v>192101</v>
      </c>
      <c r="F9785">
        <v>2020</v>
      </c>
    </row>
    <row r="9786" spans="1:6" x14ac:dyDescent="0.25">
      <c r="A9786" t="s">
        <v>2338</v>
      </c>
      <c r="B9786" t="s">
        <v>2386</v>
      </c>
      <c r="C9786" t="b">
        <v>1</v>
      </c>
      <c r="D9786" t="s">
        <v>66</v>
      </c>
      <c r="E9786">
        <v>10197</v>
      </c>
      <c r="F9786">
        <v>2020</v>
      </c>
    </row>
    <row r="9787" spans="1:6" x14ac:dyDescent="0.25">
      <c r="A9787" t="s">
        <v>2338</v>
      </c>
      <c r="B9787" t="s">
        <v>2339</v>
      </c>
      <c r="C9787" t="b">
        <v>0</v>
      </c>
      <c r="D9787" t="s">
        <v>55</v>
      </c>
      <c r="E9787">
        <v>4844.07</v>
      </c>
      <c r="F9787">
        <v>2020</v>
      </c>
    </row>
    <row r="9788" spans="1:6" x14ac:dyDescent="0.25">
      <c r="A9788" t="s">
        <v>2338</v>
      </c>
      <c r="B9788" t="s">
        <v>2339</v>
      </c>
      <c r="C9788" t="b">
        <v>1</v>
      </c>
      <c r="D9788" t="s">
        <v>50</v>
      </c>
      <c r="E9788">
        <v>55861</v>
      </c>
      <c r="F9788">
        <v>2020</v>
      </c>
    </row>
    <row r="9789" spans="1:6" x14ac:dyDescent="0.25">
      <c r="A9789" t="s">
        <v>2383</v>
      </c>
      <c r="B9789" t="s">
        <v>2401</v>
      </c>
      <c r="C9789" t="b">
        <v>1</v>
      </c>
      <c r="D9789" t="s">
        <v>114</v>
      </c>
      <c r="E9789">
        <v>16453</v>
      </c>
      <c r="F9789">
        <v>2020</v>
      </c>
    </row>
    <row r="9790" spans="1:6" x14ac:dyDescent="0.25">
      <c r="A9790" t="s">
        <v>2338</v>
      </c>
      <c r="B9790" t="s">
        <v>2401</v>
      </c>
      <c r="C9790" t="b">
        <v>0</v>
      </c>
      <c r="D9790" t="s">
        <v>15</v>
      </c>
      <c r="E9790">
        <v>1786</v>
      </c>
      <c r="F9790">
        <v>2020</v>
      </c>
    </row>
    <row r="9791" spans="1:6" x14ac:dyDescent="0.25">
      <c r="A9791" t="s">
        <v>2338</v>
      </c>
      <c r="B9791" t="s">
        <v>2401</v>
      </c>
      <c r="C9791" t="b">
        <v>1</v>
      </c>
      <c r="D9791" t="s">
        <v>79</v>
      </c>
      <c r="E9791">
        <v>6075</v>
      </c>
      <c r="F9791">
        <v>2020</v>
      </c>
    </row>
    <row r="9792" spans="1:6" x14ac:dyDescent="0.25">
      <c r="A9792" t="s">
        <v>2383</v>
      </c>
      <c r="B9792" t="s">
        <v>2401</v>
      </c>
      <c r="C9792" t="b">
        <v>1</v>
      </c>
      <c r="D9792" t="s">
        <v>79</v>
      </c>
      <c r="E9792">
        <v>8061</v>
      </c>
      <c r="F9792">
        <v>2020</v>
      </c>
    </row>
    <row r="9793" spans="1:6" x14ac:dyDescent="0.25">
      <c r="A9793" t="s">
        <v>2383</v>
      </c>
      <c r="B9793" t="s">
        <v>2401</v>
      </c>
      <c r="C9793" t="b">
        <v>1</v>
      </c>
      <c r="D9793" t="s">
        <v>55</v>
      </c>
      <c r="E9793">
        <v>3517</v>
      </c>
      <c r="F9793">
        <v>2020</v>
      </c>
    </row>
    <row r="9794" spans="1:6" x14ac:dyDescent="0.25">
      <c r="A9794" t="s">
        <v>2383</v>
      </c>
      <c r="B9794" t="s">
        <v>2401</v>
      </c>
      <c r="C9794" t="b">
        <v>1</v>
      </c>
      <c r="D9794" t="s">
        <v>15</v>
      </c>
      <c r="E9794">
        <v>2293</v>
      </c>
      <c r="F9794">
        <v>2020</v>
      </c>
    </row>
    <row r="9795" spans="1:6" x14ac:dyDescent="0.25">
      <c r="A9795" t="s">
        <v>2446</v>
      </c>
      <c r="B9795" t="s">
        <v>2475</v>
      </c>
      <c r="C9795" t="b">
        <v>1</v>
      </c>
      <c r="D9795" t="s">
        <v>103</v>
      </c>
      <c r="E9795">
        <v>120229</v>
      </c>
      <c r="F9795">
        <v>2020</v>
      </c>
    </row>
    <row r="9796" spans="1:6" x14ac:dyDescent="0.25">
      <c r="A9796" t="s">
        <v>2338</v>
      </c>
      <c r="B9796" t="s">
        <v>2401</v>
      </c>
      <c r="C9796" t="b">
        <v>1</v>
      </c>
      <c r="D9796" t="s">
        <v>79</v>
      </c>
      <c r="E9796">
        <v>10158</v>
      </c>
      <c r="F9796">
        <v>2020</v>
      </c>
    </row>
    <row r="9797" spans="1:6" x14ac:dyDescent="0.25">
      <c r="A9797" t="s">
        <v>2338</v>
      </c>
      <c r="B9797" t="s">
        <v>2401</v>
      </c>
      <c r="C9797" t="b">
        <v>1</v>
      </c>
      <c r="D9797" t="s">
        <v>8</v>
      </c>
      <c r="E9797">
        <v>7408</v>
      </c>
      <c r="F9797">
        <v>2020</v>
      </c>
    </row>
    <row r="9798" spans="1:6" x14ac:dyDescent="0.25">
      <c r="A9798" t="s">
        <v>2338</v>
      </c>
      <c r="B9798" t="s">
        <v>2339</v>
      </c>
      <c r="C9798" t="b">
        <v>1</v>
      </c>
      <c r="D9798" t="s">
        <v>40</v>
      </c>
      <c r="E9798">
        <v>5316</v>
      </c>
      <c r="F9798">
        <v>2020</v>
      </c>
    </row>
    <row r="9799" spans="1:6" x14ac:dyDescent="0.25">
      <c r="A9799" t="s">
        <v>2383</v>
      </c>
      <c r="B9799" t="s">
        <v>2401</v>
      </c>
      <c r="C9799" t="b">
        <v>1</v>
      </c>
      <c r="D9799" t="s">
        <v>15</v>
      </c>
      <c r="E9799">
        <v>61170</v>
      </c>
      <c r="F9799">
        <v>2020</v>
      </c>
    </row>
    <row r="9800" spans="1:6" x14ac:dyDescent="0.25">
      <c r="A9800" t="s">
        <v>2338</v>
      </c>
      <c r="B9800" t="s">
        <v>2401</v>
      </c>
      <c r="C9800" t="b">
        <v>0</v>
      </c>
      <c r="D9800" t="s">
        <v>79</v>
      </c>
      <c r="E9800">
        <v>3930</v>
      </c>
      <c r="F9800">
        <v>2020</v>
      </c>
    </row>
    <row r="9801" spans="1:6" x14ac:dyDescent="0.25">
      <c r="A9801" t="s">
        <v>2446</v>
      </c>
      <c r="B9801" t="s">
        <v>2339</v>
      </c>
      <c r="C9801" t="b">
        <v>1</v>
      </c>
      <c r="D9801" t="s">
        <v>95</v>
      </c>
      <c r="E9801">
        <v>984059</v>
      </c>
      <c r="F9801">
        <v>2020</v>
      </c>
    </row>
    <row r="9802" spans="1:6" x14ac:dyDescent="0.25">
      <c r="A9802" t="s">
        <v>2383</v>
      </c>
      <c r="B9802" t="s">
        <v>2401</v>
      </c>
      <c r="C9802" t="b">
        <v>1</v>
      </c>
      <c r="D9802" t="s">
        <v>8</v>
      </c>
      <c r="E9802">
        <v>20535</v>
      </c>
      <c r="F9802">
        <v>2020</v>
      </c>
    </row>
    <row r="9803" spans="1:6" x14ac:dyDescent="0.25">
      <c r="A9803" t="s">
        <v>2332</v>
      </c>
      <c r="B9803" t="s">
        <v>2350</v>
      </c>
      <c r="C9803" t="b">
        <v>0</v>
      </c>
      <c r="D9803" t="s">
        <v>37</v>
      </c>
      <c r="E9803">
        <v>0</v>
      </c>
      <c r="F9803">
        <v>2020</v>
      </c>
    </row>
    <row r="9804" spans="1:6" x14ac:dyDescent="0.25">
      <c r="A9804" t="s">
        <v>2383</v>
      </c>
      <c r="B9804" t="s">
        <v>2339</v>
      </c>
      <c r="C9804" t="b">
        <v>1</v>
      </c>
      <c r="D9804" t="s">
        <v>40</v>
      </c>
      <c r="E9804">
        <v>17666</v>
      </c>
      <c r="F9804">
        <v>2020</v>
      </c>
    </row>
    <row r="9805" spans="1:6" x14ac:dyDescent="0.25">
      <c r="A9805" t="s">
        <v>2383</v>
      </c>
      <c r="B9805" t="s">
        <v>2339</v>
      </c>
      <c r="C9805" t="b">
        <v>1</v>
      </c>
      <c r="D9805" t="s">
        <v>60</v>
      </c>
      <c r="E9805">
        <v>71992</v>
      </c>
      <c r="F9805">
        <v>2020</v>
      </c>
    </row>
    <row r="9806" spans="1:6" x14ac:dyDescent="0.25">
      <c r="A9806" t="s">
        <v>2457</v>
      </c>
      <c r="B9806" t="s">
        <v>2350</v>
      </c>
      <c r="C9806" t="b">
        <v>0</v>
      </c>
      <c r="D9806" t="s">
        <v>88</v>
      </c>
      <c r="E9806">
        <v>3</v>
      </c>
      <c r="F9806">
        <v>2020</v>
      </c>
    </row>
    <row r="9807" spans="1:6" x14ac:dyDescent="0.25">
      <c r="A9807" t="s">
        <v>2342</v>
      </c>
      <c r="B9807" t="s">
        <v>2350</v>
      </c>
      <c r="C9807" t="b">
        <v>0</v>
      </c>
      <c r="D9807" t="s">
        <v>100</v>
      </c>
      <c r="E9807">
        <v>1</v>
      </c>
      <c r="F9807">
        <v>2020</v>
      </c>
    </row>
    <row r="9808" spans="1:6" x14ac:dyDescent="0.25">
      <c r="A9808" t="s">
        <v>2383</v>
      </c>
      <c r="B9808" t="s">
        <v>2339</v>
      </c>
      <c r="C9808" t="b">
        <v>1</v>
      </c>
      <c r="D9808" t="s">
        <v>114</v>
      </c>
      <c r="E9808">
        <v>65168</v>
      </c>
      <c r="F9808">
        <v>2020</v>
      </c>
    </row>
    <row r="9809" spans="1:6" x14ac:dyDescent="0.25">
      <c r="A9809" t="s">
        <v>2338</v>
      </c>
      <c r="B9809" t="s">
        <v>2401</v>
      </c>
      <c r="C9809" t="b">
        <v>0</v>
      </c>
      <c r="D9809" t="s">
        <v>79</v>
      </c>
      <c r="E9809">
        <v>1484.01</v>
      </c>
      <c r="F9809">
        <v>2020</v>
      </c>
    </row>
    <row r="9810" spans="1:6" x14ac:dyDescent="0.25">
      <c r="A9810" t="s">
        <v>2354</v>
      </c>
      <c r="B9810" t="s">
        <v>2350</v>
      </c>
      <c r="C9810" t="b">
        <v>0</v>
      </c>
      <c r="D9810" t="s">
        <v>100</v>
      </c>
      <c r="E9810">
        <v>90.16</v>
      </c>
      <c r="F9810">
        <v>2020</v>
      </c>
    </row>
    <row r="9811" spans="1:6" x14ac:dyDescent="0.25">
      <c r="A9811" t="s">
        <v>2332</v>
      </c>
      <c r="B9811" t="s">
        <v>2350</v>
      </c>
      <c r="C9811" t="b">
        <v>0</v>
      </c>
      <c r="D9811" t="s">
        <v>58</v>
      </c>
      <c r="E9811">
        <v>0</v>
      </c>
      <c r="F9811">
        <v>2020</v>
      </c>
    </row>
    <row r="9812" spans="1:6" x14ac:dyDescent="0.25">
      <c r="A9812" t="s">
        <v>2342</v>
      </c>
      <c r="B9812" t="s">
        <v>2347</v>
      </c>
      <c r="C9812" t="b">
        <v>0</v>
      </c>
      <c r="D9812" t="s">
        <v>58</v>
      </c>
      <c r="E9812">
        <v>3773</v>
      </c>
      <c r="F9812">
        <v>2020</v>
      </c>
    </row>
    <row r="9813" spans="1:6" x14ac:dyDescent="0.25">
      <c r="A9813" t="s">
        <v>2332</v>
      </c>
      <c r="B9813" t="s">
        <v>2350</v>
      </c>
      <c r="C9813" t="b">
        <v>0</v>
      </c>
      <c r="D9813" t="s">
        <v>15</v>
      </c>
      <c r="E9813">
        <v>0</v>
      </c>
      <c r="F9813">
        <v>2020</v>
      </c>
    </row>
    <row r="9814" spans="1:6" x14ac:dyDescent="0.25">
      <c r="A9814" t="s">
        <v>2353</v>
      </c>
      <c r="B9814" t="s">
        <v>2350</v>
      </c>
      <c r="C9814" t="b">
        <v>0</v>
      </c>
      <c r="D9814" t="s">
        <v>77</v>
      </c>
      <c r="E9814">
        <v>439.31099999999998</v>
      </c>
      <c r="F9814">
        <v>2020</v>
      </c>
    </row>
    <row r="9815" spans="1:6" x14ac:dyDescent="0.25">
      <c r="A9815" t="s">
        <v>2389</v>
      </c>
      <c r="B9815" t="s">
        <v>2386</v>
      </c>
      <c r="C9815" t="b">
        <v>1</v>
      </c>
      <c r="D9815" t="s">
        <v>77</v>
      </c>
      <c r="E9815">
        <v>514293.69</v>
      </c>
      <c r="F9815">
        <v>2020</v>
      </c>
    </row>
    <row r="9816" spans="1:6" x14ac:dyDescent="0.25">
      <c r="A9816" t="s">
        <v>2391</v>
      </c>
      <c r="B9816" t="s">
        <v>2352</v>
      </c>
      <c r="C9816" t="b">
        <v>0</v>
      </c>
      <c r="D9816" t="s">
        <v>15</v>
      </c>
      <c r="E9816">
        <v>916</v>
      </c>
      <c r="F9816">
        <v>2020</v>
      </c>
    </row>
    <row r="9817" spans="1:6" x14ac:dyDescent="0.25">
      <c r="A9817" t="s">
        <v>2382</v>
      </c>
      <c r="B9817" t="s">
        <v>2386</v>
      </c>
      <c r="C9817" t="b">
        <v>1</v>
      </c>
      <c r="D9817" t="s">
        <v>15</v>
      </c>
      <c r="E9817">
        <v>1340</v>
      </c>
      <c r="F9817">
        <v>2020</v>
      </c>
    </row>
    <row r="9818" spans="1:6" x14ac:dyDescent="0.25">
      <c r="A9818" t="s">
        <v>2390</v>
      </c>
      <c r="B9818" t="s">
        <v>2401</v>
      </c>
      <c r="C9818" t="b">
        <v>0</v>
      </c>
      <c r="D9818" t="s">
        <v>15</v>
      </c>
      <c r="E9818">
        <v>3930</v>
      </c>
      <c r="F9818">
        <v>2020</v>
      </c>
    </row>
    <row r="9819" spans="1:6" x14ac:dyDescent="0.25">
      <c r="A9819" t="s">
        <v>2383</v>
      </c>
      <c r="B9819" t="s">
        <v>2386</v>
      </c>
      <c r="C9819" t="b">
        <v>1</v>
      </c>
      <c r="D9819" t="s">
        <v>122</v>
      </c>
      <c r="E9819">
        <v>4118</v>
      </c>
      <c r="F9819">
        <v>2020</v>
      </c>
    </row>
    <row r="9820" spans="1:6" x14ac:dyDescent="0.25">
      <c r="A9820" t="s">
        <v>2338</v>
      </c>
      <c r="B9820" t="s">
        <v>2386</v>
      </c>
      <c r="C9820" t="b">
        <v>1</v>
      </c>
      <c r="D9820" t="s">
        <v>3</v>
      </c>
      <c r="E9820">
        <v>12862</v>
      </c>
      <c r="F9820">
        <v>2020</v>
      </c>
    </row>
    <row r="9821" spans="1:6" x14ac:dyDescent="0.25">
      <c r="A9821" t="s">
        <v>2383</v>
      </c>
      <c r="B9821" t="s">
        <v>2401</v>
      </c>
      <c r="C9821" t="b">
        <v>1</v>
      </c>
      <c r="D9821" t="s">
        <v>15</v>
      </c>
      <c r="E9821">
        <v>42864</v>
      </c>
      <c r="F9821">
        <v>2020</v>
      </c>
    </row>
    <row r="9822" spans="1:6" x14ac:dyDescent="0.25">
      <c r="A9822" t="s">
        <v>2332</v>
      </c>
      <c r="B9822" t="s">
        <v>2345</v>
      </c>
      <c r="C9822" t="b">
        <v>0</v>
      </c>
      <c r="D9822" t="s">
        <v>37</v>
      </c>
      <c r="E9822">
        <v>0</v>
      </c>
      <c r="F9822">
        <v>2020</v>
      </c>
    </row>
    <row r="9823" spans="1:6" x14ac:dyDescent="0.25">
      <c r="A9823" t="s">
        <v>2408</v>
      </c>
      <c r="B9823" t="s">
        <v>2352</v>
      </c>
      <c r="C9823" t="b">
        <v>0</v>
      </c>
      <c r="D9823" t="s">
        <v>37</v>
      </c>
      <c r="E9823">
        <v>487124.2</v>
      </c>
      <c r="F9823">
        <v>2020</v>
      </c>
    </row>
    <row r="9824" spans="1:6" x14ac:dyDescent="0.25">
      <c r="A9824" t="s">
        <v>2383</v>
      </c>
      <c r="B9824" t="s">
        <v>2401</v>
      </c>
      <c r="C9824" t="b">
        <v>0</v>
      </c>
      <c r="D9824" t="s">
        <v>27</v>
      </c>
      <c r="E9824">
        <v>1762</v>
      </c>
      <c r="F9824">
        <v>2020</v>
      </c>
    </row>
    <row r="9825" spans="1:6" x14ac:dyDescent="0.25">
      <c r="A9825" t="s">
        <v>2338</v>
      </c>
      <c r="B9825" t="s">
        <v>2339</v>
      </c>
      <c r="C9825" t="b">
        <v>1</v>
      </c>
      <c r="D9825" t="s">
        <v>55</v>
      </c>
      <c r="E9825">
        <v>1663</v>
      </c>
      <c r="F9825">
        <v>2020</v>
      </c>
    </row>
    <row r="9826" spans="1:6" x14ac:dyDescent="0.25">
      <c r="A9826" t="s">
        <v>2332</v>
      </c>
      <c r="B9826" t="s">
        <v>2345</v>
      </c>
      <c r="C9826" t="b">
        <v>0</v>
      </c>
      <c r="D9826" t="s">
        <v>58</v>
      </c>
      <c r="E9826">
        <v>0</v>
      </c>
      <c r="F9826">
        <v>2020</v>
      </c>
    </row>
    <row r="9827" spans="1:6" x14ac:dyDescent="0.25">
      <c r="A9827" t="s">
        <v>2413</v>
      </c>
      <c r="B9827" t="s">
        <v>2347</v>
      </c>
      <c r="C9827" t="b">
        <v>0</v>
      </c>
      <c r="D9827" t="s">
        <v>58</v>
      </c>
      <c r="E9827">
        <v>85099.623000000007</v>
      </c>
      <c r="F9827">
        <v>2020</v>
      </c>
    </row>
    <row r="9828" spans="1:6" x14ac:dyDescent="0.25">
      <c r="A9828" t="s">
        <v>2353</v>
      </c>
      <c r="B9828" t="s">
        <v>2386</v>
      </c>
      <c r="C9828" t="b">
        <v>0</v>
      </c>
      <c r="D9828" t="s">
        <v>58</v>
      </c>
      <c r="E9828">
        <v>847.673</v>
      </c>
      <c r="F9828">
        <v>2020</v>
      </c>
    </row>
    <row r="9829" spans="1:6" x14ac:dyDescent="0.25">
      <c r="A9829" t="s">
        <v>2383</v>
      </c>
      <c r="B9829" t="s">
        <v>2401</v>
      </c>
      <c r="C9829" t="b">
        <v>1</v>
      </c>
      <c r="D9829" t="s">
        <v>114</v>
      </c>
      <c r="E9829">
        <v>16554</v>
      </c>
      <c r="F9829">
        <v>2020</v>
      </c>
    </row>
    <row r="9830" spans="1:6" x14ac:dyDescent="0.25">
      <c r="A9830" t="s">
        <v>2332</v>
      </c>
      <c r="B9830" t="s">
        <v>2347</v>
      </c>
      <c r="C9830" t="b">
        <v>0</v>
      </c>
      <c r="D9830" t="s">
        <v>114</v>
      </c>
      <c r="E9830">
        <v>0</v>
      </c>
      <c r="F9830">
        <v>2020</v>
      </c>
    </row>
    <row r="9831" spans="1:6" x14ac:dyDescent="0.25">
      <c r="A9831" t="s">
        <v>2407</v>
      </c>
      <c r="B9831" t="s">
        <v>2350</v>
      </c>
      <c r="C9831" t="b">
        <v>0</v>
      </c>
      <c r="D9831" t="s">
        <v>114</v>
      </c>
      <c r="E9831">
        <v>115.43</v>
      </c>
      <c r="F9831">
        <v>2020</v>
      </c>
    </row>
    <row r="9832" spans="1:6" x14ac:dyDescent="0.25">
      <c r="A9832" t="s">
        <v>2332</v>
      </c>
      <c r="B9832" t="s">
        <v>2350</v>
      </c>
      <c r="C9832" t="b">
        <v>0</v>
      </c>
      <c r="D9832" t="s">
        <v>114</v>
      </c>
      <c r="E9832">
        <v>0</v>
      </c>
      <c r="F9832">
        <v>2020</v>
      </c>
    </row>
    <row r="9833" spans="1:6" x14ac:dyDescent="0.25">
      <c r="A9833" t="s">
        <v>2383</v>
      </c>
      <c r="B9833" t="s">
        <v>2401</v>
      </c>
      <c r="C9833" t="b">
        <v>1</v>
      </c>
      <c r="D9833" t="s">
        <v>79</v>
      </c>
      <c r="E9833">
        <v>1559</v>
      </c>
      <c r="F9833">
        <v>2020</v>
      </c>
    </row>
    <row r="9834" spans="1:6" x14ac:dyDescent="0.25">
      <c r="A9834" t="s">
        <v>2338</v>
      </c>
      <c r="B9834" t="s">
        <v>2339</v>
      </c>
      <c r="C9834" t="b">
        <v>1</v>
      </c>
      <c r="D9834" t="s">
        <v>40</v>
      </c>
      <c r="E9834">
        <v>3342</v>
      </c>
      <c r="F9834">
        <v>2020</v>
      </c>
    </row>
    <row r="9835" spans="1:6" x14ac:dyDescent="0.25">
      <c r="A9835" t="s">
        <v>2383</v>
      </c>
      <c r="B9835" t="s">
        <v>2401</v>
      </c>
      <c r="C9835" t="b">
        <v>1</v>
      </c>
      <c r="D9835" t="s">
        <v>15</v>
      </c>
      <c r="E9835">
        <v>4275</v>
      </c>
      <c r="F9835">
        <v>2020</v>
      </c>
    </row>
    <row r="9836" spans="1:6" x14ac:dyDescent="0.25">
      <c r="A9836" t="s">
        <v>2383</v>
      </c>
      <c r="B9836" t="s">
        <v>2401</v>
      </c>
      <c r="C9836" t="b">
        <v>1</v>
      </c>
      <c r="D9836" t="s">
        <v>15</v>
      </c>
      <c r="E9836">
        <v>3951</v>
      </c>
      <c r="F9836">
        <v>2020</v>
      </c>
    </row>
    <row r="9837" spans="1:6" x14ac:dyDescent="0.25">
      <c r="A9837" t="s">
        <v>2354</v>
      </c>
      <c r="B9837" t="s">
        <v>2352</v>
      </c>
      <c r="C9837" t="b">
        <v>0</v>
      </c>
      <c r="D9837" t="s">
        <v>42</v>
      </c>
      <c r="E9837">
        <v>164304.84</v>
      </c>
      <c r="F9837">
        <v>2020</v>
      </c>
    </row>
    <row r="9838" spans="1:6" x14ac:dyDescent="0.25">
      <c r="A9838" t="s">
        <v>2338</v>
      </c>
      <c r="B9838" t="s">
        <v>2401</v>
      </c>
      <c r="C9838" t="b">
        <v>1</v>
      </c>
      <c r="D9838" t="s">
        <v>15</v>
      </c>
      <c r="E9838">
        <v>2402</v>
      </c>
      <c r="F9838">
        <v>2020</v>
      </c>
    </row>
    <row r="9839" spans="1:6" x14ac:dyDescent="0.25">
      <c r="A9839" t="s">
        <v>2383</v>
      </c>
      <c r="B9839" t="s">
        <v>2339</v>
      </c>
      <c r="C9839" t="b">
        <v>1</v>
      </c>
      <c r="D9839" t="s">
        <v>95</v>
      </c>
      <c r="E9839">
        <v>588549</v>
      </c>
      <c r="F9839">
        <v>2020</v>
      </c>
    </row>
    <row r="9840" spans="1:6" x14ac:dyDescent="0.25">
      <c r="A9840" t="s">
        <v>2390</v>
      </c>
      <c r="B9840" t="s">
        <v>2343</v>
      </c>
      <c r="C9840" t="b">
        <v>1</v>
      </c>
      <c r="D9840" t="s">
        <v>79</v>
      </c>
      <c r="E9840">
        <v>1535059</v>
      </c>
      <c r="F9840">
        <v>2020</v>
      </c>
    </row>
    <row r="9841" spans="1:6" x14ac:dyDescent="0.25">
      <c r="A9841" t="s">
        <v>2390</v>
      </c>
      <c r="B9841" t="s">
        <v>2343</v>
      </c>
      <c r="C9841" t="b">
        <v>1</v>
      </c>
      <c r="D9841" t="s">
        <v>79</v>
      </c>
      <c r="E9841">
        <v>2699331</v>
      </c>
      <c r="F9841">
        <v>2020</v>
      </c>
    </row>
    <row r="9842" spans="1:6" x14ac:dyDescent="0.25">
      <c r="A9842" t="s">
        <v>2398</v>
      </c>
      <c r="B9842" t="s">
        <v>2339</v>
      </c>
      <c r="C9842" t="b">
        <v>1</v>
      </c>
      <c r="D9842" t="s">
        <v>114</v>
      </c>
      <c r="E9842">
        <v>272040</v>
      </c>
      <c r="F9842">
        <v>2020</v>
      </c>
    </row>
    <row r="9843" spans="1:6" x14ac:dyDescent="0.25">
      <c r="A9843" t="s">
        <v>2468</v>
      </c>
      <c r="B9843" t="s">
        <v>2347</v>
      </c>
      <c r="C9843" t="b">
        <v>0</v>
      </c>
      <c r="D9843" t="s">
        <v>16</v>
      </c>
      <c r="E9843">
        <v>11458.92</v>
      </c>
      <c r="F9843">
        <v>2020</v>
      </c>
    </row>
    <row r="9844" spans="1:6" x14ac:dyDescent="0.25">
      <c r="A9844" t="s">
        <v>2332</v>
      </c>
      <c r="B9844" t="s">
        <v>2345</v>
      </c>
      <c r="C9844" t="b">
        <v>0</v>
      </c>
      <c r="D9844" t="s">
        <v>16</v>
      </c>
      <c r="E9844">
        <v>0</v>
      </c>
      <c r="F9844">
        <v>2020</v>
      </c>
    </row>
    <row r="9845" spans="1:6" x14ac:dyDescent="0.25">
      <c r="A9845" t="s">
        <v>2383</v>
      </c>
      <c r="B9845" t="s">
        <v>2401</v>
      </c>
      <c r="C9845" t="b">
        <v>1</v>
      </c>
      <c r="D9845" t="s">
        <v>93</v>
      </c>
      <c r="E9845">
        <v>4458</v>
      </c>
      <c r="F9845">
        <v>2020</v>
      </c>
    </row>
    <row r="9846" spans="1:6" x14ac:dyDescent="0.25">
      <c r="A9846" t="s">
        <v>2332</v>
      </c>
      <c r="B9846" t="s">
        <v>2343</v>
      </c>
      <c r="C9846" t="b">
        <v>0</v>
      </c>
      <c r="D9846" t="s">
        <v>15</v>
      </c>
      <c r="E9846">
        <v>0</v>
      </c>
      <c r="F9846">
        <v>2020</v>
      </c>
    </row>
    <row r="9847" spans="1:6" x14ac:dyDescent="0.25">
      <c r="A9847" t="s">
        <v>2353</v>
      </c>
      <c r="B9847" t="s">
        <v>2343</v>
      </c>
      <c r="C9847" t="b">
        <v>0</v>
      </c>
      <c r="D9847" t="s">
        <v>15</v>
      </c>
      <c r="E9847">
        <v>7100</v>
      </c>
      <c r="F9847">
        <v>2020</v>
      </c>
    </row>
    <row r="9848" spans="1:6" x14ac:dyDescent="0.25">
      <c r="A9848" t="s">
        <v>2398</v>
      </c>
      <c r="B9848" t="s">
        <v>2343</v>
      </c>
      <c r="C9848" t="b">
        <v>0</v>
      </c>
      <c r="D9848" t="s">
        <v>19</v>
      </c>
      <c r="E9848">
        <v>12066</v>
      </c>
      <c r="F9848">
        <v>2020</v>
      </c>
    </row>
    <row r="9849" spans="1:6" x14ac:dyDescent="0.25">
      <c r="A9849" t="s">
        <v>2398</v>
      </c>
      <c r="B9849" t="s">
        <v>2343</v>
      </c>
      <c r="C9849" t="b">
        <v>0</v>
      </c>
      <c r="D9849" t="s">
        <v>19</v>
      </c>
      <c r="E9849">
        <v>106892</v>
      </c>
      <c r="F9849">
        <v>2020</v>
      </c>
    </row>
    <row r="9850" spans="1:6" x14ac:dyDescent="0.25">
      <c r="A9850" t="s">
        <v>2398</v>
      </c>
      <c r="B9850" t="s">
        <v>2352</v>
      </c>
      <c r="C9850" t="b">
        <v>0</v>
      </c>
      <c r="D9850" t="s">
        <v>19</v>
      </c>
      <c r="E9850">
        <v>113477</v>
      </c>
      <c r="F9850">
        <v>2020</v>
      </c>
    </row>
    <row r="9851" spans="1:6" x14ac:dyDescent="0.25">
      <c r="A9851" t="s">
        <v>2373</v>
      </c>
      <c r="B9851" t="s">
        <v>2401</v>
      </c>
      <c r="C9851" t="b">
        <v>1</v>
      </c>
      <c r="D9851" t="s">
        <v>15</v>
      </c>
      <c r="E9851">
        <v>1439</v>
      </c>
      <c r="F9851">
        <v>2020</v>
      </c>
    </row>
    <row r="9852" spans="1:6" x14ac:dyDescent="0.25">
      <c r="A9852" t="s">
        <v>2389</v>
      </c>
      <c r="B9852" t="s">
        <v>2339</v>
      </c>
      <c r="C9852" t="b">
        <v>1</v>
      </c>
      <c r="D9852" t="s">
        <v>85</v>
      </c>
      <c r="E9852">
        <v>281626</v>
      </c>
      <c r="F9852">
        <v>2020</v>
      </c>
    </row>
    <row r="9853" spans="1:6" x14ac:dyDescent="0.25">
      <c r="A9853" t="s">
        <v>2338</v>
      </c>
      <c r="B9853" t="s">
        <v>2339</v>
      </c>
      <c r="C9853" t="b">
        <v>1</v>
      </c>
      <c r="D9853" t="s">
        <v>40</v>
      </c>
      <c r="E9853">
        <v>3695</v>
      </c>
      <c r="F9853">
        <v>2020</v>
      </c>
    </row>
    <row r="9854" spans="1:6" x14ac:dyDescent="0.25">
      <c r="A9854" t="s">
        <v>2389</v>
      </c>
      <c r="B9854" t="s">
        <v>2401</v>
      </c>
      <c r="C9854" t="b">
        <v>0</v>
      </c>
      <c r="D9854" t="s">
        <v>79</v>
      </c>
      <c r="E9854">
        <v>7285</v>
      </c>
      <c r="F9854">
        <v>2020</v>
      </c>
    </row>
    <row r="9855" spans="1:6" x14ac:dyDescent="0.25">
      <c r="A9855" t="s">
        <v>2383</v>
      </c>
      <c r="B9855" t="s">
        <v>2401</v>
      </c>
      <c r="C9855" t="b">
        <v>1</v>
      </c>
      <c r="D9855" t="s">
        <v>100</v>
      </c>
      <c r="E9855">
        <v>7331</v>
      </c>
      <c r="F9855">
        <v>2020</v>
      </c>
    </row>
    <row r="9856" spans="1:6" x14ac:dyDescent="0.25">
      <c r="A9856" t="s">
        <v>2373</v>
      </c>
      <c r="B9856" t="s">
        <v>2401</v>
      </c>
      <c r="C9856" t="b">
        <v>1</v>
      </c>
      <c r="D9856" t="s">
        <v>79</v>
      </c>
      <c r="E9856">
        <v>1410</v>
      </c>
      <c r="F9856">
        <v>2020</v>
      </c>
    </row>
    <row r="9857" spans="1:6" x14ac:dyDescent="0.25">
      <c r="A9857" t="s">
        <v>2338</v>
      </c>
      <c r="B9857" t="s">
        <v>2401</v>
      </c>
      <c r="C9857" t="b">
        <v>1</v>
      </c>
      <c r="D9857" t="s">
        <v>79</v>
      </c>
      <c r="E9857">
        <v>3120</v>
      </c>
      <c r="F9857">
        <v>2020</v>
      </c>
    </row>
    <row r="9858" spans="1:6" x14ac:dyDescent="0.25">
      <c r="A9858" t="s">
        <v>2383</v>
      </c>
      <c r="B9858" t="s">
        <v>2401</v>
      </c>
      <c r="C9858" t="b">
        <v>1</v>
      </c>
      <c r="D9858" t="s">
        <v>79</v>
      </c>
      <c r="E9858">
        <v>2517</v>
      </c>
      <c r="F9858">
        <v>2020</v>
      </c>
    </row>
    <row r="9859" spans="1:6" x14ac:dyDescent="0.25">
      <c r="A9859" t="s">
        <v>2338</v>
      </c>
      <c r="B9859" t="s">
        <v>2401</v>
      </c>
      <c r="C9859" t="b">
        <v>0</v>
      </c>
      <c r="D9859" t="s">
        <v>79</v>
      </c>
      <c r="E9859">
        <v>2571</v>
      </c>
      <c r="F9859">
        <v>2020</v>
      </c>
    </row>
    <row r="9860" spans="1:6" x14ac:dyDescent="0.25">
      <c r="A9860" t="s">
        <v>2381</v>
      </c>
      <c r="B9860" t="s">
        <v>2401</v>
      </c>
      <c r="C9860" t="b">
        <v>1</v>
      </c>
      <c r="D9860" t="s">
        <v>55</v>
      </c>
      <c r="E9860">
        <v>5252</v>
      </c>
      <c r="F9860">
        <v>2020</v>
      </c>
    </row>
    <row r="9861" spans="1:6" x14ac:dyDescent="0.25">
      <c r="A9861" t="s">
        <v>2408</v>
      </c>
      <c r="B9861" t="s">
        <v>2339</v>
      </c>
      <c r="C9861" t="b">
        <v>1</v>
      </c>
      <c r="D9861" t="s">
        <v>82</v>
      </c>
      <c r="E9861">
        <v>1077111</v>
      </c>
      <c r="F9861">
        <v>2020</v>
      </c>
    </row>
    <row r="9862" spans="1:6" x14ac:dyDescent="0.25">
      <c r="A9862" t="s">
        <v>2394</v>
      </c>
      <c r="B9862" t="s">
        <v>2339</v>
      </c>
      <c r="C9862" t="b">
        <v>1</v>
      </c>
      <c r="D9862" t="s">
        <v>97</v>
      </c>
      <c r="E9862">
        <v>589589</v>
      </c>
      <c r="F9862">
        <v>2020</v>
      </c>
    </row>
    <row r="9863" spans="1:6" x14ac:dyDescent="0.25">
      <c r="A9863" t="s">
        <v>2391</v>
      </c>
      <c r="B9863" t="s">
        <v>2352</v>
      </c>
      <c r="C9863" t="b">
        <v>0</v>
      </c>
      <c r="D9863" t="s">
        <v>15</v>
      </c>
      <c r="E9863">
        <v>35049</v>
      </c>
      <c r="F9863">
        <v>2020</v>
      </c>
    </row>
    <row r="9864" spans="1:6" x14ac:dyDescent="0.25">
      <c r="A9864" t="s">
        <v>2383</v>
      </c>
      <c r="B9864" t="s">
        <v>2339</v>
      </c>
      <c r="C9864" t="b">
        <v>1</v>
      </c>
      <c r="D9864" t="s">
        <v>15</v>
      </c>
      <c r="E9864">
        <v>2935</v>
      </c>
      <c r="F9864">
        <v>2020</v>
      </c>
    </row>
    <row r="9865" spans="1:6" x14ac:dyDescent="0.25">
      <c r="A9865" t="s">
        <v>2383</v>
      </c>
      <c r="B9865" t="s">
        <v>2339</v>
      </c>
      <c r="C9865" t="b">
        <v>1</v>
      </c>
      <c r="D9865" t="s">
        <v>15</v>
      </c>
      <c r="E9865">
        <v>3484</v>
      </c>
      <c r="F9865">
        <v>2020</v>
      </c>
    </row>
    <row r="9866" spans="1:6" x14ac:dyDescent="0.25">
      <c r="A9866" t="s">
        <v>2383</v>
      </c>
      <c r="B9866" t="s">
        <v>2339</v>
      </c>
      <c r="C9866" t="b">
        <v>1</v>
      </c>
      <c r="D9866" t="s">
        <v>58</v>
      </c>
      <c r="E9866">
        <v>71613</v>
      </c>
      <c r="F9866">
        <v>2020</v>
      </c>
    </row>
    <row r="9867" spans="1:6" x14ac:dyDescent="0.25">
      <c r="A9867" t="s">
        <v>2383</v>
      </c>
      <c r="B9867" t="s">
        <v>2339</v>
      </c>
      <c r="C9867" t="b">
        <v>0</v>
      </c>
      <c r="D9867" t="s">
        <v>15</v>
      </c>
      <c r="E9867">
        <v>1335</v>
      </c>
      <c r="F9867">
        <v>2020</v>
      </c>
    </row>
    <row r="9868" spans="1:6" x14ac:dyDescent="0.25">
      <c r="A9868" t="s">
        <v>2383</v>
      </c>
      <c r="B9868" t="s">
        <v>2339</v>
      </c>
      <c r="C9868" t="b">
        <v>0</v>
      </c>
      <c r="D9868" t="s">
        <v>15</v>
      </c>
      <c r="E9868">
        <v>1755</v>
      </c>
      <c r="F9868">
        <v>2020</v>
      </c>
    </row>
    <row r="9869" spans="1:6" x14ac:dyDescent="0.25">
      <c r="A9869" t="s">
        <v>2383</v>
      </c>
      <c r="B9869" t="s">
        <v>2339</v>
      </c>
      <c r="C9869" t="b">
        <v>1</v>
      </c>
      <c r="D9869" t="s">
        <v>32</v>
      </c>
      <c r="E9869">
        <v>360942</v>
      </c>
      <c r="F9869">
        <v>2020</v>
      </c>
    </row>
    <row r="9870" spans="1:6" x14ac:dyDescent="0.25">
      <c r="A9870" t="s">
        <v>2398</v>
      </c>
      <c r="B9870" t="s">
        <v>2386</v>
      </c>
      <c r="C9870" t="b">
        <v>1</v>
      </c>
      <c r="D9870" t="s">
        <v>48</v>
      </c>
      <c r="E9870">
        <v>199367.18</v>
      </c>
      <c r="F9870">
        <v>2020</v>
      </c>
    </row>
    <row r="9871" spans="1:6" x14ac:dyDescent="0.25">
      <c r="A9871" t="s">
        <v>2353</v>
      </c>
      <c r="B9871" t="s">
        <v>2347</v>
      </c>
      <c r="C9871" t="b">
        <v>0</v>
      </c>
      <c r="D9871" t="s">
        <v>48</v>
      </c>
      <c r="E9871">
        <v>50270.595999999998</v>
      </c>
      <c r="F9871">
        <v>2020</v>
      </c>
    </row>
    <row r="9872" spans="1:6" x14ac:dyDescent="0.25">
      <c r="A9872" t="s">
        <v>2398</v>
      </c>
      <c r="B9872" t="s">
        <v>2386</v>
      </c>
      <c r="C9872" t="b">
        <v>1</v>
      </c>
      <c r="D9872" t="s">
        <v>48</v>
      </c>
      <c r="E9872">
        <v>131736.22</v>
      </c>
      <c r="F9872">
        <v>2020</v>
      </c>
    </row>
    <row r="9873" spans="1:6" x14ac:dyDescent="0.25">
      <c r="A9873" t="s">
        <v>2332</v>
      </c>
      <c r="B9873" t="s">
        <v>2386</v>
      </c>
      <c r="C9873" t="b">
        <v>0</v>
      </c>
      <c r="D9873" t="s">
        <v>97</v>
      </c>
      <c r="E9873">
        <v>0</v>
      </c>
      <c r="F9873">
        <v>2020</v>
      </c>
    </row>
    <row r="9874" spans="1:6" x14ac:dyDescent="0.25">
      <c r="A9874" t="s">
        <v>2332</v>
      </c>
      <c r="B9874" t="s">
        <v>2347</v>
      </c>
      <c r="C9874" t="b">
        <v>0</v>
      </c>
      <c r="D9874" t="s">
        <v>97</v>
      </c>
      <c r="E9874">
        <v>0</v>
      </c>
      <c r="F9874">
        <v>2020</v>
      </c>
    </row>
    <row r="9875" spans="1:6" x14ac:dyDescent="0.25">
      <c r="A9875" t="s">
        <v>2383</v>
      </c>
      <c r="B9875" t="s">
        <v>2372</v>
      </c>
      <c r="C9875" t="b">
        <v>1</v>
      </c>
      <c r="D9875" t="s">
        <v>22</v>
      </c>
      <c r="E9875">
        <v>21479</v>
      </c>
      <c r="F9875">
        <v>2020</v>
      </c>
    </row>
    <row r="9876" spans="1:6" x14ac:dyDescent="0.25">
      <c r="A9876" t="s">
        <v>2383</v>
      </c>
      <c r="B9876" t="s">
        <v>2339</v>
      </c>
      <c r="C9876" t="b">
        <v>1</v>
      </c>
      <c r="D9876" t="s">
        <v>35</v>
      </c>
      <c r="E9876">
        <v>271499</v>
      </c>
      <c r="F9876">
        <v>2020</v>
      </c>
    </row>
    <row r="9877" spans="1:6" x14ac:dyDescent="0.25">
      <c r="A9877" t="s">
        <v>2383</v>
      </c>
      <c r="B9877" t="s">
        <v>2339</v>
      </c>
      <c r="C9877" t="b">
        <v>1</v>
      </c>
      <c r="D9877" t="s">
        <v>15</v>
      </c>
      <c r="E9877">
        <v>1778</v>
      </c>
      <c r="F9877">
        <v>2020</v>
      </c>
    </row>
    <row r="9878" spans="1:6" x14ac:dyDescent="0.25">
      <c r="A9878" t="s">
        <v>2383</v>
      </c>
      <c r="B9878" t="s">
        <v>2339</v>
      </c>
      <c r="C9878" t="b">
        <v>1</v>
      </c>
      <c r="D9878" t="s">
        <v>15</v>
      </c>
      <c r="E9878">
        <v>9258</v>
      </c>
      <c r="F9878">
        <v>2020</v>
      </c>
    </row>
    <row r="9879" spans="1:6" x14ac:dyDescent="0.25">
      <c r="A9879" t="s">
        <v>2454</v>
      </c>
      <c r="B9879" t="s">
        <v>2339</v>
      </c>
      <c r="C9879" t="b">
        <v>1</v>
      </c>
      <c r="D9879" t="s">
        <v>15</v>
      </c>
      <c r="E9879">
        <v>19569</v>
      </c>
      <c r="F9879">
        <v>2020</v>
      </c>
    </row>
    <row r="9880" spans="1:6" x14ac:dyDescent="0.25">
      <c r="A9880" t="s">
        <v>2379</v>
      </c>
      <c r="B9880" t="s">
        <v>2352</v>
      </c>
      <c r="C9880" t="b">
        <v>0</v>
      </c>
      <c r="D9880" t="s">
        <v>19</v>
      </c>
      <c r="E9880">
        <v>13771</v>
      </c>
      <c r="F9880">
        <v>2020</v>
      </c>
    </row>
    <row r="9881" spans="1:6" x14ac:dyDescent="0.25">
      <c r="A9881" t="s">
        <v>2380</v>
      </c>
      <c r="B9881" t="s">
        <v>2352</v>
      </c>
      <c r="C9881" t="b">
        <v>0</v>
      </c>
      <c r="D9881" t="s">
        <v>6</v>
      </c>
      <c r="E9881">
        <v>-533</v>
      </c>
      <c r="F9881">
        <v>2020</v>
      </c>
    </row>
    <row r="9882" spans="1:6" x14ac:dyDescent="0.25">
      <c r="A9882" t="s">
        <v>2383</v>
      </c>
      <c r="B9882" t="s">
        <v>2401</v>
      </c>
      <c r="C9882" t="b">
        <v>1</v>
      </c>
      <c r="D9882" t="s">
        <v>15</v>
      </c>
      <c r="E9882">
        <v>1451</v>
      </c>
      <c r="F9882">
        <v>2020</v>
      </c>
    </row>
    <row r="9883" spans="1:6" x14ac:dyDescent="0.25">
      <c r="A9883" t="s">
        <v>2373</v>
      </c>
      <c r="B9883" t="s">
        <v>2401</v>
      </c>
      <c r="C9883" t="b">
        <v>1</v>
      </c>
      <c r="D9883" t="s">
        <v>15</v>
      </c>
      <c r="E9883">
        <v>3325</v>
      </c>
      <c r="F9883">
        <v>2020</v>
      </c>
    </row>
    <row r="9884" spans="1:6" x14ac:dyDescent="0.25">
      <c r="A9884" t="s">
        <v>2446</v>
      </c>
      <c r="B9884" t="s">
        <v>2339</v>
      </c>
      <c r="C9884" t="b">
        <v>1</v>
      </c>
      <c r="D9884" t="s">
        <v>58</v>
      </c>
      <c r="E9884">
        <v>392248</v>
      </c>
      <c r="F9884">
        <v>2020</v>
      </c>
    </row>
    <row r="9885" spans="1:6" x14ac:dyDescent="0.25">
      <c r="A9885" t="s">
        <v>2389</v>
      </c>
      <c r="B9885" t="s">
        <v>2352</v>
      </c>
      <c r="C9885" t="b">
        <v>1</v>
      </c>
      <c r="D9885" t="s">
        <v>15</v>
      </c>
      <c r="E9885">
        <v>6186</v>
      </c>
      <c r="F9885">
        <v>2020</v>
      </c>
    </row>
    <row r="9886" spans="1:6" x14ac:dyDescent="0.25">
      <c r="A9886" t="s">
        <v>2383</v>
      </c>
      <c r="B9886" t="s">
        <v>2401</v>
      </c>
      <c r="C9886" t="b">
        <v>1</v>
      </c>
      <c r="D9886" t="s">
        <v>79</v>
      </c>
      <c r="E9886">
        <v>2797</v>
      </c>
      <c r="F9886">
        <v>2020</v>
      </c>
    </row>
    <row r="9887" spans="1:6" x14ac:dyDescent="0.25">
      <c r="A9887" t="s">
        <v>2353</v>
      </c>
      <c r="B9887" t="s">
        <v>2347</v>
      </c>
      <c r="C9887" t="b">
        <v>0</v>
      </c>
      <c r="D9887" t="s">
        <v>131</v>
      </c>
      <c r="E9887">
        <v>4981.366</v>
      </c>
      <c r="F9887">
        <v>2020</v>
      </c>
    </row>
    <row r="9888" spans="1:6" x14ac:dyDescent="0.25">
      <c r="A9888" t="s">
        <v>2389</v>
      </c>
      <c r="B9888" t="s">
        <v>2386</v>
      </c>
      <c r="C9888" t="b">
        <v>1</v>
      </c>
      <c r="D9888" t="s">
        <v>131</v>
      </c>
      <c r="E9888">
        <v>63343.633999999998</v>
      </c>
      <c r="F9888">
        <v>2020</v>
      </c>
    </row>
    <row r="9889" spans="1:6" x14ac:dyDescent="0.25">
      <c r="A9889" t="s">
        <v>2389</v>
      </c>
      <c r="B9889" t="s">
        <v>2350</v>
      </c>
      <c r="C9889" t="b">
        <v>1</v>
      </c>
      <c r="D9889" t="s">
        <v>82</v>
      </c>
      <c r="E9889">
        <v>246</v>
      </c>
      <c r="F9889">
        <v>2020</v>
      </c>
    </row>
    <row r="9890" spans="1:6" x14ac:dyDescent="0.25">
      <c r="A9890" t="s">
        <v>2383</v>
      </c>
      <c r="B9890" t="s">
        <v>2339</v>
      </c>
      <c r="C9890" t="b">
        <v>1</v>
      </c>
      <c r="D9890" t="s">
        <v>16</v>
      </c>
      <c r="E9890">
        <v>711128</v>
      </c>
      <c r="F9890">
        <v>2020</v>
      </c>
    </row>
    <row r="9891" spans="1:6" x14ac:dyDescent="0.25">
      <c r="A9891" t="s">
        <v>2383</v>
      </c>
      <c r="B9891" t="s">
        <v>2339</v>
      </c>
      <c r="C9891" t="b">
        <v>1</v>
      </c>
      <c r="D9891" t="s">
        <v>16</v>
      </c>
      <c r="E9891">
        <v>611274</v>
      </c>
      <c r="F9891">
        <v>2020</v>
      </c>
    </row>
    <row r="9892" spans="1:6" x14ac:dyDescent="0.25">
      <c r="A9892" t="s">
        <v>2332</v>
      </c>
      <c r="B9892" t="s">
        <v>2386</v>
      </c>
      <c r="C9892" t="b">
        <v>0</v>
      </c>
      <c r="D9892" t="s">
        <v>15</v>
      </c>
      <c r="E9892">
        <v>0</v>
      </c>
      <c r="F9892">
        <v>2020</v>
      </c>
    </row>
    <row r="9893" spans="1:6" x14ac:dyDescent="0.25">
      <c r="A9893" t="s">
        <v>2383</v>
      </c>
      <c r="B9893" t="s">
        <v>2372</v>
      </c>
      <c r="C9893" t="b">
        <v>1</v>
      </c>
      <c r="D9893" t="s">
        <v>15</v>
      </c>
      <c r="E9893">
        <v>6798</v>
      </c>
      <c r="F9893">
        <v>2020</v>
      </c>
    </row>
    <row r="9894" spans="1:6" x14ac:dyDescent="0.25">
      <c r="A9894" t="s">
        <v>2338</v>
      </c>
      <c r="B9894" t="s">
        <v>2352</v>
      </c>
      <c r="C9894" t="b">
        <v>0</v>
      </c>
      <c r="D9894" t="s">
        <v>37</v>
      </c>
      <c r="E9894">
        <v>1954</v>
      </c>
      <c r="F9894">
        <v>2020</v>
      </c>
    </row>
    <row r="9895" spans="1:6" x14ac:dyDescent="0.25">
      <c r="A9895" t="s">
        <v>2383</v>
      </c>
      <c r="B9895" t="s">
        <v>2386</v>
      </c>
      <c r="C9895" t="b">
        <v>1</v>
      </c>
      <c r="D9895" t="s">
        <v>116</v>
      </c>
      <c r="E9895">
        <v>1088</v>
      </c>
      <c r="F9895">
        <v>2020</v>
      </c>
    </row>
    <row r="9896" spans="1:6" x14ac:dyDescent="0.25">
      <c r="A9896" t="s">
        <v>2383</v>
      </c>
      <c r="B9896" t="s">
        <v>2401</v>
      </c>
      <c r="C9896" t="b">
        <v>1</v>
      </c>
      <c r="D9896" t="s">
        <v>97</v>
      </c>
      <c r="E9896">
        <v>9639</v>
      </c>
      <c r="F9896">
        <v>2020</v>
      </c>
    </row>
    <row r="9897" spans="1:6" x14ac:dyDescent="0.25">
      <c r="A9897" t="s">
        <v>2383</v>
      </c>
      <c r="B9897" t="s">
        <v>2372</v>
      </c>
      <c r="C9897" t="b">
        <v>1</v>
      </c>
      <c r="D9897" t="s">
        <v>15</v>
      </c>
      <c r="E9897">
        <v>6732</v>
      </c>
      <c r="F9897">
        <v>2020</v>
      </c>
    </row>
    <row r="9898" spans="1:6" x14ac:dyDescent="0.25">
      <c r="A9898" t="s">
        <v>2332</v>
      </c>
      <c r="B9898" t="s">
        <v>2386</v>
      </c>
      <c r="C9898" t="b">
        <v>0</v>
      </c>
      <c r="D9898" t="s">
        <v>15</v>
      </c>
      <c r="E9898">
        <v>0</v>
      </c>
      <c r="F9898">
        <v>2020</v>
      </c>
    </row>
    <row r="9899" spans="1:6" x14ac:dyDescent="0.25">
      <c r="A9899" t="s">
        <v>2332</v>
      </c>
      <c r="B9899" t="s">
        <v>2401</v>
      </c>
      <c r="C9899" t="b">
        <v>0</v>
      </c>
      <c r="D9899" t="s">
        <v>93</v>
      </c>
      <c r="E9899">
        <v>0</v>
      </c>
      <c r="F9899">
        <v>2020</v>
      </c>
    </row>
    <row r="9900" spans="1:6" x14ac:dyDescent="0.25">
      <c r="A9900" t="s">
        <v>2383</v>
      </c>
      <c r="B9900" t="s">
        <v>2401</v>
      </c>
      <c r="C9900" t="b">
        <v>1</v>
      </c>
      <c r="D9900" t="s">
        <v>88</v>
      </c>
      <c r="E9900">
        <v>19790</v>
      </c>
      <c r="F9900">
        <v>2020</v>
      </c>
    </row>
    <row r="9901" spans="1:6" x14ac:dyDescent="0.25">
      <c r="A9901" t="s">
        <v>2391</v>
      </c>
      <c r="B9901" t="s">
        <v>2352</v>
      </c>
      <c r="C9901" t="b">
        <v>0</v>
      </c>
      <c r="D9901" t="s">
        <v>35</v>
      </c>
      <c r="E9901">
        <v>24772</v>
      </c>
      <c r="F9901">
        <v>2020</v>
      </c>
    </row>
    <row r="9902" spans="1:6" x14ac:dyDescent="0.25">
      <c r="A9902" t="s">
        <v>2394</v>
      </c>
      <c r="B9902" t="s">
        <v>2347</v>
      </c>
      <c r="C9902" t="b">
        <v>0</v>
      </c>
      <c r="D9902" t="s">
        <v>35</v>
      </c>
      <c r="E9902">
        <v>8202</v>
      </c>
      <c r="F9902">
        <v>2020</v>
      </c>
    </row>
    <row r="9903" spans="1:6" x14ac:dyDescent="0.25">
      <c r="A9903" t="s">
        <v>2383</v>
      </c>
      <c r="B9903" t="s">
        <v>2339</v>
      </c>
      <c r="C9903" t="b">
        <v>1</v>
      </c>
      <c r="D9903" t="s">
        <v>42</v>
      </c>
      <c r="E9903">
        <v>444401</v>
      </c>
      <c r="F9903">
        <v>2020</v>
      </c>
    </row>
    <row r="9904" spans="1:6" x14ac:dyDescent="0.25">
      <c r="A9904" t="s">
        <v>2441</v>
      </c>
      <c r="B9904" t="s">
        <v>2352</v>
      </c>
      <c r="C9904" t="b">
        <v>0</v>
      </c>
      <c r="D9904" t="s">
        <v>40</v>
      </c>
      <c r="E9904">
        <v>26422</v>
      </c>
      <c r="F9904">
        <v>2020</v>
      </c>
    </row>
    <row r="9905" spans="1:6" x14ac:dyDescent="0.25">
      <c r="A9905" t="s">
        <v>2332</v>
      </c>
      <c r="B9905" t="s">
        <v>2350</v>
      </c>
      <c r="C9905" t="b">
        <v>0</v>
      </c>
      <c r="D9905" t="s">
        <v>116</v>
      </c>
      <c r="E9905">
        <v>0</v>
      </c>
      <c r="F9905">
        <v>2020</v>
      </c>
    </row>
    <row r="9906" spans="1:6" x14ac:dyDescent="0.25">
      <c r="A9906" t="s">
        <v>2441</v>
      </c>
      <c r="B9906" t="s">
        <v>2352</v>
      </c>
      <c r="C9906" t="b">
        <v>0</v>
      </c>
      <c r="D9906" t="s">
        <v>116</v>
      </c>
      <c r="E9906">
        <v>31368</v>
      </c>
      <c r="F9906">
        <v>2020</v>
      </c>
    </row>
    <row r="9907" spans="1:6" x14ac:dyDescent="0.25">
      <c r="A9907" t="s">
        <v>2332</v>
      </c>
      <c r="B9907" t="s">
        <v>2350</v>
      </c>
      <c r="C9907" t="b">
        <v>0</v>
      </c>
      <c r="D9907" t="s">
        <v>93</v>
      </c>
      <c r="E9907">
        <v>0</v>
      </c>
      <c r="F9907">
        <v>2020</v>
      </c>
    </row>
    <row r="9908" spans="1:6" x14ac:dyDescent="0.25">
      <c r="A9908" t="s">
        <v>2441</v>
      </c>
      <c r="B9908" t="s">
        <v>2352</v>
      </c>
      <c r="C9908" t="b">
        <v>0</v>
      </c>
      <c r="D9908" t="s">
        <v>93</v>
      </c>
      <c r="E9908">
        <v>10530</v>
      </c>
      <c r="F9908">
        <v>2020</v>
      </c>
    </row>
    <row r="9909" spans="1:6" x14ac:dyDescent="0.25">
      <c r="A9909" t="s">
        <v>2383</v>
      </c>
      <c r="B9909" t="s">
        <v>2339</v>
      </c>
      <c r="C9909" t="b">
        <v>1</v>
      </c>
      <c r="D9909" t="s">
        <v>77</v>
      </c>
      <c r="E9909">
        <v>106749</v>
      </c>
      <c r="F9909">
        <v>2020</v>
      </c>
    </row>
    <row r="9910" spans="1:6" x14ac:dyDescent="0.25">
      <c r="A9910" t="s">
        <v>2383</v>
      </c>
      <c r="B9910" t="s">
        <v>2386</v>
      </c>
      <c r="C9910" t="b">
        <v>1</v>
      </c>
      <c r="D9910" t="s">
        <v>32</v>
      </c>
      <c r="E9910">
        <v>8379</v>
      </c>
      <c r="F9910">
        <v>2020</v>
      </c>
    </row>
    <row r="9911" spans="1:6" x14ac:dyDescent="0.25">
      <c r="A9911" t="s">
        <v>2383</v>
      </c>
      <c r="B9911" t="s">
        <v>2401</v>
      </c>
      <c r="C9911" t="b">
        <v>1</v>
      </c>
      <c r="D9911" t="s">
        <v>119</v>
      </c>
      <c r="E9911">
        <v>2637</v>
      </c>
      <c r="F9911">
        <v>2020</v>
      </c>
    </row>
    <row r="9912" spans="1:6" x14ac:dyDescent="0.25">
      <c r="A9912" t="s">
        <v>2383</v>
      </c>
      <c r="B9912" t="s">
        <v>2401</v>
      </c>
      <c r="C9912" t="b">
        <v>1</v>
      </c>
      <c r="D9912" t="s">
        <v>119</v>
      </c>
      <c r="E9912">
        <v>2629</v>
      </c>
      <c r="F9912">
        <v>2020</v>
      </c>
    </row>
    <row r="9913" spans="1:6" x14ac:dyDescent="0.25">
      <c r="A9913" t="s">
        <v>2378</v>
      </c>
      <c r="B9913" t="s">
        <v>2372</v>
      </c>
      <c r="C9913" t="b">
        <v>0</v>
      </c>
      <c r="D9913" t="s">
        <v>50</v>
      </c>
      <c r="E9913">
        <v>102461</v>
      </c>
      <c r="F9913">
        <v>2020</v>
      </c>
    </row>
    <row r="9914" spans="1:6" x14ac:dyDescent="0.25">
      <c r="A9914" t="s">
        <v>2338</v>
      </c>
      <c r="B9914" t="s">
        <v>2401</v>
      </c>
      <c r="C9914" t="b">
        <v>1</v>
      </c>
      <c r="D9914" t="s">
        <v>8</v>
      </c>
      <c r="E9914">
        <v>24953</v>
      </c>
      <c r="F9914">
        <v>2020</v>
      </c>
    </row>
    <row r="9915" spans="1:6" x14ac:dyDescent="0.25">
      <c r="A9915" t="s">
        <v>2389</v>
      </c>
      <c r="B9915" t="s">
        <v>2401</v>
      </c>
      <c r="C9915" t="b">
        <v>1</v>
      </c>
      <c r="D9915" t="s">
        <v>15</v>
      </c>
      <c r="E9915">
        <v>41638</v>
      </c>
      <c r="F9915">
        <v>2020</v>
      </c>
    </row>
    <row r="9916" spans="1:6" x14ac:dyDescent="0.25">
      <c r="A9916" t="s">
        <v>2389</v>
      </c>
      <c r="B9916" t="s">
        <v>2401</v>
      </c>
      <c r="C9916" t="b">
        <v>1</v>
      </c>
      <c r="D9916" t="s">
        <v>15</v>
      </c>
      <c r="E9916">
        <v>49735</v>
      </c>
      <c r="F9916">
        <v>2020</v>
      </c>
    </row>
    <row r="9917" spans="1:6" x14ac:dyDescent="0.25">
      <c r="A9917" t="s">
        <v>2383</v>
      </c>
      <c r="B9917" t="s">
        <v>2401</v>
      </c>
      <c r="C9917" t="b">
        <v>1</v>
      </c>
      <c r="D9917" t="s">
        <v>97</v>
      </c>
      <c r="E9917">
        <v>3553</v>
      </c>
      <c r="F9917">
        <v>2020</v>
      </c>
    </row>
    <row r="9918" spans="1:6" x14ac:dyDescent="0.25">
      <c r="A9918" t="s">
        <v>2353</v>
      </c>
      <c r="B9918" t="s">
        <v>2350</v>
      </c>
      <c r="C9918" t="b">
        <v>0</v>
      </c>
      <c r="D9918" t="s">
        <v>114</v>
      </c>
      <c r="E9918">
        <v>4.4649999999999999</v>
      </c>
      <c r="F9918">
        <v>2020</v>
      </c>
    </row>
    <row r="9919" spans="1:6" x14ac:dyDescent="0.25">
      <c r="A9919" t="s">
        <v>2338</v>
      </c>
      <c r="B9919" t="s">
        <v>2343</v>
      </c>
      <c r="C9919" t="b">
        <v>0</v>
      </c>
      <c r="D9919" t="s">
        <v>114</v>
      </c>
      <c r="E9919">
        <v>25312.535</v>
      </c>
      <c r="F9919">
        <v>2020</v>
      </c>
    </row>
    <row r="9920" spans="1:6" x14ac:dyDescent="0.25">
      <c r="A9920" t="s">
        <v>2332</v>
      </c>
      <c r="B9920" t="s">
        <v>2350</v>
      </c>
      <c r="C9920" t="b">
        <v>0</v>
      </c>
      <c r="D9920" t="s">
        <v>114</v>
      </c>
      <c r="E9920">
        <v>0</v>
      </c>
      <c r="F9920">
        <v>2020</v>
      </c>
    </row>
    <row r="9921" spans="1:6" x14ac:dyDescent="0.25">
      <c r="A9921" t="s">
        <v>2338</v>
      </c>
      <c r="B9921" t="s">
        <v>2343</v>
      </c>
      <c r="C9921" t="b">
        <v>0</v>
      </c>
      <c r="D9921" t="s">
        <v>114</v>
      </c>
      <c r="E9921">
        <v>109976.66</v>
      </c>
      <c r="F9921">
        <v>2020</v>
      </c>
    </row>
    <row r="9922" spans="1:6" x14ac:dyDescent="0.25">
      <c r="A9922" t="s">
        <v>2338</v>
      </c>
      <c r="B9922" t="s">
        <v>2352</v>
      </c>
      <c r="C9922" t="b">
        <v>0</v>
      </c>
      <c r="D9922" t="s">
        <v>19</v>
      </c>
      <c r="E9922">
        <v>30222</v>
      </c>
      <c r="F9922">
        <v>2020</v>
      </c>
    </row>
    <row r="9923" spans="1:6" x14ac:dyDescent="0.25">
      <c r="A9923" t="s">
        <v>2353</v>
      </c>
      <c r="B9923" t="s">
        <v>2350</v>
      </c>
      <c r="C9923" t="b">
        <v>0</v>
      </c>
      <c r="D9923" t="s">
        <v>50</v>
      </c>
      <c r="E9923">
        <v>4.0019999999999998</v>
      </c>
      <c r="F9923">
        <v>2020</v>
      </c>
    </row>
    <row r="9924" spans="1:6" x14ac:dyDescent="0.25">
      <c r="A9924" t="s">
        <v>2380</v>
      </c>
      <c r="B9924" t="s">
        <v>2352</v>
      </c>
      <c r="C9924" t="b">
        <v>0</v>
      </c>
      <c r="D9924" t="s">
        <v>50</v>
      </c>
      <c r="E9924">
        <v>31380.998</v>
      </c>
      <c r="F9924">
        <v>2020</v>
      </c>
    </row>
    <row r="9925" spans="1:6" x14ac:dyDescent="0.25">
      <c r="A9925" t="s">
        <v>2383</v>
      </c>
      <c r="B9925" t="s">
        <v>2339</v>
      </c>
      <c r="C9925" t="b">
        <v>1</v>
      </c>
      <c r="D9925" t="s">
        <v>15</v>
      </c>
      <c r="E9925">
        <v>428422</v>
      </c>
      <c r="F9925">
        <v>2020</v>
      </c>
    </row>
    <row r="9926" spans="1:6" x14ac:dyDescent="0.25">
      <c r="A9926" t="s">
        <v>2383</v>
      </c>
      <c r="B9926" t="s">
        <v>2339</v>
      </c>
      <c r="C9926" t="b">
        <v>1</v>
      </c>
      <c r="D9926" t="s">
        <v>8</v>
      </c>
      <c r="E9926">
        <v>212188</v>
      </c>
      <c r="F9926">
        <v>2020</v>
      </c>
    </row>
    <row r="9927" spans="1:6" x14ac:dyDescent="0.25">
      <c r="A9927" t="s">
        <v>2332</v>
      </c>
      <c r="B9927" t="s">
        <v>2352</v>
      </c>
      <c r="C9927" t="b">
        <v>0</v>
      </c>
      <c r="D9927" t="s">
        <v>85</v>
      </c>
      <c r="E9927">
        <v>0</v>
      </c>
      <c r="F9927">
        <v>2020</v>
      </c>
    </row>
    <row r="9928" spans="1:6" x14ac:dyDescent="0.25">
      <c r="A9928" t="s">
        <v>2353</v>
      </c>
      <c r="B9928" t="s">
        <v>2350</v>
      </c>
      <c r="C9928" t="b">
        <v>0</v>
      </c>
      <c r="D9928" t="s">
        <v>85</v>
      </c>
      <c r="E9928">
        <v>0.65400000000000003</v>
      </c>
      <c r="F9928">
        <v>2020</v>
      </c>
    </row>
    <row r="9929" spans="1:6" x14ac:dyDescent="0.25">
      <c r="A9929" t="s">
        <v>2445</v>
      </c>
      <c r="B9929" t="s">
        <v>2347</v>
      </c>
      <c r="C9929" t="b">
        <v>0</v>
      </c>
      <c r="D9929" t="s">
        <v>85</v>
      </c>
      <c r="E9929">
        <v>44162.476000000002</v>
      </c>
      <c r="F9929">
        <v>2020</v>
      </c>
    </row>
    <row r="9930" spans="1:6" x14ac:dyDescent="0.25">
      <c r="A9930" t="s">
        <v>2379</v>
      </c>
      <c r="B9930" t="s">
        <v>2352</v>
      </c>
      <c r="C9930" t="b">
        <v>0</v>
      </c>
      <c r="D9930" t="s">
        <v>19</v>
      </c>
      <c r="E9930">
        <v>14219</v>
      </c>
      <c r="F9930">
        <v>2020</v>
      </c>
    </row>
    <row r="9931" spans="1:6" x14ac:dyDescent="0.25">
      <c r="A9931" t="s">
        <v>2332</v>
      </c>
      <c r="B9931" t="s">
        <v>2350</v>
      </c>
      <c r="C9931" t="b">
        <v>0</v>
      </c>
      <c r="D9931" t="s">
        <v>19</v>
      </c>
      <c r="E9931">
        <v>29.516999999999999</v>
      </c>
      <c r="F9931">
        <v>2020</v>
      </c>
    </row>
    <row r="9932" spans="1:6" x14ac:dyDescent="0.25">
      <c r="A9932" t="s">
        <v>2380</v>
      </c>
      <c r="B9932" t="s">
        <v>2343</v>
      </c>
      <c r="C9932" t="b">
        <v>0</v>
      </c>
      <c r="D9932" t="s">
        <v>19</v>
      </c>
      <c r="E9932">
        <v>9958.4830000000002</v>
      </c>
      <c r="F9932">
        <v>2020</v>
      </c>
    </row>
    <row r="9933" spans="1:6" x14ac:dyDescent="0.25">
      <c r="A9933" t="s">
        <v>2353</v>
      </c>
      <c r="B9933" t="s">
        <v>2350</v>
      </c>
      <c r="C9933" t="b">
        <v>0</v>
      </c>
      <c r="D9933" t="s">
        <v>19</v>
      </c>
      <c r="E9933">
        <v>356.69400000000002</v>
      </c>
      <c r="F9933">
        <v>2020</v>
      </c>
    </row>
    <row r="9934" spans="1:6" x14ac:dyDescent="0.25">
      <c r="A9934" t="s">
        <v>2380</v>
      </c>
      <c r="B9934" t="s">
        <v>2343</v>
      </c>
      <c r="C9934" t="b">
        <v>0</v>
      </c>
      <c r="D9934" t="s">
        <v>19</v>
      </c>
      <c r="E9934">
        <v>108416.31</v>
      </c>
      <c r="F9934">
        <v>2020</v>
      </c>
    </row>
    <row r="9935" spans="1:6" x14ac:dyDescent="0.25">
      <c r="A9935" t="s">
        <v>2408</v>
      </c>
      <c r="B9935" t="s">
        <v>2350</v>
      </c>
      <c r="C9935" t="b">
        <v>0</v>
      </c>
      <c r="D9935" t="s">
        <v>55</v>
      </c>
      <c r="E9935">
        <v>5</v>
      </c>
      <c r="F9935">
        <v>2020</v>
      </c>
    </row>
    <row r="9936" spans="1:6" x14ac:dyDescent="0.25">
      <c r="A9936" t="s">
        <v>2353</v>
      </c>
      <c r="B9936" t="s">
        <v>2350</v>
      </c>
      <c r="C9936" t="b">
        <v>0</v>
      </c>
      <c r="D9936" t="s">
        <v>55</v>
      </c>
      <c r="E9936">
        <v>30.11</v>
      </c>
      <c r="F9936">
        <v>2020</v>
      </c>
    </row>
    <row r="9937" spans="1:6" x14ac:dyDescent="0.25">
      <c r="A9937" t="s">
        <v>2396</v>
      </c>
      <c r="B9937" t="s">
        <v>2347</v>
      </c>
      <c r="C9937" t="b">
        <v>0</v>
      </c>
      <c r="D9937" t="s">
        <v>55</v>
      </c>
      <c r="E9937">
        <v>2336.89</v>
      </c>
      <c r="F9937">
        <v>2020</v>
      </c>
    </row>
    <row r="9938" spans="1:6" x14ac:dyDescent="0.25">
      <c r="A9938" t="s">
        <v>2332</v>
      </c>
      <c r="B9938" t="s">
        <v>2350</v>
      </c>
      <c r="C9938" t="b">
        <v>0</v>
      </c>
      <c r="D9938" t="s">
        <v>55</v>
      </c>
      <c r="E9938">
        <v>0</v>
      </c>
      <c r="F9938">
        <v>2020</v>
      </c>
    </row>
    <row r="9939" spans="1:6" x14ac:dyDescent="0.25">
      <c r="A9939" t="s">
        <v>2332</v>
      </c>
      <c r="B9939" t="s">
        <v>2343</v>
      </c>
      <c r="C9939" t="b">
        <v>0</v>
      </c>
      <c r="D9939" t="s">
        <v>58</v>
      </c>
      <c r="E9939">
        <v>3136</v>
      </c>
      <c r="F9939">
        <v>2020</v>
      </c>
    </row>
    <row r="9940" spans="1:6" x14ac:dyDescent="0.25">
      <c r="A9940" t="s">
        <v>2459</v>
      </c>
      <c r="B9940" t="s">
        <v>2343</v>
      </c>
      <c r="C9940" t="b">
        <v>0</v>
      </c>
      <c r="D9940" t="s">
        <v>58</v>
      </c>
      <c r="E9940">
        <v>54175</v>
      </c>
      <c r="F9940">
        <v>2020</v>
      </c>
    </row>
    <row r="9941" spans="1:6" x14ac:dyDescent="0.25">
      <c r="A9941" t="s">
        <v>2440</v>
      </c>
      <c r="B9941" t="s">
        <v>2352</v>
      </c>
      <c r="C9941" t="b">
        <v>0</v>
      </c>
      <c r="D9941" t="s">
        <v>58</v>
      </c>
      <c r="E9941">
        <v>400</v>
      </c>
      <c r="F9941">
        <v>2020</v>
      </c>
    </row>
    <row r="9942" spans="1:6" x14ac:dyDescent="0.25">
      <c r="A9942" t="s">
        <v>2383</v>
      </c>
      <c r="B9942" t="s">
        <v>2339</v>
      </c>
      <c r="C9942" t="b">
        <v>1</v>
      </c>
      <c r="D9942" t="s">
        <v>114</v>
      </c>
      <c r="E9942">
        <v>21879</v>
      </c>
      <c r="F9942">
        <v>2020</v>
      </c>
    </row>
    <row r="9943" spans="1:6" x14ac:dyDescent="0.25">
      <c r="A9943" t="s">
        <v>2389</v>
      </c>
      <c r="B9943" t="s">
        <v>2401</v>
      </c>
      <c r="C9943" t="b">
        <v>1</v>
      </c>
      <c r="D9943" t="s">
        <v>60</v>
      </c>
      <c r="E9943">
        <v>2683</v>
      </c>
      <c r="F9943">
        <v>2020</v>
      </c>
    </row>
    <row r="9944" spans="1:6" x14ac:dyDescent="0.25">
      <c r="A9944" t="s">
        <v>2354</v>
      </c>
      <c r="B9944" t="s">
        <v>2352</v>
      </c>
      <c r="C9944" t="b">
        <v>0</v>
      </c>
      <c r="D9944" t="s">
        <v>79</v>
      </c>
      <c r="E9944">
        <v>19446</v>
      </c>
      <c r="F9944">
        <v>2020</v>
      </c>
    </row>
    <row r="9945" spans="1:6" x14ac:dyDescent="0.25">
      <c r="A9945" t="s">
        <v>2332</v>
      </c>
      <c r="B9945" t="s">
        <v>2350</v>
      </c>
      <c r="C9945" t="b">
        <v>0</v>
      </c>
      <c r="D9945" t="s">
        <v>55</v>
      </c>
      <c r="E9945">
        <v>0</v>
      </c>
      <c r="F9945">
        <v>2020</v>
      </c>
    </row>
    <row r="9946" spans="1:6" x14ac:dyDescent="0.25">
      <c r="A9946" t="s">
        <v>2398</v>
      </c>
      <c r="B9946" t="s">
        <v>2352</v>
      </c>
      <c r="C9946" t="b">
        <v>0</v>
      </c>
      <c r="D9946" t="s">
        <v>55</v>
      </c>
      <c r="E9946">
        <v>10005</v>
      </c>
      <c r="F9946">
        <v>2020</v>
      </c>
    </row>
    <row r="9947" spans="1:6" x14ac:dyDescent="0.25">
      <c r="A9947" t="s">
        <v>2332</v>
      </c>
      <c r="B9947" t="s">
        <v>2350</v>
      </c>
      <c r="C9947" t="b">
        <v>0</v>
      </c>
      <c r="D9947" t="s">
        <v>85</v>
      </c>
      <c r="E9947">
        <v>0</v>
      </c>
      <c r="F9947">
        <v>2020</v>
      </c>
    </row>
    <row r="9948" spans="1:6" x14ac:dyDescent="0.25">
      <c r="A9948" t="s">
        <v>2441</v>
      </c>
      <c r="B9948" t="s">
        <v>2352</v>
      </c>
      <c r="C9948" t="b">
        <v>0</v>
      </c>
      <c r="D9948" t="s">
        <v>85</v>
      </c>
      <c r="E9948">
        <v>3016</v>
      </c>
      <c r="F9948">
        <v>2020</v>
      </c>
    </row>
    <row r="9949" spans="1:6" x14ac:dyDescent="0.25">
      <c r="A9949" t="s">
        <v>2394</v>
      </c>
      <c r="B9949" t="s">
        <v>2352</v>
      </c>
      <c r="C9949" t="b">
        <v>0</v>
      </c>
      <c r="D9949" t="s">
        <v>15</v>
      </c>
      <c r="E9949">
        <v>6484.66</v>
      </c>
      <c r="F9949">
        <v>2020</v>
      </c>
    </row>
    <row r="9950" spans="1:6" x14ac:dyDescent="0.25">
      <c r="A9950" t="s">
        <v>2332</v>
      </c>
      <c r="B9950" t="s">
        <v>2352</v>
      </c>
      <c r="C9950" t="b">
        <v>0</v>
      </c>
      <c r="D9950" t="s">
        <v>15</v>
      </c>
      <c r="E9950">
        <v>0</v>
      </c>
      <c r="F9950">
        <v>2020</v>
      </c>
    </row>
    <row r="9951" spans="1:6" x14ac:dyDescent="0.25">
      <c r="A9951" t="s">
        <v>2373</v>
      </c>
      <c r="B9951" t="s">
        <v>2352</v>
      </c>
      <c r="C9951" t="b">
        <v>0</v>
      </c>
      <c r="D9951" t="s">
        <v>15</v>
      </c>
      <c r="E9951">
        <v>26687</v>
      </c>
      <c r="F9951">
        <v>2020</v>
      </c>
    </row>
    <row r="9952" spans="1:6" x14ac:dyDescent="0.25">
      <c r="A9952" t="s">
        <v>2400</v>
      </c>
      <c r="B9952" t="s">
        <v>2401</v>
      </c>
      <c r="C9952" t="b">
        <v>0</v>
      </c>
      <c r="D9952" t="s">
        <v>15</v>
      </c>
      <c r="E9952">
        <v>6024</v>
      </c>
      <c r="F9952">
        <v>2020</v>
      </c>
    </row>
    <row r="9953" spans="1:6" x14ac:dyDescent="0.25">
      <c r="A9953" t="s">
        <v>2383</v>
      </c>
      <c r="B9953" t="s">
        <v>2401</v>
      </c>
      <c r="C9953" t="b">
        <v>0</v>
      </c>
      <c r="D9953" t="s">
        <v>15</v>
      </c>
      <c r="E9953">
        <v>1368</v>
      </c>
      <c r="F9953">
        <v>2020</v>
      </c>
    </row>
    <row r="9954" spans="1:6" x14ac:dyDescent="0.25">
      <c r="A9954" t="s">
        <v>2383</v>
      </c>
      <c r="B9954" t="s">
        <v>2401</v>
      </c>
      <c r="C9954" t="b">
        <v>1</v>
      </c>
      <c r="D9954" t="s">
        <v>8</v>
      </c>
      <c r="E9954">
        <v>9043</v>
      </c>
      <c r="F9954">
        <v>2020</v>
      </c>
    </row>
    <row r="9955" spans="1:6" x14ac:dyDescent="0.25">
      <c r="A9955" t="s">
        <v>2332</v>
      </c>
      <c r="B9955" t="s">
        <v>2350</v>
      </c>
      <c r="C9955" t="b">
        <v>0</v>
      </c>
      <c r="D9955" t="s">
        <v>79</v>
      </c>
      <c r="E9955">
        <v>0</v>
      </c>
      <c r="F9955">
        <v>2020</v>
      </c>
    </row>
    <row r="9956" spans="1:6" x14ac:dyDescent="0.25">
      <c r="A9956" t="s">
        <v>2379</v>
      </c>
      <c r="B9956" t="s">
        <v>2386</v>
      </c>
      <c r="C9956" t="b">
        <v>1</v>
      </c>
      <c r="D9956" t="s">
        <v>105</v>
      </c>
      <c r="E9956">
        <v>38697.150999999998</v>
      </c>
      <c r="F9956">
        <v>2020</v>
      </c>
    </row>
    <row r="9957" spans="1:6" x14ac:dyDescent="0.25">
      <c r="A9957" t="s">
        <v>2353</v>
      </c>
      <c r="B9957" t="s">
        <v>2352</v>
      </c>
      <c r="C9957" t="b">
        <v>0</v>
      </c>
      <c r="D9957" t="s">
        <v>105</v>
      </c>
      <c r="E9957">
        <v>9685.8490000000002</v>
      </c>
      <c r="F9957">
        <v>2020</v>
      </c>
    </row>
    <row r="9958" spans="1:6" x14ac:dyDescent="0.25">
      <c r="A9958" t="s">
        <v>2389</v>
      </c>
      <c r="B9958" t="s">
        <v>2401</v>
      </c>
      <c r="C9958" t="b">
        <v>1</v>
      </c>
      <c r="D9958" t="s">
        <v>55</v>
      </c>
      <c r="E9958">
        <v>2936</v>
      </c>
      <c r="F9958">
        <v>2020</v>
      </c>
    </row>
    <row r="9959" spans="1:6" x14ac:dyDescent="0.25">
      <c r="A9959" t="s">
        <v>2353</v>
      </c>
      <c r="B9959" t="s">
        <v>2352</v>
      </c>
      <c r="C9959" t="b">
        <v>0</v>
      </c>
      <c r="D9959" t="s">
        <v>35</v>
      </c>
      <c r="E9959">
        <v>265.83800000000002</v>
      </c>
      <c r="F9959">
        <v>2020</v>
      </c>
    </row>
    <row r="9960" spans="1:6" x14ac:dyDescent="0.25">
      <c r="A9960" t="s">
        <v>2373</v>
      </c>
      <c r="B9960" t="s">
        <v>2386</v>
      </c>
      <c r="C9960" t="b">
        <v>1</v>
      </c>
      <c r="D9960" t="s">
        <v>35</v>
      </c>
      <c r="E9960">
        <v>8453.1620000000003</v>
      </c>
      <c r="F9960">
        <v>2020</v>
      </c>
    </row>
    <row r="9961" spans="1:6" x14ac:dyDescent="0.25">
      <c r="A9961" t="s">
        <v>2338</v>
      </c>
      <c r="B9961" t="s">
        <v>2401</v>
      </c>
      <c r="C9961" t="b">
        <v>1</v>
      </c>
      <c r="D9961" t="s">
        <v>37</v>
      </c>
      <c r="E9961">
        <v>820</v>
      </c>
      <c r="F9961">
        <v>2020</v>
      </c>
    </row>
    <row r="9962" spans="1:6" x14ac:dyDescent="0.25">
      <c r="A9962" t="s">
        <v>2459</v>
      </c>
      <c r="B9962" t="s">
        <v>2352</v>
      </c>
      <c r="C9962" t="b">
        <v>0</v>
      </c>
      <c r="D9962" t="s">
        <v>111</v>
      </c>
      <c r="E9962">
        <v>38126</v>
      </c>
      <c r="F9962">
        <v>2020</v>
      </c>
    </row>
    <row r="9963" spans="1:6" x14ac:dyDescent="0.25">
      <c r="A9963" t="s">
        <v>2332</v>
      </c>
      <c r="B9963" t="s">
        <v>2350</v>
      </c>
      <c r="C9963" t="b">
        <v>0</v>
      </c>
      <c r="D9963" t="s">
        <v>111</v>
      </c>
      <c r="E9963">
        <v>0</v>
      </c>
      <c r="F9963">
        <v>2020</v>
      </c>
    </row>
    <row r="9964" spans="1:6" x14ac:dyDescent="0.25">
      <c r="A9964" t="s">
        <v>2353</v>
      </c>
      <c r="B9964" t="s">
        <v>2350</v>
      </c>
      <c r="C9964" t="b">
        <v>0</v>
      </c>
      <c r="D9964" t="s">
        <v>77</v>
      </c>
      <c r="E9964">
        <v>772.61900000000003</v>
      </c>
      <c r="F9964">
        <v>2020</v>
      </c>
    </row>
    <row r="9965" spans="1:6" x14ac:dyDescent="0.25">
      <c r="A9965" t="s">
        <v>2380</v>
      </c>
      <c r="B9965" t="s">
        <v>2386</v>
      </c>
      <c r="C9965" t="b">
        <v>1</v>
      </c>
      <c r="D9965" t="s">
        <v>77</v>
      </c>
      <c r="E9965">
        <v>38483.921000000002</v>
      </c>
      <c r="F9965">
        <v>2020</v>
      </c>
    </row>
    <row r="9966" spans="1:6" x14ac:dyDescent="0.25">
      <c r="A9966" t="s">
        <v>2353</v>
      </c>
      <c r="B9966" t="s">
        <v>2352</v>
      </c>
      <c r="C9966" t="b">
        <v>0</v>
      </c>
      <c r="D9966" t="s">
        <v>77</v>
      </c>
      <c r="E9966">
        <v>9781.4599999999991</v>
      </c>
      <c r="F9966">
        <v>2020</v>
      </c>
    </row>
    <row r="9967" spans="1:6" x14ac:dyDescent="0.25">
      <c r="A9967" t="s">
        <v>2445</v>
      </c>
      <c r="B9967" t="s">
        <v>2352</v>
      </c>
      <c r="C9967" t="b">
        <v>0</v>
      </c>
      <c r="D9967" t="s">
        <v>35</v>
      </c>
      <c r="E9967">
        <v>980</v>
      </c>
      <c r="F9967">
        <v>2020</v>
      </c>
    </row>
    <row r="9968" spans="1:6" x14ac:dyDescent="0.25">
      <c r="A9968" t="s">
        <v>2380</v>
      </c>
      <c r="B9968" t="s">
        <v>2347</v>
      </c>
      <c r="C9968" t="b">
        <v>0</v>
      </c>
      <c r="D9968" t="s">
        <v>42</v>
      </c>
      <c r="E9968">
        <v>6346.71</v>
      </c>
      <c r="F9968">
        <v>2020</v>
      </c>
    </row>
    <row r="9969" spans="1:6" x14ac:dyDescent="0.25">
      <c r="A9969" t="s">
        <v>2332</v>
      </c>
      <c r="B9969" t="s">
        <v>2350</v>
      </c>
      <c r="C9969" t="b">
        <v>0</v>
      </c>
      <c r="D9969" t="s">
        <v>19</v>
      </c>
      <c r="E9969">
        <v>0</v>
      </c>
      <c r="F9969">
        <v>2020</v>
      </c>
    </row>
    <row r="9970" spans="1:6" x14ac:dyDescent="0.25">
      <c r="A9970" t="s">
        <v>2445</v>
      </c>
      <c r="B9970" t="s">
        <v>2352</v>
      </c>
      <c r="C9970" t="b">
        <v>0</v>
      </c>
      <c r="D9970" t="s">
        <v>19</v>
      </c>
      <c r="E9970">
        <v>118505</v>
      </c>
      <c r="F9970">
        <v>2020</v>
      </c>
    </row>
    <row r="9971" spans="1:6" x14ac:dyDescent="0.25">
      <c r="A9971" t="s">
        <v>2332</v>
      </c>
      <c r="B9971" t="s">
        <v>2350</v>
      </c>
      <c r="C9971" t="b">
        <v>0</v>
      </c>
      <c r="D9971" t="s">
        <v>55</v>
      </c>
      <c r="E9971">
        <v>0</v>
      </c>
      <c r="F9971">
        <v>2020</v>
      </c>
    </row>
    <row r="9972" spans="1:6" x14ac:dyDescent="0.25">
      <c r="A9972" t="s">
        <v>2380</v>
      </c>
      <c r="B9972" t="s">
        <v>2352</v>
      </c>
      <c r="C9972" t="b">
        <v>0</v>
      </c>
      <c r="D9972" t="s">
        <v>55</v>
      </c>
      <c r="E9972">
        <v>8197</v>
      </c>
      <c r="F9972">
        <v>2020</v>
      </c>
    </row>
    <row r="9973" spans="1:6" x14ac:dyDescent="0.25">
      <c r="A9973" t="s">
        <v>2332</v>
      </c>
      <c r="B9973" t="s">
        <v>2347</v>
      </c>
      <c r="C9973" t="b">
        <v>0</v>
      </c>
      <c r="D9973" t="s">
        <v>55</v>
      </c>
      <c r="E9973">
        <v>0</v>
      </c>
      <c r="F9973">
        <v>2020</v>
      </c>
    </row>
    <row r="9974" spans="1:6" x14ac:dyDescent="0.25">
      <c r="A9974" t="s">
        <v>2332</v>
      </c>
      <c r="B9974" t="s">
        <v>2350</v>
      </c>
      <c r="C9974" t="b">
        <v>0</v>
      </c>
      <c r="D9974" t="s">
        <v>55</v>
      </c>
      <c r="E9974">
        <v>0</v>
      </c>
      <c r="F9974">
        <v>2020</v>
      </c>
    </row>
    <row r="9975" spans="1:6" x14ac:dyDescent="0.25">
      <c r="A9975" t="s">
        <v>2441</v>
      </c>
      <c r="B9975" t="s">
        <v>2350</v>
      </c>
      <c r="C9975" t="b">
        <v>0</v>
      </c>
      <c r="D9975" t="s">
        <v>85</v>
      </c>
      <c r="E9975">
        <v>13.877000000000001</v>
      </c>
      <c r="F9975">
        <v>2020</v>
      </c>
    </row>
    <row r="9976" spans="1:6" x14ac:dyDescent="0.25">
      <c r="A9976" t="s">
        <v>2332</v>
      </c>
      <c r="B9976" t="s">
        <v>2386</v>
      </c>
      <c r="C9976" t="b">
        <v>0</v>
      </c>
      <c r="D9976" t="s">
        <v>85</v>
      </c>
      <c r="E9976">
        <v>0</v>
      </c>
      <c r="F9976">
        <v>2020</v>
      </c>
    </row>
    <row r="9977" spans="1:6" x14ac:dyDescent="0.25">
      <c r="A9977" t="s">
        <v>2445</v>
      </c>
      <c r="B9977" t="s">
        <v>2352</v>
      </c>
      <c r="C9977" t="b">
        <v>0</v>
      </c>
      <c r="D9977" t="s">
        <v>85</v>
      </c>
      <c r="E9977">
        <v>11179.123</v>
      </c>
      <c r="F9977">
        <v>2020</v>
      </c>
    </row>
    <row r="9978" spans="1:6" x14ac:dyDescent="0.25">
      <c r="A9978" t="s">
        <v>2383</v>
      </c>
      <c r="B9978" t="s">
        <v>2401</v>
      </c>
      <c r="C9978" t="b">
        <v>1</v>
      </c>
      <c r="D9978" t="s">
        <v>79</v>
      </c>
      <c r="E9978">
        <v>2514</v>
      </c>
      <c r="F9978">
        <v>2020</v>
      </c>
    </row>
    <row r="9979" spans="1:6" x14ac:dyDescent="0.25">
      <c r="A9979" t="s">
        <v>2332</v>
      </c>
      <c r="B9979" t="s">
        <v>2350</v>
      </c>
      <c r="C9979" t="b">
        <v>0</v>
      </c>
      <c r="D9979" t="s">
        <v>116</v>
      </c>
      <c r="E9979">
        <v>0</v>
      </c>
      <c r="F9979">
        <v>2020</v>
      </c>
    </row>
    <row r="9980" spans="1:6" x14ac:dyDescent="0.25">
      <c r="A9980" t="s">
        <v>2369</v>
      </c>
      <c r="B9980" t="s">
        <v>2352</v>
      </c>
      <c r="C9980" t="b">
        <v>0</v>
      </c>
      <c r="D9980" t="s">
        <v>116</v>
      </c>
      <c r="E9980">
        <v>121017.5</v>
      </c>
      <c r="F9980">
        <v>2020</v>
      </c>
    </row>
    <row r="9981" spans="1:6" x14ac:dyDescent="0.25">
      <c r="A9981" t="s">
        <v>2398</v>
      </c>
      <c r="B9981" t="s">
        <v>2347</v>
      </c>
      <c r="C9981" t="b">
        <v>0</v>
      </c>
      <c r="D9981" t="s">
        <v>42</v>
      </c>
      <c r="E9981">
        <v>7972.43</v>
      </c>
      <c r="F9981">
        <v>2020</v>
      </c>
    </row>
    <row r="9982" spans="1:6" x14ac:dyDescent="0.25">
      <c r="A9982" t="s">
        <v>2398</v>
      </c>
      <c r="B9982" t="s">
        <v>2347</v>
      </c>
      <c r="C9982" t="b">
        <v>0</v>
      </c>
      <c r="D9982" t="s">
        <v>42</v>
      </c>
      <c r="E9982">
        <v>3942</v>
      </c>
      <c r="F9982">
        <v>2020</v>
      </c>
    </row>
    <row r="9983" spans="1:6" x14ac:dyDescent="0.25">
      <c r="A9983" t="s">
        <v>2353</v>
      </c>
      <c r="B9983" t="s">
        <v>2350</v>
      </c>
      <c r="C9983" t="b">
        <v>0</v>
      </c>
      <c r="D9983" t="s">
        <v>100</v>
      </c>
      <c r="E9983">
        <v>0.61</v>
      </c>
      <c r="F9983">
        <v>2020</v>
      </c>
    </row>
    <row r="9984" spans="1:6" x14ac:dyDescent="0.25">
      <c r="A9984" t="s">
        <v>2408</v>
      </c>
      <c r="B9984" t="s">
        <v>2347</v>
      </c>
      <c r="C9984" t="b">
        <v>0</v>
      </c>
      <c r="D9984" t="s">
        <v>100</v>
      </c>
      <c r="E9984">
        <v>10493.82</v>
      </c>
      <c r="F9984">
        <v>2020</v>
      </c>
    </row>
    <row r="9985" spans="1:6" x14ac:dyDescent="0.25">
      <c r="A9985" t="s">
        <v>2353</v>
      </c>
      <c r="B9985" t="s">
        <v>2350</v>
      </c>
      <c r="C9985" t="b">
        <v>0</v>
      </c>
      <c r="D9985" t="s">
        <v>100</v>
      </c>
      <c r="E9985">
        <v>29.742999999999999</v>
      </c>
      <c r="F9985">
        <v>2020</v>
      </c>
    </row>
    <row r="9986" spans="1:6" x14ac:dyDescent="0.25">
      <c r="A9986" t="s">
        <v>2338</v>
      </c>
      <c r="B9986" t="s">
        <v>2352</v>
      </c>
      <c r="C9986" t="b">
        <v>0</v>
      </c>
      <c r="D9986" t="s">
        <v>100</v>
      </c>
      <c r="E9986">
        <v>51769.137000000002</v>
      </c>
      <c r="F9986">
        <v>2020</v>
      </c>
    </row>
    <row r="9987" spans="1:6" x14ac:dyDescent="0.25">
      <c r="A9987" t="s">
        <v>2388</v>
      </c>
      <c r="B9987" t="s">
        <v>2347</v>
      </c>
      <c r="C9987" t="b">
        <v>0</v>
      </c>
      <c r="D9987" t="s">
        <v>58</v>
      </c>
      <c r="E9987">
        <v>2246.52</v>
      </c>
      <c r="F9987">
        <v>2020</v>
      </c>
    </row>
    <row r="9988" spans="1:6" x14ac:dyDescent="0.25">
      <c r="A9988" t="s">
        <v>2445</v>
      </c>
      <c r="B9988" t="s">
        <v>2350</v>
      </c>
      <c r="C9988" t="b">
        <v>0</v>
      </c>
      <c r="D9988" t="s">
        <v>60</v>
      </c>
      <c r="E9988">
        <v>340.26</v>
      </c>
      <c r="F9988">
        <v>2020</v>
      </c>
    </row>
    <row r="9989" spans="1:6" x14ac:dyDescent="0.25">
      <c r="A9989" t="s">
        <v>2445</v>
      </c>
      <c r="B9989" t="s">
        <v>2347</v>
      </c>
      <c r="C9989" t="b">
        <v>0</v>
      </c>
      <c r="D9989" t="s">
        <v>60</v>
      </c>
      <c r="E9989">
        <v>5983</v>
      </c>
      <c r="F9989">
        <v>2020</v>
      </c>
    </row>
    <row r="9990" spans="1:6" x14ac:dyDescent="0.25">
      <c r="A9990" t="s">
        <v>2332</v>
      </c>
      <c r="B9990" t="s">
        <v>2350</v>
      </c>
      <c r="C9990" t="b">
        <v>0</v>
      </c>
      <c r="D9990" t="s">
        <v>15</v>
      </c>
      <c r="E9990">
        <v>5.2279999999999998</v>
      </c>
      <c r="F9990">
        <v>2020</v>
      </c>
    </row>
    <row r="9991" spans="1:6" x14ac:dyDescent="0.25">
      <c r="A9991" t="s">
        <v>2354</v>
      </c>
      <c r="B9991" t="s">
        <v>2343</v>
      </c>
      <c r="C9991" t="b">
        <v>0</v>
      </c>
      <c r="D9991" t="s">
        <v>15</v>
      </c>
      <c r="E9991">
        <v>6864.7719999999999</v>
      </c>
      <c r="F9991">
        <v>2020</v>
      </c>
    </row>
    <row r="9992" spans="1:6" x14ac:dyDescent="0.25">
      <c r="A9992" t="s">
        <v>2353</v>
      </c>
      <c r="B9992" t="s">
        <v>2350</v>
      </c>
      <c r="C9992" t="b">
        <v>0</v>
      </c>
      <c r="D9992" t="s">
        <v>15</v>
      </c>
      <c r="E9992">
        <v>49.848999999999997</v>
      </c>
      <c r="F9992">
        <v>2020</v>
      </c>
    </row>
    <row r="9993" spans="1:6" x14ac:dyDescent="0.25">
      <c r="A9993" t="s">
        <v>2354</v>
      </c>
      <c r="B9993" t="s">
        <v>2343</v>
      </c>
      <c r="C9993" t="b">
        <v>0</v>
      </c>
      <c r="D9993" t="s">
        <v>15</v>
      </c>
      <c r="E9993">
        <v>61573.150999999998</v>
      </c>
      <c r="F9993">
        <v>2020</v>
      </c>
    </row>
    <row r="9994" spans="1:6" x14ac:dyDescent="0.25">
      <c r="A9994" t="s">
        <v>2380</v>
      </c>
      <c r="B9994" t="s">
        <v>2343</v>
      </c>
      <c r="C9994" t="b">
        <v>0</v>
      </c>
      <c r="D9994" t="s">
        <v>8</v>
      </c>
      <c r="E9994">
        <v>39697</v>
      </c>
      <c r="F9994">
        <v>2020</v>
      </c>
    </row>
    <row r="9995" spans="1:6" x14ac:dyDescent="0.25">
      <c r="A9995" t="s">
        <v>2332</v>
      </c>
      <c r="B9995" t="s">
        <v>2352</v>
      </c>
      <c r="C9995" t="b">
        <v>0</v>
      </c>
      <c r="D9995" t="s">
        <v>8</v>
      </c>
      <c r="E9995">
        <v>0</v>
      </c>
      <c r="F9995">
        <v>2020</v>
      </c>
    </row>
    <row r="9996" spans="1:6" x14ac:dyDescent="0.25">
      <c r="A9996" t="s">
        <v>2332</v>
      </c>
      <c r="B9996" t="s">
        <v>2352</v>
      </c>
      <c r="C9996" t="b">
        <v>0</v>
      </c>
      <c r="D9996" t="s">
        <v>85</v>
      </c>
      <c r="E9996">
        <v>0</v>
      </c>
      <c r="F9996">
        <v>2020</v>
      </c>
    </row>
    <row r="9997" spans="1:6" x14ac:dyDescent="0.25">
      <c r="A9997" t="s">
        <v>2389</v>
      </c>
      <c r="B9997" t="s">
        <v>2401</v>
      </c>
      <c r="C9997" t="b">
        <v>1</v>
      </c>
      <c r="D9997" t="s">
        <v>15</v>
      </c>
      <c r="E9997">
        <v>44108</v>
      </c>
      <c r="F9997">
        <v>2020</v>
      </c>
    </row>
    <row r="9998" spans="1:6" x14ac:dyDescent="0.25">
      <c r="A9998" t="s">
        <v>2383</v>
      </c>
      <c r="B9998" t="s">
        <v>2339</v>
      </c>
      <c r="C9998" t="b">
        <v>1</v>
      </c>
      <c r="D9998" t="s">
        <v>95</v>
      </c>
      <c r="E9998">
        <v>393282</v>
      </c>
      <c r="F9998">
        <v>2020</v>
      </c>
    </row>
    <row r="9999" spans="1:6" x14ac:dyDescent="0.25">
      <c r="A9999" t="s">
        <v>2389</v>
      </c>
      <c r="B9999" t="s">
        <v>2401</v>
      </c>
      <c r="C9999" t="b">
        <v>1</v>
      </c>
      <c r="D9999" t="s">
        <v>15</v>
      </c>
      <c r="E9999">
        <v>4598</v>
      </c>
      <c r="F9999">
        <v>2020</v>
      </c>
    </row>
    <row r="10000" spans="1:6" x14ac:dyDescent="0.25">
      <c r="A10000" t="s">
        <v>2332</v>
      </c>
      <c r="B10000" t="s">
        <v>2345</v>
      </c>
      <c r="C10000" t="b">
        <v>0</v>
      </c>
      <c r="D10000" t="s">
        <v>66</v>
      </c>
      <c r="E10000">
        <v>0</v>
      </c>
      <c r="F10000">
        <v>2020</v>
      </c>
    </row>
    <row r="10001" spans="1:6" x14ac:dyDescent="0.25">
      <c r="A10001" t="s">
        <v>2453</v>
      </c>
      <c r="B10001" t="s">
        <v>2347</v>
      </c>
      <c r="C10001" t="b">
        <v>1</v>
      </c>
      <c r="D10001" t="s">
        <v>66</v>
      </c>
      <c r="E10001">
        <v>38710</v>
      </c>
      <c r="F10001">
        <v>2020</v>
      </c>
    </row>
    <row r="10002" spans="1:6" x14ac:dyDescent="0.25">
      <c r="A10002" t="s">
        <v>2389</v>
      </c>
      <c r="B10002" t="s">
        <v>2401</v>
      </c>
      <c r="C10002" t="b">
        <v>1</v>
      </c>
      <c r="D10002" t="s">
        <v>15</v>
      </c>
      <c r="E10002">
        <v>19002</v>
      </c>
      <c r="F10002">
        <v>2020</v>
      </c>
    </row>
    <row r="10003" spans="1:6" x14ac:dyDescent="0.25">
      <c r="A10003" t="s">
        <v>2332</v>
      </c>
      <c r="B10003" t="s">
        <v>2350</v>
      </c>
      <c r="C10003" t="b">
        <v>0</v>
      </c>
      <c r="D10003" t="s">
        <v>52</v>
      </c>
      <c r="E10003">
        <v>3.7629999999999999</v>
      </c>
      <c r="F10003">
        <v>2020</v>
      </c>
    </row>
    <row r="10004" spans="1:6" x14ac:dyDescent="0.25">
      <c r="A10004" t="s">
        <v>2381</v>
      </c>
      <c r="B10004" t="s">
        <v>2343</v>
      </c>
      <c r="C10004" t="b">
        <v>0</v>
      </c>
      <c r="D10004" t="s">
        <v>52</v>
      </c>
      <c r="E10004">
        <v>1521.077</v>
      </c>
      <c r="F10004">
        <v>2020</v>
      </c>
    </row>
    <row r="10005" spans="1:6" x14ac:dyDescent="0.25">
      <c r="A10005" t="s">
        <v>2353</v>
      </c>
      <c r="B10005" t="s">
        <v>2350</v>
      </c>
      <c r="C10005" t="b">
        <v>0</v>
      </c>
      <c r="D10005" t="s">
        <v>52</v>
      </c>
      <c r="E10005">
        <v>81.421000000000006</v>
      </c>
      <c r="F10005">
        <v>2020</v>
      </c>
    </row>
    <row r="10006" spans="1:6" x14ac:dyDescent="0.25">
      <c r="A10006" t="s">
        <v>2381</v>
      </c>
      <c r="B10006" t="s">
        <v>2343</v>
      </c>
      <c r="C10006" t="b">
        <v>0</v>
      </c>
      <c r="D10006" t="s">
        <v>52</v>
      </c>
      <c r="E10006">
        <v>37229.629000000001</v>
      </c>
      <c r="F10006">
        <v>2020</v>
      </c>
    </row>
    <row r="10007" spans="1:6" x14ac:dyDescent="0.25">
      <c r="A10007" t="s">
        <v>2353</v>
      </c>
      <c r="B10007" t="s">
        <v>2350</v>
      </c>
      <c r="C10007" t="b">
        <v>0</v>
      </c>
      <c r="D10007" t="s">
        <v>52</v>
      </c>
      <c r="E10007">
        <v>17.777999999999999</v>
      </c>
      <c r="F10007">
        <v>2020</v>
      </c>
    </row>
    <row r="10008" spans="1:6" x14ac:dyDescent="0.25">
      <c r="A10008" t="s">
        <v>2373</v>
      </c>
      <c r="B10008" t="s">
        <v>2352</v>
      </c>
      <c r="C10008" t="b">
        <v>0</v>
      </c>
      <c r="D10008" t="s">
        <v>52</v>
      </c>
      <c r="E10008">
        <v>48776.421999999999</v>
      </c>
      <c r="F10008">
        <v>2020</v>
      </c>
    </row>
    <row r="10009" spans="1:6" x14ac:dyDescent="0.25">
      <c r="A10009" t="s">
        <v>2381</v>
      </c>
      <c r="B10009" t="s">
        <v>2350</v>
      </c>
      <c r="C10009" t="b">
        <v>0</v>
      </c>
      <c r="D10009" t="s">
        <v>52</v>
      </c>
      <c r="E10009">
        <v>127.914</v>
      </c>
      <c r="F10009">
        <v>2020</v>
      </c>
    </row>
    <row r="10010" spans="1:6" x14ac:dyDescent="0.25">
      <c r="A10010" t="s">
        <v>2396</v>
      </c>
      <c r="B10010" t="s">
        <v>2352</v>
      </c>
      <c r="C10010" t="b">
        <v>0</v>
      </c>
      <c r="D10010" t="s">
        <v>52</v>
      </c>
      <c r="E10010">
        <v>5417.9059999999999</v>
      </c>
      <c r="F10010">
        <v>2020</v>
      </c>
    </row>
    <row r="10011" spans="1:6" x14ac:dyDescent="0.25">
      <c r="A10011" t="s">
        <v>2338</v>
      </c>
      <c r="B10011" t="s">
        <v>2386</v>
      </c>
      <c r="C10011" t="b">
        <v>1</v>
      </c>
      <c r="D10011" t="s">
        <v>79</v>
      </c>
      <c r="E10011">
        <v>21448.784</v>
      </c>
      <c r="F10011">
        <v>2020</v>
      </c>
    </row>
    <row r="10012" spans="1:6" x14ac:dyDescent="0.25">
      <c r="A10012" t="s">
        <v>2353</v>
      </c>
      <c r="B10012" t="s">
        <v>2352</v>
      </c>
      <c r="C10012" t="b">
        <v>0</v>
      </c>
      <c r="D10012" t="s">
        <v>79</v>
      </c>
      <c r="E10012">
        <v>13.215999999999999</v>
      </c>
      <c r="F10012">
        <v>2020</v>
      </c>
    </row>
    <row r="10013" spans="1:6" x14ac:dyDescent="0.25">
      <c r="A10013" t="s">
        <v>2383</v>
      </c>
      <c r="B10013" t="s">
        <v>2339</v>
      </c>
      <c r="C10013" t="b">
        <v>1</v>
      </c>
      <c r="D10013" t="s">
        <v>95</v>
      </c>
      <c r="E10013">
        <v>204693</v>
      </c>
      <c r="F10013">
        <v>2020</v>
      </c>
    </row>
    <row r="10014" spans="1:6" x14ac:dyDescent="0.25">
      <c r="A10014" t="s">
        <v>2383</v>
      </c>
      <c r="B10014" t="s">
        <v>2401</v>
      </c>
      <c r="C10014" t="b">
        <v>1</v>
      </c>
      <c r="D10014" t="s">
        <v>55</v>
      </c>
      <c r="E10014">
        <v>2059</v>
      </c>
      <c r="F10014">
        <v>2020</v>
      </c>
    </row>
    <row r="10015" spans="1:6" x14ac:dyDescent="0.25">
      <c r="A10015" t="s">
        <v>2383</v>
      </c>
      <c r="B10015" t="s">
        <v>2401</v>
      </c>
      <c r="C10015" t="b">
        <v>1</v>
      </c>
      <c r="D10015" t="s">
        <v>8</v>
      </c>
      <c r="E10015">
        <v>35003</v>
      </c>
      <c r="F10015">
        <v>2020</v>
      </c>
    </row>
    <row r="10016" spans="1:6" x14ac:dyDescent="0.25">
      <c r="A10016" t="s">
        <v>2389</v>
      </c>
      <c r="B10016" t="s">
        <v>2401</v>
      </c>
      <c r="C10016" t="b">
        <v>1</v>
      </c>
      <c r="D10016" t="s">
        <v>103</v>
      </c>
      <c r="E10016">
        <v>2685</v>
      </c>
      <c r="F10016">
        <v>2020</v>
      </c>
    </row>
    <row r="10017" spans="1:6" x14ac:dyDescent="0.25">
      <c r="A10017" t="s">
        <v>2332</v>
      </c>
      <c r="B10017" t="s">
        <v>2350</v>
      </c>
      <c r="C10017" t="b">
        <v>0</v>
      </c>
      <c r="D10017" t="s">
        <v>88</v>
      </c>
      <c r="E10017">
        <v>0</v>
      </c>
      <c r="F10017">
        <v>2020</v>
      </c>
    </row>
    <row r="10018" spans="1:6" x14ac:dyDescent="0.25">
      <c r="A10018" t="s">
        <v>2383</v>
      </c>
      <c r="B10018" t="s">
        <v>2343</v>
      </c>
      <c r="C10018" t="b">
        <v>1</v>
      </c>
      <c r="D10018" t="s">
        <v>88</v>
      </c>
      <c r="E10018">
        <v>2305740</v>
      </c>
      <c r="F10018">
        <v>2020</v>
      </c>
    </row>
    <row r="10019" spans="1:6" x14ac:dyDescent="0.25">
      <c r="A10019" t="s">
        <v>2332</v>
      </c>
      <c r="B10019" t="s">
        <v>2350</v>
      </c>
      <c r="C10019" t="b">
        <v>0</v>
      </c>
      <c r="D10019" t="s">
        <v>88</v>
      </c>
      <c r="E10019">
        <v>0</v>
      </c>
      <c r="F10019">
        <v>2020</v>
      </c>
    </row>
    <row r="10020" spans="1:6" x14ac:dyDescent="0.25">
      <c r="A10020" t="s">
        <v>2383</v>
      </c>
      <c r="B10020" t="s">
        <v>2343</v>
      </c>
      <c r="C10020" t="b">
        <v>1</v>
      </c>
      <c r="D10020" t="s">
        <v>88</v>
      </c>
      <c r="E10020">
        <v>3348272</v>
      </c>
      <c r="F10020">
        <v>2020</v>
      </c>
    </row>
    <row r="10021" spans="1:6" x14ac:dyDescent="0.25">
      <c r="A10021" t="s">
        <v>2456</v>
      </c>
      <c r="B10021" t="s">
        <v>2372</v>
      </c>
      <c r="C10021" t="b">
        <v>0</v>
      </c>
      <c r="D10021" t="s">
        <v>15</v>
      </c>
      <c r="E10021">
        <v>5423.27</v>
      </c>
      <c r="F10021">
        <v>2020</v>
      </c>
    </row>
    <row r="10022" spans="1:6" x14ac:dyDescent="0.25">
      <c r="A10022" t="s">
        <v>2389</v>
      </c>
      <c r="B10022" t="s">
        <v>2401</v>
      </c>
      <c r="C10022" t="b">
        <v>1</v>
      </c>
      <c r="D10022" t="s">
        <v>15</v>
      </c>
      <c r="E10022">
        <v>4018</v>
      </c>
      <c r="F10022">
        <v>2020</v>
      </c>
    </row>
    <row r="10023" spans="1:6" x14ac:dyDescent="0.25">
      <c r="A10023" t="s">
        <v>2383</v>
      </c>
      <c r="B10023" t="s">
        <v>2339</v>
      </c>
      <c r="C10023" t="b">
        <v>1</v>
      </c>
      <c r="D10023" t="s">
        <v>69</v>
      </c>
      <c r="E10023">
        <v>145990</v>
      </c>
      <c r="F10023">
        <v>2020</v>
      </c>
    </row>
    <row r="10024" spans="1:6" x14ac:dyDescent="0.25">
      <c r="A10024" t="s">
        <v>2389</v>
      </c>
      <c r="B10024" t="s">
        <v>2386</v>
      </c>
      <c r="C10024" t="b">
        <v>1</v>
      </c>
      <c r="D10024" t="s">
        <v>131</v>
      </c>
      <c r="E10024">
        <v>9340</v>
      </c>
      <c r="F10024">
        <v>2020</v>
      </c>
    </row>
    <row r="10025" spans="1:6" x14ac:dyDescent="0.25">
      <c r="A10025" t="s">
        <v>2389</v>
      </c>
      <c r="B10025" t="s">
        <v>2339</v>
      </c>
      <c r="C10025" t="b">
        <v>0</v>
      </c>
      <c r="D10025" t="s">
        <v>93</v>
      </c>
      <c r="E10025">
        <v>12936</v>
      </c>
      <c r="F10025">
        <v>2020</v>
      </c>
    </row>
    <row r="10026" spans="1:6" x14ac:dyDescent="0.25">
      <c r="A10026" t="s">
        <v>2332</v>
      </c>
      <c r="B10026" t="s">
        <v>2345</v>
      </c>
      <c r="C10026" t="b">
        <v>0</v>
      </c>
      <c r="D10026" t="s">
        <v>58</v>
      </c>
      <c r="E10026">
        <v>0</v>
      </c>
      <c r="F10026">
        <v>2020</v>
      </c>
    </row>
    <row r="10027" spans="1:6" x14ac:dyDescent="0.25">
      <c r="A10027" t="s">
        <v>2353</v>
      </c>
      <c r="B10027" t="s">
        <v>2350</v>
      </c>
      <c r="C10027" t="b">
        <v>0</v>
      </c>
      <c r="D10027" t="s">
        <v>58</v>
      </c>
      <c r="E10027">
        <v>2.4220000000000002</v>
      </c>
      <c r="F10027">
        <v>2020</v>
      </c>
    </row>
    <row r="10028" spans="1:6" x14ac:dyDescent="0.25">
      <c r="A10028" t="s">
        <v>2412</v>
      </c>
      <c r="B10028" t="s">
        <v>2347</v>
      </c>
      <c r="C10028" t="b">
        <v>0</v>
      </c>
      <c r="D10028" t="s">
        <v>58</v>
      </c>
      <c r="E10028">
        <v>21856.527999999998</v>
      </c>
      <c r="F10028">
        <v>2020</v>
      </c>
    </row>
    <row r="10029" spans="1:6" x14ac:dyDescent="0.25">
      <c r="A10029" t="s">
        <v>2380</v>
      </c>
      <c r="B10029" t="s">
        <v>2352</v>
      </c>
      <c r="C10029" t="b">
        <v>0</v>
      </c>
      <c r="D10029" t="s">
        <v>15</v>
      </c>
      <c r="E10029">
        <v>4261.04</v>
      </c>
      <c r="F10029">
        <v>2020</v>
      </c>
    </row>
    <row r="10030" spans="1:6" x14ac:dyDescent="0.25">
      <c r="A10030" t="s">
        <v>2332</v>
      </c>
      <c r="B10030" t="s">
        <v>2350</v>
      </c>
      <c r="C10030" t="b">
        <v>0</v>
      </c>
      <c r="D10030" t="s">
        <v>19</v>
      </c>
      <c r="E10030">
        <v>0</v>
      </c>
      <c r="F10030">
        <v>2020</v>
      </c>
    </row>
    <row r="10031" spans="1:6" x14ac:dyDescent="0.25">
      <c r="A10031" t="s">
        <v>2441</v>
      </c>
      <c r="B10031" t="s">
        <v>2352</v>
      </c>
      <c r="C10031" t="b">
        <v>0</v>
      </c>
      <c r="D10031" t="s">
        <v>19</v>
      </c>
      <c r="E10031">
        <v>5329.24</v>
      </c>
      <c r="F10031">
        <v>2020</v>
      </c>
    </row>
    <row r="10032" spans="1:6" x14ac:dyDescent="0.25">
      <c r="A10032" t="s">
        <v>2389</v>
      </c>
      <c r="B10032" t="s">
        <v>2401</v>
      </c>
      <c r="C10032" t="b">
        <v>1</v>
      </c>
      <c r="D10032" t="s">
        <v>15</v>
      </c>
      <c r="E10032">
        <v>2975</v>
      </c>
      <c r="F10032">
        <v>2020</v>
      </c>
    </row>
    <row r="10033" spans="1:6" x14ac:dyDescent="0.25">
      <c r="A10033" t="s">
        <v>2389</v>
      </c>
      <c r="B10033" t="s">
        <v>2401</v>
      </c>
      <c r="C10033" t="b">
        <v>1</v>
      </c>
      <c r="D10033" t="s">
        <v>15</v>
      </c>
      <c r="E10033">
        <v>20654</v>
      </c>
      <c r="F10033">
        <v>2020</v>
      </c>
    </row>
    <row r="10034" spans="1:6" x14ac:dyDescent="0.25">
      <c r="A10034" t="s">
        <v>2383</v>
      </c>
      <c r="B10034" t="s">
        <v>2401</v>
      </c>
      <c r="C10034" t="b">
        <v>1</v>
      </c>
      <c r="D10034" t="s">
        <v>22</v>
      </c>
      <c r="E10034">
        <v>18667</v>
      </c>
      <c r="F10034">
        <v>2020</v>
      </c>
    </row>
    <row r="10035" spans="1:6" x14ac:dyDescent="0.25">
      <c r="A10035" t="s">
        <v>2389</v>
      </c>
      <c r="B10035" t="s">
        <v>2401</v>
      </c>
      <c r="C10035" t="b">
        <v>1</v>
      </c>
      <c r="D10035" t="s">
        <v>100</v>
      </c>
      <c r="E10035">
        <v>2929</v>
      </c>
      <c r="F10035">
        <v>2020</v>
      </c>
    </row>
    <row r="10036" spans="1:6" x14ac:dyDescent="0.25">
      <c r="A10036" t="s">
        <v>2383</v>
      </c>
      <c r="B10036" t="s">
        <v>2401</v>
      </c>
      <c r="C10036" t="b">
        <v>0</v>
      </c>
      <c r="D10036" t="s">
        <v>15</v>
      </c>
      <c r="E10036">
        <v>1688</v>
      </c>
      <c r="F10036">
        <v>2020</v>
      </c>
    </row>
    <row r="10037" spans="1:6" x14ac:dyDescent="0.25">
      <c r="A10037" t="s">
        <v>2383</v>
      </c>
      <c r="B10037" t="s">
        <v>2339</v>
      </c>
      <c r="C10037" t="b">
        <v>1</v>
      </c>
      <c r="D10037" t="s">
        <v>15</v>
      </c>
      <c r="E10037">
        <v>13636</v>
      </c>
      <c r="F10037">
        <v>2020</v>
      </c>
    </row>
    <row r="10038" spans="1:6" x14ac:dyDescent="0.25">
      <c r="A10038" t="s">
        <v>2389</v>
      </c>
      <c r="B10038" t="s">
        <v>2401</v>
      </c>
      <c r="C10038" t="b">
        <v>1</v>
      </c>
      <c r="D10038" t="s">
        <v>15</v>
      </c>
      <c r="E10038">
        <v>27791</v>
      </c>
      <c r="F10038">
        <v>2020</v>
      </c>
    </row>
    <row r="10039" spans="1:6" x14ac:dyDescent="0.25">
      <c r="A10039" t="s">
        <v>2390</v>
      </c>
      <c r="B10039" t="s">
        <v>2352</v>
      </c>
      <c r="C10039" t="b">
        <v>1</v>
      </c>
      <c r="D10039" t="s">
        <v>79</v>
      </c>
      <c r="E10039">
        <v>51986</v>
      </c>
      <c r="F10039">
        <v>2020</v>
      </c>
    </row>
    <row r="10040" spans="1:6" x14ac:dyDescent="0.25">
      <c r="A10040" t="s">
        <v>2332</v>
      </c>
      <c r="B10040" t="s">
        <v>2372</v>
      </c>
      <c r="C10040" t="b">
        <v>0</v>
      </c>
      <c r="D10040" t="s">
        <v>40</v>
      </c>
      <c r="E10040">
        <v>-1</v>
      </c>
      <c r="F10040">
        <v>2020</v>
      </c>
    </row>
    <row r="10041" spans="1:6" x14ac:dyDescent="0.25">
      <c r="A10041" t="s">
        <v>2332</v>
      </c>
      <c r="B10041" t="s">
        <v>2343</v>
      </c>
      <c r="C10041" t="b">
        <v>0</v>
      </c>
      <c r="D10041" t="s">
        <v>40</v>
      </c>
      <c r="E10041">
        <v>967494</v>
      </c>
      <c r="F10041">
        <v>2020</v>
      </c>
    </row>
    <row r="10042" spans="1:6" x14ac:dyDescent="0.25">
      <c r="A10042" t="s">
        <v>2408</v>
      </c>
      <c r="B10042" t="s">
        <v>2343</v>
      </c>
      <c r="C10042" t="b">
        <v>1</v>
      </c>
      <c r="D10042" t="s">
        <v>40</v>
      </c>
      <c r="E10042">
        <v>1709687</v>
      </c>
      <c r="F10042">
        <v>2020</v>
      </c>
    </row>
    <row r="10043" spans="1:6" x14ac:dyDescent="0.25">
      <c r="A10043" t="s">
        <v>2332</v>
      </c>
      <c r="B10043" t="s">
        <v>2401</v>
      </c>
      <c r="C10043" t="b">
        <v>0</v>
      </c>
      <c r="D10043" t="s">
        <v>40</v>
      </c>
      <c r="E10043">
        <v>0</v>
      </c>
      <c r="F10043">
        <v>2020</v>
      </c>
    </row>
    <row r="10044" spans="1:6" x14ac:dyDescent="0.25">
      <c r="A10044" t="s">
        <v>2383</v>
      </c>
      <c r="B10044" t="s">
        <v>2372</v>
      </c>
      <c r="C10044" t="b">
        <v>0</v>
      </c>
      <c r="D10044" t="s">
        <v>19</v>
      </c>
      <c r="E10044">
        <v>10233</v>
      </c>
      <c r="F10044">
        <v>2020</v>
      </c>
    </row>
    <row r="10045" spans="1:6" x14ac:dyDescent="0.25">
      <c r="A10045" t="s">
        <v>2383</v>
      </c>
      <c r="B10045" t="s">
        <v>2339</v>
      </c>
      <c r="C10045" t="b">
        <v>1</v>
      </c>
      <c r="D10045" t="s">
        <v>119</v>
      </c>
      <c r="E10045">
        <v>28952</v>
      </c>
      <c r="F10045">
        <v>2020</v>
      </c>
    </row>
    <row r="10046" spans="1:6" x14ac:dyDescent="0.25">
      <c r="A10046" t="s">
        <v>2383</v>
      </c>
      <c r="B10046" t="s">
        <v>2401</v>
      </c>
      <c r="C10046" t="b">
        <v>1</v>
      </c>
      <c r="D10046" t="s">
        <v>52</v>
      </c>
      <c r="E10046">
        <v>1603</v>
      </c>
      <c r="F10046">
        <v>2020</v>
      </c>
    </row>
    <row r="10047" spans="1:6" x14ac:dyDescent="0.25">
      <c r="A10047" t="s">
        <v>2383</v>
      </c>
      <c r="B10047" t="s">
        <v>2401</v>
      </c>
      <c r="C10047" t="b">
        <v>1</v>
      </c>
      <c r="D10047" t="s">
        <v>82</v>
      </c>
      <c r="E10047">
        <v>2543</v>
      </c>
      <c r="F10047">
        <v>2020</v>
      </c>
    </row>
    <row r="10048" spans="1:6" x14ac:dyDescent="0.25">
      <c r="A10048" t="s">
        <v>2383</v>
      </c>
      <c r="B10048" t="s">
        <v>2401</v>
      </c>
      <c r="C10048" t="b">
        <v>1</v>
      </c>
      <c r="D10048" t="s">
        <v>52</v>
      </c>
      <c r="E10048">
        <v>1558</v>
      </c>
      <c r="F10048">
        <v>2020</v>
      </c>
    </row>
    <row r="10049" spans="1:6" x14ac:dyDescent="0.25">
      <c r="A10049" t="s">
        <v>2381</v>
      </c>
      <c r="B10049" t="s">
        <v>2339</v>
      </c>
      <c r="C10049" t="b">
        <v>1</v>
      </c>
      <c r="D10049" t="s">
        <v>114</v>
      </c>
      <c r="E10049">
        <v>624078</v>
      </c>
      <c r="F10049">
        <v>2020</v>
      </c>
    </row>
    <row r="10050" spans="1:6" x14ac:dyDescent="0.25">
      <c r="A10050" t="s">
        <v>2383</v>
      </c>
      <c r="B10050" t="s">
        <v>2401</v>
      </c>
      <c r="C10050" t="b">
        <v>1</v>
      </c>
      <c r="D10050" t="s">
        <v>52</v>
      </c>
      <c r="E10050">
        <v>1514</v>
      </c>
      <c r="F10050">
        <v>2020</v>
      </c>
    </row>
    <row r="10051" spans="1:6" x14ac:dyDescent="0.25">
      <c r="A10051" t="s">
        <v>2383</v>
      </c>
      <c r="B10051" t="s">
        <v>2401</v>
      </c>
      <c r="C10051" t="b">
        <v>0</v>
      </c>
      <c r="D10051" t="s">
        <v>15</v>
      </c>
      <c r="E10051">
        <v>1458</v>
      </c>
      <c r="F10051">
        <v>2020</v>
      </c>
    </row>
    <row r="10052" spans="1:6" x14ac:dyDescent="0.25">
      <c r="A10052" t="s">
        <v>2444</v>
      </c>
      <c r="B10052" t="s">
        <v>2352</v>
      </c>
      <c r="C10052" t="b">
        <v>0</v>
      </c>
      <c r="D10052" t="s">
        <v>35</v>
      </c>
      <c r="E10052">
        <v>16.66</v>
      </c>
      <c r="F10052">
        <v>2020</v>
      </c>
    </row>
    <row r="10053" spans="1:6" x14ac:dyDescent="0.25">
      <c r="A10053" t="s">
        <v>2383</v>
      </c>
      <c r="B10053" t="s">
        <v>2386</v>
      </c>
      <c r="C10053" t="b">
        <v>1</v>
      </c>
      <c r="D10053" t="s">
        <v>52</v>
      </c>
      <c r="E10053">
        <v>24331</v>
      </c>
      <c r="F10053">
        <v>2020</v>
      </c>
    </row>
    <row r="10054" spans="1:6" x14ac:dyDescent="0.25">
      <c r="A10054" t="s">
        <v>2389</v>
      </c>
      <c r="B10054" t="s">
        <v>2401</v>
      </c>
      <c r="C10054" t="b">
        <v>0</v>
      </c>
      <c r="D10054" t="s">
        <v>15</v>
      </c>
      <c r="E10054">
        <v>3132</v>
      </c>
      <c r="F10054">
        <v>2020</v>
      </c>
    </row>
    <row r="10055" spans="1:6" x14ac:dyDescent="0.25">
      <c r="A10055" t="s">
        <v>2381</v>
      </c>
      <c r="B10055" t="s">
        <v>2401</v>
      </c>
      <c r="C10055" t="b">
        <v>0</v>
      </c>
      <c r="D10055" t="s">
        <v>15</v>
      </c>
      <c r="E10055">
        <v>3219</v>
      </c>
      <c r="F10055">
        <v>2020</v>
      </c>
    </row>
    <row r="10056" spans="1:6" x14ac:dyDescent="0.25">
      <c r="A10056" t="s">
        <v>2389</v>
      </c>
      <c r="B10056" t="s">
        <v>2386</v>
      </c>
      <c r="C10056" t="b">
        <v>1</v>
      </c>
      <c r="D10056" t="s">
        <v>100</v>
      </c>
      <c r="E10056">
        <v>12220</v>
      </c>
      <c r="F10056">
        <v>2020</v>
      </c>
    </row>
    <row r="10057" spans="1:6" x14ac:dyDescent="0.25">
      <c r="A10057" t="s">
        <v>2416</v>
      </c>
      <c r="B10057" t="s">
        <v>2372</v>
      </c>
      <c r="C10057" t="b">
        <v>0</v>
      </c>
      <c r="D10057" t="s">
        <v>15</v>
      </c>
      <c r="E10057">
        <v>51082</v>
      </c>
      <c r="F10057">
        <v>2020</v>
      </c>
    </row>
    <row r="10058" spans="1:6" x14ac:dyDescent="0.25">
      <c r="A10058" t="s">
        <v>2383</v>
      </c>
      <c r="B10058" t="s">
        <v>2386</v>
      </c>
      <c r="C10058" t="b">
        <v>1</v>
      </c>
      <c r="D10058" t="s">
        <v>52</v>
      </c>
      <c r="E10058">
        <v>1052</v>
      </c>
      <c r="F10058">
        <v>2020</v>
      </c>
    </row>
    <row r="10059" spans="1:6" x14ac:dyDescent="0.25">
      <c r="A10059" t="s">
        <v>2389</v>
      </c>
      <c r="B10059" t="s">
        <v>2372</v>
      </c>
      <c r="C10059" t="b">
        <v>0</v>
      </c>
      <c r="D10059" t="s">
        <v>15</v>
      </c>
      <c r="E10059">
        <v>6327.09</v>
      </c>
      <c r="F10059">
        <v>2020</v>
      </c>
    </row>
    <row r="10060" spans="1:6" x14ac:dyDescent="0.25">
      <c r="A10060" t="s">
        <v>2389</v>
      </c>
      <c r="B10060" t="s">
        <v>2401</v>
      </c>
      <c r="C10060" t="b">
        <v>0</v>
      </c>
      <c r="D10060" t="s">
        <v>15</v>
      </c>
      <c r="E10060">
        <v>1166</v>
      </c>
      <c r="F10060">
        <v>2020</v>
      </c>
    </row>
    <row r="10061" spans="1:6" x14ac:dyDescent="0.25">
      <c r="A10061" t="s">
        <v>2446</v>
      </c>
      <c r="B10061" t="s">
        <v>2352</v>
      </c>
      <c r="C10061" t="b">
        <v>1</v>
      </c>
      <c r="D10061" t="s">
        <v>58</v>
      </c>
      <c r="E10061">
        <v>56</v>
      </c>
      <c r="F10061">
        <v>2020</v>
      </c>
    </row>
    <row r="10062" spans="1:6" x14ac:dyDescent="0.25">
      <c r="A10062" t="s">
        <v>2381</v>
      </c>
      <c r="B10062" t="s">
        <v>2352</v>
      </c>
      <c r="C10062" t="b">
        <v>1</v>
      </c>
      <c r="D10062" t="s">
        <v>42</v>
      </c>
      <c r="E10062">
        <v>16897</v>
      </c>
      <c r="F10062">
        <v>2020</v>
      </c>
    </row>
    <row r="10063" spans="1:6" x14ac:dyDescent="0.25">
      <c r="A10063" t="s">
        <v>2332</v>
      </c>
      <c r="B10063" t="s">
        <v>2372</v>
      </c>
      <c r="C10063" t="b">
        <v>0</v>
      </c>
      <c r="D10063" t="s">
        <v>82</v>
      </c>
      <c r="E10063">
        <v>-651</v>
      </c>
      <c r="F10063">
        <v>2020</v>
      </c>
    </row>
    <row r="10064" spans="1:6" x14ac:dyDescent="0.25">
      <c r="A10064" t="s">
        <v>2383</v>
      </c>
      <c r="B10064" t="s">
        <v>2401</v>
      </c>
      <c r="C10064" t="b">
        <v>1</v>
      </c>
      <c r="D10064" t="s">
        <v>82</v>
      </c>
      <c r="E10064">
        <v>1043</v>
      </c>
      <c r="F10064">
        <v>2020</v>
      </c>
    </row>
    <row r="10065" spans="1:6" x14ac:dyDescent="0.25">
      <c r="A10065" t="s">
        <v>2389</v>
      </c>
      <c r="B10065" t="s">
        <v>2341</v>
      </c>
      <c r="C10065" t="b">
        <v>1</v>
      </c>
      <c r="D10065" t="s">
        <v>105</v>
      </c>
      <c r="E10065">
        <v>5928</v>
      </c>
      <c r="F10065">
        <v>2020</v>
      </c>
    </row>
    <row r="10066" spans="1:6" x14ac:dyDescent="0.25">
      <c r="A10066" t="s">
        <v>2390</v>
      </c>
      <c r="B10066" t="s">
        <v>2352</v>
      </c>
      <c r="C10066" t="b">
        <v>0</v>
      </c>
      <c r="D10066" t="s">
        <v>15</v>
      </c>
      <c r="E10066">
        <v>36098.300000000003</v>
      </c>
      <c r="F10066">
        <v>2020</v>
      </c>
    </row>
    <row r="10067" spans="1:6" x14ac:dyDescent="0.25">
      <c r="A10067" t="s">
        <v>2383</v>
      </c>
      <c r="B10067" t="s">
        <v>2401</v>
      </c>
      <c r="C10067" t="b">
        <v>1</v>
      </c>
      <c r="D10067" t="s">
        <v>29</v>
      </c>
      <c r="E10067">
        <v>10954</v>
      </c>
      <c r="F10067">
        <v>2020</v>
      </c>
    </row>
    <row r="10068" spans="1:6" x14ac:dyDescent="0.25">
      <c r="A10068" t="s">
        <v>2332</v>
      </c>
      <c r="B10068" t="s">
        <v>2343</v>
      </c>
      <c r="C10068" t="b">
        <v>0</v>
      </c>
      <c r="D10068" t="s">
        <v>122</v>
      </c>
      <c r="E10068">
        <v>0</v>
      </c>
      <c r="F10068">
        <v>2020</v>
      </c>
    </row>
    <row r="10069" spans="1:6" x14ac:dyDescent="0.25">
      <c r="A10069" t="s">
        <v>2446</v>
      </c>
      <c r="B10069" t="s">
        <v>2343</v>
      </c>
      <c r="C10069" t="b">
        <v>1</v>
      </c>
      <c r="D10069" t="s">
        <v>122</v>
      </c>
      <c r="E10069">
        <v>9963634</v>
      </c>
      <c r="F10069">
        <v>2020</v>
      </c>
    </row>
    <row r="10070" spans="1:6" x14ac:dyDescent="0.25">
      <c r="A10070" t="s">
        <v>2383</v>
      </c>
      <c r="B10070" t="s">
        <v>2401</v>
      </c>
      <c r="C10070" t="b">
        <v>1</v>
      </c>
      <c r="D10070" t="s">
        <v>15</v>
      </c>
      <c r="E10070">
        <v>992</v>
      </c>
      <c r="F10070">
        <v>2020</v>
      </c>
    </row>
    <row r="10071" spans="1:6" x14ac:dyDescent="0.25">
      <c r="A10071" t="s">
        <v>2389</v>
      </c>
      <c r="B10071" t="s">
        <v>2401</v>
      </c>
      <c r="C10071" t="b">
        <v>1</v>
      </c>
      <c r="D10071" t="s">
        <v>8</v>
      </c>
      <c r="E10071">
        <v>39175</v>
      </c>
      <c r="F10071">
        <v>2020</v>
      </c>
    </row>
    <row r="10072" spans="1:6" x14ac:dyDescent="0.25">
      <c r="A10072" t="s">
        <v>2389</v>
      </c>
      <c r="B10072" t="s">
        <v>2386</v>
      </c>
      <c r="C10072" t="b">
        <v>1</v>
      </c>
      <c r="D10072" t="s">
        <v>88</v>
      </c>
      <c r="E10072">
        <v>65530</v>
      </c>
      <c r="F10072">
        <v>2020</v>
      </c>
    </row>
    <row r="10073" spans="1:6" x14ac:dyDescent="0.25">
      <c r="A10073" t="s">
        <v>2380</v>
      </c>
      <c r="B10073" t="s">
        <v>2352</v>
      </c>
      <c r="C10073" t="b">
        <v>0</v>
      </c>
      <c r="D10073" t="s">
        <v>40</v>
      </c>
      <c r="E10073">
        <v>16444.400000000001</v>
      </c>
      <c r="F10073">
        <v>2020</v>
      </c>
    </row>
    <row r="10074" spans="1:6" x14ac:dyDescent="0.25">
      <c r="A10074" t="s">
        <v>2373</v>
      </c>
      <c r="B10074" t="s">
        <v>2350</v>
      </c>
      <c r="C10074" t="b">
        <v>0</v>
      </c>
      <c r="D10074" t="s">
        <v>40</v>
      </c>
      <c r="E10074">
        <v>78.400000000000006</v>
      </c>
      <c r="F10074">
        <v>2020</v>
      </c>
    </row>
    <row r="10075" spans="1:6" x14ac:dyDescent="0.25">
      <c r="A10075" t="s">
        <v>2390</v>
      </c>
      <c r="B10075" t="s">
        <v>2352</v>
      </c>
      <c r="C10075" t="b">
        <v>1</v>
      </c>
      <c r="D10075" t="s">
        <v>97</v>
      </c>
      <c r="E10075">
        <v>449029</v>
      </c>
      <c r="F10075">
        <v>2020</v>
      </c>
    </row>
    <row r="10076" spans="1:6" x14ac:dyDescent="0.25">
      <c r="A10076" t="s">
        <v>2332</v>
      </c>
      <c r="B10076" t="s">
        <v>2386</v>
      </c>
      <c r="C10076" t="b">
        <v>0</v>
      </c>
      <c r="D10076" t="s">
        <v>88</v>
      </c>
      <c r="E10076">
        <v>0</v>
      </c>
      <c r="F10076">
        <v>2020</v>
      </c>
    </row>
    <row r="10077" spans="1:6" x14ac:dyDescent="0.25">
      <c r="A10077" t="s">
        <v>2382</v>
      </c>
      <c r="B10077" t="s">
        <v>2350</v>
      </c>
      <c r="C10077" t="b">
        <v>1</v>
      </c>
      <c r="D10077" t="s">
        <v>93</v>
      </c>
      <c r="E10077">
        <v>124.256</v>
      </c>
      <c r="F10077">
        <v>2020</v>
      </c>
    </row>
    <row r="10078" spans="1:6" x14ac:dyDescent="0.25">
      <c r="A10078" t="s">
        <v>2382</v>
      </c>
      <c r="B10078" t="s">
        <v>2352</v>
      </c>
      <c r="C10078" t="b">
        <v>1</v>
      </c>
      <c r="D10078" t="s">
        <v>93</v>
      </c>
      <c r="E10078">
        <v>582.74400000000003</v>
      </c>
      <c r="F10078">
        <v>2020</v>
      </c>
    </row>
    <row r="10079" spans="1:6" x14ac:dyDescent="0.25">
      <c r="A10079" t="s">
        <v>2332</v>
      </c>
      <c r="B10079" t="s">
        <v>2386</v>
      </c>
      <c r="C10079" t="b">
        <v>0</v>
      </c>
      <c r="D10079" t="s">
        <v>93</v>
      </c>
      <c r="E10079">
        <v>0</v>
      </c>
      <c r="F10079">
        <v>2020</v>
      </c>
    </row>
    <row r="10080" spans="1:6" x14ac:dyDescent="0.25">
      <c r="A10080" t="s">
        <v>2383</v>
      </c>
      <c r="B10080" t="s">
        <v>2401</v>
      </c>
      <c r="C10080" t="b">
        <v>1</v>
      </c>
      <c r="D10080" t="s">
        <v>55</v>
      </c>
      <c r="E10080">
        <v>5884</v>
      </c>
      <c r="F10080">
        <v>2020</v>
      </c>
    </row>
    <row r="10081" spans="1:6" x14ac:dyDescent="0.25">
      <c r="A10081" t="s">
        <v>2383</v>
      </c>
      <c r="B10081" t="s">
        <v>2401</v>
      </c>
      <c r="C10081" t="b">
        <v>1</v>
      </c>
      <c r="D10081" t="s">
        <v>55</v>
      </c>
      <c r="E10081">
        <v>1785</v>
      </c>
      <c r="F10081">
        <v>2020</v>
      </c>
    </row>
    <row r="10082" spans="1:6" x14ac:dyDescent="0.25">
      <c r="A10082" t="s">
        <v>2383</v>
      </c>
      <c r="B10082" t="s">
        <v>2401</v>
      </c>
      <c r="C10082" t="b">
        <v>1</v>
      </c>
      <c r="D10082" t="s">
        <v>55</v>
      </c>
      <c r="E10082">
        <v>2969</v>
      </c>
      <c r="F10082">
        <v>2020</v>
      </c>
    </row>
    <row r="10083" spans="1:6" x14ac:dyDescent="0.25">
      <c r="A10083" t="s">
        <v>2383</v>
      </c>
      <c r="B10083" t="s">
        <v>2401</v>
      </c>
      <c r="C10083" t="b">
        <v>1</v>
      </c>
      <c r="D10083" t="s">
        <v>88</v>
      </c>
      <c r="E10083">
        <v>7742</v>
      </c>
      <c r="F10083">
        <v>2020</v>
      </c>
    </row>
    <row r="10084" spans="1:6" x14ac:dyDescent="0.25">
      <c r="A10084" t="s">
        <v>2383</v>
      </c>
      <c r="B10084" t="s">
        <v>2401</v>
      </c>
      <c r="C10084" t="b">
        <v>1</v>
      </c>
      <c r="D10084" t="s">
        <v>88</v>
      </c>
      <c r="E10084">
        <v>7887</v>
      </c>
      <c r="F10084">
        <v>2020</v>
      </c>
    </row>
    <row r="10085" spans="1:6" x14ac:dyDescent="0.25">
      <c r="A10085" t="s">
        <v>2381</v>
      </c>
      <c r="B10085" t="s">
        <v>2401</v>
      </c>
      <c r="C10085" t="b">
        <v>1</v>
      </c>
      <c r="D10085" t="s">
        <v>55</v>
      </c>
      <c r="E10085">
        <v>6075</v>
      </c>
      <c r="F10085">
        <v>2020</v>
      </c>
    </row>
    <row r="10086" spans="1:6" x14ac:dyDescent="0.25">
      <c r="A10086" t="s">
        <v>2381</v>
      </c>
      <c r="B10086" t="s">
        <v>2401</v>
      </c>
      <c r="C10086" t="b">
        <v>1</v>
      </c>
      <c r="D10086" t="s">
        <v>55</v>
      </c>
      <c r="E10086">
        <v>6547</v>
      </c>
      <c r="F10086">
        <v>2020</v>
      </c>
    </row>
    <row r="10087" spans="1:6" x14ac:dyDescent="0.25">
      <c r="A10087" t="s">
        <v>2332</v>
      </c>
      <c r="B10087" t="s">
        <v>2341</v>
      </c>
      <c r="C10087" t="b">
        <v>0</v>
      </c>
      <c r="D10087" t="s">
        <v>29</v>
      </c>
      <c r="E10087">
        <v>0</v>
      </c>
      <c r="F10087">
        <v>2020</v>
      </c>
    </row>
    <row r="10088" spans="1:6" x14ac:dyDescent="0.25">
      <c r="A10088" t="s">
        <v>2381</v>
      </c>
      <c r="B10088" t="s">
        <v>2352</v>
      </c>
      <c r="C10088" t="b">
        <v>1</v>
      </c>
      <c r="D10088" t="s">
        <v>6</v>
      </c>
      <c r="E10088">
        <v>55955</v>
      </c>
      <c r="F10088">
        <v>2020</v>
      </c>
    </row>
    <row r="10089" spans="1:6" x14ac:dyDescent="0.25">
      <c r="A10089" t="s">
        <v>2332</v>
      </c>
      <c r="B10089" t="s">
        <v>2350</v>
      </c>
      <c r="C10089" t="b">
        <v>0</v>
      </c>
      <c r="D10089" t="s">
        <v>6</v>
      </c>
      <c r="E10089">
        <v>0</v>
      </c>
      <c r="F10089">
        <v>2020</v>
      </c>
    </row>
    <row r="10090" spans="1:6" x14ac:dyDescent="0.25">
      <c r="A10090" t="s">
        <v>2381</v>
      </c>
      <c r="B10090" t="s">
        <v>2401</v>
      </c>
      <c r="C10090" t="b">
        <v>1</v>
      </c>
      <c r="D10090" t="s">
        <v>55</v>
      </c>
      <c r="E10090">
        <v>7408</v>
      </c>
      <c r="F10090">
        <v>2020</v>
      </c>
    </row>
    <row r="10091" spans="1:6" x14ac:dyDescent="0.25">
      <c r="A10091" t="s">
        <v>2381</v>
      </c>
      <c r="B10091" t="s">
        <v>2401</v>
      </c>
      <c r="C10091" t="b">
        <v>1</v>
      </c>
      <c r="D10091" t="s">
        <v>55</v>
      </c>
      <c r="E10091">
        <v>3909</v>
      </c>
      <c r="F10091">
        <v>2020</v>
      </c>
    </row>
    <row r="10092" spans="1:6" x14ac:dyDescent="0.25">
      <c r="A10092" t="s">
        <v>2394</v>
      </c>
      <c r="B10092" t="s">
        <v>2401</v>
      </c>
      <c r="C10092" t="b">
        <v>1</v>
      </c>
      <c r="D10092" t="s">
        <v>29</v>
      </c>
      <c r="E10092">
        <v>28353</v>
      </c>
      <c r="F10092">
        <v>2020</v>
      </c>
    </row>
    <row r="10093" spans="1:6" x14ac:dyDescent="0.25">
      <c r="A10093" t="s">
        <v>2390</v>
      </c>
      <c r="B10093" t="s">
        <v>2401</v>
      </c>
      <c r="C10093" t="b">
        <v>1</v>
      </c>
      <c r="D10093" t="s">
        <v>55</v>
      </c>
      <c r="E10093">
        <v>6794</v>
      </c>
      <c r="F10093">
        <v>2020</v>
      </c>
    </row>
    <row r="10094" spans="1:6" x14ac:dyDescent="0.25">
      <c r="A10094" t="s">
        <v>2390</v>
      </c>
      <c r="B10094" t="s">
        <v>2401</v>
      </c>
      <c r="C10094" t="b">
        <v>1</v>
      </c>
      <c r="D10094" t="s">
        <v>55</v>
      </c>
      <c r="E10094">
        <v>7480</v>
      </c>
      <c r="F10094">
        <v>2020</v>
      </c>
    </row>
    <row r="10095" spans="1:6" x14ac:dyDescent="0.25">
      <c r="A10095" t="s">
        <v>2390</v>
      </c>
      <c r="B10095" t="s">
        <v>2352</v>
      </c>
      <c r="C10095" t="b">
        <v>1</v>
      </c>
      <c r="D10095" t="s">
        <v>82</v>
      </c>
      <c r="E10095">
        <v>10484</v>
      </c>
      <c r="F10095">
        <v>2020</v>
      </c>
    </row>
    <row r="10096" spans="1:6" x14ac:dyDescent="0.25">
      <c r="A10096" t="s">
        <v>2390</v>
      </c>
      <c r="B10096" t="s">
        <v>2401</v>
      </c>
      <c r="C10096" t="b">
        <v>1</v>
      </c>
      <c r="D10096" t="s">
        <v>15</v>
      </c>
      <c r="E10096">
        <v>3353</v>
      </c>
      <c r="F10096">
        <v>2020</v>
      </c>
    </row>
    <row r="10097" spans="1:6" x14ac:dyDescent="0.25">
      <c r="A10097" t="s">
        <v>2390</v>
      </c>
      <c r="B10097" t="s">
        <v>2401</v>
      </c>
      <c r="C10097" t="b">
        <v>1</v>
      </c>
      <c r="D10097" t="s">
        <v>15</v>
      </c>
      <c r="E10097">
        <v>3354</v>
      </c>
      <c r="F10097">
        <v>2020</v>
      </c>
    </row>
    <row r="10098" spans="1:6" x14ac:dyDescent="0.25">
      <c r="A10098" t="s">
        <v>2383</v>
      </c>
      <c r="B10098" t="s">
        <v>2401</v>
      </c>
      <c r="C10098" t="b">
        <v>1</v>
      </c>
      <c r="D10098" t="s">
        <v>8</v>
      </c>
      <c r="E10098">
        <v>2158</v>
      </c>
      <c r="F10098">
        <v>2020</v>
      </c>
    </row>
    <row r="10099" spans="1:6" x14ac:dyDescent="0.25">
      <c r="A10099" t="s">
        <v>2389</v>
      </c>
      <c r="B10099" t="s">
        <v>2401</v>
      </c>
      <c r="C10099" t="b">
        <v>1</v>
      </c>
      <c r="D10099" t="s">
        <v>8</v>
      </c>
      <c r="E10099">
        <v>2600</v>
      </c>
      <c r="F10099">
        <v>2020</v>
      </c>
    </row>
    <row r="10100" spans="1:6" x14ac:dyDescent="0.25">
      <c r="A10100" t="s">
        <v>2383</v>
      </c>
      <c r="B10100" t="s">
        <v>2372</v>
      </c>
      <c r="C10100" t="b">
        <v>1</v>
      </c>
      <c r="D10100" t="s">
        <v>15</v>
      </c>
      <c r="E10100">
        <v>3048</v>
      </c>
      <c r="F10100">
        <v>2020</v>
      </c>
    </row>
    <row r="10101" spans="1:6" x14ac:dyDescent="0.25">
      <c r="A10101" t="s">
        <v>2383</v>
      </c>
      <c r="B10101" t="s">
        <v>2372</v>
      </c>
      <c r="C10101" t="b">
        <v>1</v>
      </c>
      <c r="D10101" t="s">
        <v>15</v>
      </c>
      <c r="E10101">
        <v>5550</v>
      </c>
      <c r="F10101">
        <v>2020</v>
      </c>
    </row>
    <row r="10102" spans="1:6" x14ac:dyDescent="0.25">
      <c r="A10102" t="s">
        <v>2383</v>
      </c>
      <c r="B10102" t="s">
        <v>2372</v>
      </c>
      <c r="C10102" t="b">
        <v>1</v>
      </c>
      <c r="D10102" t="s">
        <v>15</v>
      </c>
      <c r="E10102">
        <v>2981</v>
      </c>
      <c r="F10102">
        <v>2020</v>
      </c>
    </row>
    <row r="10103" spans="1:6" x14ac:dyDescent="0.25">
      <c r="A10103" t="s">
        <v>2383</v>
      </c>
      <c r="B10103" t="s">
        <v>2372</v>
      </c>
      <c r="C10103" t="b">
        <v>1</v>
      </c>
      <c r="D10103" t="s">
        <v>15</v>
      </c>
      <c r="E10103">
        <v>8135</v>
      </c>
      <c r="F10103">
        <v>2020</v>
      </c>
    </row>
    <row r="10104" spans="1:6" x14ac:dyDescent="0.25">
      <c r="A10104" t="s">
        <v>2383</v>
      </c>
      <c r="B10104" t="s">
        <v>2372</v>
      </c>
      <c r="C10104" t="b">
        <v>1</v>
      </c>
      <c r="D10104" t="s">
        <v>15</v>
      </c>
      <c r="E10104">
        <v>5289</v>
      </c>
      <c r="F10104">
        <v>2020</v>
      </c>
    </row>
    <row r="10105" spans="1:6" x14ac:dyDescent="0.25">
      <c r="A10105" t="s">
        <v>2383</v>
      </c>
      <c r="B10105" t="s">
        <v>2372</v>
      </c>
      <c r="C10105" t="b">
        <v>1</v>
      </c>
      <c r="D10105" t="s">
        <v>15</v>
      </c>
      <c r="E10105">
        <v>7096</v>
      </c>
      <c r="F10105">
        <v>2020</v>
      </c>
    </row>
    <row r="10106" spans="1:6" x14ac:dyDescent="0.25">
      <c r="A10106" t="s">
        <v>2383</v>
      </c>
      <c r="B10106" t="s">
        <v>2372</v>
      </c>
      <c r="C10106" t="b">
        <v>1</v>
      </c>
      <c r="D10106" t="s">
        <v>15</v>
      </c>
      <c r="E10106">
        <v>7890</v>
      </c>
      <c r="F10106">
        <v>2020</v>
      </c>
    </row>
    <row r="10107" spans="1:6" x14ac:dyDescent="0.25">
      <c r="A10107" t="s">
        <v>2383</v>
      </c>
      <c r="B10107" t="s">
        <v>2372</v>
      </c>
      <c r="C10107" t="b">
        <v>1</v>
      </c>
      <c r="D10107" t="s">
        <v>15</v>
      </c>
      <c r="E10107">
        <v>8795</v>
      </c>
      <c r="F10107">
        <v>2020</v>
      </c>
    </row>
    <row r="10108" spans="1:6" x14ac:dyDescent="0.25">
      <c r="A10108" t="s">
        <v>2389</v>
      </c>
      <c r="B10108" t="s">
        <v>2401</v>
      </c>
      <c r="C10108" t="b">
        <v>1</v>
      </c>
      <c r="D10108" t="s">
        <v>15</v>
      </c>
      <c r="E10108">
        <v>6706</v>
      </c>
      <c r="F10108">
        <v>2020</v>
      </c>
    </row>
    <row r="10109" spans="1:6" x14ac:dyDescent="0.25">
      <c r="A10109" t="s">
        <v>2338</v>
      </c>
      <c r="B10109" t="s">
        <v>2401</v>
      </c>
      <c r="C10109" t="b">
        <v>1</v>
      </c>
      <c r="D10109" t="s">
        <v>88</v>
      </c>
      <c r="E10109">
        <v>1672</v>
      </c>
      <c r="F10109">
        <v>2020</v>
      </c>
    </row>
    <row r="10110" spans="1:6" x14ac:dyDescent="0.25">
      <c r="A10110" t="s">
        <v>2381</v>
      </c>
      <c r="B10110" t="s">
        <v>2401</v>
      </c>
      <c r="C10110" t="b">
        <v>1</v>
      </c>
      <c r="D10110" t="s">
        <v>15</v>
      </c>
      <c r="E10110">
        <v>6668</v>
      </c>
      <c r="F10110">
        <v>2020</v>
      </c>
    </row>
    <row r="10111" spans="1:6" x14ac:dyDescent="0.25">
      <c r="A10111" t="s">
        <v>2381</v>
      </c>
      <c r="B10111" t="s">
        <v>2401</v>
      </c>
      <c r="C10111" t="b">
        <v>1</v>
      </c>
      <c r="D10111" t="s">
        <v>15</v>
      </c>
      <c r="E10111">
        <v>6441</v>
      </c>
      <c r="F10111">
        <v>2020</v>
      </c>
    </row>
    <row r="10112" spans="1:6" x14ac:dyDescent="0.25">
      <c r="A10112" t="s">
        <v>2381</v>
      </c>
      <c r="B10112" t="s">
        <v>2401</v>
      </c>
      <c r="C10112" t="b">
        <v>1</v>
      </c>
      <c r="D10112" t="s">
        <v>15</v>
      </c>
      <c r="E10112">
        <v>7375</v>
      </c>
      <c r="F10112">
        <v>2020</v>
      </c>
    </row>
    <row r="10113" spans="1:6" x14ac:dyDescent="0.25">
      <c r="A10113" t="s">
        <v>2381</v>
      </c>
      <c r="B10113" t="s">
        <v>2401</v>
      </c>
      <c r="C10113" t="b">
        <v>1</v>
      </c>
      <c r="D10113" t="s">
        <v>15</v>
      </c>
      <c r="E10113">
        <v>6576</v>
      </c>
      <c r="F10113">
        <v>2020</v>
      </c>
    </row>
    <row r="10114" spans="1:6" x14ac:dyDescent="0.25">
      <c r="A10114" t="s">
        <v>2332</v>
      </c>
      <c r="B10114" t="s">
        <v>2350</v>
      </c>
      <c r="C10114" t="b">
        <v>0</v>
      </c>
      <c r="D10114" t="s">
        <v>48</v>
      </c>
      <c r="E10114">
        <v>0</v>
      </c>
      <c r="F10114">
        <v>2020</v>
      </c>
    </row>
    <row r="10115" spans="1:6" x14ac:dyDescent="0.25">
      <c r="A10115" t="s">
        <v>2383</v>
      </c>
      <c r="B10115" t="s">
        <v>2372</v>
      </c>
      <c r="C10115" t="b">
        <v>0</v>
      </c>
      <c r="D10115" t="s">
        <v>48</v>
      </c>
      <c r="E10115">
        <v>152239</v>
      </c>
      <c r="F10115">
        <v>2020</v>
      </c>
    </row>
    <row r="10116" spans="1:6" x14ac:dyDescent="0.25">
      <c r="A10116" t="s">
        <v>2383</v>
      </c>
      <c r="B10116" t="s">
        <v>2401</v>
      </c>
      <c r="C10116" t="b">
        <v>1</v>
      </c>
      <c r="D10116" t="s">
        <v>88</v>
      </c>
      <c r="E10116">
        <v>8929</v>
      </c>
      <c r="F10116">
        <v>2020</v>
      </c>
    </row>
    <row r="10117" spans="1:6" x14ac:dyDescent="0.25">
      <c r="A10117" t="s">
        <v>2383</v>
      </c>
      <c r="B10117" t="s">
        <v>2401</v>
      </c>
      <c r="C10117" t="b">
        <v>1</v>
      </c>
      <c r="D10117" t="s">
        <v>88</v>
      </c>
      <c r="E10117">
        <v>7378</v>
      </c>
      <c r="F10117">
        <v>2020</v>
      </c>
    </row>
    <row r="10118" spans="1:6" x14ac:dyDescent="0.25">
      <c r="A10118" t="s">
        <v>2383</v>
      </c>
      <c r="B10118" t="s">
        <v>2401</v>
      </c>
      <c r="C10118" t="b">
        <v>1</v>
      </c>
      <c r="D10118" t="s">
        <v>88</v>
      </c>
      <c r="E10118">
        <v>8505</v>
      </c>
      <c r="F10118">
        <v>2020</v>
      </c>
    </row>
    <row r="10119" spans="1:6" x14ac:dyDescent="0.25">
      <c r="A10119" t="s">
        <v>2383</v>
      </c>
      <c r="B10119" t="s">
        <v>2401</v>
      </c>
      <c r="C10119" t="b">
        <v>1</v>
      </c>
      <c r="D10119" t="s">
        <v>88</v>
      </c>
      <c r="E10119">
        <v>6756</v>
      </c>
      <c r="F10119">
        <v>2020</v>
      </c>
    </row>
    <row r="10120" spans="1:6" x14ac:dyDescent="0.25">
      <c r="A10120" t="s">
        <v>2383</v>
      </c>
      <c r="B10120" t="s">
        <v>2401</v>
      </c>
      <c r="C10120" t="b">
        <v>1</v>
      </c>
      <c r="D10120" t="s">
        <v>88</v>
      </c>
      <c r="E10120">
        <v>8347</v>
      </c>
      <c r="F10120">
        <v>2020</v>
      </c>
    </row>
    <row r="10121" spans="1:6" x14ac:dyDescent="0.25">
      <c r="A10121" t="s">
        <v>2383</v>
      </c>
      <c r="B10121" t="s">
        <v>2401</v>
      </c>
      <c r="C10121" t="b">
        <v>1</v>
      </c>
      <c r="D10121" t="s">
        <v>88</v>
      </c>
      <c r="E10121">
        <v>7850</v>
      </c>
      <c r="F10121">
        <v>2020</v>
      </c>
    </row>
    <row r="10122" spans="1:6" x14ac:dyDescent="0.25">
      <c r="A10122" t="s">
        <v>2383</v>
      </c>
      <c r="B10122" t="s">
        <v>2401</v>
      </c>
      <c r="C10122" t="b">
        <v>1</v>
      </c>
      <c r="D10122" t="s">
        <v>88</v>
      </c>
      <c r="E10122">
        <v>8299</v>
      </c>
      <c r="F10122">
        <v>2020</v>
      </c>
    </row>
    <row r="10123" spans="1:6" x14ac:dyDescent="0.25">
      <c r="A10123" t="s">
        <v>2383</v>
      </c>
      <c r="B10123" t="s">
        <v>2401</v>
      </c>
      <c r="C10123" t="b">
        <v>1</v>
      </c>
      <c r="D10123" t="s">
        <v>88</v>
      </c>
      <c r="E10123">
        <v>1445</v>
      </c>
      <c r="F10123">
        <v>2020</v>
      </c>
    </row>
    <row r="10124" spans="1:6" x14ac:dyDescent="0.25">
      <c r="A10124" t="s">
        <v>2389</v>
      </c>
      <c r="B10124" t="s">
        <v>2429</v>
      </c>
      <c r="C10124" t="b">
        <v>1</v>
      </c>
      <c r="D10124" t="s">
        <v>74</v>
      </c>
      <c r="E10124">
        <v>118743</v>
      </c>
      <c r="F10124">
        <v>2020</v>
      </c>
    </row>
    <row r="10125" spans="1:6" x14ac:dyDescent="0.25">
      <c r="A10125" t="s">
        <v>2408</v>
      </c>
      <c r="B10125" t="s">
        <v>2401</v>
      </c>
      <c r="C10125" t="b">
        <v>1</v>
      </c>
      <c r="D10125" t="s">
        <v>74</v>
      </c>
      <c r="E10125">
        <v>27125</v>
      </c>
      <c r="F10125">
        <v>2020</v>
      </c>
    </row>
    <row r="10126" spans="1:6" x14ac:dyDescent="0.25">
      <c r="A10126" t="s">
        <v>2389</v>
      </c>
      <c r="B10126" t="s">
        <v>2386</v>
      </c>
      <c r="C10126" t="b">
        <v>1</v>
      </c>
      <c r="D10126" t="s">
        <v>15</v>
      </c>
      <c r="E10126">
        <v>12548</v>
      </c>
      <c r="F10126">
        <v>2020</v>
      </c>
    </row>
    <row r="10127" spans="1:6" x14ac:dyDescent="0.25">
      <c r="A10127" t="s">
        <v>2389</v>
      </c>
      <c r="B10127" t="s">
        <v>2339</v>
      </c>
      <c r="C10127" t="b">
        <v>1</v>
      </c>
      <c r="D10127" t="s">
        <v>114</v>
      </c>
      <c r="E10127">
        <v>550325</v>
      </c>
      <c r="F10127">
        <v>2020</v>
      </c>
    </row>
    <row r="10128" spans="1:6" x14ac:dyDescent="0.25">
      <c r="A10128" t="s">
        <v>2381</v>
      </c>
      <c r="B10128" t="s">
        <v>2339</v>
      </c>
      <c r="C10128" t="b">
        <v>1</v>
      </c>
      <c r="D10128" t="s">
        <v>71</v>
      </c>
      <c r="E10128">
        <v>834160</v>
      </c>
      <c r="F10128">
        <v>2020</v>
      </c>
    </row>
    <row r="10129" spans="1:6" x14ac:dyDescent="0.25">
      <c r="A10129" t="s">
        <v>2383</v>
      </c>
      <c r="B10129" t="s">
        <v>2401</v>
      </c>
      <c r="C10129" t="b">
        <v>1</v>
      </c>
      <c r="D10129" t="s">
        <v>88</v>
      </c>
      <c r="E10129">
        <v>8005</v>
      </c>
      <c r="F10129">
        <v>2020</v>
      </c>
    </row>
    <row r="10130" spans="1:6" x14ac:dyDescent="0.25">
      <c r="A10130" t="s">
        <v>2379</v>
      </c>
      <c r="B10130" t="s">
        <v>2339</v>
      </c>
      <c r="C10130" t="b">
        <v>1</v>
      </c>
      <c r="D10130" t="s">
        <v>97</v>
      </c>
      <c r="E10130">
        <v>310808</v>
      </c>
      <c r="F10130">
        <v>2020</v>
      </c>
    </row>
    <row r="10131" spans="1:6" x14ac:dyDescent="0.25">
      <c r="A10131" t="s">
        <v>2390</v>
      </c>
      <c r="B10131" t="s">
        <v>2352</v>
      </c>
      <c r="C10131" t="b">
        <v>1</v>
      </c>
      <c r="D10131" t="s">
        <v>95</v>
      </c>
      <c r="E10131">
        <v>114316</v>
      </c>
      <c r="F10131">
        <v>2020</v>
      </c>
    </row>
    <row r="10132" spans="1:6" x14ac:dyDescent="0.25">
      <c r="A10132" t="s">
        <v>2353</v>
      </c>
      <c r="B10132" t="s">
        <v>2352</v>
      </c>
      <c r="C10132" t="b">
        <v>0</v>
      </c>
      <c r="D10132" t="s">
        <v>100</v>
      </c>
      <c r="E10132">
        <v>6189.08</v>
      </c>
      <c r="F10132">
        <v>2020</v>
      </c>
    </row>
    <row r="10133" spans="1:6" x14ac:dyDescent="0.25">
      <c r="A10133" t="s">
        <v>2389</v>
      </c>
      <c r="B10133" t="s">
        <v>2386</v>
      </c>
      <c r="C10133" t="b">
        <v>1</v>
      </c>
      <c r="D10133" t="s">
        <v>100</v>
      </c>
      <c r="E10133">
        <v>26463.919999999998</v>
      </c>
      <c r="F10133">
        <v>2020</v>
      </c>
    </row>
    <row r="10134" spans="1:6" x14ac:dyDescent="0.25">
      <c r="A10134" t="s">
        <v>2373</v>
      </c>
      <c r="B10134" t="s">
        <v>2352</v>
      </c>
      <c r="C10134" t="b">
        <v>0</v>
      </c>
      <c r="D10134" t="s">
        <v>19</v>
      </c>
      <c r="E10134">
        <v>13772</v>
      </c>
      <c r="F10134">
        <v>2020</v>
      </c>
    </row>
    <row r="10135" spans="1:6" x14ac:dyDescent="0.25">
      <c r="A10135" t="s">
        <v>2445</v>
      </c>
      <c r="B10135" t="s">
        <v>2352</v>
      </c>
      <c r="C10135" t="b">
        <v>0</v>
      </c>
      <c r="D10135" t="s">
        <v>35</v>
      </c>
      <c r="E10135">
        <v>36283</v>
      </c>
      <c r="F10135">
        <v>2020</v>
      </c>
    </row>
    <row r="10136" spans="1:6" x14ac:dyDescent="0.25">
      <c r="A10136" t="s">
        <v>2389</v>
      </c>
      <c r="B10136" t="s">
        <v>2401</v>
      </c>
      <c r="C10136" t="b">
        <v>1</v>
      </c>
      <c r="D10136" t="s">
        <v>52</v>
      </c>
      <c r="E10136">
        <v>4901</v>
      </c>
      <c r="F10136">
        <v>2020</v>
      </c>
    </row>
    <row r="10137" spans="1:6" x14ac:dyDescent="0.25">
      <c r="A10137" t="s">
        <v>2446</v>
      </c>
      <c r="B10137" t="s">
        <v>2352</v>
      </c>
      <c r="C10137" t="b">
        <v>0</v>
      </c>
      <c r="D10137" t="s">
        <v>58</v>
      </c>
      <c r="E10137">
        <v>56265.72</v>
      </c>
      <c r="F10137">
        <v>2020</v>
      </c>
    </row>
    <row r="10138" spans="1:6" x14ac:dyDescent="0.25">
      <c r="A10138" t="s">
        <v>2380</v>
      </c>
      <c r="B10138" t="s">
        <v>2347</v>
      </c>
      <c r="C10138" t="b">
        <v>0</v>
      </c>
      <c r="D10138" t="s">
        <v>58</v>
      </c>
      <c r="E10138">
        <v>1388.07</v>
      </c>
      <c r="F10138">
        <v>2020</v>
      </c>
    </row>
    <row r="10139" spans="1:6" x14ac:dyDescent="0.25">
      <c r="A10139" t="s">
        <v>2389</v>
      </c>
      <c r="B10139" t="s">
        <v>2401</v>
      </c>
      <c r="C10139" t="b">
        <v>1</v>
      </c>
      <c r="D10139" t="s">
        <v>88</v>
      </c>
      <c r="E10139">
        <v>7394</v>
      </c>
      <c r="F10139">
        <v>2020</v>
      </c>
    </row>
    <row r="10140" spans="1:6" x14ac:dyDescent="0.25">
      <c r="A10140" t="s">
        <v>2389</v>
      </c>
      <c r="B10140" t="s">
        <v>2401</v>
      </c>
      <c r="C10140" t="b">
        <v>1</v>
      </c>
      <c r="D10140" t="s">
        <v>88</v>
      </c>
      <c r="E10140">
        <v>7913</v>
      </c>
      <c r="F10140">
        <v>2020</v>
      </c>
    </row>
    <row r="10141" spans="1:6" x14ac:dyDescent="0.25">
      <c r="A10141" t="s">
        <v>2389</v>
      </c>
      <c r="B10141" t="s">
        <v>2401</v>
      </c>
      <c r="C10141" t="b">
        <v>1</v>
      </c>
      <c r="D10141" t="s">
        <v>88</v>
      </c>
      <c r="E10141">
        <v>7815</v>
      </c>
      <c r="F10141">
        <v>2020</v>
      </c>
    </row>
    <row r="10142" spans="1:6" x14ac:dyDescent="0.25">
      <c r="A10142" t="s">
        <v>2389</v>
      </c>
      <c r="B10142" t="s">
        <v>2401</v>
      </c>
      <c r="C10142" t="b">
        <v>1</v>
      </c>
      <c r="D10142" t="s">
        <v>88</v>
      </c>
      <c r="E10142">
        <v>7592</v>
      </c>
      <c r="F10142">
        <v>2020</v>
      </c>
    </row>
    <row r="10143" spans="1:6" x14ac:dyDescent="0.25">
      <c r="A10143" t="s">
        <v>2381</v>
      </c>
      <c r="B10143" t="s">
        <v>2401</v>
      </c>
      <c r="C10143" t="b">
        <v>1</v>
      </c>
      <c r="D10143" t="s">
        <v>88</v>
      </c>
      <c r="E10143">
        <v>8550</v>
      </c>
      <c r="F10143">
        <v>2020</v>
      </c>
    </row>
    <row r="10144" spans="1:6" x14ac:dyDescent="0.25">
      <c r="A10144" t="s">
        <v>2389</v>
      </c>
      <c r="B10144" t="s">
        <v>2401</v>
      </c>
      <c r="C10144" t="b">
        <v>1</v>
      </c>
      <c r="D10144" t="s">
        <v>88</v>
      </c>
      <c r="E10144">
        <v>7656</v>
      </c>
      <c r="F10144">
        <v>2020</v>
      </c>
    </row>
    <row r="10145" spans="1:6" x14ac:dyDescent="0.25">
      <c r="A10145" t="s">
        <v>2389</v>
      </c>
      <c r="B10145" t="s">
        <v>2401</v>
      </c>
      <c r="C10145" t="b">
        <v>1</v>
      </c>
      <c r="D10145" t="s">
        <v>88</v>
      </c>
      <c r="E10145">
        <v>7636</v>
      </c>
      <c r="F10145">
        <v>2020</v>
      </c>
    </row>
    <row r="10146" spans="1:6" x14ac:dyDescent="0.25">
      <c r="A10146" t="s">
        <v>2381</v>
      </c>
      <c r="B10146" t="s">
        <v>2401</v>
      </c>
      <c r="C10146" t="b">
        <v>1</v>
      </c>
      <c r="D10146" t="s">
        <v>88</v>
      </c>
      <c r="E10146">
        <v>8174</v>
      </c>
      <c r="F10146">
        <v>2020</v>
      </c>
    </row>
    <row r="10147" spans="1:6" x14ac:dyDescent="0.25">
      <c r="A10147" t="s">
        <v>2381</v>
      </c>
      <c r="B10147" t="s">
        <v>2401</v>
      </c>
      <c r="C10147" t="b">
        <v>1</v>
      </c>
      <c r="D10147" t="s">
        <v>88</v>
      </c>
      <c r="E10147">
        <v>8545</v>
      </c>
      <c r="F10147">
        <v>2020</v>
      </c>
    </row>
    <row r="10148" spans="1:6" x14ac:dyDescent="0.25">
      <c r="A10148" t="s">
        <v>2389</v>
      </c>
      <c r="B10148" t="s">
        <v>2401</v>
      </c>
      <c r="C10148" t="b">
        <v>1</v>
      </c>
      <c r="D10148" t="s">
        <v>88</v>
      </c>
      <c r="E10148">
        <v>7830</v>
      </c>
      <c r="F10148">
        <v>2020</v>
      </c>
    </row>
    <row r="10149" spans="1:6" x14ac:dyDescent="0.25">
      <c r="A10149" t="s">
        <v>2389</v>
      </c>
      <c r="B10149" t="s">
        <v>2401</v>
      </c>
      <c r="C10149" t="b">
        <v>1</v>
      </c>
      <c r="D10149" t="s">
        <v>88</v>
      </c>
      <c r="E10149">
        <v>7918</v>
      </c>
      <c r="F10149">
        <v>2020</v>
      </c>
    </row>
    <row r="10150" spans="1:6" x14ac:dyDescent="0.25">
      <c r="A10150" t="s">
        <v>2389</v>
      </c>
      <c r="B10150" t="s">
        <v>2401</v>
      </c>
      <c r="C10150" t="b">
        <v>1</v>
      </c>
      <c r="D10150" t="s">
        <v>88</v>
      </c>
      <c r="E10150">
        <v>8208</v>
      </c>
      <c r="F10150">
        <v>2020</v>
      </c>
    </row>
    <row r="10151" spans="1:6" x14ac:dyDescent="0.25">
      <c r="A10151" t="s">
        <v>2389</v>
      </c>
      <c r="B10151" t="s">
        <v>2401</v>
      </c>
      <c r="C10151" t="b">
        <v>1</v>
      </c>
      <c r="D10151" t="s">
        <v>88</v>
      </c>
      <c r="E10151">
        <v>8297</v>
      </c>
      <c r="F10151">
        <v>2020</v>
      </c>
    </row>
    <row r="10152" spans="1:6" x14ac:dyDescent="0.25">
      <c r="A10152" t="s">
        <v>2389</v>
      </c>
      <c r="B10152" t="s">
        <v>2401</v>
      </c>
      <c r="C10152" t="b">
        <v>1</v>
      </c>
      <c r="D10152" t="s">
        <v>88</v>
      </c>
      <c r="E10152">
        <v>8676</v>
      </c>
      <c r="F10152">
        <v>2020</v>
      </c>
    </row>
    <row r="10153" spans="1:6" x14ac:dyDescent="0.25">
      <c r="A10153" t="s">
        <v>2389</v>
      </c>
      <c r="B10153" t="s">
        <v>2401</v>
      </c>
      <c r="C10153" t="b">
        <v>1</v>
      </c>
      <c r="D10153" t="s">
        <v>88</v>
      </c>
      <c r="E10153">
        <v>8946</v>
      </c>
      <c r="F10153">
        <v>2020</v>
      </c>
    </row>
    <row r="10154" spans="1:6" x14ac:dyDescent="0.25">
      <c r="A10154" t="s">
        <v>2389</v>
      </c>
      <c r="B10154" t="s">
        <v>2401</v>
      </c>
      <c r="C10154" t="b">
        <v>1</v>
      </c>
      <c r="D10154" t="s">
        <v>88</v>
      </c>
      <c r="E10154">
        <v>8700</v>
      </c>
      <c r="F10154">
        <v>2020</v>
      </c>
    </row>
    <row r="10155" spans="1:6" x14ac:dyDescent="0.25">
      <c r="A10155" t="s">
        <v>2389</v>
      </c>
      <c r="B10155" t="s">
        <v>2401</v>
      </c>
      <c r="C10155" t="b">
        <v>1</v>
      </c>
      <c r="D10155" t="s">
        <v>88</v>
      </c>
      <c r="E10155">
        <v>8159</v>
      </c>
      <c r="F10155">
        <v>2020</v>
      </c>
    </row>
    <row r="10156" spans="1:6" x14ac:dyDescent="0.25">
      <c r="A10156" t="s">
        <v>2389</v>
      </c>
      <c r="B10156" t="s">
        <v>2401</v>
      </c>
      <c r="C10156" t="b">
        <v>1</v>
      </c>
      <c r="D10156" t="s">
        <v>88</v>
      </c>
      <c r="E10156">
        <v>8384</v>
      </c>
      <c r="F10156">
        <v>2020</v>
      </c>
    </row>
    <row r="10157" spans="1:6" x14ac:dyDescent="0.25">
      <c r="A10157" t="s">
        <v>2389</v>
      </c>
      <c r="B10157" t="s">
        <v>2401</v>
      </c>
      <c r="C10157" t="b">
        <v>1</v>
      </c>
      <c r="D10157" t="s">
        <v>88</v>
      </c>
      <c r="E10157">
        <v>8204</v>
      </c>
      <c r="F10157">
        <v>2020</v>
      </c>
    </row>
    <row r="10158" spans="1:6" x14ac:dyDescent="0.25">
      <c r="A10158" t="s">
        <v>2383</v>
      </c>
      <c r="B10158" t="s">
        <v>2339</v>
      </c>
      <c r="C10158" t="b">
        <v>1</v>
      </c>
      <c r="D10158" t="s">
        <v>58</v>
      </c>
      <c r="E10158">
        <v>370601</v>
      </c>
      <c r="F10158">
        <v>2020</v>
      </c>
    </row>
    <row r="10159" spans="1:6" x14ac:dyDescent="0.25">
      <c r="A10159" t="s">
        <v>2332</v>
      </c>
      <c r="B10159" t="s">
        <v>2350</v>
      </c>
      <c r="C10159" t="b">
        <v>0</v>
      </c>
      <c r="D10159" t="s">
        <v>125</v>
      </c>
      <c r="E10159">
        <v>0</v>
      </c>
      <c r="F10159">
        <v>2020</v>
      </c>
    </row>
    <row r="10160" spans="1:6" x14ac:dyDescent="0.25">
      <c r="A10160" t="s">
        <v>2332</v>
      </c>
      <c r="B10160" t="s">
        <v>2386</v>
      </c>
      <c r="C10160" t="b">
        <v>0</v>
      </c>
      <c r="D10160" t="s">
        <v>125</v>
      </c>
      <c r="E10160">
        <v>0</v>
      </c>
      <c r="F10160">
        <v>2020</v>
      </c>
    </row>
    <row r="10161" spans="1:6" x14ac:dyDescent="0.25">
      <c r="A10161" t="s">
        <v>2389</v>
      </c>
      <c r="B10161" t="s">
        <v>2401</v>
      </c>
      <c r="C10161" t="b">
        <v>1</v>
      </c>
      <c r="D10161" t="s">
        <v>15</v>
      </c>
      <c r="E10161">
        <v>3137</v>
      </c>
      <c r="F10161">
        <v>2020</v>
      </c>
    </row>
    <row r="10162" spans="1:6" x14ac:dyDescent="0.25">
      <c r="A10162" t="s">
        <v>2389</v>
      </c>
      <c r="B10162" t="s">
        <v>2401</v>
      </c>
      <c r="C10162" t="b">
        <v>1</v>
      </c>
      <c r="D10162" t="s">
        <v>15</v>
      </c>
      <c r="E10162">
        <v>3234</v>
      </c>
      <c r="F10162">
        <v>2020</v>
      </c>
    </row>
    <row r="10163" spans="1:6" x14ac:dyDescent="0.25">
      <c r="A10163" t="s">
        <v>2383</v>
      </c>
      <c r="B10163" t="s">
        <v>2401</v>
      </c>
      <c r="C10163" t="b">
        <v>1</v>
      </c>
      <c r="D10163" t="s">
        <v>79</v>
      </c>
      <c r="E10163">
        <v>8220</v>
      </c>
      <c r="F10163">
        <v>2020</v>
      </c>
    </row>
    <row r="10164" spans="1:6" x14ac:dyDescent="0.25">
      <c r="A10164" t="s">
        <v>2338</v>
      </c>
      <c r="B10164" t="s">
        <v>2401</v>
      </c>
      <c r="C10164" t="b">
        <v>0</v>
      </c>
      <c r="D10164" t="s">
        <v>79</v>
      </c>
      <c r="E10164">
        <v>5242</v>
      </c>
      <c r="F10164">
        <v>2020</v>
      </c>
    </row>
    <row r="10165" spans="1:6" x14ac:dyDescent="0.25">
      <c r="A10165" t="s">
        <v>2389</v>
      </c>
      <c r="B10165" t="s">
        <v>2401</v>
      </c>
      <c r="C10165" t="b">
        <v>0</v>
      </c>
      <c r="D10165" t="s">
        <v>79</v>
      </c>
      <c r="E10165">
        <v>5417</v>
      </c>
      <c r="F10165">
        <v>2020</v>
      </c>
    </row>
    <row r="10166" spans="1:6" x14ac:dyDescent="0.25">
      <c r="A10166" t="s">
        <v>2383</v>
      </c>
      <c r="B10166" t="s">
        <v>2401</v>
      </c>
      <c r="C10166" t="b">
        <v>0</v>
      </c>
      <c r="D10166" t="s">
        <v>79</v>
      </c>
      <c r="E10166">
        <v>3357</v>
      </c>
      <c r="F10166">
        <v>2020</v>
      </c>
    </row>
    <row r="10167" spans="1:6" x14ac:dyDescent="0.25">
      <c r="A10167" t="s">
        <v>2383</v>
      </c>
      <c r="B10167" t="s">
        <v>2401</v>
      </c>
      <c r="C10167" t="b">
        <v>0</v>
      </c>
      <c r="D10167" t="s">
        <v>79</v>
      </c>
      <c r="E10167">
        <v>2777</v>
      </c>
      <c r="F10167">
        <v>2020</v>
      </c>
    </row>
    <row r="10168" spans="1:6" x14ac:dyDescent="0.25">
      <c r="A10168" t="s">
        <v>2338</v>
      </c>
      <c r="B10168" t="s">
        <v>2401</v>
      </c>
      <c r="C10168" t="b">
        <v>0</v>
      </c>
      <c r="D10168" t="s">
        <v>79</v>
      </c>
      <c r="E10168">
        <v>4361</v>
      </c>
      <c r="F10168">
        <v>2020</v>
      </c>
    </row>
    <row r="10169" spans="1:6" x14ac:dyDescent="0.25">
      <c r="A10169" t="s">
        <v>2389</v>
      </c>
      <c r="B10169" t="s">
        <v>2401</v>
      </c>
      <c r="C10169" t="b">
        <v>1</v>
      </c>
      <c r="D10169" t="s">
        <v>55</v>
      </c>
      <c r="E10169">
        <v>5447</v>
      </c>
      <c r="F10169">
        <v>2020</v>
      </c>
    </row>
    <row r="10170" spans="1:6" x14ac:dyDescent="0.25">
      <c r="A10170" t="s">
        <v>2383</v>
      </c>
      <c r="B10170" t="s">
        <v>2339</v>
      </c>
      <c r="C10170" t="b">
        <v>1</v>
      </c>
      <c r="D10170" t="s">
        <v>114</v>
      </c>
      <c r="E10170">
        <v>338630</v>
      </c>
      <c r="F10170">
        <v>2020</v>
      </c>
    </row>
    <row r="10171" spans="1:6" x14ac:dyDescent="0.25">
      <c r="A10171" t="s">
        <v>2394</v>
      </c>
      <c r="B10171" t="s">
        <v>2401</v>
      </c>
      <c r="C10171" t="b">
        <v>1</v>
      </c>
      <c r="D10171" t="s">
        <v>79</v>
      </c>
      <c r="E10171">
        <v>3520</v>
      </c>
      <c r="F10171">
        <v>2020</v>
      </c>
    </row>
    <row r="10172" spans="1:6" x14ac:dyDescent="0.25">
      <c r="A10172" t="s">
        <v>2389</v>
      </c>
      <c r="B10172" t="s">
        <v>2401</v>
      </c>
      <c r="C10172" t="b">
        <v>1</v>
      </c>
      <c r="D10172" t="s">
        <v>15</v>
      </c>
      <c r="E10172">
        <v>32813</v>
      </c>
      <c r="F10172">
        <v>2020</v>
      </c>
    </row>
    <row r="10173" spans="1:6" x14ac:dyDescent="0.25">
      <c r="A10173" t="s">
        <v>2389</v>
      </c>
      <c r="B10173" t="s">
        <v>2401</v>
      </c>
      <c r="C10173" t="b">
        <v>1</v>
      </c>
      <c r="D10173" t="s">
        <v>15</v>
      </c>
      <c r="E10173">
        <v>1273</v>
      </c>
      <c r="F10173">
        <v>2020</v>
      </c>
    </row>
    <row r="10174" spans="1:6" x14ac:dyDescent="0.25">
      <c r="A10174" t="s">
        <v>2389</v>
      </c>
      <c r="B10174" t="s">
        <v>2401</v>
      </c>
      <c r="C10174" t="b">
        <v>1</v>
      </c>
      <c r="D10174" t="s">
        <v>15</v>
      </c>
      <c r="E10174">
        <v>3050</v>
      </c>
      <c r="F10174">
        <v>2020</v>
      </c>
    </row>
    <row r="10175" spans="1:6" x14ac:dyDescent="0.25">
      <c r="A10175" t="s">
        <v>2383</v>
      </c>
      <c r="B10175" t="s">
        <v>2339</v>
      </c>
      <c r="C10175" t="b">
        <v>1</v>
      </c>
      <c r="D10175" t="s">
        <v>114</v>
      </c>
      <c r="E10175">
        <v>446963</v>
      </c>
      <c r="F10175">
        <v>2020</v>
      </c>
    </row>
    <row r="10176" spans="1:6" x14ac:dyDescent="0.25">
      <c r="A10176" t="s">
        <v>2389</v>
      </c>
      <c r="B10176" t="s">
        <v>2401</v>
      </c>
      <c r="C10176" t="b">
        <v>1</v>
      </c>
      <c r="D10176" t="s">
        <v>15</v>
      </c>
      <c r="E10176">
        <v>49360</v>
      </c>
      <c r="F10176">
        <v>2020</v>
      </c>
    </row>
    <row r="10177" spans="1:6" x14ac:dyDescent="0.25">
      <c r="A10177" t="s">
        <v>2389</v>
      </c>
      <c r="B10177" t="s">
        <v>2401</v>
      </c>
      <c r="C10177" t="b">
        <v>1</v>
      </c>
      <c r="D10177" t="s">
        <v>15</v>
      </c>
      <c r="E10177">
        <v>49609</v>
      </c>
      <c r="F10177">
        <v>2020</v>
      </c>
    </row>
    <row r="10178" spans="1:6" x14ac:dyDescent="0.25">
      <c r="A10178" t="s">
        <v>2390</v>
      </c>
      <c r="B10178" t="s">
        <v>2352</v>
      </c>
      <c r="C10178" t="b">
        <v>0</v>
      </c>
      <c r="D10178" t="s">
        <v>35</v>
      </c>
      <c r="E10178">
        <v>280</v>
      </c>
      <c r="F10178">
        <v>2020</v>
      </c>
    </row>
    <row r="10179" spans="1:6" x14ac:dyDescent="0.25">
      <c r="A10179" t="s">
        <v>2389</v>
      </c>
      <c r="B10179" t="s">
        <v>2401</v>
      </c>
      <c r="C10179" t="b">
        <v>1</v>
      </c>
      <c r="D10179" t="s">
        <v>15</v>
      </c>
      <c r="E10179">
        <v>2209</v>
      </c>
      <c r="F10179">
        <v>2020</v>
      </c>
    </row>
    <row r="10180" spans="1:6" x14ac:dyDescent="0.25">
      <c r="A10180" t="s">
        <v>2338</v>
      </c>
      <c r="B10180" t="s">
        <v>2386</v>
      </c>
      <c r="C10180" t="b">
        <v>1</v>
      </c>
      <c r="D10180" t="s">
        <v>35</v>
      </c>
      <c r="E10180">
        <v>19676</v>
      </c>
      <c r="F10180">
        <v>2020</v>
      </c>
    </row>
    <row r="10181" spans="1:6" x14ac:dyDescent="0.25">
      <c r="A10181" t="s">
        <v>2389</v>
      </c>
      <c r="B10181" t="s">
        <v>2352</v>
      </c>
      <c r="C10181" t="b">
        <v>1</v>
      </c>
      <c r="D10181" t="s">
        <v>114</v>
      </c>
      <c r="E10181">
        <v>90997</v>
      </c>
      <c r="F10181">
        <v>2020</v>
      </c>
    </row>
    <row r="10182" spans="1:6" x14ac:dyDescent="0.25">
      <c r="A10182" t="s">
        <v>2389</v>
      </c>
      <c r="B10182" t="s">
        <v>2386</v>
      </c>
      <c r="C10182" t="b">
        <v>1</v>
      </c>
      <c r="D10182" t="s">
        <v>15</v>
      </c>
      <c r="E10182">
        <v>10849</v>
      </c>
      <c r="F10182">
        <v>2020</v>
      </c>
    </row>
    <row r="10183" spans="1:6" x14ac:dyDescent="0.25">
      <c r="A10183" t="s">
        <v>2389</v>
      </c>
      <c r="B10183" t="s">
        <v>2386</v>
      </c>
      <c r="C10183" t="b">
        <v>1</v>
      </c>
      <c r="D10183" t="s">
        <v>6</v>
      </c>
      <c r="E10183">
        <v>38945.273000000001</v>
      </c>
      <c r="F10183">
        <v>2020</v>
      </c>
    </row>
    <row r="10184" spans="1:6" x14ac:dyDescent="0.25">
      <c r="A10184" t="s">
        <v>2353</v>
      </c>
      <c r="B10184" t="s">
        <v>2352</v>
      </c>
      <c r="C10184" t="b">
        <v>0</v>
      </c>
      <c r="D10184" t="s">
        <v>6</v>
      </c>
      <c r="E10184">
        <v>20.727</v>
      </c>
      <c r="F10184">
        <v>2020</v>
      </c>
    </row>
    <row r="10185" spans="1:6" x14ac:dyDescent="0.25">
      <c r="A10185" t="s">
        <v>2383</v>
      </c>
      <c r="B10185" t="s">
        <v>2401</v>
      </c>
      <c r="C10185" t="b">
        <v>1</v>
      </c>
      <c r="D10185" t="s">
        <v>93</v>
      </c>
      <c r="E10185">
        <v>2524</v>
      </c>
      <c r="F10185">
        <v>2020</v>
      </c>
    </row>
    <row r="10186" spans="1:6" x14ac:dyDescent="0.25">
      <c r="A10186" t="s">
        <v>2353</v>
      </c>
      <c r="B10186" t="s">
        <v>2352</v>
      </c>
      <c r="C10186" t="b">
        <v>0</v>
      </c>
      <c r="D10186" t="s">
        <v>97</v>
      </c>
      <c r="E10186">
        <v>37453</v>
      </c>
      <c r="F10186">
        <v>2020</v>
      </c>
    </row>
    <row r="10187" spans="1:6" x14ac:dyDescent="0.25">
      <c r="A10187" t="s">
        <v>2332</v>
      </c>
      <c r="B10187" t="s">
        <v>2386</v>
      </c>
      <c r="C10187" t="b">
        <v>0</v>
      </c>
      <c r="D10187" t="s">
        <v>97</v>
      </c>
      <c r="E10187">
        <v>0</v>
      </c>
      <c r="F10187">
        <v>2020</v>
      </c>
    </row>
    <row r="10188" spans="1:6" x14ac:dyDescent="0.25">
      <c r="A10188" t="s">
        <v>2389</v>
      </c>
      <c r="B10188" t="s">
        <v>2401</v>
      </c>
      <c r="C10188" t="b">
        <v>1</v>
      </c>
      <c r="D10188" t="s">
        <v>8</v>
      </c>
      <c r="E10188">
        <v>39228</v>
      </c>
      <c r="F10188">
        <v>2020</v>
      </c>
    </row>
    <row r="10189" spans="1:6" x14ac:dyDescent="0.25">
      <c r="A10189" t="s">
        <v>2389</v>
      </c>
      <c r="B10189" t="s">
        <v>2341</v>
      </c>
      <c r="C10189" t="b">
        <v>1</v>
      </c>
      <c r="D10189" t="s">
        <v>32</v>
      </c>
      <c r="E10189">
        <v>3360</v>
      </c>
      <c r="F10189">
        <v>2020</v>
      </c>
    </row>
    <row r="10190" spans="1:6" x14ac:dyDescent="0.25">
      <c r="A10190" t="s">
        <v>2389</v>
      </c>
      <c r="B10190" t="s">
        <v>2401</v>
      </c>
      <c r="C10190" t="b">
        <v>1</v>
      </c>
      <c r="D10190" t="s">
        <v>55</v>
      </c>
      <c r="E10190">
        <v>3338</v>
      </c>
      <c r="F10190">
        <v>2020</v>
      </c>
    </row>
    <row r="10191" spans="1:6" x14ac:dyDescent="0.25">
      <c r="A10191" t="s">
        <v>2389</v>
      </c>
      <c r="B10191" t="s">
        <v>2401</v>
      </c>
      <c r="C10191" t="b">
        <v>1</v>
      </c>
      <c r="D10191" t="s">
        <v>93</v>
      </c>
      <c r="E10191">
        <v>2328</v>
      </c>
      <c r="F10191">
        <v>2020</v>
      </c>
    </row>
    <row r="10192" spans="1:6" x14ac:dyDescent="0.25">
      <c r="A10192" t="s">
        <v>2389</v>
      </c>
      <c r="B10192" t="s">
        <v>2401</v>
      </c>
      <c r="C10192" t="b">
        <v>1</v>
      </c>
      <c r="D10192" t="s">
        <v>55</v>
      </c>
      <c r="E10192">
        <v>3485</v>
      </c>
      <c r="F10192">
        <v>2020</v>
      </c>
    </row>
    <row r="10193" spans="1:6" x14ac:dyDescent="0.25">
      <c r="A10193" t="s">
        <v>2390</v>
      </c>
      <c r="B10193" t="s">
        <v>2401</v>
      </c>
      <c r="C10193" t="b">
        <v>1</v>
      </c>
      <c r="D10193" t="s">
        <v>15</v>
      </c>
      <c r="E10193">
        <v>826320</v>
      </c>
      <c r="F10193">
        <v>2020</v>
      </c>
    </row>
    <row r="10194" spans="1:6" x14ac:dyDescent="0.25">
      <c r="A10194" t="s">
        <v>2390</v>
      </c>
      <c r="B10194" t="s">
        <v>2401</v>
      </c>
      <c r="C10194" t="b">
        <v>1</v>
      </c>
      <c r="D10194" t="s">
        <v>15</v>
      </c>
      <c r="E10194">
        <v>727894</v>
      </c>
      <c r="F10194">
        <v>2020</v>
      </c>
    </row>
    <row r="10195" spans="1:6" x14ac:dyDescent="0.25">
      <c r="A10195" t="s">
        <v>2383</v>
      </c>
      <c r="B10195" t="s">
        <v>2341</v>
      </c>
      <c r="C10195" t="b">
        <v>1</v>
      </c>
      <c r="D10195" t="s">
        <v>88</v>
      </c>
      <c r="E10195">
        <v>15732</v>
      </c>
      <c r="F10195">
        <v>2020</v>
      </c>
    </row>
    <row r="10196" spans="1:6" x14ac:dyDescent="0.25">
      <c r="A10196" t="s">
        <v>2389</v>
      </c>
      <c r="B10196" t="s">
        <v>2401</v>
      </c>
      <c r="C10196" t="b">
        <v>1</v>
      </c>
      <c r="D10196" t="s">
        <v>37</v>
      </c>
      <c r="E10196">
        <v>12870</v>
      </c>
      <c r="F10196">
        <v>2020</v>
      </c>
    </row>
    <row r="10197" spans="1:6" x14ac:dyDescent="0.25">
      <c r="A10197" t="s">
        <v>2389</v>
      </c>
      <c r="B10197" t="s">
        <v>2341</v>
      </c>
      <c r="C10197" t="b">
        <v>1</v>
      </c>
      <c r="D10197" t="s">
        <v>69</v>
      </c>
      <c r="E10197">
        <v>14657</v>
      </c>
      <c r="F10197">
        <v>2020</v>
      </c>
    </row>
    <row r="10198" spans="1:6" x14ac:dyDescent="0.25">
      <c r="A10198" t="s">
        <v>2381</v>
      </c>
      <c r="B10198" t="s">
        <v>2339</v>
      </c>
      <c r="C10198" t="b">
        <v>1</v>
      </c>
      <c r="D10198" t="s">
        <v>15</v>
      </c>
      <c r="E10198">
        <v>347345</v>
      </c>
      <c r="F10198">
        <v>2020</v>
      </c>
    </row>
    <row r="10199" spans="1:6" x14ac:dyDescent="0.25">
      <c r="A10199" t="s">
        <v>2381</v>
      </c>
      <c r="B10199" t="s">
        <v>2339</v>
      </c>
      <c r="C10199" t="b">
        <v>1</v>
      </c>
      <c r="D10199" t="s">
        <v>15</v>
      </c>
      <c r="E10199">
        <v>214818</v>
      </c>
      <c r="F10199">
        <v>2020</v>
      </c>
    </row>
    <row r="10200" spans="1:6" x14ac:dyDescent="0.25">
      <c r="A10200" t="s">
        <v>2389</v>
      </c>
      <c r="B10200" t="s">
        <v>2386</v>
      </c>
      <c r="C10200" t="b">
        <v>1</v>
      </c>
      <c r="D10200" t="s">
        <v>15</v>
      </c>
      <c r="E10200">
        <v>10570</v>
      </c>
      <c r="F10200">
        <v>2020</v>
      </c>
    </row>
    <row r="10201" spans="1:6" x14ac:dyDescent="0.25">
      <c r="A10201" t="s">
        <v>2381</v>
      </c>
      <c r="B10201" t="s">
        <v>2401</v>
      </c>
      <c r="C10201" t="b">
        <v>1</v>
      </c>
      <c r="D10201" t="s">
        <v>15</v>
      </c>
      <c r="E10201">
        <v>24537</v>
      </c>
      <c r="F10201">
        <v>2020</v>
      </c>
    </row>
    <row r="10202" spans="1:6" x14ac:dyDescent="0.25">
      <c r="A10202" t="s">
        <v>2332</v>
      </c>
      <c r="B10202" t="s">
        <v>2386</v>
      </c>
      <c r="C10202" t="b">
        <v>0</v>
      </c>
      <c r="D10202" t="s">
        <v>85</v>
      </c>
      <c r="E10202">
        <v>0</v>
      </c>
      <c r="F10202">
        <v>2020</v>
      </c>
    </row>
    <row r="10203" spans="1:6" x14ac:dyDescent="0.25">
      <c r="A10203" t="s">
        <v>2342</v>
      </c>
      <c r="B10203" t="s">
        <v>2352</v>
      </c>
      <c r="C10203" t="b">
        <v>0</v>
      </c>
      <c r="D10203" t="s">
        <v>105</v>
      </c>
      <c r="E10203">
        <v>3</v>
      </c>
      <c r="F10203">
        <v>2020</v>
      </c>
    </row>
    <row r="10204" spans="1:6" x14ac:dyDescent="0.25">
      <c r="A10204" t="s">
        <v>2383</v>
      </c>
      <c r="B10204" t="s">
        <v>2401</v>
      </c>
      <c r="C10204" t="b">
        <v>1</v>
      </c>
      <c r="D10204" t="s">
        <v>111</v>
      </c>
      <c r="E10204">
        <v>11857</v>
      </c>
      <c r="F10204">
        <v>2020</v>
      </c>
    </row>
    <row r="10205" spans="1:6" x14ac:dyDescent="0.25">
      <c r="A10205" t="s">
        <v>2383</v>
      </c>
      <c r="B10205" t="s">
        <v>2401</v>
      </c>
      <c r="C10205" t="b">
        <v>1</v>
      </c>
      <c r="D10205" t="s">
        <v>79</v>
      </c>
      <c r="E10205">
        <v>2344</v>
      </c>
      <c r="F10205">
        <v>2020</v>
      </c>
    </row>
    <row r="10206" spans="1:6" x14ac:dyDescent="0.25">
      <c r="A10206" t="s">
        <v>2389</v>
      </c>
      <c r="B10206" t="s">
        <v>2401</v>
      </c>
      <c r="C10206" t="b">
        <v>1</v>
      </c>
      <c r="D10206" t="s">
        <v>55</v>
      </c>
      <c r="E10206">
        <v>4669</v>
      </c>
      <c r="F10206">
        <v>2020</v>
      </c>
    </row>
    <row r="10207" spans="1:6" x14ac:dyDescent="0.25">
      <c r="A10207" t="s">
        <v>2381</v>
      </c>
      <c r="B10207" t="s">
        <v>2339</v>
      </c>
      <c r="C10207" t="b">
        <v>0</v>
      </c>
      <c r="D10207" t="s">
        <v>114</v>
      </c>
      <c r="E10207">
        <v>36972</v>
      </c>
      <c r="F10207">
        <v>2020</v>
      </c>
    </row>
    <row r="10208" spans="1:6" x14ac:dyDescent="0.25">
      <c r="A10208" t="s">
        <v>2332</v>
      </c>
      <c r="B10208" t="s">
        <v>2372</v>
      </c>
      <c r="C10208" t="b">
        <v>0</v>
      </c>
      <c r="D10208" t="s">
        <v>6</v>
      </c>
      <c r="E10208">
        <v>-240</v>
      </c>
      <c r="F10208">
        <v>2020</v>
      </c>
    </row>
    <row r="10209" spans="1:6" x14ac:dyDescent="0.25">
      <c r="A10209" t="s">
        <v>2338</v>
      </c>
      <c r="B10209" t="s">
        <v>2339</v>
      </c>
      <c r="C10209" t="b">
        <v>1</v>
      </c>
      <c r="D10209" t="s">
        <v>40</v>
      </c>
      <c r="E10209">
        <v>2835</v>
      </c>
      <c r="F10209">
        <v>2020</v>
      </c>
    </row>
    <row r="10210" spans="1:6" x14ac:dyDescent="0.25">
      <c r="A10210" t="s">
        <v>2389</v>
      </c>
      <c r="B10210" t="s">
        <v>2401</v>
      </c>
      <c r="C10210" t="b">
        <v>1</v>
      </c>
      <c r="D10210" t="s">
        <v>52</v>
      </c>
      <c r="E10210">
        <v>32616</v>
      </c>
      <c r="F10210">
        <v>2020</v>
      </c>
    </row>
    <row r="10211" spans="1:6" x14ac:dyDescent="0.25">
      <c r="A10211" t="s">
        <v>2389</v>
      </c>
      <c r="B10211" t="s">
        <v>2401</v>
      </c>
      <c r="C10211" t="b">
        <v>1</v>
      </c>
      <c r="D10211" t="s">
        <v>55</v>
      </c>
      <c r="E10211">
        <v>4969</v>
      </c>
      <c r="F10211">
        <v>2020</v>
      </c>
    </row>
    <row r="10212" spans="1:6" x14ac:dyDescent="0.25">
      <c r="A10212" t="s">
        <v>2389</v>
      </c>
      <c r="B10212" t="s">
        <v>2401</v>
      </c>
      <c r="C10212" t="b">
        <v>1</v>
      </c>
      <c r="D10212" t="s">
        <v>55</v>
      </c>
      <c r="E10212">
        <v>2956</v>
      </c>
      <c r="F10212">
        <v>2020</v>
      </c>
    </row>
    <row r="10213" spans="1:6" x14ac:dyDescent="0.25">
      <c r="A10213" t="s">
        <v>2381</v>
      </c>
      <c r="B10213" t="s">
        <v>2401</v>
      </c>
      <c r="C10213" t="b">
        <v>1</v>
      </c>
      <c r="D10213" t="s">
        <v>55</v>
      </c>
      <c r="E10213">
        <v>1562</v>
      </c>
      <c r="F10213">
        <v>2020</v>
      </c>
    </row>
    <row r="10214" spans="1:6" x14ac:dyDescent="0.25">
      <c r="A10214" t="s">
        <v>2338</v>
      </c>
      <c r="B10214" t="s">
        <v>2339</v>
      </c>
      <c r="C10214" t="b">
        <v>1</v>
      </c>
      <c r="D10214" t="s">
        <v>40</v>
      </c>
      <c r="E10214">
        <v>4242</v>
      </c>
      <c r="F10214">
        <v>2020</v>
      </c>
    </row>
    <row r="10215" spans="1:6" x14ac:dyDescent="0.25">
      <c r="A10215" t="s">
        <v>2381</v>
      </c>
      <c r="B10215" t="s">
        <v>2339</v>
      </c>
      <c r="C10215" t="b">
        <v>1</v>
      </c>
      <c r="D10215" t="s">
        <v>37</v>
      </c>
      <c r="E10215">
        <v>650291</v>
      </c>
      <c r="F10215">
        <v>2020</v>
      </c>
    </row>
    <row r="10216" spans="1:6" x14ac:dyDescent="0.25">
      <c r="A10216" t="s">
        <v>2381</v>
      </c>
      <c r="B10216" t="s">
        <v>2401</v>
      </c>
      <c r="C10216" t="b">
        <v>1</v>
      </c>
      <c r="D10216" t="s">
        <v>15</v>
      </c>
      <c r="E10216">
        <v>22966</v>
      </c>
      <c r="F10216">
        <v>2020</v>
      </c>
    </row>
    <row r="10217" spans="1:6" x14ac:dyDescent="0.25">
      <c r="A10217" t="s">
        <v>2390</v>
      </c>
      <c r="B10217" t="s">
        <v>2401</v>
      </c>
      <c r="C10217" t="b">
        <v>1</v>
      </c>
      <c r="D10217" t="s">
        <v>15</v>
      </c>
      <c r="E10217">
        <v>9485</v>
      </c>
      <c r="F10217">
        <v>2020</v>
      </c>
    </row>
    <row r="10218" spans="1:6" x14ac:dyDescent="0.25">
      <c r="A10218" t="s">
        <v>2390</v>
      </c>
      <c r="B10218" t="s">
        <v>2401</v>
      </c>
      <c r="C10218" t="b">
        <v>1</v>
      </c>
      <c r="D10218" t="s">
        <v>15</v>
      </c>
      <c r="E10218">
        <v>9437</v>
      </c>
      <c r="F10218">
        <v>2020</v>
      </c>
    </row>
    <row r="10219" spans="1:6" x14ac:dyDescent="0.25">
      <c r="A10219" t="s">
        <v>2446</v>
      </c>
      <c r="B10219" t="s">
        <v>2343</v>
      </c>
      <c r="C10219" t="b">
        <v>1</v>
      </c>
      <c r="D10219" t="s">
        <v>100</v>
      </c>
      <c r="E10219">
        <v>5081253</v>
      </c>
      <c r="F10219">
        <v>2020</v>
      </c>
    </row>
    <row r="10220" spans="1:6" x14ac:dyDescent="0.25">
      <c r="A10220" t="s">
        <v>2332</v>
      </c>
      <c r="B10220" t="s">
        <v>2372</v>
      </c>
      <c r="C10220" t="b">
        <v>0</v>
      </c>
      <c r="D10220" t="s">
        <v>15</v>
      </c>
      <c r="E10220">
        <v>0</v>
      </c>
      <c r="F10220">
        <v>2020</v>
      </c>
    </row>
    <row r="10221" spans="1:6" x14ac:dyDescent="0.25">
      <c r="A10221" t="s">
        <v>2445</v>
      </c>
      <c r="B10221" t="s">
        <v>2401</v>
      </c>
      <c r="C10221" t="b">
        <v>0</v>
      </c>
      <c r="D10221" t="s">
        <v>15</v>
      </c>
      <c r="E10221">
        <v>742</v>
      </c>
      <c r="F10221">
        <v>2020</v>
      </c>
    </row>
    <row r="10222" spans="1:6" x14ac:dyDescent="0.25">
      <c r="A10222" t="s">
        <v>2381</v>
      </c>
      <c r="B10222" t="s">
        <v>2401</v>
      </c>
      <c r="C10222" t="b">
        <v>1</v>
      </c>
      <c r="D10222" t="s">
        <v>55</v>
      </c>
      <c r="E10222">
        <v>3947</v>
      </c>
      <c r="F10222">
        <v>2020</v>
      </c>
    </row>
    <row r="10223" spans="1:6" x14ac:dyDescent="0.25">
      <c r="A10223" t="s">
        <v>2332</v>
      </c>
      <c r="B10223" t="s">
        <v>2339</v>
      </c>
      <c r="C10223" t="b">
        <v>0</v>
      </c>
      <c r="D10223" t="s">
        <v>114</v>
      </c>
      <c r="E10223">
        <v>0</v>
      </c>
      <c r="F10223">
        <v>2020</v>
      </c>
    </row>
    <row r="10224" spans="1:6" x14ac:dyDescent="0.25">
      <c r="A10224" t="s">
        <v>2383</v>
      </c>
      <c r="B10224" t="s">
        <v>2339</v>
      </c>
      <c r="C10224" t="b">
        <v>1</v>
      </c>
      <c r="D10224" t="s">
        <v>6</v>
      </c>
      <c r="E10224">
        <v>47201</v>
      </c>
      <c r="F10224">
        <v>2020</v>
      </c>
    </row>
    <row r="10225" spans="1:6" x14ac:dyDescent="0.25">
      <c r="A10225" t="s">
        <v>2446</v>
      </c>
      <c r="B10225" t="s">
        <v>2343</v>
      </c>
      <c r="C10225" t="b">
        <v>1</v>
      </c>
      <c r="D10225" t="s">
        <v>100</v>
      </c>
      <c r="E10225">
        <v>6194098</v>
      </c>
      <c r="F10225">
        <v>2020</v>
      </c>
    </row>
    <row r="10226" spans="1:6" x14ac:dyDescent="0.25">
      <c r="A10226" t="s">
        <v>2389</v>
      </c>
      <c r="B10226" t="s">
        <v>2343</v>
      </c>
      <c r="C10226" t="b">
        <v>1</v>
      </c>
      <c r="D10226" t="s">
        <v>58</v>
      </c>
      <c r="E10226">
        <v>69161</v>
      </c>
      <c r="F10226">
        <v>2020</v>
      </c>
    </row>
    <row r="10227" spans="1:6" x14ac:dyDescent="0.25">
      <c r="A10227" t="s">
        <v>2389</v>
      </c>
      <c r="B10227" t="s">
        <v>2343</v>
      </c>
      <c r="C10227" t="b">
        <v>1</v>
      </c>
      <c r="D10227" t="s">
        <v>58</v>
      </c>
      <c r="E10227">
        <v>555516</v>
      </c>
      <c r="F10227">
        <v>2020</v>
      </c>
    </row>
    <row r="10228" spans="1:6" x14ac:dyDescent="0.25">
      <c r="A10228" t="s">
        <v>2441</v>
      </c>
      <c r="B10228" t="s">
        <v>2352</v>
      </c>
      <c r="C10228" t="b">
        <v>0</v>
      </c>
      <c r="D10228" t="s">
        <v>48</v>
      </c>
      <c r="E10228">
        <v>144619.57999999999</v>
      </c>
      <c r="F10228">
        <v>2020</v>
      </c>
    </row>
    <row r="10229" spans="1:6" x14ac:dyDescent="0.25">
      <c r="A10229" t="s">
        <v>2381</v>
      </c>
      <c r="B10229" t="s">
        <v>2386</v>
      </c>
      <c r="C10229" t="b">
        <v>1</v>
      </c>
      <c r="D10229" t="s">
        <v>15</v>
      </c>
      <c r="E10229">
        <v>136270</v>
      </c>
      <c r="F10229">
        <v>2020</v>
      </c>
    </row>
    <row r="10230" spans="1:6" x14ac:dyDescent="0.25">
      <c r="A10230" t="s">
        <v>2381</v>
      </c>
      <c r="B10230" t="s">
        <v>2401</v>
      </c>
      <c r="C10230" t="b">
        <v>1</v>
      </c>
      <c r="D10230" t="s">
        <v>15</v>
      </c>
      <c r="E10230">
        <v>498995</v>
      </c>
      <c r="F10230">
        <v>2020</v>
      </c>
    </row>
    <row r="10231" spans="1:6" x14ac:dyDescent="0.25">
      <c r="A10231" t="s">
        <v>2383</v>
      </c>
      <c r="B10231" t="s">
        <v>2401</v>
      </c>
      <c r="C10231" t="b">
        <v>1</v>
      </c>
      <c r="D10231" t="s">
        <v>111</v>
      </c>
      <c r="E10231">
        <v>1282</v>
      </c>
      <c r="F10231">
        <v>2020</v>
      </c>
    </row>
    <row r="10232" spans="1:6" x14ac:dyDescent="0.25">
      <c r="A10232" t="s">
        <v>2389</v>
      </c>
      <c r="B10232" t="s">
        <v>2352</v>
      </c>
      <c r="C10232" t="b">
        <v>1</v>
      </c>
      <c r="D10232" t="s">
        <v>15</v>
      </c>
      <c r="E10232">
        <v>71904</v>
      </c>
      <c r="F10232">
        <v>2020</v>
      </c>
    </row>
    <row r="10233" spans="1:6" x14ac:dyDescent="0.25">
      <c r="A10233" t="s">
        <v>2389</v>
      </c>
      <c r="B10233" t="s">
        <v>2372</v>
      </c>
      <c r="C10233" t="b">
        <v>1</v>
      </c>
      <c r="D10233" t="s">
        <v>22</v>
      </c>
      <c r="E10233">
        <v>204746</v>
      </c>
      <c r="F10233">
        <v>2020</v>
      </c>
    </row>
    <row r="10234" spans="1:6" x14ac:dyDescent="0.25">
      <c r="A10234" t="s">
        <v>2381</v>
      </c>
      <c r="B10234" t="s">
        <v>2386</v>
      </c>
      <c r="C10234" t="b">
        <v>1</v>
      </c>
      <c r="D10234" t="s">
        <v>15</v>
      </c>
      <c r="E10234">
        <v>34399</v>
      </c>
      <c r="F10234">
        <v>2020</v>
      </c>
    </row>
    <row r="10235" spans="1:6" x14ac:dyDescent="0.25">
      <c r="A10235" t="s">
        <v>2381</v>
      </c>
      <c r="B10235" t="s">
        <v>2386</v>
      </c>
      <c r="C10235" t="b">
        <v>1</v>
      </c>
      <c r="D10235" t="s">
        <v>15</v>
      </c>
      <c r="E10235">
        <v>29499</v>
      </c>
      <c r="F10235">
        <v>2020</v>
      </c>
    </row>
    <row r="10236" spans="1:6" x14ac:dyDescent="0.25">
      <c r="A10236" t="s">
        <v>2381</v>
      </c>
      <c r="B10236" t="s">
        <v>2386</v>
      </c>
      <c r="C10236" t="b">
        <v>1</v>
      </c>
      <c r="D10236" t="s">
        <v>15</v>
      </c>
      <c r="E10236">
        <v>32603</v>
      </c>
      <c r="F10236">
        <v>2020</v>
      </c>
    </row>
    <row r="10237" spans="1:6" x14ac:dyDescent="0.25">
      <c r="A10237" t="s">
        <v>2436</v>
      </c>
      <c r="B10237" t="s">
        <v>2341</v>
      </c>
      <c r="C10237" t="b">
        <v>1</v>
      </c>
      <c r="D10237" t="s">
        <v>108</v>
      </c>
      <c r="E10237">
        <v>3150</v>
      </c>
      <c r="F10237">
        <v>2020</v>
      </c>
    </row>
    <row r="10238" spans="1:6" x14ac:dyDescent="0.25">
      <c r="A10238" t="s">
        <v>2338</v>
      </c>
      <c r="B10238" t="s">
        <v>2386</v>
      </c>
      <c r="C10238" t="b">
        <v>1</v>
      </c>
      <c r="D10238" t="s">
        <v>93</v>
      </c>
      <c r="E10238">
        <v>1670</v>
      </c>
      <c r="F10238">
        <v>2020</v>
      </c>
    </row>
    <row r="10239" spans="1:6" x14ac:dyDescent="0.25">
      <c r="A10239" t="s">
        <v>2389</v>
      </c>
      <c r="B10239" t="s">
        <v>2372</v>
      </c>
      <c r="C10239" t="b">
        <v>0</v>
      </c>
      <c r="D10239" t="s">
        <v>15</v>
      </c>
      <c r="E10239">
        <v>7436</v>
      </c>
      <c r="F10239">
        <v>2020</v>
      </c>
    </row>
    <row r="10240" spans="1:6" x14ac:dyDescent="0.25">
      <c r="A10240" t="s">
        <v>2383</v>
      </c>
      <c r="B10240" t="s">
        <v>2339</v>
      </c>
      <c r="C10240" t="b">
        <v>1</v>
      </c>
      <c r="D10240" t="s">
        <v>125</v>
      </c>
      <c r="E10240">
        <v>13426</v>
      </c>
      <c r="F10240">
        <v>2020</v>
      </c>
    </row>
    <row r="10241" spans="1:6" x14ac:dyDescent="0.25">
      <c r="A10241" t="s">
        <v>2383</v>
      </c>
      <c r="B10241" t="s">
        <v>2401</v>
      </c>
      <c r="C10241" t="b">
        <v>1</v>
      </c>
      <c r="D10241" t="s">
        <v>100</v>
      </c>
      <c r="E10241">
        <v>1510</v>
      </c>
      <c r="F10241">
        <v>2020</v>
      </c>
    </row>
    <row r="10242" spans="1:6" x14ac:dyDescent="0.25">
      <c r="A10242" t="s">
        <v>2383</v>
      </c>
      <c r="B10242" t="s">
        <v>2339</v>
      </c>
      <c r="C10242" t="b">
        <v>1</v>
      </c>
      <c r="D10242" t="s">
        <v>40</v>
      </c>
      <c r="E10242">
        <v>23994</v>
      </c>
      <c r="F10242">
        <v>2020</v>
      </c>
    </row>
    <row r="10243" spans="1:6" x14ac:dyDescent="0.25">
      <c r="A10243" t="s">
        <v>2389</v>
      </c>
      <c r="B10243" t="s">
        <v>2401</v>
      </c>
      <c r="C10243" t="b">
        <v>1</v>
      </c>
      <c r="D10243" t="s">
        <v>15</v>
      </c>
      <c r="E10243">
        <v>2345</v>
      </c>
      <c r="F10243">
        <v>2020</v>
      </c>
    </row>
    <row r="10244" spans="1:6" x14ac:dyDescent="0.25">
      <c r="A10244" t="s">
        <v>2389</v>
      </c>
      <c r="B10244" t="s">
        <v>2401</v>
      </c>
      <c r="C10244" t="b">
        <v>1</v>
      </c>
      <c r="D10244" t="s">
        <v>15</v>
      </c>
      <c r="E10244">
        <v>3490</v>
      </c>
      <c r="F10244">
        <v>2020</v>
      </c>
    </row>
    <row r="10245" spans="1:6" x14ac:dyDescent="0.25">
      <c r="A10245" t="s">
        <v>2389</v>
      </c>
      <c r="B10245" t="s">
        <v>2401</v>
      </c>
      <c r="C10245" t="b">
        <v>1</v>
      </c>
      <c r="D10245" t="s">
        <v>15</v>
      </c>
      <c r="E10245">
        <v>3684</v>
      </c>
      <c r="F10245">
        <v>2020</v>
      </c>
    </row>
    <row r="10246" spans="1:6" x14ac:dyDescent="0.25">
      <c r="A10246" t="s">
        <v>2389</v>
      </c>
      <c r="B10246" t="s">
        <v>2401</v>
      </c>
      <c r="C10246" t="b">
        <v>1</v>
      </c>
      <c r="D10246" t="s">
        <v>15</v>
      </c>
      <c r="E10246">
        <v>2632</v>
      </c>
      <c r="F10246">
        <v>2020</v>
      </c>
    </row>
    <row r="10247" spans="1:6" x14ac:dyDescent="0.25">
      <c r="A10247" t="s">
        <v>2381</v>
      </c>
      <c r="B10247" t="s">
        <v>2401</v>
      </c>
      <c r="C10247" t="b">
        <v>1</v>
      </c>
      <c r="D10247" t="s">
        <v>15</v>
      </c>
      <c r="E10247">
        <v>3967</v>
      </c>
      <c r="F10247">
        <v>2020</v>
      </c>
    </row>
    <row r="10248" spans="1:6" x14ac:dyDescent="0.25">
      <c r="A10248" t="s">
        <v>2389</v>
      </c>
      <c r="B10248" t="s">
        <v>2401</v>
      </c>
      <c r="C10248" t="b">
        <v>1</v>
      </c>
      <c r="D10248" t="s">
        <v>15</v>
      </c>
      <c r="E10248">
        <v>3995</v>
      </c>
      <c r="F10248">
        <v>2020</v>
      </c>
    </row>
    <row r="10249" spans="1:6" x14ac:dyDescent="0.25">
      <c r="A10249" t="s">
        <v>2389</v>
      </c>
      <c r="B10249" t="s">
        <v>2401</v>
      </c>
      <c r="C10249" t="b">
        <v>1</v>
      </c>
      <c r="D10249" t="s">
        <v>15</v>
      </c>
      <c r="E10249">
        <v>3596</v>
      </c>
      <c r="F10249">
        <v>2020</v>
      </c>
    </row>
    <row r="10250" spans="1:6" x14ac:dyDescent="0.25">
      <c r="A10250" t="s">
        <v>2389</v>
      </c>
      <c r="B10250" t="s">
        <v>2401</v>
      </c>
      <c r="C10250" t="b">
        <v>1</v>
      </c>
      <c r="D10250" t="s">
        <v>15</v>
      </c>
      <c r="E10250">
        <v>3532</v>
      </c>
      <c r="F10250">
        <v>2020</v>
      </c>
    </row>
    <row r="10251" spans="1:6" x14ac:dyDescent="0.25">
      <c r="A10251" t="s">
        <v>2338</v>
      </c>
      <c r="B10251" t="s">
        <v>2401</v>
      </c>
      <c r="C10251" t="b">
        <v>1</v>
      </c>
      <c r="D10251" t="s">
        <v>88</v>
      </c>
      <c r="E10251">
        <v>6620</v>
      </c>
      <c r="F10251">
        <v>2020</v>
      </c>
    </row>
    <row r="10252" spans="1:6" x14ac:dyDescent="0.25">
      <c r="A10252" t="s">
        <v>2389</v>
      </c>
      <c r="B10252" t="s">
        <v>2401</v>
      </c>
      <c r="C10252" t="b">
        <v>1</v>
      </c>
      <c r="D10252" t="s">
        <v>15</v>
      </c>
      <c r="E10252">
        <v>3304</v>
      </c>
      <c r="F10252">
        <v>2020</v>
      </c>
    </row>
    <row r="10253" spans="1:6" x14ac:dyDescent="0.25">
      <c r="A10253" t="s">
        <v>2390</v>
      </c>
      <c r="B10253" t="s">
        <v>2341</v>
      </c>
      <c r="C10253" t="b">
        <v>1</v>
      </c>
      <c r="D10253" t="s">
        <v>97</v>
      </c>
      <c r="E10253">
        <v>4905</v>
      </c>
      <c r="F10253">
        <v>2020</v>
      </c>
    </row>
    <row r="10254" spans="1:6" x14ac:dyDescent="0.25">
      <c r="A10254" t="s">
        <v>2383</v>
      </c>
      <c r="B10254" t="s">
        <v>2339</v>
      </c>
      <c r="C10254" t="b">
        <v>1</v>
      </c>
      <c r="D10254" t="s">
        <v>40</v>
      </c>
      <c r="E10254">
        <v>5144</v>
      </c>
      <c r="F10254">
        <v>2020</v>
      </c>
    </row>
    <row r="10255" spans="1:6" x14ac:dyDescent="0.25">
      <c r="A10255" t="s">
        <v>2383</v>
      </c>
      <c r="B10255" t="s">
        <v>2339</v>
      </c>
      <c r="C10255" t="b">
        <v>1</v>
      </c>
      <c r="D10255" t="s">
        <v>40</v>
      </c>
      <c r="E10255">
        <v>5733</v>
      </c>
      <c r="F10255">
        <v>2020</v>
      </c>
    </row>
    <row r="10256" spans="1:6" x14ac:dyDescent="0.25">
      <c r="A10256" t="s">
        <v>2383</v>
      </c>
      <c r="B10256" t="s">
        <v>2339</v>
      </c>
      <c r="C10256" t="b">
        <v>1</v>
      </c>
      <c r="D10256" t="s">
        <v>40</v>
      </c>
      <c r="E10256">
        <v>4961</v>
      </c>
      <c r="F10256">
        <v>2020</v>
      </c>
    </row>
    <row r="10257" spans="1:6" x14ac:dyDescent="0.25">
      <c r="A10257" t="s">
        <v>2383</v>
      </c>
      <c r="B10257" t="s">
        <v>2339</v>
      </c>
      <c r="C10257" t="b">
        <v>1</v>
      </c>
      <c r="D10257" t="s">
        <v>40</v>
      </c>
      <c r="E10257">
        <v>5625</v>
      </c>
      <c r="F10257">
        <v>2020</v>
      </c>
    </row>
    <row r="10258" spans="1:6" x14ac:dyDescent="0.25">
      <c r="A10258" t="s">
        <v>2383</v>
      </c>
      <c r="B10258" t="s">
        <v>2339</v>
      </c>
      <c r="C10258" t="b">
        <v>1</v>
      </c>
      <c r="D10258" t="s">
        <v>40</v>
      </c>
      <c r="E10258">
        <v>5503</v>
      </c>
      <c r="F10258">
        <v>2020</v>
      </c>
    </row>
    <row r="10259" spans="1:6" x14ac:dyDescent="0.25">
      <c r="A10259" t="s">
        <v>2383</v>
      </c>
      <c r="B10259" t="s">
        <v>2339</v>
      </c>
      <c r="C10259" t="b">
        <v>1</v>
      </c>
      <c r="D10259" t="s">
        <v>40</v>
      </c>
      <c r="E10259">
        <v>5650</v>
      </c>
      <c r="F10259">
        <v>2020</v>
      </c>
    </row>
    <row r="10260" spans="1:6" x14ac:dyDescent="0.25">
      <c r="A10260" t="s">
        <v>2446</v>
      </c>
      <c r="B10260" t="s">
        <v>2401</v>
      </c>
      <c r="C10260" t="b">
        <v>1</v>
      </c>
      <c r="D10260" t="s">
        <v>15</v>
      </c>
      <c r="E10260">
        <v>569161</v>
      </c>
      <c r="F10260">
        <v>2020</v>
      </c>
    </row>
    <row r="10261" spans="1:6" x14ac:dyDescent="0.25">
      <c r="A10261" t="s">
        <v>2383</v>
      </c>
      <c r="B10261" t="s">
        <v>2401</v>
      </c>
      <c r="C10261" t="b">
        <v>1</v>
      </c>
      <c r="D10261" t="s">
        <v>52</v>
      </c>
      <c r="E10261">
        <v>7645</v>
      </c>
      <c r="F10261">
        <v>2020</v>
      </c>
    </row>
    <row r="10262" spans="1:6" x14ac:dyDescent="0.25">
      <c r="A10262" t="s">
        <v>2381</v>
      </c>
      <c r="B10262" t="s">
        <v>2339</v>
      </c>
      <c r="C10262" t="b">
        <v>1</v>
      </c>
      <c r="D10262" t="s">
        <v>82</v>
      </c>
      <c r="E10262">
        <v>36166</v>
      </c>
      <c r="F10262">
        <v>2020</v>
      </c>
    </row>
    <row r="10263" spans="1:6" x14ac:dyDescent="0.25">
      <c r="A10263" t="s">
        <v>2381</v>
      </c>
      <c r="B10263" t="s">
        <v>2339</v>
      </c>
      <c r="C10263" t="b">
        <v>1</v>
      </c>
      <c r="D10263" t="s">
        <v>82</v>
      </c>
      <c r="E10263">
        <v>35857</v>
      </c>
      <c r="F10263">
        <v>2020</v>
      </c>
    </row>
    <row r="10264" spans="1:6" x14ac:dyDescent="0.25">
      <c r="A10264" t="s">
        <v>2389</v>
      </c>
      <c r="B10264" t="s">
        <v>2401</v>
      </c>
      <c r="C10264" t="b">
        <v>1</v>
      </c>
      <c r="D10264" t="s">
        <v>15</v>
      </c>
      <c r="E10264">
        <v>335317</v>
      </c>
      <c r="F10264">
        <v>2020</v>
      </c>
    </row>
    <row r="10265" spans="1:6" x14ac:dyDescent="0.25">
      <c r="A10265" t="s">
        <v>2332</v>
      </c>
      <c r="B10265" t="s">
        <v>2350</v>
      </c>
      <c r="C10265" t="b">
        <v>0</v>
      </c>
      <c r="D10265" t="s">
        <v>29</v>
      </c>
      <c r="E10265">
        <v>0</v>
      </c>
      <c r="F10265">
        <v>2020</v>
      </c>
    </row>
    <row r="10266" spans="1:6" x14ac:dyDescent="0.25">
      <c r="A10266" t="s">
        <v>2408</v>
      </c>
      <c r="B10266" t="s">
        <v>2386</v>
      </c>
      <c r="C10266" t="b">
        <v>1</v>
      </c>
      <c r="D10266" t="s">
        <v>29</v>
      </c>
      <c r="E10266">
        <v>1322</v>
      </c>
      <c r="F10266">
        <v>2020</v>
      </c>
    </row>
    <row r="10267" spans="1:6" x14ac:dyDescent="0.25">
      <c r="A10267" t="s">
        <v>2383</v>
      </c>
      <c r="B10267" t="s">
        <v>2341</v>
      </c>
      <c r="C10267" t="b">
        <v>1</v>
      </c>
      <c r="D10267" t="s">
        <v>97</v>
      </c>
      <c r="E10267">
        <v>286</v>
      </c>
      <c r="F10267">
        <v>2020</v>
      </c>
    </row>
    <row r="10268" spans="1:6" x14ac:dyDescent="0.25">
      <c r="A10268" t="s">
        <v>2390</v>
      </c>
      <c r="B10268" t="s">
        <v>2352</v>
      </c>
      <c r="C10268" t="b">
        <v>1</v>
      </c>
      <c r="D10268" t="s">
        <v>114</v>
      </c>
      <c r="E10268">
        <v>667255</v>
      </c>
      <c r="F10268">
        <v>2020</v>
      </c>
    </row>
    <row r="10269" spans="1:6" x14ac:dyDescent="0.25">
      <c r="A10269" t="s">
        <v>2389</v>
      </c>
      <c r="B10269" t="s">
        <v>2401</v>
      </c>
      <c r="C10269" t="b">
        <v>1</v>
      </c>
      <c r="D10269" t="s">
        <v>22</v>
      </c>
      <c r="E10269">
        <v>5780</v>
      </c>
      <c r="F10269">
        <v>2020</v>
      </c>
    </row>
    <row r="10270" spans="1:6" x14ac:dyDescent="0.25">
      <c r="A10270" t="s">
        <v>2389</v>
      </c>
      <c r="B10270" t="s">
        <v>2339</v>
      </c>
      <c r="C10270" t="b">
        <v>1</v>
      </c>
      <c r="D10270" t="s">
        <v>42</v>
      </c>
      <c r="E10270">
        <v>973772</v>
      </c>
      <c r="F10270">
        <v>2020</v>
      </c>
    </row>
    <row r="10271" spans="1:6" x14ac:dyDescent="0.25">
      <c r="A10271" t="s">
        <v>2332</v>
      </c>
      <c r="B10271" t="s">
        <v>2372</v>
      </c>
      <c r="C10271" t="b">
        <v>0</v>
      </c>
      <c r="D10271" t="s">
        <v>93</v>
      </c>
      <c r="E10271">
        <v>-673</v>
      </c>
      <c r="F10271">
        <v>2020</v>
      </c>
    </row>
    <row r="10272" spans="1:6" x14ac:dyDescent="0.25">
      <c r="A10272" t="s">
        <v>2383</v>
      </c>
      <c r="B10272" t="s">
        <v>2386</v>
      </c>
      <c r="C10272" t="b">
        <v>1</v>
      </c>
      <c r="D10272" t="s">
        <v>100</v>
      </c>
      <c r="E10272">
        <v>35412</v>
      </c>
      <c r="F10272">
        <v>2020</v>
      </c>
    </row>
    <row r="10273" spans="1:6" x14ac:dyDescent="0.25">
      <c r="A10273" t="s">
        <v>2389</v>
      </c>
      <c r="B10273" t="s">
        <v>2401</v>
      </c>
      <c r="C10273" t="b">
        <v>1</v>
      </c>
      <c r="D10273" t="s">
        <v>74</v>
      </c>
      <c r="E10273">
        <v>6579</v>
      </c>
      <c r="F10273">
        <v>2020</v>
      </c>
    </row>
    <row r="10274" spans="1:6" x14ac:dyDescent="0.25">
      <c r="A10274" t="s">
        <v>2332</v>
      </c>
      <c r="B10274" t="s">
        <v>2343</v>
      </c>
      <c r="C10274" t="b">
        <v>0</v>
      </c>
      <c r="D10274" t="s">
        <v>48</v>
      </c>
      <c r="E10274">
        <v>47268</v>
      </c>
      <c r="F10274">
        <v>2020</v>
      </c>
    </row>
    <row r="10275" spans="1:6" x14ac:dyDescent="0.25">
      <c r="A10275" t="s">
        <v>2446</v>
      </c>
      <c r="B10275" t="s">
        <v>2343</v>
      </c>
      <c r="C10275" t="b">
        <v>1</v>
      </c>
      <c r="D10275" t="s">
        <v>48</v>
      </c>
      <c r="E10275">
        <v>158245</v>
      </c>
      <c r="F10275">
        <v>2020</v>
      </c>
    </row>
    <row r="10276" spans="1:6" x14ac:dyDescent="0.25">
      <c r="A10276" t="s">
        <v>2389</v>
      </c>
      <c r="B10276" t="s">
        <v>2401</v>
      </c>
      <c r="C10276" t="b">
        <v>1</v>
      </c>
      <c r="D10276" t="s">
        <v>82</v>
      </c>
      <c r="E10276">
        <v>4514</v>
      </c>
      <c r="F10276">
        <v>2020</v>
      </c>
    </row>
    <row r="10277" spans="1:6" x14ac:dyDescent="0.25">
      <c r="A10277" t="s">
        <v>2383</v>
      </c>
      <c r="B10277" t="s">
        <v>2401</v>
      </c>
      <c r="C10277" t="b">
        <v>1</v>
      </c>
      <c r="D10277" t="s">
        <v>88</v>
      </c>
      <c r="E10277">
        <v>6291</v>
      </c>
      <c r="F10277">
        <v>2020</v>
      </c>
    </row>
    <row r="10278" spans="1:6" x14ac:dyDescent="0.25">
      <c r="A10278" t="s">
        <v>2398</v>
      </c>
      <c r="B10278" t="s">
        <v>2401</v>
      </c>
      <c r="C10278" t="b">
        <v>0</v>
      </c>
      <c r="D10278" t="s">
        <v>16</v>
      </c>
      <c r="E10278">
        <v>1837</v>
      </c>
      <c r="F10278">
        <v>2020</v>
      </c>
    </row>
    <row r="10279" spans="1:6" x14ac:dyDescent="0.25">
      <c r="A10279" t="s">
        <v>2389</v>
      </c>
      <c r="B10279" t="s">
        <v>2401</v>
      </c>
      <c r="C10279" t="b">
        <v>1</v>
      </c>
      <c r="D10279" t="s">
        <v>27</v>
      </c>
      <c r="E10279">
        <v>12191</v>
      </c>
      <c r="F10279">
        <v>2020</v>
      </c>
    </row>
    <row r="10280" spans="1:6" x14ac:dyDescent="0.25">
      <c r="A10280" t="s">
        <v>2383</v>
      </c>
      <c r="B10280" t="s">
        <v>2401</v>
      </c>
      <c r="C10280" t="b">
        <v>1</v>
      </c>
      <c r="D10280" t="s">
        <v>79</v>
      </c>
      <c r="E10280">
        <v>25627</v>
      </c>
      <c r="F10280">
        <v>2020</v>
      </c>
    </row>
    <row r="10281" spans="1:6" x14ac:dyDescent="0.25">
      <c r="A10281" t="s">
        <v>2353</v>
      </c>
      <c r="B10281" t="s">
        <v>2386</v>
      </c>
      <c r="C10281" t="b">
        <v>0</v>
      </c>
      <c r="D10281" t="s">
        <v>27</v>
      </c>
      <c r="E10281">
        <v>5443.4250000000002</v>
      </c>
      <c r="F10281">
        <v>2020</v>
      </c>
    </row>
    <row r="10282" spans="1:6" x14ac:dyDescent="0.25">
      <c r="A10282" t="s">
        <v>2383</v>
      </c>
      <c r="B10282" t="s">
        <v>2352</v>
      </c>
      <c r="C10282" t="b">
        <v>0</v>
      </c>
      <c r="D10282" t="s">
        <v>27</v>
      </c>
      <c r="E10282">
        <v>33350.574999999997</v>
      </c>
      <c r="F10282">
        <v>2020</v>
      </c>
    </row>
    <row r="10283" spans="1:6" x14ac:dyDescent="0.25">
      <c r="A10283" t="s">
        <v>2383</v>
      </c>
      <c r="B10283" t="s">
        <v>2401</v>
      </c>
      <c r="C10283" t="b">
        <v>1</v>
      </c>
      <c r="D10283" t="s">
        <v>27</v>
      </c>
      <c r="E10283">
        <v>1191</v>
      </c>
      <c r="F10283">
        <v>2020</v>
      </c>
    </row>
    <row r="10284" spans="1:6" x14ac:dyDescent="0.25">
      <c r="A10284" t="s">
        <v>2383</v>
      </c>
      <c r="B10284" t="s">
        <v>2401</v>
      </c>
      <c r="C10284" t="b">
        <v>1</v>
      </c>
      <c r="D10284" t="s">
        <v>8</v>
      </c>
      <c r="E10284">
        <v>52863</v>
      </c>
      <c r="F10284">
        <v>2020</v>
      </c>
    </row>
    <row r="10285" spans="1:6" x14ac:dyDescent="0.25">
      <c r="A10285" t="s">
        <v>2383</v>
      </c>
      <c r="B10285" t="s">
        <v>2401</v>
      </c>
      <c r="C10285" t="b">
        <v>1</v>
      </c>
      <c r="D10285" t="s">
        <v>88</v>
      </c>
      <c r="E10285">
        <v>4659</v>
      </c>
      <c r="F10285">
        <v>2020</v>
      </c>
    </row>
    <row r="10286" spans="1:6" x14ac:dyDescent="0.25">
      <c r="A10286" t="s">
        <v>2389</v>
      </c>
      <c r="B10286" t="s">
        <v>2401</v>
      </c>
      <c r="C10286" t="b">
        <v>1</v>
      </c>
      <c r="D10286" t="s">
        <v>114</v>
      </c>
      <c r="E10286">
        <v>23963</v>
      </c>
      <c r="F10286">
        <v>2020</v>
      </c>
    </row>
    <row r="10287" spans="1:6" x14ac:dyDescent="0.25">
      <c r="A10287" t="s">
        <v>2383</v>
      </c>
      <c r="B10287" t="s">
        <v>2401</v>
      </c>
      <c r="C10287" t="b">
        <v>1</v>
      </c>
      <c r="D10287" t="s">
        <v>74</v>
      </c>
      <c r="E10287">
        <v>53027</v>
      </c>
      <c r="F10287">
        <v>2020</v>
      </c>
    </row>
    <row r="10288" spans="1:6" x14ac:dyDescent="0.25">
      <c r="A10288" t="s">
        <v>2389</v>
      </c>
      <c r="B10288" t="s">
        <v>2401</v>
      </c>
      <c r="C10288" t="b">
        <v>1</v>
      </c>
      <c r="D10288" t="s">
        <v>74</v>
      </c>
      <c r="E10288">
        <v>84798</v>
      </c>
      <c r="F10288">
        <v>2020</v>
      </c>
    </row>
    <row r="10289" spans="1:6" x14ac:dyDescent="0.25">
      <c r="A10289" t="s">
        <v>2383</v>
      </c>
      <c r="B10289" t="s">
        <v>2401</v>
      </c>
      <c r="C10289" t="b">
        <v>1</v>
      </c>
      <c r="D10289" t="s">
        <v>88</v>
      </c>
      <c r="E10289">
        <v>1995</v>
      </c>
      <c r="F10289">
        <v>2020</v>
      </c>
    </row>
    <row r="10290" spans="1:6" x14ac:dyDescent="0.25">
      <c r="A10290" t="s">
        <v>2383</v>
      </c>
      <c r="B10290" t="s">
        <v>2401</v>
      </c>
      <c r="C10290" t="b">
        <v>1</v>
      </c>
      <c r="D10290" t="s">
        <v>88</v>
      </c>
      <c r="E10290">
        <v>5382</v>
      </c>
      <c r="F10290">
        <v>2020</v>
      </c>
    </row>
    <row r="10291" spans="1:6" x14ac:dyDescent="0.25">
      <c r="A10291" t="s">
        <v>2383</v>
      </c>
      <c r="B10291" t="s">
        <v>2401</v>
      </c>
      <c r="C10291" t="b">
        <v>1</v>
      </c>
      <c r="D10291" t="s">
        <v>88</v>
      </c>
      <c r="E10291">
        <v>5613</v>
      </c>
      <c r="F10291">
        <v>2020</v>
      </c>
    </row>
    <row r="10292" spans="1:6" x14ac:dyDescent="0.25">
      <c r="A10292" t="s">
        <v>2383</v>
      </c>
      <c r="B10292" t="s">
        <v>2401</v>
      </c>
      <c r="C10292" t="b">
        <v>1</v>
      </c>
      <c r="D10292" t="s">
        <v>88</v>
      </c>
      <c r="E10292">
        <v>5622</v>
      </c>
      <c r="F10292">
        <v>2020</v>
      </c>
    </row>
    <row r="10293" spans="1:6" x14ac:dyDescent="0.25">
      <c r="A10293" t="s">
        <v>2383</v>
      </c>
      <c r="B10293" t="s">
        <v>2401</v>
      </c>
      <c r="C10293" t="b">
        <v>1</v>
      </c>
      <c r="D10293" t="s">
        <v>88</v>
      </c>
      <c r="E10293">
        <v>5829</v>
      </c>
      <c r="F10293">
        <v>2020</v>
      </c>
    </row>
    <row r="10294" spans="1:6" x14ac:dyDescent="0.25">
      <c r="A10294" t="s">
        <v>2383</v>
      </c>
      <c r="B10294" t="s">
        <v>2401</v>
      </c>
      <c r="C10294" t="b">
        <v>1</v>
      </c>
      <c r="D10294" t="s">
        <v>37</v>
      </c>
      <c r="E10294">
        <v>2507</v>
      </c>
      <c r="F10294">
        <v>2020</v>
      </c>
    </row>
    <row r="10295" spans="1:6" x14ac:dyDescent="0.25">
      <c r="A10295" t="s">
        <v>2389</v>
      </c>
      <c r="B10295" t="s">
        <v>2386</v>
      </c>
      <c r="C10295" t="b">
        <v>1</v>
      </c>
      <c r="D10295" t="s">
        <v>100</v>
      </c>
      <c r="E10295">
        <v>20361</v>
      </c>
      <c r="F10295">
        <v>2020</v>
      </c>
    </row>
    <row r="10296" spans="1:6" x14ac:dyDescent="0.25">
      <c r="A10296" t="s">
        <v>2381</v>
      </c>
      <c r="B10296" t="s">
        <v>2401</v>
      </c>
      <c r="C10296" t="b">
        <v>1</v>
      </c>
      <c r="D10296" t="s">
        <v>15</v>
      </c>
      <c r="E10296">
        <v>57108</v>
      </c>
      <c r="F10296">
        <v>2020</v>
      </c>
    </row>
    <row r="10297" spans="1:6" x14ac:dyDescent="0.25">
      <c r="A10297" t="s">
        <v>2381</v>
      </c>
      <c r="B10297" t="s">
        <v>2401</v>
      </c>
      <c r="C10297" t="b">
        <v>1</v>
      </c>
      <c r="D10297" t="s">
        <v>15</v>
      </c>
      <c r="E10297">
        <v>44079</v>
      </c>
      <c r="F10297">
        <v>2020</v>
      </c>
    </row>
    <row r="10298" spans="1:6" x14ac:dyDescent="0.25">
      <c r="A10298" t="s">
        <v>2389</v>
      </c>
      <c r="B10298" t="s">
        <v>2401</v>
      </c>
      <c r="C10298" t="b">
        <v>1</v>
      </c>
      <c r="D10298" t="s">
        <v>15</v>
      </c>
      <c r="E10298">
        <v>10427</v>
      </c>
      <c r="F10298">
        <v>2020</v>
      </c>
    </row>
    <row r="10299" spans="1:6" x14ac:dyDescent="0.25">
      <c r="A10299" t="s">
        <v>2389</v>
      </c>
      <c r="B10299" t="s">
        <v>2401</v>
      </c>
      <c r="C10299" t="b">
        <v>1</v>
      </c>
      <c r="D10299" t="s">
        <v>8</v>
      </c>
      <c r="E10299">
        <v>40336</v>
      </c>
      <c r="F10299">
        <v>2020</v>
      </c>
    </row>
    <row r="10300" spans="1:6" x14ac:dyDescent="0.25">
      <c r="A10300" t="s">
        <v>2381</v>
      </c>
      <c r="B10300" t="s">
        <v>2401</v>
      </c>
      <c r="C10300" t="b">
        <v>1</v>
      </c>
      <c r="D10300" t="s">
        <v>15</v>
      </c>
      <c r="E10300">
        <v>22980</v>
      </c>
      <c r="F10300">
        <v>2020</v>
      </c>
    </row>
    <row r="10301" spans="1:6" x14ac:dyDescent="0.25">
      <c r="A10301" t="s">
        <v>2446</v>
      </c>
      <c r="B10301" t="s">
        <v>2343</v>
      </c>
      <c r="C10301" t="b">
        <v>1</v>
      </c>
      <c r="D10301" t="s">
        <v>97</v>
      </c>
      <c r="E10301">
        <v>1168882</v>
      </c>
      <c r="F10301">
        <v>2020</v>
      </c>
    </row>
    <row r="10302" spans="1:6" x14ac:dyDescent="0.25">
      <c r="A10302" t="s">
        <v>2446</v>
      </c>
      <c r="B10302" t="s">
        <v>2343</v>
      </c>
      <c r="C10302" t="b">
        <v>1</v>
      </c>
      <c r="D10302" t="s">
        <v>97</v>
      </c>
      <c r="E10302">
        <v>1820063</v>
      </c>
      <c r="F10302">
        <v>2020</v>
      </c>
    </row>
    <row r="10303" spans="1:6" x14ac:dyDescent="0.25">
      <c r="A10303" t="s">
        <v>2379</v>
      </c>
      <c r="B10303" t="s">
        <v>2401</v>
      </c>
      <c r="C10303" t="b">
        <v>0</v>
      </c>
      <c r="D10303" t="s">
        <v>79</v>
      </c>
      <c r="E10303">
        <v>1372</v>
      </c>
      <c r="F10303">
        <v>2020</v>
      </c>
    </row>
    <row r="10304" spans="1:6" x14ac:dyDescent="0.25">
      <c r="A10304" t="s">
        <v>2389</v>
      </c>
      <c r="B10304" t="s">
        <v>2401</v>
      </c>
      <c r="C10304" t="b">
        <v>0</v>
      </c>
      <c r="D10304" t="s">
        <v>79</v>
      </c>
      <c r="E10304">
        <v>7687</v>
      </c>
      <c r="F10304">
        <v>2020</v>
      </c>
    </row>
    <row r="10305" spans="1:6" x14ac:dyDescent="0.25">
      <c r="A10305" t="s">
        <v>2383</v>
      </c>
      <c r="B10305" t="s">
        <v>2401</v>
      </c>
      <c r="C10305" t="b">
        <v>1</v>
      </c>
      <c r="D10305" t="s">
        <v>15</v>
      </c>
      <c r="E10305">
        <v>918</v>
      </c>
      <c r="F10305">
        <v>2020</v>
      </c>
    </row>
    <row r="10306" spans="1:6" x14ac:dyDescent="0.25">
      <c r="A10306" t="s">
        <v>2353</v>
      </c>
      <c r="B10306" t="s">
        <v>2350</v>
      </c>
      <c r="C10306" t="b">
        <v>0</v>
      </c>
      <c r="D10306" t="s">
        <v>85</v>
      </c>
      <c r="E10306">
        <v>442.33300000000003</v>
      </c>
      <c r="F10306">
        <v>2020</v>
      </c>
    </row>
    <row r="10307" spans="1:6" x14ac:dyDescent="0.25">
      <c r="A10307" t="s">
        <v>2391</v>
      </c>
      <c r="B10307" t="s">
        <v>2352</v>
      </c>
      <c r="C10307" t="b">
        <v>0</v>
      </c>
      <c r="D10307" t="s">
        <v>85</v>
      </c>
      <c r="E10307">
        <v>29667.667000000001</v>
      </c>
      <c r="F10307">
        <v>2020</v>
      </c>
    </row>
    <row r="10308" spans="1:6" x14ac:dyDescent="0.25">
      <c r="A10308" t="s">
        <v>2332</v>
      </c>
      <c r="B10308" t="s">
        <v>2350</v>
      </c>
      <c r="C10308" t="b">
        <v>0</v>
      </c>
      <c r="D10308" t="s">
        <v>85</v>
      </c>
      <c r="E10308">
        <v>0</v>
      </c>
      <c r="F10308">
        <v>2020</v>
      </c>
    </row>
    <row r="10309" spans="1:6" x14ac:dyDescent="0.25">
      <c r="A10309" t="s">
        <v>2332</v>
      </c>
      <c r="B10309" t="s">
        <v>2352</v>
      </c>
      <c r="C10309" t="b">
        <v>0</v>
      </c>
      <c r="D10309" t="s">
        <v>85</v>
      </c>
      <c r="E10309">
        <v>0</v>
      </c>
      <c r="F10309">
        <v>2020</v>
      </c>
    </row>
    <row r="10310" spans="1:6" x14ac:dyDescent="0.25">
      <c r="A10310" t="s">
        <v>2381</v>
      </c>
      <c r="B10310" t="s">
        <v>2401</v>
      </c>
      <c r="C10310" t="b">
        <v>1</v>
      </c>
      <c r="D10310" t="s">
        <v>15</v>
      </c>
      <c r="E10310">
        <v>3927</v>
      </c>
      <c r="F10310">
        <v>2020</v>
      </c>
    </row>
    <row r="10311" spans="1:6" x14ac:dyDescent="0.25">
      <c r="A10311" t="s">
        <v>2381</v>
      </c>
      <c r="B10311" t="s">
        <v>2401</v>
      </c>
      <c r="C10311" t="b">
        <v>1</v>
      </c>
      <c r="D10311" t="s">
        <v>15</v>
      </c>
      <c r="E10311">
        <v>4057</v>
      </c>
      <c r="F10311">
        <v>2020</v>
      </c>
    </row>
    <row r="10312" spans="1:6" x14ac:dyDescent="0.25">
      <c r="A10312" t="s">
        <v>2381</v>
      </c>
      <c r="B10312" t="s">
        <v>2401</v>
      </c>
      <c r="C10312" t="b">
        <v>1</v>
      </c>
      <c r="D10312" t="s">
        <v>15</v>
      </c>
      <c r="E10312">
        <v>2557</v>
      </c>
      <c r="F10312">
        <v>2020</v>
      </c>
    </row>
    <row r="10313" spans="1:6" x14ac:dyDescent="0.25">
      <c r="A10313" t="s">
        <v>2389</v>
      </c>
      <c r="B10313" t="s">
        <v>2339</v>
      </c>
      <c r="C10313" t="b">
        <v>1</v>
      </c>
      <c r="D10313" t="s">
        <v>6</v>
      </c>
      <c r="E10313">
        <v>3849</v>
      </c>
      <c r="F10313">
        <v>2020</v>
      </c>
    </row>
    <row r="10314" spans="1:6" x14ac:dyDescent="0.25">
      <c r="A10314" t="s">
        <v>2383</v>
      </c>
      <c r="B10314" t="s">
        <v>2401</v>
      </c>
      <c r="C10314" t="b">
        <v>1</v>
      </c>
      <c r="D10314" t="s">
        <v>79</v>
      </c>
      <c r="E10314">
        <v>4940</v>
      </c>
      <c r="F10314">
        <v>2020</v>
      </c>
    </row>
    <row r="10315" spans="1:6" x14ac:dyDescent="0.25">
      <c r="A10315" t="s">
        <v>2383</v>
      </c>
      <c r="B10315" t="s">
        <v>2401</v>
      </c>
      <c r="C10315" t="b">
        <v>1</v>
      </c>
      <c r="D10315" t="s">
        <v>15</v>
      </c>
      <c r="E10315">
        <v>951</v>
      </c>
      <c r="F10315">
        <v>2020</v>
      </c>
    </row>
    <row r="10316" spans="1:6" x14ac:dyDescent="0.25">
      <c r="A10316" t="s">
        <v>2389</v>
      </c>
      <c r="B10316" t="s">
        <v>2401</v>
      </c>
      <c r="C10316" t="b">
        <v>1</v>
      </c>
      <c r="D10316" t="s">
        <v>15</v>
      </c>
      <c r="E10316">
        <v>5441</v>
      </c>
      <c r="F10316">
        <v>2020</v>
      </c>
    </row>
    <row r="10317" spans="1:6" x14ac:dyDescent="0.25">
      <c r="A10317" t="s">
        <v>2394</v>
      </c>
      <c r="B10317" t="s">
        <v>2401</v>
      </c>
      <c r="C10317" t="b">
        <v>0</v>
      </c>
      <c r="D10317" t="s">
        <v>111</v>
      </c>
      <c r="E10317">
        <v>2890</v>
      </c>
      <c r="F10317">
        <v>2020</v>
      </c>
    </row>
    <row r="10318" spans="1:6" x14ac:dyDescent="0.25">
      <c r="A10318" t="s">
        <v>2383</v>
      </c>
      <c r="B10318" t="s">
        <v>2401</v>
      </c>
      <c r="C10318" t="b">
        <v>1</v>
      </c>
      <c r="D10318" t="s">
        <v>8</v>
      </c>
      <c r="E10318">
        <v>3274</v>
      </c>
      <c r="F10318">
        <v>2020</v>
      </c>
    </row>
    <row r="10319" spans="1:6" x14ac:dyDescent="0.25">
      <c r="A10319" t="s">
        <v>2383</v>
      </c>
      <c r="B10319" t="s">
        <v>2401</v>
      </c>
      <c r="C10319" t="b">
        <v>1</v>
      </c>
      <c r="D10319" t="s">
        <v>8</v>
      </c>
      <c r="E10319">
        <v>3135</v>
      </c>
      <c r="F10319">
        <v>2020</v>
      </c>
    </row>
    <row r="10320" spans="1:6" x14ac:dyDescent="0.25">
      <c r="A10320" t="s">
        <v>2338</v>
      </c>
      <c r="B10320" t="s">
        <v>2401</v>
      </c>
      <c r="C10320" t="b">
        <v>1</v>
      </c>
      <c r="D10320" t="s">
        <v>79</v>
      </c>
      <c r="E10320">
        <v>3583</v>
      </c>
      <c r="F10320">
        <v>2020</v>
      </c>
    </row>
    <row r="10321" spans="1:6" x14ac:dyDescent="0.25">
      <c r="A10321" t="s">
        <v>2389</v>
      </c>
      <c r="B10321" t="s">
        <v>2401</v>
      </c>
      <c r="C10321" t="b">
        <v>1</v>
      </c>
      <c r="D10321" t="s">
        <v>82</v>
      </c>
      <c r="E10321">
        <v>17698</v>
      </c>
      <c r="F10321">
        <v>2020</v>
      </c>
    </row>
    <row r="10322" spans="1:6" x14ac:dyDescent="0.25">
      <c r="A10322" t="s">
        <v>2389</v>
      </c>
      <c r="B10322" t="s">
        <v>2401</v>
      </c>
      <c r="C10322" t="b">
        <v>1</v>
      </c>
      <c r="D10322" t="s">
        <v>82</v>
      </c>
      <c r="E10322">
        <v>18403</v>
      </c>
      <c r="F10322">
        <v>2020</v>
      </c>
    </row>
    <row r="10323" spans="1:6" x14ac:dyDescent="0.25">
      <c r="A10323" t="s">
        <v>2338</v>
      </c>
      <c r="B10323" t="s">
        <v>2401</v>
      </c>
      <c r="C10323" t="b">
        <v>1</v>
      </c>
      <c r="D10323" t="s">
        <v>15</v>
      </c>
      <c r="E10323">
        <v>1859</v>
      </c>
      <c r="F10323">
        <v>2020</v>
      </c>
    </row>
    <row r="10324" spans="1:6" x14ac:dyDescent="0.25">
      <c r="A10324" t="s">
        <v>2389</v>
      </c>
      <c r="B10324" t="s">
        <v>2386</v>
      </c>
      <c r="C10324" t="b">
        <v>1</v>
      </c>
      <c r="D10324" t="s">
        <v>69</v>
      </c>
      <c r="E10324">
        <v>21309</v>
      </c>
      <c r="F10324">
        <v>2020</v>
      </c>
    </row>
    <row r="10325" spans="1:6" x14ac:dyDescent="0.25">
      <c r="A10325" t="s">
        <v>2338</v>
      </c>
      <c r="B10325" t="s">
        <v>2401</v>
      </c>
      <c r="C10325" t="b">
        <v>1</v>
      </c>
      <c r="D10325" t="s">
        <v>88</v>
      </c>
      <c r="E10325">
        <v>1439</v>
      </c>
      <c r="F10325">
        <v>2020</v>
      </c>
    </row>
    <row r="10326" spans="1:6" x14ac:dyDescent="0.25">
      <c r="A10326" t="s">
        <v>2353</v>
      </c>
      <c r="B10326" t="s">
        <v>2352</v>
      </c>
      <c r="C10326" t="b">
        <v>0</v>
      </c>
      <c r="D10326" t="s">
        <v>15</v>
      </c>
      <c r="E10326">
        <v>183.94399999999999</v>
      </c>
      <c r="F10326">
        <v>2020</v>
      </c>
    </row>
    <row r="10327" spans="1:6" x14ac:dyDescent="0.25">
      <c r="A10327" t="s">
        <v>2381</v>
      </c>
      <c r="B10327" t="s">
        <v>2386</v>
      </c>
      <c r="C10327" t="b">
        <v>1</v>
      </c>
      <c r="D10327" t="s">
        <v>15</v>
      </c>
      <c r="E10327">
        <v>7233.0559999999996</v>
      </c>
      <c r="F10327">
        <v>2020</v>
      </c>
    </row>
    <row r="10328" spans="1:6" x14ac:dyDescent="0.25">
      <c r="A10328" t="s">
        <v>2373</v>
      </c>
      <c r="B10328" t="s">
        <v>2401</v>
      </c>
      <c r="C10328" t="b">
        <v>1</v>
      </c>
      <c r="D10328" t="s">
        <v>15</v>
      </c>
      <c r="E10328">
        <v>3578</v>
      </c>
      <c r="F10328">
        <v>2020</v>
      </c>
    </row>
    <row r="10329" spans="1:6" x14ac:dyDescent="0.25">
      <c r="A10329" t="s">
        <v>2381</v>
      </c>
      <c r="B10329" t="s">
        <v>2386</v>
      </c>
      <c r="C10329" t="b">
        <v>1</v>
      </c>
      <c r="D10329" t="s">
        <v>88</v>
      </c>
      <c r="E10329">
        <v>57589</v>
      </c>
      <c r="F10329">
        <v>2020</v>
      </c>
    </row>
    <row r="10330" spans="1:6" x14ac:dyDescent="0.25">
      <c r="A10330" t="s">
        <v>2338</v>
      </c>
      <c r="B10330" t="s">
        <v>2401</v>
      </c>
      <c r="C10330" t="b">
        <v>0</v>
      </c>
      <c r="D10330" t="s">
        <v>15</v>
      </c>
      <c r="E10330">
        <v>1058.31</v>
      </c>
      <c r="F10330">
        <v>2020</v>
      </c>
    </row>
    <row r="10331" spans="1:6" x14ac:dyDescent="0.25">
      <c r="A10331" t="s">
        <v>2381</v>
      </c>
      <c r="B10331" t="s">
        <v>2401</v>
      </c>
      <c r="C10331" t="b">
        <v>1</v>
      </c>
      <c r="D10331" t="s">
        <v>15</v>
      </c>
      <c r="E10331">
        <v>7171</v>
      </c>
      <c r="F10331">
        <v>2020</v>
      </c>
    </row>
    <row r="10332" spans="1:6" x14ac:dyDescent="0.25">
      <c r="A10332" t="s">
        <v>2383</v>
      </c>
      <c r="B10332" t="s">
        <v>2401</v>
      </c>
      <c r="C10332" t="b">
        <v>1</v>
      </c>
      <c r="D10332" t="s">
        <v>88</v>
      </c>
      <c r="E10332">
        <v>2955</v>
      </c>
      <c r="F10332">
        <v>2020</v>
      </c>
    </row>
    <row r="10333" spans="1:6" x14ac:dyDescent="0.25">
      <c r="A10333" t="s">
        <v>2389</v>
      </c>
      <c r="B10333" t="s">
        <v>2401</v>
      </c>
      <c r="C10333" t="b">
        <v>1</v>
      </c>
      <c r="D10333" t="s">
        <v>88</v>
      </c>
      <c r="E10333">
        <v>3112</v>
      </c>
      <c r="F10333">
        <v>2020</v>
      </c>
    </row>
    <row r="10334" spans="1:6" x14ac:dyDescent="0.25">
      <c r="A10334" t="s">
        <v>2381</v>
      </c>
      <c r="B10334" t="s">
        <v>2429</v>
      </c>
      <c r="C10334" t="b">
        <v>1</v>
      </c>
      <c r="D10334" t="s">
        <v>74</v>
      </c>
      <c r="E10334">
        <v>129369</v>
      </c>
      <c r="F10334">
        <v>2020</v>
      </c>
    </row>
    <row r="10335" spans="1:6" x14ac:dyDescent="0.25">
      <c r="A10335" t="s">
        <v>2383</v>
      </c>
      <c r="B10335" t="s">
        <v>2401</v>
      </c>
      <c r="C10335" t="b">
        <v>1</v>
      </c>
      <c r="D10335" t="s">
        <v>55</v>
      </c>
      <c r="E10335">
        <v>5347</v>
      </c>
      <c r="F10335">
        <v>2020</v>
      </c>
    </row>
    <row r="10336" spans="1:6" x14ac:dyDescent="0.25">
      <c r="A10336" t="s">
        <v>2383</v>
      </c>
      <c r="B10336" t="s">
        <v>2401</v>
      </c>
      <c r="C10336" t="b">
        <v>1</v>
      </c>
      <c r="D10336" t="s">
        <v>100</v>
      </c>
      <c r="E10336">
        <v>1928</v>
      </c>
      <c r="F10336">
        <v>2020</v>
      </c>
    </row>
    <row r="10337" spans="1:6" x14ac:dyDescent="0.25">
      <c r="A10337" t="s">
        <v>2389</v>
      </c>
      <c r="B10337" t="s">
        <v>2401</v>
      </c>
      <c r="C10337" t="b">
        <v>1</v>
      </c>
      <c r="D10337" t="s">
        <v>79</v>
      </c>
      <c r="E10337">
        <v>3359</v>
      </c>
      <c r="F10337">
        <v>2020</v>
      </c>
    </row>
    <row r="10338" spans="1:6" x14ac:dyDescent="0.25">
      <c r="A10338" t="s">
        <v>2332</v>
      </c>
      <c r="B10338" t="s">
        <v>2372</v>
      </c>
      <c r="C10338" t="b">
        <v>0</v>
      </c>
      <c r="D10338" t="s">
        <v>114</v>
      </c>
      <c r="E10338">
        <v>-250</v>
      </c>
      <c r="F10338">
        <v>2020</v>
      </c>
    </row>
    <row r="10339" spans="1:6" x14ac:dyDescent="0.25">
      <c r="A10339" t="s">
        <v>2389</v>
      </c>
      <c r="B10339" t="s">
        <v>2401</v>
      </c>
      <c r="C10339" t="b">
        <v>1</v>
      </c>
      <c r="D10339" t="s">
        <v>114</v>
      </c>
      <c r="E10339">
        <v>89774</v>
      </c>
      <c r="F10339">
        <v>2020</v>
      </c>
    </row>
    <row r="10340" spans="1:6" x14ac:dyDescent="0.25">
      <c r="A10340" t="s">
        <v>2338</v>
      </c>
      <c r="B10340" t="s">
        <v>2401</v>
      </c>
      <c r="C10340" t="b">
        <v>1</v>
      </c>
      <c r="D10340" t="s">
        <v>88</v>
      </c>
      <c r="E10340">
        <v>3837</v>
      </c>
      <c r="F10340">
        <v>2020</v>
      </c>
    </row>
    <row r="10341" spans="1:6" x14ac:dyDescent="0.25">
      <c r="A10341" t="s">
        <v>2383</v>
      </c>
      <c r="B10341" t="s">
        <v>2401</v>
      </c>
      <c r="C10341" t="b">
        <v>1</v>
      </c>
      <c r="D10341" t="s">
        <v>8</v>
      </c>
      <c r="E10341">
        <v>14996</v>
      </c>
      <c r="F10341">
        <v>2020</v>
      </c>
    </row>
    <row r="10342" spans="1:6" x14ac:dyDescent="0.25">
      <c r="A10342" t="s">
        <v>2389</v>
      </c>
      <c r="B10342" t="s">
        <v>2401</v>
      </c>
      <c r="C10342" t="b">
        <v>1</v>
      </c>
      <c r="D10342" t="s">
        <v>82</v>
      </c>
      <c r="E10342">
        <v>2103</v>
      </c>
      <c r="F10342">
        <v>2020</v>
      </c>
    </row>
    <row r="10343" spans="1:6" x14ac:dyDescent="0.25">
      <c r="A10343" t="s">
        <v>2383</v>
      </c>
      <c r="B10343" t="s">
        <v>2401</v>
      </c>
      <c r="C10343" t="b">
        <v>1</v>
      </c>
      <c r="D10343" t="s">
        <v>119</v>
      </c>
      <c r="E10343">
        <v>2909</v>
      </c>
      <c r="F10343">
        <v>2020</v>
      </c>
    </row>
    <row r="10344" spans="1:6" x14ac:dyDescent="0.25">
      <c r="A10344" t="s">
        <v>2381</v>
      </c>
      <c r="B10344" t="s">
        <v>2401</v>
      </c>
      <c r="C10344" t="b">
        <v>1</v>
      </c>
      <c r="D10344" t="s">
        <v>15</v>
      </c>
      <c r="E10344">
        <v>610662</v>
      </c>
      <c r="F10344">
        <v>2020</v>
      </c>
    </row>
    <row r="10345" spans="1:6" x14ac:dyDescent="0.25">
      <c r="A10345" t="s">
        <v>2338</v>
      </c>
      <c r="B10345" t="s">
        <v>2401</v>
      </c>
      <c r="C10345" t="b">
        <v>1</v>
      </c>
      <c r="D10345" t="s">
        <v>8</v>
      </c>
      <c r="E10345">
        <v>2979</v>
      </c>
      <c r="F10345">
        <v>2020</v>
      </c>
    </row>
    <row r="10346" spans="1:6" x14ac:dyDescent="0.25">
      <c r="A10346" t="s">
        <v>2381</v>
      </c>
      <c r="B10346" t="s">
        <v>2401</v>
      </c>
      <c r="C10346" t="b">
        <v>1</v>
      </c>
      <c r="D10346" t="s">
        <v>74</v>
      </c>
      <c r="E10346">
        <v>55122</v>
      </c>
      <c r="F10346">
        <v>2020</v>
      </c>
    </row>
    <row r="10347" spans="1:6" x14ac:dyDescent="0.25">
      <c r="A10347" t="s">
        <v>2381</v>
      </c>
      <c r="B10347" t="s">
        <v>2401</v>
      </c>
      <c r="C10347" t="b">
        <v>1</v>
      </c>
      <c r="D10347" t="s">
        <v>15</v>
      </c>
      <c r="E10347">
        <v>14210</v>
      </c>
      <c r="F10347">
        <v>2020</v>
      </c>
    </row>
    <row r="10348" spans="1:6" x14ac:dyDescent="0.25">
      <c r="A10348" t="s">
        <v>2394</v>
      </c>
      <c r="B10348" t="s">
        <v>2386</v>
      </c>
      <c r="C10348" t="b">
        <v>1</v>
      </c>
      <c r="D10348" t="s">
        <v>58</v>
      </c>
      <c r="E10348">
        <v>32215</v>
      </c>
      <c r="F10348">
        <v>2020</v>
      </c>
    </row>
    <row r="10349" spans="1:6" x14ac:dyDescent="0.25">
      <c r="A10349" t="s">
        <v>2383</v>
      </c>
      <c r="B10349" t="s">
        <v>2401</v>
      </c>
      <c r="C10349" t="b">
        <v>1</v>
      </c>
      <c r="D10349" t="s">
        <v>16</v>
      </c>
      <c r="E10349">
        <v>2016</v>
      </c>
      <c r="F10349">
        <v>2020</v>
      </c>
    </row>
    <row r="10350" spans="1:6" x14ac:dyDescent="0.25">
      <c r="A10350" t="s">
        <v>2389</v>
      </c>
      <c r="B10350" t="s">
        <v>2339</v>
      </c>
      <c r="C10350" t="b">
        <v>1</v>
      </c>
      <c r="D10350" t="s">
        <v>16</v>
      </c>
      <c r="E10350">
        <v>15544</v>
      </c>
      <c r="F10350">
        <v>2020</v>
      </c>
    </row>
    <row r="10351" spans="1:6" x14ac:dyDescent="0.25">
      <c r="A10351" t="s">
        <v>2383</v>
      </c>
      <c r="B10351" t="s">
        <v>2401</v>
      </c>
      <c r="C10351" t="b">
        <v>1</v>
      </c>
      <c r="D10351" t="s">
        <v>29</v>
      </c>
      <c r="E10351">
        <v>9200</v>
      </c>
      <c r="F10351">
        <v>2020</v>
      </c>
    </row>
    <row r="10352" spans="1:6" x14ac:dyDescent="0.25">
      <c r="A10352" t="s">
        <v>2389</v>
      </c>
      <c r="B10352" t="s">
        <v>2401</v>
      </c>
      <c r="C10352" t="b">
        <v>1</v>
      </c>
      <c r="D10352" t="s">
        <v>85</v>
      </c>
      <c r="E10352">
        <v>3587</v>
      </c>
      <c r="F10352">
        <v>2020</v>
      </c>
    </row>
    <row r="10353" spans="1:6" x14ac:dyDescent="0.25">
      <c r="A10353" t="s">
        <v>2389</v>
      </c>
      <c r="B10353" t="s">
        <v>2372</v>
      </c>
      <c r="C10353" t="b">
        <v>1</v>
      </c>
      <c r="D10353" t="s">
        <v>19</v>
      </c>
      <c r="E10353">
        <v>95689</v>
      </c>
      <c r="F10353">
        <v>2020</v>
      </c>
    </row>
    <row r="10354" spans="1:6" x14ac:dyDescent="0.25">
      <c r="A10354" t="s">
        <v>2389</v>
      </c>
      <c r="B10354" t="s">
        <v>2401</v>
      </c>
      <c r="C10354" t="b">
        <v>1</v>
      </c>
      <c r="D10354" t="s">
        <v>37</v>
      </c>
      <c r="E10354">
        <v>14577</v>
      </c>
      <c r="F10354">
        <v>2020</v>
      </c>
    </row>
    <row r="10355" spans="1:6" x14ac:dyDescent="0.25">
      <c r="A10355" t="s">
        <v>2389</v>
      </c>
      <c r="B10355" t="s">
        <v>2401</v>
      </c>
      <c r="C10355" t="b">
        <v>1</v>
      </c>
      <c r="D10355" t="s">
        <v>37</v>
      </c>
      <c r="E10355">
        <v>13145</v>
      </c>
      <c r="F10355">
        <v>2020</v>
      </c>
    </row>
    <row r="10356" spans="1:6" x14ac:dyDescent="0.25">
      <c r="A10356" t="s">
        <v>2389</v>
      </c>
      <c r="B10356" t="s">
        <v>2401</v>
      </c>
      <c r="C10356" t="b">
        <v>1</v>
      </c>
      <c r="D10356" t="s">
        <v>19</v>
      </c>
      <c r="E10356">
        <v>9910</v>
      </c>
      <c r="F10356">
        <v>2020</v>
      </c>
    </row>
    <row r="10357" spans="1:6" x14ac:dyDescent="0.25">
      <c r="A10357" t="s">
        <v>2389</v>
      </c>
      <c r="B10357" t="s">
        <v>2401</v>
      </c>
      <c r="C10357" t="b">
        <v>1</v>
      </c>
      <c r="D10357" t="s">
        <v>37</v>
      </c>
      <c r="E10357">
        <v>13378</v>
      </c>
      <c r="F10357">
        <v>2020</v>
      </c>
    </row>
    <row r="10358" spans="1:6" x14ac:dyDescent="0.25">
      <c r="A10358" t="s">
        <v>2396</v>
      </c>
      <c r="B10358" t="s">
        <v>2343</v>
      </c>
      <c r="C10358" t="b">
        <v>1</v>
      </c>
      <c r="D10358" t="s">
        <v>8</v>
      </c>
      <c r="E10358">
        <v>1506518</v>
      </c>
      <c r="F10358">
        <v>2020</v>
      </c>
    </row>
    <row r="10359" spans="1:6" x14ac:dyDescent="0.25">
      <c r="A10359" t="s">
        <v>2396</v>
      </c>
      <c r="B10359" t="s">
        <v>2343</v>
      </c>
      <c r="C10359" t="b">
        <v>1</v>
      </c>
      <c r="D10359" t="s">
        <v>8</v>
      </c>
      <c r="E10359">
        <v>1853798</v>
      </c>
      <c r="F10359">
        <v>2020</v>
      </c>
    </row>
    <row r="10360" spans="1:6" x14ac:dyDescent="0.25">
      <c r="A10360" t="s">
        <v>2389</v>
      </c>
      <c r="B10360" t="s">
        <v>2386</v>
      </c>
      <c r="C10360" t="b">
        <v>1</v>
      </c>
      <c r="D10360" t="s">
        <v>88</v>
      </c>
      <c r="E10360">
        <v>14671</v>
      </c>
      <c r="F10360">
        <v>2020</v>
      </c>
    </row>
    <row r="10361" spans="1:6" x14ac:dyDescent="0.25">
      <c r="A10361" t="s">
        <v>2389</v>
      </c>
      <c r="B10361" t="s">
        <v>2386</v>
      </c>
      <c r="C10361" t="b">
        <v>1</v>
      </c>
      <c r="D10361" t="s">
        <v>111</v>
      </c>
      <c r="E10361">
        <v>14103</v>
      </c>
      <c r="F10361">
        <v>2020</v>
      </c>
    </row>
    <row r="10362" spans="1:6" x14ac:dyDescent="0.25">
      <c r="A10362" t="s">
        <v>2389</v>
      </c>
      <c r="B10362" t="s">
        <v>2386</v>
      </c>
      <c r="C10362" t="b">
        <v>1</v>
      </c>
      <c r="D10362" t="s">
        <v>122</v>
      </c>
      <c r="E10362">
        <v>156.667</v>
      </c>
      <c r="F10362">
        <v>2020</v>
      </c>
    </row>
    <row r="10363" spans="1:6" x14ac:dyDescent="0.25">
      <c r="A10363" t="s">
        <v>2389</v>
      </c>
      <c r="B10363" t="s">
        <v>2386</v>
      </c>
      <c r="C10363" t="b">
        <v>1</v>
      </c>
      <c r="D10363" t="s">
        <v>122</v>
      </c>
      <c r="E10363">
        <v>181757.33</v>
      </c>
      <c r="F10363">
        <v>2020</v>
      </c>
    </row>
    <row r="10364" spans="1:6" x14ac:dyDescent="0.25">
      <c r="A10364" t="s">
        <v>2389</v>
      </c>
      <c r="B10364" t="s">
        <v>2401</v>
      </c>
      <c r="C10364" t="b">
        <v>1</v>
      </c>
      <c r="D10364" t="s">
        <v>55</v>
      </c>
      <c r="E10364">
        <v>2366</v>
      </c>
      <c r="F10364">
        <v>2020</v>
      </c>
    </row>
    <row r="10365" spans="1:6" x14ac:dyDescent="0.25">
      <c r="A10365" t="s">
        <v>2332</v>
      </c>
      <c r="B10365" t="s">
        <v>2350</v>
      </c>
      <c r="C10365" t="b">
        <v>0</v>
      </c>
      <c r="D10365" t="s">
        <v>114</v>
      </c>
      <c r="E10365">
        <v>0</v>
      </c>
      <c r="F10365">
        <v>2020</v>
      </c>
    </row>
    <row r="10366" spans="1:6" x14ac:dyDescent="0.25">
      <c r="A10366" t="s">
        <v>2446</v>
      </c>
      <c r="B10366" t="s">
        <v>2352</v>
      </c>
      <c r="C10366" t="b">
        <v>1</v>
      </c>
      <c r="D10366" t="s">
        <v>114</v>
      </c>
      <c r="E10366">
        <v>856377</v>
      </c>
      <c r="F10366">
        <v>2020</v>
      </c>
    </row>
    <row r="10367" spans="1:6" x14ac:dyDescent="0.25">
      <c r="A10367" t="s">
        <v>2389</v>
      </c>
      <c r="B10367" t="s">
        <v>2386</v>
      </c>
      <c r="C10367" t="b">
        <v>1</v>
      </c>
      <c r="D10367" t="s">
        <v>60</v>
      </c>
      <c r="E10367">
        <v>19475</v>
      </c>
      <c r="F10367">
        <v>2020</v>
      </c>
    </row>
    <row r="10368" spans="1:6" x14ac:dyDescent="0.25">
      <c r="A10368" t="s">
        <v>2389</v>
      </c>
      <c r="B10368" t="s">
        <v>2401</v>
      </c>
      <c r="C10368" t="b">
        <v>1</v>
      </c>
      <c r="D10368" t="s">
        <v>79</v>
      </c>
      <c r="E10368">
        <v>12879</v>
      </c>
      <c r="F10368">
        <v>2020</v>
      </c>
    </row>
    <row r="10369" spans="1:6" x14ac:dyDescent="0.25">
      <c r="A10369" t="s">
        <v>2332</v>
      </c>
      <c r="B10369" t="s">
        <v>2386</v>
      </c>
      <c r="C10369" t="b">
        <v>0</v>
      </c>
      <c r="D10369" t="s">
        <v>100</v>
      </c>
      <c r="E10369">
        <v>0</v>
      </c>
      <c r="F10369">
        <v>2020</v>
      </c>
    </row>
    <row r="10370" spans="1:6" x14ac:dyDescent="0.25">
      <c r="A10370" t="s">
        <v>2381</v>
      </c>
      <c r="B10370" t="s">
        <v>2401</v>
      </c>
      <c r="C10370" t="b">
        <v>1</v>
      </c>
      <c r="D10370" t="s">
        <v>55</v>
      </c>
      <c r="E10370">
        <v>4677</v>
      </c>
      <c r="F10370">
        <v>2020</v>
      </c>
    </row>
    <row r="10371" spans="1:6" x14ac:dyDescent="0.25">
      <c r="A10371" t="s">
        <v>2338</v>
      </c>
      <c r="B10371" t="s">
        <v>2401</v>
      </c>
      <c r="C10371" t="b">
        <v>1</v>
      </c>
      <c r="D10371" t="s">
        <v>79</v>
      </c>
      <c r="E10371">
        <v>7949</v>
      </c>
      <c r="F10371">
        <v>2020</v>
      </c>
    </row>
    <row r="10372" spans="1:6" x14ac:dyDescent="0.25">
      <c r="A10372" t="s">
        <v>2389</v>
      </c>
      <c r="B10372" t="s">
        <v>2429</v>
      </c>
      <c r="C10372" t="b">
        <v>1</v>
      </c>
      <c r="D10372" t="s">
        <v>116</v>
      </c>
      <c r="E10372">
        <v>139699</v>
      </c>
      <c r="F10372">
        <v>2020</v>
      </c>
    </row>
    <row r="10373" spans="1:6" x14ac:dyDescent="0.25">
      <c r="A10373" t="s">
        <v>2381</v>
      </c>
      <c r="B10373" t="s">
        <v>2339</v>
      </c>
      <c r="C10373" t="b">
        <v>1</v>
      </c>
      <c r="D10373" t="s">
        <v>125</v>
      </c>
      <c r="E10373">
        <v>941731</v>
      </c>
      <c r="F10373">
        <v>2020</v>
      </c>
    </row>
    <row r="10374" spans="1:6" x14ac:dyDescent="0.25">
      <c r="A10374" t="s">
        <v>2389</v>
      </c>
      <c r="B10374" t="s">
        <v>2401</v>
      </c>
      <c r="C10374" t="b">
        <v>1</v>
      </c>
      <c r="D10374" t="s">
        <v>27</v>
      </c>
      <c r="E10374">
        <v>3782</v>
      </c>
      <c r="F10374">
        <v>2020</v>
      </c>
    </row>
    <row r="10375" spans="1:6" x14ac:dyDescent="0.25">
      <c r="A10375" t="s">
        <v>2389</v>
      </c>
      <c r="B10375" t="s">
        <v>2386</v>
      </c>
      <c r="C10375" t="b">
        <v>1</v>
      </c>
      <c r="D10375" t="s">
        <v>16</v>
      </c>
      <c r="E10375">
        <v>92246</v>
      </c>
      <c r="F10375">
        <v>2020</v>
      </c>
    </row>
    <row r="10376" spans="1:6" x14ac:dyDescent="0.25">
      <c r="A10376" t="s">
        <v>2389</v>
      </c>
      <c r="B10376" t="s">
        <v>2350</v>
      </c>
      <c r="C10376" t="b">
        <v>0</v>
      </c>
      <c r="D10376" t="s">
        <v>88</v>
      </c>
      <c r="E10376">
        <v>1398.46</v>
      </c>
      <c r="F10376">
        <v>2020</v>
      </c>
    </row>
    <row r="10377" spans="1:6" x14ac:dyDescent="0.25">
      <c r="A10377" t="s">
        <v>2338</v>
      </c>
      <c r="B10377" t="s">
        <v>2401</v>
      </c>
      <c r="C10377" t="b">
        <v>1</v>
      </c>
      <c r="D10377" t="s">
        <v>82</v>
      </c>
      <c r="E10377">
        <v>5201</v>
      </c>
      <c r="F10377">
        <v>2020</v>
      </c>
    </row>
    <row r="10378" spans="1:6" x14ac:dyDescent="0.25">
      <c r="A10378" t="s">
        <v>2379</v>
      </c>
      <c r="B10378" t="s">
        <v>2386</v>
      </c>
      <c r="C10378" t="b">
        <v>1</v>
      </c>
      <c r="D10378" t="s">
        <v>37</v>
      </c>
      <c r="E10378">
        <v>9685</v>
      </c>
      <c r="F10378">
        <v>2020</v>
      </c>
    </row>
    <row r="10379" spans="1:6" x14ac:dyDescent="0.25">
      <c r="A10379" t="s">
        <v>2389</v>
      </c>
      <c r="B10379" t="s">
        <v>2401</v>
      </c>
      <c r="C10379" t="b">
        <v>1</v>
      </c>
      <c r="D10379" t="s">
        <v>15</v>
      </c>
      <c r="E10379">
        <v>3577</v>
      </c>
      <c r="F10379">
        <v>2020</v>
      </c>
    </row>
    <row r="10380" spans="1:6" x14ac:dyDescent="0.25">
      <c r="A10380" t="s">
        <v>2332</v>
      </c>
      <c r="B10380" t="s">
        <v>2372</v>
      </c>
      <c r="C10380" t="b">
        <v>0</v>
      </c>
      <c r="D10380" t="s">
        <v>60</v>
      </c>
      <c r="E10380">
        <v>0</v>
      </c>
      <c r="F10380">
        <v>2020</v>
      </c>
    </row>
    <row r="10381" spans="1:6" x14ac:dyDescent="0.25">
      <c r="A10381" t="s">
        <v>2389</v>
      </c>
      <c r="B10381" t="s">
        <v>2339</v>
      </c>
      <c r="C10381" t="b">
        <v>1</v>
      </c>
      <c r="D10381" t="s">
        <v>58</v>
      </c>
      <c r="E10381">
        <v>260035</v>
      </c>
      <c r="F10381">
        <v>2020</v>
      </c>
    </row>
    <row r="10382" spans="1:6" x14ac:dyDescent="0.25">
      <c r="A10382" t="s">
        <v>2389</v>
      </c>
      <c r="B10382" t="s">
        <v>2401</v>
      </c>
      <c r="C10382" t="b">
        <v>1</v>
      </c>
      <c r="D10382" t="s">
        <v>15</v>
      </c>
      <c r="E10382">
        <v>1890</v>
      </c>
      <c r="F10382">
        <v>2020</v>
      </c>
    </row>
    <row r="10383" spans="1:6" x14ac:dyDescent="0.25">
      <c r="A10383" t="s">
        <v>2389</v>
      </c>
      <c r="B10383" t="s">
        <v>2401</v>
      </c>
      <c r="C10383" t="b">
        <v>1</v>
      </c>
      <c r="D10383" t="s">
        <v>15</v>
      </c>
      <c r="E10383">
        <v>2932</v>
      </c>
      <c r="F10383">
        <v>2020</v>
      </c>
    </row>
    <row r="10384" spans="1:6" x14ac:dyDescent="0.25">
      <c r="A10384" t="s">
        <v>2389</v>
      </c>
      <c r="B10384" t="s">
        <v>2401</v>
      </c>
      <c r="C10384" t="b">
        <v>1</v>
      </c>
      <c r="D10384" t="s">
        <v>103</v>
      </c>
      <c r="E10384">
        <v>3247</v>
      </c>
      <c r="F10384">
        <v>2020</v>
      </c>
    </row>
    <row r="10385" spans="1:6" x14ac:dyDescent="0.25">
      <c r="A10385" t="s">
        <v>2353</v>
      </c>
      <c r="B10385" t="s">
        <v>2350</v>
      </c>
      <c r="C10385" t="b">
        <v>0</v>
      </c>
      <c r="D10385" t="s">
        <v>79</v>
      </c>
      <c r="E10385">
        <v>1.976</v>
      </c>
      <c r="F10385">
        <v>2020</v>
      </c>
    </row>
    <row r="10386" spans="1:6" x14ac:dyDescent="0.25">
      <c r="A10386" t="s">
        <v>2354</v>
      </c>
      <c r="B10386" t="s">
        <v>2352</v>
      </c>
      <c r="C10386" t="b">
        <v>0</v>
      </c>
      <c r="D10386" t="s">
        <v>79</v>
      </c>
      <c r="E10386">
        <v>31466.024000000001</v>
      </c>
      <c r="F10386">
        <v>2020</v>
      </c>
    </row>
    <row r="10387" spans="1:6" x14ac:dyDescent="0.25">
      <c r="A10387" t="s">
        <v>2383</v>
      </c>
      <c r="B10387" t="s">
        <v>2401</v>
      </c>
      <c r="C10387" t="b">
        <v>0</v>
      </c>
      <c r="D10387" t="s">
        <v>79</v>
      </c>
      <c r="E10387">
        <v>7287</v>
      </c>
      <c r="F10387">
        <v>2020</v>
      </c>
    </row>
    <row r="10388" spans="1:6" x14ac:dyDescent="0.25">
      <c r="A10388" t="s">
        <v>2332</v>
      </c>
      <c r="B10388" t="s">
        <v>2372</v>
      </c>
      <c r="C10388" t="b">
        <v>0</v>
      </c>
      <c r="D10388" t="s">
        <v>15</v>
      </c>
      <c r="E10388">
        <v>-19</v>
      </c>
      <c r="F10388">
        <v>2020</v>
      </c>
    </row>
    <row r="10389" spans="1:6" x14ac:dyDescent="0.25">
      <c r="A10389" t="s">
        <v>2446</v>
      </c>
      <c r="B10389" t="s">
        <v>2352</v>
      </c>
      <c r="C10389" t="b">
        <v>0</v>
      </c>
      <c r="D10389" t="s">
        <v>15</v>
      </c>
      <c r="E10389">
        <v>6866</v>
      </c>
      <c r="F10389">
        <v>2020</v>
      </c>
    </row>
    <row r="10390" spans="1:6" x14ac:dyDescent="0.25">
      <c r="A10390" t="s">
        <v>2382</v>
      </c>
      <c r="B10390" t="s">
        <v>2401</v>
      </c>
      <c r="C10390" t="b">
        <v>0</v>
      </c>
      <c r="D10390" t="s">
        <v>15</v>
      </c>
      <c r="E10390">
        <v>2445</v>
      </c>
      <c r="F10390">
        <v>2020</v>
      </c>
    </row>
    <row r="10391" spans="1:6" x14ac:dyDescent="0.25">
      <c r="A10391" t="s">
        <v>2389</v>
      </c>
      <c r="B10391" t="s">
        <v>2401</v>
      </c>
      <c r="C10391" t="b">
        <v>1</v>
      </c>
      <c r="D10391" t="s">
        <v>55</v>
      </c>
      <c r="E10391">
        <v>948</v>
      </c>
      <c r="F10391">
        <v>2020</v>
      </c>
    </row>
    <row r="10392" spans="1:6" x14ac:dyDescent="0.25">
      <c r="A10392" t="s">
        <v>2389</v>
      </c>
      <c r="B10392" t="s">
        <v>2339</v>
      </c>
      <c r="C10392" t="b">
        <v>1</v>
      </c>
      <c r="D10392" t="s">
        <v>58</v>
      </c>
      <c r="E10392">
        <v>303391</v>
      </c>
      <c r="F10392">
        <v>2020</v>
      </c>
    </row>
    <row r="10393" spans="1:6" x14ac:dyDescent="0.25">
      <c r="A10393" t="s">
        <v>2332</v>
      </c>
      <c r="B10393" t="s">
        <v>2401</v>
      </c>
      <c r="C10393" t="b">
        <v>0</v>
      </c>
      <c r="D10393" t="s">
        <v>82</v>
      </c>
      <c r="E10393">
        <v>0</v>
      </c>
      <c r="F10393">
        <v>2020</v>
      </c>
    </row>
    <row r="10394" spans="1:6" x14ac:dyDescent="0.25">
      <c r="A10394" t="s">
        <v>2389</v>
      </c>
      <c r="B10394" t="s">
        <v>2401</v>
      </c>
      <c r="C10394" t="b">
        <v>1</v>
      </c>
      <c r="D10394" t="s">
        <v>82</v>
      </c>
      <c r="E10394">
        <v>4082</v>
      </c>
      <c r="F10394">
        <v>2020</v>
      </c>
    </row>
    <row r="10395" spans="1:6" x14ac:dyDescent="0.25">
      <c r="A10395" t="s">
        <v>2381</v>
      </c>
      <c r="B10395" t="s">
        <v>2401</v>
      </c>
      <c r="C10395" t="b">
        <v>1</v>
      </c>
      <c r="D10395" t="s">
        <v>15</v>
      </c>
      <c r="E10395">
        <v>53564</v>
      </c>
      <c r="F10395">
        <v>2020</v>
      </c>
    </row>
    <row r="10396" spans="1:6" x14ac:dyDescent="0.25">
      <c r="A10396" t="s">
        <v>2332</v>
      </c>
      <c r="B10396" t="s">
        <v>2386</v>
      </c>
      <c r="C10396" t="b">
        <v>0</v>
      </c>
      <c r="D10396" t="s">
        <v>97</v>
      </c>
      <c r="E10396">
        <v>0</v>
      </c>
      <c r="F10396">
        <v>2020</v>
      </c>
    </row>
    <row r="10397" spans="1:6" x14ac:dyDescent="0.25">
      <c r="A10397" t="s">
        <v>2381</v>
      </c>
      <c r="B10397" t="s">
        <v>2401</v>
      </c>
      <c r="C10397" t="b">
        <v>1</v>
      </c>
      <c r="D10397" t="s">
        <v>15</v>
      </c>
      <c r="E10397">
        <v>395096</v>
      </c>
      <c r="F10397">
        <v>2020</v>
      </c>
    </row>
    <row r="10398" spans="1:6" x14ac:dyDescent="0.25">
      <c r="A10398" t="s">
        <v>2332</v>
      </c>
      <c r="B10398" t="s">
        <v>2350</v>
      </c>
      <c r="C10398" t="b">
        <v>0</v>
      </c>
      <c r="D10398" t="s">
        <v>15</v>
      </c>
      <c r="E10398">
        <v>0</v>
      </c>
      <c r="F10398">
        <v>2020</v>
      </c>
    </row>
    <row r="10399" spans="1:6" x14ac:dyDescent="0.25">
      <c r="A10399" t="s">
        <v>2332</v>
      </c>
      <c r="B10399" t="s">
        <v>2350</v>
      </c>
      <c r="C10399" t="b">
        <v>0</v>
      </c>
      <c r="D10399" t="s">
        <v>15</v>
      </c>
      <c r="E10399">
        <v>0</v>
      </c>
      <c r="F10399">
        <v>2020</v>
      </c>
    </row>
    <row r="10400" spans="1:6" x14ac:dyDescent="0.25">
      <c r="A10400" t="s">
        <v>2332</v>
      </c>
      <c r="B10400" t="s">
        <v>2347</v>
      </c>
      <c r="C10400" t="b">
        <v>0</v>
      </c>
      <c r="D10400" t="s">
        <v>15</v>
      </c>
      <c r="E10400">
        <v>0</v>
      </c>
      <c r="F10400">
        <v>2020</v>
      </c>
    </row>
    <row r="10401" spans="1:6" x14ac:dyDescent="0.25">
      <c r="A10401" t="s">
        <v>2389</v>
      </c>
      <c r="B10401" t="s">
        <v>2339</v>
      </c>
      <c r="C10401" t="b">
        <v>1</v>
      </c>
      <c r="D10401" t="s">
        <v>71</v>
      </c>
      <c r="E10401">
        <v>316078</v>
      </c>
      <c r="F10401">
        <v>2020</v>
      </c>
    </row>
    <row r="10402" spans="1:6" x14ac:dyDescent="0.25">
      <c r="A10402" t="s">
        <v>2332</v>
      </c>
      <c r="B10402" t="s">
        <v>2386</v>
      </c>
      <c r="C10402" t="b">
        <v>0</v>
      </c>
      <c r="D10402" t="s">
        <v>77</v>
      </c>
      <c r="E10402">
        <v>0</v>
      </c>
      <c r="F10402">
        <v>2020</v>
      </c>
    </row>
    <row r="10403" spans="1:6" x14ac:dyDescent="0.25">
      <c r="A10403" t="s">
        <v>2381</v>
      </c>
      <c r="B10403" t="s">
        <v>2339</v>
      </c>
      <c r="C10403" t="b">
        <v>1</v>
      </c>
      <c r="D10403" t="s">
        <v>114</v>
      </c>
      <c r="E10403">
        <v>887326</v>
      </c>
      <c r="F10403">
        <v>2020</v>
      </c>
    </row>
    <row r="10404" spans="1:6" x14ac:dyDescent="0.25">
      <c r="A10404" t="s">
        <v>2398</v>
      </c>
      <c r="B10404" t="s">
        <v>2352</v>
      </c>
      <c r="C10404" t="b">
        <v>0</v>
      </c>
      <c r="D10404" t="s">
        <v>116</v>
      </c>
      <c r="E10404">
        <v>28488</v>
      </c>
      <c r="F10404">
        <v>2020</v>
      </c>
    </row>
    <row r="10405" spans="1:6" x14ac:dyDescent="0.25">
      <c r="A10405" t="s">
        <v>2390</v>
      </c>
      <c r="B10405" t="s">
        <v>2401</v>
      </c>
      <c r="C10405" t="b">
        <v>1</v>
      </c>
      <c r="D10405" t="s">
        <v>116</v>
      </c>
      <c r="E10405">
        <v>5633</v>
      </c>
      <c r="F10405">
        <v>2020</v>
      </c>
    </row>
    <row r="10406" spans="1:6" x14ac:dyDescent="0.25">
      <c r="A10406" t="s">
        <v>2390</v>
      </c>
      <c r="B10406" t="s">
        <v>2401</v>
      </c>
      <c r="C10406" t="b">
        <v>1</v>
      </c>
      <c r="D10406" t="s">
        <v>116</v>
      </c>
      <c r="E10406">
        <v>5981</v>
      </c>
      <c r="F10406">
        <v>2020</v>
      </c>
    </row>
    <row r="10407" spans="1:6" x14ac:dyDescent="0.25">
      <c r="A10407" t="s">
        <v>2390</v>
      </c>
      <c r="B10407" t="s">
        <v>2401</v>
      </c>
      <c r="C10407" t="b">
        <v>1</v>
      </c>
      <c r="D10407" t="s">
        <v>116</v>
      </c>
      <c r="E10407">
        <v>6260</v>
      </c>
      <c r="F10407">
        <v>2020</v>
      </c>
    </row>
    <row r="10408" spans="1:6" x14ac:dyDescent="0.25">
      <c r="A10408" t="s">
        <v>2390</v>
      </c>
      <c r="B10408" t="s">
        <v>2401</v>
      </c>
      <c r="C10408" t="b">
        <v>1</v>
      </c>
      <c r="D10408" t="s">
        <v>116</v>
      </c>
      <c r="E10408">
        <v>6561</v>
      </c>
      <c r="F10408">
        <v>2020</v>
      </c>
    </row>
    <row r="10409" spans="1:6" x14ac:dyDescent="0.25">
      <c r="A10409" t="s">
        <v>2390</v>
      </c>
      <c r="B10409" t="s">
        <v>2401</v>
      </c>
      <c r="C10409" t="b">
        <v>1</v>
      </c>
      <c r="D10409" t="s">
        <v>116</v>
      </c>
      <c r="E10409">
        <v>6570</v>
      </c>
      <c r="F10409">
        <v>2020</v>
      </c>
    </row>
    <row r="10410" spans="1:6" x14ac:dyDescent="0.25">
      <c r="A10410" t="s">
        <v>2390</v>
      </c>
      <c r="B10410" t="s">
        <v>2401</v>
      </c>
      <c r="C10410" t="b">
        <v>1</v>
      </c>
      <c r="D10410" t="s">
        <v>116</v>
      </c>
      <c r="E10410">
        <v>4542</v>
      </c>
      <c r="F10410">
        <v>2020</v>
      </c>
    </row>
    <row r="10411" spans="1:6" x14ac:dyDescent="0.25">
      <c r="A10411" t="s">
        <v>2390</v>
      </c>
      <c r="B10411" t="s">
        <v>2401</v>
      </c>
      <c r="C10411" t="b">
        <v>1</v>
      </c>
      <c r="D10411" t="s">
        <v>116</v>
      </c>
      <c r="E10411">
        <v>6453</v>
      </c>
      <c r="F10411">
        <v>2020</v>
      </c>
    </row>
    <row r="10412" spans="1:6" x14ac:dyDescent="0.25">
      <c r="A10412" t="s">
        <v>2446</v>
      </c>
      <c r="B10412" t="s">
        <v>2401</v>
      </c>
      <c r="C10412" t="b">
        <v>1</v>
      </c>
      <c r="D10412" t="s">
        <v>88</v>
      </c>
      <c r="E10412">
        <v>8873</v>
      </c>
      <c r="F10412">
        <v>2020</v>
      </c>
    </row>
    <row r="10413" spans="1:6" x14ac:dyDescent="0.25">
      <c r="A10413" t="s">
        <v>2396</v>
      </c>
      <c r="B10413" t="s">
        <v>2352</v>
      </c>
      <c r="C10413" t="b">
        <v>0</v>
      </c>
      <c r="D10413" t="s">
        <v>15</v>
      </c>
      <c r="E10413">
        <v>985</v>
      </c>
      <c r="F10413">
        <v>2020</v>
      </c>
    </row>
    <row r="10414" spans="1:6" x14ac:dyDescent="0.25">
      <c r="A10414" t="s">
        <v>2390</v>
      </c>
      <c r="B10414" t="s">
        <v>2339</v>
      </c>
      <c r="C10414" t="b">
        <v>1</v>
      </c>
      <c r="D10414" t="s">
        <v>50</v>
      </c>
      <c r="E10414">
        <v>95953</v>
      </c>
      <c r="F10414">
        <v>2020</v>
      </c>
    </row>
    <row r="10415" spans="1:6" x14ac:dyDescent="0.25">
      <c r="A10415" t="s">
        <v>2389</v>
      </c>
      <c r="B10415" t="s">
        <v>2401</v>
      </c>
      <c r="C10415" t="b">
        <v>1</v>
      </c>
      <c r="D10415" t="s">
        <v>15</v>
      </c>
      <c r="E10415">
        <v>4104</v>
      </c>
      <c r="F10415">
        <v>2020</v>
      </c>
    </row>
    <row r="10416" spans="1:6" x14ac:dyDescent="0.25">
      <c r="A10416" t="s">
        <v>2389</v>
      </c>
      <c r="B10416" t="s">
        <v>2401</v>
      </c>
      <c r="C10416" t="b">
        <v>1</v>
      </c>
      <c r="D10416" t="s">
        <v>15</v>
      </c>
      <c r="E10416">
        <v>4261</v>
      </c>
      <c r="F10416">
        <v>2020</v>
      </c>
    </row>
    <row r="10417" spans="1:6" x14ac:dyDescent="0.25">
      <c r="A10417" t="s">
        <v>2389</v>
      </c>
      <c r="B10417" t="s">
        <v>2401</v>
      </c>
      <c r="C10417" t="b">
        <v>1</v>
      </c>
      <c r="D10417" t="s">
        <v>15</v>
      </c>
      <c r="E10417">
        <v>4376</v>
      </c>
      <c r="F10417">
        <v>2020</v>
      </c>
    </row>
    <row r="10418" spans="1:6" x14ac:dyDescent="0.25">
      <c r="A10418" t="s">
        <v>2389</v>
      </c>
      <c r="B10418" t="s">
        <v>2401</v>
      </c>
      <c r="C10418" t="b">
        <v>1</v>
      </c>
      <c r="D10418" t="s">
        <v>15</v>
      </c>
      <c r="E10418">
        <v>3457</v>
      </c>
      <c r="F10418">
        <v>2020</v>
      </c>
    </row>
    <row r="10419" spans="1:6" x14ac:dyDescent="0.25">
      <c r="A10419" t="s">
        <v>2394</v>
      </c>
      <c r="B10419" t="s">
        <v>2339</v>
      </c>
      <c r="C10419" t="b">
        <v>1</v>
      </c>
      <c r="D10419" t="s">
        <v>114</v>
      </c>
      <c r="E10419">
        <v>532276</v>
      </c>
      <c r="F10419">
        <v>2020</v>
      </c>
    </row>
    <row r="10420" spans="1:6" x14ac:dyDescent="0.25">
      <c r="A10420" t="s">
        <v>2381</v>
      </c>
      <c r="B10420" t="s">
        <v>2401</v>
      </c>
      <c r="C10420" t="b">
        <v>1</v>
      </c>
      <c r="D10420" t="s">
        <v>37</v>
      </c>
      <c r="E10420">
        <v>12440</v>
      </c>
      <c r="F10420">
        <v>2020</v>
      </c>
    </row>
    <row r="10421" spans="1:6" x14ac:dyDescent="0.25">
      <c r="A10421" t="s">
        <v>2381</v>
      </c>
      <c r="B10421" t="s">
        <v>2401</v>
      </c>
      <c r="C10421" t="b">
        <v>1</v>
      </c>
      <c r="D10421" t="s">
        <v>15</v>
      </c>
      <c r="E10421">
        <v>42566</v>
      </c>
      <c r="F10421">
        <v>2020</v>
      </c>
    </row>
    <row r="10422" spans="1:6" x14ac:dyDescent="0.25">
      <c r="A10422" t="s">
        <v>2332</v>
      </c>
      <c r="B10422" t="s">
        <v>2352</v>
      </c>
      <c r="C10422" t="b">
        <v>0</v>
      </c>
      <c r="D10422" t="s">
        <v>60</v>
      </c>
      <c r="E10422">
        <v>0</v>
      </c>
      <c r="F10422">
        <v>2020</v>
      </c>
    </row>
    <row r="10423" spans="1:6" x14ac:dyDescent="0.25">
      <c r="A10423" t="s">
        <v>2398</v>
      </c>
      <c r="B10423" t="s">
        <v>2386</v>
      </c>
      <c r="C10423" t="b">
        <v>1</v>
      </c>
      <c r="D10423" t="s">
        <v>60</v>
      </c>
      <c r="E10423">
        <v>1666</v>
      </c>
      <c r="F10423">
        <v>2020</v>
      </c>
    </row>
    <row r="10424" spans="1:6" x14ac:dyDescent="0.25">
      <c r="A10424" t="s">
        <v>2373</v>
      </c>
      <c r="B10424" t="s">
        <v>2401</v>
      </c>
      <c r="C10424" t="b">
        <v>1</v>
      </c>
      <c r="D10424" t="s">
        <v>24</v>
      </c>
      <c r="E10424">
        <v>1041</v>
      </c>
      <c r="F10424">
        <v>2020</v>
      </c>
    </row>
    <row r="10425" spans="1:6" x14ac:dyDescent="0.25">
      <c r="A10425" t="s">
        <v>2382</v>
      </c>
      <c r="B10425" t="s">
        <v>2352</v>
      </c>
      <c r="C10425" t="b">
        <v>0</v>
      </c>
      <c r="D10425" t="s">
        <v>15</v>
      </c>
      <c r="E10425">
        <v>1208</v>
      </c>
      <c r="F10425">
        <v>2020</v>
      </c>
    </row>
    <row r="10426" spans="1:6" x14ac:dyDescent="0.25">
      <c r="A10426" t="s">
        <v>2408</v>
      </c>
      <c r="B10426" t="s">
        <v>2339</v>
      </c>
      <c r="C10426" t="b">
        <v>1</v>
      </c>
      <c r="D10426" t="s">
        <v>50</v>
      </c>
      <c r="E10426">
        <v>58001</v>
      </c>
      <c r="F10426">
        <v>2020</v>
      </c>
    </row>
    <row r="10427" spans="1:6" x14ac:dyDescent="0.25">
      <c r="A10427" t="s">
        <v>2389</v>
      </c>
      <c r="B10427" t="s">
        <v>2401</v>
      </c>
      <c r="C10427" t="b">
        <v>1</v>
      </c>
      <c r="D10427" t="s">
        <v>15</v>
      </c>
      <c r="E10427">
        <v>41249</v>
      </c>
      <c r="F10427">
        <v>2020</v>
      </c>
    </row>
    <row r="10428" spans="1:6" x14ac:dyDescent="0.25">
      <c r="A10428" t="s">
        <v>2383</v>
      </c>
      <c r="B10428" t="s">
        <v>2341</v>
      </c>
      <c r="C10428" t="b">
        <v>0</v>
      </c>
      <c r="D10428" t="s">
        <v>16</v>
      </c>
      <c r="E10428">
        <v>9421</v>
      </c>
      <c r="F10428">
        <v>2020</v>
      </c>
    </row>
    <row r="10429" spans="1:6" x14ac:dyDescent="0.25">
      <c r="A10429" t="s">
        <v>2390</v>
      </c>
      <c r="B10429" t="s">
        <v>2401</v>
      </c>
      <c r="C10429" t="b">
        <v>1</v>
      </c>
      <c r="D10429" t="s">
        <v>88</v>
      </c>
      <c r="E10429">
        <v>33426</v>
      </c>
      <c r="F10429">
        <v>2020</v>
      </c>
    </row>
    <row r="10430" spans="1:6" x14ac:dyDescent="0.25">
      <c r="A10430" t="s">
        <v>2338</v>
      </c>
      <c r="B10430" t="s">
        <v>2401</v>
      </c>
      <c r="C10430" t="b">
        <v>1</v>
      </c>
      <c r="D10430" t="s">
        <v>55</v>
      </c>
      <c r="E10430">
        <v>2442</v>
      </c>
      <c r="F10430">
        <v>2020</v>
      </c>
    </row>
    <row r="10431" spans="1:6" x14ac:dyDescent="0.25">
      <c r="A10431" t="s">
        <v>2332</v>
      </c>
      <c r="B10431" t="s">
        <v>2372</v>
      </c>
      <c r="C10431" t="b">
        <v>0</v>
      </c>
      <c r="D10431" t="s">
        <v>15</v>
      </c>
      <c r="E10431">
        <v>0</v>
      </c>
      <c r="F10431">
        <v>2020</v>
      </c>
    </row>
    <row r="10432" spans="1:6" x14ac:dyDescent="0.25">
      <c r="A10432" t="s">
        <v>2408</v>
      </c>
      <c r="B10432" t="s">
        <v>2372</v>
      </c>
      <c r="C10432" t="b">
        <v>1</v>
      </c>
      <c r="D10432" t="s">
        <v>15</v>
      </c>
      <c r="E10432">
        <v>9275</v>
      </c>
      <c r="F10432">
        <v>2020</v>
      </c>
    </row>
    <row r="10433" spans="1:6" x14ac:dyDescent="0.25">
      <c r="A10433" t="s">
        <v>2408</v>
      </c>
      <c r="B10433" t="s">
        <v>2401</v>
      </c>
      <c r="C10433" t="b">
        <v>1</v>
      </c>
      <c r="D10433" t="s">
        <v>15</v>
      </c>
      <c r="E10433">
        <v>2600</v>
      </c>
      <c r="F10433">
        <v>2020</v>
      </c>
    </row>
    <row r="10434" spans="1:6" x14ac:dyDescent="0.25">
      <c r="A10434" t="s">
        <v>2381</v>
      </c>
      <c r="B10434" t="s">
        <v>2401</v>
      </c>
      <c r="C10434" t="b">
        <v>1</v>
      </c>
      <c r="D10434" t="s">
        <v>15</v>
      </c>
      <c r="E10434">
        <v>45446</v>
      </c>
      <c r="F10434">
        <v>2020</v>
      </c>
    </row>
    <row r="10435" spans="1:6" x14ac:dyDescent="0.25">
      <c r="A10435" t="s">
        <v>2446</v>
      </c>
      <c r="B10435" t="s">
        <v>2401</v>
      </c>
      <c r="C10435" t="b">
        <v>1</v>
      </c>
      <c r="D10435" t="s">
        <v>15</v>
      </c>
      <c r="E10435">
        <v>25972</v>
      </c>
      <c r="F10435">
        <v>2020</v>
      </c>
    </row>
    <row r="10436" spans="1:6" x14ac:dyDescent="0.25">
      <c r="A10436" t="s">
        <v>2389</v>
      </c>
      <c r="B10436" t="s">
        <v>2401</v>
      </c>
      <c r="C10436" t="b">
        <v>1</v>
      </c>
      <c r="D10436" t="s">
        <v>27</v>
      </c>
      <c r="E10436">
        <v>50020</v>
      </c>
      <c r="F10436">
        <v>2020</v>
      </c>
    </row>
    <row r="10437" spans="1:6" x14ac:dyDescent="0.25">
      <c r="A10437" t="s">
        <v>2454</v>
      </c>
      <c r="B10437" t="s">
        <v>2429</v>
      </c>
      <c r="C10437" t="b">
        <v>1</v>
      </c>
      <c r="D10437" t="s">
        <v>82</v>
      </c>
      <c r="E10437">
        <v>53279</v>
      </c>
      <c r="F10437">
        <v>2020</v>
      </c>
    </row>
    <row r="10438" spans="1:6" x14ac:dyDescent="0.25">
      <c r="A10438" t="s">
        <v>2389</v>
      </c>
      <c r="B10438" t="s">
        <v>2339</v>
      </c>
      <c r="C10438" t="b">
        <v>1</v>
      </c>
      <c r="D10438" t="s">
        <v>93</v>
      </c>
      <c r="E10438">
        <v>8110</v>
      </c>
      <c r="F10438">
        <v>2020</v>
      </c>
    </row>
    <row r="10439" spans="1:6" x14ac:dyDescent="0.25">
      <c r="A10439" t="s">
        <v>2389</v>
      </c>
      <c r="B10439" t="s">
        <v>2401</v>
      </c>
      <c r="C10439" t="b">
        <v>1</v>
      </c>
      <c r="D10439" t="s">
        <v>52</v>
      </c>
      <c r="E10439">
        <v>1058</v>
      </c>
      <c r="F10439">
        <v>2020</v>
      </c>
    </row>
    <row r="10440" spans="1:6" x14ac:dyDescent="0.25">
      <c r="A10440" t="s">
        <v>2379</v>
      </c>
      <c r="B10440" t="s">
        <v>2401</v>
      </c>
      <c r="C10440" t="b">
        <v>1</v>
      </c>
      <c r="D10440" t="s">
        <v>8</v>
      </c>
      <c r="E10440">
        <v>3945</v>
      </c>
      <c r="F10440">
        <v>2020</v>
      </c>
    </row>
    <row r="10441" spans="1:6" x14ac:dyDescent="0.25">
      <c r="A10441" t="s">
        <v>2373</v>
      </c>
      <c r="B10441" t="s">
        <v>2401</v>
      </c>
      <c r="C10441" t="b">
        <v>1</v>
      </c>
      <c r="D10441" t="s">
        <v>15</v>
      </c>
      <c r="E10441">
        <v>1228</v>
      </c>
      <c r="F10441">
        <v>2020</v>
      </c>
    </row>
    <row r="10442" spans="1:6" x14ac:dyDescent="0.25">
      <c r="A10442" t="s">
        <v>2338</v>
      </c>
      <c r="B10442" t="s">
        <v>2401</v>
      </c>
      <c r="C10442" t="b">
        <v>1</v>
      </c>
      <c r="D10442" t="s">
        <v>15</v>
      </c>
      <c r="E10442">
        <v>1875</v>
      </c>
      <c r="F10442">
        <v>2020</v>
      </c>
    </row>
    <row r="10443" spans="1:6" x14ac:dyDescent="0.25">
      <c r="A10443" t="s">
        <v>2332</v>
      </c>
      <c r="B10443" t="s">
        <v>2352</v>
      </c>
      <c r="C10443" t="b">
        <v>0</v>
      </c>
      <c r="D10443" t="s">
        <v>35</v>
      </c>
      <c r="E10443">
        <v>0</v>
      </c>
      <c r="F10443">
        <v>2020</v>
      </c>
    </row>
    <row r="10444" spans="1:6" x14ac:dyDescent="0.25">
      <c r="A10444" t="s">
        <v>2389</v>
      </c>
      <c r="B10444" t="s">
        <v>2401</v>
      </c>
      <c r="C10444" t="b">
        <v>1</v>
      </c>
      <c r="D10444" t="s">
        <v>15</v>
      </c>
      <c r="E10444">
        <v>1252</v>
      </c>
      <c r="F10444">
        <v>2020</v>
      </c>
    </row>
    <row r="10445" spans="1:6" x14ac:dyDescent="0.25">
      <c r="A10445" t="s">
        <v>2332</v>
      </c>
      <c r="B10445" t="s">
        <v>2372</v>
      </c>
      <c r="C10445" t="b">
        <v>0</v>
      </c>
      <c r="D10445" t="s">
        <v>29</v>
      </c>
      <c r="E10445">
        <v>-349</v>
      </c>
      <c r="F10445">
        <v>2020</v>
      </c>
    </row>
    <row r="10446" spans="1:6" x14ac:dyDescent="0.25">
      <c r="A10446" t="s">
        <v>2390</v>
      </c>
      <c r="B10446" t="s">
        <v>2401</v>
      </c>
      <c r="C10446" t="b">
        <v>1</v>
      </c>
      <c r="D10446" t="s">
        <v>29</v>
      </c>
      <c r="E10446">
        <v>20714</v>
      </c>
      <c r="F10446">
        <v>2020</v>
      </c>
    </row>
    <row r="10447" spans="1:6" x14ac:dyDescent="0.25">
      <c r="A10447" t="s">
        <v>2381</v>
      </c>
      <c r="B10447" t="s">
        <v>2401</v>
      </c>
      <c r="C10447" t="b">
        <v>1</v>
      </c>
      <c r="D10447" t="s">
        <v>29</v>
      </c>
      <c r="E10447">
        <v>21025</v>
      </c>
      <c r="F10447">
        <v>2020</v>
      </c>
    </row>
    <row r="10448" spans="1:6" x14ac:dyDescent="0.25">
      <c r="A10448" t="s">
        <v>2381</v>
      </c>
      <c r="B10448" t="s">
        <v>2401</v>
      </c>
      <c r="C10448" t="b">
        <v>1</v>
      </c>
      <c r="D10448" t="s">
        <v>15</v>
      </c>
      <c r="E10448">
        <v>4662</v>
      </c>
      <c r="F10448">
        <v>2020</v>
      </c>
    </row>
    <row r="10449" spans="1:6" x14ac:dyDescent="0.25">
      <c r="A10449" t="s">
        <v>2383</v>
      </c>
      <c r="B10449" t="s">
        <v>2401</v>
      </c>
      <c r="C10449" t="b">
        <v>1</v>
      </c>
      <c r="D10449" t="s">
        <v>35</v>
      </c>
      <c r="E10449">
        <v>3742</v>
      </c>
      <c r="F10449">
        <v>2020</v>
      </c>
    </row>
    <row r="10450" spans="1:6" x14ac:dyDescent="0.25">
      <c r="A10450" t="s">
        <v>2446</v>
      </c>
      <c r="B10450" t="s">
        <v>2401</v>
      </c>
      <c r="C10450" t="b">
        <v>1</v>
      </c>
      <c r="D10450" t="s">
        <v>74</v>
      </c>
      <c r="E10450">
        <v>679951</v>
      </c>
      <c r="F10450">
        <v>2020</v>
      </c>
    </row>
    <row r="10451" spans="1:6" x14ac:dyDescent="0.25">
      <c r="A10451" t="s">
        <v>2400</v>
      </c>
      <c r="B10451" t="s">
        <v>2341</v>
      </c>
      <c r="C10451" t="b">
        <v>1</v>
      </c>
      <c r="D10451" t="s">
        <v>114</v>
      </c>
      <c r="E10451">
        <v>20486</v>
      </c>
      <c r="F10451">
        <v>2020</v>
      </c>
    </row>
    <row r="10452" spans="1:6" x14ac:dyDescent="0.25">
      <c r="A10452" t="s">
        <v>2446</v>
      </c>
      <c r="B10452" t="s">
        <v>2401</v>
      </c>
      <c r="C10452" t="b">
        <v>1</v>
      </c>
      <c r="D10452" t="s">
        <v>15</v>
      </c>
      <c r="E10452">
        <v>653446</v>
      </c>
      <c r="F10452">
        <v>2020</v>
      </c>
    </row>
    <row r="10453" spans="1:6" x14ac:dyDescent="0.25">
      <c r="A10453" t="s">
        <v>2390</v>
      </c>
      <c r="B10453" t="s">
        <v>2401</v>
      </c>
      <c r="C10453" t="b">
        <v>1</v>
      </c>
      <c r="D10453" t="s">
        <v>85</v>
      </c>
      <c r="E10453">
        <v>1676</v>
      </c>
      <c r="F10453">
        <v>2020</v>
      </c>
    </row>
    <row r="10454" spans="1:6" x14ac:dyDescent="0.25">
      <c r="A10454" t="s">
        <v>2390</v>
      </c>
      <c r="B10454" t="s">
        <v>2401</v>
      </c>
      <c r="C10454" t="b">
        <v>1</v>
      </c>
      <c r="D10454" t="s">
        <v>88</v>
      </c>
      <c r="E10454">
        <v>37402</v>
      </c>
      <c r="F10454">
        <v>2020</v>
      </c>
    </row>
    <row r="10455" spans="1:6" x14ac:dyDescent="0.25">
      <c r="A10455" t="s">
        <v>2381</v>
      </c>
      <c r="B10455" t="s">
        <v>2401</v>
      </c>
      <c r="C10455" t="b">
        <v>1</v>
      </c>
      <c r="D10455" t="s">
        <v>55</v>
      </c>
      <c r="E10455">
        <v>4500</v>
      </c>
      <c r="F10455">
        <v>2020</v>
      </c>
    </row>
    <row r="10456" spans="1:6" x14ac:dyDescent="0.25">
      <c r="A10456" t="s">
        <v>2381</v>
      </c>
      <c r="B10456" t="s">
        <v>2401</v>
      </c>
      <c r="C10456" t="b">
        <v>1</v>
      </c>
      <c r="D10456" t="s">
        <v>29</v>
      </c>
      <c r="E10456">
        <v>7812</v>
      </c>
      <c r="F10456">
        <v>2020</v>
      </c>
    </row>
    <row r="10457" spans="1:6" x14ac:dyDescent="0.25">
      <c r="A10457" t="s">
        <v>2338</v>
      </c>
      <c r="B10457" t="s">
        <v>2401</v>
      </c>
      <c r="C10457" t="b">
        <v>1</v>
      </c>
      <c r="D10457" t="s">
        <v>79</v>
      </c>
      <c r="E10457">
        <v>4312</v>
      </c>
      <c r="F10457">
        <v>2020</v>
      </c>
    </row>
    <row r="10458" spans="1:6" x14ac:dyDescent="0.25">
      <c r="A10458" t="s">
        <v>2383</v>
      </c>
      <c r="B10458" t="s">
        <v>2401</v>
      </c>
      <c r="C10458" t="b">
        <v>1</v>
      </c>
      <c r="D10458" t="s">
        <v>79</v>
      </c>
      <c r="E10458">
        <v>3159</v>
      </c>
      <c r="F10458">
        <v>2020</v>
      </c>
    </row>
    <row r="10459" spans="1:6" x14ac:dyDescent="0.25">
      <c r="A10459" t="s">
        <v>2446</v>
      </c>
      <c r="B10459" t="s">
        <v>2401</v>
      </c>
      <c r="C10459" t="b">
        <v>1</v>
      </c>
      <c r="D10459" t="s">
        <v>29</v>
      </c>
      <c r="E10459">
        <v>8657</v>
      </c>
      <c r="F10459">
        <v>2020</v>
      </c>
    </row>
    <row r="10460" spans="1:6" x14ac:dyDescent="0.25">
      <c r="A10460" t="s">
        <v>2446</v>
      </c>
      <c r="B10460" t="s">
        <v>2401</v>
      </c>
      <c r="C10460" t="b">
        <v>1</v>
      </c>
      <c r="D10460" t="s">
        <v>29</v>
      </c>
      <c r="E10460">
        <v>2836</v>
      </c>
      <c r="F10460">
        <v>2020</v>
      </c>
    </row>
    <row r="10461" spans="1:6" x14ac:dyDescent="0.25">
      <c r="A10461" t="s">
        <v>2446</v>
      </c>
      <c r="B10461" t="s">
        <v>2339</v>
      </c>
      <c r="C10461" t="b">
        <v>1</v>
      </c>
      <c r="D10461" t="s">
        <v>60</v>
      </c>
      <c r="E10461">
        <v>795377</v>
      </c>
      <c r="F10461">
        <v>2020</v>
      </c>
    </row>
    <row r="10462" spans="1:6" x14ac:dyDescent="0.25">
      <c r="A10462" t="s">
        <v>2446</v>
      </c>
      <c r="B10462" t="s">
        <v>2339</v>
      </c>
      <c r="C10462" t="b">
        <v>1</v>
      </c>
      <c r="D10462" t="s">
        <v>90</v>
      </c>
      <c r="E10462">
        <v>702466</v>
      </c>
      <c r="F10462">
        <v>2020</v>
      </c>
    </row>
    <row r="10463" spans="1:6" x14ac:dyDescent="0.25">
      <c r="A10463" t="s">
        <v>2408</v>
      </c>
      <c r="B10463" t="s">
        <v>2401</v>
      </c>
      <c r="C10463" t="b">
        <v>1</v>
      </c>
      <c r="D10463" t="s">
        <v>29</v>
      </c>
      <c r="E10463">
        <v>8605</v>
      </c>
      <c r="F10463">
        <v>2020</v>
      </c>
    </row>
    <row r="10464" spans="1:6" x14ac:dyDescent="0.25">
      <c r="A10464" t="s">
        <v>2390</v>
      </c>
      <c r="B10464" t="s">
        <v>2401</v>
      </c>
      <c r="C10464" t="b">
        <v>1</v>
      </c>
      <c r="D10464" t="s">
        <v>116</v>
      </c>
      <c r="E10464">
        <v>216983</v>
      </c>
      <c r="F10464">
        <v>2020</v>
      </c>
    </row>
    <row r="10465" spans="1:6" x14ac:dyDescent="0.25">
      <c r="A10465" t="s">
        <v>2381</v>
      </c>
      <c r="B10465" t="s">
        <v>2339</v>
      </c>
      <c r="C10465" t="b">
        <v>0</v>
      </c>
      <c r="D10465" t="s">
        <v>55</v>
      </c>
      <c r="E10465">
        <v>8627</v>
      </c>
      <c r="F10465">
        <v>2020</v>
      </c>
    </row>
    <row r="10466" spans="1:6" x14ac:dyDescent="0.25">
      <c r="A10466" t="s">
        <v>2400</v>
      </c>
      <c r="B10466" t="s">
        <v>2401</v>
      </c>
      <c r="C10466" t="b">
        <v>1</v>
      </c>
      <c r="D10466" t="s">
        <v>29</v>
      </c>
      <c r="E10466">
        <v>2898</v>
      </c>
      <c r="F10466">
        <v>2020</v>
      </c>
    </row>
    <row r="10467" spans="1:6" x14ac:dyDescent="0.25">
      <c r="A10467" t="s">
        <v>2379</v>
      </c>
      <c r="B10467" t="s">
        <v>2352</v>
      </c>
      <c r="C10467" t="b">
        <v>0</v>
      </c>
      <c r="D10467" t="s">
        <v>19</v>
      </c>
      <c r="E10467">
        <v>23134.86</v>
      </c>
      <c r="F10467">
        <v>2020</v>
      </c>
    </row>
    <row r="10468" spans="1:6" x14ac:dyDescent="0.25">
      <c r="A10468" t="s">
        <v>2383</v>
      </c>
      <c r="B10468" t="s">
        <v>2401</v>
      </c>
      <c r="C10468" t="b">
        <v>1</v>
      </c>
      <c r="D10468" t="s">
        <v>93</v>
      </c>
      <c r="E10468">
        <v>4099</v>
      </c>
      <c r="F10468">
        <v>2020</v>
      </c>
    </row>
    <row r="10469" spans="1:6" x14ac:dyDescent="0.25">
      <c r="A10469" t="s">
        <v>2390</v>
      </c>
      <c r="B10469" t="s">
        <v>2339</v>
      </c>
      <c r="C10469" t="b">
        <v>1</v>
      </c>
      <c r="D10469" t="s">
        <v>42</v>
      </c>
      <c r="E10469">
        <v>214900</v>
      </c>
      <c r="F10469">
        <v>2020</v>
      </c>
    </row>
    <row r="10470" spans="1:6" x14ac:dyDescent="0.25">
      <c r="A10470" t="s">
        <v>2381</v>
      </c>
      <c r="B10470" t="s">
        <v>2401</v>
      </c>
      <c r="C10470" t="b">
        <v>1</v>
      </c>
      <c r="D10470" t="s">
        <v>88</v>
      </c>
      <c r="E10470">
        <v>8889</v>
      </c>
      <c r="F10470">
        <v>2020</v>
      </c>
    </row>
    <row r="10471" spans="1:6" x14ac:dyDescent="0.25">
      <c r="A10471" t="s">
        <v>2381</v>
      </c>
      <c r="B10471" t="s">
        <v>2401</v>
      </c>
      <c r="C10471" t="b">
        <v>1</v>
      </c>
      <c r="D10471" t="s">
        <v>88</v>
      </c>
      <c r="E10471">
        <v>4290</v>
      </c>
      <c r="F10471">
        <v>2020</v>
      </c>
    </row>
    <row r="10472" spans="1:6" x14ac:dyDescent="0.25">
      <c r="A10472" t="s">
        <v>2381</v>
      </c>
      <c r="B10472" t="s">
        <v>2401</v>
      </c>
      <c r="C10472" t="b">
        <v>1</v>
      </c>
      <c r="D10472" t="s">
        <v>88</v>
      </c>
      <c r="E10472">
        <v>7829</v>
      </c>
      <c r="F10472">
        <v>2020</v>
      </c>
    </row>
    <row r="10473" spans="1:6" x14ac:dyDescent="0.25">
      <c r="A10473" t="s">
        <v>2381</v>
      </c>
      <c r="B10473" t="s">
        <v>2401</v>
      </c>
      <c r="C10473" t="b">
        <v>1</v>
      </c>
      <c r="D10473" t="s">
        <v>88</v>
      </c>
      <c r="E10473">
        <v>7968</v>
      </c>
      <c r="F10473">
        <v>2020</v>
      </c>
    </row>
    <row r="10474" spans="1:6" x14ac:dyDescent="0.25">
      <c r="A10474" t="s">
        <v>2390</v>
      </c>
      <c r="B10474" t="s">
        <v>2401</v>
      </c>
      <c r="C10474" t="b">
        <v>1</v>
      </c>
      <c r="D10474" t="s">
        <v>88</v>
      </c>
      <c r="E10474">
        <v>8803</v>
      </c>
      <c r="F10474">
        <v>2020</v>
      </c>
    </row>
    <row r="10475" spans="1:6" x14ac:dyDescent="0.25">
      <c r="A10475" t="s">
        <v>2381</v>
      </c>
      <c r="B10475" t="s">
        <v>2401</v>
      </c>
      <c r="C10475" t="b">
        <v>1</v>
      </c>
      <c r="D10475" t="s">
        <v>88</v>
      </c>
      <c r="E10475">
        <v>8293</v>
      </c>
      <c r="F10475">
        <v>2020</v>
      </c>
    </row>
    <row r="10476" spans="1:6" x14ac:dyDescent="0.25">
      <c r="A10476" t="s">
        <v>2381</v>
      </c>
      <c r="B10476" t="s">
        <v>2401</v>
      </c>
      <c r="C10476" t="b">
        <v>1</v>
      </c>
      <c r="D10476" t="s">
        <v>88</v>
      </c>
      <c r="E10476">
        <v>8254</v>
      </c>
      <c r="F10476">
        <v>2020</v>
      </c>
    </row>
    <row r="10477" spans="1:6" x14ac:dyDescent="0.25">
      <c r="A10477" t="s">
        <v>2383</v>
      </c>
      <c r="B10477" t="s">
        <v>2401</v>
      </c>
      <c r="C10477" t="b">
        <v>1</v>
      </c>
      <c r="D10477" t="s">
        <v>29</v>
      </c>
      <c r="E10477">
        <v>1632</v>
      </c>
      <c r="F10477">
        <v>2020</v>
      </c>
    </row>
    <row r="10478" spans="1:6" x14ac:dyDescent="0.25">
      <c r="A10478" t="s">
        <v>2383</v>
      </c>
      <c r="B10478" t="s">
        <v>2339</v>
      </c>
      <c r="C10478" t="b">
        <v>1</v>
      </c>
      <c r="D10478" t="s">
        <v>58</v>
      </c>
      <c r="E10478">
        <v>271620</v>
      </c>
      <c r="F10478">
        <v>2020</v>
      </c>
    </row>
    <row r="10479" spans="1:6" x14ac:dyDescent="0.25">
      <c r="A10479" t="s">
        <v>2391</v>
      </c>
      <c r="B10479" t="s">
        <v>2341</v>
      </c>
      <c r="C10479" t="b">
        <v>1</v>
      </c>
      <c r="D10479" t="s">
        <v>85</v>
      </c>
      <c r="E10479">
        <v>6379</v>
      </c>
      <c r="F10479">
        <v>2020</v>
      </c>
    </row>
    <row r="10480" spans="1:6" x14ac:dyDescent="0.25">
      <c r="A10480" t="s">
        <v>2403</v>
      </c>
      <c r="B10480" t="s">
        <v>2341</v>
      </c>
      <c r="C10480" t="b">
        <v>1</v>
      </c>
      <c r="D10480" t="s">
        <v>85</v>
      </c>
      <c r="E10480">
        <v>4631</v>
      </c>
      <c r="F10480">
        <v>2020</v>
      </c>
    </row>
    <row r="10481" spans="1:6" x14ac:dyDescent="0.25">
      <c r="A10481" t="s">
        <v>2390</v>
      </c>
      <c r="B10481" t="s">
        <v>2401</v>
      </c>
      <c r="C10481" t="b">
        <v>1</v>
      </c>
      <c r="D10481" t="s">
        <v>55</v>
      </c>
      <c r="E10481">
        <v>4550</v>
      </c>
      <c r="F10481">
        <v>2020</v>
      </c>
    </row>
    <row r="10482" spans="1:6" x14ac:dyDescent="0.25">
      <c r="A10482" t="s">
        <v>2390</v>
      </c>
      <c r="B10482" t="s">
        <v>2339</v>
      </c>
      <c r="C10482" t="b">
        <v>1</v>
      </c>
      <c r="D10482" t="s">
        <v>114</v>
      </c>
      <c r="E10482">
        <v>503858</v>
      </c>
      <c r="F10482">
        <v>2020</v>
      </c>
    </row>
    <row r="10483" spans="1:6" x14ac:dyDescent="0.25">
      <c r="A10483" t="s">
        <v>2381</v>
      </c>
      <c r="B10483" t="s">
        <v>2401</v>
      </c>
      <c r="C10483" t="b">
        <v>1</v>
      </c>
      <c r="D10483" t="s">
        <v>55</v>
      </c>
      <c r="E10483">
        <v>9230</v>
      </c>
      <c r="F10483">
        <v>2020</v>
      </c>
    </row>
    <row r="10484" spans="1:6" x14ac:dyDescent="0.25">
      <c r="A10484" t="s">
        <v>2390</v>
      </c>
      <c r="B10484" t="s">
        <v>2339</v>
      </c>
      <c r="C10484" t="b">
        <v>1</v>
      </c>
      <c r="D10484" t="s">
        <v>95</v>
      </c>
      <c r="E10484">
        <v>559205</v>
      </c>
      <c r="F10484">
        <v>2020</v>
      </c>
    </row>
    <row r="10485" spans="1:6" x14ac:dyDescent="0.25">
      <c r="A10485" t="s">
        <v>2383</v>
      </c>
      <c r="B10485" t="s">
        <v>2401</v>
      </c>
      <c r="C10485" t="b">
        <v>1</v>
      </c>
      <c r="D10485" t="s">
        <v>29</v>
      </c>
      <c r="E10485">
        <v>1738</v>
      </c>
      <c r="F10485">
        <v>2020</v>
      </c>
    </row>
    <row r="10486" spans="1:6" x14ac:dyDescent="0.25">
      <c r="A10486" t="s">
        <v>2389</v>
      </c>
      <c r="B10486" t="s">
        <v>2341</v>
      </c>
      <c r="C10486" t="b">
        <v>1</v>
      </c>
      <c r="D10486" t="s">
        <v>100</v>
      </c>
      <c r="E10486">
        <v>13170</v>
      </c>
      <c r="F10486">
        <v>2020</v>
      </c>
    </row>
    <row r="10487" spans="1:6" x14ac:dyDescent="0.25">
      <c r="A10487" t="s">
        <v>2446</v>
      </c>
      <c r="B10487" t="s">
        <v>2339</v>
      </c>
      <c r="C10487" t="b">
        <v>1</v>
      </c>
      <c r="D10487" t="s">
        <v>50</v>
      </c>
      <c r="E10487">
        <v>132561</v>
      </c>
      <c r="F10487">
        <v>2020</v>
      </c>
    </row>
    <row r="10488" spans="1:6" x14ac:dyDescent="0.25">
      <c r="A10488" t="s">
        <v>2382</v>
      </c>
      <c r="B10488" t="s">
        <v>2386</v>
      </c>
      <c r="C10488" t="b">
        <v>1</v>
      </c>
      <c r="D10488" t="s">
        <v>97</v>
      </c>
      <c r="E10488">
        <v>35477</v>
      </c>
      <c r="F10488">
        <v>2020</v>
      </c>
    </row>
    <row r="10489" spans="1:6" x14ac:dyDescent="0.25">
      <c r="A10489" t="s">
        <v>2389</v>
      </c>
      <c r="B10489" t="s">
        <v>2386</v>
      </c>
      <c r="C10489" t="b">
        <v>1</v>
      </c>
      <c r="D10489" t="s">
        <v>125</v>
      </c>
      <c r="E10489">
        <v>31179</v>
      </c>
      <c r="F10489">
        <v>2020</v>
      </c>
    </row>
    <row r="10490" spans="1:6" x14ac:dyDescent="0.25">
      <c r="A10490" t="s">
        <v>2383</v>
      </c>
      <c r="B10490" t="s">
        <v>2401</v>
      </c>
      <c r="C10490" t="b">
        <v>1</v>
      </c>
      <c r="D10490" t="s">
        <v>82</v>
      </c>
      <c r="E10490">
        <v>3148</v>
      </c>
      <c r="F10490">
        <v>2020</v>
      </c>
    </row>
    <row r="10491" spans="1:6" x14ac:dyDescent="0.25">
      <c r="A10491" t="s">
        <v>2408</v>
      </c>
      <c r="B10491" t="s">
        <v>2339</v>
      </c>
      <c r="C10491" t="b">
        <v>1</v>
      </c>
      <c r="D10491" t="s">
        <v>58</v>
      </c>
      <c r="E10491">
        <v>268996</v>
      </c>
      <c r="F10491">
        <v>2020</v>
      </c>
    </row>
    <row r="10492" spans="1:6" x14ac:dyDescent="0.25">
      <c r="A10492" t="s">
        <v>2446</v>
      </c>
      <c r="B10492" t="s">
        <v>2339</v>
      </c>
      <c r="C10492" t="b">
        <v>1</v>
      </c>
      <c r="D10492" t="s">
        <v>60</v>
      </c>
      <c r="E10492">
        <v>47523</v>
      </c>
      <c r="F10492">
        <v>2020</v>
      </c>
    </row>
    <row r="10493" spans="1:6" x14ac:dyDescent="0.25">
      <c r="A10493" t="s">
        <v>2446</v>
      </c>
      <c r="B10493" t="s">
        <v>2339</v>
      </c>
      <c r="C10493" t="b">
        <v>1</v>
      </c>
      <c r="D10493" t="s">
        <v>60</v>
      </c>
      <c r="E10493">
        <v>299149</v>
      </c>
      <c r="F10493">
        <v>2020</v>
      </c>
    </row>
    <row r="10494" spans="1:6" x14ac:dyDescent="0.25">
      <c r="A10494" t="s">
        <v>2454</v>
      </c>
      <c r="B10494" t="s">
        <v>2339</v>
      </c>
      <c r="C10494" t="b">
        <v>1</v>
      </c>
      <c r="D10494" t="s">
        <v>35</v>
      </c>
      <c r="E10494">
        <v>776916</v>
      </c>
      <c r="F10494">
        <v>2020</v>
      </c>
    </row>
    <row r="10495" spans="1:6" x14ac:dyDescent="0.25">
      <c r="A10495" t="s">
        <v>2446</v>
      </c>
      <c r="B10495" t="s">
        <v>2339</v>
      </c>
      <c r="C10495" t="b">
        <v>1</v>
      </c>
      <c r="D10495" t="s">
        <v>71</v>
      </c>
      <c r="E10495">
        <v>1552416</v>
      </c>
      <c r="F10495">
        <v>2020</v>
      </c>
    </row>
    <row r="10496" spans="1:6" x14ac:dyDescent="0.25">
      <c r="A10496" t="s">
        <v>2472</v>
      </c>
      <c r="B10496" t="s">
        <v>2341</v>
      </c>
      <c r="C10496" t="b">
        <v>1</v>
      </c>
      <c r="D10496" t="s">
        <v>125</v>
      </c>
      <c r="E10496">
        <v>23843</v>
      </c>
      <c r="F10496">
        <v>2020</v>
      </c>
    </row>
    <row r="10497" spans="1:6" x14ac:dyDescent="0.25">
      <c r="A10497" t="s">
        <v>2332</v>
      </c>
      <c r="B10497" t="s">
        <v>2350</v>
      </c>
      <c r="C10497" t="b">
        <v>0</v>
      </c>
      <c r="D10497" t="s">
        <v>88</v>
      </c>
      <c r="E10497">
        <v>0</v>
      </c>
      <c r="F10497">
        <v>2020</v>
      </c>
    </row>
    <row r="10498" spans="1:6" x14ac:dyDescent="0.25">
      <c r="A10498" t="s">
        <v>2332</v>
      </c>
      <c r="B10498" t="s">
        <v>2343</v>
      </c>
      <c r="C10498" t="b">
        <v>0</v>
      </c>
      <c r="D10498" t="s">
        <v>88</v>
      </c>
      <c r="E10498">
        <v>1548834</v>
      </c>
      <c r="F10498">
        <v>2020</v>
      </c>
    </row>
    <row r="10499" spans="1:6" x14ac:dyDescent="0.25">
      <c r="A10499" t="s">
        <v>2332</v>
      </c>
      <c r="B10499" t="s">
        <v>2350</v>
      </c>
      <c r="C10499" t="b">
        <v>0</v>
      </c>
      <c r="D10499" t="s">
        <v>88</v>
      </c>
      <c r="E10499">
        <v>0</v>
      </c>
      <c r="F10499">
        <v>2020</v>
      </c>
    </row>
    <row r="10500" spans="1:6" x14ac:dyDescent="0.25">
      <c r="A10500" t="s">
        <v>2389</v>
      </c>
      <c r="B10500" t="s">
        <v>2343</v>
      </c>
      <c r="C10500" t="b">
        <v>1</v>
      </c>
      <c r="D10500" t="s">
        <v>88</v>
      </c>
      <c r="E10500">
        <v>2464860</v>
      </c>
      <c r="F10500">
        <v>2020</v>
      </c>
    </row>
    <row r="10501" spans="1:6" x14ac:dyDescent="0.25">
      <c r="A10501" t="s">
        <v>2353</v>
      </c>
      <c r="B10501" t="s">
        <v>2350</v>
      </c>
      <c r="C10501" t="b">
        <v>0</v>
      </c>
      <c r="D10501" t="s">
        <v>88</v>
      </c>
      <c r="E10501">
        <v>387.65800000000002</v>
      </c>
      <c r="F10501">
        <v>2020</v>
      </c>
    </row>
    <row r="10502" spans="1:6" x14ac:dyDescent="0.25">
      <c r="A10502" t="s">
        <v>2408</v>
      </c>
      <c r="B10502" t="s">
        <v>2352</v>
      </c>
      <c r="C10502" t="b">
        <v>1</v>
      </c>
      <c r="D10502" t="s">
        <v>88</v>
      </c>
      <c r="E10502">
        <v>64271.341999999997</v>
      </c>
      <c r="F10502">
        <v>2020</v>
      </c>
    </row>
    <row r="10503" spans="1:6" x14ac:dyDescent="0.25">
      <c r="A10503" t="s">
        <v>2338</v>
      </c>
      <c r="B10503" t="s">
        <v>2401</v>
      </c>
      <c r="C10503" t="b">
        <v>0</v>
      </c>
      <c r="D10503" t="s">
        <v>15</v>
      </c>
      <c r="E10503">
        <v>2303</v>
      </c>
      <c r="F10503">
        <v>2020</v>
      </c>
    </row>
    <row r="10504" spans="1:6" x14ac:dyDescent="0.25">
      <c r="A10504" t="s">
        <v>2389</v>
      </c>
      <c r="B10504" t="s">
        <v>2386</v>
      </c>
      <c r="C10504" t="b">
        <v>1</v>
      </c>
      <c r="D10504" t="s">
        <v>15</v>
      </c>
      <c r="E10504">
        <v>13860</v>
      </c>
      <c r="F10504">
        <v>2020</v>
      </c>
    </row>
    <row r="10505" spans="1:6" x14ac:dyDescent="0.25">
      <c r="A10505" t="s">
        <v>2389</v>
      </c>
      <c r="B10505" t="s">
        <v>2401</v>
      </c>
      <c r="C10505" t="b">
        <v>1</v>
      </c>
      <c r="D10505" t="s">
        <v>105</v>
      </c>
      <c r="E10505">
        <v>3889</v>
      </c>
      <c r="F10505">
        <v>2020</v>
      </c>
    </row>
    <row r="10506" spans="1:6" x14ac:dyDescent="0.25">
      <c r="A10506" t="s">
        <v>2389</v>
      </c>
      <c r="B10506" t="s">
        <v>2401</v>
      </c>
      <c r="C10506" t="b">
        <v>0</v>
      </c>
      <c r="D10506" t="s">
        <v>88</v>
      </c>
      <c r="E10506">
        <v>35748</v>
      </c>
      <c r="F10506">
        <v>2020</v>
      </c>
    </row>
    <row r="10507" spans="1:6" x14ac:dyDescent="0.25">
      <c r="A10507" t="s">
        <v>2383</v>
      </c>
      <c r="B10507" t="s">
        <v>2401</v>
      </c>
      <c r="C10507" t="b">
        <v>1</v>
      </c>
      <c r="D10507" t="s">
        <v>55</v>
      </c>
      <c r="E10507">
        <v>400</v>
      </c>
      <c r="F10507">
        <v>2020</v>
      </c>
    </row>
    <row r="10508" spans="1:6" x14ac:dyDescent="0.25">
      <c r="A10508" t="s">
        <v>2390</v>
      </c>
      <c r="B10508" t="s">
        <v>2401</v>
      </c>
      <c r="C10508" t="b">
        <v>1</v>
      </c>
      <c r="D10508" t="s">
        <v>37</v>
      </c>
      <c r="E10508">
        <v>5426</v>
      </c>
      <c r="F10508">
        <v>2020</v>
      </c>
    </row>
    <row r="10509" spans="1:6" x14ac:dyDescent="0.25">
      <c r="A10509" t="s">
        <v>2379</v>
      </c>
      <c r="B10509" t="s">
        <v>2386</v>
      </c>
      <c r="C10509" t="b">
        <v>1</v>
      </c>
      <c r="D10509" t="s">
        <v>58</v>
      </c>
      <c r="E10509">
        <v>13147.68</v>
      </c>
      <c r="F10509">
        <v>2020</v>
      </c>
    </row>
    <row r="10510" spans="1:6" x14ac:dyDescent="0.25">
      <c r="A10510" t="s">
        <v>2389</v>
      </c>
      <c r="B10510" t="s">
        <v>2386</v>
      </c>
      <c r="C10510" t="b">
        <v>1</v>
      </c>
      <c r="D10510" t="s">
        <v>105</v>
      </c>
      <c r="E10510">
        <v>158028</v>
      </c>
      <c r="F10510">
        <v>2020</v>
      </c>
    </row>
    <row r="10511" spans="1:6" x14ac:dyDescent="0.25">
      <c r="A10511" t="s">
        <v>2389</v>
      </c>
      <c r="B10511" t="s">
        <v>2386</v>
      </c>
      <c r="C10511" t="b">
        <v>1</v>
      </c>
      <c r="D10511" t="s">
        <v>105</v>
      </c>
      <c r="E10511">
        <v>154025</v>
      </c>
      <c r="F10511">
        <v>2020</v>
      </c>
    </row>
    <row r="10512" spans="1:6" x14ac:dyDescent="0.25">
      <c r="A10512" t="s">
        <v>2383</v>
      </c>
      <c r="B10512" t="s">
        <v>2401</v>
      </c>
      <c r="C10512" t="b">
        <v>0</v>
      </c>
      <c r="D10512" t="s">
        <v>8</v>
      </c>
      <c r="E10512">
        <v>1968</v>
      </c>
      <c r="F10512">
        <v>2020</v>
      </c>
    </row>
    <row r="10513" spans="1:6" x14ac:dyDescent="0.25">
      <c r="A10513" t="s">
        <v>2383</v>
      </c>
      <c r="B10513" t="s">
        <v>2401</v>
      </c>
      <c r="C10513" t="b">
        <v>0</v>
      </c>
      <c r="D10513" t="s">
        <v>8</v>
      </c>
      <c r="E10513">
        <v>5967</v>
      </c>
      <c r="F10513">
        <v>2020</v>
      </c>
    </row>
    <row r="10514" spans="1:6" x14ac:dyDescent="0.25">
      <c r="A10514" t="s">
        <v>2390</v>
      </c>
      <c r="B10514" t="s">
        <v>2401</v>
      </c>
      <c r="C10514" t="b">
        <v>1</v>
      </c>
      <c r="D10514" t="s">
        <v>114</v>
      </c>
      <c r="E10514">
        <v>58937</v>
      </c>
      <c r="F10514">
        <v>2020</v>
      </c>
    </row>
    <row r="10515" spans="1:6" x14ac:dyDescent="0.25">
      <c r="A10515" t="s">
        <v>2390</v>
      </c>
      <c r="B10515" t="s">
        <v>2401</v>
      </c>
      <c r="C10515" t="b">
        <v>1</v>
      </c>
      <c r="D10515" t="s">
        <v>15</v>
      </c>
      <c r="E10515">
        <v>84354</v>
      </c>
      <c r="F10515">
        <v>2020</v>
      </c>
    </row>
    <row r="10516" spans="1:6" x14ac:dyDescent="0.25">
      <c r="A10516" t="s">
        <v>2390</v>
      </c>
      <c r="B10516" t="s">
        <v>2401</v>
      </c>
      <c r="C10516" t="b">
        <v>1</v>
      </c>
      <c r="D10516" t="s">
        <v>15</v>
      </c>
      <c r="E10516">
        <v>142817</v>
      </c>
      <c r="F10516">
        <v>2020</v>
      </c>
    </row>
    <row r="10517" spans="1:6" x14ac:dyDescent="0.25">
      <c r="A10517" t="s">
        <v>2394</v>
      </c>
      <c r="B10517" t="s">
        <v>2352</v>
      </c>
      <c r="C10517" t="b">
        <v>1</v>
      </c>
      <c r="D10517" t="s">
        <v>100</v>
      </c>
      <c r="E10517">
        <v>39884</v>
      </c>
      <c r="F10517">
        <v>2020</v>
      </c>
    </row>
    <row r="10518" spans="1:6" x14ac:dyDescent="0.25">
      <c r="A10518" t="s">
        <v>2390</v>
      </c>
      <c r="B10518" t="s">
        <v>2352</v>
      </c>
      <c r="C10518" t="b">
        <v>1</v>
      </c>
      <c r="D10518" t="s">
        <v>100</v>
      </c>
      <c r="E10518">
        <v>35708</v>
      </c>
      <c r="F10518">
        <v>2020</v>
      </c>
    </row>
    <row r="10519" spans="1:6" x14ac:dyDescent="0.25">
      <c r="A10519" t="s">
        <v>2381</v>
      </c>
      <c r="B10519" t="s">
        <v>2401</v>
      </c>
      <c r="C10519" t="b">
        <v>1</v>
      </c>
      <c r="D10519" t="s">
        <v>114</v>
      </c>
      <c r="E10519">
        <v>8209</v>
      </c>
      <c r="F10519">
        <v>2020</v>
      </c>
    </row>
    <row r="10520" spans="1:6" x14ac:dyDescent="0.25">
      <c r="A10520" t="s">
        <v>2381</v>
      </c>
      <c r="B10520" t="s">
        <v>2401</v>
      </c>
      <c r="C10520" t="b">
        <v>1</v>
      </c>
      <c r="D10520" t="s">
        <v>114</v>
      </c>
      <c r="E10520">
        <v>80003</v>
      </c>
      <c r="F10520">
        <v>2020</v>
      </c>
    </row>
    <row r="10521" spans="1:6" x14ac:dyDescent="0.25">
      <c r="A10521" t="s">
        <v>2381</v>
      </c>
      <c r="B10521" t="s">
        <v>2401</v>
      </c>
      <c r="C10521" t="b">
        <v>1</v>
      </c>
      <c r="D10521" t="s">
        <v>15</v>
      </c>
      <c r="E10521">
        <v>25913</v>
      </c>
      <c r="F10521">
        <v>2020</v>
      </c>
    </row>
    <row r="10522" spans="1:6" x14ac:dyDescent="0.25">
      <c r="A10522" t="s">
        <v>2381</v>
      </c>
      <c r="B10522" t="s">
        <v>2339</v>
      </c>
      <c r="C10522" t="b">
        <v>1</v>
      </c>
      <c r="D10522" t="s">
        <v>58</v>
      </c>
      <c r="E10522">
        <v>254452</v>
      </c>
      <c r="F10522">
        <v>2020</v>
      </c>
    </row>
    <row r="10523" spans="1:6" x14ac:dyDescent="0.25">
      <c r="A10523" t="s">
        <v>2381</v>
      </c>
      <c r="B10523" t="s">
        <v>2339</v>
      </c>
      <c r="C10523" t="b">
        <v>1</v>
      </c>
      <c r="D10523" t="s">
        <v>114</v>
      </c>
      <c r="E10523">
        <v>663951</v>
      </c>
      <c r="F10523">
        <v>2020</v>
      </c>
    </row>
    <row r="10524" spans="1:6" x14ac:dyDescent="0.25">
      <c r="A10524" t="s">
        <v>2381</v>
      </c>
      <c r="B10524" t="s">
        <v>2401</v>
      </c>
      <c r="C10524" t="b">
        <v>1</v>
      </c>
      <c r="D10524" t="s">
        <v>15</v>
      </c>
      <c r="E10524">
        <v>16772</v>
      </c>
      <c r="F10524">
        <v>2020</v>
      </c>
    </row>
    <row r="10525" spans="1:6" x14ac:dyDescent="0.25">
      <c r="A10525" t="s">
        <v>2390</v>
      </c>
      <c r="B10525" t="s">
        <v>2401</v>
      </c>
      <c r="C10525" t="b">
        <v>1</v>
      </c>
      <c r="D10525" t="s">
        <v>88</v>
      </c>
      <c r="E10525">
        <v>8532</v>
      </c>
      <c r="F10525">
        <v>2020</v>
      </c>
    </row>
    <row r="10526" spans="1:6" x14ac:dyDescent="0.25">
      <c r="A10526" t="s">
        <v>2390</v>
      </c>
      <c r="B10526" t="s">
        <v>2401</v>
      </c>
      <c r="C10526" t="b">
        <v>1</v>
      </c>
      <c r="D10526" t="s">
        <v>88</v>
      </c>
      <c r="E10526">
        <v>8559</v>
      </c>
      <c r="F10526">
        <v>2020</v>
      </c>
    </row>
    <row r="10527" spans="1:6" x14ac:dyDescent="0.25">
      <c r="A10527" t="s">
        <v>2390</v>
      </c>
      <c r="B10527" t="s">
        <v>2401</v>
      </c>
      <c r="C10527" t="b">
        <v>1</v>
      </c>
      <c r="D10527" t="s">
        <v>88</v>
      </c>
      <c r="E10527">
        <v>8087</v>
      </c>
      <c r="F10527">
        <v>2020</v>
      </c>
    </row>
    <row r="10528" spans="1:6" x14ac:dyDescent="0.25">
      <c r="A10528" t="s">
        <v>2446</v>
      </c>
      <c r="B10528" t="s">
        <v>2401</v>
      </c>
      <c r="C10528" t="b">
        <v>1</v>
      </c>
      <c r="D10528" t="s">
        <v>88</v>
      </c>
      <c r="E10528">
        <v>5430</v>
      </c>
      <c r="F10528">
        <v>2020</v>
      </c>
    </row>
    <row r="10529" spans="1:6" x14ac:dyDescent="0.25">
      <c r="A10529" t="s">
        <v>2390</v>
      </c>
      <c r="B10529" t="s">
        <v>2401</v>
      </c>
      <c r="C10529" t="b">
        <v>1</v>
      </c>
      <c r="D10529" t="s">
        <v>88</v>
      </c>
      <c r="E10529">
        <v>8306</v>
      </c>
      <c r="F10529">
        <v>2020</v>
      </c>
    </row>
    <row r="10530" spans="1:6" x14ac:dyDescent="0.25">
      <c r="A10530" t="s">
        <v>2446</v>
      </c>
      <c r="B10530" t="s">
        <v>2401</v>
      </c>
      <c r="C10530" t="b">
        <v>1</v>
      </c>
      <c r="D10530" t="s">
        <v>88</v>
      </c>
      <c r="E10530">
        <v>4497</v>
      </c>
      <c r="F10530">
        <v>2020</v>
      </c>
    </row>
    <row r="10531" spans="1:6" x14ac:dyDescent="0.25">
      <c r="A10531" t="s">
        <v>2390</v>
      </c>
      <c r="B10531" t="s">
        <v>2401</v>
      </c>
      <c r="C10531" t="b">
        <v>1</v>
      </c>
      <c r="D10531" t="s">
        <v>88</v>
      </c>
      <c r="E10531">
        <v>5807</v>
      </c>
      <c r="F10531">
        <v>2020</v>
      </c>
    </row>
    <row r="10532" spans="1:6" x14ac:dyDescent="0.25">
      <c r="A10532" t="s">
        <v>2446</v>
      </c>
      <c r="B10532" t="s">
        <v>2401</v>
      </c>
      <c r="C10532" t="b">
        <v>1</v>
      </c>
      <c r="D10532" t="s">
        <v>88</v>
      </c>
      <c r="E10532">
        <v>5327</v>
      </c>
      <c r="F10532">
        <v>2020</v>
      </c>
    </row>
    <row r="10533" spans="1:6" x14ac:dyDescent="0.25">
      <c r="A10533" t="s">
        <v>2446</v>
      </c>
      <c r="B10533" t="s">
        <v>2401</v>
      </c>
      <c r="C10533" t="b">
        <v>1</v>
      </c>
      <c r="D10533" t="s">
        <v>88</v>
      </c>
      <c r="E10533">
        <v>5049</v>
      </c>
      <c r="F10533">
        <v>2020</v>
      </c>
    </row>
    <row r="10534" spans="1:6" x14ac:dyDescent="0.25">
      <c r="A10534" t="s">
        <v>2381</v>
      </c>
      <c r="B10534" t="s">
        <v>2401</v>
      </c>
      <c r="C10534" t="b">
        <v>1</v>
      </c>
      <c r="D10534" t="s">
        <v>88</v>
      </c>
      <c r="E10534">
        <v>8132</v>
      </c>
      <c r="F10534">
        <v>2020</v>
      </c>
    </row>
    <row r="10535" spans="1:6" x14ac:dyDescent="0.25">
      <c r="A10535" t="s">
        <v>2446</v>
      </c>
      <c r="B10535" t="s">
        <v>2401</v>
      </c>
      <c r="C10535" t="b">
        <v>1</v>
      </c>
      <c r="D10535" t="s">
        <v>88</v>
      </c>
      <c r="E10535">
        <v>8802</v>
      </c>
      <c r="F10535">
        <v>2020</v>
      </c>
    </row>
    <row r="10536" spans="1:6" x14ac:dyDescent="0.25">
      <c r="A10536" t="s">
        <v>2446</v>
      </c>
      <c r="B10536" t="s">
        <v>2401</v>
      </c>
      <c r="C10536" t="b">
        <v>1</v>
      </c>
      <c r="D10536" t="s">
        <v>88</v>
      </c>
      <c r="E10536">
        <v>7444</v>
      </c>
      <c r="F10536">
        <v>2020</v>
      </c>
    </row>
    <row r="10537" spans="1:6" x14ac:dyDescent="0.25">
      <c r="A10537" t="s">
        <v>2446</v>
      </c>
      <c r="B10537" t="s">
        <v>2401</v>
      </c>
      <c r="C10537" t="b">
        <v>1</v>
      </c>
      <c r="D10537" t="s">
        <v>88</v>
      </c>
      <c r="E10537">
        <v>8973</v>
      </c>
      <c r="F10537">
        <v>2020</v>
      </c>
    </row>
    <row r="10538" spans="1:6" x14ac:dyDescent="0.25">
      <c r="A10538" t="s">
        <v>2389</v>
      </c>
      <c r="B10538" t="s">
        <v>2386</v>
      </c>
      <c r="C10538" t="b">
        <v>1</v>
      </c>
      <c r="D10538" t="s">
        <v>131</v>
      </c>
      <c r="E10538">
        <v>9209</v>
      </c>
      <c r="F10538">
        <v>2020</v>
      </c>
    </row>
    <row r="10539" spans="1:6" x14ac:dyDescent="0.25">
      <c r="A10539" t="s">
        <v>2389</v>
      </c>
      <c r="B10539" t="s">
        <v>2401</v>
      </c>
      <c r="C10539" t="b">
        <v>0</v>
      </c>
      <c r="D10539" t="s">
        <v>15</v>
      </c>
      <c r="E10539">
        <v>1975</v>
      </c>
      <c r="F10539">
        <v>2020</v>
      </c>
    </row>
    <row r="10540" spans="1:6" x14ac:dyDescent="0.25">
      <c r="A10540" t="s">
        <v>2381</v>
      </c>
      <c r="B10540" t="s">
        <v>2401</v>
      </c>
      <c r="C10540" t="b">
        <v>1</v>
      </c>
      <c r="D10540" t="s">
        <v>55</v>
      </c>
      <c r="E10540">
        <v>1814</v>
      </c>
      <c r="F10540">
        <v>2020</v>
      </c>
    </row>
    <row r="10541" spans="1:6" x14ac:dyDescent="0.25">
      <c r="A10541" t="s">
        <v>2381</v>
      </c>
      <c r="B10541" t="s">
        <v>2401</v>
      </c>
      <c r="C10541" t="b">
        <v>1</v>
      </c>
      <c r="D10541" t="s">
        <v>15</v>
      </c>
      <c r="E10541">
        <v>11962</v>
      </c>
      <c r="F10541">
        <v>2020</v>
      </c>
    </row>
    <row r="10542" spans="1:6" x14ac:dyDescent="0.25">
      <c r="A10542" t="s">
        <v>2381</v>
      </c>
      <c r="B10542" t="s">
        <v>2401</v>
      </c>
      <c r="C10542" t="b">
        <v>1</v>
      </c>
      <c r="D10542" t="s">
        <v>15</v>
      </c>
      <c r="E10542">
        <v>3000</v>
      </c>
      <c r="F10542">
        <v>2020</v>
      </c>
    </row>
    <row r="10543" spans="1:6" x14ac:dyDescent="0.25">
      <c r="A10543" t="s">
        <v>2381</v>
      </c>
      <c r="B10543" t="s">
        <v>2401</v>
      </c>
      <c r="C10543" t="b">
        <v>1</v>
      </c>
      <c r="D10543" t="s">
        <v>15</v>
      </c>
      <c r="E10543">
        <v>3795</v>
      </c>
      <c r="F10543">
        <v>2020</v>
      </c>
    </row>
    <row r="10544" spans="1:6" x14ac:dyDescent="0.25">
      <c r="A10544" t="s">
        <v>2381</v>
      </c>
      <c r="B10544" t="s">
        <v>2401</v>
      </c>
      <c r="C10544" t="b">
        <v>1</v>
      </c>
      <c r="D10544" t="s">
        <v>15</v>
      </c>
      <c r="E10544">
        <v>3765</v>
      </c>
      <c r="F10544">
        <v>2020</v>
      </c>
    </row>
    <row r="10545" spans="1:6" x14ac:dyDescent="0.25">
      <c r="A10545" t="s">
        <v>2381</v>
      </c>
      <c r="B10545" t="s">
        <v>2401</v>
      </c>
      <c r="C10545" t="b">
        <v>1</v>
      </c>
      <c r="D10545" t="s">
        <v>15</v>
      </c>
      <c r="E10545">
        <v>3731</v>
      </c>
      <c r="F10545">
        <v>2020</v>
      </c>
    </row>
    <row r="10546" spans="1:6" x14ac:dyDescent="0.25">
      <c r="A10546" t="s">
        <v>2381</v>
      </c>
      <c r="B10546" t="s">
        <v>2401</v>
      </c>
      <c r="C10546" t="b">
        <v>1</v>
      </c>
      <c r="D10546" t="s">
        <v>15</v>
      </c>
      <c r="E10546">
        <v>3675</v>
      </c>
      <c r="F10546">
        <v>2020</v>
      </c>
    </row>
    <row r="10547" spans="1:6" x14ac:dyDescent="0.25">
      <c r="A10547" t="s">
        <v>2381</v>
      </c>
      <c r="B10547" t="s">
        <v>2401</v>
      </c>
      <c r="C10547" t="b">
        <v>1</v>
      </c>
      <c r="D10547" t="s">
        <v>15</v>
      </c>
      <c r="E10547">
        <v>2267</v>
      </c>
      <c r="F10547">
        <v>2020</v>
      </c>
    </row>
    <row r="10548" spans="1:6" x14ac:dyDescent="0.25">
      <c r="A10548" t="s">
        <v>2381</v>
      </c>
      <c r="B10548" t="s">
        <v>2401</v>
      </c>
      <c r="C10548" t="b">
        <v>1</v>
      </c>
      <c r="D10548" t="s">
        <v>15</v>
      </c>
      <c r="E10548">
        <v>13974</v>
      </c>
      <c r="F10548">
        <v>2020</v>
      </c>
    </row>
    <row r="10549" spans="1:6" x14ac:dyDescent="0.25">
      <c r="A10549" t="s">
        <v>2381</v>
      </c>
      <c r="B10549" t="s">
        <v>2401</v>
      </c>
      <c r="C10549" t="b">
        <v>1</v>
      </c>
      <c r="D10549" t="s">
        <v>15</v>
      </c>
      <c r="E10549">
        <v>4737</v>
      </c>
      <c r="F10549">
        <v>2020</v>
      </c>
    </row>
    <row r="10550" spans="1:6" x14ac:dyDescent="0.25">
      <c r="A10550" t="s">
        <v>2381</v>
      </c>
      <c r="B10550" t="s">
        <v>2401</v>
      </c>
      <c r="C10550" t="b">
        <v>1</v>
      </c>
      <c r="D10550" t="s">
        <v>15</v>
      </c>
      <c r="E10550">
        <v>4098</v>
      </c>
      <c r="F10550">
        <v>2020</v>
      </c>
    </row>
    <row r="10551" spans="1:6" x14ac:dyDescent="0.25">
      <c r="A10551" t="s">
        <v>2381</v>
      </c>
      <c r="B10551" t="s">
        <v>2401</v>
      </c>
      <c r="C10551" t="b">
        <v>1</v>
      </c>
      <c r="D10551" t="s">
        <v>15</v>
      </c>
      <c r="E10551">
        <v>3625</v>
      </c>
      <c r="F10551">
        <v>2020</v>
      </c>
    </row>
    <row r="10552" spans="1:6" x14ac:dyDescent="0.25">
      <c r="A10552" t="s">
        <v>2381</v>
      </c>
      <c r="B10552" t="s">
        <v>2339</v>
      </c>
      <c r="C10552" t="b">
        <v>1</v>
      </c>
      <c r="D10552" t="s">
        <v>114</v>
      </c>
      <c r="E10552">
        <v>1112891</v>
      </c>
      <c r="F10552">
        <v>2020</v>
      </c>
    </row>
    <row r="10553" spans="1:6" x14ac:dyDescent="0.25">
      <c r="A10553" t="s">
        <v>2446</v>
      </c>
      <c r="B10553" t="s">
        <v>2339</v>
      </c>
      <c r="C10553" t="b">
        <v>1</v>
      </c>
      <c r="D10553" t="s">
        <v>114</v>
      </c>
      <c r="E10553">
        <v>1151600</v>
      </c>
      <c r="F10553">
        <v>2020</v>
      </c>
    </row>
    <row r="10554" spans="1:6" x14ac:dyDescent="0.25">
      <c r="A10554" t="s">
        <v>2390</v>
      </c>
      <c r="B10554" t="s">
        <v>2339</v>
      </c>
      <c r="C10554" t="b">
        <v>1</v>
      </c>
      <c r="D10554" t="s">
        <v>42</v>
      </c>
      <c r="E10554">
        <v>821619</v>
      </c>
      <c r="F10554">
        <v>2020</v>
      </c>
    </row>
    <row r="10555" spans="1:6" x14ac:dyDescent="0.25">
      <c r="A10555" t="s">
        <v>2381</v>
      </c>
      <c r="B10555" t="s">
        <v>2339</v>
      </c>
      <c r="C10555" t="b">
        <v>1</v>
      </c>
      <c r="D10555" t="s">
        <v>85</v>
      </c>
      <c r="E10555">
        <v>49701</v>
      </c>
      <c r="F10555">
        <v>2020</v>
      </c>
    </row>
    <row r="10556" spans="1:6" x14ac:dyDescent="0.25">
      <c r="A10556" t="s">
        <v>2381</v>
      </c>
      <c r="B10556" t="s">
        <v>2339</v>
      </c>
      <c r="C10556" t="b">
        <v>1</v>
      </c>
      <c r="D10556" t="s">
        <v>16</v>
      </c>
      <c r="E10556">
        <v>243706</v>
      </c>
      <c r="F10556">
        <v>2020</v>
      </c>
    </row>
    <row r="10557" spans="1:6" x14ac:dyDescent="0.25">
      <c r="A10557" t="s">
        <v>2381</v>
      </c>
      <c r="B10557" t="s">
        <v>2401</v>
      </c>
      <c r="C10557" t="b">
        <v>1</v>
      </c>
      <c r="D10557" t="s">
        <v>37</v>
      </c>
      <c r="E10557">
        <v>10436</v>
      </c>
      <c r="F10557">
        <v>2020</v>
      </c>
    </row>
    <row r="10558" spans="1:6" x14ac:dyDescent="0.25">
      <c r="A10558" t="s">
        <v>2390</v>
      </c>
      <c r="B10558" t="s">
        <v>2339</v>
      </c>
      <c r="C10558" t="b">
        <v>1</v>
      </c>
      <c r="D10558" t="s">
        <v>82</v>
      </c>
      <c r="E10558">
        <v>1099277</v>
      </c>
      <c r="F10558">
        <v>2020</v>
      </c>
    </row>
    <row r="10559" spans="1:6" x14ac:dyDescent="0.25">
      <c r="A10559" t="s">
        <v>2390</v>
      </c>
      <c r="B10559" t="s">
        <v>2339</v>
      </c>
      <c r="C10559" t="b">
        <v>1</v>
      </c>
      <c r="D10559" t="s">
        <v>114</v>
      </c>
      <c r="E10559">
        <v>708998</v>
      </c>
      <c r="F10559">
        <v>2020</v>
      </c>
    </row>
    <row r="10560" spans="1:6" x14ac:dyDescent="0.25">
      <c r="A10560" t="s">
        <v>2381</v>
      </c>
      <c r="B10560" t="s">
        <v>2339</v>
      </c>
      <c r="C10560" t="b">
        <v>1</v>
      </c>
      <c r="D10560" t="s">
        <v>114</v>
      </c>
      <c r="E10560">
        <v>753029</v>
      </c>
      <c r="F10560">
        <v>2020</v>
      </c>
    </row>
    <row r="10561" spans="1:6" x14ac:dyDescent="0.25">
      <c r="A10561" t="s">
        <v>2381</v>
      </c>
      <c r="B10561" t="s">
        <v>2339</v>
      </c>
      <c r="C10561" t="b">
        <v>1</v>
      </c>
      <c r="D10561" t="s">
        <v>114</v>
      </c>
      <c r="E10561">
        <v>511138</v>
      </c>
      <c r="F10561">
        <v>2020</v>
      </c>
    </row>
    <row r="10562" spans="1:6" x14ac:dyDescent="0.25">
      <c r="A10562" t="s">
        <v>2390</v>
      </c>
      <c r="B10562" t="s">
        <v>2339</v>
      </c>
      <c r="C10562" t="b">
        <v>1</v>
      </c>
      <c r="D10562" t="s">
        <v>114</v>
      </c>
      <c r="E10562">
        <v>806297</v>
      </c>
      <c r="F10562">
        <v>2020</v>
      </c>
    </row>
    <row r="10563" spans="1:6" x14ac:dyDescent="0.25">
      <c r="A10563" t="s">
        <v>2446</v>
      </c>
      <c r="B10563" t="s">
        <v>2401</v>
      </c>
      <c r="C10563" t="b">
        <v>1</v>
      </c>
      <c r="D10563" t="s">
        <v>88</v>
      </c>
      <c r="E10563">
        <v>8856</v>
      </c>
      <c r="F10563">
        <v>2020</v>
      </c>
    </row>
    <row r="10564" spans="1:6" x14ac:dyDescent="0.25">
      <c r="A10564" t="s">
        <v>2389</v>
      </c>
      <c r="B10564" t="s">
        <v>2341</v>
      </c>
      <c r="C10564" t="b">
        <v>1</v>
      </c>
      <c r="D10564" t="s">
        <v>16</v>
      </c>
      <c r="E10564">
        <v>17317</v>
      </c>
      <c r="F10564">
        <v>2020</v>
      </c>
    </row>
    <row r="10565" spans="1:6" x14ac:dyDescent="0.25">
      <c r="A10565" t="s">
        <v>2389</v>
      </c>
      <c r="B10565" t="s">
        <v>2341</v>
      </c>
      <c r="C10565" t="b">
        <v>1</v>
      </c>
      <c r="D10565" t="s">
        <v>16</v>
      </c>
      <c r="E10565">
        <v>12757</v>
      </c>
      <c r="F10565">
        <v>2020</v>
      </c>
    </row>
    <row r="10566" spans="1:6" x14ac:dyDescent="0.25">
      <c r="A10566" t="s">
        <v>2338</v>
      </c>
      <c r="B10566" t="s">
        <v>2401</v>
      </c>
      <c r="C10566" t="b">
        <v>1</v>
      </c>
      <c r="D10566" t="s">
        <v>85</v>
      </c>
      <c r="E10566">
        <v>804</v>
      </c>
      <c r="F10566">
        <v>2020</v>
      </c>
    </row>
    <row r="10567" spans="1:6" x14ac:dyDescent="0.25">
      <c r="A10567" t="s">
        <v>2383</v>
      </c>
      <c r="B10567" t="s">
        <v>2401</v>
      </c>
      <c r="C10567" t="b">
        <v>1</v>
      </c>
      <c r="D10567" t="s">
        <v>85</v>
      </c>
      <c r="E10567">
        <v>3422</v>
      </c>
      <c r="F10567">
        <v>2020</v>
      </c>
    </row>
    <row r="10568" spans="1:6" x14ac:dyDescent="0.25">
      <c r="A10568" t="s">
        <v>2338</v>
      </c>
      <c r="B10568" t="s">
        <v>2401</v>
      </c>
      <c r="C10568" t="b">
        <v>1</v>
      </c>
      <c r="D10568" t="s">
        <v>85</v>
      </c>
      <c r="E10568">
        <v>2192</v>
      </c>
      <c r="F10568">
        <v>2020</v>
      </c>
    </row>
    <row r="10569" spans="1:6" x14ac:dyDescent="0.25">
      <c r="A10569" t="s">
        <v>2338</v>
      </c>
      <c r="B10569" t="s">
        <v>2401</v>
      </c>
      <c r="C10569" t="b">
        <v>1</v>
      </c>
      <c r="D10569" t="s">
        <v>85</v>
      </c>
      <c r="E10569">
        <v>1020</v>
      </c>
      <c r="F10569">
        <v>2020</v>
      </c>
    </row>
    <row r="10570" spans="1:6" x14ac:dyDescent="0.25">
      <c r="A10570" t="s">
        <v>2338</v>
      </c>
      <c r="B10570" t="s">
        <v>2401</v>
      </c>
      <c r="C10570" t="b">
        <v>1</v>
      </c>
      <c r="D10570" t="s">
        <v>85</v>
      </c>
      <c r="E10570">
        <v>1380</v>
      </c>
      <c r="F10570">
        <v>2020</v>
      </c>
    </row>
    <row r="10571" spans="1:6" x14ac:dyDescent="0.25">
      <c r="A10571" t="s">
        <v>2383</v>
      </c>
      <c r="B10571" t="s">
        <v>2401</v>
      </c>
      <c r="C10571" t="b">
        <v>1</v>
      </c>
      <c r="D10571" t="s">
        <v>85</v>
      </c>
      <c r="E10571">
        <v>4653</v>
      </c>
      <c r="F10571">
        <v>2020</v>
      </c>
    </row>
    <row r="10572" spans="1:6" x14ac:dyDescent="0.25">
      <c r="A10572" t="s">
        <v>2446</v>
      </c>
      <c r="B10572" t="s">
        <v>2401</v>
      </c>
      <c r="C10572" t="b">
        <v>1</v>
      </c>
      <c r="D10572" t="s">
        <v>88</v>
      </c>
      <c r="E10572">
        <v>8114</v>
      </c>
      <c r="F10572">
        <v>2020</v>
      </c>
    </row>
    <row r="10573" spans="1:6" x14ac:dyDescent="0.25">
      <c r="A10573" t="s">
        <v>2408</v>
      </c>
      <c r="B10573" t="s">
        <v>2401</v>
      </c>
      <c r="C10573" t="b">
        <v>1</v>
      </c>
      <c r="D10573" t="s">
        <v>88</v>
      </c>
      <c r="E10573">
        <v>34002</v>
      </c>
      <c r="F10573">
        <v>2020</v>
      </c>
    </row>
    <row r="10574" spans="1:6" x14ac:dyDescent="0.25">
      <c r="A10574" t="s">
        <v>2389</v>
      </c>
      <c r="B10574" t="s">
        <v>2401</v>
      </c>
      <c r="C10574" t="b">
        <v>1</v>
      </c>
      <c r="D10574" t="s">
        <v>79</v>
      </c>
      <c r="E10574">
        <v>11402</v>
      </c>
      <c r="F10574">
        <v>2020</v>
      </c>
    </row>
    <row r="10575" spans="1:6" x14ac:dyDescent="0.25">
      <c r="A10575" t="s">
        <v>2381</v>
      </c>
      <c r="B10575" t="s">
        <v>2401</v>
      </c>
      <c r="C10575" t="b">
        <v>1</v>
      </c>
      <c r="D10575" t="s">
        <v>82</v>
      </c>
      <c r="E10575">
        <v>3410</v>
      </c>
      <c r="F10575">
        <v>2020</v>
      </c>
    </row>
    <row r="10576" spans="1:6" x14ac:dyDescent="0.25">
      <c r="A10576" t="s">
        <v>2383</v>
      </c>
      <c r="B10576" t="s">
        <v>2401</v>
      </c>
      <c r="C10576" t="b">
        <v>1</v>
      </c>
      <c r="D10576" t="s">
        <v>37</v>
      </c>
      <c r="E10576">
        <v>1570</v>
      </c>
      <c r="F10576">
        <v>2020</v>
      </c>
    </row>
    <row r="10577" spans="1:6" x14ac:dyDescent="0.25">
      <c r="A10577" t="s">
        <v>2383</v>
      </c>
      <c r="B10577" t="s">
        <v>2401</v>
      </c>
      <c r="C10577" t="b">
        <v>1</v>
      </c>
      <c r="D10577" t="s">
        <v>37</v>
      </c>
      <c r="E10577">
        <v>1413</v>
      </c>
      <c r="F10577">
        <v>2020</v>
      </c>
    </row>
    <row r="10578" spans="1:6" x14ac:dyDescent="0.25">
      <c r="A10578" t="s">
        <v>2383</v>
      </c>
      <c r="B10578" t="s">
        <v>2401</v>
      </c>
      <c r="C10578" t="b">
        <v>1</v>
      </c>
      <c r="D10578" t="s">
        <v>37</v>
      </c>
      <c r="E10578">
        <v>1590</v>
      </c>
      <c r="F10578">
        <v>2020</v>
      </c>
    </row>
    <row r="10579" spans="1:6" x14ac:dyDescent="0.25">
      <c r="A10579" t="s">
        <v>2383</v>
      </c>
      <c r="B10579" t="s">
        <v>2401</v>
      </c>
      <c r="C10579" t="b">
        <v>0</v>
      </c>
      <c r="D10579" t="s">
        <v>79</v>
      </c>
      <c r="E10579">
        <v>1826</v>
      </c>
      <c r="F10579">
        <v>2020</v>
      </c>
    </row>
    <row r="10580" spans="1:6" x14ac:dyDescent="0.25">
      <c r="A10580" t="s">
        <v>2389</v>
      </c>
      <c r="B10580" t="s">
        <v>2401</v>
      </c>
      <c r="C10580" t="b">
        <v>1</v>
      </c>
      <c r="D10580" t="s">
        <v>88</v>
      </c>
      <c r="E10580">
        <v>8147</v>
      </c>
      <c r="F10580">
        <v>2020</v>
      </c>
    </row>
    <row r="10581" spans="1:6" x14ac:dyDescent="0.25">
      <c r="A10581" t="s">
        <v>2381</v>
      </c>
      <c r="B10581" t="s">
        <v>2401</v>
      </c>
      <c r="C10581" t="b">
        <v>1</v>
      </c>
      <c r="D10581" t="s">
        <v>88</v>
      </c>
      <c r="E10581">
        <v>2008</v>
      </c>
      <c r="F10581">
        <v>2020</v>
      </c>
    </row>
    <row r="10582" spans="1:6" x14ac:dyDescent="0.25">
      <c r="A10582" t="s">
        <v>2389</v>
      </c>
      <c r="B10582" t="s">
        <v>2401</v>
      </c>
      <c r="C10582" t="b">
        <v>1</v>
      </c>
      <c r="D10582" t="s">
        <v>88</v>
      </c>
      <c r="E10582">
        <v>2941</v>
      </c>
      <c r="F10582">
        <v>2020</v>
      </c>
    </row>
    <row r="10583" spans="1:6" x14ac:dyDescent="0.25">
      <c r="A10583" t="s">
        <v>2446</v>
      </c>
      <c r="B10583" t="s">
        <v>2401</v>
      </c>
      <c r="C10583" t="b">
        <v>1</v>
      </c>
      <c r="D10583" t="s">
        <v>88</v>
      </c>
      <c r="E10583">
        <v>3222</v>
      </c>
      <c r="F10583">
        <v>2020</v>
      </c>
    </row>
    <row r="10584" spans="1:6" x14ac:dyDescent="0.25">
      <c r="A10584" t="s">
        <v>2381</v>
      </c>
      <c r="B10584" t="s">
        <v>2401</v>
      </c>
      <c r="C10584" t="b">
        <v>1</v>
      </c>
      <c r="D10584" t="s">
        <v>88</v>
      </c>
      <c r="E10584">
        <v>7521</v>
      </c>
      <c r="F10584">
        <v>2020</v>
      </c>
    </row>
    <row r="10585" spans="1:6" x14ac:dyDescent="0.25">
      <c r="A10585" t="s">
        <v>2381</v>
      </c>
      <c r="B10585" t="s">
        <v>2401</v>
      </c>
      <c r="C10585" t="b">
        <v>1</v>
      </c>
      <c r="D10585" t="s">
        <v>88</v>
      </c>
      <c r="E10585">
        <v>8604</v>
      </c>
      <c r="F10585">
        <v>2020</v>
      </c>
    </row>
    <row r="10586" spans="1:6" x14ac:dyDescent="0.25">
      <c r="A10586" t="s">
        <v>2381</v>
      </c>
      <c r="B10586" t="s">
        <v>2401</v>
      </c>
      <c r="C10586" t="b">
        <v>1</v>
      </c>
      <c r="D10586" t="s">
        <v>88</v>
      </c>
      <c r="E10586">
        <v>8544</v>
      </c>
      <c r="F10586">
        <v>2020</v>
      </c>
    </row>
    <row r="10587" spans="1:6" x14ac:dyDescent="0.25">
      <c r="A10587" t="s">
        <v>2381</v>
      </c>
      <c r="B10587" t="s">
        <v>2401</v>
      </c>
      <c r="C10587" t="b">
        <v>1</v>
      </c>
      <c r="D10587" t="s">
        <v>88</v>
      </c>
      <c r="E10587">
        <v>8435</v>
      </c>
      <c r="F10587">
        <v>2020</v>
      </c>
    </row>
    <row r="10588" spans="1:6" x14ac:dyDescent="0.25">
      <c r="A10588" t="s">
        <v>2390</v>
      </c>
      <c r="B10588" t="s">
        <v>2401</v>
      </c>
      <c r="C10588" t="b">
        <v>1</v>
      </c>
      <c r="D10588" t="s">
        <v>88</v>
      </c>
      <c r="E10588">
        <v>8704</v>
      </c>
      <c r="F10588">
        <v>2020</v>
      </c>
    </row>
    <row r="10589" spans="1:6" x14ac:dyDescent="0.25">
      <c r="A10589" t="s">
        <v>2381</v>
      </c>
      <c r="B10589" t="s">
        <v>2401</v>
      </c>
      <c r="C10589" t="b">
        <v>1</v>
      </c>
      <c r="D10589" t="s">
        <v>88</v>
      </c>
      <c r="E10589">
        <v>7931</v>
      </c>
      <c r="F10589">
        <v>2020</v>
      </c>
    </row>
    <row r="10590" spans="1:6" x14ac:dyDescent="0.25">
      <c r="A10590" t="s">
        <v>2446</v>
      </c>
      <c r="B10590" t="s">
        <v>2352</v>
      </c>
      <c r="C10590" t="b">
        <v>1</v>
      </c>
      <c r="D10590" t="s">
        <v>100</v>
      </c>
      <c r="E10590">
        <v>46110</v>
      </c>
      <c r="F10590">
        <v>2020</v>
      </c>
    </row>
    <row r="10591" spans="1:6" x14ac:dyDescent="0.25">
      <c r="A10591" t="s">
        <v>2381</v>
      </c>
      <c r="B10591" t="s">
        <v>2401</v>
      </c>
      <c r="C10591" t="b">
        <v>1</v>
      </c>
      <c r="D10591" t="s">
        <v>88</v>
      </c>
      <c r="E10591">
        <v>8220</v>
      </c>
      <c r="F10591">
        <v>2020</v>
      </c>
    </row>
    <row r="10592" spans="1:6" x14ac:dyDescent="0.25">
      <c r="A10592" t="s">
        <v>2408</v>
      </c>
      <c r="B10592" t="s">
        <v>2352</v>
      </c>
      <c r="C10592" t="b">
        <v>1</v>
      </c>
      <c r="D10592" t="s">
        <v>100</v>
      </c>
      <c r="E10592">
        <v>30844</v>
      </c>
      <c r="F10592">
        <v>2020</v>
      </c>
    </row>
    <row r="10593" spans="1:6" x14ac:dyDescent="0.25">
      <c r="A10593" t="s">
        <v>2381</v>
      </c>
      <c r="B10593" t="s">
        <v>2401</v>
      </c>
      <c r="C10593" t="b">
        <v>1</v>
      </c>
      <c r="D10593" t="s">
        <v>15</v>
      </c>
      <c r="E10593">
        <v>6815</v>
      </c>
      <c r="F10593">
        <v>2020</v>
      </c>
    </row>
    <row r="10594" spans="1:6" x14ac:dyDescent="0.25">
      <c r="A10594" t="s">
        <v>2408</v>
      </c>
      <c r="B10594" t="s">
        <v>2352</v>
      </c>
      <c r="C10594" t="b">
        <v>1</v>
      </c>
      <c r="D10594" t="s">
        <v>100</v>
      </c>
      <c r="E10594">
        <v>27859</v>
      </c>
      <c r="F10594">
        <v>2020</v>
      </c>
    </row>
    <row r="10595" spans="1:6" x14ac:dyDescent="0.25">
      <c r="A10595" t="s">
        <v>2389</v>
      </c>
      <c r="B10595" t="s">
        <v>2401</v>
      </c>
      <c r="C10595" t="b">
        <v>0</v>
      </c>
      <c r="D10595" t="s">
        <v>79</v>
      </c>
      <c r="E10595">
        <v>1134</v>
      </c>
      <c r="F10595">
        <v>2020</v>
      </c>
    </row>
    <row r="10596" spans="1:6" x14ac:dyDescent="0.25">
      <c r="A10596" t="s">
        <v>2389</v>
      </c>
      <c r="B10596" t="s">
        <v>2401</v>
      </c>
      <c r="C10596" t="b">
        <v>1</v>
      </c>
      <c r="D10596" t="s">
        <v>119</v>
      </c>
      <c r="E10596">
        <v>2114</v>
      </c>
      <c r="F10596">
        <v>2020</v>
      </c>
    </row>
    <row r="10597" spans="1:6" x14ac:dyDescent="0.25">
      <c r="A10597" t="s">
        <v>2332</v>
      </c>
      <c r="B10597" t="s">
        <v>2352</v>
      </c>
      <c r="C10597" t="b">
        <v>0</v>
      </c>
      <c r="D10597" t="s">
        <v>35</v>
      </c>
      <c r="E10597">
        <v>0</v>
      </c>
      <c r="F10597">
        <v>2020</v>
      </c>
    </row>
    <row r="10598" spans="1:6" x14ac:dyDescent="0.25">
      <c r="A10598" t="s">
        <v>2390</v>
      </c>
      <c r="B10598" t="s">
        <v>2401</v>
      </c>
      <c r="C10598" t="b">
        <v>1</v>
      </c>
      <c r="D10598" t="s">
        <v>88</v>
      </c>
      <c r="E10598">
        <v>8698</v>
      </c>
      <c r="F10598">
        <v>2020</v>
      </c>
    </row>
    <row r="10599" spans="1:6" x14ac:dyDescent="0.25">
      <c r="A10599" t="s">
        <v>2446</v>
      </c>
      <c r="B10599" t="s">
        <v>2401</v>
      </c>
      <c r="C10599" t="b">
        <v>1</v>
      </c>
      <c r="D10599" t="s">
        <v>88</v>
      </c>
      <c r="E10599">
        <v>9004</v>
      </c>
      <c r="F10599">
        <v>2020</v>
      </c>
    </row>
    <row r="10600" spans="1:6" x14ac:dyDescent="0.25">
      <c r="A10600" t="s">
        <v>2394</v>
      </c>
      <c r="B10600" t="s">
        <v>2339</v>
      </c>
      <c r="C10600" t="b">
        <v>1</v>
      </c>
      <c r="D10600" t="s">
        <v>58</v>
      </c>
      <c r="E10600">
        <v>721792</v>
      </c>
      <c r="F10600">
        <v>2020</v>
      </c>
    </row>
    <row r="10601" spans="1:6" x14ac:dyDescent="0.25">
      <c r="A10601" t="s">
        <v>2390</v>
      </c>
      <c r="B10601" t="s">
        <v>2401</v>
      </c>
      <c r="C10601" t="b">
        <v>1</v>
      </c>
      <c r="D10601" t="s">
        <v>15</v>
      </c>
      <c r="E10601">
        <v>33849</v>
      </c>
      <c r="F10601">
        <v>2020</v>
      </c>
    </row>
    <row r="10602" spans="1:6" x14ac:dyDescent="0.25">
      <c r="A10602" t="s">
        <v>2381</v>
      </c>
      <c r="B10602" t="s">
        <v>2401</v>
      </c>
      <c r="C10602" t="b">
        <v>1</v>
      </c>
      <c r="D10602" t="s">
        <v>8</v>
      </c>
      <c r="E10602">
        <v>1745</v>
      </c>
      <c r="F10602">
        <v>2020</v>
      </c>
    </row>
    <row r="10603" spans="1:6" x14ac:dyDescent="0.25">
      <c r="A10603" t="s">
        <v>2390</v>
      </c>
      <c r="B10603" t="s">
        <v>2401</v>
      </c>
      <c r="C10603" t="b">
        <v>1</v>
      </c>
      <c r="D10603" t="s">
        <v>8</v>
      </c>
      <c r="E10603">
        <v>157385</v>
      </c>
      <c r="F10603">
        <v>2020</v>
      </c>
    </row>
    <row r="10604" spans="1:6" x14ac:dyDescent="0.25">
      <c r="A10604" t="s">
        <v>2390</v>
      </c>
      <c r="B10604" t="s">
        <v>2339</v>
      </c>
      <c r="C10604" t="b">
        <v>1</v>
      </c>
      <c r="D10604" t="s">
        <v>8</v>
      </c>
      <c r="E10604">
        <v>68847</v>
      </c>
      <c r="F10604">
        <v>2020</v>
      </c>
    </row>
    <row r="10605" spans="1:6" x14ac:dyDescent="0.25">
      <c r="A10605" t="s">
        <v>2332</v>
      </c>
      <c r="B10605" t="s">
        <v>2352</v>
      </c>
      <c r="C10605" t="b">
        <v>0</v>
      </c>
      <c r="D10605" t="s">
        <v>131</v>
      </c>
      <c r="E10605">
        <v>0</v>
      </c>
      <c r="F10605">
        <v>2020</v>
      </c>
    </row>
    <row r="10606" spans="1:6" x14ac:dyDescent="0.25">
      <c r="A10606" t="s">
        <v>2389</v>
      </c>
      <c r="B10606" t="s">
        <v>2386</v>
      </c>
      <c r="C10606" t="b">
        <v>1</v>
      </c>
      <c r="D10606" t="s">
        <v>131</v>
      </c>
      <c r="E10606">
        <v>7485</v>
      </c>
      <c r="F10606">
        <v>2020</v>
      </c>
    </row>
    <row r="10607" spans="1:6" x14ac:dyDescent="0.25">
      <c r="A10607" t="s">
        <v>2446</v>
      </c>
      <c r="B10607" t="s">
        <v>2352</v>
      </c>
      <c r="C10607" t="b">
        <v>1</v>
      </c>
      <c r="D10607" t="s">
        <v>114</v>
      </c>
      <c r="E10607">
        <v>694457</v>
      </c>
      <c r="F10607">
        <v>2020</v>
      </c>
    </row>
    <row r="10608" spans="1:6" x14ac:dyDescent="0.25">
      <c r="A10608" t="s">
        <v>2381</v>
      </c>
      <c r="B10608" t="s">
        <v>2339</v>
      </c>
      <c r="C10608" t="b">
        <v>1</v>
      </c>
      <c r="D10608" t="s">
        <v>60</v>
      </c>
      <c r="E10608">
        <v>164780</v>
      </c>
      <c r="F10608">
        <v>2020</v>
      </c>
    </row>
    <row r="10609" spans="1:6" x14ac:dyDescent="0.25">
      <c r="A10609" t="s">
        <v>2400</v>
      </c>
      <c r="B10609" t="s">
        <v>2339</v>
      </c>
      <c r="C10609" t="b">
        <v>1</v>
      </c>
      <c r="D10609" t="s">
        <v>29</v>
      </c>
      <c r="E10609">
        <v>14388</v>
      </c>
      <c r="F10609">
        <v>2020</v>
      </c>
    </row>
    <row r="10610" spans="1:6" x14ac:dyDescent="0.25">
      <c r="A10610" t="s">
        <v>2390</v>
      </c>
      <c r="B10610" t="s">
        <v>2339</v>
      </c>
      <c r="C10610" t="b">
        <v>1</v>
      </c>
      <c r="D10610" t="s">
        <v>114</v>
      </c>
      <c r="E10610">
        <v>431091</v>
      </c>
      <c r="F10610">
        <v>2020</v>
      </c>
    </row>
    <row r="10611" spans="1:6" x14ac:dyDescent="0.25">
      <c r="A10611" t="s">
        <v>2389</v>
      </c>
      <c r="B10611" t="s">
        <v>2401</v>
      </c>
      <c r="C10611" t="b">
        <v>1</v>
      </c>
      <c r="D10611" t="s">
        <v>55</v>
      </c>
      <c r="E10611">
        <v>1794</v>
      </c>
      <c r="F10611">
        <v>2020</v>
      </c>
    </row>
    <row r="10612" spans="1:6" x14ac:dyDescent="0.25">
      <c r="A10612" t="s">
        <v>2381</v>
      </c>
      <c r="B10612" t="s">
        <v>2401</v>
      </c>
      <c r="C10612" t="b">
        <v>1</v>
      </c>
      <c r="D10612" t="s">
        <v>88</v>
      </c>
      <c r="E10612">
        <v>6765</v>
      </c>
      <c r="F10612">
        <v>2020</v>
      </c>
    </row>
    <row r="10613" spans="1:6" x14ac:dyDescent="0.25">
      <c r="A10613" t="s">
        <v>2383</v>
      </c>
      <c r="B10613" t="s">
        <v>2401</v>
      </c>
      <c r="C10613" t="b">
        <v>1</v>
      </c>
      <c r="D10613" t="s">
        <v>8</v>
      </c>
      <c r="E10613">
        <v>8421</v>
      </c>
      <c r="F10613">
        <v>2020</v>
      </c>
    </row>
    <row r="10614" spans="1:6" x14ac:dyDescent="0.25">
      <c r="A10614" t="s">
        <v>2381</v>
      </c>
      <c r="B10614" t="s">
        <v>2401</v>
      </c>
      <c r="C10614" t="b">
        <v>1</v>
      </c>
      <c r="D10614" t="s">
        <v>88</v>
      </c>
      <c r="E10614">
        <v>6601</v>
      </c>
      <c r="F10614">
        <v>2020</v>
      </c>
    </row>
    <row r="10615" spans="1:6" x14ac:dyDescent="0.25">
      <c r="A10615" t="s">
        <v>2381</v>
      </c>
      <c r="B10615" t="s">
        <v>2401</v>
      </c>
      <c r="C10615" t="b">
        <v>1</v>
      </c>
      <c r="D10615" t="s">
        <v>88</v>
      </c>
      <c r="E10615">
        <v>37139</v>
      </c>
      <c r="F10615">
        <v>2020</v>
      </c>
    </row>
    <row r="10616" spans="1:6" x14ac:dyDescent="0.25">
      <c r="A10616" t="s">
        <v>2381</v>
      </c>
      <c r="B10616" t="s">
        <v>2401</v>
      </c>
      <c r="C10616" t="b">
        <v>1</v>
      </c>
      <c r="D10616" t="s">
        <v>88</v>
      </c>
      <c r="E10616">
        <v>8789</v>
      </c>
      <c r="F10616">
        <v>2020</v>
      </c>
    </row>
    <row r="10617" spans="1:6" x14ac:dyDescent="0.25">
      <c r="A10617" t="s">
        <v>2389</v>
      </c>
      <c r="B10617" t="s">
        <v>2401</v>
      </c>
      <c r="C10617" t="b">
        <v>1</v>
      </c>
      <c r="D10617" t="s">
        <v>88</v>
      </c>
      <c r="E10617">
        <v>8755</v>
      </c>
      <c r="F10617">
        <v>2020</v>
      </c>
    </row>
    <row r="10618" spans="1:6" x14ac:dyDescent="0.25">
      <c r="A10618" t="s">
        <v>2390</v>
      </c>
      <c r="B10618" t="s">
        <v>2401</v>
      </c>
      <c r="C10618" t="b">
        <v>1</v>
      </c>
      <c r="D10618" t="s">
        <v>88</v>
      </c>
      <c r="E10618">
        <v>8798</v>
      </c>
      <c r="F10618">
        <v>2020</v>
      </c>
    </row>
    <row r="10619" spans="1:6" x14ac:dyDescent="0.25">
      <c r="A10619" t="s">
        <v>2390</v>
      </c>
      <c r="B10619" t="s">
        <v>2401</v>
      </c>
      <c r="C10619" t="b">
        <v>1</v>
      </c>
      <c r="D10619" t="s">
        <v>88</v>
      </c>
      <c r="E10619">
        <v>111432</v>
      </c>
      <c r="F10619">
        <v>2020</v>
      </c>
    </row>
    <row r="10620" spans="1:6" x14ac:dyDescent="0.25">
      <c r="A10620" t="s">
        <v>2381</v>
      </c>
      <c r="B10620" t="s">
        <v>2401</v>
      </c>
      <c r="C10620" t="b">
        <v>1</v>
      </c>
      <c r="D10620" t="s">
        <v>88</v>
      </c>
      <c r="E10620">
        <v>3192</v>
      </c>
      <c r="F10620">
        <v>2020</v>
      </c>
    </row>
    <row r="10621" spans="1:6" x14ac:dyDescent="0.25">
      <c r="A10621" t="s">
        <v>2381</v>
      </c>
      <c r="B10621" t="s">
        <v>2401</v>
      </c>
      <c r="C10621" t="b">
        <v>1</v>
      </c>
      <c r="D10621" t="s">
        <v>88</v>
      </c>
      <c r="E10621">
        <v>8147</v>
      </c>
      <c r="F10621">
        <v>2020</v>
      </c>
    </row>
    <row r="10622" spans="1:6" x14ac:dyDescent="0.25">
      <c r="A10622" t="s">
        <v>2389</v>
      </c>
      <c r="B10622" t="s">
        <v>2401</v>
      </c>
      <c r="C10622" t="b">
        <v>1</v>
      </c>
      <c r="D10622" t="s">
        <v>88</v>
      </c>
      <c r="E10622">
        <v>8496</v>
      </c>
      <c r="F10622">
        <v>2020</v>
      </c>
    </row>
    <row r="10623" spans="1:6" x14ac:dyDescent="0.25">
      <c r="A10623" t="s">
        <v>2389</v>
      </c>
      <c r="B10623" t="s">
        <v>2401</v>
      </c>
      <c r="C10623" t="b">
        <v>1</v>
      </c>
      <c r="D10623" t="s">
        <v>88</v>
      </c>
      <c r="E10623">
        <v>8564</v>
      </c>
      <c r="F10623">
        <v>2020</v>
      </c>
    </row>
    <row r="10624" spans="1:6" x14ac:dyDescent="0.25">
      <c r="A10624" t="s">
        <v>2381</v>
      </c>
      <c r="B10624" t="s">
        <v>2401</v>
      </c>
      <c r="C10624" t="b">
        <v>1</v>
      </c>
      <c r="D10624" t="s">
        <v>88</v>
      </c>
      <c r="E10624">
        <v>6807</v>
      </c>
      <c r="F10624">
        <v>2020</v>
      </c>
    </row>
    <row r="10625" spans="1:6" x14ac:dyDescent="0.25">
      <c r="A10625" t="s">
        <v>2389</v>
      </c>
      <c r="B10625" t="s">
        <v>2401</v>
      </c>
      <c r="C10625" t="b">
        <v>1</v>
      </c>
      <c r="D10625" t="s">
        <v>88</v>
      </c>
      <c r="E10625">
        <v>8359</v>
      </c>
      <c r="F10625">
        <v>2020</v>
      </c>
    </row>
    <row r="10626" spans="1:6" x14ac:dyDescent="0.25">
      <c r="A10626" t="s">
        <v>2381</v>
      </c>
      <c r="B10626" t="s">
        <v>2401</v>
      </c>
      <c r="C10626" t="b">
        <v>1</v>
      </c>
      <c r="D10626" t="s">
        <v>88</v>
      </c>
      <c r="E10626">
        <v>6683</v>
      </c>
      <c r="F10626">
        <v>2020</v>
      </c>
    </row>
    <row r="10627" spans="1:6" x14ac:dyDescent="0.25">
      <c r="A10627" t="s">
        <v>2381</v>
      </c>
      <c r="B10627" t="s">
        <v>2401</v>
      </c>
      <c r="C10627" t="b">
        <v>1</v>
      </c>
      <c r="D10627" t="s">
        <v>88</v>
      </c>
      <c r="E10627">
        <v>8116</v>
      </c>
      <c r="F10627">
        <v>2020</v>
      </c>
    </row>
    <row r="10628" spans="1:6" x14ac:dyDescent="0.25">
      <c r="A10628" t="s">
        <v>2389</v>
      </c>
      <c r="B10628" t="s">
        <v>2401</v>
      </c>
      <c r="C10628" t="b">
        <v>1</v>
      </c>
      <c r="D10628" t="s">
        <v>88</v>
      </c>
      <c r="E10628">
        <v>8638</v>
      </c>
      <c r="F10628">
        <v>2020</v>
      </c>
    </row>
    <row r="10629" spans="1:6" x14ac:dyDescent="0.25">
      <c r="A10629" t="s">
        <v>2389</v>
      </c>
      <c r="B10629" t="s">
        <v>2401</v>
      </c>
      <c r="C10629" t="b">
        <v>1</v>
      </c>
      <c r="D10629" t="s">
        <v>88</v>
      </c>
      <c r="E10629">
        <v>8233</v>
      </c>
      <c r="F10629">
        <v>2020</v>
      </c>
    </row>
    <row r="10630" spans="1:6" x14ac:dyDescent="0.25">
      <c r="A10630" t="s">
        <v>2390</v>
      </c>
      <c r="B10630" t="s">
        <v>2401</v>
      </c>
      <c r="C10630" t="b">
        <v>1</v>
      </c>
      <c r="D10630" t="s">
        <v>88</v>
      </c>
      <c r="E10630">
        <v>8996</v>
      </c>
      <c r="F10630">
        <v>2020</v>
      </c>
    </row>
    <row r="10631" spans="1:6" x14ac:dyDescent="0.25">
      <c r="A10631" t="s">
        <v>2390</v>
      </c>
      <c r="B10631" t="s">
        <v>2386</v>
      </c>
      <c r="C10631" t="b">
        <v>1</v>
      </c>
      <c r="D10631" t="s">
        <v>88</v>
      </c>
      <c r="E10631">
        <v>26173</v>
      </c>
      <c r="F10631">
        <v>2020</v>
      </c>
    </row>
    <row r="10632" spans="1:6" x14ac:dyDescent="0.25">
      <c r="A10632" t="s">
        <v>2389</v>
      </c>
      <c r="B10632" t="s">
        <v>2401</v>
      </c>
      <c r="C10632" t="b">
        <v>1</v>
      </c>
      <c r="D10632" t="s">
        <v>88</v>
      </c>
      <c r="E10632">
        <v>6696</v>
      </c>
      <c r="F10632">
        <v>2020</v>
      </c>
    </row>
    <row r="10633" spans="1:6" x14ac:dyDescent="0.25">
      <c r="A10633" t="s">
        <v>2389</v>
      </c>
      <c r="B10633" t="s">
        <v>2401</v>
      </c>
      <c r="C10633" t="b">
        <v>1</v>
      </c>
      <c r="D10633" t="s">
        <v>88</v>
      </c>
      <c r="E10633">
        <v>6273</v>
      </c>
      <c r="F10633">
        <v>2020</v>
      </c>
    </row>
    <row r="10634" spans="1:6" x14ac:dyDescent="0.25">
      <c r="A10634" t="s">
        <v>2389</v>
      </c>
      <c r="B10634" t="s">
        <v>2401</v>
      </c>
      <c r="C10634" t="b">
        <v>1</v>
      </c>
      <c r="D10634" t="s">
        <v>88</v>
      </c>
      <c r="E10634">
        <v>8356</v>
      </c>
      <c r="F10634">
        <v>2020</v>
      </c>
    </row>
    <row r="10635" spans="1:6" x14ac:dyDescent="0.25">
      <c r="A10635" t="s">
        <v>2390</v>
      </c>
      <c r="B10635" t="s">
        <v>2372</v>
      </c>
      <c r="C10635" t="b">
        <v>1</v>
      </c>
      <c r="D10635" t="s">
        <v>114</v>
      </c>
      <c r="E10635">
        <v>83756</v>
      </c>
      <c r="F10635">
        <v>2020</v>
      </c>
    </row>
    <row r="10636" spans="1:6" x14ac:dyDescent="0.25">
      <c r="A10636" t="s">
        <v>2389</v>
      </c>
      <c r="B10636" t="s">
        <v>2401</v>
      </c>
      <c r="C10636" t="b">
        <v>1</v>
      </c>
      <c r="D10636" t="s">
        <v>55</v>
      </c>
      <c r="E10636">
        <v>4839</v>
      </c>
      <c r="F10636">
        <v>2020</v>
      </c>
    </row>
    <row r="10637" spans="1:6" x14ac:dyDescent="0.25">
      <c r="A10637" t="s">
        <v>2390</v>
      </c>
      <c r="B10637" t="s">
        <v>2339</v>
      </c>
      <c r="C10637" t="b">
        <v>1</v>
      </c>
      <c r="D10637" t="s">
        <v>90</v>
      </c>
      <c r="E10637">
        <v>805997</v>
      </c>
      <c r="F10637">
        <v>2020</v>
      </c>
    </row>
    <row r="10638" spans="1:6" x14ac:dyDescent="0.25">
      <c r="A10638" t="s">
        <v>2383</v>
      </c>
      <c r="B10638" t="s">
        <v>2341</v>
      </c>
      <c r="C10638" t="b">
        <v>1</v>
      </c>
      <c r="D10638" t="s">
        <v>85</v>
      </c>
      <c r="E10638">
        <v>12755</v>
      </c>
      <c r="F10638">
        <v>2020</v>
      </c>
    </row>
    <row r="10639" spans="1:6" x14ac:dyDescent="0.25">
      <c r="A10639" t="s">
        <v>2389</v>
      </c>
      <c r="B10639" t="s">
        <v>2401</v>
      </c>
      <c r="C10639" t="b">
        <v>1</v>
      </c>
      <c r="D10639" t="s">
        <v>88</v>
      </c>
      <c r="E10639">
        <v>8403</v>
      </c>
      <c r="F10639">
        <v>2020</v>
      </c>
    </row>
    <row r="10640" spans="1:6" x14ac:dyDescent="0.25">
      <c r="A10640" t="s">
        <v>2454</v>
      </c>
      <c r="B10640" t="s">
        <v>2401</v>
      </c>
      <c r="C10640" t="b">
        <v>1</v>
      </c>
      <c r="D10640" t="s">
        <v>19</v>
      </c>
      <c r="E10640">
        <v>39397</v>
      </c>
      <c r="F10640">
        <v>2020</v>
      </c>
    </row>
    <row r="10641" spans="1:6" x14ac:dyDescent="0.25">
      <c r="A10641" t="s">
        <v>2390</v>
      </c>
      <c r="B10641" t="s">
        <v>2401</v>
      </c>
      <c r="C10641" t="b">
        <v>1</v>
      </c>
      <c r="D10641" t="s">
        <v>79</v>
      </c>
      <c r="E10641">
        <v>10164</v>
      </c>
      <c r="F10641">
        <v>2020</v>
      </c>
    </row>
    <row r="10642" spans="1:6" x14ac:dyDescent="0.25">
      <c r="A10642" t="s">
        <v>2389</v>
      </c>
      <c r="B10642" t="s">
        <v>2401</v>
      </c>
      <c r="C10642" t="b">
        <v>1</v>
      </c>
      <c r="D10642" t="s">
        <v>88</v>
      </c>
      <c r="E10642">
        <v>8550</v>
      </c>
      <c r="F10642">
        <v>2020</v>
      </c>
    </row>
    <row r="10643" spans="1:6" x14ac:dyDescent="0.25">
      <c r="A10643" t="s">
        <v>2389</v>
      </c>
      <c r="B10643" t="s">
        <v>2401</v>
      </c>
      <c r="C10643" t="b">
        <v>1</v>
      </c>
      <c r="D10643" t="s">
        <v>88</v>
      </c>
      <c r="E10643">
        <v>8054</v>
      </c>
      <c r="F10643">
        <v>2020</v>
      </c>
    </row>
    <row r="10644" spans="1:6" x14ac:dyDescent="0.25">
      <c r="A10644" t="s">
        <v>2389</v>
      </c>
      <c r="B10644" t="s">
        <v>2401</v>
      </c>
      <c r="C10644" t="b">
        <v>0</v>
      </c>
      <c r="D10644" t="s">
        <v>79</v>
      </c>
      <c r="E10644">
        <v>3975</v>
      </c>
      <c r="F10644">
        <v>2020</v>
      </c>
    </row>
    <row r="10645" spans="1:6" x14ac:dyDescent="0.25">
      <c r="A10645" t="s">
        <v>2389</v>
      </c>
      <c r="B10645" t="s">
        <v>2401</v>
      </c>
      <c r="C10645" t="b">
        <v>0</v>
      </c>
      <c r="D10645" t="s">
        <v>79</v>
      </c>
      <c r="E10645">
        <v>10168</v>
      </c>
      <c r="F10645">
        <v>2020</v>
      </c>
    </row>
    <row r="10646" spans="1:6" x14ac:dyDescent="0.25">
      <c r="A10646" t="s">
        <v>2390</v>
      </c>
      <c r="B10646" t="s">
        <v>2339</v>
      </c>
      <c r="C10646" t="b">
        <v>1</v>
      </c>
      <c r="D10646" t="s">
        <v>40</v>
      </c>
      <c r="E10646">
        <v>1518437</v>
      </c>
      <c r="F10646">
        <v>2020</v>
      </c>
    </row>
    <row r="10647" spans="1:6" x14ac:dyDescent="0.25">
      <c r="A10647" t="s">
        <v>2381</v>
      </c>
      <c r="B10647" t="s">
        <v>2339</v>
      </c>
      <c r="C10647" t="b">
        <v>1</v>
      </c>
      <c r="D10647" t="s">
        <v>40</v>
      </c>
      <c r="E10647">
        <v>797900</v>
      </c>
      <c r="F10647">
        <v>2020</v>
      </c>
    </row>
    <row r="10648" spans="1:6" x14ac:dyDescent="0.25">
      <c r="A10648" t="s">
        <v>2381</v>
      </c>
      <c r="B10648" t="s">
        <v>2339</v>
      </c>
      <c r="C10648" t="b">
        <v>1</v>
      </c>
      <c r="D10648" t="s">
        <v>40</v>
      </c>
      <c r="E10648">
        <v>320713</v>
      </c>
      <c r="F10648">
        <v>2020</v>
      </c>
    </row>
    <row r="10649" spans="1:6" x14ac:dyDescent="0.25">
      <c r="A10649" t="s">
        <v>2381</v>
      </c>
      <c r="B10649" t="s">
        <v>2339</v>
      </c>
      <c r="C10649" t="b">
        <v>1</v>
      </c>
      <c r="D10649" t="s">
        <v>40</v>
      </c>
      <c r="E10649">
        <v>431761</v>
      </c>
      <c r="F10649">
        <v>2020</v>
      </c>
    </row>
    <row r="10650" spans="1:6" x14ac:dyDescent="0.25">
      <c r="A10650" t="s">
        <v>2382</v>
      </c>
      <c r="B10650" t="s">
        <v>2339</v>
      </c>
      <c r="C10650" t="b">
        <v>1</v>
      </c>
      <c r="D10650" t="s">
        <v>35</v>
      </c>
      <c r="E10650">
        <v>6252.84</v>
      </c>
      <c r="F10650">
        <v>2020</v>
      </c>
    </row>
    <row r="10651" spans="1:6" x14ac:dyDescent="0.25">
      <c r="A10651" t="s">
        <v>2379</v>
      </c>
      <c r="B10651" t="s">
        <v>2401</v>
      </c>
      <c r="C10651" t="b">
        <v>1</v>
      </c>
      <c r="D10651" t="s">
        <v>15</v>
      </c>
      <c r="E10651">
        <v>1423</v>
      </c>
      <c r="F10651">
        <v>2020</v>
      </c>
    </row>
    <row r="10652" spans="1:6" x14ac:dyDescent="0.25">
      <c r="A10652" t="s">
        <v>2379</v>
      </c>
      <c r="B10652" t="s">
        <v>2401</v>
      </c>
      <c r="C10652" t="b">
        <v>1</v>
      </c>
      <c r="D10652" t="s">
        <v>15</v>
      </c>
      <c r="E10652">
        <v>1365</v>
      </c>
      <c r="F10652">
        <v>2020</v>
      </c>
    </row>
    <row r="10653" spans="1:6" x14ac:dyDescent="0.25">
      <c r="A10653" t="s">
        <v>2446</v>
      </c>
      <c r="B10653" t="s">
        <v>2339</v>
      </c>
      <c r="C10653" t="b">
        <v>1</v>
      </c>
      <c r="D10653" t="s">
        <v>58</v>
      </c>
      <c r="E10653">
        <v>66478</v>
      </c>
      <c r="F10653">
        <v>2020</v>
      </c>
    </row>
    <row r="10654" spans="1:6" x14ac:dyDescent="0.25">
      <c r="A10654" t="s">
        <v>2389</v>
      </c>
      <c r="B10654" t="s">
        <v>2401</v>
      </c>
      <c r="C10654" t="b">
        <v>1</v>
      </c>
      <c r="D10654" t="s">
        <v>27</v>
      </c>
      <c r="E10654">
        <v>25188</v>
      </c>
      <c r="F10654">
        <v>2020</v>
      </c>
    </row>
    <row r="10655" spans="1:6" x14ac:dyDescent="0.25">
      <c r="A10655" t="s">
        <v>2389</v>
      </c>
      <c r="B10655" t="s">
        <v>2401</v>
      </c>
      <c r="C10655" t="b">
        <v>1</v>
      </c>
      <c r="D10655" t="s">
        <v>27</v>
      </c>
      <c r="E10655">
        <v>3964</v>
      </c>
      <c r="F10655">
        <v>2020</v>
      </c>
    </row>
    <row r="10656" spans="1:6" x14ac:dyDescent="0.25">
      <c r="A10656" t="s">
        <v>2389</v>
      </c>
      <c r="B10656" t="s">
        <v>2401</v>
      </c>
      <c r="C10656" t="b">
        <v>0</v>
      </c>
      <c r="D10656" t="s">
        <v>79</v>
      </c>
      <c r="E10656">
        <v>1299</v>
      </c>
      <c r="F10656">
        <v>2020</v>
      </c>
    </row>
    <row r="10657" spans="1:6" x14ac:dyDescent="0.25">
      <c r="A10657" t="s">
        <v>2456</v>
      </c>
      <c r="B10657" t="s">
        <v>2352</v>
      </c>
      <c r="C10657" t="b">
        <v>0</v>
      </c>
      <c r="D10657" t="s">
        <v>100</v>
      </c>
      <c r="E10657">
        <v>876</v>
      </c>
      <c r="F10657">
        <v>2020</v>
      </c>
    </row>
    <row r="10658" spans="1:6" x14ac:dyDescent="0.25">
      <c r="A10658" t="s">
        <v>2390</v>
      </c>
      <c r="B10658" t="s">
        <v>2339</v>
      </c>
      <c r="C10658" t="b">
        <v>1</v>
      </c>
      <c r="D10658" t="s">
        <v>35</v>
      </c>
      <c r="E10658">
        <v>592929</v>
      </c>
      <c r="F10658">
        <v>2020</v>
      </c>
    </row>
    <row r="10659" spans="1:6" x14ac:dyDescent="0.25">
      <c r="A10659" t="s">
        <v>2332</v>
      </c>
      <c r="B10659" t="s">
        <v>2372</v>
      </c>
      <c r="C10659" t="b">
        <v>0</v>
      </c>
      <c r="D10659" t="s">
        <v>82</v>
      </c>
      <c r="E10659">
        <v>0</v>
      </c>
      <c r="F10659">
        <v>2020</v>
      </c>
    </row>
    <row r="10660" spans="1:6" x14ac:dyDescent="0.25">
      <c r="A10660" t="s">
        <v>2338</v>
      </c>
      <c r="B10660" t="s">
        <v>2401</v>
      </c>
      <c r="C10660" t="b">
        <v>1</v>
      </c>
      <c r="D10660" t="s">
        <v>82</v>
      </c>
      <c r="E10660">
        <v>509</v>
      </c>
      <c r="F10660">
        <v>2020</v>
      </c>
    </row>
    <row r="10661" spans="1:6" x14ac:dyDescent="0.25">
      <c r="A10661" t="s">
        <v>2390</v>
      </c>
      <c r="B10661" t="s">
        <v>2339</v>
      </c>
      <c r="C10661" t="b">
        <v>1</v>
      </c>
      <c r="D10661" t="s">
        <v>95</v>
      </c>
      <c r="E10661">
        <v>1140133</v>
      </c>
      <c r="F10661">
        <v>2020</v>
      </c>
    </row>
    <row r="10662" spans="1:6" x14ac:dyDescent="0.25">
      <c r="A10662" t="s">
        <v>2381</v>
      </c>
      <c r="B10662" t="s">
        <v>2341</v>
      </c>
      <c r="C10662" t="b">
        <v>1</v>
      </c>
      <c r="D10662" t="s">
        <v>16</v>
      </c>
      <c r="E10662">
        <v>14442</v>
      </c>
      <c r="F10662">
        <v>2020</v>
      </c>
    </row>
    <row r="10663" spans="1:6" x14ac:dyDescent="0.25">
      <c r="A10663" t="s">
        <v>2446</v>
      </c>
      <c r="B10663" t="s">
        <v>2339</v>
      </c>
      <c r="C10663" t="b">
        <v>1</v>
      </c>
      <c r="D10663" t="s">
        <v>95</v>
      </c>
      <c r="E10663">
        <v>1066847</v>
      </c>
      <c r="F10663">
        <v>2020</v>
      </c>
    </row>
    <row r="10664" spans="1:6" x14ac:dyDescent="0.25">
      <c r="A10664" t="s">
        <v>2381</v>
      </c>
      <c r="B10664" t="s">
        <v>2339</v>
      </c>
      <c r="C10664" t="b">
        <v>1</v>
      </c>
      <c r="D10664" t="s">
        <v>52</v>
      </c>
      <c r="E10664">
        <v>126412.11</v>
      </c>
      <c r="F10664">
        <v>2020</v>
      </c>
    </row>
    <row r="10665" spans="1:6" x14ac:dyDescent="0.25">
      <c r="A10665" t="s">
        <v>2389</v>
      </c>
      <c r="B10665" t="s">
        <v>2401</v>
      </c>
      <c r="C10665" t="b">
        <v>1</v>
      </c>
      <c r="D10665" t="s">
        <v>15</v>
      </c>
      <c r="E10665">
        <v>5866</v>
      </c>
      <c r="F10665">
        <v>2020</v>
      </c>
    </row>
    <row r="10666" spans="1:6" x14ac:dyDescent="0.25">
      <c r="A10666" t="s">
        <v>2389</v>
      </c>
      <c r="B10666" t="s">
        <v>2401</v>
      </c>
      <c r="C10666" t="b">
        <v>1</v>
      </c>
      <c r="D10666" t="s">
        <v>15</v>
      </c>
      <c r="E10666">
        <v>11699</v>
      </c>
      <c r="F10666">
        <v>2020</v>
      </c>
    </row>
    <row r="10667" spans="1:6" x14ac:dyDescent="0.25">
      <c r="A10667" t="s">
        <v>2381</v>
      </c>
      <c r="B10667" t="s">
        <v>2339</v>
      </c>
      <c r="C10667" t="b">
        <v>1</v>
      </c>
      <c r="D10667" t="s">
        <v>58</v>
      </c>
      <c r="E10667">
        <v>143417</v>
      </c>
      <c r="F10667">
        <v>2020</v>
      </c>
    </row>
    <row r="10668" spans="1:6" x14ac:dyDescent="0.25">
      <c r="A10668" t="s">
        <v>2389</v>
      </c>
      <c r="B10668" t="s">
        <v>2401</v>
      </c>
      <c r="C10668" t="b">
        <v>1</v>
      </c>
      <c r="D10668" t="s">
        <v>15</v>
      </c>
      <c r="E10668">
        <v>8805</v>
      </c>
      <c r="F10668">
        <v>2020</v>
      </c>
    </row>
    <row r="10669" spans="1:6" x14ac:dyDescent="0.25">
      <c r="A10669" t="s">
        <v>2389</v>
      </c>
      <c r="B10669" t="s">
        <v>2401</v>
      </c>
      <c r="C10669" t="b">
        <v>1</v>
      </c>
      <c r="D10669" t="s">
        <v>15</v>
      </c>
      <c r="E10669">
        <v>4328</v>
      </c>
      <c r="F10669">
        <v>2020</v>
      </c>
    </row>
    <row r="10670" spans="1:6" x14ac:dyDescent="0.25">
      <c r="A10670" t="s">
        <v>2390</v>
      </c>
      <c r="B10670" t="s">
        <v>2401</v>
      </c>
      <c r="C10670" t="b">
        <v>1</v>
      </c>
      <c r="D10670" t="s">
        <v>15</v>
      </c>
      <c r="E10670">
        <v>2925</v>
      </c>
      <c r="F10670">
        <v>2020</v>
      </c>
    </row>
    <row r="10671" spans="1:6" x14ac:dyDescent="0.25">
      <c r="A10671" t="s">
        <v>2390</v>
      </c>
      <c r="B10671" t="s">
        <v>2401</v>
      </c>
      <c r="C10671" t="b">
        <v>1</v>
      </c>
      <c r="D10671" t="s">
        <v>15</v>
      </c>
      <c r="E10671">
        <v>2702</v>
      </c>
      <c r="F10671">
        <v>2020</v>
      </c>
    </row>
    <row r="10672" spans="1:6" x14ac:dyDescent="0.25">
      <c r="A10672" t="s">
        <v>2332</v>
      </c>
      <c r="B10672" t="s">
        <v>2350</v>
      </c>
      <c r="C10672" t="b">
        <v>0</v>
      </c>
      <c r="D10672" t="s">
        <v>15</v>
      </c>
      <c r="E10672">
        <v>0</v>
      </c>
      <c r="F10672">
        <v>2020</v>
      </c>
    </row>
    <row r="10673" spans="1:6" x14ac:dyDescent="0.25">
      <c r="A10673" t="s">
        <v>2381</v>
      </c>
      <c r="B10673" t="s">
        <v>2352</v>
      </c>
      <c r="C10673" t="b">
        <v>1</v>
      </c>
      <c r="D10673" t="s">
        <v>15</v>
      </c>
      <c r="E10673">
        <v>66654</v>
      </c>
      <c r="F10673">
        <v>2020</v>
      </c>
    </row>
    <row r="10674" spans="1:6" x14ac:dyDescent="0.25">
      <c r="A10674" t="s">
        <v>2390</v>
      </c>
      <c r="B10674" t="s">
        <v>2401</v>
      </c>
      <c r="C10674" t="b">
        <v>1</v>
      </c>
      <c r="D10674" t="s">
        <v>74</v>
      </c>
      <c r="E10674">
        <v>629015</v>
      </c>
      <c r="F10674">
        <v>2020</v>
      </c>
    </row>
    <row r="10675" spans="1:6" x14ac:dyDescent="0.25">
      <c r="A10675" t="s">
        <v>2338</v>
      </c>
      <c r="B10675" t="s">
        <v>2401</v>
      </c>
      <c r="C10675" t="b">
        <v>0</v>
      </c>
      <c r="D10675" t="s">
        <v>79</v>
      </c>
      <c r="E10675">
        <v>803</v>
      </c>
      <c r="F10675">
        <v>2020</v>
      </c>
    </row>
    <row r="10676" spans="1:6" x14ac:dyDescent="0.25">
      <c r="A10676" t="s">
        <v>2381</v>
      </c>
      <c r="B10676" t="s">
        <v>2401</v>
      </c>
      <c r="C10676" t="b">
        <v>1</v>
      </c>
      <c r="D10676" t="s">
        <v>15</v>
      </c>
      <c r="E10676">
        <v>2406</v>
      </c>
      <c r="F10676">
        <v>2020</v>
      </c>
    </row>
    <row r="10677" spans="1:6" x14ac:dyDescent="0.25">
      <c r="A10677" t="s">
        <v>2381</v>
      </c>
      <c r="B10677" t="s">
        <v>2401</v>
      </c>
      <c r="C10677" t="b">
        <v>1</v>
      </c>
      <c r="D10677" t="s">
        <v>15</v>
      </c>
      <c r="E10677">
        <v>2371</v>
      </c>
      <c r="F10677">
        <v>2020</v>
      </c>
    </row>
    <row r="10678" spans="1:6" x14ac:dyDescent="0.25">
      <c r="A10678" t="s">
        <v>2381</v>
      </c>
      <c r="B10678" t="s">
        <v>2401</v>
      </c>
      <c r="C10678" t="b">
        <v>1</v>
      </c>
      <c r="D10678" t="s">
        <v>15</v>
      </c>
      <c r="E10678">
        <v>3647</v>
      </c>
      <c r="F10678">
        <v>2020</v>
      </c>
    </row>
    <row r="10679" spans="1:6" x14ac:dyDescent="0.25">
      <c r="A10679" t="s">
        <v>2332</v>
      </c>
      <c r="B10679" t="s">
        <v>2352</v>
      </c>
      <c r="C10679" t="b">
        <v>0</v>
      </c>
      <c r="D10679" t="s">
        <v>93</v>
      </c>
      <c r="E10679">
        <v>0</v>
      </c>
      <c r="F10679">
        <v>2020</v>
      </c>
    </row>
    <row r="10680" spans="1:6" x14ac:dyDescent="0.25">
      <c r="A10680" t="s">
        <v>2332</v>
      </c>
      <c r="B10680" t="s">
        <v>2386</v>
      </c>
      <c r="C10680" t="b">
        <v>0</v>
      </c>
      <c r="D10680" t="s">
        <v>93</v>
      </c>
      <c r="E10680">
        <v>0</v>
      </c>
      <c r="F10680">
        <v>2020</v>
      </c>
    </row>
    <row r="10681" spans="1:6" x14ac:dyDescent="0.25">
      <c r="A10681" t="s">
        <v>2400</v>
      </c>
      <c r="B10681" t="s">
        <v>2339</v>
      </c>
      <c r="C10681" t="b">
        <v>1</v>
      </c>
      <c r="D10681" t="s">
        <v>35</v>
      </c>
      <c r="E10681">
        <v>84206</v>
      </c>
      <c r="F10681">
        <v>2020</v>
      </c>
    </row>
    <row r="10682" spans="1:6" x14ac:dyDescent="0.25">
      <c r="A10682" t="s">
        <v>2373</v>
      </c>
      <c r="B10682" t="s">
        <v>2339</v>
      </c>
      <c r="C10682" t="b">
        <v>1</v>
      </c>
      <c r="D10682" t="s">
        <v>40</v>
      </c>
      <c r="E10682">
        <v>5365</v>
      </c>
      <c r="F10682">
        <v>2020</v>
      </c>
    </row>
    <row r="10683" spans="1:6" x14ac:dyDescent="0.25">
      <c r="A10683" t="s">
        <v>2381</v>
      </c>
      <c r="B10683" t="s">
        <v>2350</v>
      </c>
      <c r="C10683" t="b">
        <v>1</v>
      </c>
      <c r="D10683" t="s">
        <v>60</v>
      </c>
      <c r="E10683">
        <v>4</v>
      </c>
      <c r="F10683">
        <v>2020</v>
      </c>
    </row>
    <row r="10684" spans="1:6" x14ac:dyDescent="0.25">
      <c r="A10684" t="s">
        <v>2373</v>
      </c>
      <c r="B10684" t="s">
        <v>2339</v>
      </c>
      <c r="C10684" t="b">
        <v>1</v>
      </c>
      <c r="D10684" t="s">
        <v>40</v>
      </c>
      <c r="E10684">
        <v>6168</v>
      </c>
      <c r="F10684">
        <v>2020</v>
      </c>
    </row>
    <row r="10685" spans="1:6" x14ac:dyDescent="0.25">
      <c r="A10685" t="s">
        <v>2389</v>
      </c>
      <c r="B10685" t="s">
        <v>2401</v>
      </c>
      <c r="C10685" t="b">
        <v>1</v>
      </c>
      <c r="D10685" t="s">
        <v>55</v>
      </c>
      <c r="E10685">
        <v>3750</v>
      </c>
      <c r="F10685">
        <v>2020</v>
      </c>
    </row>
    <row r="10686" spans="1:6" x14ac:dyDescent="0.25">
      <c r="A10686" t="s">
        <v>2389</v>
      </c>
      <c r="B10686" t="s">
        <v>2401</v>
      </c>
      <c r="C10686" t="b">
        <v>1</v>
      </c>
      <c r="D10686" t="s">
        <v>119</v>
      </c>
      <c r="E10686">
        <v>2969</v>
      </c>
      <c r="F10686">
        <v>2020</v>
      </c>
    </row>
    <row r="10687" spans="1:6" x14ac:dyDescent="0.25">
      <c r="A10687" t="s">
        <v>2381</v>
      </c>
      <c r="B10687" t="s">
        <v>2401</v>
      </c>
      <c r="C10687" t="b">
        <v>1</v>
      </c>
      <c r="D10687" t="s">
        <v>55</v>
      </c>
      <c r="E10687">
        <v>3767</v>
      </c>
      <c r="F10687">
        <v>2020</v>
      </c>
    </row>
    <row r="10688" spans="1:6" x14ac:dyDescent="0.25">
      <c r="A10688" t="s">
        <v>2381</v>
      </c>
      <c r="B10688" t="s">
        <v>2401</v>
      </c>
      <c r="C10688" t="b">
        <v>1</v>
      </c>
      <c r="D10688" t="s">
        <v>55</v>
      </c>
      <c r="E10688">
        <v>3282</v>
      </c>
      <c r="F10688">
        <v>2020</v>
      </c>
    </row>
    <row r="10689" spans="1:6" x14ac:dyDescent="0.25">
      <c r="A10689" t="s">
        <v>2381</v>
      </c>
      <c r="B10689" t="s">
        <v>2339</v>
      </c>
      <c r="C10689" t="b">
        <v>1</v>
      </c>
      <c r="D10689" t="s">
        <v>95</v>
      </c>
      <c r="E10689">
        <v>586243</v>
      </c>
      <c r="F10689">
        <v>2020</v>
      </c>
    </row>
    <row r="10690" spans="1:6" x14ac:dyDescent="0.25">
      <c r="A10690" t="s">
        <v>2381</v>
      </c>
      <c r="B10690" t="s">
        <v>2339</v>
      </c>
      <c r="C10690" t="b">
        <v>1</v>
      </c>
      <c r="D10690" t="s">
        <v>82</v>
      </c>
      <c r="E10690">
        <v>18227</v>
      </c>
      <c r="F10690">
        <v>2020</v>
      </c>
    </row>
    <row r="10691" spans="1:6" x14ac:dyDescent="0.25">
      <c r="A10691" t="s">
        <v>2381</v>
      </c>
      <c r="B10691" t="s">
        <v>2339</v>
      </c>
      <c r="C10691" t="b">
        <v>1</v>
      </c>
      <c r="D10691" t="s">
        <v>82</v>
      </c>
      <c r="E10691">
        <v>44192</v>
      </c>
      <c r="F10691">
        <v>2020</v>
      </c>
    </row>
    <row r="10692" spans="1:6" x14ac:dyDescent="0.25">
      <c r="A10692" t="s">
        <v>2381</v>
      </c>
      <c r="B10692" t="s">
        <v>2401</v>
      </c>
      <c r="C10692" t="b">
        <v>1</v>
      </c>
      <c r="D10692" t="s">
        <v>37</v>
      </c>
      <c r="E10692">
        <v>3414</v>
      </c>
      <c r="F10692">
        <v>2020</v>
      </c>
    </row>
    <row r="10693" spans="1:6" x14ac:dyDescent="0.25">
      <c r="A10693" t="s">
        <v>2381</v>
      </c>
      <c r="B10693" t="s">
        <v>2401</v>
      </c>
      <c r="C10693" t="b">
        <v>1</v>
      </c>
      <c r="D10693" t="s">
        <v>88</v>
      </c>
      <c r="E10693">
        <v>36320</v>
      </c>
      <c r="F10693">
        <v>2020</v>
      </c>
    </row>
    <row r="10694" spans="1:6" x14ac:dyDescent="0.25">
      <c r="A10694" t="s">
        <v>2332</v>
      </c>
      <c r="B10694" t="s">
        <v>2386</v>
      </c>
      <c r="C10694" t="b">
        <v>0</v>
      </c>
      <c r="D10694" t="s">
        <v>114</v>
      </c>
      <c r="E10694">
        <v>0</v>
      </c>
      <c r="F10694">
        <v>2020</v>
      </c>
    </row>
    <row r="10695" spans="1:6" x14ac:dyDescent="0.25">
      <c r="A10695" t="s">
        <v>2338</v>
      </c>
      <c r="B10695" t="s">
        <v>2386</v>
      </c>
      <c r="C10695" t="b">
        <v>1</v>
      </c>
      <c r="D10695" t="s">
        <v>114</v>
      </c>
      <c r="E10695">
        <v>28974</v>
      </c>
      <c r="F10695">
        <v>2020</v>
      </c>
    </row>
    <row r="10696" spans="1:6" x14ac:dyDescent="0.25">
      <c r="A10696" t="s">
        <v>2353</v>
      </c>
      <c r="B10696" t="s">
        <v>2350</v>
      </c>
      <c r="C10696" t="b">
        <v>0</v>
      </c>
      <c r="D10696" t="s">
        <v>79</v>
      </c>
      <c r="E10696">
        <v>10.827</v>
      </c>
      <c r="F10696">
        <v>2020</v>
      </c>
    </row>
    <row r="10697" spans="1:6" x14ac:dyDescent="0.25">
      <c r="A10697" t="s">
        <v>2444</v>
      </c>
      <c r="B10697" t="s">
        <v>2352</v>
      </c>
      <c r="C10697" t="b">
        <v>1</v>
      </c>
      <c r="D10697" t="s">
        <v>79</v>
      </c>
      <c r="E10697">
        <v>20208.172999999999</v>
      </c>
      <c r="F10697">
        <v>2020</v>
      </c>
    </row>
    <row r="10698" spans="1:6" x14ac:dyDescent="0.25">
      <c r="A10698" t="s">
        <v>2453</v>
      </c>
      <c r="B10698" t="s">
        <v>2350</v>
      </c>
      <c r="C10698" t="b">
        <v>1</v>
      </c>
      <c r="D10698" t="s">
        <v>79</v>
      </c>
      <c r="E10698">
        <v>11</v>
      </c>
      <c r="F10698">
        <v>2020</v>
      </c>
    </row>
    <row r="10699" spans="1:6" x14ac:dyDescent="0.25">
      <c r="A10699" t="s">
        <v>2381</v>
      </c>
      <c r="B10699" t="s">
        <v>2401</v>
      </c>
      <c r="C10699" t="b">
        <v>1</v>
      </c>
      <c r="D10699" t="s">
        <v>15</v>
      </c>
      <c r="E10699">
        <v>126</v>
      </c>
      <c r="F10699">
        <v>2020</v>
      </c>
    </row>
    <row r="10700" spans="1:6" x14ac:dyDescent="0.25">
      <c r="A10700" t="s">
        <v>2446</v>
      </c>
      <c r="B10700" t="s">
        <v>2401</v>
      </c>
      <c r="C10700" t="b">
        <v>1</v>
      </c>
      <c r="D10700" t="s">
        <v>79</v>
      </c>
      <c r="E10700">
        <v>14158</v>
      </c>
      <c r="F10700">
        <v>2020</v>
      </c>
    </row>
    <row r="10701" spans="1:6" x14ac:dyDescent="0.25">
      <c r="A10701" t="s">
        <v>2381</v>
      </c>
      <c r="B10701" t="s">
        <v>2401</v>
      </c>
      <c r="C10701" t="b">
        <v>1</v>
      </c>
      <c r="D10701" t="s">
        <v>88</v>
      </c>
      <c r="E10701">
        <v>7739</v>
      </c>
      <c r="F10701">
        <v>2020</v>
      </c>
    </row>
    <row r="10702" spans="1:6" x14ac:dyDescent="0.25">
      <c r="A10702" t="s">
        <v>2381</v>
      </c>
      <c r="B10702" t="s">
        <v>2401</v>
      </c>
      <c r="C10702" t="b">
        <v>1</v>
      </c>
      <c r="D10702" t="s">
        <v>37</v>
      </c>
      <c r="E10702">
        <v>3340</v>
      </c>
      <c r="F10702">
        <v>2020</v>
      </c>
    </row>
    <row r="10703" spans="1:6" x14ac:dyDescent="0.25">
      <c r="A10703" t="s">
        <v>2383</v>
      </c>
      <c r="B10703" t="s">
        <v>2401</v>
      </c>
      <c r="C10703" t="b">
        <v>1</v>
      </c>
      <c r="D10703" t="s">
        <v>15</v>
      </c>
      <c r="E10703">
        <v>1582</v>
      </c>
      <c r="F10703">
        <v>2020</v>
      </c>
    </row>
    <row r="10704" spans="1:6" x14ac:dyDescent="0.25">
      <c r="A10704" t="s">
        <v>2381</v>
      </c>
      <c r="B10704" t="s">
        <v>2401</v>
      </c>
      <c r="C10704" t="b">
        <v>1</v>
      </c>
      <c r="D10704" t="s">
        <v>88</v>
      </c>
      <c r="E10704">
        <v>8568</v>
      </c>
      <c r="F10704">
        <v>2020</v>
      </c>
    </row>
    <row r="10705" spans="1:6" x14ac:dyDescent="0.25">
      <c r="A10705" t="s">
        <v>2390</v>
      </c>
      <c r="B10705" t="s">
        <v>2401</v>
      </c>
      <c r="C10705" t="b">
        <v>1</v>
      </c>
      <c r="D10705" t="s">
        <v>88</v>
      </c>
      <c r="E10705">
        <v>7850</v>
      </c>
      <c r="F10705">
        <v>2020</v>
      </c>
    </row>
    <row r="10706" spans="1:6" x14ac:dyDescent="0.25">
      <c r="A10706" t="s">
        <v>2381</v>
      </c>
      <c r="B10706" t="s">
        <v>2401</v>
      </c>
      <c r="C10706" t="b">
        <v>1</v>
      </c>
      <c r="D10706" t="s">
        <v>88</v>
      </c>
      <c r="E10706">
        <v>8958</v>
      </c>
      <c r="F10706">
        <v>2020</v>
      </c>
    </row>
    <row r="10707" spans="1:6" x14ac:dyDescent="0.25">
      <c r="A10707" t="s">
        <v>2383</v>
      </c>
      <c r="B10707" t="s">
        <v>2339</v>
      </c>
      <c r="C10707" t="b">
        <v>1</v>
      </c>
      <c r="D10707" t="s">
        <v>55</v>
      </c>
      <c r="E10707">
        <v>2713</v>
      </c>
      <c r="F10707">
        <v>2020</v>
      </c>
    </row>
    <row r="10708" spans="1:6" x14ac:dyDescent="0.25">
      <c r="A10708" t="s">
        <v>2381</v>
      </c>
      <c r="B10708" t="s">
        <v>2401</v>
      </c>
      <c r="C10708" t="b">
        <v>1</v>
      </c>
      <c r="D10708" t="s">
        <v>66</v>
      </c>
      <c r="E10708">
        <v>4157</v>
      </c>
      <c r="F10708">
        <v>2020</v>
      </c>
    </row>
    <row r="10709" spans="1:6" x14ac:dyDescent="0.25">
      <c r="A10709" t="s">
        <v>2353</v>
      </c>
      <c r="B10709" t="s">
        <v>2352</v>
      </c>
      <c r="C10709" t="b">
        <v>0</v>
      </c>
      <c r="D10709" t="s">
        <v>15</v>
      </c>
      <c r="E10709">
        <v>4159.8140000000003</v>
      </c>
      <c r="F10709">
        <v>2020</v>
      </c>
    </row>
    <row r="10710" spans="1:6" x14ac:dyDescent="0.25">
      <c r="A10710" t="s">
        <v>2389</v>
      </c>
      <c r="B10710" t="s">
        <v>2386</v>
      </c>
      <c r="C10710" t="b">
        <v>1</v>
      </c>
      <c r="D10710" t="s">
        <v>15</v>
      </c>
      <c r="E10710">
        <v>11252.186</v>
      </c>
      <c r="F10710">
        <v>2020</v>
      </c>
    </row>
    <row r="10711" spans="1:6" x14ac:dyDescent="0.25">
      <c r="A10711" t="s">
        <v>2381</v>
      </c>
      <c r="B10711" t="s">
        <v>2401</v>
      </c>
      <c r="C10711" t="b">
        <v>1</v>
      </c>
      <c r="D10711" t="s">
        <v>97</v>
      </c>
      <c r="E10711">
        <v>3065</v>
      </c>
      <c r="F10711">
        <v>2020</v>
      </c>
    </row>
    <row r="10712" spans="1:6" x14ac:dyDescent="0.25">
      <c r="A10712" t="s">
        <v>2381</v>
      </c>
      <c r="B10712" t="s">
        <v>2401</v>
      </c>
      <c r="C10712" t="b">
        <v>1</v>
      </c>
      <c r="D10712" t="s">
        <v>15</v>
      </c>
      <c r="E10712">
        <v>1274</v>
      </c>
      <c r="F10712">
        <v>2020</v>
      </c>
    </row>
    <row r="10713" spans="1:6" x14ac:dyDescent="0.25">
      <c r="A10713" t="s">
        <v>2381</v>
      </c>
      <c r="B10713" t="s">
        <v>2401</v>
      </c>
      <c r="C10713" t="b">
        <v>1</v>
      </c>
      <c r="D10713" t="s">
        <v>119</v>
      </c>
      <c r="E10713">
        <v>2498</v>
      </c>
      <c r="F10713">
        <v>2020</v>
      </c>
    </row>
    <row r="10714" spans="1:6" x14ac:dyDescent="0.25">
      <c r="A10714" t="s">
        <v>2454</v>
      </c>
      <c r="B10714" t="s">
        <v>2339</v>
      </c>
      <c r="C10714" t="b">
        <v>1</v>
      </c>
      <c r="D10714" t="s">
        <v>90</v>
      </c>
      <c r="E10714">
        <v>600126</v>
      </c>
      <c r="F10714">
        <v>2020</v>
      </c>
    </row>
    <row r="10715" spans="1:6" x14ac:dyDescent="0.25">
      <c r="A10715" t="s">
        <v>2381</v>
      </c>
      <c r="B10715" t="s">
        <v>2339</v>
      </c>
      <c r="C10715" t="b">
        <v>1</v>
      </c>
      <c r="D10715" t="s">
        <v>69</v>
      </c>
      <c r="E10715">
        <v>33882</v>
      </c>
      <c r="F10715">
        <v>2020</v>
      </c>
    </row>
    <row r="10716" spans="1:6" x14ac:dyDescent="0.25">
      <c r="A10716" t="s">
        <v>2408</v>
      </c>
      <c r="B10716" t="s">
        <v>2401</v>
      </c>
      <c r="C10716" t="b">
        <v>1</v>
      </c>
      <c r="D10716" t="s">
        <v>8</v>
      </c>
      <c r="E10716">
        <v>39966</v>
      </c>
      <c r="F10716">
        <v>2020</v>
      </c>
    </row>
    <row r="10717" spans="1:6" x14ac:dyDescent="0.25">
      <c r="A10717" t="s">
        <v>2381</v>
      </c>
      <c r="B10717" t="s">
        <v>2401</v>
      </c>
      <c r="C10717" t="b">
        <v>1</v>
      </c>
      <c r="D10717" t="s">
        <v>15</v>
      </c>
      <c r="E10717">
        <v>49348</v>
      </c>
      <c r="F10717">
        <v>2020</v>
      </c>
    </row>
    <row r="10718" spans="1:6" x14ac:dyDescent="0.25">
      <c r="A10718" t="s">
        <v>2381</v>
      </c>
      <c r="B10718" t="s">
        <v>2401</v>
      </c>
      <c r="C10718" t="b">
        <v>1</v>
      </c>
      <c r="D10718" t="s">
        <v>55</v>
      </c>
      <c r="E10718">
        <v>2903</v>
      </c>
      <c r="F10718">
        <v>2020</v>
      </c>
    </row>
    <row r="10719" spans="1:6" x14ac:dyDescent="0.25">
      <c r="A10719" t="s">
        <v>2446</v>
      </c>
      <c r="B10719" t="s">
        <v>2401</v>
      </c>
      <c r="C10719" t="b">
        <v>1</v>
      </c>
      <c r="D10719" t="s">
        <v>15</v>
      </c>
      <c r="E10719">
        <v>241258</v>
      </c>
      <c r="F10719">
        <v>2020</v>
      </c>
    </row>
    <row r="10720" spans="1:6" x14ac:dyDescent="0.25">
      <c r="A10720" t="s">
        <v>2390</v>
      </c>
      <c r="B10720" t="s">
        <v>2341</v>
      </c>
      <c r="C10720" t="b">
        <v>1</v>
      </c>
      <c r="D10720" t="s">
        <v>6</v>
      </c>
      <c r="E10720">
        <v>9473</v>
      </c>
      <c r="F10720">
        <v>2020</v>
      </c>
    </row>
    <row r="10721" spans="1:6" x14ac:dyDescent="0.25">
      <c r="A10721" t="s">
        <v>2332</v>
      </c>
      <c r="B10721" t="s">
        <v>2386</v>
      </c>
      <c r="C10721" t="b">
        <v>0</v>
      </c>
      <c r="D10721" t="s">
        <v>15</v>
      </c>
      <c r="E10721">
        <v>0</v>
      </c>
      <c r="F10721">
        <v>2020</v>
      </c>
    </row>
    <row r="10722" spans="1:6" x14ac:dyDescent="0.25">
      <c r="A10722" t="s">
        <v>2454</v>
      </c>
      <c r="B10722" t="s">
        <v>2339</v>
      </c>
      <c r="C10722" t="b">
        <v>1</v>
      </c>
      <c r="D10722" t="s">
        <v>85</v>
      </c>
      <c r="E10722">
        <v>274660</v>
      </c>
      <c r="F10722">
        <v>2020</v>
      </c>
    </row>
    <row r="10723" spans="1:6" x14ac:dyDescent="0.25">
      <c r="A10723" t="s">
        <v>2381</v>
      </c>
      <c r="B10723" t="s">
        <v>2386</v>
      </c>
      <c r="C10723" t="b">
        <v>1</v>
      </c>
      <c r="D10723" t="s">
        <v>93</v>
      </c>
      <c r="E10723">
        <v>8129.1</v>
      </c>
      <c r="F10723">
        <v>2020</v>
      </c>
    </row>
    <row r="10724" spans="1:6" x14ac:dyDescent="0.25">
      <c r="A10724" t="s">
        <v>2381</v>
      </c>
      <c r="B10724" t="s">
        <v>2339</v>
      </c>
      <c r="C10724" t="b">
        <v>1</v>
      </c>
      <c r="D10724" t="s">
        <v>71</v>
      </c>
      <c r="E10724">
        <v>328737</v>
      </c>
      <c r="F10724">
        <v>2020</v>
      </c>
    </row>
    <row r="10725" spans="1:6" x14ac:dyDescent="0.25">
      <c r="A10725" t="s">
        <v>2446</v>
      </c>
      <c r="B10725" t="s">
        <v>2341</v>
      </c>
      <c r="C10725" t="b">
        <v>1</v>
      </c>
      <c r="D10725" t="s">
        <v>6</v>
      </c>
      <c r="E10725">
        <v>20808</v>
      </c>
      <c r="F10725">
        <v>2020</v>
      </c>
    </row>
    <row r="10726" spans="1:6" x14ac:dyDescent="0.25">
      <c r="A10726" t="s">
        <v>2381</v>
      </c>
      <c r="B10726" t="s">
        <v>2401</v>
      </c>
      <c r="C10726" t="b">
        <v>1</v>
      </c>
      <c r="D10726" t="s">
        <v>15</v>
      </c>
      <c r="E10726">
        <v>123952</v>
      </c>
      <c r="F10726">
        <v>2020</v>
      </c>
    </row>
    <row r="10727" spans="1:6" x14ac:dyDescent="0.25">
      <c r="A10727" t="s">
        <v>2381</v>
      </c>
      <c r="B10727" t="s">
        <v>2401</v>
      </c>
      <c r="C10727" t="b">
        <v>1</v>
      </c>
      <c r="D10727" t="s">
        <v>15</v>
      </c>
      <c r="E10727">
        <v>43474</v>
      </c>
      <c r="F10727">
        <v>2020</v>
      </c>
    </row>
    <row r="10728" spans="1:6" x14ac:dyDescent="0.25">
      <c r="A10728" t="s">
        <v>2381</v>
      </c>
      <c r="B10728" t="s">
        <v>2401</v>
      </c>
      <c r="C10728" t="b">
        <v>1</v>
      </c>
      <c r="D10728" t="s">
        <v>15</v>
      </c>
      <c r="E10728">
        <v>45032</v>
      </c>
      <c r="F10728">
        <v>2020</v>
      </c>
    </row>
    <row r="10729" spans="1:6" x14ac:dyDescent="0.25">
      <c r="A10729" t="s">
        <v>2381</v>
      </c>
      <c r="B10729" t="s">
        <v>2401</v>
      </c>
      <c r="C10729" t="b">
        <v>1</v>
      </c>
      <c r="D10729" t="s">
        <v>15</v>
      </c>
      <c r="E10729">
        <v>47113</v>
      </c>
      <c r="F10729">
        <v>2020</v>
      </c>
    </row>
    <row r="10730" spans="1:6" x14ac:dyDescent="0.25">
      <c r="A10730" t="s">
        <v>2332</v>
      </c>
      <c r="B10730" t="s">
        <v>2350</v>
      </c>
      <c r="C10730" t="b">
        <v>0</v>
      </c>
      <c r="D10730" t="s">
        <v>6</v>
      </c>
      <c r="E10730">
        <v>0</v>
      </c>
      <c r="F10730">
        <v>2020</v>
      </c>
    </row>
    <row r="10731" spans="1:6" x14ac:dyDescent="0.25">
      <c r="A10731" t="s">
        <v>2390</v>
      </c>
      <c r="B10731" t="s">
        <v>2352</v>
      </c>
      <c r="C10731" t="b">
        <v>1</v>
      </c>
      <c r="D10731" t="s">
        <v>6</v>
      </c>
      <c r="E10731">
        <v>729085</v>
      </c>
      <c r="F10731">
        <v>2020</v>
      </c>
    </row>
    <row r="10732" spans="1:6" x14ac:dyDescent="0.25">
      <c r="A10732" t="s">
        <v>2381</v>
      </c>
      <c r="B10732" t="s">
        <v>2401</v>
      </c>
      <c r="C10732" t="b">
        <v>1</v>
      </c>
      <c r="D10732" t="s">
        <v>15</v>
      </c>
      <c r="E10732">
        <v>42614</v>
      </c>
      <c r="F10732">
        <v>2020</v>
      </c>
    </row>
    <row r="10733" spans="1:6" x14ac:dyDescent="0.25">
      <c r="A10733" t="s">
        <v>2381</v>
      </c>
      <c r="B10733" t="s">
        <v>2401</v>
      </c>
      <c r="C10733" t="b">
        <v>1</v>
      </c>
      <c r="D10733" t="s">
        <v>15</v>
      </c>
      <c r="E10733">
        <v>48236</v>
      </c>
      <c r="F10733">
        <v>2020</v>
      </c>
    </row>
    <row r="10734" spans="1:6" x14ac:dyDescent="0.25">
      <c r="A10734" t="s">
        <v>2389</v>
      </c>
      <c r="B10734" t="s">
        <v>2339</v>
      </c>
      <c r="C10734" t="b">
        <v>0</v>
      </c>
      <c r="D10734" t="s">
        <v>55</v>
      </c>
      <c r="E10734">
        <v>4298</v>
      </c>
      <c r="F10734">
        <v>2020</v>
      </c>
    </row>
    <row r="10735" spans="1:6" x14ac:dyDescent="0.25">
      <c r="A10735" t="s">
        <v>2398</v>
      </c>
      <c r="B10735" t="s">
        <v>2386</v>
      </c>
      <c r="C10735" t="b">
        <v>1</v>
      </c>
      <c r="D10735" t="s">
        <v>50</v>
      </c>
      <c r="E10735">
        <v>5049</v>
      </c>
      <c r="F10735">
        <v>2020</v>
      </c>
    </row>
    <row r="10736" spans="1:6" x14ac:dyDescent="0.25">
      <c r="A10736" t="s">
        <v>2390</v>
      </c>
      <c r="B10736" t="s">
        <v>2339</v>
      </c>
      <c r="C10736" t="b">
        <v>1</v>
      </c>
      <c r="D10736" t="s">
        <v>95</v>
      </c>
      <c r="E10736">
        <v>402071</v>
      </c>
      <c r="F10736">
        <v>2020</v>
      </c>
    </row>
    <row r="10737" spans="1:6" x14ac:dyDescent="0.25">
      <c r="A10737" t="s">
        <v>2380</v>
      </c>
      <c r="B10737" t="s">
        <v>2339</v>
      </c>
      <c r="C10737" t="b">
        <v>1</v>
      </c>
      <c r="D10737" t="s">
        <v>60</v>
      </c>
      <c r="E10737">
        <v>2826</v>
      </c>
      <c r="F10737">
        <v>2020</v>
      </c>
    </row>
    <row r="10738" spans="1:6" x14ac:dyDescent="0.25">
      <c r="A10738" t="s">
        <v>2440</v>
      </c>
      <c r="B10738" t="s">
        <v>2350</v>
      </c>
      <c r="C10738" t="b">
        <v>1</v>
      </c>
      <c r="D10738" t="s">
        <v>60</v>
      </c>
      <c r="E10738">
        <v>33</v>
      </c>
      <c r="F10738">
        <v>2020</v>
      </c>
    </row>
    <row r="10739" spans="1:6" x14ac:dyDescent="0.25">
      <c r="A10739" t="s">
        <v>2390</v>
      </c>
      <c r="B10739" t="s">
        <v>2339</v>
      </c>
      <c r="C10739" t="b">
        <v>1</v>
      </c>
      <c r="D10739" t="s">
        <v>95</v>
      </c>
      <c r="E10739">
        <v>891936.29</v>
      </c>
      <c r="F10739">
        <v>2020</v>
      </c>
    </row>
    <row r="10740" spans="1:6" x14ac:dyDescent="0.25">
      <c r="A10740" t="s">
        <v>2390</v>
      </c>
      <c r="B10740" t="s">
        <v>2339</v>
      </c>
      <c r="C10740" t="b">
        <v>1</v>
      </c>
      <c r="D10740" t="s">
        <v>95</v>
      </c>
      <c r="E10740">
        <v>318767</v>
      </c>
      <c r="F10740">
        <v>2020</v>
      </c>
    </row>
    <row r="10741" spans="1:6" x14ac:dyDescent="0.25">
      <c r="A10741" t="s">
        <v>2390</v>
      </c>
      <c r="B10741" t="s">
        <v>2401</v>
      </c>
      <c r="C10741" t="b">
        <v>1</v>
      </c>
      <c r="D10741" t="s">
        <v>79</v>
      </c>
      <c r="E10741">
        <v>12309</v>
      </c>
      <c r="F10741">
        <v>2020</v>
      </c>
    </row>
    <row r="10742" spans="1:6" x14ac:dyDescent="0.25">
      <c r="A10742" t="s">
        <v>2454</v>
      </c>
      <c r="B10742" t="s">
        <v>2352</v>
      </c>
      <c r="C10742" t="b">
        <v>1</v>
      </c>
      <c r="D10742" t="s">
        <v>15</v>
      </c>
      <c r="E10742">
        <v>388042</v>
      </c>
      <c r="F10742">
        <v>2020</v>
      </c>
    </row>
    <row r="10743" spans="1:6" x14ac:dyDescent="0.25">
      <c r="A10743" t="s">
        <v>2381</v>
      </c>
      <c r="B10743" t="s">
        <v>2339</v>
      </c>
      <c r="C10743" t="b">
        <v>1</v>
      </c>
      <c r="D10743" t="s">
        <v>69</v>
      </c>
      <c r="E10743">
        <v>40336</v>
      </c>
      <c r="F10743">
        <v>2020</v>
      </c>
    </row>
    <row r="10744" spans="1:6" x14ac:dyDescent="0.25">
      <c r="A10744" t="s">
        <v>2408</v>
      </c>
      <c r="B10744" t="s">
        <v>2343</v>
      </c>
      <c r="C10744" t="b">
        <v>1</v>
      </c>
      <c r="D10744" t="s">
        <v>122</v>
      </c>
      <c r="E10744">
        <v>1747722</v>
      </c>
      <c r="F10744">
        <v>2020</v>
      </c>
    </row>
    <row r="10745" spans="1:6" x14ac:dyDescent="0.25">
      <c r="A10745" t="s">
        <v>2408</v>
      </c>
      <c r="B10745" t="s">
        <v>2343</v>
      </c>
      <c r="C10745" t="b">
        <v>1</v>
      </c>
      <c r="D10745" t="s">
        <v>122</v>
      </c>
      <c r="E10745">
        <v>3203820</v>
      </c>
      <c r="F10745">
        <v>2020</v>
      </c>
    </row>
    <row r="10746" spans="1:6" x14ac:dyDescent="0.25">
      <c r="A10746" t="s">
        <v>2446</v>
      </c>
      <c r="B10746" t="s">
        <v>2339</v>
      </c>
      <c r="C10746" t="b">
        <v>1</v>
      </c>
      <c r="D10746" t="s">
        <v>114</v>
      </c>
      <c r="E10746">
        <v>724436</v>
      </c>
      <c r="F10746">
        <v>2020</v>
      </c>
    </row>
    <row r="10747" spans="1:6" x14ac:dyDescent="0.25">
      <c r="A10747" t="s">
        <v>2390</v>
      </c>
      <c r="B10747" t="s">
        <v>2401</v>
      </c>
      <c r="C10747" t="b">
        <v>1</v>
      </c>
      <c r="D10747" t="s">
        <v>15</v>
      </c>
      <c r="E10747">
        <v>35671</v>
      </c>
      <c r="F10747">
        <v>2020</v>
      </c>
    </row>
    <row r="10748" spans="1:6" x14ac:dyDescent="0.25">
      <c r="A10748" t="s">
        <v>2390</v>
      </c>
      <c r="B10748" t="s">
        <v>2401</v>
      </c>
      <c r="C10748" t="b">
        <v>1</v>
      </c>
      <c r="D10748" t="s">
        <v>15</v>
      </c>
      <c r="E10748">
        <v>48545</v>
      </c>
      <c r="F10748">
        <v>2020</v>
      </c>
    </row>
    <row r="10749" spans="1:6" x14ac:dyDescent="0.25">
      <c r="A10749" t="s">
        <v>2381</v>
      </c>
      <c r="B10749" t="s">
        <v>2401</v>
      </c>
      <c r="C10749" t="b">
        <v>1</v>
      </c>
      <c r="D10749" t="s">
        <v>82</v>
      </c>
      <c r="E10749">
        <v>143052</v>
      </c>
      <c r="F10749">
        <v>2020</v>
      </c>
    </row>
    <row r="10750" spans="1:6" x14ac:dyDescent="0.25">
      <c r="A10750" t="s">
        <v>2338</v>
      </c>
      <c r="B10750" t="s">
        <v>2386</v>
      </c>
      <c r="C10750" t="b">
        <v>1</v>
      </c>
      <c r="D10750" t="s">
        <v>55</v>
      </c>
      <c r="E10750">
        <v>10464</v>
      </c>
      <c r="F10750">
        <v>2020</v>
      </c>
    </row>
    <row r="10751" spans="1:6" x14ac:dyDescent="0.25">
      <c r="A10751" t="s">
        <v>2353</v>
      </c>
      <c r="B10751" t="s">
        <v>2352</v>
      </c>
      <c r="C10751" t="b">
        <v>0</v>
      </c>
      <c r="D10751" t="s">
        <v>173</v>
      </c>
      <c r="E10751">
        <v>820.91</v>
      </c>
      <c r="F10751">
        <v>2020</v>
      </c>
    </row>
    <row r="10752" spans="1:6" x14ac:dyDescent="0.25">
      <c r="A10752" t="s">
        <v>2390</v>
      </c>
      <c r="B10752" t="s">
        <v>2386</v>
      </c>
      <c r="C10752" t="b">
        <v>1</v>
      </c>
      <c r="D10752" t="s">
        <v>173</v>
      </c>
      <c r="E10752">
        <v>54852.09</v>
      </c>
      <c r="F10752">
        <v>2020</v>
      </c>
    </row>
    <row r="10753" spans="1:6" x14ac:dyDescent="0.25">
      <c r="A10753" t="s">
        <v>2389</v>
      </c>
      <c r="B10753" t="s">
        <v>2401</v>
      </c>
      <c r="C10753" t="b">
        <v>1</v>
      </c>
      <c r="D10753" t="s">
        <v>55</v>
      </c>
      <c r="E10753">
        <v>3776</v>
      </c>
      <c r="F10753">
        <v>2020</v>
      </c>
    </row>
    <row r="10754" spans="1:6" x14ac:dyDescent="0.25">
      <c r="A10754" t="s">
        <v>2389</v>
      </c>
      <c r="B10754" t="s">
        <v>2401</v>
      </c>
      <c r="C10754" t="b">
        <v>1</v>
      </c>
      <c r="D10754" t="s">
        <v>55</v>
      </c>
      <c r="E10754">
        <v>7193</v>
      </c>
      <c r="F10754">
        <v>2020</v>
      </c>
    </row>
    <row r="10755" spans="1:6" x14ac:dyDescent="0.25">
      <c r="A10755" t="s">
        <v>2389</v>
      </c>
      <c r="B10755" t="s">
        <v>2401</v>
      </c>
      <c r="C10755" t="b">
        <v>1</v>
      </c>
      <c r="D10755" t="s">
        <v>55</v>
      </c>
      <c r="E10755">
        <v>2957</v>
      </c>
      <c r="F10755">
        <v>2020</v>
      </c>
    </row>
    <row r="10756" spans="1:6" x14ac:dyDescent="0.25">
      <c r="A10756" t="s">
        <v>2446</v>
      </c>
      <c r="B10756" t="s">
        <v>2401</v>
      </c>
      <c r="C10756" t="b">
        <v>1</v>
      </c>
      <c r="D10756" t="s">
        <v>88</v>
      </c>
      <c r="E10756">
        <v>6764</v>
      </c>
      <c r="F10756">
        <v>2020</v>
      </c>
    </row>
    <row r="10757" spans="1:6" x14ac:dyDescent="0.25">
      <c r="A10757" t="s">
        <v>2389</v>
      </c>
      <c r="B10757" t="s">
        <v>2401</v>
      </c>
      <c r="C10757" t="b">
        <v>1</v>
      </c>
      <c r="D10757" t="s">
        <v>37</v>
      </c>
      <c r="E10757">
        <v>3234</v>
      </c>
      <c r="F10757">
        <v>2020</v>
      </c>
    </row>
    <row r="10758" spans="1:6" x14ac:dyDescent="0.25">
      <c r="A10758" t="s">
        <v>2389</v>
      </c>
      <c r="B10758" t="s">
        <v>2401</v>
      </c>
      <c r="C10758" t="b">
        <v>1</v>
      </c>
      <c r="D10758" t="s">
        <v>37</v>
      </c>
      <c r="E10758">
        <v>3288</v>
      </c>
      <c r="F10758">
        <v>2020</v>
      </c>
    </row>
    <row r="10759" spans="1:6" x14ac:dyDescent="0.25">
      <c r="A10759" t="s">
        <v>2381</v>
      </c>
      <c r="B10759" t="s">
        <v>2401</v>
      </c>
      <c r="C10759" t="b">
        <v>1</v>
      </c>
      <c r="D10759" t="s">
        <v>8</v>
      </c>
      <c r="E10759">
        <v>72430</v>
      </c>
      <c r="F10759">
        <v>2020</v>
      </c>
    </row>
    <row r="10760" spans="1:6" x14ac:dyDescent="0.25">
      <c r="A10760" t="s">
        <v>2390</v>
      </c>
      <c r="B10760" t="s">
        <v>2339</v>
      </c>
      <c r="C10760" t="b">
        <v>1</v>
      </c>
      <c r="D10760" t="s">
        <v>35</v>
      </c>
      <c r="E10760">
        <v>322378</v>
      </c>
      <c r="F10760">
        <v>2020</v>
      </c>
    </row>
    <row r="10761" spans="1:6" x14ac:dyDescent="0.25">
      <c r="A10761" t="s">
        <v>2332</v>
      </c>
      <c r="B10761" t="s">
        <v>2339</v>
      </c>
      <c r="C10761" t="b">
        <v>0</v>
      </c>
      <c r="D10761" t="s">
        <v>55</v>
      </c>
      <c r="E10761">
        <v>0</v>
      </c>
      <c r="F10761">
        <v>2020</v>
      </c>
    </row>
    <row r="10762" spans="1:6" x14ac:dyDescent="0.25">
      <c r="A10762" t="s">
        <v>2332</v>
      </c>
      <c r="B10762" t="s">
        <v>2339</v>
      </c>
      <c r="C10762" t="b">
        <v>0</v>
      </c>
      <c r="D10762" t="s">
        <v>55</v>
      </c>
      <c r="E10762">
        <v>0</v>
      </c>
      <c r="F10762">
        <v>2020</v>
      </c>
    </row>
    <row r="10763" spans="1:6" x14ac:dyDescent="0.25">
      <c r="A10763" t="s">
        <v>2383</v>
      </c>
      <c r="B10763" t="s">
        <v>2339</v>
      </c>
      <c r="C10763" t="b">
        <v>1</v>
      </c>
      <c r="D10763" t="s">
        <v>93</v>
      </c>
      <c r="E10763">
        <v>770</v>
      </c>
      <c r="F10763">
        <v>2020</v>
      </c>
    </row>
    <row r="10764" spans="1:6" x14ac:dyDescent="0.25">
      <c r="A10764" t="s">
        <v>2379</v>
      </c>
      <c r="B10764" t="s">
        <v>2386</v>
      </c>
      <c r="C10764" t="b">
        <v>1</v>
      </c>
      <c r="D10764" t="s">
        <v>52</v>
      </c>
      <c r="E10764">
        <v>1894</v>
      </c>
      <c r="F10764">
        <v>2020</v>
      </c>
    </row>
    <row r="10765" spans="1:6" x14ac:dyDescent="0.25">
      <c r="A10765" t="s">
        <v>2383</v>
      </c>
      <c r="B10765" t="s">
        <v>2401</v>
      </c>
      <c r="C10765" t="b">
        <v>1</v>
      </c>
      <c r="D10765" t="s">
        <v>52</v>
      </c>
      <c r="E10765">
        <v>580</v>
      </c>
      <c r="F10765">
        <v>2020</v>
      </c>
    </row>
    <row r="10766" spans="1:6" x14ac:dyDescent="0.25">
      <c r="A10766" t="s">
        <v>2383</v>
      </c>
      <c r="B10766" t="s">
        <v>2401</v>
      </c>
      <c r="C10766" t="b">
        <v>1</v>
      </c>
      <c r="D10766" t="s">
        <v>55</v>
      </c>
      <c r="E10766">
        <v>2185</v>
      </c>
      <c r="F10766">
        <v>2020</v>
      </c>
    </row>
    <row r="10767" spans="1:6" x14ac:dyDescent="0.25">
      <c r="A10767" t="s">
        <v>2389</v>
      </c>
      <c r="B10767" t="s">
        <v>2401</v>
      </c>
      <c r="C10767" t="b">
        <v>1</v>
      </c>
      <c r="D10767" t="s">
        <v>55</v>
      </c>
      <c r="E10767">
        <v>3215</v>
      </c>
      <c r="F10767">
        <v>2020</v>
      </c>
    </row>
    <row r="10768" spans="1:6" x14ac:dyDescent="0.25">
      <c r="A10768" t="s">
        <v>2389</v>
      </c>
      <c r="B10768" t="s">
        <v>2401</v>
      </c>
      <c r="C10768" t="b">
        <v>1</v>
      </c>
      <c r="D10768" t="s">
        <v>55</v>
      </c>
      <c r="E10768">
        <v>4398</v>
      </c>
      <c r="F10768">
        <v>2020</v>
      </c>
    </row>
    <row r="10769" spans="1:6" x14ac:dyDescent="0.25">
      <c r="A10769" t="s">
        <v>2389</v>
      </c>
      <c r="B10769" t="s">
        <v>2401</v>
      </c>
      <c r="C10769" t="b">
        <v>1</v>
      </c>
      <c r="D10769" t="s">
        <v>55</v>
      </c>
      <c r="E10769">
        <v>2281</v>
      </c>
      <c r="F10769">
        <v>2020</v>
      </c>
    </row>
    <row r="10770" spans="1:6" x14ac:dyDescent="0.25">
      <c r="A10770" t="s">
        <v>2389</v>
      </c>
      <c r="B10770" t="s">
        <v>2401</v>
      </c>
      <c r="C10770" t="b">
        <v>1</v>
      </c>
      <c r="D10770" t="s">
        <v>55</v>
      </c>
      <c r="E10770">
        <v>3841</v>
      </c>
      <c r="F10770">
        <v>2020</v>
      </c>
    </row>
    <row r="10771" spans="1:6" x14ac:dyDescent="0.25">
      <c r="A10771" t="s">
        <v>2389</v>
      </c>
      <c r="B10771" t="s">
        <v>2401</v>
      </c>
      <c r="C10771" t="b">
        <v>1</v>
      </c>
      <c r="D10771" t="s">
        <v>55</v>
      </c>
      <c r="E10771">
        <v>2351</v>
      </c>
      <c r="F10771">
        <v>2020</v>
      </c>
    </row>
    <row r="10772" spans="1:6" x14ac:dyDescent="0.25">
      <c r="A10772" t="s">
        <v>2390</v>
      </c>
      <c r="B10772" t="s">
        <v>2339</v>
      </c>
      <c r="C10772" t="b">
        <v>1</v>
      </c>
      <c r="D10772" t="s">
        <v>114</v>
      </c>
      <c r="E10772">
        <v>684149</v>
      </c>
      <c r="F10772">
        <v>2020</v>
      </c>
    </row>
    <row r="10773" spans="1:6" x14ac:dyDescent="0.25">
      <c r="A10773" t="s">
        <v>2381</v>
      </c>
      <c r="B10773" t="s">
        <v>2350</v>
      </c>
      <c r="C10773" t="b">
        <v>1</v>
      </c>
      <c r="D10773" t="s">
        <v>29</v>
      </c>
      <c r="E10773">
        <v>140.13999999999999</v>
      </c>
      <c r="F10773">
        <v>2020</v>
      </c>
    </row>
    <row r="10774" spans="1:6" x14ac:dyDescent="0.25">
      <c r="A10774" t="s">
        <v>2446</v>
      </c>
      <c r="B10774" t="s">
        <v>2386</v>
      </c>
      <c r="C10774" t="b">
        <v>1</v>
      </c>
      <c r="D10774" t="s">
        <v>29</v>
      </c>
      <c r="E10774">
        <v>48657</v>
      </c>
      <c r="F10774">
        <v>2020</v>
      </c>
    </row>
    <row r="10775" spans="1:6" x14ac:dyDescent="0.25">
      <c r="A10775" t="s">
        <v>2332</v>
      </c>
      <c r="B10775" t="s">
        <v>2386</v>
      </c>
      <c r="C10775" t="b">
        <v>0</v>
      </c>
      <c r="D10775" t="s">
        <v>29</v>
      </c>
      <c r="E10775">
        <v>0</v>
      </c>
      <c r="F10775">
        <v>2020</v>
      </c>
    </row>
    <row r="10776" spans="1:6" x14ac:dyDescent="0.25">
      <c r="A10776" t="s">
        <v>2389</v>
      </c>
      <c r="B10776" t="s">
        <v>2401</v>
      </c>
      <c r="C10776" t="b">
        <v>1</v>
      </c>
      <c r="D10776" t="s">
        <v>88</v>
      </c>
      <c r="E10776">
        <v>5325</v>
      </c>
      <c r="F10776">
        <v>2020</v>
      </c>
    </row>
    <row r="10777" spans="1:6" x14ac:dyDescent="0.25">
      <c r="A10777" t="s">
        <v>2389</v>
      </c>
      <c r="B10777" t="s">
        <v>2401</v>
      </c>
      <c r="C10777" t="b">
        <v>1</v>
      </c>
      <c r="D10777" t="s">
        <v>88</v>
      </c>
      <c r="E10777">
        <v>3263</v>
      </c>
      <c r="F10777">
        <v>2020</v>
      </c>
    </row>
    <row r="10778" spans="1:6" x14ac:dyDescent="0.25">
      <c r="A10778" t="s">
        <v>2446</v>
      </c>
      <c r="B10778" t="s">
        <v>2341</v>
      </c>
      <c r="C10778" t="b">
        <v>1</v>
      </c>
      <c r="D10778" t="s">
        <v>119</v>
      </c>
      <c r="E10778">
        <v>2313</v>
      </c>
      <c r="F10778">
        <v>2020</v>
      </c>
    </row>
    <row r="10779" spans="1:6" x14ac:dyDescent="0.25">
      <c r="A10779" t="s">
        <v>2389</v>
      </c>
      <c r="B10779" t="s">
        <v>2401</v>
      </c>
      <c r="C10779" t="b">
        <v>1</v>
      </c>
      <c r="D10779" t="s">
        <v>88</v>
      </c>
      <c r="E10779">
        <v>2957</v>
      </c>
      <c r="F10779">
        <v>2020</v>
      </c>
    </row>
    <row r="10780" spans="1:6" x14ac:dyDescent="0.25">
      <c r="A10780" t="s">
        <v>2389</v>
      </c>
      <c r="B10780" t="s">
        <v>2401</v>
      </c>
      <c r="C10780" t="b">
        <v>1</v>
      </c>
      <c r="D10780" t="s">
        <v>103</v>
      </c>
      <c r="E10780">
        <v>2973</v>
      </c>
      <c r="F10780">
        <v>2020</v>
      </c>
    </row>
    <row r="10781" spans="1:6" x14ac:dyDescent="0.25">
      <c r="A10781" t="s">
        <v>2381</v>
      </c>
      <c r="B10781" t="s">
        <v>2401</v>
      </c>
      <c r="C10781" t="b">
        <v>1</v>
      </c>
      <c r="D10781" t="s">
        <v>8</v>
      </c>
      <c r="E10781">
        <v>11915</v>
      </c>
      <c r="F10781">
        <v>2020</v>
      </c>
    </row>
    <row r="10782" spans="1:6" x14ac:dyDescent="0.25">
      <c r="A10782" t="s">
        <v>2381</v>
      </c>
      <c r="B10782" t="s">
        <v>2352</v>
      </c>
      <c r="C10782" t="b">
        <v>1</v>
      </c>
      <c r="D10782" t="s">
        <v>42</v>
      </c>
      <c r="E10782">
        <v>1447</v>
      </c>
      <c r="F10782">
        <v>2020</v>
      </c>
    </row>
    <row r="10783" spans="1:6" x14ac:dyDescent="0.25">
      <c r="A10783" t="s">
        <v>2381</v>
      </c>
      <c r="B10783" t="s">
        <v>2401</v>
      </c>
      <c r="C10783" t="b">
        <v>1</v>
      </c>
      <c r="D10783" t="s">
        <v>55</v>
      </c>
      <c r="E10783">
        <v>4147</v>
      </c>
      <c r="F10783">
        <v>2020</v>
      </c>
    </row>
    <row r="10784" spans="1:6" x14ac:dyDescent="0.25">
      <c r="A10784" t="s">
        <v>2381</v>
      </c>
      <c r="B10784" t="s">
        <v>2401</v>
      </c>
      <c r="C10784" t="b">
        <v>1</v>
      </c>
      <c r="D10784" t="s">
        <v>119</v>
      </c>
      <c r="E10784">
        <v>3661</v>
      </c>
      <c r="F10784">
        <v>2020</v>
      </c>
    </row>
    <row r="10785" spans="1:6" x14ac:dyDescent="0.25">
      <c r="A10785" t="s">
        <v>2389</v>
      </c>
      <c r="B10785" t="s">
        <v>2401</v>
      </c>
      <c r="C10785" t="b">
        <v>1</v>
      </c>
      <c r="D10785" t="s">
        <v>88</v>
      </c>
      <c r="E10785">
        <v>3184</v>
      </c>
      <c r="F10785">
        <v>2020</v>
      </c>
    </row>
    <row r="10786" spans="1:6" x14ac:dyDescent="0.25">
      <c r="A10786" t="s">
        <v>2389</v>
      </c>
      <c r="B10786" t="s">
        <v>2401</v>
      </c>
      <c r="C10786" t="b">
        <v>1</v>
      </c>
      <c r="D10786" t="s">
        <v>88</v>
      </c>
      <c r="E10786">
        <v>3354</v>
      </c>
      <c r="F10786">
        <v>2020</v>
      </c>
    </row>
    <row r="10787" spans="1:6" x14ac:dyDescent="0.25">
      <c r="A10787" t="s">
        <v>2389</v>
      </c>
      <c r="B10787" t="s">
        <v>2401</v>
      </c>
      <c r="C10787" t="b">
        <v>1</v>
      </c>
      <c r="D10787" t="s">
        <v>88</v>
      </c>
      <c r="E10787">
        <v>6459</v>
      </c>
      <c r="F10787">
        <v>2020</v>
      </c>
    </row>
    <row r="10788" spans="1:6" x14ac:dyDescent="0.25">
      <c r="A10788" t="s">
        <v>2408</v>
      </c>
      <c r="B10788" t="s">
        <v>2339</v>
      </c>
      <c r="C10788" t="b">
        <v>1</v>
      </c>
      <c r="D10788" t="s">
        <v>40</v>
      </c>
      <c r="E10788">
        <v>10401</v>
      </c>
      <c r="F10788">
        <v>2020</v>
      </c>
    </row>
    <row r="10789" spans="1:6" x14ac:dyDescent="0.25">
      <c r="A10789" t="s">
        <v>2379</v>
      </c>
      <c r="B10789" t="s">
        <v>2352</v>
      </c>
      <c r="C10789" t="b">
        <v>1</v>
      </c>
      <c r="D10789" t="s">
        <v>79</v>
      </c>
      <c r="E10789">
        <v>37</v>
      </c>
      <c r="F10789">
        <v>2020</v>
      </c>
    </row>
    <row r="10790" spans="1:6" x14ac:dyDescent="0.25">
      <c r="A10790" t="s">
        <v>2383</v>
      </c>
      <c r="B10790" t="s">
        <v>2401</v>
      </c>
      <c r="C10790" t="b">
        <v>1</v>
      </c>
      <c r="D10790" t="s">
        <v>79</v>
      </c>
      <c r="E10790">
        <v>955</v>
      </c>
      <c r="F10790">
        <v>2020</v>
      </c>
    </row>
    <row r="10791" spans="1:6" x14ac:dyDescent="0.25">
      <c r="A10791" t="s">
        <v>2389</v>
      </c>
      <c r="B10791" t="s">
        <v>2352</v>
      </c>
      <c r="C10791" t="b">
        <v>1</v>
      </c>
      <c r="D10791" t="s">
        <v>100</v>
      </c>
      <c r="E10791">
        <v>22086</v>
      </c>
      <c r="F10791">
        <v>2020</v>
      </c>
    </row>
    <row r="10792" spans="1:6" x14ac:dyDescent="0.25">
      <c r="A10792" t="s">
        <v>2338</v>
      </c>
      <c r="B10792" t="s">
        <v>2401</v>
      </c>
      <c r="C10792" t="b">
        <v>1</v>
      </c>
      <c r="D10792" t="s">
        <v>79</v>
      </c>
      <c r="E10792">
        <v>2180</v>
      </c>
      <c r="F10792">
        <v>2020</v>
      </c>
    </row>
    <row r="10793" spans="1:6" x14ac:dyDescent="0.25">
      <c r="A10793" t="s">
        <v>2382</v>
      </c>
      <c r="B10793" t="s">
        <v>2401</v>
      </c>
      <c r="C10793" t="b">
        <v>1</v>
      </c>
      <c r="D10793" t="s">
        <v>15</v>
      </c>
      <c r="E10793">
        <v>1952</v>
      </c>
      <c r="F10793">
        <v>2020</v>
      </c>
    </row>
    <row r="10794" spans="1:6" x14ac:dyDescent="0.25">
      <c r="A10794" t="s">
        <v>2373</v>
      </c>
      <c r="B10794" t="s">
        <v>2401</v>
      </c>
      <c r="C10794" t="b">
        <v>1</v>
      </c>
      <c r="D10794" t="s">
        <v>79</v>
      </c>
      <c r="E10794">
        <v>2197</v>
      </c>
      <c r="F10794">
        <v>2020</v>
      </c>
    </row>
    <row r="10795" spans="1:6" x14ac:dyDescent="0.25">
      <c r="A10795" t="s">
        <v>2383</v>
      </c>
      <c r="B10795" t="s">
        <v>2401</v>
      </c>
      <c r="C10795" t="b">
        <v>1</v>
      </c>
      <c r="D10795" t="s">
        <v>55</v>
      </c>
      <c r="E10795">
        <v>1156</v>
      </c>
      <c r="F10795">
        <v>2020</v>
      </c>
    </row>
    <row r="10796" spans="1:6" x14ac:dyDescent="0.25">
      <c r="A10796" t="s">
        <v>2408</v>
      </c>
      <c r="B10796" t="s">
        <v>2339</v>
      </c>
      <c r="C10796" t="b">
        <v>1</v>
      </c>
      <c r="D10796" t="s">
        <v>35</v>
      </c>
      <c r="E10796">
        <v>1017939</v>
      </c>
      <c r="F10796">
        <v>2020</v>
      </c>
    </row>
    <row r="10797" spans="1:6" x14ac:dyDescent="0.25">
      <c r="A10797" t="s">
        <v>2454</v>
      </c>
      <c r="B10797" t="s">
        <v>2339</v>
      </c>
      <c r="C10797" t="b">
        <v>1</v>
      </c>
      <c r="D10797" t="s">
        <v>114</v>
      </c>
      <c r="E10797">
        <v>617943</v>
      </c>
      <c r="F10797">
        <v>2020</v>
      </c>
    </row>
    <row r="10798" spans="1:6" x14ac:dyDescent="0.25">
      <c r="A10798" t="s">
        <v>2446</v>
      </c>
      <c r="B10798" t="s">
        <v>2339</v>
      </c>
      <c r="C10798" t="b">
        <v>1</v>
      </c>
      <c r="D10798" t="s">
        <v>95</v>
      </c>
      <c r="E10798">
        <v>409180</v>
      </c>
      <c r="F10798">
        <v>2020</v>
      </c>
    </row>
    <row r="10799" spans="1:6" x14ac:dyDescent="0.25">
      <c r="A10799" t="s">
        <v>2408</v>
      </c>
      <c r="B10799" t="s">
        <v>2339</v>
      </c>
      <c r="C10799" t="b">
        <v>1</v>
      </c>
      <c r="D10799" t="s">
        <v>114</v>
      </c>
      <c r="E10799">
        <v>535706</v>
      </c>
      <c r="F10799">
        <v>2020</v>
      </c>
    </row>
    <row r="10800" spans="1:6" x14ac:dyDescent="0.25">
      <c r="A10800" t="s">
        <v>2446</v>
      </c>
      <c r="B10800" t="s">
        <v>2339</v>
      </c>
      <c r="C10800" t="b">
        <v>1</v>
      </c>
      <c r="D10800" t="s">
        <v>114</v>
      </c>
      <c r="E10800">
        <v>881253</v>
      </c>
      <c r="F10800">
        <v>2020</v>
      </c>
    </row>
    <row r="10801" spans="1:6" x14ac:dyDescent="0.25">
      <c r="A10801" t="s">
        <v>2446</v>
      </c>
      <c r="B10801" t="s">
        <v>2339</v>
      </c>
      <c r="C10801" t="b">
        <v>1</v>
      </c>
      <c r="D10801" t="s">
        <v>77</v>
      </c>
      <c r="E10801">
        <v>25284</v>
      </c>
      <c r="F10801">
        <v>2020</v>
      </c>
    </row>
    <row r="10802" spans="1:6" x14ac:dyDescent="0.25">
      <c r="A10802" t="s">
        <v>2390</v>
      </c>
      <c r="B10802" t="s">
        <v>2339</v>
      </c>
      <c r="C10802" t="b">
        <v>1</v>
      </c>
      <c r="D10802" t="s">
        <v>40</v>
      </c>
      <c r="E10802">
        <v>81048</v>
      </c>
      <c r="F10802">
        <v>2020</v>
      </c>
    </row>
    <row r="10803" spans="1:6" x14ac:dyDescent="0.25">
      <c r="A10803" t="s">
        <v>2389</v>
      </c>
      <c r="B10803" t="s">
        <v>2386</v>
      </c>
      <c r="C10803" t="b">
        <v>1</v>
      </c>
      <c r="D10803" t="s">
        <v>93</v>
      </c>
      <c r="E10803">
        <v>1839</v>
      </c>
      <c r="F10803">
        <v>2020</v>
      </c>
    </row>
    <row r="10804" spans="1:6" x14ac:dyDescent="0.25">
      <c r="A10804" t="s">
        <v>2379</v>
      </c>
      <c r="B10804" t="s">
        <v>2352</v>
      </c>
      <c r="C10804" t="b">
        <v>0</v>
      </c>
      <c r="D10804" t="s">
        <v>52</v>
      </c>
      <c r="E10804">
        <v>144578</v>
      </c>
      <c r="F10804">
        <v>2020</v>
      </c>
    </row>
    <row r="10805" spans="1:6" x14ac:dyDescent="0.25">
      <c r="A10805" t="s">
        <v>2332</v>
      </c>
      <c r="B10805" t="s">
        <v>2350</v>
      </c>
      <c r="C10805" t="b">
        <v>0</v>
      </c>
      <c r="D10805" t="s">
        <v>52</v>
      </c>
      <c r="E10805">
        <v>0</v>
      </c>
      <c r="F10805">
        <v>2020</v>
      </c>
    </row>
    <row r="10806" spans="1:6" x14ac:dyDescent="0.25">
      <c r="A10806" t="s">
        <v>2332</v>
      </c>
      <c r="B10806" t="s">
        <v>2372</v>
      </c>
      <c r="C10806" t="b">
        <v>0</v>
      </c>
      <c r="D10806" t="s">
        <v>52</v>
      </c>
      <c r="E10806">
        <v>0</v>
      </c>
      <c r="F10806">
        <v>2020</v>
      </c>
    </row>
    <row r="10807" spans="1:6" x14ac:dyDescent="0.25">
      <c r="A10807" t="s">
        <v>2454</v>
      </c>
      <c r="B10807" t="s">
        <v>2347</v>
      </c>
      <c r="C10807" t="b">
        <v>0</v>
      </c>
      <c r="D10807" t="s">
        <v>52</v>
      </c>
      <c r="E10807">
        <v>473149</v>
      </c>
      <c r="F10807">
        <v>2020</v>
      </c>
    </row>
    <row r="10808" spans="1:6" x14ac:dyDescent="0.25">
      <c r="A10808" t="s">
        <v>2400</v>
      </c>
      <c r="B10808" t="s">
        <v>2350</v>
      </c>
      <c r="C10808" t="b">
        <v>0</v>
      </c>
      <c r="D10808" t="s">
        <v>15</v>
      </c>
      <c r="E10808">
        <v>137.97999999999999</v>
      </c>
      <c r="F10808">
        <v>2020</v>
      </c>
    </row>
    <row r="10809" spans="1:6" x14ac:dyDescent="0.25">
      <c r="A10809" t="s">
        <v>2381</v>
      </c>
      <c r="B10809" t="s">
        <v>2401</v>
      </c>
      <c r="C10809" t="b">
        <v>1</v>
      </c>
      <c r="D10809" t="s">
        <v>55</v>
      </c>
      <c r="E10809">
        <v>1449</v>
      </c>
      <c r="F10809">
        <v>2020</v>
      </c>
    </row>
    <row r="10810" spans="1:6" x14ac:dyDescent="0.25">
      <c r="A10810" t="s">
        <v>2446</v>
      </c>
      <c r="B10810" t="s">
        <v>2339</v>
      </c>
      <c r="C10810" t="b">
        <v>1</v>
      </c>
      <c r="D10810" t="s">
        <v>97</v>
      </c>
      <c r="E10810">
        <v>35609</v>
      </c>
      <c r="F10810">
        <v>2020</v>
      </c>
    </row>
    <row r="10811" spans="1:6" x14ac:dyDescent="0.25">
      <c r="A10811" t="s">
        <v>2381</v>
      </c>
      <c r="B10811" t="s">
        <v>2401</v>
      </c>
      <c r="C10811" t="b">
        <v>1</v>
      </c>
      <c r="D10811" t="s">
        <v>55</v>
      </c>
      <c r="E10811">
        <v>2001</v>
      </c>
      <c r="F10811">
        <v>2020</v>
      </c>
    </row>
    <row r="10812" spans="1:6" x14ac:dyDescent="0.25">
      <c r="A10812" t="s">
        <v>2381</v>
      </c>
      <c r="B10812" t="s">
        <v>2401</v>
      </c>
      <c r="C10812" t="b">
        <v>1</v>
      </c>
      <c r="D10812" t="s">
        <v>55</v>
      </c>
      <c r="E10812">
        <v>5561</v>
      </c>
      <c r="F10812">
        <v>2020</v>
      </c>
    </row>
    <row r="10813" spans="1:6" x14ac:dyDescent="0.25">
      <c r="A10813" t="s">
        <v>2381</v>
      </c>
      <c r="B10813" t="s">
        <v>2401</v>
      </c>
      <c r="C10813" t="b">
        <v>1</v>
      </c>
      <c r="D10813" t="s">
        <v>55</v>
      </c>
      <c r="E10813">
        <v>1376</v>
      </c>
      <c r="F10813">
        <v>2020</v>
      </c>
    </row>
    <row r="10814" spans="1:6" x14ac:dyDescent="0.25">
      <c r="A10814" t="s">
        <v>2381</v>
      </c>
      <c r="B10814" t="s">
        <v>2401</v>
      </c>
      <c r="C10814" t="b">
        <v>1</v>
      </c>
      <c r="D10814" t="s">
        <v>55</v>
      </c>
      <c r="E10814">
        <v>1093</v>
      </c>
      <c r="F10814">
        <v>2020</v>
      </c>
    </row>
    <row r="10815" spans="1:6" x14ac:dyDescent="0.25">
      <c r="A10815" t="s">
        <v>2381</v>
      </c>
      <c r="B10815" t="s">
        <v>2401</v>
      </c>
      <c r="C10815" t="b">
        <v>1</v>
      </c>
      <c r="D10815" t="s">
        <v>55</v>
      </c>
      <c r="E10815">
        <v>4976</v>
      </c>
      <c r="F10815">
        <v>2020</v>
      </c>
    </row>
    <row r="10816" spans="1:6" x14ac:dyDescent="0.25">
      <c r="A10816" t="s">
        <v>2381</v>
      </c>
      <c r="B10816" t="s">
        <v>2401</v>
      </c>
      <c r="C10816" t="b">
        <v>1</v>
      </c>
      <c r="D10816" t="s">
        <v>55</v>
      </c>
      <c r="E10816">
        <v>6736</v>
      </c>
      <c r="F10816">
        <v>2020</v>
      </c>
    </row>
    <row r="10817" spans="1:6" x14ac:dyDescent="0.25">
      <c r="A10817" t="s">
        <v>2381</v>
      </c>
      <c r="B10817" t="s">
        <v>2339</v>
      </c>
      <c r="C10817" t="b">
        <v>1</v>
      </c>
      <c r="D10817" t="s">
        <v>16</v>
      </c>
      <c r="E10817">
        <v>811678</v>
      </c>
      <c r="F10817">
        <v>2020</v>
      </c>
    </row>
    <row r="10818" spans="1:6" x14ac:dyDescent="0.25">
      <c r="A10818" t="s">
        <v>2446</v>
      </c>
      <c r="B10818" t="s">
        <v>2339</v>
      </c>
      <c r="C10818" t="b">
        <v>1</v>
      </c>
      <c r="D10818" t="s">
        <v>42</v>
      </c>
      <c r="E10818">
        <v>262092</v>
      </c>
      <c r="F10818">
        <v>2020</v>
      </c>
    </row>
    <row r="10819" spans="1:6" x14ac:dyDescent="0.25">
      <c r="A10819" t="s">
        <v>2381</v>
      </c>
      <c r="B10819" t="s">
        <v>2401</v>
      </c>
      <c r="C10819" t="b">
        <v>1</v>
      </c>
      <c r="D10819" t="s">
        <v>55</v>
      </c>
      <c r="E10819">
        <v>7739</v>
      </c>
      <c r="F10819">
        <v>2020</v>
      </c>
    </row>
    <row r="10820" spans="1:6" x14ac:dyDescent="0.25">
      <c r="A10820" t="s">
        <v>2390</v>
      </c>
      <c r="B10820" t="s">
        <v>2401</v>
      </c>
      <c r="C10820" t="b">
        <v>1</v>
      </c>
      <c r="D10820" t="s">
        <v>15</v>
      </c>
      <c r="E10820">
        <v>31418</v>
      </c>
      <c r="F10820">
        <v>2020</v>
      </c>
    </row>
    <row r="10821" spans="1:6" x14ac:dyDescent="0.25">
      <c r="A10821" t="s">
        <v>2390</v>
      </c>
      <c r="B10821" t="s">
        <v>2401</v>
      </c>
      <c r="C10821" t="b">
        <v>1</v>
      </c>
      <c r="D10821" t="s">
        <v>15</v>
      </c>
      <c r="E10821">
        <v>26391</v>
      </c>
      <c r="F10821">
        <v>2020</v>
      </c>
    </row>
    <row r="10822" spans="1:6" x14ac:dyDescent="0.25">
      <c r="A10822" t="s">
        <v>2446</v>
      </c>
      <c r="B10822" t="s">
        <v>2401</v>
      </c>
      <c r="C10822" t="b">
        <v>1</v>
      </c>
      <c r="D10822" t="s">
        <v>15</v>
      </c>
      <c r="E10822">
        <v>41818</v>
      </c>
      <c r="F10822">
        <v>2020</v>
      </c>
    </row>
    <row r="10823" spans="1:6" x14ac:dyDescent="0.25">
      <c r="A10823" t="s">
        <v>2389</v>
      </c>
      <c r="B10823" t="s">
        <v>2401</v>
      </c>
      <c r="C10823" t="b">
        <v>1</v>
      </c>
      <c r="D10823" t="s">
        <v>55</v>
      </c>
      <c r="E10823">
        <v>2925</v>
      </c>
      <c r="F10823">
        <v>2020</v>
      </c>
    </row>
    <row r="10824" spans="1:6" x14ac:dyDescent="0.25">
      <c r="A10824" t="s">
        <v>2332</v>
      </c>
      <c r="B10824" t="s">
        <v>2343</v>
      </c>
      <c r="C10824" t="b">
        <v>0</v>
      </c>
      <c r="D10824" t="s">
        <v>58</v>
      </c>
      <c r="E10824">
        <v>250838</v>
      </c>
      <c r="F10824">
        <v>2020</v>
      </c>
    </row>
    <row r="10825" spans="1:6" x14ac:dyDescent="0.25">
      <c r="A10825" t="s">
        <v>2408</v>
      </c>
      <c r="B10825" t="s">
        <v>2343</v>
      </c>
      <c r="C10825" t="b">
        <v>1</v>
      </c>
      <c r="D10825" t="s">
        <v>58</v>
      </c>
      <c r="E10825">
        <v>527606</v>
      </c>
      <c r="F10825">
        <v>2020</v>
      </c>
    </row>
    <row r="10826" spans="1:6" x14ac:dyDescent="0.25">
      <c r="A10826" t="s">
        <v>2381</v>
      </c>
      <c r="B10826" t="s">
        <v>2401</v>
      </c>
      <c r="C10826" t="b">
        <v>1</v>
      </c>
      <c r="D10826" t="s">
        <v>15</v>
      </c>
      <c r="E10826">
        <v>2852</v>
      </c>
      <c r="F10826">
        <v>2020</v>
      </c>
    </row>
    <row r="10827" spans="1:6" x14ac:dyDescent="0.25">
      <c r="A10827" t="s">
        <v>2381</v>
      </c>
      <c r="B10827" t="s">
        <v>2401</v>
      </c>
      <c r="C10827" t="b">
        <v>1</v>
      </c>
      <c r="D10827" t="s">
        <v>15</v>
      </c>
      <c r="E10827">
        <v>2040</v>
      </c>
      <c r="F10827">
        <v>2020</v>
      </c>
    </row>
    <row r="10828" spans="1:6" x14ac:dyDescent="0.25">
      <c r="A10828" t="s">
        <v>2381</v>
      </c>
      <c r="B10828" t="s">
        <v>2401</v>
      </c>
      <c r="C10828" t="b">
        <v>1</v>
      </c>
      <c r="D10828" t="s">
        <v>15</v>
      </c>
      <c r="E10828">
        <v>1900</v>
      </c>
      <c r="F10828">
        <v>2020</v>
      </c>
    </row>
    <row r="10829" spans="1:6" x14ac:dyDescent="0.25">
      <c r="A10829" t="s">
        <v>2389</v>
      </c>
      <c r="B10829" t="s">
        <v>2401</v>
      </c>
      <c r="C10829" t="b">
        <v>1</v>
      </c>
      <c r="D10829" t="s">
        <v>79</v>
      </c>
      <c r="E10829">
        <v>16028</v>
      </c>
      <c r="F10829">
        <v>2020</v>
      </c>
    </row>
    <row r="10830" spans="1:6" x14ac:dyDescent="0.25">
      <c r="A10830" t="s">
        <v>2381</v>
      </c>
      <c r="B10830" t="s">
        <v>2401</v>
      </c>
      <c r="C10830" t="b">
        <v>1</v>
      </c>
      <c r="D10830" t="s">
        <v>15</v>
      </c>
      <c r="E10830">
        <v>1840</v>
      </c>
      <c r="F10830">
        <v>2020</v>
      </c>
    </row>
    <row r="10831" spans="1:6" x14ac:dyDescent="0.25">
      <c r="A10831" t="s">
        <v>2381</v>
      </c>
      <c r="B10831" t="s">
        <v>2401</v>
      </c>
      <c r="C10831" t="b">
        <v>1</v>
      </c>
      <c r="D10831" t="s">
        <v>15</v>
      </c>
      <c r="E10831">
        <v>2043</v>
      </c>
      <c r="F10831">
        <v>2020</v>
      </c>
    </row>
    <row r="10832" spans="1:6" x14ac:dyDescent="0.25">
      <c r="A10832" t="s">
        <v>2381</v>
      </c>
      <c r="B10832" t="s">
        <v>2401</v>
      </c>
      <c r="C10832" t="b">
        <v>1</v>
      </c>
      <c r="D10832" t="s">
        <v>88</v>
      </c>
      <c r="E10832">
        <v>8312</v>
      </c>
      <c r="F10832">
        <v>2020</v>
      </c>
    </row>
    <row r="10833" spans="1:6" x14ac:dyDescent="0.25">
      <c r="A10833" t="s">
        <v>2381</v>
      </c>
      <c r="B10833" t="s">
        <v>2401</v>
      </c>
      <c r="C10833" t="b">
        <v>1</v>
      </c>
      <c r="D10833" t="s">
        <v>88</v>
      </c>
      <c r="E10833">
        <v>8740</v>
      </c>
      <c r="F10833">
        <v>2020</v>
      </c>
    </row>
    <row r="10834" spans="1:6" x14ac:dyDescent="0.25">
      <c r="A10834" t="s">
        <v>2408</v>
      </c>
      <c r="B10834" t="s">
        <v>2401</v>
      </c>
      <c r="C10834" t="b">
        <v>1</v>
      </c>
      <c r="D10834" t="s">
        <v>88</v>
      </c>
      <c r="E10834">
        <v>9182</v>
      </c>
      <c r="F10834">
        <v>2020</v>
      </c>
    </row>
    <row r="10835" spans="1:6" x14ac:dyDescent="0.25">
      <c r="A10835" t="s">
        <v>2381</v>
      </c>
      <c r="B10835" t="s">
        <v>2401</v>
      </c>
      <c r="C10835" t="b">
        <v>1</v>
      </c>
      <c r="D10835" t="s">
        <v>88</v>
      </c>
      <c r="E10835">
        <v>8172</v>
      </c>
      <c r="F10835">
        <v>2020</v>
      </c>
    </row>
    <row r="10836" spans="1:6" x14ac:dyDescent="0.25">
      <c r="A10836" t="s">
        <v>2381</v>
      </c>
      <c r="B10836" t="s">
        <v>2401</v>
      </c>
      <c r="C10836" t="b">
        <v>1</v>
      </c>
      <c r="D10836" t="s">
        <v>88</v>
      </c>
      <c r="E10836">
        <v>3531</v>
      </c>
      <c r="F10836">
        <v>2020</v>
      </c>
    </row>
    <row r="10837" spans="1:6" x14ac:dyDescent="0.25">
      <c r="A10837" t="s">
        <v>2381</v>
      </c>
      <c r="B10837" t="s">
        <v>2401</v>
      </c>
      <c r="C10837" t="b">
        <v>1</v>
      </c>
      <c r="D10837" t="s">
        <v>88</v>
      </c>
      <c r="E10837">
        <v>9428</v>
      </c>
      <c r="F10837">
        <v>2020</v>
      </c>
    </row>
    <row r="10838" spans="1:6" x14ac:dyDescent="0.25">
      <c r="A10838" t="s">
        <v>2381</v>
      </c>
      <c r="B10838" t="s">
        <v>2401</v>
      </c>
      <c r="C10838" t="b">
        <v>1</v>
      </c>
      <c r="D10838" t="s">
        <v>88</v>
      </c>
      <c r="E10838">
        <v>8087</v>
      </c>
      <c r="F10838">
        <v>2020</v>
      </c>
    </row>
    <row r="10839" spans="1:6" x14ac:dyDescent="0.25">
      <c r="A10839" t="s">
        <v>2381</v>
      </c>
      <c r="B10839" t="s">
        <v>2401</v>
      </c>
      <c r="C10839" t="b">
        <v>1</v>
      </c>
      <c r="D10839" t="s">
        <v>66</v>
      </c>
      <c r="E10839">
        <v>7120</v>
      </c>
      <c r="F10839">
        <v>2020</v>
      </c>
    </row>
    <row r="10840" spans="1:6" x14ac:dyDescent="0.25">
      <c r="A10840" t="s">
        <v>2390</v>
      </c>
      <c r="B10840" t="s">
        <v>2401</v>
      </c>
      <c r="C10840" t="b">
        <v>1</v>
      </c>
      <c r="D10840" t="s">
        <v>88</v>
      </c>
      <c r="E10840">
        <v>7949</v>
      </c>
      <c r="F10840">
        <v>2020</v>
      </c>
    </row>
    <row r="10841" spans="1:6" x14ac:dyDescent="0.25">
      <c r="A10841" t="s">
        <v>2408</v>
      </c>
      <c r="B10841" t="s">
        <v>2401</v>
      </c>
      <c r="C10841" t="b">
        <v>1</v>
      </c>
      <c r="D10841" t="s">
        <v>88</v>
      </c>
      <c r="E10841">
        <v>9112</v>
      </c>
      <c r="F10841">
        <v>2020</v>
      </c>
    </row>
    <row r="10842" spans="1:6" x14ac:dyDescent="0.25">
      <c r="A10842" t="s">
        <v>2390</v>
      </c>
      <c r="B10842" t="s">
        <v>2401</v>
      </c>
      <c r="C10842" t="b">
        <v>1</v>
      </c>
      <c r="D10842" t="s">
        <v>88</v>
      </c>
      <c r="E10842">
        <v>8794</v>
      </c>
      <c r="F10842">
        <v>2020</v>
      </c>
    </row>
    <row r="10843" spans="1:6" x14ac:dyDescent="0.25">
      <c r="A10843" t="s">
        <v>2390</v>
      </c>
      <c r="B10843" t="s">
        <v>2401</v>
      </c>
      <c r="C10843" t="b">
        <v>1</v>
      </c>
      <c r="D10843" t="s">
        <v>88</v>
      </c>
      <c r="E10843">
        <v>3757</v>
      </c>
      <c r="F10843">
        <v>2020</v>
      </c>
    </row>
    <row r="10844" spans="1:6" x14ac:dyDescent="0.25">
      <c r="A10844" t="s">
        <v>2381</v>
      </c>
      <c r="B10844" t="s">
        <v>2401</v>
      </c>
      <c r="C10844" t="b">
        <v>1</v>
      </c>
      <c r="D10844" t="s">
        <v>88</v>
      </c>
      <c r="E10844">
        <v>3720</v>
      </c>
      <c r="F10844">
        <v>2020</v>
      </c>
    </row>
    <row r="10845" spans="1:6" x14ac:dyDescent="0.25">
      <c r="A10845" t="s">
        <v>2389</v>
      </c>
      <c r="B10845" t="s">
        <v>2386</v>
      </c>
      <c r="C10845" t="b">
        <v>1</v>
      </c>
      <c r="D10845" t="s">
        <v>79</v>
      </c>
      <c r="E10845">
        <v>5860</v>
      </c>
      <c r="F10845">
        <v>2020</v>
      </c>
    </row>
    <row r="10846" spans="1:6" x14ac:dyDescent="0.25">
      <c r="A10846" t="s">
        <v>2390</v>
      </c>
      <c r="B10846" t="s">
        <v>2401</v>
      </c>
      <c r="C10846" t="b">
        <v>1</v>
      </c>
      <c r="D10846" t="s">
        <v>88</v>
      </c>
      <c r="E10846">
        <v>39310</v>
      </c>
      <c r="F10846">
        <v>2020</v>
      </c>
    </row>
    <row r="10847" spans="1:6" x14ac:dyDescent="0.25">
      <c r="A10847" t="s">
        <v>2390</v>
      </c>
      <c r="B10847" t="s">
        <v>2339</v>
      </c>
      <c r="C10847" t="b">
        <v>1</v>
      </c>
      <c r="D10847" t="s">
        <v>114</v>
      </c>
      <c r="E10847">
        <v>476558</v>
      </c>
      <c r="F10847">
        <v>2020</v>
      </c>
    </row>
    <row r="10848" spans="1:6" x14ac:dyDescent="0.25">
      <c r="A10848" t="s">
        <v>2389</v>
      </c>
      <c r="B10848" t="s">
        <v>2401</v>
      </c>
      <c r="C10848" t="b">
        <v>1</v>
      </c>
      <c r="D10848" t="s">
        <v>88</v>
      </c>
      <c r="E10848">
        <v>3287</v>
      </c>
      <c r="F10848">
        <v>2020</v>
      </c>
    </row>
    <row r="10849" spans="1:6" x14ac:dyDescent="0.25">
      <c r="A10849" t="s">
        <v>2389</v>
      </c>
      <c r="B10849" t="s">
        <v>2401</v>
      </c>
      <c r="C10849" t="b">
        <v>1</v>
      </c>
      <c r="D10849" t="s">
        <v>88</v>
      </c>
      <c r="E10849">
        <v>3366</v>
      </c>
      <c r="F10849">
        <v>2020</v>
      </c>
    </row>
    <row r="10850" spans="1:6" x14ac:dyDescent="0.25">
      <c r="A10850" t="s">
        <v>2389</v>
      </c>
      <c r="B10850" t="s">
        <v>2401</v>
      </c>
      <c r="C10850" t="b">
        <v>1</v>
      </c>
      <c r="D10850" t="s">
        <v>55</v>
      </c>
      <c r="E10850">
        <v>2316</v>
      </c>
      <c r="F10850">
        <v>2020</v>
      </c>
    </row>
    <row r="10851" spans="1:6" x14ac:dyDescent="0.25">
      <c r="A10851" t="s">
        <v>2381</v>
      </c>
      <c r="B10851" t="s">
        <v>2401</v>
      </c>
      <c r="C10851" t="b">
        <v>1</v>
      </c>
      <c r="D10851" t="s">
        <v>15</v>
      </c>
      <c r="E10851">
        <v>3145</v>
      </c>
      <c r="F10851">
        <v>2020</v>
      </c>
    </row>
    <row r="10852" spans="1:6" x14ac:dyDescent="0.25">
      <c r="A10852" t="s">
        <v>2381</v>
      </c>
      <c r="B10852" t="s">
        <v>2401</v>
      </c>
      <c r="C10852" t="b">
        <v>1</v>
      </c>
      <c r="D10852" t="s">
        <v>88</v>
      </c>
      <c r="E10852">
        <v>5574</v>
      </c>
      <c r="F10852">
        <v>2020</v>
      </c>
    </row>
    <row r="10853" spans="1:6" x14ac:dyDescent="0.25">
      <c r="A10853" t="s">
        <v>2381</v>
      </c>
      <c r="B10853" t="s">
        <v>2401</v>
      </c>
      <c r="C10853" t="b">
        <v>1</v>
      </c>
      <c r="D10853" t="s">
        <v>88</v>
      </c>
      <c r="E10853">
        <v>5260</v>
      </c>
      <c r="F10853">
        <v>2020</v>
      </c>
    </row>
    <row r="10854" spans="1:6" x14ac:dyDescent="0.25">
      <c r="A10854" t="s">
        <v>2381</v>
      </c>
      <c r="B10854" t="s">
        <v>2401</v>
      </c>
      <c r="C10854" t="b">
        <v>1</v>
      </c>
      <c r="D10854" t="s">
        <v>88</v>
      </c>
      <c r="E10854">
        <v>3565</v>
      </c>
      <c r="F10854">
        <v>2020</v>
      </c>
    </row>
    <row r="10855" spans="1:6" x14ac:dyDescent="0.25">
      <c r="A10855" t="s">
        <v>2381</v>
      </c>
      <c r="B10855" t="s">
        <v>2401</v>
      </c>
      <c r="C10855" t="b">
        <v>1</v>
      </c>
      <c r="D10855" t="s">
        <v>88</v>
      </c>
      <c r="E10855">
        <v>8139</v>
      </c>
      <c r="F10855">
        <v>2020</v>
      </c>
    </row>
    <row r="10856" spans="1:6" x14ac:dyDescent="0.25">
      <c r="A10856" t="s">
        <v>2389</v>
      </c>
      <c r="B10856" t="s">
        <v>2401</v>
      </c>
      <c r="C10856" t="b">
        <v>1</v>
      </c>
      <c r="D10856" t="s">
        <v>88</v>
      </c>
      <c r="E10856">
        <v>8532</v>
      </c>
      <c r="F10856">
        <v>2020</v>
      </c>
    </row>
    <row r="10857" spans="1:6" x14ac:dyDescent="0.25">
      <c r="A10857" t="s">
        <v>2389</v>
      </c>
      <c r="B10857" t="s">
        <v>2401</v>
      </c>
      <c r="C10857" t="b">
        <v>1</v>
      </c>
      <c r="D10857" t="s">
        <v>55</v>
      </c>
      <c r="E10857">
        <v>4153</v>
      </c>
      <c r="F10857">
        <v>2020</v>
      </c>
    </row>
    <row r="10858" spans="1:6" x14ac:dyDescent="0.25">
      <c r="A10858" t="s">
        <v>2389</v>
      </c>
      <c r="B10858" t="s">
        <v>2401</v>
      </c>
      <c r="C10858" t="b">
        <v>1</v>
      </c>
      <c r="D10858" t="s">
        <v>15</v>
      </c>
      <c r="E10858">
        <v>1212</v>
      </c>
      <c r="F10858">
        <v>2020</v>
      </c>
    </row>
    <row r="10859" spans="1:6" x14ac:dyDescent="0.25">
      <c r="A10859" t="s">
        <v>2389</v>
      </c>
      <c r="B10859" t="s">
        <v>2401</v>
      </c>
      <c r="C10859" t="b">
        <v>1</v>
      </c>
      <c r="D10859" t="s">
        <v>15</v>
      </c>
      <c r="E10859">
        <v>1889</v>
      </c>
      <c r="F10859">
        <v>2020</v>
      </c>
    </row>
    <row r="10860" spans="1:6" x14ac:dyDescent="0.25">
      <c r="A10860" t="s">
        <v>2389</v>
      </c>
      <c r="B10860" t="s">
        <v>2401</v>
      </c>
      <c r="C10860" t="b">
        <v>1</v>
      </c>
      <c r="D10860" t="s">
        <v>55</v>
      </c>
      <c r="E10860">
        <v>1648</v>
      </c>
      <c r="F10860">
        <v>2020</v>
      </c>
    </row>
    <row r="10861" spans="1:6" x14ac:dyDescent="0.25">
      <c r="A10861" t="s">
        <v>2383</v>
      </c>
      <c r="B10861" t="s">
        <v>2401</v>
      </c>
      <c r="C10861" t="b">
        <v>1</v>
      </c>
      <c r="D10861" t="s">
        <v>15</v>
      </c>
      <c r="E10861">
        <v>2481</v>
      </c>
      <c r="F10861">
        <v>2020</v>
      </c>
    </row>
    <row r="10862" spans="1:6" x14ac:dyDescent="0.25">
      <c r="A10862" t="s">
        <v>2383</v>
      </c>
      <c r="B10862" t="s">
        <v>2401</v>
      </c>
      <c r="C10862" t="b">
        <v>1</v>
      </c>
      <c r="D10862" t="s">
        <v>15</v>
      </c>
      <c r="E10862">
        <v>2182</v>
      </c>
      <c r="F10862">
        <v>2020</v>
      </c>
    </row>
    <row r="10863" spans="1:6" x14ac:dyDescent="0.25">
      <c r="A10863" t="s">
        <v>2389</v>
      </c>
      <c r="B10863" t="s">
        <v>2401</v>
      </c>
      <c r="C10863" t="b">
        <v>1</v>
      </c>
      <c r="D10863" t="s">
        <v>55</v>
      </c>
      <c r="E10863">
        <v>2526</v>
      </c>
      <c r="F10863">
        <v>2020</v>
      </c>
    </row>
    <row r="10864" spans="1:6" x14ac:dyDescent="0.25">
      <c r="A10864" t="s">
        <v>2389</v>
      </c>
      <c r="B10864" t="s">
        <v>2401</v>
      </c>
      <c r="C10864" t="b">
        <v>1</v>
      </c>
      <c r="D10864" t="s">
        <v>55</v>
      </c>
      <c r="E10864">
        <v>3366</v>
      </c>
      <c r="F10864">
        <v>2020</v>
      </c>
    </row>
    <row r="10865" spans="1:6" x14ac:dyDescent="0.25">
      <c r="A10865" t="s">
        <v>2389</v>
      </c>
      <c r="B10865" t="s">
        <v>2401</v>
      </c>
      <c r="C10865" t="b">
        <v>1</v>
      </c>
      <c r="D10865" t="s">
        <v>55</v>
      </c>
      <c r="E10865">
        <v>1398</v>
      </c>
      <c r="F10865">
        <v>2020</v>
      </c>
    </row>
    <row r="10866" spans="1:6" x14ac:dyDescent="0.25">
      <c r="A10866" t="s">
        <v>2389</v>
      </c>
      <c r="B10866" t="s">
        <v>2401</v>
      </c>
      <c r="C10866" t="b">
        <v>1</v>
      </c>
      <c r="D10866" t="s">
        <v>55</v>
      </c>
      <c r="E10866">
        <v>6846</v>
      </c>
      <c r="F10866">
        <v>2020</v>
      </c>
    </row>
    <row r="10867" spans="1:6" x14ac:dyDescent="0.25">
      <c r="A10867" t="s">
        <v>2338</v>
      </c>
      <c r="B10867" t="s">
        <v>2401</v>
      </c>
      <c r="C10867" t="b">
        <v>1</v>
      </c>
      <c r="D10867" t="s">
        <v>15</v>
      </c>
      <c r="E10867">
        <v>1298</v>
      </c>
      <c r="F10867">
        <v>2020</v>
      </c>
    </row>
    <row r="10868" spans="1:6" x14ac:dyDescent="0.25">
      <c r="A10868" t="s">
        <v>2338</v>
      </c>
      <c r="B10868" t="s">
        <v>2401</v>
      </c>
      <c r="C10868" t="b">
        <v>1</v>
      </c>
      <c r="D10868" t="s">
        <v>15</v>
      </c>
      <c r="E10868">
        <v>1856</v>
      </c>
      <c r="F10868">
        <v>2020</v>
      </c>
    </row>
    <row r="10869" spans="1:6" x14ac:dyDescent="0.25">
      <c r="A10869" t="s">
        <v>2381</v>
      </c>
      <c r="B10869" t="s">
        <v>2401</v>
      </c>
      <c r="C10869" t="b">
        <v>1</v>
      </c>
      <c r="D10869" t="s">
        <v>55</v>
      </c>
      <c r="E10869">
        <v>6604</v>
      </c>
      <c r="F10869">
        <v>2020</v>
      </c>
    </row>
    <row r="10870" spans="1:6" x14ac:dyDescent="0.25">
      <c r="A10870" t="s">
        <v>2332</v>
      </c>
      <c r="B10870" t="s">
        <v>2386</v>
      </c>
      <c r="C10870" t="b">
        <v>0</v>
      </c>
      <c r="D10870" t="s">
        <v>24</v>
      </c>
      <c r="E10870">
        <v>0</v>
      </c>
      <c r="F10870">
        <v>2020</v>
      </c>
    </row>
    <row r="10871" spans="1:6" x14ac:dyDescent="0.25">
      <c r="A10871" t="s">
        <v>2338</v>
      </c>
      <c r="B10871" t="s">
        <v>2386</v>
      </c>
      <c r="C10871" t="b">
        <v>1</v>
      </c>
      <c r="D10871" t="s">
        <v>16</v>
      </c>
      <c r="E10871">
        <v>19968</v>
      </c>
      <c r="F10871">
        <v>2020</v>
      </c>
    </row>
    <row r="10872" spans="1:6" x14ac:dyDescent="0.25">
      <c r="A10872" t="s">
        <v>2383</v>
      </c>
      <c r="B10872" t="s">
        <v>2401</v>
      </c>
      <c r="C10872" t="b">
        <v>1</v>
      </c>
      <c r="D10872" t="s">
        <v>16</v>
      </c>
      <c r="E10872">
        <v>3260</v>
      </c>
      <c r="F10872">
        <v>2020</v>
      </c>
    </row>
    <row r="10873" spans="1:6" x14ac:dyDescent="0.25">
      <c r="A10873" t="s">
        <v>2394</v>
      </c>
      <c r="B10873" t="s">
        <v>2352</v>
      </c>
      <c r="C10873" t="b">
        <v>0</v>
      </c>
      <c r="D10873" t="s">
        <v>114</v>
      </c>
      <c r="E10873">
        <v>568993</v>
      </c>
      <c r="F10873">
        <v>2020</v>
      </c>
    </row>
    <row r="10874" spans="1:6" x14ac:dyDescent="0.25">
      <c r="A10874" t="s">
        <v>2381</v>
      </c>
      <c r="B10874" t="s">
        <v>2401</v>
      </c>
      <c r="C10874" t="b">
        <v>1</v>
      </c>
      <c r="D10874" t="s">
        <v>88</v>
      </c>
      <c r="E10874">
        <v>1115</v>
      </c>
      <c r="F10874">
        <v>2020</v>
      </c>
    </row>
    <row r="10875" spans="1:6" x14ac:dyDescent="0.25">
      <c r="A10875" t="s">
        <v>2390</v>
      </c>
      <c r="B10875" t="s">
        <v>2339</v>
      </c>
      <c r="C10875" t="b">
        <v>1</v>
      </c>
      <c r="D10875" t="s">
        <v>52</v>
      </c>
      <c r="E10875">
        <v>90454.57</v>
      </c>
      <c r="F10875">
        <v>2020</v>
      </c>
    </row>
    <row r="10876" spans="1:6" x14ac:dyDescent="0.25">
      <c r="A10876" t="s">
        <v>2446</v>
      </c>
      <c r="B10876" t="s">
        <v>2401</v>
      </c>
      <c r="C10876" t="b">
        <v>1</v>
      </c>
      <c r="D10876" t="s">
        <v>88</v>
      </c>
      <c r="E10876">
        <v>8621</v>
      </c>
      <c r="F10876">
        <v>2020</v>
      </c>
    </row>
    <row r="10877" spans="1:6" x14ac:dyDescent="0.25">
      <c r="A10877" t="s">
        <v>2446</v>
      </c>
      <c r="B10877" t="s">
        <v>2401</v>
      </c>
      <c r="C10877" t="b">
        <v>1</v>
      </c>
      <c r="D10877" t="s">
        <v>88</v>
      </c>
      <c r="E10877">
        <v>7845</v>
      </c>
      <c r="F10877">
        <v>2020</v>
      </c>
    </row>
    <row r="10878" spans="1:6" x14ac:dyDescent="0.25">
      <c r="A10878" t="s">
        <v>2446</v>
      </c>
      <c r="B10878" t="s">
        <v>2401</v>
      </c>
      <c r="C10878" t="b">
        <v>1</v>
      </c>
      <c r="D10878" t="s">
        <v>15</v>
      </c>
      <c r="E10878">
        <v>231275</v>
      </c>
      <c r="F10878">
        <v>2020</v>
      </c>
    </row>
    <row r="10879" spans="1:6" x14ac:dyDescent="0.25">
      <c r="A10879" t="s">
        <v>2332</v>
      </c>
      <c r="B10879" t="s">
        <v>2386</v>
      </c>
      <c r="C10879" t="b">
        <v>0</v>
      </c>
      <c r="D10879" t="s">
        <v>24</v>
      </c>
      <c r="E10879">
        <v>0</v>
      </c>
      <c r="F10879">
        <v>2020</v>
      </c>
    </row>
    <row r="10880" spans="1:6" x14ac:dyDescent="0.25">
      <c r="A10880" t="s">
        <v>2390</v>
      </c>
      <c r="B10880" t="s">
        <v>2401</v>
      </c>
      <c r="C10880" t="b">
        <v>1</v>
      </c>
      <c r="D10880" t="s">
        <v>88</v>
      </c>
      <c r="E10880">
        <v>8187</v>
      </c>
      <c r="F10880">
        <v>2020</v>
      </c>
    </row>
    <row r="10881" spans="1:6" x14ac:dyDescent="0.25">
      <c r="A10881" t="s">
        <v>2390</v>
      </c>
      <c r="B10881" t="s">
        <v>2401</v>
      </c>
      <c r="C10881" t="b">
        <v>1</v>
      </c>
      <c r="D10881" t="s">
        <v>88</v>
      </c>
      <c r="E10881">
        <v>30205</v>
      </c>
      <c r="F10881">
        <v>2020</v>
      </c>
    </row>
    <row r="10882" spans="1:6" x14ac:dyDescent="0.25">
      <c r="A10882" t="s">
        <v>2390</v>
      </c>
      <c r="B10882" t="s">
        <v>2401</v>
      </c>
      <c r="C10882" t="b">
        <v>1</v>
      </c>
      <c r="D10882" t="s">
        <v>88</v>
      </c>
      <c r="E10882">
        <v>7000</v>
      </c>
      <c r="F10882">
        <v>2020</v>
      </c>
    </row>
    <row r="10883" spans="1:6" x14ac:dyDescent="0.25">
      <c r="A10883" t="s">
        <v>2390</v>
      </c>
      <c r="B10883" t="s">
        <v>2401</v>
      </c>
      <c r="C10883" t="b">
        <v>1</v>
      </c>
      <c r="D10883" t="s">
        <v>88</v>
      </c>
      <c r="E10883">
        <v>36024</v>
      </c>
      <c r="F10883">
        <v>2020</v>
      </c>
    </row>
    <row r="10884" spans="1:6" x14ac:dyDescent="0.25">
      <c r="A10884" t="s">
        <v>2381</v>
      </c>
      <c r="B10884" t="s">
        <v>2401</v>
      </c>
      <c r="C10884" t="b">
        <v>1</v>
      </c>
      <c r="D10884" t="s">
        <v>88</v>
      </c>
      <c r="E10884">
        <v>9085</v>
      </c>
      <c r="F10884">
        <v>2020</v>
      </c>
    </row>
    <row r="10885" spans="1:6" x14ac:dyDescent="0.25">
      <c r="A10885" t="s">
        <v>2381</v>
      </c>
      <c r="B10885" t="s">
        <v>2401</v>
      </c>
      <c r="C10885" t="b">
        <v>1</v>
      </c>
      <c r="D10885" t="s">
        <v>88</v>
      </c>
      <c r="E10885">
        <v>8775</v>
      </c>
      <c r="F10885">
        <v>2020</v>
      </c>
    </row>
    <row r="10886" spans="1:6" x14ac:dyDescent="0.25">
      <c r="A10886" t="s">
        <v>2381</v>
      </c>
      <c r="B10886" t="s">
        <v>2401</v>
      </c>
      <c r="C10886" t="b">
        <v>1</v>
      </c>
      <c r="D10886" t="s">
        <v>88</v>
      </c>
      <c r="E10886">
        <v>9192</v>
      </c>
      <c r="F10886">
        <v>2020</v>
      </c>
    </row>
    <row r="10887" spans="1:6" x14ac:dyDescent="0.25">
      <c r="A10887" t="s">
        <v>2446</v>
      </c>
      <c r="B10887" t="s">
        <v>2401</v>
      </c>
      <c r="C10887" t="b">
        <v>1</v>
      </c>
      <c r="D10887" t="s">
        <v>88</v>
      </c>
      <c r="E10887">
        <v>8495</v>
      </c>
      <c r="F10887">
        <v>2020</v>
      </c>
    </row>
    <row r="10888" spans="1:6" x14ac:dyDescent="0.25">
      <c r="A10888" t="s">
        <v>2390</v>
      </c>
      <c r="B10888" t="s">
        <v>2401</v>
      </c>
      <c r="C10888" t="b">
        <v>1</v>
      </c>
      <c r="D10888" t="s">
        <v>88</v>
      </c>
      <c r="E10888">
        <v>8589</v>
      </c>
      <c r="F10888">
        <v>2020</v>
      </c>
    </row>
    <row r="10889" spans="1:6" x14ac:dyDescent="0.25">
      <c r="A10889" t="s">
        <v>2446</v>
      </c>
      <c r="B10889" t="s">
        <v>2401</v>
      </c>
      <c r="C10889" t="b">
        <v>1</v>
      </c>
      <c r="D10889" t="s">
        <v>88</v>
      </c>
      <c r="E10889">
        <v>75356</v>
      </c>
      <c r="F10889">
        <v>2020</v>
      </c>
    </row>
    <row r="10890" spans="1:6" x14ac:dyDescent="0.25">
      <c r="A10890" t="s">
        <v>2338</v>
      </c>
      <c r="B10890" t="s">
        <v>2401</v>
      </c>
      <c r="C10890" t="b">
        <v>0</v>
      </c>
      <c r="D10890" t="s">
        <v>79</v>
      </c>
      <c r="E10890">
        <v>1687</v>
      </c>
      <c r="F10890">
        <v>2020</v>
      </c>
    </row>
    <row r="10891" spans="1:6" x14ac:dyDescent="0.25">
      <c r="A10891" t="s">
        <v>2381</v>
      </c>
      <c r="B10891" t="s">
        <v>2401</v>
      </c>
      <c r="C10891" t="b">
        <v>1</v>
      </c>
      <c r="D10891" t="s">
        <v>15</v>
      </c>
      <c r="E10891">
        <v>3203</v>
      </c>
      <c r="F10891">
        <v>2020</v>
      </c>
    </row>
    <row r="10892" spans="1:6" x14ac:dyDescent="0.25">
      <c r="A10892" t="s">
        <v>2381</v>
      </c>
      <c r="B10892" t="s">
        <v>2401</v>
      </c>
      <c r="C10892" t="b">
        <v>1</v>
      </c>
      <c r="D10892" t="s">
        <v>8</v>
      </c>
      <c r="E10892">
        <v>74756</v>
      </c>
      <c r="F10892">
        <v>2020</v>
      </c>
    </row>
    <row r="10893" spans="1:6" x14ac:dyDescent="0.25">
      <c r="A10893" t="s">
        <v>2381</v>
      </c>
      <c r="B10893" t="s">
        <v>2401</v>
      </c>
      <c r="C10893" t="b">
        <v>1</v>
      </c>
      <c r="D10893" t="s">
        <v>15</v>
      </c>
      <c r="E10893">
        <v>3376</v>
      </c>
      <c r="F10893">
        <v>2020</v>
      </c>
    </row>
    <row r="10894" spans="1:6" x14ac:dyDescent="0.25">
      <c r="A10894" t="s">
        <v>2381</v>
      </c>
      <c r="B10894" t="s">
        <v>2401</v>
      </c>
      <c r="C10894" t="b">
        <v>1</v>
      </c>
      <c r="D10894" t="s">
        <v>88</v>
      </c>
      <c r="E10894">
        <v>8596</v>
      </c>
      <c r="F10894">
        <v>2020</v>
      </c>
    </row>
    <row r="10895" spans="1:6" x14ac:dyDescent="0.25">
      <c r="A10895" t="s">
        <v>2381</v>
      </c>
      <c r="B10895" t="s">
        <v>2401</v>
      </c>
      <c r="C10895" t="b">
        <v>1</v>
      </c>
      <c r="D10895" t="s">
        <v>88</v>
      </c>
      <c r="E10895">
        <v>6923</v>
      </c>
      <c r="F10895">
        <v>2020</v>
      </c>
    </row>
    <row r="10896" spans="1:6" x14ac:dyDescent="0.25">
      <c r="A10896" t="s">
        <v>2390</v>
      </c>
      <c r="B10896" t="s">
        <v>2401</v>
      </c>
      <c r="C10896" t="b">
        <v>1</v>
      </c>
      <c r="D10896" t="s">
        <v>37</v>
      </c>
      <c r="E10896">
        <v>5828</v>
      </c>
      <c r="F10896">
        <v>2020</v>
      </c>
    </row>
    <row r="10897" spans="1:6" x14ac:dyDescent="0.25">
      <c r="A10897" t="s">
        <v>2390</v>
      </c>
      <c r="B10897" t="s">
        <v>2401</v>
      </c>
      <c r="C10897" t="b">
        <v>1</v>
      </c>
      <c r="D10897" t="s">
        <v>88</v>
      </c>
      <c r="E10897">
        <v>7956</v>
      </c>
      <c r="F10897">
        <v>2020</v>
      </c>
    </row>
    <row r="10898" spans="1:6" x14ac:dyDescent="0.25">
      <c r="A10898" t="s">
        <v>2381</v>
      </c>
      <c r="B10898" t="s">
        <v>2401</v>
      </c>
      <c r="C10898" t="b">
        <v>1</v>
      </c>
      <c r="D10898" t="s">
        <v>88</v>
      </c>
      <c r="E10898">
        <v>8600</v>
      </c>
      <c r="F10898">
        <v>2020</v>
      </c>
    </row>
    <row r="10899" spans="1:6" x14ac:dyDescent="0.25">
      <c r="A10899" t="s">
        <v>2446</v>
      </c>
      <c r="B10899" t="s">
        <v>2401</v>
      </c>
      <c r="C10899" t="b">
        <v>1</v>
      </c>
      <c r="D10899" t="s">
        <v>88</v>
      </c>
      <c r="E10899">
        <v>9008</v>
      </c>
      <c r="F10899">
        <v>2020</v>
      </c>
    </row>
    <row r="10900" spans="1:6" x14ac:dyDescent="0.25">
      <c r="A10900" t="s">
        <v>2381</v>
      </c>
      <c r="B10900" t="s">
        <v>2401</v>
      </c>
      <c r="C10900" t="b">
        <v>1</v>
      </c>
      <c r="D10900" t="s">
        <v>88</v>
      </c>
      <c r="E10900">
        <v>7902</v>
      </c>
      <c r="F10900">
        <v>2020</v>
      </c>
    </row>
    <row r="10901" spans="1:6" x14ac:dyDescent="0.25">
      <c r="A10901" t="s">
        <v>2446</v>
      </c>
      <c r="B10901" t="s">
        <v>2401</v>
      </c>
      <c r="C10901" t="b">
        <v>1</v>
      </c>
      <c r="D10901" t="s">
        <v>88</v>
      </c>
      <c r="E10901">
        <v>9155</v>
      </c>
      <c r="F10901">
        <v>2020</v>
      </c>
    </row>
    <row r="10902" spans="1:6" x14ac:dyDescent="0.25">
      <c r="A10902" t="s">
        <v>2389</v>
      </c>
      <c r="B10902" t="s">
        <v>2401</v>
      </c>
      <c r="C10902" t="b">
        <v>1</v>
      </c>
      <c r="D10902" t="s">
        <v>55</v>
      </c>
      <c r="E10902">
        <v>3257</v>
      </c>
      <c r="F10902">
        <v>2020</v>
      </c>
    </row>
    <row r="10903" spans="1:6" x14ac:dyDescent="0.25">
      <c r="A10903" t="s">
        <v>2389</v>
      </c>
      <c r="B10903" t="s">
        <v>2401</v>
      </c>
      <c r="C10903" t="b">
        <v>1</v>
      </c>
      <c r="D10903" t="s">
        <v>55</v>
      </c>
      <c r="E10903">
        <v>4243</v>
      </c>
      <c r="F10903">
        <v>2020</v>
      </c>
    </row>
    <row r="10904" spans="1:6" x14ac:dyDescent="0.25">
      <c r="A10904" t="s">
        <v>2390</v>
      </c>
      <c r="B10904" t="s">
        <v>2401</v>
      </c>
      <c r="C10904" t="b">
        <v>1</v>
      </c>
      <c r="D10904" t="s">
        <v>37</v>
      </c>
      <c r="E10904">
        <v>2266</v>
      </c>
      <c r="F10904">
        <v>2020</v>
      </c>
    </row>
    <row r="10905" spans="1:6" x14ac:dyDescent="0.25">
      <c r="A10905" t="s">
        <v>2389</v>
      </c>
      <c r="B10905" t="s">
        <v>2386</v>
      </c>
      <c r="C10905" t="b">
        <v>1</v>
      </c>
      <c r="D10905" t="s">
        <v>40</v>
      </c>
      <c r="E10905">
        <v>2059</v>
      </c>
      <c r="F10905">
        <v>2020</v>
      </c>
    </row>
    <row r="10906" spans="1:6" x14ac:dyDescent="0.25">
      <c r="A10906" t="s">
        <v>2381</v>
      </c>
      <c r="B10906" t="s">
        <v>2401</v>
      </c>
      <c r="C10906" t="b">
        <v>1</v>
      </c>
      <c r="D10906" t="s">
        <v>15</v>
      </c>
      <c r="E10906">
        <v>2782</v>
      </c>
      <c r="F10906">
        <v>2020</v>
      </c>
    </row>
    <row r="10907" spans="1:6" x14ac:dyDescent="0.25">
      <c r="A10907" t="s">
        <v>2381</v>
      </c>
      <c r="B10907" t="s">
        <v>2401</v>
      </c>
      <c r="C10907" t="b">
        <v>1</v>
      </c>
      <c r="D10907" t="s">
        <v>15</v>
      </c>
      <c r="E10907">
        <v>47559</v>
      </c>
      <c r="F10907">
        <v>2020</v>
      </c>
    </row>
    <row r="10908" spans="1:6" x14ac:dyDescent="0.25">
      <c r="A10908" t="s">
        <v>2381</v>
      </c>
      <c r="B10908" t="s">
        <v>2401</v>
      </c>
      <c r="C10908" t="b">
        <v>1</v>
      </c>
      <c r="D10908" t="s">
        <v>111</v>
      </c>
      <c r="E10908">
        <v>23895</v>
      </c>
      <c r="F10908">
        <v>2020</v>
      </c>
    </row>
    <row r="10909" spans="1:6" x14ac:dyDescent="0.25">
      <c r="A10909" t="s">
        <v>2381</v>
      </c>
      <c r="B10909" t="s">
        <v>2401</v>
      </c>
      <c r="C10909" t="b">
        <v>1</v>
      </c>
      <c r="D10909" t="s">
        <v>79</v>
      </c>
      <c r="E10909">
        <v>7359</v>
      </c>
      <c r="F10909">
        <v>2020</v>
      </c>
    </row>
    <row r="10910" spans="1:6" x14ac:dyDescent="0.25">
      <c r="A10910" t="s">
        <v>2381</v>
      </c>
      <c r="B10910" t="s">
        <v>2401</v>
      </c>
      <c r="C10910" t="b">
        <v>1</v>
      </c>
      <c r="D10910" t="s">
        <v>79</v>
      </c>
      <c r="E10910">
        <v>10485</v>
      </c>
      <c r="F10910">
        <v>2020</v>
      </c>
    </row>
    <row r="10911" spans="1:6" x14ac:dyDescent="0.25">
      <c r="A10911" t="s">
        <v>2390</v>
      </c>
      <c r="B10911" t="s">
        <v>2339</v>
      </c>
      <c r="C10911" t="b">
        <v>1</v>
      </c>
      <c r="D10911" t="s">
        <v>108</v>
      </c>
      <c r="E10911">
        <v>309749</v>
      </c>
      <c r="F10911">
        <v>2020</v>
      </c>
    </row>
    <row r="10912" spans="1:6" x14ac:dyDescent="0.25">
      <c r="A10912" t="s">
        <v>2381</v>
      </c>
      <c r="B10912" t="s">
        <v>2401</v>
      </c>
      <c r="C10912" t="b">
        <v>1</v>
      </c>
      <c r="D10912" t="s">
        <v>111</v>
      </c>
      <c r="E10912">
        <v>24453</v>
      </c>
      <c r="F10912">
        <v>2020</v>
      </c>
    </row>
    <row r="10913" spans="1:6" x14ac:dyDescent="0.25">
      <c r="A10913" t="s">
        <v>2381</v>
      </c>
      <c r="B10913" t="s">
        <v>2401</v>
      </c>
      <c r="C10913" t="b">
        <v>1</v>
      </c>
      <c r="D10913" t="s">
        <v>88</v>
      </c>
      <c r="E10913">
        <v>3434</v>
      </c>
      <c r="F10913">
        <v>2020</v>
      </c>
    </row>
    <row r="10914" spans="1:6" x14ac:dyDescent="0.25">
      <c r="A10914" t="s">
        <v>2381</v>
      </c>
      <c r="B10914" t="s">
        <v>2401</v>
      </c>
      <c r="C10914" t="b">
        <v>1</v>
      </c>
      <c r="D10914" t="s">
        <v>88</v>
      </c>
      <c r="E10914">
        <v>3584</v>
      </c>
      <c r="F10914">
        <v>2020</v>
      </c>
    </row>
    <row r="10915" spans="1:6" x14ac:dyDescent="0.25">
      <c r="A10915" t="s">
        <v>2381</v>
      </c>
      <c r="B10915" t="s">
        <v>2401</v>
      </c>
      <c r="C10915" t="b">
        <v>1</v>
      </c>
      <c r="D10915" t="s">
        <v>88</v>
      </c>
      <c r="E10915">
        <v>8583</v>
      </c>
      <c r="F10915">
        <v>2020</v>
      </c>
    </row>
    <row r="10916" spans="1:6" x14ac:dyDescent="0.25">
      <c r="A10916" t="s">
        <v>2381</v>
      </c>
      <c r="B10916" t="s">
        <v>2401</v>
      </c>
      <c r="C10916" t="b">
        <v>1</v>
      </c>
      <c r="D10916" t="s">
        <v>88</v>
      </c>
      <c r="E10916">
        <v>8407</v>
      </c>
      <c r="F10916">
        <v>2020</v>
      </c>
    </row>
    <row r="10917" spans="1:6" x14ac:dyDescent="0.25">
      <c r="A10917" t="s">
        <v>2408</v>
      </c>
      <c r="B10917" t="s">
        <v>2339</v>
      </c>
      <c r="C10917" t="b">
        <v>1</v>
      </c>
      <c r="D10917" t="s">
        <v>114</v>
      </c>
      <c r="E10917">
        <v>684462</v>
      </c>
      <c r="F10917">
        <v>2020</v>
      </c>
    </row>
    <row r="10918" spans="1:6" x14ac:dyDescent="0.25">
      <c r="A10918" t="s">
        <v>2383</v>
      </c>
      <c r="B10918" t="s">
        <v>2350</v>
      </c>
      <c r="C10918" t="b">
        <v>1</v>
      </c>
      <c r="D10918" t="s">
        <v>90</v>
      </c>
      <c r="E10918">
        <v>5</v>
      </c>
      <c r="F10918">
        <v>2020</v>
      </c>
    </row>
    <row r="10919" spans="1:6" x14ac:dyDescent="0.25">
      <c r="A10919" t="s">
        <v>2383</v>
      </c>
      <c r="B10919" t="s">
        <v>2350</v>
      </c>
      <c r="C10919" t="b">
        <v>1</v>
      </c>
      <c r="D10919" t="s">
        <v>90</v>
      </c>
      <c r="E10919">
        <v>6</v>
      </c>
      <c r="F10919">
        <v>2020</v>
      </c>
    </row>
    <row r="10920" spans="1:6" x14ac:dyDescent="0.25">
      <c r="A10920" t="s">
        <v>2353</v>
      </c>
      <c r="B10920" t="s">
        <v>2350</v>
      </c>
      <c r="C10920" t="b">
        <v>0</v>
      </c>
      <c r="D10920" t="s">
        <v>60</v>
      </c>
      <c r="E10920">
        <v>665.279</v>
      </c>
      <c r="F10920">
        <v>2020</v>
      </c>
    </row>
    <row r="10921" spans="1:6" x14ac:dyDescent="0.25">
      <c r="A10921" t="s">
        <v>2408</v>
      </c>
      <c r="B10921" t="s">
        <v>2352</v>
      </c>
      <c r="C10921" t="b">
        <v>1</v>
      </c>
      <c r="D10921" t="s">
        <v>60</v>
      </c>
      <c r="E10921">
        <v>164018.72</v>
      </c>
      <c r="F10921">
        <v>2020</v>
      </c>
    </row>
    <row r="10922" spans="1:6" x14ac:dyDescent="0.25">
      <c r="A10922" t="s">
        <v>2381</v>
      </c>
      <c r="B10922" t="s">
        <v>2401</v>
      </c>
      <c r="C10922" t="b">
        <v>1</v>
      </c>
      <c r="D10922" t="s">
        <v>16</v>
      </c>
      <c r="E10922">
        <v>3758</v>
      </c>
      <c r="F10922">
        <v>2020</v>
      </c>
    </row>
    <row r="10923" spans="1:6" x14ac:dyDescent="0.25">
      <c r="A10923" t="s">
        <v>2381</v>
      </c>
      <c r="B10923" t="s">
        <v>2401</v>
      </c>
      <c r="C10923" t="b">
        <v>1</v>
      </c>
      <c r="D10923" t="s">
        <v>16</v>
      </c>
      <c r="E10923">
        <v>3441</v>
      </c>
      <c r="F10923">
        <v>2020</v>
      </c>
    </row>
    <row r="10924" spans="1:6" x14ac:dyDescent="0.25">
      <c r="A10924" t="s">
        <v>2390</v>
      </c>
      <c r="B10924" t="s">
        <v>2339</v>
      </c>
      <c r="C10924" t="b">
        <v>1</v>
      </c>
      <c r="D10924" t="s">
        <v>90</v>
      </c>
      <c r="E10924">
        <v>673367</v>
      </c>
      <c r="F10924">
        <v>2020</v>
      </c>
    </row>
    <row r="10925" spans="1:6" x14ac:dyDescent="0.25">
      <c r="A10925" t="s">
        <v>2390</v>
      </c>
      <c r="B10925" t="s">
        <v>2339</v>
      </c>
      <c r="C10925" t="b">
        <v>1</v>
      </c>
      <c r="D10925" t="s">
        <v>60</v>
      </c>
      <c r="E10925">
        <v>789515</v>
      </c>
      <c r="F10925">
        <v>2020</v>
      </c>
    </row>
    <row r="10926" spans="1:6" x14ac:dyDescent="0.25">
      <c r="A10926" t="s">
        <v>2381</v>
      </c>
      <c r="B10926" t="s">
        <v>2401</v>
      </c>
      <c r="C10926" t="b">
        <v>1</v>
      </c>
      <c r="D10926" t="s">
        <v>15</v>
      </c>
      <c r="E10926">
        <v>7701</v>
      </c>
      <c r="F10926">
        <v>2020</v>
      </c>
    </row>
    <row r="10927" spans="1:6" x14ac:dyDescent="0.25">
      <c r="A10927" t="s">
        <v>2390</v>
      </c>
      <c r="B10927" t="s">
        <v>2401</v>
      </c>
      <c r="C10927" t="b">
        <v>1</v>
      </c>
      <c r="D10927" t="s">
        <v>114</v>
      </c>
      <c r="E10927">
        <v>10790</v>
      </c>
      <c r="F10927">
        <v>2020</v>
      </c>
    </row>
    <row r="10928" spans="1:6" x14ac:dyDescent="0.25">
      <c r="A10928" t="s">
        <v>2390</v>
      </c>
      <c r="B10928" t="s">
        <v>2401</v>
      </c>
      <c r="C10928" t="b">
        <v>1</v>
      </c>
      <c r="D10928" t="s">
        <v>114</v>
      </c>
      <c r="E10928">
        <v>201960</v>
      </c>
      <c r="F10928">
        <v>2020</v>
      </c>
    </row>
    <row r="10929" spans="1:6" x14ac:dyDescent="0.25">
      <c r="A10929" t="s">
        <v>2408</v>
      </c>
      <c r="B10929" t="s">
        <v>2401</v>
      </c>
      <c r="C10929" t="b">
        <v>1</v>
      </c>
      <c r="D10929" t="s">
        <v>114</v>
      </c>
      <c r="E10929">
        <v>246760</v>
      </c>
      <c r="F10929">
        <v>2020</v>
      </c>
    </row>
    <row r="10930" spans="1:6" x14ac:dyDescent="0.25">
      <c r="A10930" t="s">
        <v>2446</v>
      </c>
      <c r="B10930" t="s">
        <v>2401</v>
      </c>
      <c r="C10930" t="b">
        <v>1</v>
      </c>
      <c r="D10930" t="s">
        <v>114</v>
      </c>
      <c r="E10930">
        <v>262801</v>
      </c>
      <c r="F10930">
        <v>2020</v>
      </c>
    </row>
    <row r="10931" spans="1:6" x14ac:dyDescent="0.25">
      <c r="A10931" t="s">
        <v>2408</v>
      </c>
      <c r="B10931" t="s">
        <v>2401</v>
      </c>
      <c r="C10931" t="b">
        <v>1</v>
      </c>
      <c r="D10931" t="s">
        <v>88</v>
      </c>
      <c r="E10931">
        <v>9472</v>
      </c>
      <c r="F10931">
        <v>2020</v>
      </c>
    </row>
    <row r="10932" spans="1:6" x14ac:dyDescent="0.25">
      <c r="A10932" t="s">
        <v>2446</v>
      </c>
      <c r="B10932" t="s">
        <v>2401</v>
      </c>
      <c r="C10932" t="b">
        <v>1</v>
      </c>
      <c r="D10932" t="s">
        <v>88</v>
      </c>
      <c r="E10932">
        <v>9034</v>
      </c>
      <c r="F10932">
        <v>2020</v>
      </c>
    </row>
    <row r="10933" spans="1:6" x14ac:dyDescent="0.25">
      <c r="A10933" t="s">
        <v>2381</v>
      </c>
      <c r="B10933" t="s">
        <v>2401</v>
      </c>
      <c r="C10933" t="b">
        <v>1</v>
      </c>
      <c r="D10933" t="s">
        <v>15</v>
      </c>
      <c r="E10933">
        <v>4847</v>
      </c>
      <c r="F10933">
        <v>2020</v>
      </c>
    </row>
    <row r="10934" spans="1:6" x14ac:dyDescent="0.25">
      <c r="A10934" t="s">
        <v>2454</v>
      </c>
      <c r="B10934" t="s">
        <v>2343</v>
      </c>
      <c r="C10934" t="b">
        <v>1</v>
      </c>
      <c r="D10934" t="s">
        <v>52</v>
      </c>
      <c r="E10934">
        <v>1202664</v>
      </c>
      <c r="F10934">
        <v>2020</v>
      </c>
    </row>
    <row r="10935" spans="1:6" x14ac:dyDescent="0.25">
      <c r="A10935" t="s">
        <v>2454</v>
      </c>
      <c r="B10935" t="s">
        <v>2343</v>
      </c>
      <c r="C10935" t="b">
        <v>1</v>
      </c>
      <c r="D10935" t="s">
        <v>52</v>
      </c>
      <c r="E10935">
        <v>1820433</v>
      </c>
      <c r="F10935">
        <v>2020</v>
      </c>
    </row>
    <row r="10936" spans="1:6" x14ac:dyDescent="0.25">
      <c r="A10936" t="s">
        <v>2389</v>
      </c>
      <c r="B10936" t="s">
        <v>2386</v>
      </c>
      <c r="C10936" t="b">
        <v>1</v>
      </c>
      <c r="D10936" t="s">
        <v>27</v>
      </c>
      <c r="E10936">
        <v>34642</v>
      </c>
      <c r="F10936">
        <v>2020</v>
      </c>
    </row>
    <row r="10937" spans="1:6" x14ac:dyDescent="0.25">
      <c r="A10937" t="s">
        <v>2446</v>
      </c>
      <c r="B10937" t="s">
        <v>2339</v>
      </c>
      <c r="C10937" t="b">
        <v>1</v>
      </c>
      <c r="D10937" t="s">
        <v>50</v>
      </c>
      <c r="E10937">
        <v>143332</v>
      </c>
      <c r="F10937">
        <v>2020</v>
      </c>
    </row>
    <row r="10938" spans="1:6" x14ac:dyDescent="0.25">
      <c r="A10938" t="s">
        <v>2408</v>
      </c>
      <c r="B10938" t="s">
        <v>2339</v>
      </c>
      <c r="C10938" t="b">
        <v>1</v>
      </c>
      <c r="D10938" t="s">
        <v>40</v>
      </c>
      <c r="E10938">
        <v>9569</v>
      </c>
      <c r="F10938">
        <v>2020</v>
      </c>
    </row>
    <row r="10939" spans="1:6" x14ac:dyDescent="0.25">
      <c r="A10939" t="s">
        <v>2408</v>
      </c>
      <c r="B10939" t="s">
        <v>2339</v>
      </c>
      <c r="C10939" t="b">
        <v>1</v>
      </c>
      <c r="D10939" t="s">
        <v>40</v>
      </c>
      <c r="E10939">
        <v>10347</v>
      </c>
      <c r="F10939">
        <v>2020</v>
      </c>
    </row>
    <row r="10940" spans="1:6" x14ac:dyDescent="0.25">
      <c r="A10940" t="s">
        <v>2408</v>
      </c>
      <c r="B10940" t="s">
        <v>2339</v>
      </c>
      <c r="C10940" t="b">
        <v>1</v>
      </c>
      <c r="D10940" t="s">
        <v>40</v>
      </c>
      <c r="E10940">
        <v>10424</v>
      </c>
      <c r="F10940">
        <v>2020</v>
      </c>
    </row>
    <row r="10941" spans="1:6" x14ac:dyDescent="0.25">
      <c r="A10941" t="s">
        <v>2408</v>
      </c>
      <c r="B10941" t="s">
        <v>2339</v>
      </c>
      <c r="C10941" t="b">
        <v>1</v>
      </c>
      <c r="D10941" t="s">
        <v>40</v>
      </c>
      <c r="E10941">
        <v>9121</v>
      </c>
      <c r="F10941">
        <v>2020</v>
      </c>
    </row>
    <row r="10942" spans="1:6" x14ac:dyDescent="0.25">
      <c r="A10942" t="s">
        <v>2408</v>
      </c>
      <c r="B10942" t="s">
        <v>2339</v>
      </c>
      <c r="C10942" t="b">
        <v>1</v>
      </c>
      <c r="D10942" t="s">
        <v>40</v>
      </c>
      <c r="E10942">
        <v>9614</v>
      </c>
      <c r="F10942">
        <v>2020</v>
      </c>
    </row>
    <row r="10943" spans="1:6" x14ac:dyDescent="0.25">
      <c r="A10943" t="s">
        <v>2446</v>
      </c>
      <c r="B10943" t="s">
        <v>2339</v>
      </c>
      <c r="C10943" t="b">
        <v>1</v>
      </c>
      <c r="D10943" t="s">
        <v>40</v>
      </c>
      <c r="E10943">
        <v>10961</v>
      </c>
      <c r="F10943">
        <v>2020</v>
      </c>
    </row>
    <row r="10944" spans="1:6" x14ac:dyDescent="0.25">
      <c r="A10944" t="s">
        <v>2408</v>
      </c>
      <c r="B10944" t="s">
        <v>2339</v>
      </c>
      <c r="C10944" t="b">
        <v>1</v>
      </c>
      <c r="D10944" t="s">
        <v>40</v>
      </c>
      <c r="E10944">
        <v>11370</v>
      </c>
      <c r="F10944">
        <v>2020</v>
      </c>
    </row>
    <row r="10945" spans="1:6" x14ac:dyDescent="0.25">
      <c r="A10945" t="s">
        <v>2408</v>
      </c>
      <c r="B10945" t="s">
        <v>2339</v>
      </c>
      <c r="C10945" t="b">
        <v>1</v>
      </c>
      <c r="D10945" t="s">
        <v>40</v>
      </c>
      <c r="E10945">
        <v>10814</v>
      </c>
      <c r="F10945">
        <v>2020</v>
      </c>
    </row>
    <row r="10946" spans="1:6" x14ac:dyDescent="0.25">
      <c r="A10946" t="s">
        <v>2446</v>
      </c>
      <c r="B10946" t="s">
        <v>2339</v>
      </c>
      <c r="C10946" t="b">
        <v>1</v>
      </c>
      <c r="D10946" t="s">
        <v>40</v>
      </c>
      <c r="E10946">
        <v>10648</v>
      </c>
      <c r="F10946">
        <v>2020</v>
      </c>
    </row>
    <row r="10947" spans="1:6" x14ac:dyDescent="0.25">
      <c r="A10947" t="s">
        <v>2391</v>
      </c>
      <c r="B10947" t="s">
        <v>2343</v>
      </c>
      <c r="C10947" t="b">
        <v>0</v>
      </c>
      <c r="D10947" t="s">
        <v>8</v>
      </c>
      <c r="E10947">
        <v>40300.589999999997</v>
      </c>
      <c r="F10947">
        <v>2020</v>
      </c>
    </row>
    <row r="10948" spans="1:6" x14ac:dyDescent="0.25">
      <c r="A10948" t="s">
        <v>2390</v>
      </c>
      <c r="B10948" t="s">
        <v>2339</v>
      </c>
      <c r="C10948" t="b">
        <v>1</v>
      </c>
      <c r="D10948" t="s">
        <v>95</v>
      </c>
      <c r="E10948">
        <v>412668</v>
      </c>
      <c r="F10948">
        <v>2020</v>
      </c>
    </row>
    <row r="10949" spans="1:6" x14ac:dyDescent="0.25">
      <c r="A10949" t="s">
        <v>2390</v>
      </c>
      <c r="B10949" t="s">
        <v>2339</v>
      </c>
      <c r="C10949" t="b">
        <v>1</v>
      </c>
      <c r="D10949" t="s">
        <v>15</v>
      </c>
      <c r="E10949">
        <v>53220</v>
      </c>
      <c r="F10949">
        <v>2020</v>
      </c>
    </row>
    <row r="10950" spans="1:6" x14ac:dyDescent="0.25">
      <c r="A10950" t="s">
        <v>2390</v>
      </c>
      <c r="B10950" t="s">
        <v>2339</v>
      </c>
      <c r="C10950" t="b">
        <v>1</v>
      </c>
      <c r="D10950" t="s">
        <v>15</v>
      </c>
      <c r="E10950">
        <v>248075</v>
      </c>
      <c r="F10950">
        <v>2020</v>
      </c>
    </row>
    <row r="10951" spans="1:6" x14ac:dyDescent="0.25">
      <c r="A10951" t="s">
        <v>2381</v>
      </c>
      <c r="B10951" t="s">
        <v>2401</v>
      </c>
      <c r="C10951" t="b">
        <v>1</v>
      </c>
      <c r="D10951" t="s">
        <v>15</v>
      </c>
      <c r="E10951">
        <v>46026</v>
      </c>
      <c r="F10951">
        <v>2020</v>
      </c>
    </row>
    <row r="10952" spans="1:6" x14ac:dyDescent="0.25">
      <c r="A10952" t="s">
        <v>2381</v>
      </c>
      <c r="B10952" t="s">
        <v>2339</v>
      </c>
      <c r="C10952" t="b">
        <v>1</v>
      </c>
      <c r="D10952" t="s">
        <v>114</v>
      </c>
      <c r="E10952">
        <v>230121</v>
      </c>
      <c r="F10952">
        <v>2020</v>
      </c>
    </row>
    <row r="10953" spans="1:6" x14ac:dyDescent="0.25">
      <c r="A10953" t="s">
        <v>2389</v>
      </c>
      <c r="B10953" t="s">
        <v>2401</v>
      </c>
      <c r="C10953" t="b">
        <v>1</v>
      </c>
      <c r="D10953" t="s">
        <v>16</v>
      </c>
      <c r="E10953">
        <v>1707</v>
      </c>
      <c r="F10953">
        <v>2020</v>
      </c>
    </row>
    <row r="10954" spans="1:6" x14ac:dyDescent="0.25">
      <c r="A10954" t="s">
        <v>2338</v>
      </c>
      <c r="B10954" t="s">
        <v>2386</v>
      </c>
      <c r="C10954" t="b">
        <v>1</v>
      </c>
      <c r="D10954" t="s">
        <v>24</v>
      </c>
      <c r="E10954">
        <v>7006</v>
      </c>
      <c r="F10954">
        <v>2020</v>
      </c>
    </row>
    <row r="10955" spans="1:6" x14ac:dyDescent="0.25">
      <c r="A10955" t="s">
        <v>2389</v>
      </c>
      <c r="B10955" t="s">
        <v>2401</v>
      </c>
      <c r="C10955" t="b">
        <v>1</v>
      </c>
      <c r="D10955" t="s">
        <v>55</v>
      </c>
      <c r="E10955">
        <v>4098</v>
      </c>
      <c r="F10955">
        <v>2020</v>
      </c>
    </row>
    <row r="10956" spans="1:6" x14ac:dyDescent="0.25">
      <c r="A10956" t="s">
        <v>2381</v>
      </c>
      <c r="B10956" t="s">
        <v>2401</v>
      </c>
      <c r="C10956" t="b">
        <v>1</v>
      </c>
      <c r="D10956" t="s">
        <v>55</v>
      </c>
      <c r="E10956">
        <v>4870</v>
      </c>
      <c r="F10956">
        <v>2020</v>
      </c>
    </row>
    <row r="10957" spans="1:6" x14ac:dyDescent="0.25">
      <c r="A10957" t="s">
        <v>2454</v>
      </c>
      <c r="B10957" t="s">
        <v>2339</v>
      </c>
      <c r="C10957" t="b">
        <v>1</v>
      </c>
      <c r="D10957" t="s">
        <v>114</v>
      </c>
      <c r="E10957">
        <v>374283</v>
      </c>
      <c r="F10957">
        <v>2020</v>
      </c>
    </row>
    <row r="10958" spans="1:6" x14ac:dyDescent="0.25">
      <c r="A10958" t="s">
        <v>2408</v>
      </c>
      <c r="B10958" t="s">
        <v>2339</v>
      </c>
      <c r="C10958" t="b">
        <v>1</v>
      </c>
      <c r="D10958" t="s">
        <v>114</v>
      </c>
      <c r="E10958">
        <v>614226</v>
      </c>
      <c r="F10958">
        <v>2020</v>
      </c>
    </row>
    <row r="10959" spans="1:6" x14ac:dyDescent="0.25">
      <c r="A10959" t="s">
        <v>2394</v>
      </c>
      <c r="B10959" t="s">
        <v>2339</v>
      </c>
      <c r="C10959" t="b">
        <v>1</v>
      </c>
      <c r="D10959" t="s">
        <v>114</v>
      </c>
      <c r="E10959">
        <v>2083677</v>
      </c>
      <c r="F10959">
        <v>2020</v>
      </c>
    </row>
    <row r="10960" spans="1:6" x14ac:dyDescent="0.25">
      <c r="A10960" t="s">
        <v>2332</v>
      </c>
      <c r="B10960" t="s">
        <v>2401</v>
      </c>
      <c r="C10960" t="b">
        <v>0</v>
      </c>
      <c r="D10960" t="s">
        <v>79</v>
      </c>
      <c r="E10960">
        <v>0</v>
      </c>
      <c r="F10960">
        <v>2020</v>
      </c>
    </row>
    <row r="10961" spans="1:6" x14ac:dyDescent="0.25">
      <c r="A10961" t="s">
        <v>2446</v>
      </c>
      <c r="B10961" t="s">
        <v>2401</v>
      </c>
      <c r="C10961" t="b">
        <v>1</v>
      </c>
      <c r="D10961" t="s">
        <v>15</v>
      </c>
      <c r="E10961">
        <v>45438</v>
      </c>
      <c r="F10961">
        <v>2020</v>
      </c>
    </row>
    <row r="10962" spans="1:6" x14ac:dyDescent="0.25">
      <c r="A10962" t="s">
        <v>2446</v>
      </c>
      <c r="B10962" t="s">
        <v>2401</v>
      </c>
      <c r="C10962" t="b">
        <v>1</v>
      </c>
      <c r="D10962" t="s">
        <v>15</v>
      </c>
      <c r="E10962">
        <v>45857</v>
      </c>
      <c r="F10962">
        <v>2020</v>
      </c>
    </row>
    <row r="10963" spans="1:6" x14ac:dyDescent="0.25">
      <c r="A10963" t="s">
        <v>2446</v>
      </c>
      <c r="B10963" t="s">
        <v>2401</v>
      </c>
      <c r="C10963" t="b">
        <v>1</v>
      </c>
      <c r="D10963" t="s">
        <v>82</v>
      </c>
      <c r="E10963">
        <v>61763</v>
      </c>
      <c r="F10963">
        <v>2020</v>
      </c>
    </row>
    <row r="10964" spans="1:6" x14ac:dyDescent="0.25">
      <c r="A10964" t="s">
        <v>2408</v>
      </c>
      <c r="B10964" t="s">
        <v>2401</v>
      </c>
      <c r="C10964" t="b">
        <v>1</v>
      </c>
      <c r="D10964" t="s">
        <v>15</v>
      </c>
      <c r="E10964">
        <v>35232</v>
      </c>
      <c r="F10964">
        <v>2020</v>
      </c>
    </row>
    <row r="10965" spans="1:6" x14ac:dyDescent="0.25">
      <c r="A10965" t="s">
        <v>2332</v>
      </c>
      <c r="B10965" t="s">
        <v>2386</v>
      </c>
      <c r="C10965" t="b">
        <v>0</v>
      </c>
      <c r="D10965" t="s">
        <v>103</v>
      </c>
      <c r="E10965">
        <v>58904.22</v>
      </c>
      <c r="F10965">
        <v>2020</v>
      </c>
    </row>
    <row r="10966" spans="1:6" x14ac:dyDescent="0.25">
      <c r="A10966" t="s">
        <v>2389</v>
      </c>
      <c r="B10966" t="s">
        <v>2386</v>
      </c>
      <c r="C10966" t="b">
        <v>1</v>
      </c>
      <c r="D10966" t="s">
        <v>103</v>
      </c>
      <c r="E10966">
        <v>148795.09</v>
      </c>
      <c r="F10966">
        <v>2020</v>
      </c>
    </row>
    <row r="10967" spans="1:6" x14ac:dyDescent="0.25">
      <c r="A10967" t="s">
        <v>2332</v>
      </c>
      <c r="B10967" t="s">
        <v>2372</v>
      </c>
      <c r="C10967" t="b">
        <v>0</v>
      </c>
      <c r="D10967" t="s">
        <v>37</v>
      </c>
      <c r="E10967">
        <v>0</v>
      </c>
      <c r="F10967">
        <v>2020</v>
      </c>
    </row>
    <row r="10968" spans="1:6" x14ac:dyDescent="0.25">
      <c r="A10968" t="s">
        <v>2332</v>
      </c>
      <c r="B10968" t="s">
        <v>2372</v>
      </c>
      <c r="C10968" t="b">
        <v>0</v>
      </c>
      <c r="D10968" t="s">
        <v>15</v>
      </c>
      <c r="E10968">
        <v>-685</v>
      </c>
      <c r="F10968">
        <v>2020</v>
      </c>
    </row>
    <row r="10969" spans="1:6" x14ac:dyDescent="0.25">
      <c r="A10969" t="s">
        <v>2332</v>
      </c>
      <c r="B10969" t="s">
        <v>2372</v>
      </c>
      <c r="C10969" t="b">
        <v>0</v>
      </c>
      <c r="D10969" t="s">
        <v>15</v>
      </c>
      <c r="E10969">
        <v>-2277</v>
      </c>
      <c r="F10969">
        <v>2020</v>
      </c>
    </row>
    <row r="10970" spans="1:6" x14ac:dyDescent="0.25">
      <c r="A10970" t="s">
        <v>2446</v>
      </c>
      <c r="B10970" t="s">
        <v>2386</v>
      </c>
      <c r="C10970" t="b">
        <v>1</v>
      </c>
      <c r="D10970" t="s">
        <v>37</v>
      </c>
      <c r="E10970">
        <v>4872</v>
      </c>
      <c r="F10970">
        <v>2020</v>
      </c>
    </row>
    <row r="10971" spans="1:6" x14ac:dyDescent="0.25">
      <c r="A10971" t="s">
        <v>2389</v>
      </c>
      <c r="B10971" t="s">
        <v>2372</v>
      </c>
      <c r="C10971" t="b">
        <v>1</v>
      </c>
      <c r="D10971" t="s">
        <v>15</v>
      </c>
      <c r="E10971">
        <v>3803</v>
      </c>
      <c r="F10971">
        <v>2020</v>
      </c>
    </row>
    <row r="10972" spans="1:6" x14ac:dyDescent="0.25">
      <c r="A10972" t="s">
        <v>2381</v>
      </c>
      <c r="B10972" t="s">
        <v>2401</v>
      </c>
      <c r="C10972" t="b">
        <v>1</v>
      </c>
      <c r="D10972" t="s">
        <v>15</v>
      </c>
      <c r="E10972">
        <v>11301</v>
      </c>
      <c r="F10972">
        <v>2020</v>
      </c>
    </row>
    <row r="10973" spans="1:6" x14ac:dyDescent="0.25">
      <c r="A10973" t="s">
        <v>2381</v>
      </c>
      <c r="B10973" t="s">
        <v>2401</v>
      </c>
      <c r="C10973" t="b">
        <v>1</v>
      </c>
      <c r="D10973" t="s">
        <v>15</v>
      </c>
      <c r="E10973">
        <v>3868</v>
      </c>
      <c r="F10973">
        <v>2020</v>
      </c>
    </row>
    <row r="10974" spans="1:6" x14ac:dyDescent="0.25">
      <c r="A10974" t="s">
        <v>2381</v>
      </c>
      <c r="B10974" t="s">
        <v>2401</v>
      </c>
      <c r="C10974" t="b">
        <v>1</v>
      </c>
      <c r="D10974" t="s">
        <v>15</v>
      </c>
      <c r="E10974">
        <v>4002</v>
      </c>
      <c r="F10974">
        <v>2020</v>
      </c>
    </row>
    <row r="10975" spans="1:6" x14ac:dyDescent="0.25">
      <c r="A10975" t="s">
        <v>2381</v>
      </c>
      <c r="B10975" t="s">
        <v>2401</v>
      </c>
      <c r="C10975" t="b">
        <v>1</v>
      </c>
      <c r="D10975" t="s">
        <v>15</v>
      </c>
      <c r="E10975">
        <v>3809</v>
      </c>
      <c r="F10975">
        <v>2020</v>
      </c>
    </row>
    <row r="10976" spans="1:6" x14ac:dyDescent="0.25">
      <c r="A10976" t="s">
        <v>2381</v>
      </c>
      <c r="B10976" t="s">
        <v>2401</v>
      </c>
      <c r="C10976" t="b">
        <v>1</v>
      </c>
      <c r="D10976" t="s">
        <v>15</v>
      </c>
      <c r="E10976">
        <v>3674</v>
      </c>
      <c r="F10976">
        <v>2020</v>
      </c>
    </row>
    <row r="10977" spans="1:6" x14ac:dyDescent="0.25">
      <c r="A10977" t="s">
        <v>2381</v>
      </c>
      <c r="B10977" t="s">
        <v>2401</v>
      </c>
      <c r="C10977" t="b">
        <v>1</v>
      </c>
      <c r="D10977" t="s">
        <v>15</v>
      </c>
      <c r="E10977">
        <v>3644</v>
      </c>
      <c r="F10977">
        <v>2020</v>
      </c>
    </row>
    <row r="10978" spans="1:6" x14ac:dyDescent="0.25">
      <c r="A10978" t="s">
        <v>2381</v>
      </c>
      <c r="B10978" t="s">
        <v>2401</v>
      </c>
      <c r="C10978" t="b">
        <v>1</v>
      </c>
      <c r="D10978" t="s">
        <v>15</v>
      </c>
      <c r="E10978">
        <v>3637</v>
      </c>
      <c r="F10978">
        <v>2020</v>
      </c>
    </row>
    <row r="10979" spans="1:6" x14ac:dyDescent="0.25">
      <c r="A10979" t="s">
        <v>2381</v>
      </c>
      <c r="B10979" t="s">
        <v>2401</v>
      </c>
      <c r="C10979" t="b">
        <v>1</v>
      </c>
      <c r="D10979" t="s">
        <v>15</v>
      </c>
      <c r="E10979">
        <v>3596</v>
      </c>
      <c r="F10979">
        <v>2020</v>
      </c>
    </row>
    <row r="10980" spans="1:6" x14ac:dyDescent="0.25">
      <c r="A10980" t="s">
        <v>2390</v>
      </c>
      <c r="B10980" t="s">
        <v>2401</v>
      </c>
      <c r="C10980" t="b">
        <v>1</v>
      </c>
      <c r="D10980" t="s">
        <v>15</v>
      </c>
      <c r="E10980">
        <v>24596</v>
      </c>
      <c r="F10980">
        <v>2020</v>
      </c>
    </row>
    <row r="10981" spans="1:6" x14ac:dyDescent="0.25">
      <c r="A10981" t="s">
        <v>2390</v>
      </c>
      <c r="B10981" t="s">
        <v>2401</v>
      </c>
      <c r="C10981" t="b">
        <v>1</v>
      </c>
      <c r="D10981" t="s">
        <v>85</v>
      </c>
      <c r="E10981">
        <v>8670</v>
      </c>
      <c r="F10981">
        <v>2020</v>
      </c>
    </row>
    <row r="10982" spans="1:6" x14ac:dyDescent="0.25">
      <c r="A10982" t="s">
        <v>2390</v>
      </c>
      <c r="B10982" t="s">
        <v>2401</v>
      </c>
      <c r="C10982" t="b">
        <v>1</v>
      </c>
      <c r="D10982" t="s">
        <v>85</v>
      </c>
      <c r="E10982">
        <v>1960</v>
      </c>
      <c r="F10982">
        <v>2020</v>
      </c>
    </row>
    <row r="10983" spans="1:6" x14ac:dyDescent="0.25">
      <c r="A10983" t="s">
        <v>2446</v>
      </c>
      <c r="B10983" t="s">
        <v>2401</v>
      </c>
      <c r="C10983" t="b">
        <v>1</v>
      </c>
      <c r="D10983" t="s">
        <v>85</v>
      </c>
      <c r="E10983">
        <v>15351</v>
      </c>
      <c r="F10983">
        <v>2020</v>
      </c>
    </row>
    <row r="10984" spans="1:6" x14ac:dyDescent="0.25">
      <c r="A10984" t="s">
        <v>2389</v>
      </c>
      <c r="B10984" t="s">
        <v>2401</v>
      </c>
      <c r="C10984" t="b">
        <v>1</v>
      </c>
      <c r="D10984" t="s">
        <v>79</v>
      </c>
      <c r="E10984">
        <v>1882</v>
      </c>
      <c r="F10984">
        <v>2020</v>
      </c>
    </row>
    <row r="10985" spans="1:6" x14ac:dyDescent="0.25">
      <c r="A10985" t="s">
        <v>2389</v>
      </c>
      <c r="B10985" t="s">
        <v>2401</v>
      </c>
      <c r="C10985" t="b">
        <v>1</v>
      </c>
      <c r="D10985" t="s">
        <v>79</v>
      </c>
      <c r="E10985">
        <v>1717</v>
      </c>
      <c r="F10985">
        <v>2020</v>
      </c>
    </row>
    <row r="10986" spans="1:6" x14ac:dyDescent="0.25">
      <c r="A10986" t="s">
        <v>2389</v>
      </c>
      <c r="B10986" t="s">
        <v>2372</v>
      </c>
      <c r="C10986" t="b">
        <v>1</v>
      </c>
      <c r="D10986" t="s">
        <v>15</v>
      </c>
      <c r="E10986">
        <v>8002</v>
      </c>
      <c r="F10986">
        <v>2020</v>
      </c>
    </row>
    <row r="10987" spans="1:6" x14ac:dyDescent="0.25">
      <c r="A10987" t="s">
        <v>2389</v>
      </c>
      <c r="B10987" t="s">
        <v>2372</v>
      </c>
      <c r="C10987" t="b">
        <v>1</v>
      </c>
      <c r="D10987" t="s">
        <v>15</v>
      </c>
      <c r="E10987">
        <v>6017</v>
      </c>
      <c r="F10987">
        <v>2020</v>
      </c>
    </row>
    <row r="10988" spans="1:6" x14ac:dyDescent="0.25">
      <c r="A10988" t="s">
        <v>2353</v>
      </c>
      <c r="B10988" t="s">
        <v>2372</v>
      </c>
      <c r="C10988" t="b">
        <v>0</v>
      </c>
      <c r="D10988" t="s">
        <v>116</v>
      </c>
      <c r="E10988">
        <v>38113</v>
      </c>
      <c r="F10988">
        <v>2020</v>
      </c>
    </row>
    <row r="10989" spans="1:6" x14ac:dyDescent="0.25">
      <c r="A10989" t="s">
        <v>2381</v>
      </c>
      <c r="B10989" t="s">
        <v>2401</v>
      </c>
      <c r="C10989" t="b">
        <v>1</v>
      </c>
      <c r="D10989" t="s">
        <v>15</v>
      </c>
      <c r="E10989">
        <v>496</v>
      </c>
      <c r="F10989">
        <v>2020</v>
      </c>
    </row>
    <row r="10990" spans="1:6" x14ac:dyDescent="0.25">
      <c r="A10990" t="s">
        <v>2381</v>
      </c>
      <c r="B10990" t="s">
        <v>2339</v>
      </c>
      <c r="C10990" t="b">
        <v>1</v>
      </c>
      <c r="D10990" t="s">
        <v>95</v>
      </c>
      <c r="E10990">
        <v>808315</v>
      </c>
      <c r="F10990">
        <v>2020</v>
      </c>
    </row>
    <row r="10991" spans="1:6" x14ac:dyDescent="0.25">
      <c r="A10991" t="s">
        <v>2394</v>
      </c>
      <c r="B10991" t="s">
        <v>2339</v>
      </c>
      <c r="C10991" t="b">
        <v>1</v>
      </c>
      <c r="D10991" t="s">
        <v>71</v>
      </c>
      <c r="E10991">
        <v>1205213</v>
      </c>
      <c r="F10991">
        <v>2020</v>
      </c>
    </row>
    <row r="10992" spans="1:6" x14ac:dyDescent="0.25">
      <c r="A10992" t="s">
        <v>2383</v>
      </c>
      <c r="B10992" t="s">
        <v>2339</v>
      </c>
      <c r="C10992" t="b">
        <v>1</v>
      </c>
      <c r="D10992" t="s">
        <v>103</v>
      </c>
      <c r="E10992">
        <v>2699</v>
      </c>
      <c r="F10992">
        <v>2020</v>
      </c>
    </row>
    <row r="10993" spans="1:6" x14ac:dyDescent="0.25">
      <c r="A10993" t="s">
        <v>2454</v>
      </c>
      <c r="B10993" t="s">
        <v>2339</v>
      </c>
      <c r="C10993" t="b">
        <v>1</v>
      </c>
      <c r="D10993" t="s">
        <v>93</v>
      </c>
      <c r="E10993">
        <v>285440</v>
      </c>
      <c r="F10993">
        <v>2020</v>
      </c>
    </row>
    <row r="10994" spans="1:6" x14ac:dyDescent="0.25">
      <c r="A10994" t="s">
        <v>2379</v>
      </c>
      <c r="B10994" t="s">
        <v>2401</v>
      </c>
      <c r="C10994" t="b">
        <v>1</v>
      </c>
      <c r="D10994" t="s">
        <v>79</v>
      </c>
      <c r="E10994">
        <v>1843</v>
      </c>
      <c r="F10994">
        <v>2020</v>
      </c>
    </row>
    <row r="10995" spans="1:6" x14ac:dyDescent="0.25">
      <c r="A10995" t="s">
        <v>2408</v>
      </c>
      <c r="B10995" t="s">
        <v>2386</v>
      </c>
      <c r="C10995" t="b">
        <v>1</v>
      </c>
      <c r="D10995" t="s">
        <v>15</v>
      </c>
      <c r="E10995">
        <v>25530</v>
      </c>
      <c r="F10995">
        <v>2020</v>
      </c>
    </row>
    <row r="10996" spans="1:6" x14ac:dyDescent="0.25">
      <c r="A10996" t="s">
        <v>2381</v>
      </c>
      <c r="B10996" t="s">
        <v>2401</v>
      </c>
      <c r="C10996" t="b">
        <v>1</v>
      </c>
      <c r="D10996" t="s">
        <v>15</v>
      </c>
      <c r="E10996">
        <v>5706</v>
      </c>
      <c r="F10996">
        <v>2020</v>
      </c>
    </row>
    <row r="10997" spans="1:6" x14ac:dyDescent="0.25">
      <c r="A10997" t="s">
        <v>2446</v>
      </c>
      <c r="B10997" t="s">
        <v>2339</v>
      </c>
      <c r="C10997" t="b">
        <v>1</v>
      </c>
      <c r="D10997" t="s">
        <v>103</v>
      </c>
      <c r="E10997">
        <v>2889</v>
      </c>
      <c r="F10997">
        <v>2020</v>
      </c>
    </row>
    <row r="10998" spans="1:6" x14ac:dyDescent="0.25">
      <c r="A10998" t="s">
        <v>2446</v>
      </c>
      <c r="B10998" t="s">
        <v>2339</v>
      </c>
      <c r="C10998" t="b">
        <v>1</v>
      </c>
      <c r="D10998" t="s">
        <v>103</v>
      </c>
      <c r="E10998">
        <v>10225</v>
      </c>
      <c r="F10998">
        <v>2020</v>
      </c>
    </row>
    <row r="10999" spans="1:6" x14ac:dyDescent="0.25">
      <c r="A10999" t="s">
        <v>2446</v>
      </c>
      <c r="B10999" t="s">
        <v>2339</v>
      </c>
      <c r="C10999" t="b">
        <v>1</v>
      </c>
      <c r="D10999" t="s">
        <v>103</v>
      </c>
      <c r="E10999">
        <v>3303</v>
      </c>
      <c r="F10999">
        <v>2020</v>
      </c>
    </row>
    <row r="11000" spans="1:6" x14ac:dyDescent="0.25">
      <c r="A11000" t="s">
        <v>2446</v>
      </c>
      <c r="B11000" t="s">
        <v>2339</v>
      </c>
      <c r="C11000" t="b">
        <v>1</v>
      </c>
      <c r="D11000" t="s">
        <v>103</v>
      </c>
      <c r="E11000">
        <v>2478</v>
      </c>
      <c r="F11000">
        <v>2020</v>
      </c>
    </row>
    <row r="11001" spans="1:6" x14ac:dyDescent="0.25">
      <c r="A11001" t="s">
        <v>2408</v>
      </c>
      <c r="B11001" t="s">
        <v>2401</v>
      </c>
      <c r="C11001" t="b">
        <v>1</v>
      </c>
      <c r="D11001" t="s">
        <v>15</v>
      </c>
      <c r="E11001">
        <v>100871</v>
      </c>
      <c r="F11001">
        <v>2020</v>
      </c>
    </row>
    <row r="11002" spans="1:6" x14ac:dyDescent="0.25">
      <c r="A11002" t="s">
        <v>2408</v>
      </c>
      <c r="B11002" t="s">
        <v>2401</v>
      </c>
      <c r="C11002" t="b">
        <v>1</v>
      </c>
      <c r="D11002" t="s">
        <v>15</v>
      </c>
      <c r="E11002">
        <v>124835</v>
      </c>
      <c r="F11002">
        <v>2020</v>
      </c>
    </row>
    <row r="11003" spans="1:6" x14ac:dyDescent="0.25">
      <c r="A11003" t="s">
        <v>2381</v>
      </c>
      <c r="B11003" t="s">
        <v>2386</v>
      </c>
      <c r="C11003" t="b">
        <v>1</v>
      </c>
      <c r="D11003" t="s">
        <v>66</v>
      </c>
      <c r="E11003">
        <v>17241</v>
      </c>
      <c r="F11003">
        <v>2020</v>
      </c>
    </row>
    <row r="11004" spans="1:6" x14ac:dyDescent="0.25">
      <c r="A11004" t="s">
        <v>2381</v>
      </c>
      <c r="B11004" t="s">
        <v>2339</v>
      </c>
      <c r="C11004" t="b">
        <v>1</v>
      </c>
      <c r="D11004" t="s">
        <v>95</v>
      </c>
      <c r="E11004">
        <v>793246</v>
      </c>
      <c r="F11004">
        <v>2020</v>
      </c>
    </row>
    <row r="11005" spans="1:6" x14ac:dyDescent="0.25">
      <c r="A11005" t="s">
        <v>2381</v>
      </c>
      <c r="B11005" t="s">
        <v>2339</v>
      </c>
      <c r="C11005" t="b">
        <v>1</v>
      </c>
      <c r="D11005" t="s">
        <v>95</v>
      </c>
      <c r="E11005">
        <v>387934</v>
      </c>
      <c r="F11005">
        <v>2020</v>
      </c>
    </row>
    <row r="11006" spans="1:6" x14ac:dyDescent="0.25">
      <c r="A11006" t="s">
        <v>2408</v>
      </c>
      <c r="B11006" t="s">
        <v>2339</v>
      </c>
      <c r="C11006" t="b">
        <v>1</v>
      </c>
      <c r="D11006" t="s">
        <v>103</v>
      </c>
      <c r="E11006">
        <v>3077</v>
      </c>
      <c r="F11006">
        <v>2020</v>
      </c>
    </row>
    <row r="11007" spans="1:6" x14ac:dyDescent="0.25">
      <c r="A11007" t="s">
        <v>2446</v>
      </c>
      <c r="B11007" t="s">
        <v>2339</v>
      </c>
      <c r="C11007" t="b">
        <v>1</v>
      </c>
      <c r="D11007" t="s">
        <v>103</v>
      </c>
      <c r="E11007">
        <v>9266</v>
      </c>
      <c r="F11007">
        <v>2020</v>
      </c>
    </row>
    <row r="11008" spans="1:6" x14ac:dyDescent="0.25">
      <c r="A11008" t="s">
        <v>2408</v>
      </c>
      <c r="B11008" t="s">
        <v>2401</v>
      </c>
      <c r="C11008" t="b">
        <v>1</v>
      </c>
      <c r="D11008" t="s">
        <v>15</v>
      </c>
      <c r="E11008">
        <v>139420</v>
      </c>
      <c r="F11008">
        <v>2020</v>
      </c>
    </row>
    <row r="11009" spans="1:6" x14ac:dyDescent="0.25">
      <c r="A11009" t="s">
        <v>2446</v>
      </c>
      <c r="B11009" t="s">
        <v>2401</v>
      </c>
      <c r="C11009" t="b">
        <v>1</v>
      </c>
      <c r="D11009" t="s">
        <v>15</v>
      </c>
      <c r="E11009">
        <v>138418</v>
      </c>
      <c r="F11009">
        <v>2020</v>
      </c>
    </row>
    <row r="11010" spans="1:6" x14ac:dyDescent="0.25">
      <c r="A11010" t="s">
        <v>2446</v>
      </c>
      <c r="B11010" t="s">
        <v>2401</v>
      </c>
      <c r="C11010" t="b">
        <v>1</v>
      </c>
      <c r="D11010" t="s">
        <v>15</v>
      </c>
      <c r="E11010">
        <v>123052</v>
      </c>
      <c r="F11010">
        <v>2020</v>
      </c>
    </row>
    <row r="11011" spans="1:6" x14ac:dyDescent="0.25">
      <c r="A11011" t="s">
        <v>2390</v>
      </c>
      <c r="B11011" t="s">
        <v>2401</v>
      </c>
      <c r="C11011" t="b">
        <v>1</v>
      </c>
      <c r="D11011" t="s">
        <v>79</v>
      </c>
      <c r="E11011">
        <v>7055</v>
      </c>
      <c r="F11011">
        <v>2020</v>
      </c>
    </row>
    <row r="11012" spans="1:6" x14ac:dyDescent="0.25">
      <c r="A11012" t="s">
        <v>2381</v>
      </c>
      <c r="B11012" t="s">
        <v>2401</v>
      </c>
      <c r="C11012" t="b">
        <v>1</v>
      </c>
      <c r="D11012" t="s">
        <v>79</v>
      </c>
      <c r="E11012">
        <v>12388</v>
      </c>
      <c r="F11012">
        <v>2020</v>
      </c>
    </row>
    <row r="11013" spans="1:6" x14ac:dyDescent="0.25">
      <c r="A11013" t="s">
        <v>2390</v>
      </c>
      <c r="B11013" t="s">
        <v>2339</v>
      </c>
      <c r="C11013" t="b">
        <v>1</v>
      </c>
      <c r="D11013" t="s">
        <v>114</v>
      </c>
      <c r="E11013">
        <v>571467</v>
      </c>
      <c r="F11013">
        <v>2020</v>
      </c>
    </row>
    <row r="11014" spans="1:6" x14ac:dyDescent="0.25">
      <c r="A11014" t="s">
        <v>2446</v>
      </c>
      <c r="B11014" t="s">
        <v>2339</v>
      </c>
      <c r="C11014" t="b">
        <v>1</v>
      </c>
      <c r="D11014" t="s">
        <v>114</v>
      </c>
      <c r="E11014">
        <v>601003</v>
      </c>
      <c r="F11014">
        <v>2020</v>
      </c>
    </row>
    <row r="11015" spans="1:6" x14ac:dyDescent="0.25">
      <c r="A11015" t="s">
        <v>2390</v>
      </c>
      <c r="B11015" t="s">
        <v>2401</v>
      </c>
      <c r="C11015" t="b">
        <v>1</v>
      </c>
      <c r="D11015" t="s">
        <v>15</v>
      </c>
      <c r="E11015">
        <v>45074</v>
      </c>
      <c r="F11015">
        <v>2020</v>
      </c>
    </row>
    <row r="11016" spans="1:6" x14ac:dyDescent="0.25">
      <c r="A11016" t="s">
        <v>2332</v>
      </c>
      <c r="B11016" t="s">
        <v>2401</v>
      </c>
      <c r="C11016" t="b">
        <v>0</v>
      </c>
      <c r="D11016" t="s">
        <v>15</v>
      </c>
      <c r="E11016">
        <v>0</v>
      </c>
      <c r="F11016">
        <v>2020</v>
      </c>
    </row>
    <row r="11017" spans="1:6" x14ac:dyDescent="0.25">
      <c r="A11017" t="s">
        <v>2381</v>
      </c>
      <c r="B11017" t="s">
        <v>2401</v>
      </c>
      <c r="C11017" t="b">
        <v>1</v>
      </c>
      <c r="D11017" t="s">
        <v>93</v>
      </c>
      <c r="E11017">
        <v>794</v>
      </c>
      <c r="F11017">
        <v>2020</v>
      </c>
    </row>
    <row r="11018" spans="1:6" x14ac:dyDescent="0.25">
      <c r="A11018" t="s">
        <v>2454</v>
      </c>
      <c r="B11018" t="s">
        <v>2343</v>
      </c>
      <c r="C11018" t="b">
        <v>1</v>
      </c>
      <c r="D11018" t="s">
        <v>88</v>
      </c>
      <c r="E11018">
        <v>1133603</v>
      </c>
      <c r="F11018">
        <v>2020</v>
      </c>
    </row>
    <row r="11019" spans="1:6" x14ac:dyDescent="0.25">
      <c r="A11019" t="s">
        <v>2454</v>
      </c>
      <c r="B11019" t="s">
        <v>2343</v>
      </c>
      <c r="C11019" t="b">
        <v>1</v>
      </c>
      <c r="D11019" t="s">
        <v>88</v>
      </c>
      <c r="E11019">
        <v>1803388</v>
      </c>
      <c r="F11019">
        <v>2020</v>
      </c>
    </row>
    <row r="11020" spans="1:6" x14ac:dyDescent="0.25">
      <c r="A11020" t="s">
        <v>2454</v>
      </c>
      <c r="B11020" t="s">
        <v>2343</v>
      </c>
      <c r="C11020" t="b">
        <v>1</v>
      </c>
      <c r="D11020" t="s">
        <v>93</v>
      </c>
      <c r="E11020">
        <v>1277817</v>
      </c>
      <c r="F11020">
        <v>2020</v>
      </c>
    </row>
    <row r="11021" spans="1:6" x14ac:dyDescent="0.25">
      <c r="A11021" t="s">
        <v>2454</v>
      </c>
      <c r="B11021" t="s">
        <v>2343</v>
      </c>
      <c r="C11021" t="b">
        <v>1</v>
      </c>
      <c r="D11021" t="s">
        <v>93</v>
      </c>
      <c r="E11021">
        <v>2108322</v>
      </c>
      <c r="F11021">
        <v>2020</v>
      </c>
    </row>
    <row r="11022" spans="1:6" x14ac:dyDescent="0.25">
      <c r="A11022" t="s">
        <v>2338</v>
      </c>
      <c r="B11022" t="s">
        <v>2401</v>
      </c>
      <c r="C11022" t="b">
        <v>0</v>
      </c>
      <c r="D11022" t="s">
        <v>100</v>
      </c>
      <c r="E11022">
        <v>1316.7</v>
      </c>
      <c r="F11022">
        <v>2020</v>
      </c>
    </row>
    <row r="11023" spans="1:6" x14ac:dyDescent="0.25">
      <c r="A11023" t="s">
        <v>2381</v>
      </c>
      <c r="B11023" t="s">
        <v>2339</v>
      </c>
      <c r="C11023" t="b">
        <v>0</v>
      </c>
      <c r="D11023" t="s">
        <v>15</v>
      </c>
      <c r="E11023">
        <v>4390</v>
      </c>
      <c r="F11023">
        <v>2020</v>
      </c>
    </row>
    <row r="11024" spans="1:6" x14ac:dyDescent="0.25">
      <c r="A11024" t="s">
        <v>2381</v>
      </c>
      <c r="B11024" t="s">
        <v>2339</v>
      </c>
      <c r="C11024" t="b">
        <v>1</v>
      </c>
      <c r="D11024" t="s">
        <v>15</v>
      </c>
      <c r="E11024">
        <v>3470</v>
      </c>
      <c r="F11024">
        <v>2020</v>
      </c>
    </row>
    <row r="11025" spans="1:6" x14ac:dyDescent="0.25">
      <c r="A11025" t="s">
        <v>2381</v>
      </c>
      <c r="B11025" t="s">
        <v>2339</v>
      </c>
      <c r="C11025" t="b">
        <v>1</v>
      </c>
      <c r="D11025" t="s">
        <v>15</v>
      </c>
      <c r="E11025">
        <v>3507</v>
      </c>
      <c r="F11025">
        <v>2020</v>
      </c>
    </row>
    <row r="11026" spans="1:6" x14ac:dyDescent="0.25">
      <c r="A11026" t="s">
        <v>2381</v>
      </c>
      <c r="B11026" t="s">
        <v>2339</v>
      </c>
      <c r="C11026" t="b">
        <v>0</v>
      </c>
      <c r="D11026" t="s">
        <v>15</v>
      </c>
      <c r="E11026">
        <v>3400</v>
      </c>
      <c r="F11026">
        <v>2020</v>
      </c>
    </row>
    <row r="11027" spans="1:6" x14ac:dyDescent="0.25">
      <c r="A11027" t="s">
        <v>2390</v>
      </c>
      <c r="B11027" t="s">
        <v>2339</v>
      </c>
      <c r="C11027" t="b">
        <v>1</v>
      </c>
      <c r="D11027" t="s">
        <v>114</v>
      </c>
      <c r="E11027">
        <v>721908</v>
      </c>
      <c r="F11027">
        <v>2020</v>
      </c>
    </row>
    <row r="11028" spans="1:6" x14ac:dyDescent="0.25">
      <c r="A11028" t="s">
        <v>2390</v>
      </c>
      <c r="B11028" t="s">
        <v>2401</v>
      </c>
      <c r="C11028" t="b">
        <v>1</v>
      </c>
      <c r="D11028" t="s">
        <v>88</v>
      </c>
      <c r="E11028">
        <v>2706</v>
      </c>
      <c r="F11028">
        <v>2020</v>
      </c>
    </row>
    <row r="11029" spans="1:6" x14ac:dyDescent="0.25">
      <c r="A11029" t="s">
        <v>2390</v>
      </c>
      <c r="B11029" t="s">
        <v>2401</v>
      </c>
      <c r="C11029" t="b">
        <v>1</v>
      </c>
      <c r="D11029" t="s">
        <v>15</v>
      </c>
      <c r="E11029">
        <v>48175</v>
      </c>
      <c r="F11029">
        <v>2020</v>
      </c>
    </row>
    <row r="11030" spans="1:6" x14ac:dyDescent="0.25">
      <c r="A11030" t="s">
        <v>2332</v>
      </c>
      <c r="B11030" t="s">
        <v>2352</v>
      </c>
      <c r="C11030" t="b">
        <v>0</v>
      </c>
      <c r="D11030" t="s">
        <v>27</v>
      </c>
      <c r="E11030">
        <v>0</v>
      </c>
      <c r="F11030">
        <v>2020</v>
      </c>
    </row>
    <row r="11031" spans="1:6" x14ac:dyDescent="0.25">
      <c r="A11031" t="s">
        <v>2338</v>
      </c>
      <c r="B11031" t="s">
        <v>2386</v>
      </c>
      <c r="C11031" t="b">
        <v>1</v>
      </c>
      <c r="D11031" t="s">
        <v>27</v>
      </c>
      <c r="E11031">
        <v>1695</v>
      </c>
      <c r="F11031">
        <v>2020</v>
      </c>
    </row>
    <row r="11032" spans="1:6" x14ac:dyDescent="0.25">
      <c r="A11032" t="s">
        <v>2390</v>
      </c>
      <c r="B11032" t="s">
        <v>2401</v>
      </c>
      <c r="C11032" t="b">
        <v>1</v>
      </c>
      <c r="D11032" t="s">
        <v>88</v>
      </c>
      <c r="E11032">
        <v>8399</v>
      </c>
      <c r="F11032">
        <v>2020</v>
      </c>
    </row>
    <row r="11033" spans="1:6" x14ac:dyDescent="0.25">
      <c r="A11033" t="s">
        <v>2396</v>
      </c>
      <c r="B11033" t="s">
        <v>2343</v>
      </c>
      <c r="C11033" t="b">
        <v>1</v>
      </c>
      <c r="D11033" t="s">
        <v>8</v>
      </c>
      <c r="E11033">
        <v>1276463</v>
      </c>
      <c r="F11033">
        <v>2020</v>
      </c>
    </row>
    <row r="11034" spans="1:6" x14ac:dyDescent="0.25">
      <c r="A11034" t="s">
        <v>2396</v>
      </c>
      <c r="B11034" t="s">
        <v>2343</v>
      </c>
      <c r="C11034" t="b">
        <v>1</v>
      </c>
      <c r="D11034" t="s">
        <v>8</v>
      </c>
      <c r="E11034">
        <v>1888801</v>
      </c>
      <c r="F11034">
        <v>2020</v>
      </c>
    </row>
    <row r="11035" spans="1:6" x14ac:dyDescent="0.25">
      <c r="A11035" t="s">
        <v>2390</v>
      </c>
      <c r="B11035" t="s">
        <v>2401</v>
      </c>
      <c r="C11035" t="b">
        <v>1</v>
      </c>
      <c r="D11035" t="s">
        <v>15</v>
      </c>
      <c r="E11035">
        <v>266081</v>
      </c>
      <c r="F11035">
        <v>2020</v>
      </c>
    </row>
    <row r="11036" spans="1:6" x14ac:dyDescent="0.25">
      <c r="A11036" t="s">
        <v>2381</v>
      </c>
      <c r="B11036" t="s">
        <v>2341</v>
      </c>
      <c r="C11036" t="b">
        <v>1</v>
      </c>
      <c r="D11036" t="s">
        <v>97</v>
      </c>
      <c r="E11036">
        <v>10688</v>
      </c>
      <c r="F11036">
        <v>2020</v>
      </c>
    </row>
    <row r="11037" spans="1:6" x14ac:dyDescent="0.25">
      <c r="A11037" t="s">
        <v>2381</v>
      </c>
      <c r="B11037" t="s">
        <v>2401</v>
      </c>
      <c r="C11037" t="b">
        <v>1</v>
      </c>
      <c r="D11037" t="s">
        <v>55</v>
      </c>
      <c r="E11037">
        <v>4982</v>
      </c>
      <c r="F11037">
        <v>2020</v>
      </c>
    </row>
    <row r="11038" spans="1:6" x14ac:dyDescent="0.25">
      <c r="A11038" t="s">
        <v>2381</v>
      </c>
      <c r="B11038" t="s">
        <v>2401</v>
      </c>
      <c r="C11038" t="b">
        <v>1</v>
      </c>
      <c r="D11038" t="s">
        <v>15</v>
      </c>
      <c r="E11038">
        <v>2978</v>
      </c>
      <c r="F11038">
        <v>2020</v>
      </c>
    </row>
    <row r="11039" spans="1:6" x14ac:dyDescent="0.25">
      <c r="A11039" t="s">
        <v>2381</v>
      </c>
      <c r="B11039" t="s">
        <v>2401</v>
      </c>
      <c r="C11039" t="b">
        <v>1</v>
      </c>
      <c r="D11039" t="s">
        <v>15</v>
      </c>
      <c r="E11039">
        <v>2426</v>
      </c>
      <c r="F11039">
        <v>2020</v>
      </c>
    </row>
    <row r="11040" spans="1:6" x14ac:dyDescent="0.25">
      <c r="A11040" t="s">
        <v>2381</v>
      </c>
      <c r="B11040" t="s">
        <v>2401</v>
      </c>
      <c r="C11040" t="b">
        <v>1</v>
      </c>
      <c r="D11040" t="s">
        <v>55</v>
      </c>
      <c r="E11040">
        <v>1593</v>
      </c>
      <c r="F11040">
        <v>2020</v>
      </c>
    </row>
    <row r="11041" spans="1:6" x14ac:dyDescent="0.25">
      <c r="A11041" t="s">
        <v>2381</v>
      </c>
      <c r="B11041" t="s">
        <v>2401</v>
      </c>
      <c r="C11041" t="b">
        <v>1</v>
      </c>
      <c r="D11041" t="s">
        <v>55</v>
      </c>
      <c r="E11041">
        <v>1661</v>
      </c>
      <c r="F11041">
        <v>2020</v>
      </c>
    </row>
    <row r="11042" spans="1:6" x14ac:dyDescent="0.25">
      <c r="A11042" t="s">
        <v>2381</v>
      </c>
      <c r="B11042" t="s">
        <v>2401</v>
      </c>
      <c r="C11042" t="b">
        <v>1</v>
      </c>
      <c r="D11042" t="s">
        <v>55</v>
      </c>
      <c r="E11042">
        <v>1623</v>
      </c>
      <c r="F11042">
        <v>2020</v>
      </c>
    </row>
    <row r="11043" spans="1:6" x14ac:dyDescent="0.25">
      <c r="A11043" t="s">
        <v>2338</v>
      </c>
      <c r="B11043" t="s">
        <v>2401</v>
      </c>
      <c r="C11043" t="b">
        <v>1</v>
      </c>
      <c r="D11043" t="s">
        <v>79</v>
      </c>
      <c r="E11043">
        <v>1306</v>
      </c>
      <c r="F11043">
        <v>2020</v>
      </c>
    </row>
    <row r="11044" spans="1:6" x14ac:dyDescent="0.25">
      <c r="A11044" t="s">
        <v>2381</v>
      </c>
      <c r="B11044" t="s">
        <v>2401</v>
      </c>
      <c r="C11044" t="b">
        <v>1</v>
      </c>
      <c r="D11044" t="s">
        <v>79</v>
      </c>
      <c r="E11044">
        <v>1243</v>
      </c>
      <c r="F11044">
        <v>2020</v>
      </c>
    </row>
    <row r="11045" spans="1:6" x14ac:dyDescent="0.25">
      <c r="A11045" t="s">
        <v>2381</v>
      </c>
      <c r="B11045" t="s">
        <v>2401</v>
      </c>
      <c r="C11045" t="b">
        <v>1</v>
      </c>
      <c r="D11045" t="s">
        <v>79</v>
      </c>
      <c r="E11045">
        <v>9769</v>
      </c>
      <c r="F11045">
        <v>2020</v>
      </c>
    </row>
    <row r="11046" spans="1:6" x14ac:dyDescent="0.25">
      <c r="A11046" t="s">
        <v>2383</v>
      </c>
      <c r="B11046" t="s">
        <v>2401</v>
      </c>
      <c r="C11046" t="b">
        <v>1</v>
      </c>
      <c r="D11046" t="s">
        <v>79</v>
      </c>
      <c r="E11046">
        <v>792</v>
      </c>
      <c r="F11046">
        <v>2020</v>
      </c>
    </row>
    <row r="11047" spans="1:6" x14ac:dyDescent="0.25">
      <c r="A11047" t="s">
        <v>2381</v>
      </c>
      <c r="B11047" t="s">
        <v>2401</v>
      </c>
      <c r="C11047" t="b">
        <v>1</v>
      </c>
      <c r="D11047" t="s">
        <v>55</v>
      </c>
      <c r="E11047">
        <v>2570</v>
      </c>
      <c r="F11047">
        <v>2020</v>
      </c>
    </row>
    <row r="11048" spans="1:6" x14ac:dyDescent="0.25">
      <c r="A11048" t="s">
        <v>2383</v>
      </c>
      <c r="B11048" t="s">
        <v>2401</v>
      </c>
      <c r="C11048" t="b">
        <v>1</v>
      </c>
      <c r="D11048" t="s">
        <v>79</v>
      </c>
      <c r="E11048">
        <v>1064</v>
      </c>
      <c r="F11048">
        <v>2020</v>
      </c>
    </row>
    <row r="11049" spans="1:6" x14ac:dyDescent="0.25">
      <c r="A11049" t="s">
        <v>2383</v>
      </c>
      <c r="B11049" t="s">
        <v>2401</v>
      </c>
      <c r="C11049" t="b">
        <v>1</v>
      </c>
      <c r="D11049" t="s">
        <v>79</v>
      </c>
      <c r="E11049">
        <v>2059</v>
      </c>
      <c r="F11049">
        <v>2020</v>
      </c>
    </row>
    <row r="11050" spans="1:6" x14ac:dyDescent="0.25">
      <c r="A11050" t="s">
        <v>2383</v>
      </c>
      <c r="B11050" t="s">
        <v>2401</v>
      </c>
      <c r="C11050" t="b">
        <v>1</v>
      </c>
      <c r="D11050" t="s">
        <v>79</v>
      </c>
      <c r="E11050">
        <v>2277</v>
      </c>
      <c r="F11050">
        <v>2020</v>
      </c>
    </row>
    <row r="11051" spans="1:6" x14ac:dyDescent="0.25">
      <c r="A11051" t="s">
        <v>2445</v>
      </c>
      <c r="B11051" t="s">
        <v>2352</v>
      </c>
      <c r="C11051" t="b">
        <v>0</v>
      </c>
      <c r="D11051" t="s">
        <v>93</v>
      </c>
      <c r="E11051">
        <v>2472</v>
      </c>
      <c r="F11051">
        <v>2020</v>
      </c>
    </row>
    <row r="11052" spans="1:6" x14ac:dyDescent="0.25">
      <c r="A11052" t="s">
        <v>2390</v>
      </c>
      <c r="B11052" t="s">
        <v>2401</v>
      </c>
      <c r="C11052" t="b">
        <v>1</v>
      </c>
      <c r="D11052" t="s">
        <v>97</v>
      </c>
      <c r="E11052">
        <v>11527</v>
      </c>
      <c r="F11052">
        <v>2020</v>
      </c>
    </row>
    <row r="11053" spans="1:6" x14ac:dyDescent="0.25">
      <c r="A11053" t="s">
        <v>2383</v>
      </c>
      <c r="B11053" t="s">
        <v>2401</v>
      </c>
      <c r="C11053" t="b">
        <v>1</v>
      </c>
      <c r="D11053" t="s">
        <v>88</v>
      </c>
      <c r="E11053">
        <v>3210</v>
      </c>
      <c r="F11053">
        <v>2020</v>
      </c>
    </row>
    <row r="11054" spans="1:6" x14ac:dyDescent="0.25">
      <c r="A11054" t="s">
        <v>2383</v>
      </c>
      <c r="B11054" t="s">
        <v>2401</v>
      </c>
      <c r="C11054" t="b">
        <v>1</v>
      </c>
      <c r="D11054" t="s">
        <v>88</v>
      </c>
      <c r="E11054">
        <v>3093</v>
      </c>
      <c r="F11054">
        <v>2020</v>
      </c>
    </row>
    <row r="11055" spans="1:6" x14ac:dyDescent="0.25">
      <c r="A11055" t="s">
        <v>2383</v>
      </c>
      <c r="B11055" t="s">
        <v>2401</v>
      </c>
      <c r="C11055" t="b">
        <v>1</v>
      </c>
      <c r="D11055" t="s">
        <v>88</v>
      </c>
      <c r="E11055">
        <v>2166</v>
      </c>
      <c r="F11055">
        <v>2020</v>
      </c>
    </row>
    <row r="11056" spans="1:6" x14ac:dyDescent="0.25">
      <c r="A11056" t="s">
        <v>2332</v>
      </c>
      <c r="B11056" t="s">
        <v>2350</v>
      </c>
      <c r="C11056" t="b">
        <v>0</v>
      </c>
      <c r="D11056" t="s">
        <v>40</v>
      </c>
      <c r="E11056">
        <v>0</v>
      </c>
      <c r="F11056">
        <v>2020</v>
      </c>
    </row>
    <row r="11057" spans="1:6" x14ac:dyDescent="0.25">
      <c r="A11057" t="s">
        <v>2390</v>
      </c>
      <c r="B11057" t="s">
        <v>2401</v>
      </c>
      <c r="C11057" t="b">
        <v>1</v>
      </c>
      <c r="D11057" t="s">
        <v>15</v>
      </c>
      <c r="E11057">
        <v>43959</v>
      </c>
      <c r="F11057">
        <v>2020</v>
      </c>
    </row>
    <row r="11058" spans="1:6" x14ac:dyDescent="0.25">
      <c r="A11058" t="s">
        <v>2373</v>
      </c>
      <c r="B11058" t="s">
        <v>2352</v>
      </c>
      <c r="C11058" t="b">
        <v>0</v>
      </c>
      <c r="D11058" t="s">
        <v>114</v>
      </c>
      <c r="E11058">
        <v>23768.92</v>
      </c>
      <c r="F11058">
        <v>2020</v>
      </c>
    </row>
    <row r="11059" spans="1:6" x14ac:dyDescent="0.25">
      <c r="A11059" t="s">
        <v>2332</v>
      </c>
      <c r="B11059" t="s">
        <v>2429</v>
      </c>
      <c r="C11059" t="b">
        <v>0</v>
      </c>
      <c r="D11059" t="s">
        <v>97</v>
      </c>
      <c r="E11059">
        <v>0</v>
      </c>
      <c r="F11059">
        <v>2020</v>
      </c>
    </row>
    <row r="11060" spans="1:6" x14ac:dyDescent="0.25">
      <c r="A11060" t="s">
        <v>2445</v>
      </c>
      <c r="B11060" t="s">
        <v>2372</v>
      </c>
      <c r="C11060" t="b">
        <v>0</v>
      </c>
      <c r="D11060" t="s">
        <v>42</v>
      </c>
      <c r="E11060">
        <v>4971</v>
      </c>
      <c r="F11060">
        <v>2020</v>
      </c>
    </row>
    <row r="11061" spans="1:6" x14ac:dyDescent="0.25">
      <c r="A11061" t="s">
        <v>2390</v>
      </c>
      <c r="B11061" t="s">
        <v>2339</v>
      </c>
      <c r="C11061" t="b">
        <v>1</v>
      </c>
      <c r="D11061" t="s">
        <v>114</v>
      </c>
      <c r="E11061">
        <v>808225</v>
      </c>
      <c r="F11061">
        <v>2020</v>
      </c>
    </row>
    <row r="11062" spans="1:6" x14ac:dyDescent="0.25">
      <c r="A11062" t="s">
        <v>2446</v>
      </c>
      <c r="B11062" t="s">
        <v>2401</v>
      </c>
      <c r="C11062" t="b">
        <v>1</v>
      </c>
      <c r="D11062" t="s">
        <v>116</v>
      </c>
      <c r="E11062">
        <v>234940</v>
      </c>
      <c r="F11062">
        <v>2020</v>
      </c>
    </row>
    <row r="11063" spans="1:6" x14ac:dyDescent="0.25">
      <c r="A11063" t="s">
        <v>2446</v>
      </c>
      <c r="B11063" t="s">
        <v>2401</v>
      </c>
      <c r="C11063" t="b">
        <v>1</v>
      </c>
      <c r="D11063" t="s">
        <v>116</v>
      </c>
      <c r="E11063">
        <v>197910</v>
      </c>
      <c r="F11063">
        <v>2020</v>
      </c>
    </row>
    <row r="11064" spans="1:6" x14ac:dyDescent="0.25">
      <c r="A11064" t="s">
        <v>2446</v>
      </c>
      <c r="B11064" t="s">
        <v>2401</v>
      </c>
      <c r="C11064" t="b">
        <v>1</v>
      </c>
      <c r="D11064" t="s">
        <v>116</v>
      </c>
      <c r="E11064">
        <v>218376</v>
      </c>
      <c r="F11064">
        <v>2020</v>
      </c>
    </row>
    <row r="11065" spans="1:6" x14ac:dyDescent="0.25">
      <c r="A11065" t="s">
        <v>2446</v>
      </c>
      <c r="B11065" t="s">
        <v>2401</v>
      </c>
      <c r="C11065" t="b">
        <v>1</v>
      </c>
      <c r="D11065" t="s">
        <v>116</v>
      </c>
      <c r="E11065">
        <v>213740</v>
      </c>
      <c r="F11065">
        <v>2020</v>
      </c>
    </row>
    <row r="11066" spans="1:6" x14ac:dyDescent="0.25">
      <c r="A11066" t="s">
        <v>2383</v>
      </c>
      <c r="B11066" t="s">
        <v>2401</v>
      </c>
      <c r="C11066" t="b">
        <v>1</v>
      </c>
      <c r="D11066" t="s">
        <v>55</v>
      </c>
      <c r="E11066">
        <v>6587</v>
      </c>
      <c r="F11066">
        <v>2020</v>
      </c>
    </row>
    <row r="11067" spans="1:6" x14ac:dyDescent="0.25">
      <c r="A11067" t="s">
        <v>2446</v>
      </c>
      <c r="B11067" t="s">
        <v>2352</v>
      </c>
      <c r="C11067" t="b">
        <v>1</v>
      </c>
      <c r="D11067" t="s">
        <v>114</v>
      </c>
      <c r="E11067">
        <v>215400</v>
      </c>
      <c r="F11067">
        <v>2020</v>
      </c>
    </row>
    <row r="11068" spans="1:6" x14ac:dyDescent="0.25">
      <c r="A11068" t="s">
        <v>2389</v>
      </c>
      <c r="B11068" t="s">
        <v>2386</v>
      </c>
      <c r="C11068" t="b">
        <v>1</v>
      </c>
      <c r="D11068" t="s">
        <v>45</v>
      </c>
      <c r="E11068">
        <v>6049</v>
      </c>
      <c r="F11068">
        <v>2020</v>
      </c>
    </row>
    <row r="11069" spans="1:6" x14ac:dyDescent="0.25">
      <c r="A11069" t="s">
        <v>2389</v>
      </c>
      <c r="B11069" t="s">
        <v>2401</v>
      </c>
      <c r="C11069" t="b">
        <v>1</v>
      </c>
      <c r="D11069" t="s">
        <v>55</v>
      </c>
      <c r="E11069">
        <v>1977</v>
      </c>
      <c r="F11069">
        <v>2020</v>
      </c>
    </row>
    <row r="11070" spans="1:6" x14ac:dyDescent="0.25">
      <c r="A11070" t="s">
        <v>2353</v>
      </c>
      <c r="B11070" t="s">
        <v>2372</v>
      </c>
      <c r="C11070" t="b">
        <v>0</v>
      </c>
      <c r="D11070" t="s">
        <v>15</v>
      </c>
      <c r="E11070">
        <v>15616.344999999999</v>
      </c>
      <c r="F11070">
        <v>2020</v>
      </c>
    </row>
    <row r="11071" spans="1:6" x14ac:dyDescent="0.25">
      <c r="A11071" t="s">
        <v>2353</v>
      </c>
      <c r="B11071" t="s">
        <v>2386</v>
      </c>
      <c r="C11071" t="b">
        <v>0</v>
      </c>
      <c r="D11071" t="s">
        <v>15</v>
      </c>
      <c r="E11071">
        <v>217.715</v>
      </c>
      <c r="F11071">
        <v>2020</v>
      </c>
    </row>
    <row r="11072" spans="1:6" x14ac:dyDescent="0.25">
      <c r="A11072" t="s">
        <v>2332</v>
      </c>
      <c r="B11072" t="s">
        <v>2352</v>
      </c>
      <c r="C11072" t="b">
        <v>0</v>
      </c>
      <c r="D11072" t="s">
        <v>15</v>
      </c>
      <c r="E11072">
        <v>0</v>
      </c>
      <c r="F11072">
        <v>2020</v>
      </c>
    </row>
    <row r="11073" spans="1:6" x14ac:dyDescent="0.25">
      <c r="A11073" t="s">
        <v>2332</v>
      </c>
      <c r="B11073" t="s">
        <v>2386</v>
      </c>
      <c r="C11073" t="b">
        <v>0</v>
      </c>
      <c r="D11073" t="s">
        <v>15</v>
      </c>
      <c r="E11073">
        <v>0</v>
      </c>
      <c r="F11073">
        <v>2020</v>
      </c>
    </row>
    <row r="11074" spans="1:6" x14ac:dyDescent="0.25">
      <c r="A11074" t="s">
        <v>2338</v>
      </c>
      <c r="B11074" t="s">
        <v>2401</v>
      </c>
      <c r="C11074" t="b">
        <v>0</v>
      </c>
      <c r="D11074" t="s">
        <v>15</v>
      </c>
      <c r="E11074">
        <v>3929.31</v>
      </c>
      <c r="F11074">
        <v>2020</v>
      </c>
    </row>
    <row r="11075" spans="1:6" x14ac:dyDescent="0.25">
      <c r="A11075" t="s">
        <v>2381</v>
      </c>
      <c r="B11075" t="s">
        <v>2401</v>
      </c>
      <c r="C11075" t="b">
        <v>1</v>
      </c>
      <c r="D11075" t="s">
        <v>55</v>
      </c>
      <c r="E11075">
        <v>7282</v>
      </c>
      <c r="F11075">
        <v>2020</v>
      </c>
    </row>
    <row r="11076" spans="1:6" x14ac:dyDescent="0.25">
      <c r="A11076" t="s">
        <v>2381</v>
      </c>
      <c r="B11076" t="s">
        <v>2401</v>
      </c>
      <c r="C11076" t="b">
        <v>1</v>
      </c>
      <c r="D11076" t="s">
        <v>74</v>
      </c>
      <c r="E11076">
        <v>45306</v>
      </c>
      <c r="F11076">
        <v>2020</v>
      </c>
    </row>
    <row r="11077" spans="1:6" x14ac:dyDescent="0.25">
      <c r="A11077" t="s">
        <v>2390</v>
      </c>
      <c r="B11077" t="s">
        <v>2401</v>
      </c>
      <c r="C11077" t="b">
        <v>1</v>
      </c>
      <c r="D11077" t="s">
        <v>15</v>
      </c>
      <c r="E11077">
        <v>2520</v>
      </c>
      <c r="F11077">
        <v>2020</v>
      </c>
    </row>
    <row r="11078" spans="1:6" x14ac:dyDescent="0.25">
      <c r="A11078" t="s">
        <v>2390</v>
      </c>
      <c r="B11078" t="s">
        <v>2401</v>
      </c>
      <c r="C11078" t="b">
        <v>1</v>
      </c>
      <c r="D11078" t="s">
        <v>88</v>
      </c>
      <c r="E11078">
        <v>2150</v>
      </c>
      <c r="F11078">
        <v>2020</v>
      </c>
    </row>
    <row r="11079" spans="1:6" x14ac:dyDescent="0.25">
      <c r="A11079" t="s">
        <v>2381</v>
      </c>
      <c r="B11079" t="s">
        <v>2401</v>
      </c>
      <c r="C11079" t="b">
        <v>1</v>
      </c>
      <c r="D11079" t="s">
        <v>114</v>
      </c>
      <c r="E11079">
        <v>28713</v>
      </c>
      <c r="F11079">
        <v>2020</v>
      </c>
    </row>
    <row r="11080" spans="1:6" x14ac:dyDescent="0.25">
      <c r="A11080" t="s">
        <v>2390</v>
      </c>
      <c r="B11080" t="s">
        <v>2401</v>
      </c>
      <c r="C11080" t="b">
        <v>1</v>
      </c>
      <c r="D11080" t="s">
        <v>15</v>
      </c>
      <c r="E11080">
        <v>49793</v>
      </c>
      <c r="F11080">
        <v>2020</v>
      </c>
    </row>
    <row r="11081" spans="1:6" x14ac:dyDescent="0.25">
      <c r="A11081" t="s">
        <v>2381</v>
      </c>
      <c r="B11081" t="s">
        <v>2401</v>
      </c>
      <c r="C11081" t="b">
        <v>1</v>
      </c>
      <c r="D11081" t="s">
        <v>15</v>
      </c>
      <c r="E11081">
        <v>2186</v>
      </c>
      <c r="F11081">
        <v>2020</v>
      </c>
    </row>
    <row r="11082" spans="1:6" x14ac:dyDescent="0.25">
      <c r="A11082" t="s">
        <v>2381</v>
      </c>
      <c r="B11082" t="s">
        <v>2401</v>
      </c>
      <c r="C11082" t="b">
        <v>1</v>
      </c>
      <c r="D11082" t="s">
        <v>15</v>
      </c>
      <c r="E11082">
        <v>3723</v>
      </c>
      <c r="F11082">
        <v>2020</v>
      </c>
    </row>
    <row r="11083" spans="1:6" x14ac:dyDescent="0.25">
      <c r="A11083" t="s">
        <v>2381</v>
      </c>
      <c r="B11083" t="s">
        <v>2401</v>
      </c>
      <c r="C11083" t="b">
        <v>1</v>
      </c>
      <c r="D11083" t="s">
        <v>15</v>
      </c>
      <c r="E11083">
        <v>3623</v>
      </c>
      <c r="F11083">
        <v>2020</v>
      </c>
    </row>
    <row r="11084" spans="1:6" x14ac:dyDescent="0.25">
      <c r="A11084" t="s">
        <v>2390</v>
      </c>
      <c r="B11084" t="s">
        <v>2401</v>
      </c>
      <c r="C11084" t="b">
        <v>1</v>
      </c>
      <c r="D11084" t="s">
        <v>15</v>
      </c>
      <c r="E11084">
        <v>46430</v>
      </c>
      <c r="F11084">
        <v>2020</v>
      </c>
    </row>
    <row r="11085" spans="1:6" x14ac:dyDescent="0.25">
      <c r="A11085" t="s">
        <v>2390</v>
      </c>
      <c r="B11085" t="s">
        <v>2401</v>
      </c>
      <c r="C11085" t="b">
        <v>1</v>
      </c>
      <c r="D11085" t="s">
        <v>15</v>
      </c>
      <c r="E11085">
        <v>48028</v>
      </c>
      <c r="F11085">
        <v>2020</v>
      </c>
    </row>
    <row r="11086" spans="1:6" x14ac:dyDescent="0.25">
      <c r="A11086" t="s">
        <v>2390</v>
      </c>
      <c r="B11086" t="s">
        <v>2401</v>
      </c>
      <c r="C11086" t="b">
        <v>1</v>
      </c>
      <c r="D11086" t="s">
        <v>15</v>
      </c>
      <c r="E11086">
        <v>51690</v>
      </c>
      <c r="F11086">
        <v>2020</v>
      </c>
    </row>
    <row r="11087" spans="1:6" x14ac:dyDescent="0.25">
      <c r="A11087" t="s">
        <v>2381</v>
      </c>
      <c r="B11087" t="s">
        <v>2350</v>
      </c>
      <c r="C11087" t="b">
        <v>1</v>
      </c>
      <c r="D11087" t="s">
        <v>19</v>
      </c>
      <c r="E11087">
        <v>1307</v>
      </c>
      <c r="F11087">
        <v>2020</v>
      </c>
    </row>
    <row r="11088" spans="1:6" x14ac:dyDescent="0.25">
      <c r="A11088" t="s">
        <v>2381</v>
      </c>
      <c r="B11088" t="s">
        <v>2401</v>
      </c>
      <c r="C11088" t="b">
        <v>1</v>
      </c>
      <c r="D11088" t="s">
        <v>15</v>
      </c>
      <c r="E11088">
        <v>3230</v>
      </c>
      <c r="F11088">
        <v>2020</v>
      </c>
    </row>
    <row r="11089" spans="1:6" x14ac:dyDescent="0.25">
      <c r="A11089" t="s">
        <v>2390</v>
      </c>
      <c r="B11089" t="s">
        <v>2339</v>
      </c>
      <c r="C11089" t="b">
        <v>1</v>
      </c>
      <c r="D11089" t="s">
        <v>114</v>
      </c>
      <c r="E11089">
        <v>39832</v>
      </c>
      <c r="F11089">
        <v>2020</v>
      </c>
    </row>
    <row r="11090" spans="1:6" x14ac:dyDescent="0.25">
      <c r="A11090" t="s">
        <v>2381</v>
      </c>
      <c r="B11090" t="s">
        <v>2401</v>
      </c>
      <c r="C11090" t="b">
        <v>1</v>
      </c>
      <c r="D11090" t="s">
        <v>15</v>
      </c>
      <c r="E11090">
        <v>2899</v>
      </c>
      <c r="F11090">
        <v>2020</v>
      </c>
    </row>
    <row r="11091" spans="1:6" x14ac:dyDescent="0.25">
      <c r="A11091" t="s">
        <v>2381</v>
      </c>
      <c r="B11091" t="s">
        <v>2401</v>
      </c>
      <c r="C11091" t="b">
        <v>1</v>
      </c>
      <c r="D11091" t="s">
        <v>15</v>
      </c>
      <c r="E11091">
        <v>3597</v>
      </c>
      <c r="F11091">
        <v>2020</v>
      </c>
    </row>
    <row r="11092" spans="1:6" x14ac:dyDescent="0.25">
      <c r="A11092" t="s">
        <v>2381</v>
      </c>
      <c r="B11092" t="s">
        <v>2401</v>
      </c>
      <c r="C11092" t="b">
        <v>1</v>
      </c>
      <c r="D11092" t="s">
        <v>15</v>
      </c>
      <c r="E11092">
        <v>3829</v>
      </c>
      <c r="F11092">
        <v>2020</v>
      </c>
    </row>
    <row r="11093" spans="1:6" x14ac:dyDescent="0.25">
      <c r="A11093" t="s">
        <v>2332</v>
      </c>
      <c r="B11093" t="s">
        <v>2401</v>
      </c>
      <c r="C11093" t="b">
        <v>0</v>
      </c>
      <c r="D11093" t="s">
        <v>37</v>
      </c>
      <c r="E11093">
        <v>0</v>
      </c>
      <c r="F11093">
        <v>2020</v>
      </c>
    </row>
    <row r="11094" spans="1:6" x14ac:dyDescent="0.25">
      <c r="A11094" t="s">
        <v>2400</v>
      </c>
      <c r="B11094" t="s">
        <v>2386</v>
      </c>
      <c r="C11094" t="b">
        <v>1</v>
      </c>
      <c r="D11094" t="s">
        <v>37</v>
      </c>
      <c r="E11094">
        <v>46543</v>
      </c>
      <c r="F11094">
        <v>2020</v>
      </c>
    </row>
    <row r="11095" spans="1:6" x14ac:dyDescent="0.25">
      <c r="A11095" t="s">
        <v>2390</v>
      </c>
      <c r="B11095" t="s">
        <v>2401</v>
      </c>
      <c r="C11095" t="b">
        <v>1</v>
      </c>
      <c r="D11095" t="s">
        <v>88</v>
      </c>
      <c r="E11095">
        <v>7972</v>
      </c>
      <c r="F11095">
        <v>2020</v>
      </c>
    </row>
    <row r="11096" spans="1:6" x14ac:dyDescent="0.25">
      <c r="A11096" t="s">
        <v>2390</v>
      </c>
      <c r="B11096" t="s">
        <v>2401</v>
      </c>
      <c r="C11096" t="b">
        <v>1</v>
      </c>
      <c r="D11096" t="s">
        <v>88</v>
      </c>
      <c r="E11096">
        <v>7600</v>
      </c>
      <c r="F11096">
        <v>2020</v>
      </c>
    </row>
    <row r="11097" spans="1:6" x14ac:dyDescent="0.25">
      <c r="A11097" t="s">
        <v>2381</v>
      </c>
      <c r="B11097" t="s">
        <v>2341</v>
      </c>
      <c r="C11097" t="b">
        <v>1</v>
      </c>
      <c r="D11097" t="s">
        <v>15</v>
      </c>
      <c r="E11097">
        <v>1982</v>
      </c>
      <c r="F11097">
        <v>2020</v>
      </c>
    </row>
    <row r="11098" spans="1:6" x14ac:dyDescent="0.25">
      <c r="A11098" t="s">
        <v>2390</v>
      </c>
      <c r="B11098" t="s">
        <v>2401</v>
      </c>
      <c r="C11098" t="b">
        <v>1</v>
      </c>
      <c r="D11098" t="s">
        <v>88</v>
      </c>
      <c r="E11098">
        <v>7707</v>
      </c>
      <c r="F11098">
        <v>2020</v>
      </c>
    </row>
    <row r="11099" spans="1:6" x14ac:dyDescent="0.25">
      <c r="A11099" t="s">
        <v>2390</v>
      </c>
      <c r="B11099" t="s">
        <v>2401</v>
      </c>
      <c r="C11099" t="b">
        <v>1</v>
      </c>
      <c r="D11099" t="s">
        <v>74</v>
      </c>
      <c r="E11099">
        <v>8789</v>
      </c>
      <c r="F11099">
        <v>2020</v>
      </c>
    </row>
    <row r="11100" spans="1:6" x14ac:dyDescent="0.25">
      <c r="A11100" t="s">
        <v>2390</v>
      </c>
      <c r="B11100" t="s">
        <v>2401</v>
      </c>
      <c r="C11100" t="b">
        <v>1</v>
      </c>
      <c r="D11100" t="s">
        <v>15</v>
      </c>
      <c r="E11100">
        <v>40712</v>
      </c>
      <c r="F11100">
        <v>2020</v>
      </c>
    </row>
    <row r="11101" spans="1:6" x14ac:dyDescent="0.25">
      <c r="A11101" t="s">
        <v>2381</v>
      </c>
      <c r="B11101" t="s">
        <v>2401</v>
      </c>
      <c r="C11101" t="b">
        <v>1</v>
      </c>
      <c r="D11101" t="s">
        <v>37</v>
      </c>
      <c r="E11101">
        <v>3423</v>
      </c>
      <c r="F11101">
        <v>2020</v>
      </c>
    </row>
    <row r="11102" spans="1:6" x14ac:dyDescent="0.25">
      <c r="A11102" t="s">
        <v>2381</v>
      </c>
      <c r="B11102" t="s">
        <v>2401</v>
      </c>
      <c r="C11102" t="b">
        <v>1</v>
      </c>
      <c r="D11102" t="s">
        <v>37</v>
      </c>
      <c r="E11102">
        <v>3975</v>
      </c>
      <c r="F11102">
        <v>2020</v>
      </c>
    </row>
    <row r="11103" spans="1:6" x14ac:dyDescent="0.25">
      <c r="A11103" t="s">
        <v>2381</v>
      </c>
      <c r="B11103" t="s">
        <v>2401</v>
      </c>
      <c r="C11103" t="b">
        <v>1</v>
      </c>
      <c r="D11103" t="s">
        <v>37</v>
      </c>
      <c r="E11103">
        <v>4407</v>
      </c>
      <c r="F11103">
        <v>2020</v>
      </c>
    </row>
    <row r="11104" spans="1:6" x14ac:dyDescent="0.25">
      <c r="A11104" t="s">
        <v>2381</v>
      </c>
      <c r="B11104" t="s">
        <v>2339</v>
      </c>
      <c r="C11104" t="b">
        <v>1</v>
      </c>
      <c r="D11104" t="s">
        <v>108</v>
      </c>
      <c r="E11104">
        <v>73104</v>
      </c>
      <c r="F11104">
        <v>2020</v>
      </c>
    </row>
    <row r="11105" spans="1:6" x14ac:dyDescent="0.25">
      <c r="A11105" t="s">
        <v>2381</v>
      </c>
      <c r="B11105" t="s">
        <v>2386</v>
      </c>
      <c r="C11105" t="b">
        <v>1</v>
      </c>
      <c r="D11105" t="s">
        <v>58</v>
      </c>
      <c r="E11105">
        <v>37764</v>
      </c>
      <c r="F11105">
        <v>2020</v>
      </c>
    </row>
    <row r="11106" spans="1:6" x14ac:dyDescent="0.25">
      <c r="A11106" t="s">
        <v>2389</v>
      </c>
      <c r="B11106" t="s">
        <v>2341</v>
      </c>
      <c r="C11106" t="b">
        <v>1</v>
      </c>
      <c r="D11106" t="s">
        <v>50</v>
      </c>
      <c r="E11106">
        <v>11060</v>
      </c>
      <c r="F11106">
        <v>2020</v>
      </c>
    </row>
    <row r="11107" spans="1:6" x14ac:dyDescent="0.25">
      <c r="A11107" t="s">
        <v>2389</v>
      </c>
      <c r="B11107" t="s">
        <v>2341</v>
      </c>
      <c r="C11107" t="b">
        <v>1</v>
      </c>
      <c r="D11107" t="s">
        <v>50</v>
      </c>
      <c r="E11107">
        <v>18424</v>
      </c>
      <c r="F11107">
        <v>2020</v>
      </c>
    </row>
    <row r="11108" spans="1:6" x14ac:dyDescent="0.25">
      <c r="A11108" t="s">
        <v>2389</v>
      </c>
      <c r="B11108" t="s">
        <v>2386</v>
      </c>
      <c r="C11108" t="b">
        <v>1</v>
      </c>
      <c r="D11108" t="s">
        <v>88</v>
      </c>
      <c r="E11108">
        <v>7297</v>
      </c>
      <c r="F11108">
        <v>2020</v>
      </c>
    </row>
    <row r="11109" spans="1:6" x14ac:dyDescent="0.25">
      <c r="A11109" t="s">
        <v>2390</v>
      </c>
      <c r="B11109" t="s">
        <v>2401</v>
      </c>
      <c r="C11109" t="b">
        <v>1</v>
      </c>
      <c r="D11109" t="s">
        <v>15</v>
      </c>
      <c r="E11109">
        <v>16405</v>
      </c>
      <c r="F11109">
        <v>2020</v>
      </c>
    </row>
    <row r="11110" spans="1:6" x14ac:dyDescent="0.25">
      <c r="A11110" t="s">
        <v>2390</v>
      </c>
      <c r="B11110" t="s">
        <v>2401</v>
      </c>
      <c r="C11110" t="b">
        <v>1</v>
      </c>
      <c r="D11110" t="s">
        <v>15</v>
      </c>
      <c r="E11110">
        <v>54458</v>
      </c>
      <c r="F11110">
        <v>2020</v>
      </c>
    </row>
    <row r="11111" spans="1:6" x14ac:dyDescent="0.25">
      <c r="A11111" t="s">
        <v>2390</v>
      </c>
      <c r="B11111" t="s">
        <v>2339</v>
      </c>
      <c r="C11111" t="b">
        <v>1</v>
      </c>
      <c r="D11111" t="s">
        <v>114</v>
      </c>
      <c r="E11111">
        <v>677882</v>
      </c>
      <c r="F11111">
        <v>2020</v>
      </c>
    </row>
    <row r="11112" spans="1:6" x14ac:dyDescent="0.25">
      <c r="A11112" t="s">
        <v>2381</v>
      </c>
      <c r="B11112" t="s">
        <v>2401</v>
      </c>
      <c r="C11112" t="b">
        <v>1</v>
      </c>
      <c r="D11112" t="s">
        <v>15</v>
      </c>
      <c r="E11112">
        <v>57918</v>
      </c>
      <c r="F11112">
        <v>2020</v>
      </c>
    </row>
    <row r="11113" spans="1:6" x14ac:dyDescent="0.25">
      <c r="A11113" t="s">
        <v>2390</v>
      </c>
      <c r="B11113" t="s">
        <v>2401</v>
      </c>
      <c r="C11113" t="b">
        <v>1</v>
      </c>
      <c r="D11113" t="s">
        <v>8</v>
      </c>
      <c r="E11113">
        <v>32431</v>
      </c>
      <c r="F11113">
        <v>2020</v>
      </c>
    </row>
    <row r="11114" spans="1:6" x14ac:dyDescent="0.25">
      <c r="A11114" t="s">
        <v>2389</v>
      </c>
      <c r="B11114" t="s">
        <v>2401</v>
      </c>
      <c r="C11114" t="b">
        <v>1</v>
      </c>
      <c r="D11114" t="s">
        <v>119</v>
      </c>
      <c r="E11114">
        <v>2848</v>
      </c>
      <c r="F11114">
        <v>2020</v>
      </c>
    </row>
    <row r="11115" spans="1:6" x14ac:dyDescent="0.25">
      <c r="A11115" t="s">
        <v>2338</v>
      </c>
      <c r="B11115" t="s">
        <v>2401</v>
      </c>
      <c r="C11115" t="b">
        <v>1</v>
      </c>
      <c r="D11115" t="s">
        <v>79</v>
      </c>
      <c r="E11115">
        <v>6739</v>
      </c>
      <c r="F11115">
        <v>2020</v>
      </c>
    </row>
    <row r="11116" spans="1:6" x14ac:dyDescent="0.25">
      <c r="A11116" t="s">
        <v>2396</v>
      </c>
      <c r="B11116" t="s">
        <v>2386</v>
      </c>
      <c r="C11116" t="b">
        <v>1</v>
      </c>
      <c r="D11116" t="s">
        <v>131</v>
      </c>
      <c r="E11116">
        <v>19240.244999999999</v>
      </c>
      <c r="F11116">
        <v>2020</v>
      </c>
    </row>
    <row r="11117" spans="1:6" x14ac:dyDescent="0.25">
      <c r="A11117" t="s">
        <v>2445</v>
      </c>
      <c r="B11117" t="s">
        <v>2352</v>
      </c>
      <c r="C11117" t="b">
        <v>0</v>
      </c>
      <c r="D11117" t="s">
        <v>131</v>
      </c>
      <c r="E11117">
        <v>21312.755000000001</v>
      </c>
      <c r="F11117">
        <v>2020</v>
      </c>
    </row>
    <row r="11118" spans="1:6" x14ac:dyDescent="0.25">
      <c r="A11118" t="s">
        <v>2383</v>
      </c>
      <c r="B11118" t="s">
        <v>2339</v>
      </c>
      <c r="C11118" t="b">
        <v>0</v>
      </c>
      <c r="D11118" t="s">
        <v>131</v>
      </c>
      <c r="E11118">
        <v>7121</v>
      </c>
      <c r="F11118">
        <v>2020</v>
      </c>
    </row>
    <row r="11119" spans="1:6" x14ac:dyDescent="0.25">
      <c r="A11119" t="s">
        <v>2390</v>
      </c>
      <c r="B11119" t="s">
        <v>2401</v>
      </c>
      <c r="C11119" t="b">
        <v>1</v>
      </c>
      <c r="D11119" t="s">
        <v>27</v>
      </c>
      <c r="E11119">
        <v>41663</v>
      </c>
      <c r="F11119">
        <v>2020</v>
      </c>
    </row>
    <row r="11120" spans="1:6" x14ac:dyDescent="0.25">
      <c r="A11120" t="s">
        <v>2390</v>
      </c>
      <c r="B11120" t="s">
        <v>2401</v>
      </c>
      <c r="C11120" t="b">
        <v>1</v>
      </c>
      <c r="D11120" t="s">
        <v>27</v>
      </c>
      <c r="E11120">
        <v>173580</v>
      </c>
      <c r="F11120">
        <v>2020</v>
      </c>
    </row>
    <row r="11121" spans="1:6" x14ac:dyDescent="0.25">
      <c r="A11121" t="s">
        <v>2389</v>
      </c>
      <c r="B11121" t="s">
        <v>2401</v>
      </c>
      <c r="C11121" t="b">
        <v>1</v>
      </c>
      <c r="D11121" t="s">
        <v>88</v>
      </c>
      <c r="E11121">
        <v>3615</v>
      </c>
      <c r="F11121">
        <v>2020</v>
      </c>
    </row>
    <row r="11122" spans="1:6" x14ac:dyDescent="0.25">
      <c r="A11122" t="s">
        <v>2454</v>
      </c>
      <c r="B11122" t="s">
        <v>2352</v>
      </c>
      <c r="C11122" t="b">
        <v>0</v>
      </c>
      <c r="D11122" t="s">
        <v>58</v>
      </c>
      <c r="E11122">
        <v>27282.22</v>
      </c>
      <c r="F11122">
        <v>2020</v>
      </c>
    </row>
    <row r="11123" spans="1:6" x14ac:dyDescent="0.25">
      <c r="A11123" t="s">
        <v>2400</v>
      </c>
      <c r="B11123" t="s">
        <v>2352</v>
      </c>
      <c r="C11123" t="b">
        <v>0</v>
      </c>
      <c r="D11123" t="s">
        <v>85</v>
      </c>
      <c r="E11123">
        <v>30496</v>
      </c>
      <c r="F11123">
        <v>2020</v>
      </c>
    </row>
    <row r="11124" spans="1:6" x14ac:dyDescent="0.25">
      <c r="A11124" t="s">
        <v>2389</v>
      </c>
      <c r="B11124" t="s">
        <v>2401</v>
      </c>
      <c r="C11124" t="b">
        <v>1</v>
      </c>
      <c r="D11124" t="s">
        <v>8</v>
      </c>
      <c r="E11124">
        <v>26781</v>
      </c>
      <c r="F11124">
        <v>2020</v>
      </c>
    </row>
    <row r="11125" spans="1:6" x14ac:dyDescent="0.25">
      <c r="A11125" t="s">
        <v>2383</v>
      </c>
      <c r="B11125" t="s">
        <v>2401</v>
      </c>
      <c r="C11125" t="b">
        <v>1</v>
      </c>
      <c r="D11125" t="s">
        <v>8</v>
      </c>
      <c r="E11125">
        <v>12736</v>
      </c>
      <c r="F11125">
        <v>2020</v>
      </c>
    </row>
    <row r="11126" spans="1:6" x14ac:dyDescent="0.25">
      <c r="A11126" t="s">
        <v>2390</v>
      </c>
      <c r="B11126" t="s">
        <v>2352</v>
      </c>
      <c r="C11126" t="b">
        <v>0</v>
      </c>
      <c r="D11126" t="s">
        <v>15</v>
      </c>
      <c r="E11126">
        <v>36290</v>
      </c>
      <c r="F11126">
        <v>2020</v>
      </c>
    </row>
    <row r="11127" spans="1:6" x14ac:dyDescent="0.25">
      <c r="A11127" t="s">
        <v>2389</v>
      </c>
      <c r="B11127" t="s">
        <v>2352</v>
      </c>
      <c r="C11127" t="b">
        <v>0</v>
      </c>
      <c r="D11127" t="s">
        <v>15</v>
      </c>
      <c r="E11127">
        <v>36094</v>
      </c>
      <c r="F11127">
        <v>2020</v>
      </c>
    </row>
    <row r="11128" spans="1:6" x14ac:dyDescent="0.25">
      <c r="A11128" t="s">
        <v>2445</v>
      </c>
      <c r="B11128" t="s">
        <v>2352</v>
      </c>
      <c r="C11128" t="b">
        <v>0</v>
      </c>
      <c r="D11128" t="s">
        <v>15</v>
      </c>
      <c r="E11128">
        <v>34485</v>
      </c>
      <c r="F11128">
        <v>2020</v>
      </c>
    </row>
    <row r="11129" spans="1:6" x14ac:dyDescent="0.25">
      <c r="A11129" t="s">
        <v>2332</v>
      </c>
      <c r="B11129" t="s">
        <v>2401</v>
      </c>
      <c r="C11129" t="b">
        <v>0</v>
      </c>
      <c r="D11129" t="s">
        <v>27</v>
      </c>
      <c r="E11129">
        <v>0</v>
      </c>
      <c r="F11129">
        <v>2020</v>
      </c>
    </row>
    <row r="11130" spans="1:6" x14ac:dyDescent="0.25">
      <c r="A11130" t="s">
        <v>2390</v>
      </c>
      <c r="B11130" t="s">
        <v>2339</v>
      </c>
      <c r="C11130" t="b">
        <v>1</v>
      </c>
      <c r="D11130" t="s">
        <v>95</v>
      </c>
      <c r="E11130">
        <v>977348</v>
      </c>
      <c r="F11130">
        <v>2020</v>
      </c>
    </row>
    <row r="11131" spans="1:6" x14ac:dyDescent="0.25">
      <c r="A11131" t="s">
        <v>2446</v>
      </c>
      <c r="B11131" t="s">
        <v>2386</v>
      </c>
      <c r="C11131" t="b">
        <v>1</v>
      </c>
      <c r="D11131" t="s">
        <v>15</v>
      </c>
      <c r="E11131">
        <v>144414</v>
      </c>
      <c r="F11131">
        <v>2020</v>
      </c>
    </row>
    <row r="11132" spans="1:6" x14ac:dyDescent="0.25">
      <c r="A11132" t="s">
        <v>2381</v>
      </c>
      <c r="B11132" t="s">
        <v>2401</v>
      </c>
      <c r="C11132" t="b">
        <v>1</v>
      </c>
      <c r="D11132" t="s">
        <v>16</v>
      </c>
      <c r="E11132">
        <v>3000</v>
      </c>
      <c r="F11132">
        <v>2020</v>
      </c>
    </row>
    <row r="11133" spans="1:6" x14ac:dyDescent="0.25">
      <c r="A11133" t="s">
        <v>2381</v>
      </c>
      <c r="B11133" t="s">
        <v>2401</v>
      </c>
      <c r="C11133" t="b">
        <v>1</v>
      </c>
      <c r="D11133" t="s">
        <v>55</v>
      </c>
      <c r="E11133">
        <v>3165</v>
      </c>
      <c r="F11133">
        <v>2020</v>
      </c>
    </row>
    <row r="11134" spans="1:6" x14ac:dyDescent="0.25">
      <c r="A11134" t="s">
        <v>2381</v>
      </c>
      <c r="B11134" t="s">
        <v>2401</v>
      </c>
      <c r="C11134" t="b">
        <v>1</v>
      </c>
      <c r="D11134" t="s">
        <v>55</v>
      </c>
      <c r="E11134">
        <v>4222</v>
      </c>
      <c r="F11134">
        <v>2020</v>
      </c>
    </row>
    <row r="11135" spans="1:6" x14ac:dyDescent="0.25">
      <c r="A11135" t="s">
        <v>2381</v>
      </c>
      <c r="B11135" t="s">
        <v>2401</v>
      </c>
      <c r="C11135" t="b">
        <v>1</v>
      </c>
      <c r="D11135" t="s">
        <v>55</v>
      </c>
      <c r="E11135">
        <v>2300</v>
      </c>
      <c r="F11135">
        <v>2020</v>
      </c>
    </row>
    <row r="11136" spans="1:6" x14ac:dyDescent="0.25">
      <c r="A11136" t="s">
        <v>2381</v>
      </c>
      <c r="B11136" t="s">
        <v>2401</v>
      </c>
      <c r="C11136" t="b">
        <v>1</v>
      </c>
      <c r="D11136" t="s">
        <v>55</v>
      </c>
      <c r="E11136">
        <v>3117</v>
      </c>
      <c r="F11136">
        <v>2020</v>
      </c>
    </row>
    <row r="11137" spans="1:6" x14ac:dyDescent="0.25">
      <c r="A11137" t="s">
        <v>2390</v>
      </c>
      <c r="B11137" t="s">
        <v>2352</v>
      </c>
      <c r="C11137" t="b">
        <v>1</v>
      </c>
      <c r="D11137" t="s">
        <v>58</v>
      </c>
      <c r="E11137">
        <v>2392</v>
      </c>
      <c r="F11137">
        <v>2020</v>
      </c>
    </row>
    <row r="11138" spans="1:6" x14ac:dyDescent="0.25">
      <c r="A11138" t="s">
        <v>2389</v>
      </c>
      <c r="B11138" t="s">
        <v>2401</v>
      </c>
      <c r="C11138" t="b">
        <v>1</v>
      </c>
      <c r="D11138" t="s">
        <v>55</v>
      </c>
      <c r="E11138">
        <v>3046</v>
      </c>
      <c r="F11138">
        <v>2020</v>
      </c>
    </row>
    <row r="11139" spans="1:6" x14ac:dyDescent="0.25">
      <c r="A11139" t="s">
        <v>2390</v>
      </c>
      <c r="B11139" t="s">
        <v>2401</v>
      </c>
      <c r="C11139" t="b">
        <v>1</v>
      </c>
      <c r="D11139" t="s">
        <v>15</v>
      </c>
      <c r="E11139">
        <v>41569</v>
      </c>
      <c r="F11139">
        <v>2020</v>
      </c>
    </row>
    <row r="11140" spans="1:6" x14ac:dyDescent="0.25">
      <c r="A11140" t="s">
        <v>2381</v>
      </c>
      <c r="B11140" t="s">
        <v>2401</v>
      </c>
      <c r="C11140" t="b">
        <v>1</v>
      </c>
      <c r="D11140" t="s">
        <v>85</v>
      </c>
      <c r="E11140">
        <v>1992</v>
      </c>
      <c r="F11140">
        <v>2020</v>
      </c>
    </row>
    <row r="11141" spans="1:6" x14ac:dyDescent="0.25">
      <c r="A11141" t="s">
        <v>2390</v>
      </c>
      <c r="B11141" t="s">
        <v>2401</v>
      </c>
      <c r="C11141" t="b">
        <v>0</v>
      </c>
      <c r="D11141" t="s">
        <v>74</v>
      </c>
      <c r="E11141">
        <v>36650</v>
      </c>
      <c r="F11141">
        <v>2020</v>
      </c>
    </row>
    <row r="11142" spans="1:6" x14ac:dyDescent="0.25">
      <c r="A11142" t="s">
        <v>2408</v>
      </c>
      <c r="B11142" t="s">
        <v>2401</v>
      </c>
      <c r="C11142" t="b">
        <v>0</v>
      </c>
      <c r="D11142" t="s">
        <v>15</v>
      </c>
      <c r="E11142">
        <v>16107</v>
      </c>
      <c r="F11142">
        <v>2020</v>
      </c>
    </row>
    <row r="11143" spans="1:6" x14ac:dyDescent="0.25">
      <c r="A11143" t="s">
        <v>2390</v>
      </c>
      <c r="B11143" t="s">
        <v>2401</v>
      </c>
      <c r="C11143" t="b">
        <v>0</v>
      </c>
      <c r="D11143" t="s">
        <v>88</v>
      </c>
      <c r="E11143">
        <v>32856</v>
      </c>
      <c r="F11143">
        <v>2020</v>
      </c>
    </row>
    <row r="11144" spans="1:6" x14ac:dyDescent="0.25">
      <c r="A11144" t="s">
        <v>2381</v>
      </c>
      <c r="B11144" t="s">
        <v>2339</v>
      </c>
      <c r="C11144" t="b">
        <v>1</v>
      </c>
      <c r="D11144" t="s">
        <v>114</v>
      </c>
      <c r="E11144">
        <v>1138946</v>
      </c>
      <c r="F11144">
        <v>2020</v>
      </c>
    </row>
    <row r="11145" spans="1:6" x14ac:dyDescent="0.25">
      <c r="A11145" t="s">
        <v>2381</v>
      </c>
      <c r="B11145" t="s">
        <v>2401</v>
      </c>
      <c r="C11145" t="b">
        <v>1</v>
      </c>
      <c r="D11145" t="s">
        <v>119</v>
      </c>
      <c r="E11145">
        <v>2903</v>
      </c>
      <c r="F11145">
        <v>2020</v>
      </c>
    </row>
    <row r="11146" spans="1:6" x14ac:dyDescent="0.25">
      <c r="A11146" t="s">
        <v>2381</v>
      </c>
      <c r="B11146" t="s">
        <v>2401</v>
      </c>
      <c r="C11146" t="b">
        <v>1</v>
      </c>
      <c r="D11146" t="s">
        <v>119</v>
      </c>
      <c r="E11146">
        <v>3360</v>
      </c>
      <c r="F11146">
        <v>2020</v>
      </c>
    </row>
    <row r="11147" spans="1:6" x14ac:dyDescent="0.25">
      <c r="A11147" t="s">
        <v>2381</v>
      </c>
      <c r="B11147" t="s">
        <v>2401</v>
      </c>
      <c r="C11147" t="b">
        <v>1</v>
      </c>
      <c r="D11147" t="s">
        <v>37</v>
      </c>
      <c r="E11147">
        <v>99</v>
      </c>
      <c r="F11147">
        <v>2020</v>
      </c>
    </row>
    <row r="11148" spans="1:6" x14ac:dyDescent="0.25">
      <c r="A11148" t="s">
        <v>2381</v>
      </c>
      <c r="B11148" t="s">
        <v>2401</v>
      </c>
      <c r="C11148" t="b">
        <v>1</v>
      </c>
      <c r="D11148" t="s">
        <v>37</v>
      </c>
      <c r="E11148">
        <v>1008</v>
      </c>
      <c r="F11148">
        <v>2020</v>
      </c>
    </row>
    <row r="11149" spans="1:6" x14ac:dyDescent="0.25">
      <c r="A11149" t="s">
        <v>2381</v>
      </c>
      <c r="B11149" t="s">
        <v>2401</v>
      </c>
      <c r="C11149" t="b">
        <v>1</v>
      </c>
      <c r="D11149" t="s">
        <v>37</v>
      </c>
      <c r="E11149">
        <v>1018</v>
      </c>
      <c r="F11149">
        <v>2020</v>
      </c>
    </row>
    <row r="11150" spans="1:6" x14ac:dyDescent="0.25">
      <c r="A11150" t="s">
        <v>2390</v>
      </c>
      <c r="B11150" t="s">
        <v>2401</v>
      </c>
      <c r="C11150" t="b">
        <v>1</v>
      </c>
      <c r="D11150" t="s">
        <v>37</v>
      </c>
      <c r="E11150">
        <v>2292</v>
      </c>
      <c r="F11150">
        <v>2020</v>
      </c>
    </row>
    <row r="11151" spans="1:6" x14ac:dyDescent="0.25">
      <c r="A11151" t="s">
        <v>2390</v>
      </c>
      <c r="B11151" t="s">
        <v>2401</v>
      </c>
      <c r="C11151" t="b">
        <v>1</v>
      </c>
      <c r="D11151" t="s">
        <v>37</v>
      </c>
      <c r="E11151">
        <v>1453</v>
      </c>
      <c r="F11151">
        <v>2020</v>
      </c>
    </row>
    <row r="11152" spans="1:6" x14ac:dyDescent="0.25">
      <c r="A11152" t="s">
        <v>2390</v>
      </c>
      <c r="B11152" t="s">
        <v>2401</v>
      </c>
      <c r="C11152" t="b">
        <v>1</v>
      </c>
      <c r="D11152" t="s">
        <v>37</v>
      </c>
      <c r="E11152">
        <v>3178</v>
      </c>
      <c r="F11152">
        <v>2020</v>
      </c>
    </row>
    <row r="11153" spans="1:6" x14ac:dyDescent="0.25">
      <c r="A11153" t="s">
        <v>2381</v>
      </c>
      <c r="B11153" t="s">
        <v>2401</v>
      </c>
      <c r="C11153" t="b">
        <v>1</v>
      </c>
      <c r="D11153" t="s">
        <v>55</v>
      </c>
      <c r="E11153">
        <v>3406</v>
      </c>
      <c r="F11153">
        <v>2020</v>
      </c>
    </row>
    <row r="11154" spans="1:6" x14ac:dyDescent="0.25">
      <c r="A11154" t="s">
        <v>2381</v>
      </c>
      <c r="B11154" t="s">
        <v>2401</v>
      </c>
      <c r="C11154" t="b">
        <v>1</v>
      </c>
      <c r="D11154" t="s">
        <v>55</v>
      </c>
      <c r="E11154">
        <v>1445</v>
      </c>
      <c r="F11154">
        <v>2020</v>
      </c>
    </row>
    <row r="11155" spans="1:6" x14ac:dyDescent="0.25">
      <c r="A11155" t="s">
        <v>2446</v>
      </c>
      <c r="B11155" t="s">
        <v>2401</v>
      </c>
      <c r="C11155" t="b">
        <v>1</v>
      </c>
      <c r="D11155" t="s">
        <v>88</v>
      </c>
      <c r="E11155">
        <v>8845</v>
      </c>
      <c r="F11155">
        <v>2020</v>
      </c>
    </row>
    <row r="11156" spans="1:6" x14ac:dyDescent="0.25">
      <c r="A11156" t="s">
        <v>2390</v>
      </c>
      <c r="B11156" t="s">
        <v>2401</v>
      </c>
      <c r="C11156" t="b">
        <v>1</v>
      </c>
      <c r="D11156" t="s">
        <v>88</v>
      </c>
      <c r="E11156">
        <v>9145</v>
      </c>
      <c r="F11156">
        <v>2020</v>
      </c>
    </row>
    <row r="11157" spans="1:6" x14ac:dyDescent="0.25">
      <c r="A11157" t="s">
        <v>2454</v>
      </c>
      <c r="B11157" t="s">
        <v>2401</v>
      </c>
      <c r="C11157" t="b">
        <v>1</v>
      </c>
      <c r="D11157" t="s">
        <v>88</v>
      </c>
      <c r="E11157">
        <v>9077</v>
      </c>
      <c r="F11157">
        <v>2020</v>
      </c>
    </row>
    <row r="11158" spans="1:6" x14ac:dyDescent="0.25">
      <c r="A11158" t="s">
        <v>2381</v>
      </c>
      <c r="B11158" t="s">
        <v>2401</v>
      </c>
      <c r="C11158" t="b">
        <v>1</v>
      </c>
      <c r="D11158" t="s">
        <v>93</v>
      </c>
      <c r="E11158">
        <v>1716</v>
      </c>
      <c r="F11158">
        <v>2020</v>
      </c>
    </row>
    <row r="11159" spans="1:6" x14ac:dyDescent="0.25">
      <c r="A11159" t="s">
        <v>2408</v>
      </c>
      <c r="B11159" t="s">
        <v>2339</v>
      </c>
      <c r="C11159" t="b">
        <v>1</v>
      </c>
      <c r="D11159" t="s">
        <v>97</v>
      </c>
      <c r="E11159">
        <v>26423</v>
      </c>
      <c r="F11159">
        <v>2020</v>
      </c>
    </row>
    <row r="11160" spans="1:6" x14ac:dyDescent="0.25">
      <c r="A11160" t="s">
        <v>2408</v>
      </c>
      <c r="B11160" t="s">
        <v>2339</v>
      </c>
      <c r="C11160" t="b">
        <v>1</v>
      </c>
      <c r="D11160" t="s">
        <v>97</v>
      </c>
      <c r="E11160">
        <v>28209</v>
      </c>
      <c r="F11160">
        <v>2020</v>
      </c>
    </row>
    <row r="11161" spans="1:6" x14ac:dyDescent="0.25">
      <c r="A11161" t="s">
        <v>2408</v>
      </c>
      <c r="B11161" t="s">
        <v>2339</v>
      </c>
      <c r="C11161" t="b">
        <v>1</v>
      </c>
      <c r="D11161" t="s">
        <v>97</v>
      </c>
      <c r="E11161">
        <v>24782</v>
      </c>
      <c r="F11161">
        <v>2020</v>
      </c>
    </row>
    <row r="11162" spans="1:6" x14ac:dyDescent="0.25">
      <c r="A11162" t="s">
        <v>2408</v>
      </c>
      <c r="B11162" t="s">
        <v>2339</v>
      </c>
      <c r="C11162" t="b">
        <v>1</v>
      </c>
      <c r="D11162" t="s">
        <v>97</v>
      </c>
      <c r="E11162">
        <v>25435</v>
      </c>
      <c r="F11162">
        <v>2020</v>
      </c>
    </row>
    <row r="11163" spans="1:6" x14ac:dyDescent="0.25">
      <c r="A11163" t="s">
        <v>2408</v>
      </c>
      <c r="B11163" t="s">
        <v>2339</v>
      </c>
      <c r="C11163" t="b">
        <v>1</v>
      </c>
      <c r="D11163" t="s">
        <v>97</v>
      </c>
      <c r="E11163">
        <v>29630</v>
      </c>
      <c r="F11163">
        <v>2020</v>
      </c>
    </row>
    <row r="11164" spans="1:6" x14ac:dyDescent="0.25">
      <c r="A11164" t="s">
        <v>2381</v>
      </c>
      <c r="B11164" t="s">
        <v>2401</v>
      </c>
      <c r="C11164" t="b">
        <v>1</v>
      </c>
      <c r="D11164" t="s">
        <v>19</v>
      </c>
      <c r="E11164">
        <v>5368</v>
      </c>
      <c r="F11164">
        <v>2020</v>
      </c>
    </row>
    <row r="11165" spans="1:6" x14ac:dyDescent="0.25">
      <c r="A11165" t="s">
        <v>2332</v>
      </c>
      <c r="B11165" t="s">
        <v>2350</v>
      </c>
      <c r="C11165" t="b">
        <v>0</v>
      </c>
      <c r="D11165" t="s">
        <v>32</v>
      </c>
      <c r="E11165">
        <v>0</v>
      </c>
      <c r="F11165">
        <v>2020</v>
      </c>
    </row>
    <row r="11166" spans="1:6" x14ac:dyDescent="0.25">
      <c r="A11166" t="s">
        <v>2390</v>
      </c>
      <c r="B11166" t="s">
        <v>2352</v>
      </c>
      <c r="C11166" t="b">
        <v>0</v>
      </c>
      <c r="D11166" t="s">
        <v>32</v>
      </c>
      <c r="E11166">
        <v>39864.879999999997</v>
      </c>
      <c r="F11166">
        <v>2020</v>
      </c>
    </row>
    <row r="11167" spans="1:6" x14ac:dyDescent="0.25">
      <c r="A11167" t="s">
        <v>2390</v>
      </c>
      <c r="B11167" t="s">
        <v>2401</v>
      </c>
      <c r="C11167" t="b">
        <v>1</v>
      </c>
      <c r="D11167" t="s">
        <v>88</v>
      </c>
      <c r="E11167">
        <v>9046</v>
      </c>
      <c r="F11167">
        <v>2020</v>
      </c>
    </row>
    <row r="11168" spans="1:6" x14ac:dyDescent="0.25">
      <c r="A11168" t="s">
        <v>2390</v>
      </c>
      <c r="B11168" t="s">
        <v>2401</v>
      </c>
      <c r="C11168" t="b">
        <v>1</v>
      </c>
      <c r="D11168" t="s">
        <v>88</v>
      </c>
      <c r="E11168">
        <v>17266</v>
      </c>
      <c r="F11168">
        <v>2020</v>
      </c>
    </row>
    <row r="11169" spans="1:6" x14ac:dyDescent="0.25">
      <c r="A11169" t="s">
        <v>2446</v>
      </c>
      <c r="B11169" t="s">
        <v>2401</v>
      </c>
      <c r="C11169" t="b">
        <v>1</v>
      </c>
      <c r="D11169" t="s">
        <v>88</v>
      </c>
      <c r="E11169">
        <v>8653</v>
      </c>
      <c r="F11169">
        <v>2020</v>
      </c>
    </row>
    <row r="11170" spans="1:6" x14ac:dyDescent="0.25">
      <c r="A11170" t="s">
        <v>2390</v>
      </c>
      <c r="B11170" t="s">
        <v>2401</v>
      </c>
      <c r="C11170" t="b">
        <v>1</v>
      </c>
      <c r="D11170" t="s">
        <v>88</v>
      </c>
      <c r="E11170">
        <v>7868</v>
      </c>
      <c r="F11170">
        <v>2020</v>
      </c>
    </row>
    <row r="11171" spans="1:6" x14ac:dyDescent="0.25">
      <c r="A11171" t="s">
        <v>2390</v>
      </c>
      <c r="B11171" t="s">
        <v>2401</v>
      </c>
      <c r="C11171" t="b">
        <v>1</v>
      </c>
      <c r="D11171" t="s">
        <v>88</v>
      </c>
      <c r="E11171">
        <v>7915</v>
      </c>
      <c r="F11171">
        <v>2020</v>
      </c>
    </row>
    <row r="11172" spans="1:6" x14ac:dyDescent="0.25">
      <c r="A11172" t="s">
        <v>2390</v>
      </c>
      <c r="B11172" t="s">
        <v>2401</v>
      </c>
      <c r="C11172" t="b">
        <v>1</v>
      </c>
      <c r="D11172" t="s">
        <v>88</v>
      </c>
      <c r="E11172">
        <v>7763</v>
      </c>
      <c r="F11172">
        <v>2020</v>
      </c>
    </row>
    <row r="11173" spans="1:6" x14ac:dyDescent="0.25">
      <c r="A11173" t="s">
        <v>2446</v>
      </c>
      <c r="B11173" t="s">
        <v>2401</v>
      </c>
      <c r="C11173" t="b">
        <v>1</v>
      </c>
      <c r="D11173" t="s">
        <v>88</v>
      </c>
      <c r="E11173">
        <v>7584</v>
      </c>
      <c r="F11173">
        <v>2020</v>
      </c>
    </row>
    <row r="11174" spans="1:6" x14ac:dyDescent="0.25">
      <c r="A11174" t="s">
        <v>2390</v>
      </c>
      <c r="B11174" t="s">
        <v>2401</v>
      </c>
      <c r="C11174" t="b">
        <v>1</v>
      </c>
      <c r="D11174" t="s">
        <v>88</v>
      </c>
      <c r="E11174">
        <v>7780</v>
      </c>
      <c r="F11174">
        <v>2020</v>
      </c>
    </row>
    <row r="11175" spans="1:6" x14ac:dyDescent="0.25">
      <c r="A11175" t="s">
        <v>2390</v>
      </c>
      <c r="B11175" t="s">
        <v>2401</v>
      </c>
      <c r="C11175" t="b">
        <v>1</v>
      </c>
      <c r="D11175" t="s">
        <v>88</v>
      </c>
      <c r="E11175">
        <v>8156</v>
      </c>
      <c r="F11175">
        <v>2020</v>
      </c>
    </row>
    <row r="11176" spans="1:6" x14ac:dyDescent="0.25">
      <c r="A11176" t="s">
        <v>2390</v>
      </c>
      <c r="B11176" t="s">
        <v>2401</v>
      </c>
      <c r="C11176" t="b">
        <v>1</v>
      </c>
      <c r="D11176" t="s">
        <v>88</v>
      </c>
      <c r="E11176">
        <v>6750</v>
      </c>
      <c r="F11176">
        <v>2020</v>
      </c>
    </row>
    <row r="11177" spans="1:6" x14ac:dyDescent="0.25">
      <c r="A11177" t="s">
        <v>2446</v>
      </c>
      <c r="B11177" t="s">
        <v>2401</v>
      </c>
      <c r="C11177" t="b">
        <v>1</v>
      </c>
      <c r="D11177" t="s">
        <v>88</v>
      </c>
      <c r="E11177">
        <v>4468</v>
      </c>
      <c r="F11177">
        <v>2020</v>
      </c>
    </row>
    <row r="11178" spans="1:6" x14ac:dyDescent="0.25">
      <c r="A11178" t="s">
        <v>2446</v>
      </c>
      <c r="B11178" t="s">
        <v>2401</v>
      </c>
      <c r="C11178" t="b">
        <v>1</v>
      </c>
      <c r="D11178" t="s">
        <v>88</v>
      </c>
      <c r="E11178">
        <v>8380</v>
      </c>
      <c r="F11178">
        <v>2020</v>
      </c>
    </row>
    <row r="11179" spans="1:6" x14ac:dyDescent="0.25">
      <c r="A11179" t="s">
        <v>2446</v>
      </c>
      <c r="B11179" t="s">
        <v>2401</v>
      </c>
      <c r="C11179" t="b">
        <v>1</v>
      </c>
      <c r="D11179" t="s">
        <v>88</v>
      </c>
      <c r="E11179">
        <v>6663</v>
      </c>
      <c r="F11179">
        <v>2020</v>
      </c>
    </row>
    <row r="11180" spans="1:6" x14ac:dyDescent="0.25">
      <c r="A11180" t="s">
        <v>2446</v>
      </c>
      <c r="B11180" t="s">
        <v>2401</v>
      </c>
      <c r="C11180" t="b">
        <v>1</v>
      </c>
      <c r="D11180" t="s">
        <v>88</v>
      </c>
      <c r="E11180">
        <v>8601</v>
      </c>
      <c r="F11180">
        <v>2020</v>
      </c>
    </row>
    <row r="11181" spans="1:6" x14ac:dyDescent="0.25">
      <c r="A11181" t="s">
        <v>2446</v>
      </c>
      <c r="B11181" t="s">
        <v>2401</v>
      </c>
      <c r="C11181" t="b">
        <v>1</v>
      </c>
      <c r="D11181" t="s">
        <v>88</v>
      </c>
      <c r="E11181">
        <v>6434</v>
      </c>
      <c r="F11181">
        <v>2020</v>
      </c>
    </row>
    <row r="11182" spans="1:6" x14ac:dyDescent="0.25">
      <c r="A11182" t="s">
        <v>2446</v>
      </c>
      <c r="B11182" t="s">
        <v>2401</v>
      </c>
      <c r="C11182" t="b">
        <v>1</v>
      </c>
      <c r="D11182" t="s">
        <v>88</v>
      </c>
      <c r="E11182">
        <v>6909</v>
      </c>
      <c r="F11182">
        <v>2020</v>
      </c>
    </row>
    <row r="11183" spans="1:6" x14ac:dyDescent="0.25">
      <c r="A11183" t="s">
        <v>2446</v>
      </c>
      <c r="B11183" t="s">
        <v>2401</v>
      </c>
      <c r="C11183" t="b">
        <v>1</v>
      </c>
      <c r="D11183" t="s">
        <v>88</v>
      </c>
      <c r="E11183">
        <v>34102</v>
      </c>
      <c r="F11183">
        <v>2020</v>
      </c>
    </row>
    <row r="11184" spans="1:6" x14ac:dyDescent="0.25">
      <c r="A11184" t="s">
        <v>2408</v>
      </c>
      <c r="B11184" t="s">
        <v>2401</v>
      </c>
      <c r="C11184" t="b">
        <v>1</v>
      </c>
      <c r="D11184" t="s">
        <v>88</v>
      </c>
      <c r="E11184">
        <v>8765</v>
      </c>
      <c r="F11184">
        <v>2020</v>
      </c>
    </row>
    <row r="11185" spans="1:6" x14ac:dyDescent="0.25">
      <c r="A11185" t="s">
        <v>2446</v>
      </c>
      <c r="B11185" t="s">
        <v>2401</v>
      </c>
      <c r="C11185" t="b">
        <v>1</v>
      </c>
      <c r="D11185" t="s">
        <v>88</v>
      </c>
      <c r="E11185">
        <v>8881</v>
      </c>
      <c r="F11185">
        <v>2020</v>
      </c>
    </row>
    <row r="11186" spans="1:6" x14ac:dyDescent="0.25">
      <c r="A11186" t="s">
        <v>2408</v>
      </c>
      <c r="B11186" t="s">
        <v>2401</v>
      </c>
      <c r="C11186" t="b">
        <v>1</v>
      </c>
      <c r="D11186" t="s">
        <v>88</v>
      </c>
      <c r="E11186">
        <v>18159</v>
      </c>
      <c r="F11186">
        <v>2020</v>
      </c>
    </row>
    <row r="11187" spans="1:6" x14ac:dyDescent="0.25">
      <c r="A11187" t="s">
        <v>2446</v>
      </c>
      <c r="B11187" t="s">
        <v>2401</v>
      </c>
      <c r="C11187" t="b">
        <v>1</v>
      </c>
      <c r="D11187" t="s">
        <v>88</v>
      </c>
      <c r="E11187">
        <v>7722</v>
      </c>
      <c r="F11187">
        <v>2020</v>
      </c>
    </row>
    <row r="11188" spans="1:6" x14ac:dyDescent="0.25">
      <c r="A11188" t="s">
        <v>2400</v>
      </c>
      <c r="B11188" t="s">
        <v>2401</v>
      </c>
      <c r="C11188" t="b">
        <v>1</v>
      </c>
      <c r="D11188" t="s">
        <v>88</v>
      </c>
      <c r="E11188">
        <v>24364</v>
      </c>
      <c r="F11188">
        <v>2020</v>
      </c>
    </row>
    <row r="11189" spans="1:6" x14ac:dyDescent="0.25">
      <c r="A11189" t="s">
        <v>2390</v>
      </c>
      <c r="B11189" t="s">
        <v>2401</v>
      </c>
      <c r="C11189" t="b">
        <v>1</v>
      </c>
      <c r="D11189" t="s">
        <v>88</v>
      </c>
      <c r="E11189">
        <v>5598</v>
      </c>
      <c r="F11189">
        <v>2020</v>
      </c>
    </row>
    <row r="11190" spans="1:6" x14ac:dyDescent="0.25">
      <c r="A11190" t="s">
        <v>2454</v>
      </c>
      <c r="B11190" t="s">
        <v>2401</v>
      </c>
      <c r="C11190" t="b">
        <v>1</v>
      </c>
      <c r="D11190" t="s">
        <v>88</v>
      </c>
      <c r="E11190">
        <v>8989</v>
      </c>
      <c r="F11190">
        <v>2020</v>
      </c>
    </row>
    <row r="11191" spans="1:6" x14ac:dyDescent="0.25">
      <c r="A11191" t="s">
        <v>2390</v>
      </c>
      <c r="B11191" t="s">
        <v>2401</v>
      </c>
      <c r="C11191" t="b">
        <v>1</v>
      </c>
      <c r="D11191" t="s">
        <v>88</v>
      </c>
      <c r="E11191">
        <v>8488</v>
      </c>
      <c r="F11191">
        <v>2020</v>
      </c>
    </row>
    <row r="11192" spans="1:6" x14ac:dyDescent="0.25">
      <c r="A11192" t="s">
        <v>2408</v>
      </c>
      <c r="B11192" t="s">
        <v>2401</v>
      </c>
      <c r="C11192" t="b">
        <v>1</v>
      </c>
      <c r="D11192" t="s">
        <v>15</v>
      </c>
      <c r="E11192">
        <v>30102</v>
      </c>
      <c r="F11192">
        <v>2020</v>
      </c>
    </row>
    <row r="11193" spans="1:6" x14ac:dyDescent="0.25">
      <c r="A11193" t="s">
        <v>2446</v>
      </c>
      <c r="B11193" t="s">
        <v>2401</v>
      </c>
      <c r="C11193" t="b">
        <v>1</v>
      </c>
      <c r="D11193" t="s">
        <v>15</v>
      </c>
      <c r="E11193">
        <v>134693</v>
      </c>
      <c r="F11193">
        <v>2020</v>
      </c>
    </row>
    <row r="11194" spans="1:6" x14ac:dyDescent="0.25">
      <c r="A11194" t="s">
        <v>2394</v>
      </c>
      <c r="B11194" t="s">
        <v>2401</v>
      </c>
      <c r="C11194" t="b">
        <v>1</v>
      </c>
      <c r="D11194" t="s">
        <v>15</v>
      </c>
      <c r="E11194">
        <v>46072</v>
      </c>
      <c r="F11194">
        <v>2020</v>
      </c>
    </row>
    <row r="11195" spans="1:6" x14ac:dyDescent="0.25">
      <c r="A11195" t="s">
        <v>2394</v>
      </c>
      <c r="B11195" t="s">
        <v>2401</v>
      </c>
      <c r="C11195" t="b">
        <v>1</v>
      </c>
      <c r="D11195" t="s">
        <v>15</v>
      </c>
      <c r="E11195">
        <v>487564</v>
      </c>
      <c r="F11195">
        <v>2020</v>
      </c>
    </row>
    <row r="11196" spans="1:6" x14ac:dyDescent="0.25">
      <c r="A11196" t="s">
        <v>2390</v>
      </c>
      <c r="B11196" t="s">
        <v>2401</v>
      </c>
      <c r="C11196" t="b">
        <v>1</v>
      </c>
      <c r="D11196" t="s">
        <v>88</v>
      </c>
      <c r="E11196">
        <v>24703</v>
      </c>
      <c r="F11196">
        <v>2020</v>
      </c>
    </row>
    <row r="11197" spans="1:6" x14ac:dyDescent="0.25">
      <c r="A11197" t="s">
        <v>2390</v>
      </c>
      <c r="B11197" t="s">
        <v>2401</v>
      </c>
      <c r="C11197" t="b">
        <v>1</v>
      </c>
      <c r="D11197" t="s">
        <v>88</v>
      </c>
      <c r="E11197">
        <v>40907</v>
      </c>
      <c r="F11197">
        <v>2020</v>
      </c>
    </row>
    <row r="11198" spans="1:6" x14ac:dyDescent="0.25">
      <c r="A11198" t="s">
        <v>2446</v>
      </c>
      <c r="B11198" t="s">
        <v>2401</v>
      </c>
      <c r="C11198" t="b">
        <v>1</v>
      </c>
      <c r="D11198" t="s">
        <v>15</v>
      </c>
      <c r="E11198">
        <v>50839</v>
      </c>
      <c r="F11198">
        <v>2020</v>
      </c>
    </row>
    <row r="11199" spans="1:6" x14ac:dyDescent="0.25">
      <c r="A11199" t="s">
        <v>2394</v>
      </c>
      <c r="B11199" t="s">
        <v>2386</v>
      </c>
      <c r="C11199" t="b">
        <v>1</v>
      </c>
      <c r="D11199" t="s">
        <v>32</v>
      </c>
      <c r="E11199">
        <v>11529</v>
      </c>
      <c r="F11199">
        <v>2020</v>
      </c>
    </row>
    <row r="11200" spans="1:6" x14ac:dyDescent="0.25">
      <c r="A11200" t="s">
        <v>2381</v>
      </c>
      <c r="B11200" t="s">
        <v>2401</v>
      </c>
      <c r="C11200" t="b">
        <v>1</v>
      </c>
      <c r="D11200" t="s">
        <v>88</v>
      </c>
      <c r="E11200">
        <v>37550</v>
      </c>
      <c r="F11200">
        <v>2020</v>
      </c>
    </row>
    <row r="11201" spans="1:6" x14ac:dyDescent="0.25">
      <c r="A11201" t="s">
        <v>2400</v>
      </c>
      <c r="B11201" t="s">
        <v>2401</v>
      </c>
      <c r="C11201" t="b">
        <v>1</v>
      </c>
      <c r="D11201" t="s">
        <v>15</v>
      </c>
      <c r="E11201">
        <v>77043</v>
      </c>
      <c r="F11201">
        <v>2020</v>
      </c>
    </row>
    <row r="11202" spans="1:6" x14ac:dyDescent="0.25">
      <c r="A11202" t="s">
        <v>2446</v>
      </c>
      <c r="B11202" t="s">
        <v>2401</v>
      </c>
      <c r="C11202" t="b">
        <v>1</v>
      </c>
      <c r="D11202" t="s">
        <v>15</v>
      </c>
      <c r="E11202">
        <v>294619</v>
      </c>
      <c r="F11202">
        <v>2020</v>
      </c>
    </row>
    <row r="11203" spans="1:6" x14ac:dyDescent="0.25">
      <c r="A11203" t="s">
        <v>2390</v>
      </c>
      <c r="B11203" t="s">
        <v>2401</v>
      </c>
      <c r="C11203" t="b">
        <v>1</v>
      </c>
      <c r="D11203" t="s">
        <v>88</v>
      </c>
      <c r="E11203">
        <v>8503</v>
      </c>
      <c r="F11203">
        <v>2020</v>
      </c>
    </row>
    <row r="11204" spans="1:6" x14ac:dyDescent="0.25">
      <c r="A11204" t="s">
        <v>2390</v>
      </c>
      <c r="B11204" t="s">
        <v>2401</v>
      </c>
      <c r="C11204" t="b">
        <v>1</v>
      </c>
      <c r="D11204" t="s">
        <v>88</v>
      </c>
      <c r="E11204">
        <v>8353</v>
      </c>
      <c r="F11204">
        <v>2020</v>
      </c>
    </row>
    <row r="11205" spans="1:6" x14ac:dyDescent="0.25">
      <c r="A11205" t="s">
        <v>2390</v>
      </c>
      <c r="B11205" t="s">
        <v>2401</v>
      </c>
      <c r="C11205" t="b">
        <v>1</v>
      </c>
      <c r="D11205" t="s">
        <v>27</v>
      </c>
      <c r="E11205">
        <v>38044</v>
      </c>
      <c r="F11205">
        <v>2020</v>
      </c>
    </row>
    <row r="11206" spans="1:6" x14ac:dyDescent="0.25">
      <c r="A11206" t="s">
        <v>2390</v>
      </c>
      <c r="B11206" t="s">
        <v>2401</v>
      </c>
      <c r="C11206" t="b">
        <v>1</v>
      </c>
      <c r="D11206" t="s">
        <v>15</v>
      </c>
      <c r="E11206">
        <v>2028</v>
      </c>
      <c r="F11206">
        <v>2020</v>
      </c>
    </row>
    <row r="11207" spans="1:6" x14ac:dyDescent="0.25">
      <c r="A11207" t="s">
        <v>2390</v>
      </c>
      <c r="B11207" t="s">
        <v>2401</v>
      </c>
      <c r="C11207" t="b">
        <v>1</v>
      </c>
      <c r="D11207" t="s">
        <v>15</v>
      </c>
      <c r="E11207">
        <v>2116</v>
      </c>
      <c r="F11207">
        <v>2020</v>
      </c>
    </row>
    <row r="11208" spans="1:6" x14ac:dyDescent="0.25">
      <c r="A11208" t="s">
        <v>2390</v>
      </c>
      <c r="B11208" t="s">
        <v>2401</v>
      </c>
      <c r="C11208" t="b">
        <v>1</v>
      </c>
      <c r="D11208" t="s">
        <v>15</v>
      </c>
      <c r="E11208">
        <v>2920</v>
      </c>
      <c r="F11208">
        <v>2020</v>
      </c>
    </row>
    <row r="11209" spans="1:6" x14ac:dyDescent="0.25">
      <c r="A11209" t="s">
        <v>2390</v>
      </c>
      <c r="B11209" t="s">
        <v>2401</v>
      </c>
      <c r="C11209" t="b">
        <v>1</v>
      </c>
      <c r="D11209" t="s">
        <v>15</v>
      </c>
      <c r="E11209">
        <v>3078</v>
      </c>
      <c r="F11209">
        <v>2020</v>
      </c>
    </row>
    <row r="11210" spans="1:6" x14ac:dyDescent="0.25">
      <c r="A11210" t="s">
        <v>2390</v>
      </c>
      <c r="B11210" t="s">
        <v>2401</v>
      </c>
      <c r="C11210" t="b">
        <v>1</v>
      </c>
      <c r="D11210" t="s">
        <v>15</v>
      </c>
      <c r="E11210">
        <v>2861</v>
      </c>
      <c r="F11210">
        <v>2020</v>
      </c>
    </row>
    <row r="11211" spans="1:6" x14ac:dyDescent="0.25">
      <c r="A11211" t="s">
        <v>2446</v>
      </c>
      <c r="B11211" t="s">
        <v>2401</v>
      </c>
      <c r="C11211" t="b">
        <v>1</v>
      </c>
      <c r="D11211" t="s">
        <v>88</v>
      </c>
      <c r="E11211">
        <v>6092</v>
      </c>
      <c r="F11211">
        <v>2020</v>
      </c>
    </row>
    <row r="11212" spans="1:6" x14ac:dyDescent="0.25">
      <c r="A11212" t="s">
        <v>2389</v>
      </c>
      <c r="B11212" t="s">
        <v>2401</v>
      </c>
      <c r="C11212" t="b">
        <v>0</v>
      </c>
      <c r="D11212" t="s">
        <v>55</v>
      </c>
      <c r="E11212">
        <v>2094</v>
      </c>
      <c r="F11212">
        <v>2020</v>
      </c>
    </row>
    <row r="11213" spans="1:6" x14ac:dyDescent="0.25">
      <c r="A11213" t="s">
        <v>2383</v>
      </c>
      <c r="B11213" t="s">
        <v>2401</v>
      </c>
      <c r="C11213" t="b">
        <v>1</v>
      </c>
      <c r="D11213" t="s">
        <v>79</v>
      </c>
      <c r="E11213">
        <v>1142</v>
      </c>
      <c r="F11213">
        <v>2020</v>
      </c>
    </row>
    <row r="11214" spans="1:6" x14ac:dyDescent="0.25">
      <c r="A11214" t="s">
        <v>2383</v>
      </c>
      <c r="B11214" t="s">
        <v>2401</v>
      </c>
      <c r="C11214" t="b">
        <v>1</v>
      </c>
      <c r="D11214" t="s">
        <v>93</v>
      </c>
      <c r="E11214">
        <v>1470</v>
      </c>
      <c r="F11214">
        <v>2020</v>
      </c>
    </row>
    <row r="11215" spans="1:6" x14ac:dyDescent="0.25">
      <c r="A11215" t="s">
        <v>2383</v>
      </c>
      <c r="B11215" t="s">
        <v>2401</v>
      </c>
      <c r="C11215" t="b">
        <v>1</v>
      </c>
      <c r="D11215" t="s">
        <v>100</v>
      </c>
      <c r="E11215">
        <v>1269</v>
      </c>
      <c r="F11215">
        <v>2020</v>
      </c>
    </row>
    <row r="11216" spans="1:6" x14ac:dyDescent="0.25">
      <c r="A11216" t="s">
        <v>2446</v>
      </c>
      <c r="B11216" t="s">
        <v>2339</v>
      </c>
      <c r="C11216" t="b">
        <v>1</v>
      </c>
      <c r="D11216" t="s">
        <v>37</v>
      </c>
      <c r="E11216">
        <v>409410</v>
      </c>
      <c r="F11216">
        <v>2020</v>
      </c>
    </row>
    <row r="11217" spans="1:6" x14ac:dyDescent="0.25">
      <c r="A11217" t="s">
        <v>2390</v>
      </c>
      <c r="B11217" t="s">
        <v>2401</v>
      </c>
      <c r="C11217" t="b">
        <v>1</v>
      </c>
      <c r="D11217" t="s">
        <v>88</v>
      </c>
      <c r="E11217">
        <v>13790</v>
      </c>
      <c r="F11217">
        <v>2020</v>
      </c>
    </row>
    <row r="11218" spans="1:6" x14ac:dyDescent="0.25">
      <c r="A11218" t="s">
        <v>2390</v>
      </c>
      <c r="B11218" t="s">
        <v>2401</v>
      </c>
      <c r="C11218" t="b">
        <v>1</v>
      </c>
      <c r="D11218" t="s">
        <v>88</v>
      </c>
      <c r="E11218">
        <v>10015</v>
      </c>
      <c r="F11218">
        <v>2020</v>
      </c>
    </row>
    <row r="11219" spans="1:6" x14ac:dyDescent="0.25">
      <c r="A11219" t="s">
        <v>2381</v>
      </c>
      <c r="B11219" t="s">
        <v>2401</v>
      </c>
      <c r="C11219" t="b">
        <v>1</v>
      </c>
      <c r="D11219" t="s">
        <v>15</v>
      </c>
      <c r="E11219">
        <v>4826</v>
      </c>
      <c r="F11219">
        <v>2020</v>
      </c>
    </row>
    <row r="11220" spans="1:6" x14ac:dyDescent="0.25">
      <c r="A11220" t="s">
        <v>2381</v>
      </c>
      <c r="B11220" t="s">
        <v>2401</v>
      </c>
      <c r="C11220" t="b">
        <v>1</v>
      </c>
      <c r="D11220" t="s">
        <v>88</v>
      </c>
      <c r="E11220">
        <v>5901</v>
      </c>
      <c r="F11220">
        <v>2020</v>
      </c>
    </row>
    <row r="11221" spans="1:6" x14ac:dyDescent="0.25">
      <c r="A11221" t="s">
        <v>2381</v>
      </c>
      <c r="B11221" t="s">
        <v>2401</v>
      </c>
      <c r="C11221" t="b">
        <v>1</v>
      </c>
      <c r="D11221" t="s">
        <v>88</v>
      </c>
      <c r="E11221">
        <v>3404</v>
      </c>
      <c r="F11221">
        <v>2020</v>
      </c>
    </row>
    <row r="11222" spans="1:6" x14ac:dyDescent="0.25">
      <c r="A11222" t="s">
        <v>2381</v>
      </c>
      <c r="B11222" t="s">
        <v>2401</v>
      </c>
      <c r="C11222" t="b">
        <v>1</v>
      </c>
      <c r="D11222" t="s">
        <v>88</v>
      </c>
      <c r="E11222">
        <v>3316</v>
      </c>
      <c r="F11222">
        <v>2020</v>
      </c>
    </row>
    <row r="11223" spans="1:6" x14ac:dyDescent="0.25">
      <c r="A11223" t="s">
        <v>2381</v>
      </c>
      <c r="B11223" t="s">
        <v>2401</v>
      </c>
      <c r="C11223" t="b">
        <v>1</v>
      </c>
      <c r="D11223" t="s">
        <v>88</v>
      </c>
      <c r="E11223">
        <v>3036</v>
      </c>
      <c r="F11223">
        <v>2020</v>
      </c>
    </row>
    <row r="11224" spans="1:6" x14ac:dyDescent="0.25">
      <c r="A11224" t="s">
        <v>2390</v>
      </c>
      <c r="B11224" t="s">
        <v>2401</v>
      </c>
      <c r="C11224" t="b">
        <v>1</v>
      </c>
      <c r="D11224" t="s">
        <v>15</v>
      </c>
      <c r="E11224">
        <v>43083</v>
      </c>
      <c r="F11224">
        <v>2020</v>
      </c>
    </row>
    <row r="11225" spans="1:6" x14ac:dyDescent="0.25">
      <c r="A11225" t="s">
        <v>2381</v>
      </c>
      <c r="B11225" t="s">
        <v>2401</v>
      </c>
      <c r="C11225" t="b">
        <v>1</v>
      </c>
      <c r="D11225" t="s">
        <v>27</v>
      </c>
      <c r="E11225">
        <v>8967</v>
      </c>
      <c r="F11225">
        <v>2020</v>
      </c>
    </row>
    <row r="11226" spans="1:6" x14ac:dyDescent="0.25">
      <c r="A11226" t="s">
        <v>2408</v>
      </c>
      <c r="B11226" t="s">
        <v>2386</v>
      </c>
      <c r="C11226" t="b">
        <v>1</v>
      </c>
      <c r="D11226" t="s">
        <v>15</v>
      </c>
      <c r="E11226">
        <v>20712</v>
      </c>
      <c r="F11226">
        <v>2020</v>
      </c>
    </row>
    <row r="11227" spans="1:6" x14ac:dyDescent="0.25">
      <c r="A11227" t="s">
        <v>2332</v>
      </c>
      <c r="B11227" t="s">
        <v>2386</v>
      </c>
      <c r="C11227" t="b">
        <v>0</v>
      </c>
      <c r="D11227" t="s">
        <v>15</v>
      </c>
      <c r="E11227">
        <v>0</v>
      </c>
      <c r="F11227">
        <v>2020</v>
      </c>
    </row>
    <row r="11228" spans="1:6" x14ac:dyDescent="0.25">
      <c r="A11228" t="s">
        <v>2381</v>
      </c>
      <c r="B11228" t="s">
        <v>2401</v>
      </c>
      <c r="C11228" t="b">
        <v>1</v>
      </c>
      <c r="D11228" t="s">
        <v>82</v>
      </c>
      <c r="E11228">
        <v>15165</v>
      </c>
      <c r="F11228">
        <v>2020</v>
      </c>
    </row>
    <row r="11229" spans="1:6" x14ac:dyDescent="0.25">
      <c r="A11229" t="s">
        <v>2353</v>
      </c>
      <c r="B11229" t="s">
        <v>2386</v>
      </c>
      <c r="C11229" t="b">
        <v>0</v>
      </c>
      <c r="D11229" t="s">
        <v>131</v>
      </c>
      <c r="E11229">
        <v>3892</v>
      </c>
      <c r="F11229">
        <v>2020</v>
      </c>
    </row>
    <row r="11230" spans="1:6" x14ac:dyDescent="0.25">
      <c r="A11230" t="s">
        <v>2390</v>
      </c>
      <c r="B11230" t="s">
        <v>2401</v>
      </c>
      <c r="C11230" t="b">
        <v>1</v>
      </c>
      <c r="D11230" t="s">
        <v>82</v>
      </c>
      <c r="E11230">
        <v>2498</v>
      </c>
      <c r="F11230">
        <v>2020</v>
      </c>
    </row>
    <row r="11231" spans="1:6" x14ac:dyDescent="0.25">
      <c r="A11231" t="s">
        <v>2381</v>
      </c>
      <c r="B11231" t="s">
        <v>2401</v>
      </c>
      <c r="C11231" t="b">
        <v>1</v>
      </c>
      <c r="D11231" t="s">
        <v>88</v>
      </c>
      <c r="E11231">
        <v>8813</v>
      </c>
      <c r="F11231">
        <v>2020</v>
      </c>
    </row>
    <row r="11232" spans="1:6" x14ac:dyDescent="0.25">
      <c r="A11232" t="s">
        <v>2381</v>
      </c>
      <c r="B11232" t="s">
        <v>2401</v>
      </c>
      <c r="C11232" t="b">
        <v>1</v>
      </c>
      <c r="D11232" t="s">
        <v>88</v>
      </c>
      <c r="E11232">
        <v>8078</v>
      </c>
      <c r="F11232">
        <v>2020</v>
      </c>
    </row>
    <row r="11233" spans="1:6" x14ac:dyDescent="0.25">
      <c r="A11233" t="s">
        <v>2390</v>
      </c>
      <c r="B11233" t="s">
        <v>2401</v>
      </c>
      <c r="C11233" t="b">
        <v>1</v>
      </c>
      <c r="D11233" t="s">
        <v>88</v>
      </c>
      <c r="E11233">
        <v>8976</v>
      </c>
      <c r="F11233">
        <v>2020</v>
      </c>
    </row>
    <row r="11234" spans="1:6" x14ac:dyDescent="0.25">
      <c r="A11234" t="s">
        <v>2381</v>
      </c>
      <c r="B11234" t="s">
        <v>2401</v>
      </c>
      <c r="C11234" t="b">
        <v>1</v>
      </c>
      <c r="D11234" t="s">
        <v>88</v>
      </c>
      <c r="E11234">
        <v>9201</v>
      </c>
      <c r="F11234">
        <v>2020</v>
      </c>
    </row>
    <row r="11235" spans="1:6" x14ac:dyDescent="0.25">
      <c r="A11235" t="s">
        <v>2390</v>
      </c>
      <c r="B11235" t="s">
        <v>2401</v>
      </c>
      <c r="C11235" t="b">
        <v>1</v>
      </c>
      <c r="D11235" t="s">
        <v>88</v>
      </c>
      <c r="E11235">
        <v>8422</v>
      </c>
      <c r="F11235">
        <v>2020</v>
      </c>
    </row>
    <row r="11236" spans="1:6" x14ac:dyDescent="0.25">
      <c r="A11236" t="s">
        <v>2390</v>
      </c>
      <c r="B11236" t="s">
        <v>2401</v>
      </c>
      <c r="C11236" t="b">
        <v>1</v>
      </c>
      <c r="D11236" t="s">
        <v>88</v>
      </c>
      <c r="E11236">
        <v>6660</v>
      </c>
      <c r="F11236">
        <v>2020</v>
      </c>
    </row>
    <row r="11237" spans="1:6" x14ac:dyDescent="0.25">
      <c r="A11237" t="s">
        <v>2408</v>
      </c>
      <c r="B11237" t="s">
        <v>2401</v>
      </c>
      <c r="C11237" t="b">
        <v>1</v>
      </c>
      <c r="D11237" t="s">
        <v>88</v>
      </c>
      <c r="E11237">
        <v>8754</v>
      </c>
      <c r="F11237">
        <v>2020</v>
      </c>
    </row>
    <row r="11238" spans="1:6" x14ac:dyDescent="0.25">
      <c r="A11238" t="s">
        <v>2446</v>
      </c>
      <c r="B11238" t="s">
        <v>2401</v>
      </c>
      <c r="C11238" t="b">
        <v>1</v>
      </c>
      <c r="D11238" t="s">
        <v>88</v>
      </c>
      <c r="E11238">
        <v>25950</v>
      </c>
      <c r="F11238">
        <v>2020</v>
      </c>
    </row>
    <row r="11239" spans="1:6" x14ac:dyDescent="0.25">
      <c r="A11239" t="s">
        <v>2381</v>
      </c>
      <c r="B11239" t="s">
        <v>2401</v>
      </c>
      <c r="C11239" t="b">
        <v>1</v>
      </c>
      <c r="D11239" t="s">
        <v>55</v>
      </c>
      <c r="E11239">
        <v>1323</v>
      </c>
      <c r="F11239">
        <v>2020</v>
      </c>
    </row>
    <row r="11240" spans="1:6" x14ac:dyDescent="0.25">
      <c r="A11240" t="s">
        <v>2379</v>
      </c>
      <c r="B11240" t="s">
        <v>2386</v>
      </c>
      <c r="C11240" t="b">
        <v>1</v>
      </c>
      <c r="D11240" t="s">
        <v>58</v>
      </c>
      <c r="E11240">
        <v>25620</v>
      </c>
      <c r="F11240">
        <v>2020</v>
      </c>
    </row>
    <row r="11241" spans="1:6" x14ac:dyDescent="0.25">
      <c r="A11241" t="s">
        <v>2390</v>
      </c>
      <c r="B11241" t="s">
        <v>2401</v>
      </c>
      <c r="C11241" t="b">
        <v>1</v>
      </c>
      <c r="D11241" t="s">
        <v>88</v>
      </c>
      <c r="E11241">
        <v>9191</v>
      </c>
      <c r="F11241">
        <v>2020</v>
      </c>
    </row>
    <row r="11242" spans="1:6" x14ac:dyDescent="0.25">
      <c r="A11242" t="s">
        <v>2390</v>
      </c>
      <c r="B11242" t="s">
        <v>2401</v>
      </c>
      <c r="C11242" t="b">
        <v>1</v>
      </c>
      <c r="D11242" t="s">
        <v>88</v>
      </c>
      <c r="E11242">
        <v>8373</v>
      </c>
      <c r="F11242">
        <v>2020</v>
      </c>
    </row>
    <row r="11243" spans="1:6" x14ac:dyDescent="0.25">
      <c r="A11243" t="s">
        <v>2390</v>
      </c>
      <c r="B11243" t="s">
        <v>2401</v>
      </c>
      <c r="C11243" t="b">
        <v>1</v>
      </c>
      <c r="D11243" t="s">
        <v>88</v>
      </c>
      <c r="E11243">
        <v>8256</v>
      </c>
      <c r="F11243">
        <v>2020</v>
      </c>
    </row>
    <row r="11244" spans="1:6" x14ac:dyDescent="0.25">
      <c r="A11244" t="s">
        <v>2446</v>
      </c>
      <c r="B11244" t="s">
        <v>2401</v>
      </c>
      <c r="C11244" t="b">
        <v>1</v>
      </c>
      <c r="D11244" t="s">
        <v>88</v>
      </c>
      <c r="E11244">
        <v>8672</v>
      </c>
      <c r="F11244">
        <v>2020</v>
      </c>
    </row>
    <row r="11245" spans="1:6" x14ac:dyDescent="0.25">
      <c r="A11245" t="s">
        <v>2381</v>
      </c>
      <c r="B11245" t="s">
        <v>2401</v>
      </c>
      <c r="C11245" t="b">
        <v>1</v>
      </c>
      <c r="D11245" t="s">
        <v>88</v>
      </c>
      <c r="E11245">
        <v>3563</v>
      </c>
      <c r="F11245">
        <v>2020</v>
      </c>
    </row>
    <row r="11246" spans="1:6" x14ac:dyDescent="0.25">
      <c r="A11246" t="s">
        <v>2381</v>
      </c>
      <c r="B11246" t="s">
        <v>2401</v>
      </c>
      <c r="C11246" t="b">
        <v>1</v>
      </c>
      <c r="D11246" t="s">
        <v>88</v>
      </c>
      <c r="E11246">
        <v>8040</v>
      </c>
      <c r="F11246">
        <v>2020</v>
      </c>
    </row>
    <row r="11247" spans="1:6" x14ac:dyDescent="0.25">
      <c r="A11247" t="s">
        <v>2446</v>
      </c>
      <c r="B11247" t="s">
        <v>2401</v>
      </c>
      <c r="C11247" t="b">
        <v>1</v>
      </c>
      <c r="D11247" t="s">
        <v>88</v>
      </c>
      <c r="E11247">
        <v>8348</v>
      </c>
      <c r="F11247">
        <v>2020</v>
      </c>
    </row>
    <row r="11248" spans="1:6" x14ac:dyDescent="0.25">
      <c r="A11248" t="s">
        <v>2390</v>
      </c>
      <c r="B11248" t="s">
        <v>2401</v>
      </c>
      <c r="C11248" t="b">
        <v>1</v>
      </c>
      <c r="D11248" t="s">
        <v>88</v>
      </c>
      <c r="E11248">
        <v>10052</v>
      </c>
      <c r="F11248">
        <v>2020</v>
      </c>
    </row>
    <row r="11249" spans="1:6" x14ac:dyDescent="0.25">
      <c r="A11249" t="s">
        <v>2390</v>
      </c>
      <c r="B11249" t="s">
        <v>2401</v>
      </c>
      <c r="C11249" t="b">
        <v>1</v>
      </c>
      <c r="D11249" t="s">
        <v>88</v>
      </c>
      <c r="E11249">
        <v>8394</v>
      </c>
      <c r="F11249">
        <v>2020</v>
      </c>
    </row>
    <row r="11250" spans="1:6" x14ac:dyDescent="0.25">
      <c r="A11250" t="s">
        <v>2390</v>
      </c>
      <c r="B11250" t="s">
        <v>2401</v>
      </c>
      <c r="C11250" t="b">
        <v>1</v>
      </c>
      <c r="D11250" t="s">
        <v>88</v>
      </c>
      <c r="E11250">
        <v>5183</v>
      </c>
      <c r="F11250">
        <v>2020</v>
      </c>
    </row>
    <row r="11251" spans="1:6" x14ac:dyDescent="0.25">
      <c r="A11251" t="s">
        <v>2446</v>
      </c>
      <c r="B11251" t="s">
        <v>2401</v>
      </c>
      <c r="C11251" t="b">
        <v>1</v>
      </c>
      <c r="D11251" t="s">
        <v>88</v>
      </c>
      <c r="E11251">
        <v>131378</v>
      </c>
      <c r="F11251">
        <v>2020</v>
      </c>
    </row>
    <row r="11252" spans="1:6" x14ac:dyDescent="0.25">
      <c r="A11252" t="s">
        <v>2446</v>
      </c>
      <c r="B11252" t="s">
        <v>2401</v>
      </c>
      <c r="C11252" t="b">
        <v>1</v>
      </c>
      <c r="D11252" t="s">
        <v>88</v>
      </c>
      <c r="E11252">
        <v>8254</v>
      </c>
      <c r="F11252">
        <v>2020</v>
      </c>
    </row>
    <row r="11253" spans="1:6" x14ac:dyDescent="0.25">
      <c r="A11253" t="s">
        <v>2446</v>
      </c>
      <c r="B11253" t="s">
        <v>2401</v>
      </c>
      <c r="C11253" t="b">
        <v>1</v>
      </c>
      <c r="D11253" t="s">
        <v>88</v>
      </c>
      <c r="E11253">
        <v>8483</v>
      </c>
      <c r="F11253">
        <v>2020</v>
      </c>
    </row>
    <row r="11254" spans="1:6" x14ac:dyDescent="0.25">
      <c r="A11254" t="s">
        <v>2408</v>
      </c>
      <c r="B11254" t="s">
        <v>2401</v>
      </c>
      <c r="C11254" t="b">
        <v>1</v>
      </c>
      <c r="D11254" t="s">
        <v>88</v>
      </c>
      <c r="E11254">
        <v>8882</v>
      </c>
      <c r="F11254">
        <v>2020</v>
      </c>
    </row>
    <row r="11255" spans="1:6" x14ac:dyDescent="0.25">
      <c r="A11255" t="s">
        <v>2390</v>
      </c>
      <c r="B11255" t="s">
        <v>2401</v>
      </c>
      <c r="C11255" t="b">
        <v>1</v>
      </c>
      <c r="D11255" t="s">
        <v>88</v>
      </c>
      <c r="E11255">
        <v>8711</v>
      </c>
      <c r="F11255">
        <v>2020</v>
      </c>
    </row>
    <row r="11256" spans="1:6" x14ac:dyDescent="0.25">
      <c r="A11256" t="s">
        <v>2390</v>
      </c>
      <c r="B11256" t="s">
        <v>2401</v>
      </c>
      <c r="C11256" t="b">
        <v>1</v>
      </c>
      <c r="D11256" t="s">
        <v>15</v>
      </c>
      <c r="E11256">
        <v>4373</v>
      </c>
      <c r="F11256">
        <v>2020</v>
      </c>
    </row>
    <row r="11257" spans="1:6" x14ac:dyDescent="0.25">
      <c r="A11257" t="s">
        <v>2390</v>
      </c>
      <c r="B11257" t="s">
        <v>2401</v>
      </c>
      <c r="C11257" t="b">
        <v>1</v>
      </c>
      <c r="D11257" t="s">
        <v>15</v>
      </c>
      <c r="E11257">
        <v>1647</v>
      </c>
      <c r="F11257">
        <v>2020</v>
      </c>
    </row>
    <row r="11258" spans="1:6" x14ac:dyDescent="0.25">
      <c r="A11258" t="s">
        <v>2446</v>
      </c>
      <c r="B11258" t="s">
        <v>2401</v>
      </c>
      <c r="C11258" t="b">
        <v>1</v>
      </c>
      <c r="D11258" t="s">
        <v>15</v>
      </c>
      <c r="E11258">
        <v>32659</v>
      </c>
      <c r="F11258">
        <v>2020</v>
      </c>
    </row>
    <row r="11259" spans="1:6" x14ac:dyDescent="0.25">
      <c r="A11259" t="s">
        <v>2446</v>
      </c>
      <c r="B11259" t="s">
        <v>2401</v>
      </c>
      <c r="C11259" t="b">
        <v>1</v>
      </c>
      <c r="D11259" t="s">
        <v>15</v>
      </c>
      <c r="E11259">
        <v>47164</v>
      </c>
      <c r="F11259">
        <v>2020</v>
      </c>
    </row>
    <row r="11260" spans="1:6" x14ac:dyDescent="0.25">
      <c r="A11260" t="s">
        <v>2390</v>
      </c>
      <c r="B11260" t="s">
        <v>2401</v>
      </c>
      <c r="C11260" t="b">
        <v>1</v>
      </c>
      <c r="D11260" t="s">
        <v>79</v>
      </c>
      <c r="E11260">
        <v>16217</v>
      </c>
      <c r="F11260">
        <v>2020</v>
      </c>
    </row>
    <row r="11261" spans="1:6" x14ac:dyDescent="0.25">
      <c r="A11261" t="s">
        <v>2390</v>
      </c>
      <c r="B11261" t="s">
        <v>2401</v>
      </c>
      <c r="C11261" t="b">
        <v>1</v>
      </c>
      <c r="D11261" t="s">
        <v>88</v>
      </c>
      <c r="E11261">
        <v>8537</v>
      </c>
      <c r="F11261">
        <v>2020</v>
      </c>
    </row>
    <row r="11262" spans="1:6" x14ac:dyDescent="0.25">
      <c r="A11262" t="s">
        <v>2390</v>
      </c>
      <c r="B11262" t="s">
        <v>2401</v>
      </c>
      <c r="C11262" t="b">
        <v>1</v>
      </c>
      <c r="D11262" t="s">
        <v>88</v>
      </c>
      <c r="E11262">
        <v>8270</v>
      </c>
      <c r="F11262">
        <v>2020</v>
      </c>
    </row>
    <row r="11263" spans="1:6" x14ac:dyDescent="0.25">
      <c r="A11263" t="s">
        <v>2390</v>
      </c>
      <c r="B11263" t="s">
        <v>2401</v>
      </c>
      <c r="C11263" t="b">
        <v>1</v>
      </c>
      <c r="D11263" t="s">
        <v>88</v>
      </c>
      <c r="E11263">
        <v>8430</v>
      </c>
      <c r="F11263">
        <v>2020</v>
      </c>
    </row>
    <row r="11264" spans="1:6" x14ac:dyDescent="0.25">
      <c r="A11264" t="s">
        <v>2390</v>
      </c>
      <c r="B11264" t="s">
        <v>2401</v>
      </c>
      <c r="C11264" t="b">
        <v>1</v>
      </c>
      <c r="D11264" t="s">
        <v>88</v>
      </c>
      <c r="E11264">
        <v>5060</v>
      </c>
      <c r="F11264">
        <v>2020</v>
      </c>
    </row>
    <row r="11265" spans="1:6" x14ac:dyDescent="0.25">
      <c r="A11265" t="s">
        <v>2390</v>
      </c>
      <c r="B11265" t="s">
        <v>2401</v>
      </c>
      <c r="C11265" t="b">
        <v>1</v>
      </c>
      <c r="D11265" t="s">
        <v>15</v>
      </c>
      <c r="E11265">
        <v>41675</v>
      </c>
      <c r="F11265">
        <v>2020</v>
      </c>
    </row>
    <row r="11266" spans="1:6" x14ac:dyDescent="0.25">
      <c r="A11266" t="s">
        <v>2390</v>
      </c>
      <c r="B11266" t="s">
        <v>2401</v>
      </c>
      <c r="C11266" t="b">
        <v>1</v>
      </c>
      <c r="D11266" t="s">
        <v>15</v>
      </c>
      <c r="E11266">
        <v>43379</v>
      </c>
      <c r="F11266">
        <v>2020</v>
      </c>
    </row>
    <row r="11267" spans="1:6" x14ac:dyDescent="0.25">
      <c r="A11267" t="s">
        <v>2390</v>
      </c>
      <c r="B11267" t="s">
        <v>2401</v>
      </c>
      <c r="C11267" t="b">
        <v>1</v>
      </c>
      <c r="D11267" t="s">
        <v>24</v>
      </c>
      <c r="E11267">
        <v>9675</v>
      </c>
      <c r="F11267">
        <v>2020</v>
      </c>
    </row>
    <row r="11268" spans="1:6" x14ac:dyDescent="0.25">
      <c r="A11268" t="s">
        <v>2381</v>
      </c>
      <c r="B11268" t="s">
        <v>2401</v>
      </c>
      <c r="C11268" t="b">
        <v>0</v>
      </c>
      <c r="D11268" t="s">
        <v>85</v>
      </c>
      <c r="E11268">
        <v>1698.4</v>
      </c>
      <c r="F11268">
        <v>2020</v>
      </c>
    </row>
    <row r="11269" spans="1:6" x14ac:dyDescent="0.25">
      <c r="A11269" t="s">
        <v>2446</v>
      </c>
      <c r="B11269" t="s">
        <v>2350</v>
      </c>
      <c r="C11269" t="b">
        <v>1</v>
      </c>
      <c r="D11269" t="s">
        <v>122</v>
      </c>
      <c r="E11269">
        <v>204</v>
      </c>
      <c r="F11269">
        <v>2020</v>
      </c>
    </row>
    <row r="11270" spans="1:6" x14ac:dyDescent="0.25">
      <c r="A11270" t="s">
        <v>2390</v>
      </c>
      <c r="B11270" t="s">
        <v>2401</v>
      </c>
      <c r="C11270" t="b">
        <v>1</v>
      </c>
      <c r="D11270" t="s">
        <v>82</v>
      </c>
      <c r="E11270">
        <v>24935</v>
      </c>
      <c r="F11270">
        <v>2020</v>
      </c>
    </row>
    <row r="11271" spans="1:6" x14ac:dyDescent="0.25">
      <c r="A11271" t="s">
        <v>2390</v>
      </c>
      <c r="B11271" t="s">
        <v>2401</v>
      </c>
      <c r="C11271" t="b">
        <v>1</v>
      </c>
      <c r="D11271" t="s">
        <v>82</v>
      </c>
      <c r="E11271">
        <v>20537</v>
      </c>
      <c r="F11271">
        <v>2020</v>
      </c>
    </row>
    <row r="11272" spans="1:6" x14ac:dyDescent="0.25">
      <c r="A11272" t="s">
        <v>2390</v>
      </c>
      <c r="B11272" t="s">
        <v>2401</v>
      </c>
      <c r="C11272" t="b">
        <v>1</v>
      </c>
      <c r="D11272" t="s">
        <v>116</v>
      </c>
      <c r="E11272">
        <v>3539</v>
      </c>
      <c r="F11272">
        <v>2020</v>
      </c>
    </row>
    <row r="11273" spans="1:6" x14ac:dyDescent="0.25">
      <c r="A11273" t="s">
        <v>2390</v>
      </c>
      <c r="B11273" t="s">
        <v>2339</v>
      </c>
      <c r="C11273" t="b">
        <v>1</v>
      </c>
      <c r="D11273" t="s">
        <v>114</v>
      </c>
      <c r="E11273">
        <v>1013056</v>
      </c>
      <c r="F11273">
        <v>2020</v>
      </c>
    </row>
    <row r="11274" spans="1:6" x14ac:dyDescent="0.25">
      <c r="A11274" t="s">
        <v>2446</v>
      </c>
      <c r="B11274" t="s">
        <v>2339</v>
      </c>
      <c r="C11274" t="b">
        <v>1</v>
      </c>
      <c r="D11274" t="s">
        <v>55</v>
      </c>
      <c r="E11274">
        <v>12871</v>
      </c>
      <c r="F11274">
        <v>2020</v>
      </c>
    </row>
    <row r="11275" spans="1:6" x14ac:dyDescent="0.25">
      <c r="A11275" t="s">
        <v>2381</v>
      </c>
      <c r="B11275" t="s">
        <v>2401</v>
      </c>
      <c r="C11275" t="b">
        <v>1</v>
      </c>
      <c r="D11275" t="s">
        <v>85</v>
      </c>
      <c r="E11275">
        <v>1861</v>
      </c>
      <c r="F11275">
        <v>2020</v>
      </c>
    </row>
    <row r="11276" spans="1:6" x14ac:dyDescent="0.25">
      <c r="A11276" t="s">
        <v>2390</v>
      </c>
      <c r="B11276" t="s">
        <v>2401</v>
      </c>
      <c r="C11276" t="b">
        <v>1</v>
      </c>
      <c r="D11276" t="s">
        <v>55</v>
      </c>
      <c r="E11276">
        <v>2506</v>
      </c>
      <c r="F11276">
        <v>2020</v>
      </c>
    </row>
    <row r="11277" spans="1:6" x14ac:dyDescent="0.25">
      <c r="A11277" t="s">
        <v>2390</v>
      </c>
      <c r="B11277" t="s">
        <v>2401</v>
      </c>
      <c r="C11277" t="b">
        <v>1</v>
      </c>
      <c r="D11277" t="s">
        <v>55</v>
      </c>
      <c r="E11277">
        <v>3087</v>
      </c>
      <c r="F11277">
        <v>2020</v>
      </c>
    </row>
    <row r="11278" spans="1:6" x14ac:dyDescent="0.25">
      <c r="A11278" t="s">
        <v>2390</v>
      </c>
      <c r="B11278" t="s">
        <v>2401</v>
      </c>
      <c r="C11278" t="b">
        <v>1</v>
      </c>
      <c r="D11278" t="s">
        <v>55</v>
      </c>
      <c r="E11278">
        <v>2547</v>
      </c>
      <c r="F11278">
        <v>2020</v>
      </c>
    </row>
    <row r="11279" spans="1:6" x14ac:dyDescent="0.25">
      <c r="A11279" t="s">
        <v>2390</v>
      </c>
      <c r="B11279" t="s">
        <v>2401</v>
      </c>
      <c r="C11279" t="b">
        <v>1</v>
      </c>
      <c r="D11279" t="s">
        <v>79</v>
      </c>
      <c r="E11279">
        <v>4427</v>
      </c>
      <c r="F11279">
        <v>2020</v>
      </c>
    </row>
    <row r="11280" spans="1:6" x14ac:dyDescent="0.25">
      <c r="A11280" t="s">
        <v>2390</v>
      </c>
      <c r="B11280" t="s">
        <v>2401</v>
      </c>
      <c r="C11280" t="b">
        <v>1</v>
      </c>
      <c r="D11280" t="s">
        <v>79</v>
      </c>
      <c r="E11280">
        <v>7363</v>
      </c>
      <c r="F11280">
        <v>2020</v>
      </c>
    </row>
    <row r="11281" spans="1:6" x14ac:dyDescent="0.25">
      <c r="A11281" t="s">
        <v>2446</v>
      </c>
      <c r="B11281" t="s">
        <v>2339</v>
      </c>
      <c r="C11281" t="b">
        <v>1</v>
      </c>
      <c r="D11281" t="s">
        <v>85</v>
      </c>
      <c r="E11281">
        <v>224860</v>
      </c>
      <c r="F11281">
        <v>2020</v>
      </c>
    </row>
    <row r="11282" spans="1:6" x14ac:dyDescent="0.25">
      <c r="A11282" t="s">
        <v>2381</v>
      </c>
      <c r="B11282" t="s">
        <v>2401</v>
      </c>
      <c r="C11282" t="b">
        <v>0</v>
      </c>
      <c r="D11282" t="s">
        <v>79</v>
      </c>
      <c r="E11282">
        <v>7231</v>
      </c>
      <c r="F11282">
        <v>2020</v>
      </c>
    </row>
    <row r="11283" spans="1:6" x14ac:dyDescent="0.25">
      <c r="A11283" t="s">
        <v>2381</v>
      </c>
      <c r="B11283" t="s">
        <v>2401</v>
      </c>
      <c r="C11283" t="b">
        <v>0</v>
      </c>
      <c r="D11283" t="s">
        <v>79</v>
      </c>
      <c r="E11283">
        <v>13228</v>
      </c>
      <c r="F11283">
        <v>2020</v>
      </c>
    </row>
    <row r="11284" spans="1:6" x14ac:dyDescent="0.25">
      <c r="A11284" t="s">
        <v>2390</v>
      </c>
      <c r="B11284" t="s">
        <v>2401</v>
      </c>
      <c r="C11284" t="b">
        <v>1</v>
      </c>
      <c r="D11284" t="s">
        <v>42</v>
      </c>
      <c r="E11284">
        <v>724</v>
      </c>
      <c r="F11284">
        <v>2020</v>
      </c>
    </row>
    <row r="11285" spans="1:6" x14ac:dyDescent="0.25">
      <c r="A11285" t="s">
        <v>2390</v>
      </c>
      <c r="B11285" t="s">
        <v>2401</v>
      </c>
      <c r="C11285" t="b">
        <v>1</v>
      </c>
      <c r="D11285" t="s">
        <v>15</v>
      </c>
      <c r="E11285">
        <v>48227</v>
      </c>
      <c r="F11285">
        <v>2020</v>
      </c>
    </row>
    <row r="11286" spans="1:6" x14ac:dyDescent="0.25">
      <c r="A11286" t="s">
        <v>2390</v>
      </c>
      <c r="B11286" t="s">
        <v>2401</v>
      </c>
      <c r="C11286" t="b">
        <v>1</v>
      </c>
      <c r="D11286" t="s">
        <v>8</v>
      </c>
      <c r="E11286">
        <v>125311</v>
      </c>
      <c r="F11286">
        <v>2020</v>
      </c>
    </row>
    <row r="11287" spans="1:6" x14ac:dyDescent="0.25">
      <c r="A11287" t="s">
        <v>2380</v>
      </c>
      <c r="B11287" t="s">
        <v>2386</v>
      </c>
      <c r="C11287" t="b">
        <v>1</v>
      </c>
      <c r="D11287" t="s">
        <v>35</v>
      </c>
      <c r="E11287">
        <v>22612</v>
      </c>
      <c r="F11287">
        <v>2020</v>
      </c>
    </row>
    <row r="11288" spans="1:6" x14ac:dyDescent="0.25">
      <c r="A11288" t="s">
        <v>2381</v>
      </c>
      <c r="B11288" t="s">
        <v>2401</v>
      </c>
      <c r="C11288" t="b">
        <v>1</v>
      </c>
      <c r="D11288" t="s">
        <v>55</v>
      </c>
      <c r="E11288">
        <v>5502</v>
      </c>
      <c r="F11288">
        <v>2020</v>
      </c>
    </row>
    <row r="11289" spans="1:6" x14ac:dyDescent="0.25">
      <c r="A11289" t="s">
        <v>2446</v>
      </c>
      <c r="B11289" t="s">
        <v>2339</v>
      </c>
      <c r="C11289" t="b">
        <v>1</v>
      </c>
      <c r="D11289" t="s">
        <v>40</v>
      </c>
      <c r="E11289">
        <v>421448</v>
      </c>
      <c r="F11289">
        <v>2020</v>
      </c>
    </row>
    <row r="11290" spans="1:6" x14ac:dyDescent="0.25">
      <c r="A11290" t="s">
        <v>2390</v>
      </c>
      <c r="B11290" t="s">
        <v>2401</v>
      </c>
      <c r="C11290" t="b">
        <v>1</v>
      </c>
      <c r="D11290" t="s">
        <v>15</v>
      </c>
      <c r="E11290">
        <v>46361</v>
      </c>
      <c r="F11290">
        <v>2020</v>
      </c>
    </row>
    <row r="11291" spans="1:6" x14ac:dyDescent="0.25">
      <c r="A11291" t="s">
        <v>2383</v>
      </c>
      <c r="B11291" t="s">
        <v>2339</v>
      </c>
      <c r="C11291" t="b">
        <v>0</v>
      </c>
      <c r="D11291" t="s">
        <v>55</v>
      </c>
      <c r="E11291">
        <v>416</v>
      </c>
      <c r="F11291">
        <v>2020</v>
      </c>
    </row>
    <row r="11292" spans="1:6" x14ac:dyDescent="0.25">
      <c r="A11292" t="s">
        <v>2446</v>
      </c>
      <c r="B11292" t="s">
        <v>2401</v>
      </c>
      <c r="C11292" t="b">
        <v>1</v>
      </c>
      <c r="D11292" t="s">
        <v>88</v>
      </c>
      <c r="E11292">
        <v>8578</v>
      </c>
      <c r="F11292">
        <v>2020</v>
      </c>
    </row>
    <row r="11293" spans="1:6" x14ac:dyDescent="0.25">
      <c r="A11293" t="s">
        <v>2446</v>
      </c>
      <c r="B11293" t="s">
        <v>2401</v>
      </c>
      <c r="C11293" t="b">
        <v>1</v>
      </c>
      <c r="D11293" t="s">
        <v>88</v>
      </c>
      <c r="E11293">
        <v>8874</v>
      </c>
      <c r="F11293">
        <v>2020</v>
      </c>
    </row>
    <row r="11294" spans="1:6" x14ac:dyDescent="0.25">
      <c r="A11294" t="s">
        <v>2446</v>
      </c>
      <c r="B11294" t="s">
        <v>2401</v>
      </c>
      <c r="C11294" t="b">
        <v>1</v>
      </c>
      <c r="D11294" t="s">
        <v>88</v>
      </c>
      <c r="E11294">
        <v>8799</v>
      </c>
      <c r="F11294">
        <v>2020</v>
      </c>
    </row>
    <row r="11295" spans="1:6" x14ac:dyDescent="0.25">
      <c r="A11295" t="s">
        <v>2390</v>
      </c>
      <c r="B11295" t="s">
        <v>2401</v>
      </c>
      <c r="C11295" t="b">
        <v>1</v>
      </c>
      <c r="D11295" t="s">
        <v>88</v>
      </c>
      <c r="E11295">
        <v>8092</v>
      </c>
      <c r="F11295">
        <v>2020</v>
      </c>
    </row>
    <row r="11296" spans="1:6" x14ac:dyDescent="0.25">
      <c r="A11296" t="s">
        <v>2390</v>
      </c>
      <c r="B11296" t="s">
        <v>2401</v>
      </c>
      <c r="C11296" t="b">
        <v>1</v>
      </c>
      <c r="D11296" t="s">
        <v>88</v>
      </c>
      <c r="E11296">
        <v>8290</v>
      </c>
      <c r="F11296">
        <v>2020</v>
      </c>
    </row>
    <row r="11297" spans="1:6" x14ac:dyDescent="0.25">
      <c r="A11297" t="s">
        <v>2446</v>
      </c>
      <c r="B11297" t="s">
        <v>2352</v>
      </c>
      <c r="C11297" t="b">
        <v>1</v>
      </c>
      <c r="D11297" t="s">
        <v>95</v>
      </c>
      <c r="E11297">
        <v>30562</v>
      </c>
      <c r="F11297">
        <v>2020</v>
      </c>
    </row>
    <row r="11298" spans="1:6" x14ac:dyDescent="0.25">
      <c r="A11298" t="s">
        <v>2446</v>
      </c>
      <c r="B11298" t="s">
        <v>2401</v>
      </c>
      <c r="C11298" t="b">
        <v>1</v>
      </c>
      <c r="D11298" t="s">
        <v>88</v>
      </c>
      <c r="E11298">
        <v>8024</v>
      </c>
      <c r="F11298">
        <v>2020</v>
      </c>
    </row>
    <row r="11299" spans="1:6" x14ac:dyDescent="0.25">
      <c r="A11299" t="s">
        <v>2381</v>
      </c>
      <c r="B11299" t="s">
        <v>2386</v>
      </c>
      <c r="C11299" t="b">
        <v>1</v>
      </c>
      <c r="D11299" t="s">
        <v>114</v>
      </c>
      <c r="E11299">
        <v>13880</v>
      </c>
      <c r="F11299">
        <v>2020</v>
      </c>
    </row>
    <row r="11300" spans="1:6" x14ac:dyDescent="0.25">
      <c r="A11300" t="s">
        <v>2381</v>
      </c>
      <c r="B11300" t="s">
        <v>2386</v>
      </c>
      <c r="C11300" t="b">
        <v>1</v>
      </c>
      <c r="D11300" t="s">
        <v>27</v>
      </c>
      <c r="E11300">
        <v>6648</v>
      </c>
      <c r="F11300">
        <v>2020</v>
      </c>
    </row>
    <row r="11301" spans="1:6" x14ac:dyDescent="0.25">
      <c r="A11301" t="s">
        <v>2390</v>
      </c>
      <c r="B11301" t="s">
        <v>2401</v>
      </c>
      <c r="C11301" t="b">
        <v>1</v>
      </c>
      <c r="D11301" t="s">
        <v>15</v>
      </c>
      <c r="E11301">
        <v>2170</v>
      </c>
      <c r="F11301">
        <v>2020</v>
      </c>
    </row>
    <row r="11302" spans="1:6" x14ac:dyDescent="0.25">
      <c r="A11302" t="s">
        <v>2381</v>
      </c>
      <c r="B11302" t="s">
        <v>2401</v>
      </c>
      <c r="C11302" t="b">
        <v>1</v>
      </c>
      <c r="D11302" t="s">
        <v>15</v>
      </c>
      <c r="E11302">
        <v>1297</v>
      </c>
      <c r="F11302">
        <v>2020</v>
      </c>
    </row>
    <row r="11303" spans="1:6" x14ac:dyDescent="0.25">
      <c r="A11303" t="s">
        <v>2390</v>
      </c>
      <c r="B11303" t="s">
        <v>2401</v>
      </c>
      <c r="C11303" t="b">
        <v>1</v>
      </c>
      <c r="D11303" t="s">
        <v>82</v>
      </c>
      <c r="E11303">
        <v>3630</v>
      </c>
      <c r="F11303">
        <v>2020</v>
      </c>
    </row>
    <row r="11304" spans="1:6" x14ac:dyDescent="0.25">
      <c r="A11304" t="s">
        <v>2390</v>
      </c>
      <c r="B11304" t="s">
        <v>2339</v>
      </c>
      <c r="C11304" t="b">
        <v>1</v>
      </c>
      <c r="D11304" t="s">
        <v>114</v>
      </c>
      <c r="E11304">
        <v>308979</v>
      </c>
      <c r="F11304">
        <v>2020</v>
      </c>
    </row>
    <row r="11305" spans="1:6" x14ac:dyDescent="0.25">
      <c r="A11305" t="s">
        <v>2390</v>
      </c>
      <c r="B11305" t="s">
        <v>2339</v>
      </c>
      <c r="C11305" t="b">
        <v>1</v>
      </c>
      <c r="D11305" t="s">
        <v>108</v>
      </c>
      <c r="E11305">
        <v>385857</v>
      </c>
      <c r="F11305">
        <v>2020</v>
      </c>
    </row>
    <row r="11306" spans="1:6" x14ac:dyDescent="0.25">
      <c r="A11306" t="s">
        <v>2446</v>
      </c>
      <c r="B11306" t="s">
        <v>2401</v>
      </c>
      <c r="C11306" t="b">
        <v>1</v>
      </c>
      <c r="D11306" t="s">
        <v>16</v>
      </c>
      <c r="E11306">
        <v>290731</v>
      </c>
      <c r="F11306">
        <v>2020</v>
      </c>
    </row>
    <row r="11307" spans="1:6" x14ac:dyDescent="0.25">
      <c r="A11307" t="s">
        <v>2390</v>
      </c>
      <c r="B11307" t="s">
        <v>2401</v>
      </c>
      <c r="C11307" t="b">
        <v>1</v>
      </c>
      <c r="D11307" t="s">
        <v>15</v>
      </c>
      <c r="E11307">
        <v>43991</v>
      </c>
      <c r="F11307">
        <v>2020</v>
      </c>
    </row>
    <row r="11308" spans="1:6" x14ac:dyDescent="0.25">
      <c r="A11308" t="s">
        <v>2353</v>
      </c>
      <c r="B11308" t="s">
        <v>2347</v>
      </c>
      <c r="C11308" t="b">
        <v>0</v>
      </c>
      <c r="D11308" t="s">
        <v>15</v>
      </c>
      <c r="E11308">
        <v>231.64</v>
      </c>
      <c r="F11308">
        <v>2020</v>
      </c>
    </row>
    <row r="11309" spans="1:6" x14ac:dyDescent="0.25">
      <c r="A11309" t="s">
        <v>2390</v>
      </c>
      <c r="B11309" t="s">
        <v>2386</v>
      </c>
      <c r="C11309" t="b">
        <v>1</v>
      </c>
      <c r="D11309" t="s">
        <v>15</v>
      </c>
      <c r="E11309">
        <v>152737.35999999999</v>
      </c>
      <c r="F11309">
        <v>2020</v>
      </c>
    </row>
    <row r="11310" spans="1:6" x14ac:dyDescent="0.25">
      <c r="A11310" t="s">
        <v>2398</v>
      </c>
      <c r="B11310" t="s">
        <v>2352</v>
      </c>
      <c r="C11310" t="b">
        <v>1</v>
      </c>
      <c r="D11310" t="s">
        <v>116</v>
      </c>
      <c r="E11310">
        <v>1178</v>
      </c>
      <c r="F11310">
        <v>2020</v>
      </c>
    </row>
    <row r="11311" spans="1:6" x14ac:dyDescent="0.25">
      <c r="A11311" t="s">
        <v>2332</v>
      </c>
      <c r="B11311" t="s">
        <v>2372</v>
      </c>
      <c r="C11311" t="b">
        <v>0</v>
      </c>
      <c r="D11311" t="s">
        <v>15</v>
      </c>
      <c r="E11311">
        <v>0</v>
      </c>
      <c r="F11311">
        <v>2020</v>
      </c>
    </row>
    <row r="11312" spans="1:6" x14ac:dyDescent="0.25">
      <c r="A11312" t="s">
        <v>2446</v>
      </c>
      <c r="B11312" t="s">
        <v>2401</v>
      </c>
      <c r="C11312" t="b">
        <v>1</v>
      </c>
      <c r="D11312" t="s">
        <v>88</v>
      </c>
      <c r="E11312">
        <v>9069</v>
      </c>
      <c r="F11312">
        <v>2020</v>
      </c>
    </row>
    <row r="11313" spans="1:6" x14ac:dyDescent="0.25">
      <c r="A11313" t="s">
        <v>2353</v>
      </c>
      <c r="B11313" t="s">
        <v>2350</v>
      </c>
      <c r="C11313" t="b">
        <v>0</v>
      </c>
      <c r="D11313" t="s">
        <v>66</v>
      </c>
      <c r="E11313">
        <v>352.39299999999997</v>
      </c>
      <c r="F11313">
        <v>2020</v>
      </c>
    </row>
    <row r="11314" spans="1:6" x14ac:dyDescent="0.25">
      <c r="A11314" t="s">
        <v>2342</v>
      </c>
      <c r="B11314" t="s">
        <v>2352</v>
      </c>
      <c r="C11314" t="b">
        <v>1</v>
      </c>
      <c r="D11314" t="s">
        <v>66</v>
      </c>
      <c r="E11314">
        <v>267.60700000000003</v>
      </c>
      <c r="F11314">
        <v>2020</v>
      </c>
    </row>
    <row r="11315" spans="1:6" x14ac:dyDescent="0.25">
      <c r="A11315" t="s">
        <v>2408</v>
      </c>
      <c r="B11315" t="s">
        <v>2401</v>
      </c>
      <c r="C11315" t="b">
        <v>1</v>
      </c>
      <c r="D11315" t="s">
        <v>88</v>
      </c>
      <c r="E11315">
        <v>138233</v>
      </c>
      <c r="F11315">
        <v>2020</v>
      </c>
    </row>
    <row r="11316" spans="1:6" x14ac:dyDescent="0.25">
      <c r="A11316" t="s">
        <v>2408</v>
      </c>
      <c r="B11316" t="s">
        <v>2401</v>
      </c>
      <c r="C11316" t="b">
        <v>1</v>
      </c>
      <c r="D11316" t="s">
        <v>88</v>
      </c>
      <c r="E11316">
        <v>68312</v>
      </c>
      <c r="F11316">
        <v>2020</v>
      </c>
    </row>
    <row r="11317" spans="1:6" x14ac:dyDescent="0.25">
      <c r="A11317" t="s">
        <v>2390</v>
      </c>
      <c r="B11317" t="s">
        <v>2401</v>
      </c>
      <c r="C11317" t="b">
        <v>1</v>
      </c>
      <c r="D11317" t="s">
        <v>88</v>
      </c>
      <c r="E11317">
        <v>8233</v>
      </c>
      <c r="F11317">
        <v>2020</v>
      </c>
    </row>
    <row r="11318" spans="1:6" x14ac:dyDescent="0.25">
      <c r="A11318" t="s">
        <v>2454</v>
      </c>
      <c r="B11318" t="s">
        <v>2401</v>
      </c>
      <c r="C11318" t="b">
        <v>1</v>
      </c>
      <c r="D11318" t="s">
        <v>88</v>
      </c>
      <c r="E11318">
        <v>96161</v>
      </c>
      <c r="F11318">
        <v>2020</v>
      </c>
    </row>
    <row r="11319" spans="1:6" x14ac:dyDescent="0.25">
      <c r="A11319" t="s">
        <v>2390</v>
      </c>
      <c r="B11319" t="s">
        <v>2401</v>
      </c>
      <c r="C11319" t="b">
        <v>1</v>
      </c>
      <c r="D11319" t="s">
        <v>88</v>
      </c>
      <c r="E11319">
        <v>3369</v>
      </c>
      <c r="F11319">
        <v>2020</v>
      </c>
    </row>
    <row r="11320" spans="1:6" x14ac:dyDescent="0.25">
      <c r="A11320" t="s">
        <v>2446</v>
      </c>
      <c r="B11320" t="s">
        <v>2401</v>
      </c>
      <c r="C11320" t="b">
        <v>1</v>
      </c>
      <c r="D11320" t="s">
        <v>88</v>
      </c>
      <c r="E11320">
        <v>148647</v>
      </c>
      <c r="F11320">
        <v>2020</v>
      </c>
    </row>
    <row r="11321" spans="1:6" x14ac:dyDescent="0.25">
      <c r="A11321" t="s">
        <v>2390</v>
      </c>
      <c r="B11321" t="s">
        <v>2401</v>
      </c>
      <c r="C11321" t="b">
        <v>1</v>
      </c>
      <c r="D11321" t="s">
        <v>88</v>
      </c>
      <c r="E11321">
        <v>8201</v>
      </c>
      <c r="F11321">
        <v>2020</v>
      </c>
    </row>
    <row r="11322" spans="1:6" x14ac:dyDescent="0.25">
      <c r="A11322" t="s">
        <v>2408</v>
      </c>
      <c r="B11322" t="s">
        <v>2401</v>
      </c>
      <c r="C11322" t="b">
        <v>1</v>
      </c>
      <c r="D11322" t="s">
        <v>88</v>
      </c>
      <c r="E11322">
        <v>8694</v>
      </c>
      <c r="F11322">
        <v>2020</v>
      </c>
    </row>
    <row r="11323" spans="1:6" x14ac:dyDescent="0.25">
      <c r="A11323" t="s">
        <v>2446</v>
      </c>
      <c r="B11323" t="s">
        <v>2401</v>
      </c>
      <c r="C11323" t="b">
        <v>1</v>
      </c>
      <c r="D11323" t="s">
        <v>88</v>
      </c>
      <c r="E11323">
        <v>7931</v>
      </c>
      <c r="F11323">
        <v>2020</v>
      </c>
    </row>
    <row r="11324" spans="1:6" x14ac:dyDescent="0.25">
      <c r="A11324" t="s">
        <v>2454</v>
      </c>
      <c r="B11324" t="s">
        <v>2401</v>
      </c>
      <c r="C11324" t="b">
        <v>1</v>
      </c>
      <c r="D11324" t="s">
        <v>88</v>
      </c>
      <c r="E11324">
        <v>65197</v>
      </c>
      <c r="F11324">
        <v>2020</v>
      </c>
    </row>
    <row r="11325" spans="1:6" x14ac:dyDescent="0.25">
      <c r="A11325" t="s">
        <v>2381</v>
      </c>
      <c r="B11325" t="s">
        <v>2401</v>
      </c>
      <c r="C11325" t="b">
        <v>1</v>
      </c>
      <c r="D11325" t="s">
        <v>119</v>
      </c>
      <c r="E11325">
        <v>2333</v>
      </c>
      <c r="F11325">
        <v>2020</v>
      </c>
    </row>
    <row r="11326" spans="1:6" x14ac:dyDescent="0.25">
      <c r="A11326" t="s">
        <v>2390</v>
      </c>
      <c r="B11326" t="s">
        <v>2401</v>
      </c>
      <c r="C11326" t="b">
        <v>0</v>
      </c>
      <c r="D11326" t="s">
        <v>93</v>
      </c>
      <c r="E11326">
        <v>2079</v>
      </c>
      <c r="F11326">
        <v>2020</v>
      </c>
    </row>
    <row r="11327" spans="1:6" x14ac:dyDescent="0.25">
      <c r="A11327" t="s">
        <v>2408</v>
      </c>
      <c r="B11327" t="s">
        <v>2339</v>
      </c>
      <c r="C11327" t="b">
        <v>1</v>
      </c>
      <c r="D11327" t="s">
        <v>90</v>
      </c>
      <c r="E11327">
        <v>630540</v>
      </c>
      <c r="F11327">
        <v>2020</v>
      </c>
    </row>
    <row r="11328" spans="1:6" x14ac:dyDescent="0.25">
      <c r="A11328" t="s">
        <v>2408</v>
      </c>
      <c r="B11328" t="s">
        <v>2401</v>
      </c>
      <c r="C11328" t="b">
        <v>1</v>
      </c>
      <c r="D11328" t="s">
        <v>122</v>
      </c>
      <c r="E11328">
        <v>33345</v>
      </c>
      <c r="F11328">
        <v>2020</v>
      </c>
    </row>
    <row r="11329" spans="1:6" x14ac:dyDescent="0.25">
      <c r="A11329" t="s">
        <v>2394</v>
      </c>
      <c r="B11329" t="s">
        <v>2386</v>
      </c>
      <c r="C11329" t="b">
        <v>1</v>
      </c>
      <c r="D11329" t="s">
        <v>24</v>
      </c>
      <c r="E11329">
        <v>44322</v>
      </c>
      <c r="F11329">
        <v>2020</v>
      </c>
    </row>
    <row r="11330" spans="1:6" x14ac:dyDescent="0.25">
      <c r="A11330" t="s">
        <v>2390</v>
      </c>
      <c r="B11330" t="s">
        <v>2401</v>
      </c>
      <c r="C11330" t="b">
        <v>1</v>
      </c>
      <c r="D11330" t="s">
        <v>15</v>
      </c>
      <c r="E11330">
        <v>171</v>
      </c>
      <c r="F11330">
        <v>2020</v>
      </c>
    </row>
    <row r="11331" spans="1:6" x14ac:dyDescent="0.25">
      <c r="A11331" t="s">
        <v>2353</v>
      </c>
      <c r="B11331" t="s">
        <v>2350</v>
      </c>
      <c r="C11331" t="b">
        <v>0</v>
      </c>
      <c r="D11331" t="s">
        <v>88</v>
      </c>
      <c r="E11331">
        <v>1801.72</v>
      </c>
      <c r="F11331">
        <v>2020</v>
      </c>
    </row>
    <row r="11332" spans="1:6" x14ac:dyDescent="0.25">
      <c r="A11332" t="s">
        <v>2394</v>
      </c>
      <c r="B11332" t="s">
        <v>2386</v>
      </c>
      <c r="C11332" t="b">
        <v>1</v>
      </c>
      <c r="D11332" t="s">
        <v>88</v>
      </c>
      <c r="E11332">
        <v>55703.28</v>
      </c>
      <c r="F11332">
        <v>2020</v>
      </c>
    </row>
    <row r="11333" spans="1:6" x14ac:dyDescent="0.25">
      <c r="A11333" t="s">
        <v>2408</v>
      </c>
      <c r="B11333" t="s">
        <v>2401</v>
      </c>
      <c r="C11333" t="b">
        <v>1</v>
      </c>
      <c r="D11333" t="s">
        <v>24</v>
      </c>
      <c r="E11333">
        <v>58989</v>
      </c>
      <c r="F11333">
        <v>2020</v>
      </c>
    </row>
    <row r="11334" spans="1:6" x14ac:dyDescent="0.25">
      <c r="A11334" t="s">
        <v>2408</v>
      </c>
      <c r="B11334" t="s">
        <v>2401</v>
      </c>
      <c r="C11334" t="b">
        <v>1</v>
      </c>
      <c r="D11334" t="s">
        <v>24</v>
      </c>
      <c r="E11334">
        <v>81357</v>
      </c>
      <c r="F11334">
        <v>2020</v>
      </c>
    </row>
    <row r="11335" spans="1:6" x14ac:dyDescent="0.25">
      <c r="A11335" t="s">
        <v>2408</v>
      </c>
      <c r="B11335" t="s">
        <v>2401</v>
      </c>
      <c r="C11335" t="b">
        <v>1</v>
      </c>
      <c r="D11335" t="s">
        <v>24</v>
      </c>
      <c r="E11335">
        <v>91363</v>
      </c>
      <c r="F11335">
        <v>2020</v>
      </c>
    </row>
    <row r="11336" spans="1:6" x14ac:dyDescent="0.25">
      <c r="A11336" t="s">
        <v>2383</v>
      </c>
      <c r="B11336" t="s">
        <v>2339</v>
      </c>
      <c r="C11336" t="b">
        <v>0</v>
      </c>
      <c r="D11336" t="s">
        <v>103</v>
      </c>
      <c r="E11336">
        <v>7368</v>
      </c>
      <c r="F11336">
        <v>2020</v>
      </c>
    </row>
    <row r="11337" spans="1:6" x14ac:dyDescent="0.25">
      <c r="A11337" t="s">
        <v>2390</v>
      </c>
      <c r="B11337" t="s">
        <v>2401</v>
      </c>
      <c r="C11337" t="b">
        <v>1</v>
      </c>
      <c r="D11337" t="s">
        <v>88</v>
      </c>
      <c r="E11337">
        <v>8392</v>
      </c>
      <c r="F11337">
        <v>2020</v>
      </c>
    </row>
    <row r="11338" spans="1:6" x14ac:dyDescent="0.25">
      <c r="A11338" t="s">
        <v>2408</v>
      </c>
      <c r="B11338" t="s">
        <v>2401</v>
      </c>
      <c r="C11338" t="b">
        <v>1</v>
      </c>
      <c r="D11338" t="s">
        <v>32</v>
      </c>
      <c r="E11338">
        <v>51159</v>
      </c>
      <c r="F11338">
        <v>2020</v>
      </c>
    </row>
    <row r="11339" spans="1:6" x14ac:dyDescent="0.25">
      <c r="A11339" t="s">
        <v>2390</v>
      </c>
      <c r="B11339" t="s">
        <v>2401</v>
      </c>
      <c r="C11339" t="b">
        <v>1</v>
      </c>
      <c r="D11339" t="s">
        <v>116</v>
      </c>
      <c r="E11339">
        <v>119321</v>
      </c>
      <c r="F11339">
        <v>2020</v>
      </c>
    </row>
    <row r="11340" spans="1:6" x14ac:dyDescent="0.25">
      <c r="A11340" t="s">
        <v>2446</v>
      </c>
      <c r="B11340" t="s">
        <v>2401</v>
      </c>
      <c r="C11340" t="b">
        <v>1</v>
      </c>
      <c r="D11340" t="s">
        <v>15</v>
      </c>
      <c r="E11340">
        <v>1196</v>
      </c>
      <c r="F11340">
        <v>2020</v>
      </c>
    </row>
    <row r="11341" spans="1:6" x14ac:dyDescent="0.25">
      <c r="A11341" t="s">
        <v>2332</v>
      </c>
      <c r="B11341" t="s">
        <v>2386</v>
      </c>
      <c r="C11341" t="b">
        <v>0</v>
      </c>
      <c r="D11341" t="s">
        <v>97</v>
      </c>
      <c r="E11341">
        <v>0</v>
      </c>
      <c r="F11341">
        <v>2020</v>
      </c>
    </row>
    <row r="11342" spans="1:6" x14ac:dyDescent="0.25">
      <c r="A11342" t="s">
        <v>2446</v>
      </c>
      <c r="B11342" t="s">
        <v>2401</v>
      </c>
      <c r="C11342" t="b">
        <v>1</v>
      </c>
      <c r="D11342" t="s">
        <v>85</v>
      </c>
      <c r="E11342">
        <v>4759</v>
      </c>
      <c r="F11342">
        <v>2020</v>
      </c>
    </row>
    <row r="11343" spans="1:6" x14ac:dyDescent="0.25">
      <c r="A11343" t="s">
        <v>2390</v>
      </c>
      <c r="B11343" t="s">
        <v>2401</v>
      </c>
      <c r="C11343" t="b">
        <v>1</v>
      </c>
      <c r="D11343" t="s">
        <v>88</v>
      </c>
      <c r="E11343">
        <v>8359</v>
      </c>
      <c r="F11343">
        <v>2020</v>
      </c>
    </row>
    <row r="11344" spans="1:6" x14ac:dyDescent="0.25">
      <c r="A11344" t="s">
        <v>2408</v>
      </c>
      <c r="B11344" t="s">
        <v>2401</v>
      </c>
      <c r="C11344" t="b">
        <v>1</v>
      </c>
      <c r="D11344" t="s">
        <v>88</v>
      </c>
      <c r="E11344">
        <v>8470</v>
      </c>
      <c r="F11344">
        <v>2020</v>
      </c>
    </row>
    <row r="11345" spans="1:6" x14ac:dyDescent="0.25">
      <c r="A11345" t="s">
        <v>2446</v>
      </c>
      <c r="B11345" t="s">
        <v>2401</v>
      </c>
      <c r="C11345" t="b">
        <v>1</v>
      </c>
      <c r="D11345" t="s">
        <v>60</v>
      </c>
      <c r="E11345">
        <v>2800</v>
      </c>
      <c r="F11345">
        <v>2020</v>
      </c>
    </row>
    <row r="11346" spans="1:6" x14ac:dyDescent="0.25">
      <c r="A11346" t="s">
        <v>2389</v>
      </c>
      <c r="B11346" t="s">
        <v>2386</v>
      </c>
      <c r="C11346" t="b">
        <v>1</v>
      </c>
      <c r="D11346" t="s">
        <v>3</v>
      </c>
      <c r="E11346">
        <v>24443</v>
      </c>
      <c r="F11346">
        <v>2020</v>
      </c>
    </row>
    <row r="11347" spans="1:6" x14ac:dyDescent="0.25">
      <c r="A11347" t="s">
        <v>2381</v>
      </c>
      <c r="B11347" t="s">
        <v>2386</v>
      </c>
      <c r="C11347" t="b">
        <v>1</v>
      </c>
      <c r="D11347" t="s">
        <v>88</v>
      </c>
      <c r="E11347">
        <v>8197</v>
      </c>
      <c r="F11347">
        <v>2020</v>
      </c>
    </row>
    <row r="11348" spans="1:6" x14ac:dyDescent="0.25">
      <c r="A11348" t="s">
        <v>2408</v>
      </c>
      <c r="B11348" t="s">
        <v>2339</v>
      </c>
      <c r="C11348" t="b">
        <v>1</v>
      </c>
      <c r="D11348" t="s">
        <v>114</v>
      </c>
      <c r="E11348">
        <v>268675</v>
      </c>
      <c r="F11348">
        <v>2020</v>
      </c>
    </row>
    <row r="11349" spans="1:6" x14ac:dyDescent="0.25">
      <c r="A11349" t="s">
        <v>2446</v>
      </c>
      <c r="B11349" t="s">
        <v>2401</v>
      </c>
      <c r="C11349" t="b">
        <v>1</v>
      </c>
      <c r="D11349" t="s">
        <v>71</v>
      </c>
      <c r="E11349">
        <v>6507</v>
      </c>
      <c r="F11349">
        <v>2020</v>
      </c>
    </row>
    <row r="11350" spans="1:6" x14ac:dyDescent="0.25">
      <c r="A11350" t="s">
        <v>2390</v>
      </c>
      <c r="B11350" t="s">
        <v>2401</v>
      </c>
      <c r="C11350" t="b">
        <v>0</v>
      </c>
      <c r="D11350" t="s">
        <v>66</v>
      </c>
      <c r="E11350">
        <v>613</v>
      </c>
      <c r="F11350">
        <v>2020</v>
      </c>
    </row>
    <row r="11351" spans="1:6" x14ac:dyDescent="0.25">
      <c r="A11351" t="s">
        <v>2390</v>
      </c>
      <c r="B11351" t="s">
        <v>2401</v>
      </c>
      <c r="C11351" t="b">
        <v>1</v>
      </c>
      <c r="D11351" t="s">
        <v>22</v>
      </c>
      <c r="E11351">
        <v>1033</v>
      </c>
      <c r="F11351">
        <v>2020</v>
      </c>
    </row>
    <row r="11352" spans="1:6" x14ac:dyDescent="0.25">
      <c r="A11352" t="s">
        <v>2446</v>
      </c>
      <c r="B11352" t="s">
        <v>2350</v>
      </c>
      <c r="C11352" t="b">
        <v>0</v>
      </c>
      <c r="D11352" t="s">
        <v>55</v>
      </c>
      <c r="E11352">
        <v>11</v>
      </c>
      <c r="F11352">
        <v>2020</v>
      </c>
    </row>
    <row r="11353" spans="1:6" x14ac:dyDescent="0.25">
      <c r="A11353" t="s">
        <v>2332</v>
      </c>
      <c r="B11353" t="s">
        <v>2352</v>
      </c>
      <c r="C11353" t="b">
        <v>0</v>
      </c>
      <c r="D11353" t="s">
        <v>55</v>
      </c>
      <c r="E11353">
        <v>0</v>
      </c>
      <c r="F11353">
        <v>2020</v>
      </c>
    </row>
    <row r="11354" spans="1:6" x14ac:dyDescent="0.25">
      <c r="A11354" t="s">
        <v>2338</v>
      </c>
      <c r="B11354" t="s">
        <v>2401</v>
      </c>
      <c r="C11354" t="b">
        <v>0</v>
      </c>
      <c r="D11354" t="s">
        <v>55</v>
      </c>
      <c r="E11354">
        <v>62</v>
      </c>
      <c r="F11354">
        <v>2020</v>
      </c>
    </row>
    <row r="11355" spans="1:6" x14ac:dyDescent="0.25">
      <c r="A11355" t="s">
        <v>2381</v>
      </c>
      <c r="B11355" t="s">
        <v>2401</v>
      </c>
      <c r="C11355" t="b">
        <v>1</v>
      </c>
      <c r="D11355" t="s">
        <v>119</v>
      </c>
      <c r="E11355">
        <v>2971</v>
      </c>
      <c r="F11355">
        <v>2020</v>
      </c>
    </row>
    <row r="11356" spans="1:6" x14ac:dyDescent="0.25">
      <c r="A11356" t="s">
        <v>2390</v>
      </c>
      <c r="B11356" t="s">
        <v>2401</v>
      </c>
      <c r="C11356" t="b">
        <v>1</v>
      </c>
      <c r="D11356" t="s">
        <v>15</v>
      </c>
      <c r="E11356">
        <v>51497</v>
      </c>
      <c r="F11356">
        <v>2020</v>
      </c>
    </row>
    <row r="11357" spans="1:6" x14ac:dyDescent="0.25">
      <c r="A11357" t="s">
        <v>2390</v>
      </c>
      <c r="B11357" t="s">
        <v>2401</v>
      </c>
      <c r="C11357" t="b">
        <v>1</v>
      </c>
      <c r="D11357" t="s">
        <v>15</v>
      </c>
      <c r="E11357">
        <v>79917</v>
      </c>
      <c r="F11357">
        <v>2020</v>
      </c>
    </row>
    <row r="11358" spans="1:6" x14ac:dyDescent="0.25">
      <c r="A11358" t="s">
        <v>2383</v>
      </c>
      <c r="B11358" t="s">
        <v>2339</v>
      </c>
      <c r="C11358" t="b">
        <v>1</v>
      </c>
      <c r="D11358" t="s">
        <v>55</v>
      </c>
      <c r="E11358">
        <v>3375</v>
      </c>
      <c r="F11358">
        <v>2020</v>
      </c>
    </row>
    <row r="11359" spans="1:6" x14ac:dyDescent="0.25">
      <c r="A11359" t="s">
        <v>2383</v>
      </c>
      <c r="B11359" t="s">
        <v>2339</v>
      </c>
      <c r="C11359" t="b">
        <v>1</v>
      </c>
      <c r="D11359" t="s">
        <v>55</v>
      </c>
      <c r="E11359">
        <v>5804</v>
      </c>
      <c r="F11359">
        <v>2020</v>
      </c>
    </row>
    <row r="11360" spans="1:6" x14ac:dyDescent="0.25">
      <c r="A11360" t="s">
        <v>2408</v>
      </c>
      <c r="B11360" t="s">
        <v>2352</v>
      </c>
      <c r="C11360" t="b">
        <v>1</v>
      </c>
      <c r="D11360" t="s">
        <v>42</v>
      </c>
      <c r="E11360">
        <v>44504</v>
      </c>
      <c r="F11360">
        <v>2020</v>
      </c>
    </row>
    <row r="11361" spans="1:6" x14ac:dyDescent="0.25">
      <c r="A11361" t="s">
        <v>2445</v>
      </c>
      <c r="B11361" t="s">
        <v>2352</v>
      </c>
      <c r="C11361" t="b">
        <v>0</v>
      </c>
      <c r="D11361" t="s">
        <v>105</v>
      </c>
      <c r="E11361">
        <v>-38</v>
      </c>
      <c r="F11361">
        <v>2020</v>
      </c>
    </row>
    <row r="11362" spans="1:6" x14ac:dyDescent="0.25">
      <c r="A11362" t="s">
        <v>2381</v>
      </c>
      <c r="B11362" t="s">
        <v>2352</v>
      </c>
      <c r="C11362" t="b">
        <v>0</v>
      </c>
      <c r="D11362" t="s">
        <v>105</v>
      </c>
      <c r="E11362">
        <v>-30</v>
      </c>
      <c r="F11362">
        <v>2020</v>
      </c>
    </row>
    <row r="11363" spans="1:6" x14ac:dyDescent="0.25">
      <c r="A11363" t="s">
        <v>2390</v>
      </c>
      <c r="B11363" t="s">
        <v>2401</v>
      </c>
      <c r="C11363" t="b">
        <v>1</v>
      </c>
      <c r="D11363" t="s">
        <v>66</v>
      </c>
      <c r="E11363">
        <v>3897</v>
      </c>
      <c r="F11363">
        <v>2020</v>
      </c>
    </row>
    <row r="11364" spans="1:6" x14ac:dyDescent="0.25">
      <c r="A11364" t="s">
        <v>2446</v>
      </c>
      <c r="B11364" t="s">
        <v>2401</v>
      </c>
      <c r="C11364" t="b">
        <v>1</v>
      </c>
      <c r="D11364" t="s">
        <v>15</v>
      </c>
      <c r="E11364">
        <v>5282</v>
      </c>
      <c r="F11364">
        <v>2020</v>
      </c>
    </row>
    <row r="11365" spans="1:6" x14ac:dyDescent="0.25">
      <c r="A11365" t="s">
        <v>2381</v>
      </c>
      <c r="B11365" t="s">
        <v>2401</v>
      </c>
      <c r="C11365" t="b">
        <v>1</v>
      </c>
      <c r="D11365" t="s">
        <v>55</v>
      </c>
      <c r="E11365">
        <v>4127</v>
      </c>
      <c r="F11365">
        <v>2020</v>
      </c>
    </row>
    <row r="11366" spans="1:6" x14ac:dyDescent="0.25">
      <c r="A11366" t="s">
        <v>2390</v>
      </c>
      <c r="B11366" t="s">
        <v>2339</v>
      </c>
      <c r="C11366" t="b">
        <v>1</v>
      </c>
      <c r="D11366" t="s">
        <v>114</v>
      </c>
      <c r="E11366">
        <v>500969</v>
      </c>
      <c r="F11366">
        <v>2020</v>
      </c>
    </row>
    <row r="11367" spans="1:6" x14ac:dyDescent="0.25">
      <c r="A11367" t="s">
        <v>2390</v>
      </c>
      <c r="B11367" t="s">
        <v>2339</v>
      </c>
      <c r="C11367" t="b">
        <v>1</v>
      </c>
      <c r="D11367" t="s">
        <v>114</v>
      </c>
      <c r="E11367">
        <v>480763</v>
      </c>
      <c r="F11367">
        <v>2020</v>
      </c>
    </row>
    <row r="11368" spans="1:6" x14ac:dyDescent="0.25">
      <c r="A11368" t="s">
        <v>2390</v>
      </c>
      <c r="B11368" t="s">
        <v>2339</v>
      </c>
      <c r="C11368" t="b">
        <v>1</v>
      </c>
      <c r="D11368" t="s">
        <v>114</v>
      </c>
      <c r="E11368">
        <v>312271</v>
      </c>
      <c r="F11368">
        <v>2020</v>
      </c>
    </row>
    <row r="11369" spans="1:6" x14ac:dyDescent="0.25">
      <c r="A11369" t="s">
        <v>2383</v>
      </c>
      <c r="B11369" t="s">
        <v>2339</v>
      </c>
      <c r="C11369" t="b">
        <v>1</v>
      </c>
      <c r="D11369" t="s">
        <v>40</v>
      </c>
      <c r="E11369">
        <v>2423</v>
      </c>
      <c r="F11369">
        <v>2020</v>
      </c>
    </row>
    <row r="11370" spans="1:6" x14ac:dyDescent="0.25">
      <c r="A11370" t="s">
        <v>2381</v>
      </c>
      <c r="B11370" t="s">
        <v>2339</v>
      </c>
      <c r="C11370" t="b">
        <v>1</v>
      </c>
      <c r="D11370" t="s">
        <v>71</v>
      </c>
      <c r="E11370">
        <v>6363</v>
      </c>
      <c r="F11370">
        <v>2020</v>
      </c>
    </row>
    <row r="11371" spans="1:6" x14ac:dyDescent="0.25">
      <c r="A11371" t="s">
        <v>2408</v>
      </c>
      <c r="B11371" t="s">
        <v>2401</v>
      </c>
      <c r="C11371" t="b">
        <v>1</v>
      </c>
      <c r="D11371" t="s">
        <v>15</v>
      </c>
      <c r="E11371">
        <v>21085</v>
      </c>
      <c r="F11371">
        <v>2020</v>
      </c>
    </row>
    <row r="11372" spans="1:6" x14ac:dyDescent="0.25">
      <c r="A11372" t="s">
        <v>2390</v>
      </c>
      <c r="B11372" t="s">
        <v>2401</v>
      </c>
      <c r="C11372" t="b">
        <v>1</v>
      </c>
      <c r="D11372" t="s">
        <v>15</v>
      </c>
      <c r="E11372">
        <v>10328</v>
      </c>
      <c r="F11372">
        <v>2020</v>
      </c>
    </row>
    <row r="11373" spans="1:6" x14ac:dyDescent="0.25">
      <c r="A11373" t="s">
        <v>2408</v>
      </c>
      <c r="B11373" t="s">
        <v>2401</v>
      </c>
      <c r="C11373" t="b">
        <v>1</v>
      </c>
      <c r="D11373" t="s">
        <v>15</v>
      </c>
      <c r="E11373">
        <v>7354</v>
      </c>
      <c r="F11373">
        <v>2020</v>
      </c>
    </row>
    <row r="11374" spans="1:6" x14ac:dyDescent="0.25">
      <c r="A11374" t="s">
        <v>2446</v>
      </c>
      <c r="B11374" t="s">
        <v>2401</v>
      </c>
      <c r="C11374" t="b">
        <v>1</v>
      </c>
      <c r="D11374" t="s">
        <v>15</v>
      </c>
      <c r="E11374">
        <v>52845</v>
      </c>
      <c r="F11374">
        <v>2020</v>
      </c>
    </row>
    <row r="11375" spans="1:6" x14ac:dyDescent="0.25">
      <c r="A11375" t="s">
        <v>2381</v>
      </c>
      <c r="B11375" t="s">
        <v>2401</v>
      </c>
      <c r="C11375" t="b">
        <v>1</v>
      </c>
      <c r="D11375" t="s">
        <v>119</v>
      </c>
      <c r="E11375">
        <v>2724</v>
      </c>
      <c r="F11375">
        <v>2020</v>
      </c>
    </row>
    <row r="11376" spans="1:6" x14ac:dyDescent="0.25">
      <c r="A11376" t="s">
        <v>2390</v>
      </c>
      <c r="B11376" t="s">
        <v>2401</v>
      </c>
      <c r="C11376" t="b">
        <v>1</v>
      </c>
      <c r="D11376" t="s">
        <v>16</v>
      </c>
      <c r="E11376">
        <v>3057</v>
      </c>
      <c r="F11376">
        <v>2020</v>
      </c>
    </row>
    <row r="11377" spans="1:6" x14ac:dyDescent="0.25">
      <c r="A11377" t="s">
        <v>2381</v>
      </c>
      <c r="B11377" t="s">
        <v>2401</v>
      </c>
      <c r="C11377" t="b">
        <v>1</v>
      </c>
      <c r="D11377" t="s">
        <v>52</v>
      </c>
      <c r="E11377">
        <v>1763</v>
      </c>
      <c r="F11377">
        <v>2020</v>
      </c>
    </row>
    <row r="11378" spans="1:6" x14ac:dyDescent="0.25">
      <c r="A11378" t="s">
        <v>2338</v>
      </c>
      <c r="B11378" t="s">
        <v>2401</v>
      </c>
      <c r="C11378" t="b">
        <v>1</v>
      </c>
      <c r="D11378" t="s">
        <v>24</v>
      </c>
      <c r="E11378">
        <v>3228</v>
      </c>
      <c r="F11378">
        <v>2020</v>
      </c>
    </row>
    <row r="11379" spans="1:6" x14ac:dyDescent="0.25">
      <c r="A11379" t="s">
        <v>2389</v>
      </c>
      <c r="B11379" t="s">
        <v>2401</v>
      </c>
      <c r="C11379" t="b">
        <v>1</v>
      </c>
      <c r="D11379" t="s">
        <v>55</v>
      </c>
      <c r="E11379">
        <v>3747</v>
      </c>
      <c r="F11379">
        <v>2020</v>
      </c>
    </row>
    <row r="11380" spans="1:6" x14ac:dyDescent="0.25">
      <c r="A11380" t="s">
        <v>2381</v>
      </c>
      <c r="B11380" t="s">
        <v>2401</v>
      </c>
      <c r="C11380" t="b">
        <v>1</v>
      </c>
      <c r="D11380" t="s">
        <v>15</v>
      </c>
      <c r="E11380">
        <v>4755</v>
      </c>
      <c r="F11380">
        <v>2020</v>
      </c>
    </row>
    <row r="11381" spans="1:6" x14ac:dyDescent="0.25">
      <c r="A11381" t="s">
        <v>2446</v>
      </c>
      <c r="B11381" t="s">
        <v>2401</v>
      </c>
      <c r="C11381" t="b">
        <v>1</v>
      </c>
      <c r="D11381" t="s">
        <v>74</v>
      </c>
      <c r="E11381">
        <v>34470</v>
      </c>
      <c r="F11381">
        <v>2020</v>
      </c>
    </row>
    <row r="11382" spans="1:6" x14ac:dyDescent="0.25">
      <c r="A11382" t="s">
        <v>2381</v>
      </c>
      <c r="B11382" t="s">
        <v>2401</v>
      </c>
      <c r="C11382" t="b">
        <v>1</v>
      </c>
      <c r="D11382" t="s">
        <v>15</v>
      </c>
      <c r="E11382">
        <v>2929</v>
      </c>
      <c r="F11382">
        <v>2020</v>
      </c>
    </row>
    <row r="11383" spans="1:6" x14ac:dyDescent="0.25">
      <c r="A11383" t="s">
        <v>2338</v>
      </c>
      <c r="B11383" t="s">
        <v>2401</v>
      </c>
      <c r="C11383" t="b">
        <v>1</v>
      </c>
      <c r="D11383" t="s">
        <v>52</v>
      </c>
      <c r="E11383">
        <v>3176</v>
      </c>
      <c r="F11383">
        <v>2020</v>
      </c>
    </row>
    <row r="11384" spans="1:6" x14ac:dyDescent="0.25">
      <c r="A11384" t="s">
        <v>2381</v>
      </c>
      <c r="B11384" t="s">
        <v>2401</v>
      </c>
      <c r="C11384" t="b">
        <v>1</v>
      </c>
      <c r="D11384" t="s">
        <v>55</v>
      </c>
      <c r="E11384">
        <v>3401</v>
      </c>
      <c r="F11384">
        <v>2020</v>
      </c>
    </row>
    <row r="11385" spans="1:6" x14ac:dyDescent="0.25">
      <c r="A11385" t="s">
        <v>2389</v>
      </c>
      <c r="B11385" t="s">
        <v>2401</v>
      </c>
      <c r="C11385" t="b">
        <v>0</v>
      </c>
      <c r="D11385" t="s">
        <v>79</v>
      </c>
      <c r="E11385">
        <v>1042</v>
      </c>
      <c r="F11385">
        <v>2020</v>
      </c>
    </row>
    <row r="11386" spans="1:6" x14ac:dyDescent="0.25">
      <c r="A11386" t="s">
        <v>2390</v>
      </c>
      <c r="B11386" t="s">
        <v>2401</v>
      </c>
      <c r="C11386" t="b">
        <v>1</v>
      </c>
      <c r="D11386" t="s">
        <v>55</v>
      </c>
      <c r="E11386">
        <v>1726</v>
      </c>
      <c r="F11386">
        <v>2020</v>
      </c>
    </row>
    <row r="11387" spans="1:6" x14ac:dyDescent="0.25">
      <c r="A11387" t="s">
        <v>2383</v>
      </c>
      <c r="B11387" t="s">
        <v>2401</v>
      </c>
      <c r="C11387" t="b">
        <v>1</v>
      </c>
      <c r="D11387" t="s">
        <v>24</v>
      </c>
      <c r="E11387">
        <v>9675</v>
      </c>
      <c r="F11387">
        <v>2020</v>
      </c>
    </row>
    <row r="11388" spans="1:6" x14ac:dyDescent="0.25">
      <c r="A11388" t="s">
        <v>2381</v>
      </c>
      <c r="B11388" t="s">
        <v>2401</v>
      </c>
      <c r="C11388" t="b">
        <v>1</v>
      </c>
      <c r="D11388" t="s">
        <v>119</v>
      </c>
      <c r="E11388">
        <v>2779</v>
      </c>
      <c r="F11388">
        <v>2020</v>
      </c>
    </row>
    <row r="11389" spans="1:6" x14ac:dyDescent="0.25">
      <c r="A11389" t="s">
        <v>2338</v>
      </c>
      <c r="B11389" t="s">
        <v>2386</v>
      </c>
      <c r="C11389" t="b">
        <v>1</v>
      </c>
      <c r="D11389" t="s">
        <v>100</v>
      </c>
      <c r="E11389">
        <v>8544</v>
      </c>
      <c r="F11389">
        <v>2020</v>
      </c>
    </row>
    <row r="11390" spans="1:6" x14ac:dyDescent="0.25">
      <c r="A11390" t="s">
        <v>2338</v>
      </c>
      <c r="B11390" t="s">
        <v>2386</v>
      </c>
      <c r="C11390" t="b">
        <v>1</v>
      </c>
      <c r="D11390" t="s">
        <v>100</v>
      </c>
      <c r="E11390">
        <v>6273</v>
      </c>
      <c r="F11390">
        <v>2020</v>
      </c>
    </row>
    <row r="11391" spans="1:6" x14ac:dyDescent="0.25">
      <c r="A11391" t="s">
        <v>2381</v>
      </c>
      <c r="B11391" t="s">
        <v>2401</v>
      </c>
      <c r="C11391" t="b">
        <v>1</v>
      </c>
      <c r="D11391" t="s">
        <v>88</v>
      </c>
      <c r="E11391">
        <v>7801</v>
      </c>
      <c r="F11391">
        <v>2020</v>
      </c>
    </row>
    <row r="11392" spans="1:6" x14ac:dyDescent="0.25">
      <c r="A11392" t="s">
        <v>2381</v>
      </c>
      <c r="B11392" t="s">
        <v>2401</v>
      </c>
      <c r="C11392" t="b">
        <v>1</v>
      </c>
      <c r="D11392" t="s">
        <v>88</v>
      </c>
      <c r="E11392">
        <v>8782</v>
      </c>
      <c r="F11392">
        <v>2020</v>
      </c>
    </row>
    <row r="11393" spans="1:6" x14ac:dyDescent="0.25">
      <c r="A11393" t="s">
        <v>2381</v>
      </c>
      <c r="B11393" t="s">
        <v>2401</v>
      </c>
      <c r="C11393" t="b">
        <v>1</v>
      </c>
      <c r="D11393" t="s">
        <v>88</v>
      </c>
      <c r="E11393">
        <v>8389</v>
      </c>
      <c r="F11393">
        <v>2020</v>
      </c>
    </row>
    <row r="11394" spans="1:6" x14ac:dyDescent="0.25">
      <c r="A11394" t="s">
        <v>2390</v>
      </c>
      <c r="B11394" t="s">
        <v>2386</v>
      </c>
      <c r="C11394" t="b">
        <v>1</v>
      </c>
      <c r="D11394" t="s">
        <v>88</v>
      </c>
      <c r="E11394">
        <v>1099</v>
      </c>
      <c r="F11394">
        <v>2020</v>
      </c>
    </row>
    <row r="11395" spans="1:6" x14ac:dyDescent="0.25">
      <c r="A11395" t="s">
        <v>2408</v>
      </c>
      <c r="B11395" t="s">
        <v>2343</v>
      </c>
      <c r="C11395" t="b">
        <v>1</v>
      </c>
      <c r="D11395" t="s">
        <v>93</v>
      </c>
      <c r="E11395">
        <v>2028136</v>
      </c>
      <c r="F11395">
        <v>2020</v>
      </c>
    </row>
    <row r="11396" spans="1:6" x14ac:dyDescent="0.25">
      <c r="A11396" t="s">
        <v>2408</v>
      </c>
      <c r="B11396" t="s">
        <v>2343</v>
      </c>
      <c r="C11396" t="b">
        <v>1</v>
      </c>
      <c r="D11396" t="s">
        <v>93</v>
      </c>
      <c r="E11396">
        <v>3635711</v>
      </c>
      <c r="F11396">
        <v>2020</v>
      </c>
    </row>
    <row r="11397" spans="1:6" x14ac:dyDescent="0.25">
      <c r="A11397" t="s">
        <v>2332</v>
      </c>
      <c r="B11397" t="s">
        <v>2352</v>
      </c>
      <c r="C11397" t="b">
        <v>0</v>
      </c>
      <c r="D11397" t="s">
        <v>93</v>
      </c>
      <c r="E11397">
        <v>0</v>
      </c>
      <c r="F11397">
        <v>2020</v>
      </c>
    </row>
    <row r="11398" spans="1:6" x14ac:dyDescent="0.25">
      <c r="A11398" t="s">
        <v>2381</v>
      </c>
      <c r="B11398" t="s">
        <v>2401</v>
      </c>
      <c r="C11398" t="b">
        <v>1</v>
      </c>
      <c r="D11398" t="s">
        <v>55</v>
      </c>
      <c r="E11398">
        <v>2950</v>
      </c>
      <c r="F11398">
        <v>2020</v>
      </c>
    </row>
    <row r="11399" spans="1:6" x14ac:dyDescent="0.25">
      <c r="A11399" t="s">
        <v>2381</v>
      </c>
      <c r="B11399" t="s">
        <v>2401</v>
      </c>
      <c r="C11399" t="b">
        <v>1</v>
      </c>
      <c r="D11399" t="s">
        <v>55</v>
      </c>
      <c r="E11399">
        <v>2361</v>
      </c>
      <c r="F11399">
        <v>2020</v>
      </c>
    </row>
    <row r="11400" spans="1:6" x14ac:dyDescent="0.25">
      <c r="A11400" t="s">
        <v>2381</v>
      </c>
      <c r="B11400" t="s">
        <v>2401</v>
      </c>
      <c r="C11400" t="b">
        <v>1</v>
      </c>
      <c r="D11400" t="s">
        <v>55</v>
      </c>
      <c r="E11400">
        <v>7130</v>
      </c>
      <c r="F11400">
        <v>2020</v>
      </c>
    </row>
    <row r="11401" spans="1:6" x14ac:dyDescent="0.25">
      <c r="A11401" t="s">
        <v>2381</v>
      </c>
      <c r="B11401" t="s">
        <v>2401</v>
      </c>
      <c r="C11401" t="b">
        <v>1</v>
      </c>
      <c r="D11401" t="s">
        <v>55</v>
      </c>
      <c r="E11401">
        <v>2140</v>
      </c>
      <c r="F11401">
        <v>2020</v>
      </c>
    </row>
    <row r="11402" spans="1:6" x14ac:dyDescent="0.25">
      <c r="A11402" t="s">
        <v>2390</v>
      </c>
      <c r="B11402" t="s">
        <v>2401</v>
      </c>
      <c r="C11402" t="b">
        <v>1</v>
      </c>
      <c r="D11402" t="s">
        <v>24</v>
      </c>
      <c r="E11402">
        <v>2700</v>
      </c>
      <c r="F11402">
        <v>2020</v>
      </c>
    </row>
    <row r="11403" spans="1:6" x14ac:dyDescent="0.25">
      <c r="A11403" t="s">
        <v>2390</v>
      </c>
      <c r="B11403" t="s">
        <v>2401</v>
      </c>
      <c r="C11403" t="b">
        <v>1</v>
      </c>
      <c r="D11403" t="s">
        <v>37</v>
      </c>
      <c r="E11403">
        <v>1946</v>
      </c>
      <c r="F11403">
        <v>2020</v>
      </c>
    </row>
    <row r="11404" spans="1:6" x14ac:dyDescent="0.25">
      <c r="A11404" t="s">
        <v>2389</v>
      </c>
      <c r="B11404" t="s">
        <v>2401</v>
      </c>
      <c r="C11404" t="b">
        <v>1</v>
      </c>
      <c r="D11404" t="s">
        <v>131</v>
      </c>
      <c r="E11404">
        <v>1240</v>
      </c>
      <c r="F11404">
        <v>2020</v>
      </c>
    </row>
    <row r="11405" spans="1:6" x14ac:dyDescent="0.25">
      <c r="A11405" t="s">
        <v>2332</v>
      </c>
      <c r="B11405" t="s">
        <v>2372</v>
      </c>
      <c r="C11405" t="b">
        <v>0</v>
      </c>
      <c r="D11405" t="s">
        <v>66</v>
      </c>
      <c r="E11405">
        <v>0</v>
      </c>
      <c r="F11405">
        <v>2020</v>
      </c>
    </row>
    <row r="11406" spans="1:6" x14ac:dyDescent="0.25">
      <c r="A11406" t="s">
        <v>2408</v>
      </c>
      <c r="B11406" t="s">
        <v>2343</v>
      </c>
      <c r="C11406" t="b">
        <v>1</v>
      </c>
      <c r="D11406" t="s">
        <v>93</v>
      </c>
      <c r="E11406">
        <v>2088174</v>
      </c>
      <c r="F11406">
        <v>2020</v>
      </c>
    </row>
    <row r="11407" spans="1:6" x14ac:dyDescent="0.25">
      <c r="A11407" t="s">
        <v>2408</v>
      </c>
      <c r="B11407" t="s">
        <v>2343</v>
      </c>
      <c r="C11407" t="b">
        <v>1</v>
      </c>
      <c r="D11407" t="s">
        <v>93</v>
      </c>
      <c r="E11407">
        <v>3180517</v>
      </c>
      <c r="F11407">
        <v>2020</v>
      </c>
    </row>
    <row r="11408" spans="1:6" x14ac:dyDescent="0.25">
      <c r="A11408" t="s">
        <v>2381</v>
      </c>
      <c r="B11408" t="s">
        <v>2386</v>
      </c>
      <c r="C11408" t="b">
        <v>1</v>
      </c>
      <c r="D11408" t="s">
        <v>37</v>
      </c>
      <c r="E11408">
        <v>36903</v>
      </c>
      <c r="F11408">
        <v>2020</v>
      </c>
    </row>
    <row r="11409" spans="1:6" x14ac:dyDescent="0.25">
      <c r="A11409" t="s">
        <v>2389</v>
      </c>
      <c r="B11409" t="s">
        <v>2401</v>
      </c>
      <c r="C11409" t="b">
        <v>1</v>
      </c>
      <c r="D11409" t="s">
        <v>55</v>
      </c>
      <c r="E11409">
        <v>4011</v>
      </c>
      <c r="F11409">
        <v>2020</v>
      </c>
    </row>
    <row r="11410" spans="1:6" x14ac:dyDescent="0.25">
      <c r="A11410" t="s">
        <v>2383</v>
      </c>
      <c r="B11410" t="s">
        <v>2339</v>
      </c>
      <c r="C11410" t="b">
        <v>0</v>
      </c>
      <c r="D11410" t="s">
        <v>35</v>
      </c>
      <c r="E11410">
        <v>4115</v>
      </c>
      <c r="F11410">
        <v>2020</v>
      </c>
    </row>
    <row r="11411" spans="1:6" x14ac:dyDescent="0.25">
      <c r="A11411" t="s">
        <v>2390</v>
      </c>
      <c r="B11411" t="s">
        <v>2401</v>
      </c>
      <c r="C11411" t="b">
        <v>1</v>
      </c>
      <c r="D11411" t="s">
        <v>55</v>
      </c>
      <c r="E11411">
        <v>2281</v>
      </c>
      <c r="F11411">
        <v>2020</v>
      </c>
    </row>
    <row r="11412" spans="1:6" x14ac:dyDescent="0.25">
      <c r="A11412" t="s">
        <v>2390</v>
      </c>
      <c r="B11412" t="s">
        <v>2401</v>
      </c>
      <c r="C11412" t="b">
        <v>1</v>
      </c>
      <c r="D11412" t="s">
        <v>88</v>
      </c>
      <c r="E11412">
        <v>80670</v>
      </c>
      <c r="F11412">
        <v>2020</v>
      </c>
    </row>
    <row r="11413" spans="1:6" x14ac:dyDescent="0.25">
      <c r="A11413" t="s">
        <v>2381</v>
      </c>
      <c r="B11413" t="s">
        <v>2401</v>
      </c>
      <c r="C11413" t="b">
        <v>1</v>
      </c>
      <c r="D11413" t="s">
        <v>8</v>
      </c>
      <c r="E11413">
        <v>31244</v>
      </c>
      <c r="F11413">
        <v>2020</v>
      </c>
    </row>
    <row r="11414" spans="1:6" x14ac:dyDescent="0.25">
      <c r="A11414" t="s">
        <v>2381</v>
      </c>
      <c r="B11414" t="s">
        <v>2401</v>
      </c>
      <c r="C11414" t="b">
        <v>1</v>
      </c>
      <c r="D11414" t="s">
        <v>55</v>
      </c>
      <c r="E11414">
        <v>6599</v>
      </c>
      <c r="F11414">
        <v>2020</v>
      </c>
    </row>
    <row r="11415" spans="1:6" x14ac:dyDescent="0.25">
      <c r="A11415" t="s">
        <v>2381</v>
      </c>
      <c r="B11415" t="s">
        <v>2401</v>
      </c>
      <c r="C11415" t="b">
        <v>1</v>
      </c>
      <c r="D11415" t="s">
        <v>55</v>
      </c>
      <c r="E11415">
        <v>6876</v>
      </c>
      <c r="F11415">
        <v>2020</v>
      </c>
    </row>
    <row r="11416" spans="1:6" x14ac:dyDescent="0.25">
      <c r="A11416" t="s">
        <v>2380</v>
      </c>
      <c r="B11416" t="s">
        <v>2352</v>
      </c>
      <c r="C11416" t="b">
        <v>0</v>
      </c>
      <c r="D11416" t="s">
        <v>95</v>
      </c>
      <c r="E11416">
        <v>19737.2</v>
      </c>
      <c r="F11416">
        <v>2020</v>
      </c>
    </row>
    <row r="11417" spans="1:6" x14ac:dyDescent="0.25">
      <c r="A11417" t="s">
        <v>2389</v>
      </c>
      <c r="B11417" t="s">
        <v>2386</v>
      </c>
      <c r="C11417" t="b">
        <v>1</v>
      </c>
      <c r="D11417" t="s">
        <v>22</v>
      </c>
      <c r="E11417">
        <v>12246</v>
      </c>
      <c r="F11417">
        <v>2020</v>
      </c>
    </row>
    <row r="11418" spans="1:6" x14ac:dyDescent="0.25">
      <c r="A11418" t="s">
        <v>2396</v>
      </c>
      <c r="B11418" t="s">
        <v>2343</v>
      </c>
      <c r="C11418" t="b">
        <v>1</v>
      </c>
      <c r="D11418" t="s">
        <v>8</v>
      </c>
      <c r="E11418">
        <v>1139257</v>
      </c>
      <c r="F11418">
        <v>2020</v>
      </c>
    </row>
    <row r="11419" spans="1:6" x14ac:dyDescent="0.25">
      <c r="A11419" t="s">
        <v>2396</v>
      </c>
      <c r="B11419" t="s">
        <v>2343</v>
      </c>
      <c r="C11419" t="b">
        <v>1</v>
      </c>
      <c r="D11419" t="s">
        <v>8</v>
      </c>
      <c r="E11419">
        <v>1696359</v>
      </c>
      <c r="F11419">
        <v>2020</v>
      </c>
    </row>
    <row r="11420" spans="1:6" x14ac:dyDescent="0.25">
      <c r="A11420" t="s">
        <v>2332</v>
      </c>
      <c r="B11420" t="s">
        <v>2352</v>
      </c>
      <c r="C11420" t="b">
        <v>0</v>
      </c>
      <c r="D11420" t="s">
        <v>58</v>
      </c>
      <c r="E11420">
        <v>0</v>
      </c>
      <c r="F11420">
        <v>2020</v>
      </c>
    </row>
    <row r="11421" spans="1:6" x14ac:dyDescent="0.25">
      <c r="A11421" t="s">
        <v>2383</v>
      </c>
      <c r="B11421" t="s">
        <v>2386</v>
      </c>
      <c r="C11421" t="b">
        <v>1</v>
      </c>
      <c r="D11421" t="s">
        <v>58</v>
      </c>
      <c r="E11421">
        <v>10714</v>
      </c>
      <c r="F11421">
        <v>2020</v>
      </c>
    </row>
    <row r="11422" spans="1:6" x14ac:dyDescent="0.25">
      <c r="A11422" t="s">
        <v>2390</v>
      </c>
      <c r="B11422" t="s">
        <v>2401</v>
      </c>
      <c r="C11422" t="b">
        <v>1</v>
      </c>
      <c r="D11422" t="s">
        <v>116</v>
      </c>
      <c r="E11422">
        <v>884</v>
      </c>
      <c r="F11422">
        <v>2020</v>
      </c>
    </row>
    <row r="11423" spans="1:6" x14ac:dyDescent="0.25">
      <c r="A11423" t="s">
        <v>2390</v>
      </c>
      <c r="B11423" t="s">
        <v>2401</v>
      </c>
      <c r="C11423" t="b">
        <v>1</v>
      </c>
      <c r="D11423" t="s">
        <v>116</v>
      </c>
      <c r="E11423">
        <v>7496</v>
      </c>
      <c r="F11423">
        <v>2020</v>
      </c>
    </row>
    <row r="11424" spans="1:6" x14ac:dyDescent="0.25">
      <c r="A11424" t="s">
        <v>2381</v>
      </c>
      <c r="B11424" t="s">
        <v>2401</v>
      </c>
      <c r="C11424" t="b">
        <v>1</v>
      </c>
      <c r="D11424" t="s">
        <v>19</v>
      </c>
      <c r="E11424">
        <v>611</v>
      </c>
      <c r="F11424">
        <v>2020</v>
      </c>
    </row>
    <row r="11425" spans="1:6" x14ac:dyDescent="0.25">
      <c r="A11425" t="s">
        <v>2390</v>
      </c>
      <c r="B11425" t="s">
        <v>2401</v>
      </c>
      <c r="C11425" t="b">
        <v>1</v>
      </c>
      <c r="D11425" t="s">
        <v>85</v>
      </c>
      <c r="E11425">
        <v>1996</v>
      </c>
      <c r="F11425">
        <v>2020</v>
      </c>
    </row>
    <row r="11426" spans="1:6" x14ac:dyDescent="0.25">
      <c r="A11426" t="s">
        <v>2381</v>
      </c>
      <c r="B11426" t="s">
        <v>2401</v>
      </c>
      <c r="C11426" t="b">
        <v>1</v>
      </c>
      <c r="D11426" t="s">
        <v>97</v>
      </c>
      <c r="E11426">
        <v>1345</v>
      </c>
      <c r="F11426">
        <v>2020</v>
      </c>
    </row>
    <row r="11427" spans="1:6" x14ac:dyDescent="0.25">
      <c r="A11427" t="s">
        <v>2446</v>
      </c>
      <c r="B11427" t="s">
        <v>2386</v>
      </c>
      <c r="C11427" t="b">
        <v>1</v>
      </c>
      <c r="D11427" t="s">
        <v>35</v>
      </c>
      <c r="E11427">
        <v>37348</v>
      </c>
      <c r="F11427">
        <v>2020</v>
      </c>
    </row>
    <row r="11428" spans="1:6" x14ac:dyDescent="0.25">
      <c r="A11428" t="s">
        <v>2446</v>
      </c>
      <c r="B11428" t="s">
        <v>2350</v>
      </c>
      <c r="C11428" t="b">
        <v>0</v>
      </c>
      <c r="D11428" t="s">
        <v>6</v>
      </c>
      <c r="E11428">
        <v>-36</v>
      </c>
      <c r="F11428">
        <v>2020</v>
      </c>
    </row>
    <row r="11429" spans="1:6" x14ac:dyDescent="0.25">
      <c r="A11429" t="s">
        <v>2396</v>
      </c>
      <c r="B11429" t="s">
        <v>2352</v>
      </c>
      <c r="C11429" t="b">
        <v>1</v>
      </c>
      <c r="D11429" t="s">
        <v>35</v>
      </c>
      <c r="E11429">
        <v>16061</v>
      </c>
      <c r="F11429">
        <v>2020</v>
      </c>
    </row>
    <row r="11430" spans="1:6" x14ac:dyDescent="0.25">
      <c r="A11430" t="s">
        <v>2454</v>
      </c>
      <c r="B11430" t="s">
        <v>2401</v>
      </c>
      <c r="C11430" t="b">
        <v>1</v>
      </c>
      <c r="D11430" t="s">
        <v>88</v>
      </c>
      <c r="E11430">
        <v>5885</v>
      </c>
      <c r="F11430">
        <v>2020</v>
      </c>
    </row>
    <row r="11431" spans="1:6" x14ac:dyDescent="0.25">
      <c r="A11431" t="s">
        <v>2446</v>
      </c>
      <c r="B11431" t="s">
        <v>2401</v>
      </c>
      <c r="C11431" t="b">
        <v>1</v>
      </c>
      <c r="D11431" t="s">
        <v>88</v>
      </c>
      <c r="E11431">
        <v>8458</v>
      </c>
      <c r="F11431">
        <v>2020</v>
      </c>
    </row>
    <row r="11432" spans="1:6" x14ac:dyDescent="0.25">
      <c r="A11432" t="s">
        <v>2383</v>
      </c>
      <c r="B11432" t="s">
        <v>2339</v>
      </c>
      <c r="C11432" t="b">
        <v>1</v>
      </c>
      <c r="D11432" t="s">
        <v>79</v>
      </c>
      <c r="E11432">
        <v>15</v>
      </c>
      <c r="F11432">
        <v>2020</v>
      </c>
    </row>
    <row r="11433" spans="1:6" x14ac:dyDescent="0.25">
      <c r="A11433" t="s">
        <v>2390</v>
      </c>
      <c r="B11433" t="s">
        <v>2401</v>
      </c>
      <c r="C11433" t="b">
        <v>1</v>
      </c>
      <c r="D11433" t="s">
        <v>15</v>
      </c>
      <c r="E11433">
        <v>2005</v>
      </c>
      <c r="F11433">
        <v>2020</v>
      </c>
    </row>
    <row r="11434" spans="1:6" x14ac:dyDescent="0.25">
      <c r="A11434" t="s">
        <v>2381</v>
      </c>
      <c r="B11434" t="s">
        <v>2372</v>
      </c>
      <c r="C11434" t="b">
        <v>1</v>
      </c>
      <c r="D11434" t="s">
        <v>15</v>
      </c>
      <c r="E11434">
        <v>6139</v>
      </c>
      <c r="F11434">
        <v>2020</v>
      </c>
    </row>
    <row r="11435" spans="1:6" x14ac:dyDescent="0.25">
      <c r="A11435" t="s">
        <v>2381</v>
      </c>
      <c r="B11435" t="s">
        <v>2372</v>
      </c>
      <c r="C11435" t="b">
        <v>1</v>
      </c>
      <c r="D11435" t="s">
        <v>19</v>
      </c>
      <c r="E11435">
        <v>6234</v>
      </c>
      <c r="F11435">
        <v>2020</v>
      </c>
    </row>
    <row r="11436" spans="1:6" x14ac:dyDescent="0.25">
      <c r="A11436" t="s">
        <v>2381</v>
      </c>
      <c r="B11436" t="s">
        <v>2372</v>
      </c>
      <c r="C11436" t="b">
        <v>1</v>
      </c>
      <c r="D11436" t="s">
        <v>15</v>
      </c>
      <c r="E11436">
        <v>7117</v>
      </c>
      <c r="F11436">
        <v>2020</v>
      </c>
    </row>
    <row r="11437" spans="1:6" x14ac:dyDescent="0.25">
      <c r="A11437" t="s">
        <v>2381</v>
      </c>
      <c r="B11437" t="s">
        <v>2372</v>
      </c>
      <c r="C11437" t="b">
        <v>1</v>
      </c>
      <c r="D11437" t="s">
        <v>15</v>
      </c>
      <c r="E11437">
        <v>6850</v>
      </c>
      <c r="F11437">
        <v>2020</v>
      </c>
    </row>
    <row r="11438" spans="1:6" x14ac:dyDescent="0.25">
      <c r="A11438" t="s">
        <v>2381</v>
      </c>
      <c r="B11438" t="s">
        <v>2372</v>
      </c>
      <c r="C11438" t="b">
        <v>1</v>
      </c>
      <c r="D11438" t="s">
        <v>15</v>
      </c>
      <c r="E11438">
        <v>6383</v>
      </c>
      <c r="F11438">
        <v>2020</v>
      </c>
    </row>
    <row r="11439" spans="1:6" x14ac:dyDescent="0.25">
      <c r="A11439" t="s">
        <v>2381</v>
      </c>
      <c r="B11439" t="s">
        <v>2372</v>
      </c>
      <c r="C11439" t="b">
        <v>1</v>
      </c>
      <c r="D11439" t="s">
        <v>15</v>
      </c>
      <c r="E11439">
        <v>5729</v>
      </c>
      <c r="F11439">
        <v>2020</v>
      </c>
    </row>
    <row r="11440" spans="1:6" x14ac:dyDescent="0.25">
      <c r="A11440" t="s">
        <v>2379</v>
      </c>
      <c r="B11440" t="s">
        <v>2401</v>
      </c>
      <c r="C11440" t="b">
        <v>1</v>
      </c>
      <c r="D11440" t="s">
        <v>16</v>
      </c>
      <c r="E11440">
        <v>2624</v>
      </c>
      <c r="F11440">
        <v>2020</v>
      </c>
    </row>
    <row r="11441" spans="1:6" x14ac:dyDescent="0.25">
      <c r="A11441" t="s">
        <v>2383</v>
      </c>
      <c r="B11441" t="s">
        <v>2386</v>
      </c>
      <c r="C11441" t="b">
        <v>1</v>
      </c>
      <c r="D11441" t="s">
        <v>37</v>
      </c>
      <c r="E11441">
        <v>2963</v>
      </c>
      <c r="F11441">
        <v>2020</v>
      </c>
    </row>
    <row r="11442" spans="1:6" x14ac:dyDescent="0.25">
      <c r="A11442" t="s">
        <v>2391</v>
      </c>
      <c r="B11442" t="s">
        <v>2350</v>
      </c>
      <c r="C11442" t="b">
        <v>1</v>
      </c>
      <c r="D11442" t="s">
        <v>111</v>
      </c>
      <c r="E11442">
        <v>372.26499999999999</v>
      </c>
      <c r="F11442">
        <v>2020</v>
      </c>
    </row>
    <row r="11443" spans="1:6" x14ac:dyDescent="0.25">
      <c r="A11443" t="s">
        <v>2332</v>
      </c>
      <c r="B11443" t="s">
        <v>2386</v>
      </c>
      <c r="C11443" t="b">
        <v>0</v>
      </c>
      <c r="D11443" t="s">
        <v>111</v>
      </c>
      <c r="E11443">
        <v>0</v>
      </c>
      <c r="F11443">
        <v>2020</v>
      </c>
    </row>
    <row r="11444" spans="1:6" x14ac:dyDescent="0.25">
      <c r="A11444" t="s">
        <v>2391</v>
      </c>
      <c r="B11444" t="s">
        <v>2352</v>
      </c>
      <c r="C11444" t="b">
        <v>1</v>
      </c>
      <c r="D11444" t="s">
        <v>111</v>
      </c>
      <c r="E11444">
        <v>16906.735000000001</v>
      </c>
      <c r="F11444">
        <v>2020</v>
      </c>
    </row>
    <row r="11445" spans="1:6" x14ac:dyDescent="0.25">
      <c r="A11445" t="s">
        <v>2383</v>
      </c>
      <c r="B11445" t="s">
        <v>2386</v>
      </c>
      <c r="C11445" t="b">
        <v>1</v>
      </c>
      <c r="D11445" t="s">
        <v>131</v>
      </c>
      <c r="E11445">
        <v>5647</v>
      </c>
      <c r="F11445">
        <v>2020</v>
      </c>
    </row>
    <row r="11446" spans="1:6" x14ac:dyDescent="0.25">
      <c r="A11446" t="s">
        <v>2390</v>
      </c>
      <c r="B11446" t="s">
        <v>2401</v>
      </c>
      <c r="C11446" t="b">
        <v>1</v>
      </c>
      <c r="D11446" t="s">
        <v>52</v>
      </c>
      <c r="E11446">
        <v>18374</v>
      </c>
      <c r="F11446">
        <v>2020</v>
      </c>
    </row>
    <row r="11447" spans="1:6" x14ac:dyDescent="0.25">
      <c r="A11447" t="s">
        <v>2408</v>
      </c>
      <c r="B11447" t="s">
        <v>2343</v>
      </c>
      <c r="C11447" t="b">
        <v>1</v>
      </c>
      <c r="D11447" t="s">
        <v>114</v>
      </c>
      <c r="E11447">
        <v>1842716</v>
      </c>
      <c r="F11447">
        <v>2020</v>
      </c>
    </row>
    <row r="11448" spans="1:6" x14ac:dyDescent="0.25">
      <c r="A11448" t="s">
        <v>2408</v>
      </c>
      <c r="B11448" t="s">
        <v>2343</v>
      </c>
      <c r="C11448" t="b">
        <v>1</v>
      </c>
      <c r="D11448" t="s">
        <v>114</v>
      </c>
      <c r="E11448">
        <v>3474135</v>
      </c>
      <c r="F11448">
        <v>2020</v>
      </c>
    </row>
    <row r="11449" spans="1:6" x14ac:dyDescent="0.25">
      <c r="A11449" t="s">
        <v>2446</v>
      </c>
      <c r="B11449" t="s">
        <v>2401</v>
      </c>
      <c r="C11449" t="b">
        <v>1</v>
      </c>
      <c r="D11449" t="s">
        <v>74</v>
      </c>
      <c r="E11449">
        <v>267497</v>
      </c>
      <c r="F11449">
        <v>2020</v>
      </c>
    </row>
    <row r="11450" spans="1:6" x14ac:dyDescent="0.25">
      <c r="A11450" t="s">
        <v>2366</v>
      </c>
      <c r="B11450" t="s">
        <v>2386</v>
      </c>
      <c r="C11450" t="b">
        <v>1</v>
      </c>
      <c r="D11450" t="s">
        <v>55</v>
      </c>
      <c r="E11450">
        <v>6615</v>
      </c>
      <c r="F11450">
        <v>2020</v>
      </c>
    </row>
    <row r="11451" spans="1:6" x14ac:dyDescent="0.25">
      <c r="A11451" t="s">
        <v>2380</v>
      </c>
      <c r="B11451" t="s">
        <v>2386</v>
      </c>
      <c r="C11451" t="b">
        <v>1</v>
      </c>
      <c r="D11451" t="s">
        <v>85</v>
      </c>
      <c r="E11451">
        <v>28285</v>
      </c>
      <c r="F11451">
        <v>2020</v>
      </c>
    </row>
    <row r="11452" spans="1:6" x14ac:dyDescent="0.25">
      <c r="A11452" t="s">
        <v>2446</v>
      </c>
      <c r="B11452" t="s">
        <v>2339</v>
      </c>
      <c r="C11452" t="b">
        <v>1</v>
      </c>
      <c r="D11452" t="s">
        <v>116</v>
      </c>
      <c r="E11452">
        <v>2724</v>
      </c>
      <c r="F11452">
        <v>2020</v>
      </c>
    </row>
    <row r="11453" spans="1:6" x14ac:dyDescent="0.25">
      <c r="A11453" t="s">
        <v>2338</v>
      </c>
      <c r="B11453" t="s">
        <v>2401</v>
      </c>
      <c r="C11453" t="b">
        <v>1</v>
      </c>
      <c r="D11453" t="s">
        <v>88</v>
      </c>
      <c r="E11453">
        <v>4506</v>
      </c>
      <c r="F11453">
        <v>2020</v>
      </c>
    </row>
    <row r="11454" spans="1:6" x14ac:dyDescent="0.25">
      <c r="A11454" t="s">
        <v>2390</v>
      </c>
      <c r="B11454" t="s">
        <v>2401</v>
      </c>
      <c r="C11454" t="b">
        <v>1</v>
      </c>
      <c r="D11454" t="s">
        <v>8</v>
      </c>
      <c r="E11454">
        <v>10098</v>
      </c>
      <c r="F11454">
        <v>2020</v>
      </c>
    </row>
    <row r="11455" spans="1:6" x14ac:dyDescent="0.25">
      <c r="A11455" t="s">
        <v>2389</v>
      </c>
      <c r="B11455" t="s">
        <v>2401</v>
      </c>
      <c r="C11455" t="b">
        <v>1</v>
      </c>
      <c r="D11455" t="s">
        <v>55</v>
      </c>
      <c r="E11455">
        <v>3859</v>
      </c>
      <c r="F11455">
        <v>2020</v>
      </c>
    </row>
    <row r="11456" spans="1:6" x14ac:dyDescent="0.25">
      <c r="A11456" t="s">
        <v>2381</v>
      </c>
      <c r="B11456" t="s">
        <v>2401</v>
      </c>
      <c r="C11456" t="b">
        <v>1</v>
      </c>
      <c r="D11456" t="s">
        <v>55</v>
      </c>
      <c r="E11456">
        <v>4723</v>
      </c>
      <c r="F11456">
        <v>2020</v>
      </c>
    </row>
    <row r="11457" spans="1:6" x14ac:dyDescent="0.25">
      <c r="A11457" t="s">
        <v>2381</v>
      </c>
      <c r="B11457" t="s">
        <v>2401</v>
      </c>
      <c r="C11457" t="b">
        <v>1</v>
      </c>
      <c r="D11457" t="s">
        <v>55</v>
      </c>
      <c r="E11457">
        <v>2978</v>
      </c>
      <c r="F11457">
        <v>2020</v>
      </c>
    </row>
    <row r="11458" spans="1:6" x14ac:dyDescent="0.25">
      <c r="A11458" t="s">
        <v>2332</v>
      </c>
      <c r="B11458" t="s">
        <v>2401</v>
      </c>
      <c r="C11458" t="b">
        <v>0</v>
      </c>
      <c r="D11458" t="s">
        <v>37</v>
      </c>
      <c r="E11458">
        <v>0</v>
      </c>
      <c r="F11458">
        <v>2020</v>
      </c>
    </row>
    <row r="11459" spans="1:6" x14ac:dyDescent="0.25">
      <c r="A11459" t="s">
        <v>2390</v>
      </c>
      <c r="B11459" t="s">
        <v>2401</v>
      </c>
      <c r="C11459" t="b">
        <v>1</v>
      </c>
      <c r="D11459" t="s">
        <v>88</v>
      </c>
      <c r="E11459">
        <v>8639</v>
      </c>
      <c r="F11459">
        <v>2020</v>
      </c>
    </row>
    <row r="11460" spans="1:6" x14ac:dyDescent="0.25">
      <c r="A11460" t="s">
        <v>2446</v>
      </c>
      <c r="B11460" t="s">
        <v>2401</v>
      </c>
      <c r="C11460" t="b">
        <v>1</v>
      </c>
      <c r="D11460" t="s">
        <v>88</v>
      </c>
      <c r="E11460">
        <v>9547</v>
      </c>
      <c r="F11460">
        <v>2020</v>
      </c>
    </row>
    <row r="11461" spans="1:6" x14ac:dyDescent="0.25">
      <c r="A11461" t="s">
        <v>2394</v>
      </c>
      <c r="B11461" t="s">
        <v>2401</v>
      </c>
      <c r="C11461" t="b">
        <v>1</v>
      </c>
      <c r="D11461" t="s">
        <v>74</v>
      </c>
      <c r="E11461">
        <v>190842</v>
      </c>
      <c r="F11461">
        <v>2020</v>
      </c>
    </row>
    <row r="11462" spans="1:6" x14ac:dyDescent="0.25">
      <c r="A11462" t="s">
        <v>2408</v>
      </c>
      <c r="B11462" t="s">
        <v>2401</v>
      </c>
      <c r="C11462" t="b">
        <v>1</v>
      </c>
      <c r="D11462" t="s">
        <v>74</v>
      </c>
      <c r="E11462">
        <v>211500</v>
      </c>
      <c r="F11462">
        <v>2020</v>
      </c>
    </row>
    <row r="11463" spans="1:6" x14ac:dyDescent="0.25">
      <c r="A11463" t="s">
        <v>2390</v>
      </c>
      <c r="B11463" t="s">
        <v>2401</v>
      </c>
      <c r="C11463" t="b">
        <v>1</v>
      </c>
      <c r="D11463" t="s">
        <v>88</v>
      </c>
      <c r="E11463">
        <v>8303</v>
      </c>
      <c r="F11463">
        <v>2020</v>
      </c>
    </row>
    <row r="11464" spans="1:6" x14ac:dyDescent="0.25">
      <c r="A11464" t="s">
        <v>2394</v>
      </c>
      <c r="B11464" t="s">
        <v>2401</v>
      </c>
      <c r="C11464" t="b">
        <v>1</v>
      </c>
      <c r="D11464" t="s">
        <v>88</v>
      </c>
      <c r="E11464">
        <v>9679</v>
      </c>
      <c r="F11464">
        <v>2020</v>
      </c>
    </row>
    <row r="11465" spans="1:6" x14ac:dyDescent="0.25">
      <c r="A11465" t="s">
        <v>2390</v>
      </c>
      <c r="B11465" t="s">
        <v>2401</v>
      </c>
      <c r="C11465" t="b">
        <v>1</v>
      </c>
      <c r="D11465" t="s">
        <v>88</v>
      </c>
      <c r="E11465">
        <v>7903</v>
      </c>
      <c r="F11465">
        <v>2020</v>
      </c>
    </row>
    <row r="11466" spans="1:6" x14ac:dyDescent="0.25">
      <c r="A11466" t="s">
        <v>2390</v>
      </c>
      <c r="B11466" t="s">
        <v>2401</v>
      </c>
      <c r="C11466" t="b">
        <v>1</v>
      </c>
      <c r="D11466" t="s">
        <v>88</v>
      </c>
      <c r="E11466">
        <v>8703</v>
      </c>
      <c r="F11466">
        <v>2020</v>
      </c>
    </row>
    <row r="11467" spans="1:6" x14ac:dyDescent="0.25">
      <c r="A11467" t="s">
        <v>2390</v>
      </c>
      <c r="B11467" t="s">
        <v>2401</v>
      </c>
      <c r="C11467" t="b">
        <v>1</v>
      </c>
      <c r="D11467" t="s">
        <v>88</v>
      </c>
      <c r="E11467">
        <v>8314</v>
      </c>
      <c r="F11467">
        <v>2020</v>
      </c>
    </row>
    <row r="11468" spans="1:6" x14ac:dyDescent="0.25">
      <c r="A11468" t="s">
        <v>2332</v>
      </c>
      <c r="B11468" t="s">
        <v>2401</v>
      </c>
      <c r="C11468" t="b">
        <v>0</v>
      </c>
      <c r="D11468" t="s">
        <v>37</v>
      </c>
      <c r="E11468">
        <v>0</v>
      </c>
      <c r="F11468">
        <v>2020</v>
      </c>
    </row>
    <row r="11469" spans="1:6" x14ac:dyDescent="0.25">
      <c r="A11469" t="s">
        <v>2390</v>
      </c>
      <c r="B11469" t="s">
        <v>2401</v>
      </c>
      <c r="C11469" t="b">
        <v>1</v>
      </c>
      <c r="D11469" t="s">
        <v>88</v>
      </c>
      <c r="E11469">
        <v>2958</v>
      </c>
      <c r="F11469">
        <v>2020</v>
      </c>
    </row>
    <row r="11470" spans="1:6" x14ac:dyDescent="0.25">
      <c r="A11470" t="s">
        <v>2446</v>
      </c>
      <c r="B11470" t="s">
        <v>2341</v>
      </c>
      <c r="C11470" t="b">
        <v>1</v>
      </c>
      <c r="D11470" t="s">
        <v>131</v>
      </c>
      <c r="E11470">
        <v>57033</v>
      </c>
      <c r="F11470">
        <v>2020</v>
      </c>
    </row>
    <row r="11471" spans="1:6" x14ac:dyDescent="0.25">
      <c r="A11471" t="s">
        <v>2390</v>
      </c>
      <c r="B11471" t="s">
        <v>2339</v>
      </c>
      <c r="C11471" t="b">
        <v>1</v>
      </c>
      <c r="D11471" t="s">
        <v>42</v>
      </c>
      <c r="E11471">
        <v>616241</v>
      </c>
      <c r="F11471">
        <v>2020</v>
      </c>
    </row>
    <row r="11472" spans="1:6" x14ac:dyDescent="0.25">
      <c r="A11472" t="s">
        <v>2446</v>
      </c>
      <c r="B11472" t="s">
        <v>2339</v>
      </c>
      <c r="C11472" t="b">
        <v>1</v>
      </c>
      <c r="D11472" t="s">
        <v>82</v>
      </c>
      <c r="E11472">
        <v>216646</v>
      </c>
      <c r="F11472">
        <v>2020</v>
      </c>
    </row>
    <row r="11473" spans="1:6" x14ac:dyDescent="0.25">
      <c r="A11473" t="s">
        <v>2390</v>
      </c>
      <c r="B11473" t="s">
        <v>2401</v>
      </c>
      <c r="C11473" t="b">
        <v>1</v>
      </c>
      <c r="D11473" t="s">
        <v>55</v>
      </c>
      <c r="E11473">
        <v>2657</v>
      </c>
      <c r="F11473">
        <v>2020</v>
      </c>
    </row>
    <row r="11474" spans="1:6" x14ac:dyDescent="0.25">
      <c r="A11474" t="s">
        <v>2446</v>
      </c>
      <c r="B11474" t="s">
        <v>2401</v>
      </c>
      <c r="C11474" t="b">
        <v>1</v>
      </c>
      <c r="D11474" t="s">
        <v>15</v>
      </c>
      <c r="E11474">
        <v>410999</v>
      </c>
      <c r="F11474">
        <v>2020</v>
      </c>
    </row>
    <row r="11475" spans="1:6" x14ac:dyDescent="0.25">
      <c r="A11475" t="s">
        <v>2338</v>
      </c>
      <c r="B11475" t="s">
        <v>2401</v>
      </c>
      <c r="C11475" t="b">
        <v>1</v>
      </c>
      <c r="D11475" t="s">
        <v>52</v>
      </c>
      <c r="E11475">
        <v>1515</v>
      </c>
      <c r="F11475">
        <v>2020</v>
      </c>
    </row>
    <row r="11476" spans="1:6" x14ac:dyDescent="0.25">
      <c r="A11476" t="s">
        <v>2390</v>
      </c>
      <c r="B11476" t="s">
        <v>2401</v>
      </c>
      <c r="C11476" t="b">
        <v>1</v>
      </c>
      <c r="D11476" t="s">
        <v>52</v>
      </c>
      <c r="E11476">
        <v>5764</v>
      </c>
      <c r="F11476">
        <v>2020</v>
      </c>
    </row>
    <row r="11477" spans="1:6" x14ac:dyDescent="0.25">
      <c r="A11477" t="s">
        <v>2381</v>
      </c>
      <c r="B11477" t="s">
        <v>2401</v>
      </c>
      <c r="C11477" t="b">
        <v>1</v>
      </c>
      <c r="D11477" t="s">
        <v>27</v>
      </c>
      <c r="E11477">
        <v>1827</v>
      </c>
      <c r="F11477">
        <v>2020</v>
      </c>
    </row>
    <row r="11478" spans="1:6" x14ac:dyDescent="0.25">
      <c r="A11478" t="s">
        <v>2383</v>
      </c>
      <c r="B11478" t="s">
        <v>2401</v>
      </c>
      <c r="C11478" t="b">
        <v>0</v>
      </c>
      <c r="D11478" t="s">
        <v>79</v>
      </c>
      <c r="E11478">
        <v>1533</v>
      </c>
      <c r="F11478">
        <v>2020</v>
      </c>
    </row>
    <row r="11479" spans="1:6" x14ac:dyDescent="0.25">
      <c r="A11479" t="s">
        <v>2353</v>
      </c>
      <c r="B11479" t="s">
        <v>2350</v>
      </c>
      <c r="C11479" t="b">
        <v>0</v>
      </c>
      <c r="D11479" t="s">
        <v>122</v>
      </c>
      <c r="E11479">
        <v>659.22199999999998</v>
      </c>
      <c r="F11479">
        <v>2020</v>
      </c>
    </row>
    <row r="11480" spans="1:6" x14ac:dyDescent="0.25">
      <c r="A11480" t="s">
        <v>2389</v>
      </c>
      <c r="B11480" t="s">
        <v>2386</v>
      </c>
      <c r="C11480" t="b">
        <v>1</v>
      </c>
      <c r="D11480" t="s">
        <v>122</v>
      </c>
      <c r="E11480">
        <v>18940.777999999998</v>
      </c>
      <c r="F11480">
        <v>2020</v>
      </c>
    </row>
    <row r="11481" spans="1:6" x14ac:dyDescent="0.25">
      <c r="A11481" t="s">
        <v>2354</v>
      </c>
      <c r="B11481" t="s">
        <v>2352</v>
      </c>
      <c r="C11481" t="b">
        <v>1</v>
      </c>
      <c r="D11481" t="s">
        <v>35</v>
      </c>
      <c r="E11481">
        <v>971</v>
      </c>
      <c r="F11481">
        <v>2020</v>
      </c>
    </row>
    <row r="11482" spans="1:6" x14ac:dyDescent="0.25">
      <c r="A11482" t="s">
        <v>2390</v>
      </c>
      <c r="B11482" t="s">
        <v>2401</v>
      </c>
      <c r="C11482" t="b">
        <v>1</v>
      </c>
      <c r="D11482" t="s">
        <v>16</v>
      </c>
      <c r="E11482">
        <v>4841</v>
      </c>
      <c r="F11482">
        <v>2020</v>
      </c>
    </row>
    <row r="11483" spans="1:6" x14ac:dyDescent="0.25">
      <c r="A11483" t="s">
        <v>2390</v>
      </c>
      <c r="B11483" t="s">
        <v>2401</v>
      </c>
      <c r="C11483" t="b">
        <v>1</v>
      </c>
      <c r="D11483" t="s">
        <v>16</v>
      </c>
      <c r="E11483">
        <v>2281</v>
      </c>
      <c r="F11483">
        <v>2020</v>
      </c>
    </row>
    <row r="11484" spans="1:6" x14ac:dyDescent="0.25">
      <c r="A11484" t="s">
        <v>2390</v>
      </c>
      <c r="B11484" t="s">
        <v>2401</v>
      </c>
      <c r="C11484" t="b">
        <v>1</v>
      </c>
      <c r="D11484" t="s">
        <v>16</v>
      </c>
      <c r="E11484">
        <v>1112</v>
      </c>
      <c r="F11484">
        <v>2020</v>
      </c>
    </row>
    <row r="11485" spans="1:6" x14ac:dyDescent="0.25">
      <c r="A11485" t="s">
        <v>2454</v>
      </c>
      <c r="B11485" t="s">
        <v>2401</v>
      </c>
      <c r="C11485" t="b">
        <v>1</v>
      </c>
      <c r="D11485" t="s">
        <v>52</v>
      </c>
      <c r="E11485">
        <v>130761</v>
      </c>
      <c r="F11485">
        <v>2020</v>
      </c>
    </row>
    <row r="11486" spans="1:6" x14ac:dyDescent="0.25">
      <c r="A11486" t="s">
        <v>2446</v>
      </c>
      <c r="B11486" t="s">
        <v>2401</v>
      </c>
      <c r="C11486" t="b">
        <v>1</v>
      </c>
      <c r="D11486" t="s">
        <v>60</v>
      </c>
      <c r="E11486">
        <v>198006</v>
      </c>
      <c r="F11486">
        <v>2020</v>
      </c>
    </row>
    <row r="11487" spans="1:6" x14ac:dyDescent="0.25">
      <c r="A11487" t="s">
        <v>2446</v>
      </c>
      <c r="B11487" t="s">
        <v>2401</v>
      </c>
      <c r="C11487" t="b">
        <v>1</v>
      </c>
      <c r="D11487" t="s">
        <v>58</v>
      </c>
      <c r="E11487">
        <v>4907</v>
      </c>
      <c r="F11487">
        <v>2020</v>
      </c>
    </row>
    <row r="11488" spans="1:6" x14ac:dyDescent="0.25">
      <c r="A11488" t="s">
        <v>2446</v>
      </c>
      <c r="B11488" t="s">
        <v>2401</v>
      </c>
      <c r="C11488" t="b">
        <v>1</v>
      </c>
      <c r="D11488" t="s">
        <v>37</v>
      </c>
      <c r="E11488">
        <v>7760</v>
      </c>
      <c r="F11488">
        <v>2020</v>
      </c>
    </row>
    <row r="11489" spans="1:6" x14ac:dyDescent="0.25">
      <c r="A11489" t="s">
        <v>2446</v>
      </c>
      <c r="B11489" t="s">
        <v>2401</v>
      </c>
      <c r="C11489" t="b">
        <v>1</v>
      </c>
      <c r="D11489" t="s">
        <v>37</v>
      </c>
      <c r="E11489">
        <v>2985</v>
      </c>
      <c r="F11489">
        <v>2020</v>
      </c>
    </row>
    <row r="11490" spans="1:6" x14ac:dyDescent="0.25">
      <c r="A11490" t="s">
        <v>2390</v>
      </c>
      <c r="B11490" t="s">
        <v>2401</v>
      </c>
      <c r="C11490" t="b">
        <v>1</v>
      </c>
      <c r="D11490" t="s">
        <v>88</v>
      </c>
      <c r="E11490">
        <v>10383</v>
      </c>
      <c r="F11490">
        <v>2020</v>
      </c>
    </row>
    <row r="11491" spans="1:6" x14ac:dyDescent="0.25">
      <c r="A11491" t="s">
        <v>2390</v>
      </c>
      <c r="B11491" t="s">
        <v>2401</v>
      </c>
      <c r="C11491" t="b">
        <v>1</v>
      </c>
      <c r="D11491" t="s">
        <v>88</v>
      </c>
      <c r="E11491">
        <v>10209</v>
      </c>
      <c r="F11491">
        <v>2020</v>
      </c>
    </row>
    <row r="11492" spans="1:6" x14ac:dyDescent="0.25">
      <c r="A11492" t="s">
        <v>2390</v>
      </c>
      <c r="B11492" t="s">
        <v>2401</v>
      </c>
      <c r="C11492" t="b">
        <v>1</v>
      </c>
      <c r="D11492" t="s">
        <v>103</v>
      </c>
      <c r="E11492">
        <v>1760</v>
      </c>
      <c r="F11492">
        <v>2020</v>
      </c>
    </row>
    <row r="11493" spans="1:6" x14ac:dyDescent="0.25">
      <c r="A11493" t="s">
        <v>2390</v>
      </c>
      <c r="B11493" t="s">
        <v>2352</v>
      </c>
      <c r="C11493" t="b">
        <v>0</v>
      </c>
      <c r="D11493" t="s">
        <v>122</v>
      </c>
      <c r="E11493">
        <v>86897</v>
      </c>
      <c r="F11493">
        <v>2020</v>
      </c>
    </row>
    <row r="11494" spans="1:6" x14ac:dyDescent="0.25">
      <c r="A11494" t="s">
        <v>2446</v>
      </c>
      <c r="B11494" t="s">
        <v>2401</v>
      </c>
      <c r="C11494" t="b">
        <v>1</v>
      </c>
      <c r="D11494" t="s">
        <v>37</v>
      </c>
      <c r="E11494">
        <v>3061</v>
      </c>
      <c r="F11494">
        <v>2020</v>
      </c>
    </row>
    <row r="11495" spans="1:6" x14ac:dyDescent="0.25">
      <c r="A11495" t="s">
        <v>2390</v>
      </c>
      <c r="B11495" t="s">
        <v>2401</v>
      </c>
      <c r="C11495" t="b">
        <v>1</v>
      </c>
      <c r="D11495" t="s">
        <v>27</v>
      </c>
      <c r="E11495">
        <v>50915</v>
      </c>
      <c r="F11495">
        <v>2020</v>
      </c>
    </row>
    <row r="11496" spans="1:6" x14ac:dyDescent="0.25">
      <c r="A11496" t="s">
        <v>2446</v>
      </c>
      <c r="B11496" t="s">
        <v>2401</v>
      </c>
      <c r="C11496" t="b">
        <v>1</v>
      </c>
      <c r="D11496" t="s">
        <v>27</v>
      </c>
      <c r="E11496">
        <v>53884</v>
      </c>
      <c r="F11496">
        <v>2020</v>
      </c>
    </row>
    <row r="11497" spans="1:6" x14ac:dyDescent="0.25">
      <c r="A11497" t="s">
        <v>2446</v>
      </c>
      <c r="B11497" t="s">
        <v>2401</v>
      </c>
      <c r="C11497" t="b">
        <v>1</v>
      </c>
      <c r="D11497" t="s">
        <v>27</v>
      </c>
      <c r="E11497">
        <v>55713</v>
      </c>
      <c r="F11497">
        <v>2020</v>
      </c>
    </row>
    <row r="11498" spans="1:6" x14ac:dyDescent="0.25">
      <c r="A11498" t="s">
        <v>2446</v>
      </c>
      <c r="B11498" t="s">
        <v>2401</v>
      </c>
      <c r="C11498" t="b">
        <v>1</v>
      </c>
      <c r="D11498" t="s">
        <v>27</v>
      </c>
      <c r="E11498">
        <v>50513</v>
      </c>
      <c r="F11498">
        <v>2020</v>
      </c>
    </row>
    <row r="11499" spans="1:6" x14ac:dyDescent="0.25">
      <c r="A11499" t="s">
        <v>2390</v>
      </c>
      <c r="B11499" t="s">
        <v>2401</v>
      </c>
      <c r="C11499" t="b">
        <v>1</v>
      </c>
      <c r="D11499" t="s">
        <v>24</v>
      </c>
      <c r="E11499">
        <v>3151</v>
      </c>
      <c r="F11499">
        <v>2020</v>
      </c>
    </row>
    <row r="11500" spans="1:6" x14ac:dyDescent="0.25">
      <c r="A11500" t="s">
        <v>2446</v>
      </c>
      <c r="B11500" t="s">
        <v>2401</v>
      </c>
      <c r="C11500" t="b">
        <v>1</v>
      </c>
      <c r="D11500" t="s">
        <v>15</v>
      </c>
      <c r="E11500">
        <v>56411</v>
      </c>
      <c r="F11500">
        <v>2020</v>
      </c>
    </row>
    <row r="11501" spans="1:6" x14ac:dyDescent="0.25">
      <c r="A11501" t="s">
        <v>2400</v>
      </c>
      <c r="B11501" t="s">
        <v>2401</v>
      </c>
      <c r="C11501" t="b">
        <v>1</v>
      </c>
      <c r="D11501" t="s">
        <v>15</v>
      </c>
      <c r="E11501">
        <v>4662</v>
      </c>
      <c r="F11501">
        <v>2020</v>
      </c>
    </row>
    <row r="11502" spans="1:6" x14ac:dyDescent="0.25">
      <c r="A11502" t="s">
        <v>2390</v>
      </c>
      <c r="B11502" t="s">
        <v>2401</v>
      </c>
      <c r="C11502" t="b">
        <v>0</v>
      </c>
      <c r="D11502" t="s">
        <v>15</v>
      </c>
      <c r="E11502">
        <v>27793</v>
      </c>
      <c r="F11502">
        <v>2020</v>
      </c>
    </row>
    <row r="11503" spans="1:6" x14ac:dyDescent="0.25">
      <c r="A11503" t="s">
        <v>2389</v>
      </c>
      <c r="B11503" t="s">
        <v>2401</v>
      </c>
      <c r="C11503" t="b">
        <v>1</v>
      </c>
      <c r="D11503" t="s">
        <v>55</v>
      </c>
      <c r="E11503">
        <v>1657</v>
      </c>
      <c r="F11503">
        <v>2020</v>
      </c>
    </row>
    <row r="11504" spans="1:6" x14ac:dyDescent="0.25">
      <c r="A11504" t="s">
        <v>2390</v>
      </c>
      <c r="B11504" t="s">
        <v>2401</v>
      </c>
      <c r="C11504" t="b">
        <v>1</v>
      </c>
      <c r="D11504" t="s">
        <v>27</v>
      </c>
      <c r="E11504">
        <v>40506</v>
      </c>
      <c r="F11504">
        <v>2020</v>
      </c>
    </row>
    <row r="11505" spans="1:6" x14ac:dyDescent="0.25">
      <c r="A11505" t="s">
        <v>2408</v>
      </c>
      <c r="B11505" t="s">
        <v>2401</v>
      </c>
      <c r="C11505" t="b">
        <v>1</v>
      </c>
      <c r="D11505" t="s">
        <v>60</v>
      </c>
      <c r="E11505">
        <v>104390</v>
      </c>
      <c r="F11505">
        <v>2020</v>
      </c>
    </row>
    <row r="11506" spans="1:6" x14ac:dyDescent="0.25">
      <c r="A11506" t="s">
        <v>2454</v>
      </c>
      <c r="B11506" t="s">
        <v>2401</v>
      </c>
      <c r="C11506" t="b">
        <v>1</v>
      </c>
      <c r="D11506" t="s">
        <v>27</v>
      </c>
      <c r="E11506">
        <v>55725</v>
      </c>
      <c r="F11506">
        <v>2020</v>
      </c>
    </row>
    <row r="11507" spans="1:6" x14ac:dyDescent="0.25">
      <c r="A11507" t="s">
        <v>2353</v>
      </c>
      <c r="B11507" t="s">
        <v>2372</v>
      </c>
      <c r="C11507" t="b">
        <v>0</v>
      </c>
      <c r="D11507" t="s">
        <v>15</v>
      </c>
      <c r="E11507">
        <v>1088.067</v>
      </c>
      <c r="F11507">
        <v>2020</v>
      </c>
    </row>
    <row r="11508" spans="1:6" x14ac:dyDescent="0.25">
      <c r="A11508" t="s">
        <v>2446</v>
      </c>
      <c r="B11508" t="s">
        <v>2386</v>
      </c>
      <c r="C11508" t="b">
        <v>1</v>
      </c>
      <c r="D11508" t="s">
        <v>15</v>
      </c>
      <c r="E11508">
        <v>7006.933</v>
      </c>
      <c r="F11508">
        <v>2020</v>
      </c>
    </row>
    <row r="11509" spans="1:6" x14ac:dyDescent="0.25">
      <c r="A11509" t="s">
        <v>2394</v>
      </c>
      <c r="B11509" t="s">
        <v>2401</v>
      </c>
      <c r="C11509" t="b">
        <v>1</v>
      </c>
      <c r="D11509" t="s">
        <v>15</v>
      </c>
      <c r="E11509">
        <v>49533</v>
      </c>
      <c r="F11509">
        <v>2020</v>
      </c>
    </row>
    <row r="11510" spans="1:6" x14ac:dyDescent="0.25">
      <c r="A11510" t="s">
        <v>2394</v>
      </c>
      <c r="B11510" t="s">
        <v>2401</v>
      </c>
      <c r="C11510" t="b">
        <v>1</v>
      </c>
      <c r="D11510" t="s">
        <v>15</v>
      </c>
      <c r="E11510">
        <v>354247</v>
      </c>
      <c r="F11510">
        <v>2020</v>
      </c>
    </row>
    <row r="11511" spans="1:6" x14ac:dyDescent="0.25">
      <c r="A11511" t="s">
        <v>2394</v>
      </c>
      <c r="B11511" t="s">
        <v>2401</v>
      </c>
      <c r="C11511" t="b">
        <v>1</v>
      </c>
      <c r="D11511" t="s">
        <v>85</v>
      </c>
      <c r="E11511">
        <v>4086</v>
      </c>
      <c r="F11511">
        <v>2020</v>
      </c>
    </row>
    <row r="11512" spans="1:6" x14ac:dyDescent="0.25">
      <c r="A11512" t="s">
        <v>2394</v>
      </c>
      <c r="B11512" t="s">
        <v>2401</v>
      </c>
      <c r="C11512" t="b">
        <v>1</v>
      </c>
      <c r="D11512" t="s">
        <v>85</v>
      </c>
      <c r="E11512">
        <v>4085</v>
      </c>
      <c r="F11512">
        <v>2020</v>
      </c>
    </row>
    <row r="11513" spans="1:6" x14ac:dyDescent="0.25">
      <c r="A11513" t="s">
        <v>2353</v>
      </c>
      <c r="B11513" t="s">
        <v>2350</v>
      </c>
      <c r="C11513" t="b">
        <v>0</v>
      </c>
      <c r="D11513" t="s">
        <v>55</v>
      </c>
      <c r="E11513">
        <v>2509.4499999999998</v>
      </c>
      <c r="F11513">
        <v>2020</v>
      </c>
    </row>
    <row r="11514" spans="1:6" x14ac:dyDescent="0.25">
      <c r="A11514" t="s">
        <v>2394</v>
      </c>
      <c r="B11514" t="s">
        <v>2352</v>
      </c>
      <c r="C11514" t="b">
        <v>1</v>
      </c>
      <c r="D11514" t="s">
        <v>55</v>
      </c>
      <c r="E11514">
        <v>193102.55</v>
      </c>
      <c r="F11514">
        <v>2020</v>
      </c>
    </row>
    <row r="11515" spans="1:6" x14ac:dyDescent="0.25">
      <c r="A11515" t="s">
        <v>2390</v>
      </c>
      <c r="B11515" t="s">
        <v>2401</v>
      </c>
      <c r="C11515" t="b">
        <v>1</v>
      </c>
      <c r="D11515" t="s">
        <v>88</v>
      </c>
      <c r="E11515">
        <v>27545</v>
      </c>
      <c r="F11515">
        <v>2020</v>
      </c>
    </row>
    <row r="11516" spans="1:6" x14ac:dyDescent="0.25">
      <c r="A11516" t="s">
        <v>2408</v>
      </c>
      <c r="B11516" t="s">
        <v>2339</v>
      </c>
      <c r="C11516" t="b">
        <v>1</v>
      </c>
      <c r="D11516" t="s">
        <v>42</v>
      </c>
      <c r="E11516">
        <v>727651</v>
      </c>
      <c r="F11516">
        <v>2020</v>
      </c>
    </row>
    <row r="11517" spans="1:6" x14ac:dyDescent="0.25">
      <c r="A11517" t="s">
        <v>2446</v>
      </c>
      <c r="B11517" t="s">
        <v>2401</v>
      </c>
      <c r="C11517" t="b">
        <v>1</v>
      </c>
      <c r="D11517" t="s">
        <v>27</v>
      </c>
      <c r="E11517">
        <v>38334</v>
      </c>
      <c r="F11517">
        <v>2020</v>
      </c>
    </row>
    <row r="11518" spans="1:6" x14ac:dyDescent="0.25">
      <c r="A11518" t="s">
        <v>2446</v>
      </c>
      <c r="B11518" t="s">
        <v>2401</v>
      </c>
      <c r="C11518" t="b">
        <v>1</v>
      </c>
      <c r="D11518" t="s">
        <v>27</v>
      </c>
      <c r="E11518">
        <v>61327</v>
      </c>
      <c r="F11518">
        <v>2020</v>
      </c>
    </row>
    <row r="11519" spans="1:6" x14ac:dyDescent="0.25">
      <c r="A11519" t="s">
        <v>2446</v>
      </c>
      <c r="B11519" t="s">
        <v>2401</v>
      </c>
      <c r="C11519" t="b">
        <v>1</v>
      </c>
      <c r="D11519" t="s">
        <v>27</v>
      </c>
      <c r="E11519">
        <v>218068</v>
      </c>
      <c r="F11519">
        <v>2020</v>
      </c>
    </row>
    <row r="11520" spans="1:6" x14ac:dyDescent="0.25">
      <c r="A11520" t="s">
        <v>2446</v>
      </c>
      <c r="B11520" t="s">
        <v>2401</v>
      </c>
      <c r="C11520" t="b">
        <v>1</v>
      </c>
      <c r="D11520" t="s">
        <v>27</v>
      </c>
      <c r="E11520">
        <v>269667</v>
      </c>
      <c r="F11520">
        <v>2020</v>
      </c>
    </row>
    <row r="11521" spans="1:6" x14ac:dyDescent="0.25">
      <c r="A11521" t="s">
        <v>2381</v>
      </c>
      <c r="B11521" t="s">
        <v>2401</v>
      </c>
      <c r="C11521" t="b">
        <v>1</v>
      </c>
      <c r="D11521" t="s">
        <v>88</v>
      </c>
      <c r="E11521">
        <v>5673</v>
      </c>
      <c r="F11521">
        <v>2020</v>
      </c>
    </row>
    <row r="11522" spans="1:6" x14ac:dyDescent="0.25">
      <c r="A11522" t="s">
        <v>2381</v>
      </c>
      <c r="B11522" t="s">
        <v>2401</v>
      </c>
      <c r="C11522" t="b">
        <v>1</v>
      </c>
      <c r="D11522" t="s">
        <v>88</v>
      </c>
      <c r="E11522">
        <v>9930</v>
      </c>
      <c r="F11522">
        <v>2020</v>
      </c>
    </row>
    <row r="11523" spans="1:6" x14ac:dyDescent="0.25">
      <c r="A11523" t="s">
        <v>2446</v>
      </c>
      <c r="B11523" t="s">
        <v>2401</v>
      </c>
      <c r="C11523" t="b">
        <v>1</v>
      </c>
      <c r="D11523" t="s">
        <v>15</v>
      </c>
      <c r="E11523">
        <v>46736</v>
      </c>
      <c r="F11523">
        <v>2020</v>
      </c>
    </row>
    <row r="11524" spans="1:6" x14ac:dyDescent="0.25">
      <c r="A11524" t="s">
        <v>2390</v>
      </c>
      <c r="B11524" t="s">
        <v>2401</v>
      </c>
      <c r="C11524" t="b">
        <v>1</v>
      </c>
      <c r="D11524" t="s">
        <v>88</v>
      </c>
      <c r="E11524">
        <v>9629</v>
      </c>
      <c r="F11524">
        <v>2020</v>
      </c>
    </row>
    <row r="11525" spans="1:6" x14ac:dyDescent="0.25">
      <c r="A11525" t="s">
        <v>2400</v>
      </c>
      <c r="B11525" t="s">
        <v>2339</v>
      </c>
      <c r="C11525" t="b">
        <v>1</v>
      </c>
      <c r="D11525" t="s">
        <v>35</v>
      </c>
      <c r="E11525">
        <v>431002</v>
      </c>
      <c r="F11525">
        <v>2020</v>
      </c>
    </row>
    <row r="11526" spans="1:6" x14ac:dyDescent="0.25">
      <c r="A11526" t="s">
        <v>2454</v>
      </c>
      <c r="B11526" t="s">
        <v>2339</v>
      </c>
      <c r="C11526" t="b">
        <v>1</v>
      </c>
      <c r="D11526" t="s">
        <v>90</v>
      </c>
      <c r="E11526">
        <v>426535</v>
      </c>
      <c r="F11526">
        <v>2020</v>
      </c>
    </row>
    <row r="11527" spans="1:6" x14ac:dyDescent="0.25">
      <c r="A11527" t="s">
        <v>2446</v>
      </c>
      <c r="B11527" t="s">
        <v>2401</v>
      </c>
      <c r="C11527" t="b">
        <v>1</v>
      </c>
      <c r="D11527" t="s">
        <v>122</v>
      </c>
      <c r="E11527">
        <v>118</v>
      </c>
      <c r="F11527">
        <v>2020</v>
      </c>
    </row>
    <row r="11528" spans="1:6" x14ac:dyDescent="0.25">
      <c r="A11528" t="s">
        <v>2408</v>
      </c>
      <c r="B11528" t="s">
        <v>2401</v>
      </c>
      <c r="C11528" t="b">
        <v>1</v>
      </c>
      <c r="D11528" t="s">
        <v>122</v>
      </c>
      <c r="E11528">
        <v>1904</v>
      </c>
      <c r="F11528">
        <v>2020</v>
      </c>
    </row>
    <row r="11529" spans="1:6" x14ac:dyDescent="0.25">
      <c r="A11529" t="s">
        <v>2454</v>
      </c>
      <c r="B11529" t="s">
        <v>2343</v>
      </c>
      <c r="C11529" t="b">
        <v>1</v>
      </c>
      <c r="D11529" t="s">
        <v>100</v>
      </c>
      <c r="E11529">
        <v>5700469</v>
      </c>
      <c r="F11529">
        <v>2020</v>
      </c>
    </row>
    <row r="11530" spans="1:6" x14ac:dyDescent="0.25">
      <c r="A11530" t="s">
        <v>2446</v>
      </c>
      <c r="B11530" t="s">
        <v>2401</v>
      </c>
      <c r="C11530" t="b">
        <v>1</v>
      </c>
      <c r="D11530" t="s">
        <v>88</v>
      </c>
      <c r="E11530">
        <v>3315</v>
      </c>
      <c r="F11530">
        <v>2020</v>
      </c>
    </row>
    <row r="11531" spans="1:6" x14ac:dyDescent="0.25">
      <c r="A11531" t="s">
        <v>2394</v>
      </c>
      <c r="B11531" t="s">
        <v>2401</v>
      </c>
      <c r="C11531" t="b">
        <v>1</v>
      </c>
      <c r="D11531" t="s">
        <v>79</v>
      </c>
      <c r="E11531">
        <v>25925</v>
      </c>
      <c r="F11531">
        <v>2020</v>
      </c>
    </row>
    <row r="11532" spans="1:6" x14ac:dyDescent="0.25">
      <c r="A11532" t="s">
        <v>2446</v>
      </c>
      <c r="B11532" t="s">
        <v>2401</v>
      </c>
      <c r="C11532" t="b">
        <v>1</v>
      </c>
      <c r="D11532" t="s">
        <v>122</v>
      </c>
      <c r="E11532">
        <v>2904</v>
      </c>
      <c r="F11532">
        <v>2020</v>
      </c>
    </row>
    <row r="11533" spans="1:6" x14ac:dyDescent="0.25">
      <c r="A11533" t="s">
        <v>2446</v>
      </c>
      <c r="B11533" t="s">
        <v>2401</v>
      </c>
      <c r="C11533" t="b">
        <v>1</v>
      </c>
      <c r="D11533" t="s">
        <v>88</v>
      </c>
      <c r="E11533">
        <v>8471</v>
      </c>
      <c r="F11533">
        <v>2020</v>
      </c>
    </row>
    <row r="11534" spans="1:6" x14ac:dyDescent="0.25">
      <c r="A11534" t="s">
        <v>2332</v>
      </c>
      <c r="B11534" t="s">
        <v>2343</v>
      </c>
      <c r="C11534" t="b">
        <v>0</v>
      </c>
      <c r="D11534" t="s">
        <v>122</v>
      </c>
      <c r="E11534">
        <v>0</v>
      </c>
      <c r="F11534">
        <v>2020</v>
      </c>
    </row>
    <row r="11535" spans="1:6" x14ac:dyDescent="0.25">
      <c r="A11535" t="s">
        <v>2454</v>
      </c>
      <c r="B11535" t="s">
        <v>2343</v>
      </c>
      <c r="C11535" t="b">
        <v>1</v>
      </c>
      <c r="D11535" t="s">
        <v>122</v>
      </c>
      <c r="E11535">
        <v>10675865</v>
      </c>
      <c r="F11535">
        <v>2020</v>
      </c>
    </row>
    <row r="11536" spans="1:6" x14ac:dyDescent="0.25">
      <c r="A11536" t="s">
        <v>2446</v>
      </c>
      <c r="B11536" t="s">
        <v>2401</v>
      </c>
      <c r="C11536" t="b">
        <v>1</v>
      </c>
      <c r="D11536" t="s">
        <v>88</v>
      </c>
      <c r="E11536">
        <v>8519</v>
      </c>
      <c r="F11536">
        <v>2020</v>
      </c>
    </row>
    <row r="11537" spans="1:6" x14ac:dyDescent="0.25">
      <c r="A11537" t="s">
        <v>2408</v>
      </c>
      <c r="B11537" t="s">
        <v>2401</v>
      </c>
      <c r="C11537" t="b">
        <v>1</v>
      </c>
      <c r="D11537" t="s">
        <v>15</v>
      </c>
      <c r="E11537">
        <v>51181</v>
      </c>
      <c r="F11537">
        <v>2020</v>
      </c>
    </row>
    <row r="11538" spans="1:6" x14ac:dyDescent="0.25">
      <c r="A11538" t="s">
        <v>2446</v>
      </c>
      <c r="B11538" t="s">
        <v>2401</v>
      </c>
      <c r="C11538" t="b">
        <v>1</v>
      </c>
      <c r="D11538" t="s">
        <v>15</v>
      </c>
      <c r="E11538">
        <v>1645</v>
      </c>
      <c r="F11538">
        <v>2020</v>
      </c>
    </row>
    <row r="11539" spans="1:6" x14ac:dyDescent="0.25">
      <c r="A11539" t="s">
        <v>2446</v>
      </c>
      <c r="B11539" t="s">
        <v>2401</v>
      </c>
      <c r="C11539" t="b">
        <v>1</v>
      </c>
      <c r="D11539" t="s">
        <v>88</v>
      </c>
      <c r="E11539">
        <v>9157</v>
      </c>
      <c r="F11539">
        <v>2020</v>
      </c>
    </row>
    <row r="11540" spans="1:6" x14ac:dyDescent="0.25">
      <c r="A11540" t="s">
        <v>2390</v>
      </c>
      <c r="B11540" t="s">
        <v>2401</v>
      </c>
      <c r="C11540" t="b">
        <v>1</v>
      </c>
      <c r="D11540" t="s">
        <v>74</v>
      </c>
      <c r="E11540">
        <v>40088</v>
      </c>
      <c r="F11540">
        <v>2020</v>
      </c>
    </row>
    <row r="11541" spans="1:6" x14ac:dyDescent="0.25">
      <c r="A11541" t="s">
        <v>2408</v>
      </c>
      <c r="B11541" t="s">
        <v>2401</v>
      </c>
      <c r="C11541" t="b">
        <v>1</v>
      </c>
      <c r="D11541" t="s">
        <v>88</v>
      </c>
      <c r="E11541">
        <v>9417</v>
      </c>
      <c r="F11541">
        <v>2020</v>
      </c>
    </row>
    <row r="11542" spans="1:6" x14ac:dyDescent="0.25">
      <c r="A11542" t="s">
        <v>2338</v>
      </c>
      <c r="B11542" t="s">
        <v>2401</v>
      </c>
      <c r="C11542" t="b">
        <v>0</v>
      </c>
      <c r="D11542" t="s">
        <v>22</v>
      </c>
      <c r="E11542">
        <v>492</v>
      </c>
      <c r="F11542">
        <v>2020</v>
      </c>
    </row>
    <row r="11543" spans="1:6" x14ac:dyDescent="0.25">
      <c r="A11543" t="s">
        <v>2446</v>
      </c>
      <c r="B11543" t="s">
        <v>2352</v>
      </c>
      <c r="C11543" t="b">
        <v>1</v>
      </c>
      <c r="D11543" t="s">
        <v>58</v>
      </c>
      <c r="E11543">
        <v>805796</v>
      </c>
      <c r="F11543">
        <v>2020</v>
      </c>
    </row>
    <row r="11544" spans="1:6" x14ac:dyDescent="0.25">
      <c r="A11544" t="s">
        <v>2446</v>
      </c>
      <c r="B11544" t="s">
        <v>2401</v>
      </c>
      <c r="C11544" t="b">
        <v>1</v>
      </c>
      <c r="D11544" t="s">
        <v>55</v>
      </c>
      <c r="E11544">
        <v>7841</v>
      </c>
      <c r="F11544">
        <v>2020</v>
      </c>
    </row>
    <row r="11545" spans="1:6" x14ac:dyDescent="0.25">
      <c r="A11545" t="s">
        <v>2446</v>
      </c>
      <c r="B11545" t="s">
        <v>2401</v>
      </c>
      <c r="C11545" t="b">
        <v>1</v>
      </c>
      <c r="D11545" t="s">
        <v>88</v>
      </c>
      <c r="E11545">
        <v>8515</v>
      </c>
      <c r="F11545">
        <v>2020</v>
      </c>
    </row>
    <row r="11546" spans="1:6" x14ac:dyDescent="0.25">
      <c r="A11546" t="s">
        <v>2408</v>
      </c>
      <c r="B11546" t="s">
        <v>2401</v>
      </c>
      <c r="C11546" t="b">
        <v>1</v>
      </c>
      <c r="D11546" t="s">
        <v>88</v>
      </c>
      <c r="E11546">
        <v>7872</v>
      </c>
      <c r="F11546">
        <v>2020</v>
      </c>
    </row>
    <row r="11547" spans="1:6" x14ac:dyDescent="0.25">
      <c r="A11547" t="s">
        <v>2390</v>
      </c>
      <c r="B11547" t="s">
        <v>2401</v>
      </c>
      <c r="C11547" t="b">
        <v>1</v>
      </c>
      <c r="D11547" t="s">
        <v>88</v>
      </c>
      <c r="E11547">
        <v>8338</v>
      </c>
      <c r="F11547">
        <v>2020</v>
      </c>
    </row>
    <row r="11548" spans="1:6" x14ac:dyDescent="0.25">
      <c r="A11548" t="s">
        <v>2389</v>
      </c>
      <c r="B11548" t="s">
        <v>2386</v>
      </c>
      <c r="C11548" t="b">
        <v>1</v>
      </c>
      <c r="D11548" t="s">
        <v>131</v>
      </c>
      <c r="E11548">
        <v>5497</v>
      </c>
      <c r="F11548">
        <v>2020</v>
      </c>
    </row>
    <row r="11549" spans="1:6" x14ac:dyDescent="0.25">
      <c r="A11549" t="s">
        <v>2390</v>
      </c>
      <c r="B11549" t="s">
        <v>2401</v>
      </c>
      <c r="C11549" t="b">
        <v>1</v>
      </c>
      <c r="D11549" t="s">
        <v>116</v>
      </c>
      <c r="E11549">
        <v>5527</v>
      </c>
      <c r="F11549">
        <v>2020</v>
      </c>
    </row>
    <row r="11550" spans="1:6" x14ac:dyDescent="0.25">
      <c r="A11550" t="s">
        <v>2454</v>
      </c>
      <c r="B11550" t="s">
        <v>2401</v>
      </c>
      <c r="C11550" t="b">
        <v>1</v>
      </c>
      <c r="D11550" t="s">
        <v>88</v>
      </c>
      <c r="E11550">
        <v>8055</v>
      </c>
      <c r="F11550">
        <v>2020</v>
      </c>
    </row>
    <row r="11551" spans="1:6" x14ac:dyDescent="0.25">
      <c r="A11551" t="s">
        <v>2446</v>
      </c>
      <c r="B11551" t="s">
        <v>2401</v>
      </c>
      <c r="C11551" t="b">
        <v>1</v>
      </c>
      <c r="D11551" t="s">
        <v>88</v>
      </c>
      <c r="E11551">
        <v>9149</v>
      </c>
      <c r="F11551">
        <v>2020</v>
      </c>
    </row>
    <row r="11552" spans="1:6" x14ac:dyDescent="0.25">
      <c r="A11552" t="s">
        <v>2446</v>
      </c>
      <c r="B11552" t="s">
        <v>2401</v>
      </c>
      <c r="C11552" t="b">
        <v>1</v>
      </c>
      <c r="D11552" t="s">
        <v>88</v>
      </c>
      <c r="E11552">
        <v>8703</v>
      </c>
      <c r="F11552">
        <v>2020</v>
      </c>
    </row>
    <row r="11553" spans="1:6" x14ac:dyDescent="0.25">
      <c r="A11553" t="s">
        <v>2446</v>
      </c>
      <c r="B11553" t="s">
        <v>2352</v>
      </c>
      <c r="C11553" t="b">
        <v>1</v>
      </c>
      <c r="D11553" t="s">
        <v>114</v>
      </c>
      <c r="E11553">
        <v>15163</v>
      </c>
      <c r="F11553">
        <v>2020</v>
      </c>
    </row>
    <row r="11554" spans="1:6" x14ac:dyDescent="0.25">
      <c r="A11554" t="s">
        <v>2446</v>
      </c>
      <c r="B11554" t="s">
        <v>2401</v>
      </c>
      <c r="C11554" t="b">
        <v>1</v>
      </c>
      <c r="D11554" t="s">
        <v>15</v>
      </c>
      <c r="E11554">
        <v>428108</v>
      </c>
      <c r="F11554">
        <v>2020</v>
      </c>
    </row>
    <row r="11555" spans="1:6" x14ac:dyDescent="0.25">
      <c r="A11555" t="s">
        <v>2454</v>
      </c>
      <c r="B11555" t="s">
        <v>2401</v>
      </c>
      <c r="C11555" t="b">
        <v>1</v>
      </c>
      <c r="D11555" t="s">
        <v>15</v>
      </c>
      <c r="E11555">
        <v>530525</v>
      </c>
      <c r="F11555">
        <v>2020</v>
      </c>
    </row>
    <row r="11556" spans="1:6" x14ac:dyDescent="0.25">
      <c r="A11556" t="s">
        <v>2446</v>
      </c>
      <c r="B11556" t="s">
        <v>2401</v>
      </c>
      <c r="C11556" t="b">
        <v>1</v>
      </c>
      <c r="D11556" t="s">
        <v>116</v>
      </c>
      <c r="E11556">
        <v>219756</v>
      </c>
      <c r="F11556">
        <v>2020</v>
      </c>
    </row>
    <row r="11557" spans="1:6" x14ac:dyDescent="0.25">
      <c r="A11557" t="s">
        <v>2390</v>
      </c>
      <c r="B11557" t="s">
        <v>2401</v>
      </c>
      <c r="C11557" t="b">
        <v>1</v>
      </c>
      <c r="D11557" t="s">
        <v>15</v>
      </c>
      <c r="E11557">
        <v>3524</v>
      </c>
      <c r="F11557">
        <v>2020</v>
      </c>
    </row>
    <row r="11558" spans="1:6" x14ac:dyDescent="0.25">
      <c r="A11558" t="s">
        <v>2390</v>
      </c>
      <c r="B11558" t="s">
        <v>2339</v>
      </c>
      <c r="C11558" t="b">
        <v>1</v>
      </c>
      <c r="D11558" t="s">
        <v>114</v>
      </c>
      <c r="E11558">
        <v>688790.04</v>
      </c>
      <c r="F11558">
        <v>2020</v>
      </c>
    </row>
    <row r="11559" spans="1:6" x14ac:dyDescent="0.25">
      <c r="A11559" t="s">
        <v>2390</v>
      </c>
      <c r="B11559" t="s">
        <v>2401</v>
      </c>
      <c r="C11559" t="b">
        <v>1</v>
      </c>
      <c r="D11559" t="s">
        <v>88</v>
      </c>
      <c r="E11559">
        <v>153190</v>
      </c>
      <c r="F11559">
        <v>2020</v>
      </c>
    </row>
    <row r="11560" spans="1:6" x14ac:dyDescent="0.25">
      <c r="A11560" t="s">
        <v>2446</v>
      </c>
      <c r="B11560" t="s">
        <v>2401</v>
      </c>
      <c r="C11560" t="b">
        <v>1</v>
      </c>
      <c r="D11560" t="s">
        <v>116</v>
      </c>
      <c r="E11560">
        <v>131285</v>
      </c>
      <c r="F11560">
        <v>2020</v>
      </c>
    </row>
    <row r="11561" spans="1:6" x14ac:dyDescent="0.25">
      <c r="A11561" t="s">
        <v>2446</v>
      </c>
      <c r="B11561" t="s">
        <v>2401</v>
      </c>
      <c r="C11561" t="b">
        <v>1</v>
      </c>
      <c r="D11561" t="s">
        <v>116</v>
      </c>
      <c r="E11561">
        <v>215828</v>
      </c>
      <c r="F11561">
        <v>2020</v>
      </c>
    </row>
    <row r="11562" spans="1:6" x14ac:dyDescent="0.25">
      <c r="A11562" t="s">
        <v>2390</v>
      </c>
      <c r="B11562" t="s">
        <v>2401</v>
      </c>
      <c r="C11562" t="b">
        <v>1</v>
      </c>
      <c r="D11562" t="s">
        <v>12</v>
      </c>
      <c r="E11562">
        <v>24175.86</v>
      </c>
      <c r="F11562">
        <v>2020</v>
      </c>
    </row>
    <row r="11563" spans="1:6" x14ac:dyDescent="0.25">
      <c r="A11563" t="s">
        <v>2390</v>
      </c>
      <c r="B11563" t="s">
        <v>2401</v>
      </c>
      <c r="C11563" t="b">
        <v>1</v>
      </c>
      <c r="D11563" t="s">
        <v>15</v>
      </c>
      <c r="E11563">
        <v>3149</v>
      </c>
      <c r="F11563">
        <v>2020</v>
      </c>
    </row>
    <row r="11564" spans="1:6" x14ac:dyDescent="0.25">
      <c r="A11564" t="s">
        <v>2332</v>
      </c>
      <c r="B11564" t="s">
        <v>2372</v>
      </c>
      <c r="C11564" t="b">
        <v>0</v>
      </c>
      <c r="D11564" t="s">
        <v>52</v>
      </c>
      <c r="E11564">
        <v>-1920</v>
      </c>
      <c r="F11564">
        <v>2020</v>
      </c>
    </row>
    <row r="11565" spans="1:6" x14ac:dyDescent="0.25">
      <c r="A11565" t="s">
        <v>2390</v>
      </c>
      <c r="B11565" t="s">
        <v>2401</v>
      </c>
      <c r="C11565" t="b">
        <v>1</v>
      </c>
      <c r="D11565" t="s">
        <v>88</v>
      </c>
      <c r="E11565">
        <v>3116</v>
      </c>
      <c r="F11565">
        <v>2020</v>
      </c>
    </row>
    <row r="11566" spans="1:6" x14ac:dyDescent="0.25">
      <c r="A11566" t="s">
        <v>2394</v>
      </c>
      <c r="B11566" t="s">
        <v>2401</v>
      </c>
      <c r="C11566" t="b">
        <v>1</v>
      </c>
      <c r="D11566" t="s">
        <v>88</v>
      </c>
      <c r="E11566">
        <v>39754</v>
      </c>
      <c r="F11566">
        <v>2020</v>
      </c>
    </row>
    <row r="11567" spans="1:6" x14ac:dyDescent="0.25">
      <c r="A11567" t="s">
        <v>2446</v>
      </c>
      <c r="B11567" t="s">
        <v>2386</v>
      </c>
      <c r="C11567" t="b">
        <v>1</v>
      </c>
      <c r="D11567" t="s">
        <v>15</v>
      </c>
      <c r="E11567">
        <v>63562</v>
      </c>
      <c r="F11567">
        <v>2020</v>
      </c>
    </row>
    <row r="11568" spans="1:6" x14ac:dyDescent="0.25">
      <c r="A11568" t="s">
        <v>2394</v>
      </c>
      <c r="B11568" t="s">
        <v>2339</v>
      </c>
      <c r="C11568" t="b">
        <v>1</v>
      </c>
      <c r="D11568" t="s">
        <v>77</v>
      </c>
      <c r="E11568">
        <v>80222</v>
      </c>
      <c r="F11568">
        <v>2020</v>
      </c>
    </row>
    <row r="11569" spans="1:6" x14ac:dyDescent="0.25">
      <c r="A11569" t="s">
        <v>2446</v>
      </c>
      <c r="B11569" t="s">
        <v>2401</v>
      </c>
      <c r="C11569" t="b">
        <v>1</v>
      </c>
      <c r="D11569" t="s">
        <v>24</v>
      </c>
      <c r="E11569">
        <v>5699</v>
      </c>
      <c r="F11569">
        <v>2020</v>
      </c>
    </row>
    <row r="11570" spans="1:6" x14ac:dyDescent="0.25">
      <c r="A11570" t="s">
        <v>2390</v>
      </c>
      <c r="B11570" t="s">
        <v>2401</v>
      </c>
      <c r="C11570" t="b">
        <v>1</v>
      </c>
      <c r="D11570" t="s">
        <v>88</v>
      </c>
      <c r="E11570">
        <v>2885</v>
      </c>
      <c r="F11570">
        <v>2020</v>
      </c>
    </row>
    <row r="11571" spans="1:6" x14ac:dyDescent="0.25">
      <c r="A11571" t="s">
        <v>2390</v>
      </c>
      <c r="B11571" t="s">
        <v>2401</v>
      </c>
      <c r="C11571" t="b">
        <v>1</v>
      </c>
      <c r="D11571" t="s">
        <v>88</v>
      </c>
      <c r="E11571">
        <v>2702</v>
      </c>
      <c r="F11571">
        <v>2020</v>
      </c>
    </row>
    <row r="11572" spans="1:6" x14ac:dyDescent="0.25">
      <c r="A11572" t="s">
        <v>2332</v>
      </c>
      <c r="B11572" t="s">
        <v>2372</v>
      </c>
      <c r="C11572" t="b">
        <v>0</v>
      </c>
      <c r="D11572" t="s">
        <v>35</v>
      </c>
      <c r="E11572">
        <v>-13286</v>
      </c>
      <c r="F11572">
        <v>2020</v>
      </c>
    </row>
    <row r="11573" spans="1:6" x14ac:dyDescent="0.25">
      <c r="A11573" t="s">
        <v>2390</v>
      </c>
      <c r="B11573" t="s">
        <v>2401</v>
      </c>
      <c r="C11573" t="b">
        <v>1</v>
      </c>
      <c r="D11573" t="s">
        <v>116</v>
      </c>
      <c r="E11573">
        <v>5042</v>
      </c>
      <c r="F11573">
        <v>2020</v>
      </c>
    </row>
    <row r="11574" spans="1:6" x14ac:dyDescent="0.25">
      <c r="A11574" t="s">
        <v>2332</v>
      </c>
      <c r="B11574" t="s">
        <v>2372</v>
      </c>
      <c r="C11574" t="b">
        <v>0</v>
      </c>
      <c r="D11574" t="s">
        <v>35</v>
      </c>
      <c r="E11574">
        <v>-1580</v>
      </c>
      <c r="F11574">
        <v>2020</v>
      </c>
    </row>
    <row r="11575" spans="1:6" x14ac:dyDescent="0.25">
      <c r="A11575" t="s">
        <v>2332</v>
      </c>
      <c r="B11575" t="s">
        <v>2372</v>
      </c>
      <c r="C11575" t="b">
        <v>0</v>
      </c>
      <c r="D11575" t="s">
        <v>35</v>
      </c>
      <c r="E11575">
        <v>-848</v>
      </c>
      <c r="F11575">
        <v>2020</v>
      </c>
    </row>
    <row r="11576" spans="1:6" x14ac:dyDescent="0.25">
      <c r="A11576" t="s">
        <v>2446</v>
      </c>
      <c r="B11576" t="s">
        <v>2401</v>
      </c>
      <c r="C11576" t="b">
        <v>1</v>
      </c>
      <c r="D11576" t="s">
        <v>15</v>
      </c>
      <c r="E11576">
        <v>55069</v>
      </c>
      <c r="F11576">
        <v>2020</v>
      </c>
    </row>
    <row r="11577" spans="1:6" x14ac:dyDescent="0.25">
      <c r="A11577" t="s">
        <v>2446</v>
      </c>
      <c r="B11577" t="s">
        <v>2401</v>
      </c>
      <c r="C11577" t="b">
        <v>1</v>
      </c>
      <c r="D11577" t="s">
        <v>15</v>
      </c>
      <c r="E11577">
        <v>33681</v>
      </c>
      <c r="F11577">
        <v>2020</v>
      </c>
    </row>
    <row r="11578" spans="1:6" x14ac:dyDescent="0.25">
      <c r="A11578" t="s">
        <v>2446</v>
      </c>
      <c r="B11578" t="s">
        <v>2401</v>
      </c>
      <c r="C11578" t="b">
        <v>1</v>
      </c>
      <c r="D11578" t="s">
        <v>15</v>
      </c>
      <c r="E11578">
        <v>32714</v>
      </c>
      <c r="F11578">
        <v>2020</v>
      </c>
    </row>
    <row r="11579" spans="1:6" x14ac:dyDescent="0.25">
      <c r="A11579" t="s">
        <v>2446</v>
      </c>
      <c r="B11579" t="s">
        <v>2401</v>
      </c>
      <c r="C11579" t="b">
        <v>1</v>
      </c>
      <c r="D11579" t="s">
        <v>15</v>
      </c>
      <c r="E11579">
        <v>110491</v>
      </c>
      <c r="F11579">
        <v>2020</v>
      </c>
    </row>
    <row r="11580" spans="1:6" x14ac:dyDescent="0.25">
      <c r="A11580" t="s">
        <v>2446</v>
      </c>
      <c r="B11580" t="s">
        <v>2339</v>
      </c>
      <c r="C11580" t="b">
        <v>1</v>
      </c>
      <c r="D11580" t="s">
        <v>116</v>
      </c>
      <c r="E11580">
        <v>163084</v>
      </c>
      <c r="F11580">
        <v>2020</v>
      </c>
    </row>
    <row r="11581" spans="1:6" x14ac:dyDescent="0.25">
      <c r="A11581" t="s">
        <v>2390</v>
      </c>
      <c r="B11581" t="s">
        <v>2401</v>
      </c>
      <c r="C11581" t="b">
        <v>1</v>
      </c>
      <c r="D11581" t="s">
        <v>88</v>
      </c>
      <c r="E11581">
        <v>20803</v>
      </c>
      <c r="F11581">
        <v>2020</v>
      </c>
    </row>
    <row r="11582" spans="1:6" x14ac:dyDescent="0.25">
      <c r="A11582" t="s">
        <v>2446</v>
      </c>
      <c r="B11582" t="s">
        <v>2339</v>
      </c>
      <c r="C11582" t="b">
        <v>1</v>
      </c>
      <c r="D11582" t="s">
        <v>88</v>
      </c>
      <c r="E11582">
        <v>546267</v>
      </c>
      <c r="F11582">
        <v>2020</v>
      </c>
    </row>
    <row r="11583" spans="1:6" x14ac:dyDescent="0.25">
      <c r="A11583" t="s">
        <v>2454</v>
      </c>
      <c r="B11583" t="s">
        <v>2339</v>
      </c>
      <c r="C11583" t="b">
        <v>1</v>
      </c>
      <c r="D11583" t="s">
        <v>114</v>
      </c>
      <c r="E11583">
        <v>683808</v>
      </c>
      <c r="F11583">
        <v>2020</v>
      </c>
    </row>
    <row r="11584" spans="1:6" x14ac:dyDescent="0.25">
      <c r="A11584" t="s">
        <v>2446</v>
      </c>
      <c r="B11584" t="s">
        <v>2401</v>
      </c>
      <c r="C11584" t="b">
        <v>1</v>
      </c>
      <c r="D11584" t="s">
        <v>24</v>
      </c>
      <c r="E11584">
        <v>8114</v>
      </c>
      <c r="F11584">
        <v>2020</v>
      </c>
    </row>
    <row r="11585" spans="1:6" x14ac:dyDescent="0.25">
      <c r="A11585" t="s">
        <v>2390</v>
      </c>
      <c r="B11585" t="s">
        <v>2339</v>
      </c>
      <c r="C11585" t="b">
        <v>1</v>
      </c>
      <c r="D11585" t="s">
        <v>16</v>
      </c>
      <c r="E11585">
        <v>836444</v>
      </c>
      <c r="F11585">
        <v>2020</v>
      </c>
    </row>
    <row r="11586" spans="1:6" x14ac:dyDescent="0.25">
      <c r="A11586" t="s">
        <v>2390</v>
      </c>
      <c r="B11586" t="s">
        <v>2339</v>
      </c>
      <c r="C11586" t="b">
        <v>1</v>
      </c>
      <c r="D11586" t="s">
        <v>16</v>
      </c>
      <c r="E11586">
        <v>656843</v>
      </c>
      <c r="F11586">
        <v>2020</v>
      </c>
    </row>
    <row r="11587" spans="1:6" x14ac:dyDescent="0.25">
      <c r="A11587" t="s">
        <v>2446</v>
      </c>
      <c r="B11587" t="s">
        <v>2401</v>
      </c>
      <c r="C11587" t="b">
        <v>1</v>
      </c>
      <c r="D11587" t="s">
        <v>15</v>
      </c>
      <c r="E11587">
        <v>286961</v>
      </c>
      <c r="F11587">
        <v>2020</v>
      </c>
    </row>
    <row r="11588" spans="1:6" x14ac:dyDescent="0.25">
      <c r="A11588" t="s">
        <v>2446</v>
      </c>
      <c r="B11588" t="s">
        <v>2401</v>
      </c>
      <c r="C11588" t="b">
        <v>1</v>
      </c>
      <c r="D11588" t="s">
        <v>15</v>
      </c>
      <c r="E11588">
        <v>221110</v>
      </c>
      <c r="F11588">
        <v>2020</v>
      </c>
    </row>
    <row r="11589" spans="1:6" x14ac:dyDescent="0.25">
      <c r="A11589" t="s">
        <v>2446</v>
      </c>
      <c r="B11589" t="s">
        <v>2401</v>
      </c>
      <c r="C11589" t="b">
        <v>1</v>
      </c>
      <c r="D11589" t="s">
        <v>15</v>
      </c>
      <c r="E11589">
        <v>3488</v>
      </c>
      <c r="F11589">
        <v>2020</v>
      </c>
    </row>
    <row r="11590" spans="1:6" x14ac:dyDescent="0.25">
      <c r="A11590" t="s">
        <v>2390</v>
      </c>
      <c r="B11590" t="s">
        <v>2401</v>
      </c>
      <c r="C11590" t="b">
        <v>1</v>
      </c>
      <c r="D11590" t="s">
        <v>15</v>
      </c>
      <c r="E11590">
        <v>33398</v>
      </c>
      <c r="F11590">
        <v>2020</v>
      </c>
    </row>
    <row r="11591" spans="1:6" x14ac:dyDescent="0.25">
      <c r="A11591" t="s">
        <v>2381</v>
      </c>
      <c r="B11591" t="s">
        <v>2401</v>
      </c>
      <c r="C11591" t="b">
        <v>1</v>
      </c>
      <c r="D11591" t="s">
        <v>55</v>
      </c>
      <c r="E11591">
        <v>2295</v>
      </c>
      <c r="F11591">
        <v>2020</v>
      </c>
    </row>
    <row r="11592" spans="1:6" x14ac:dyDescent="0.25">
      <c r="A11592" t="s">
        <v>2446</v>
      </c>
      <c r="B11592" t="s">
        <v>2401</v>
      </c>
      <c r="C11592" t="b">
        <v>1</v>
      </c>
      <c r="D11592" t="s">
        <v>37</v>
      </c>
      <c r="E11592">
        <v>1779</v>
      </c>
      <c r="F11592">
        <v>2020</v>
      </c>
    </row>
    <row r="11593" spans="1:6" x14ac:dyDescent="0.25">
      <c r="A11593" t="s">
        <v>2390</v>
      </c>
      <c r="B11593" t="s">
        <v>2401</v>
      </c>
      <c r="C11593" t="b">
        <v>1</v>
      </c>
      <c r="D11593" t="s">
        <v>37</v>
      </c>
      <c r="E11593">
        <v>1207</v>
      </c>
      <c r="F11593">
        <v>2020</v>
      </c>
    </row>
    <row r="11594" spans="1:6" x14ac:dyDescent="0.25">
      <c r="A11594" t="s">
        <v>2446</v>
      </c>
      <c r="B11594" t="s">
        <v>2401</v>
      </c>
      <c r="C11594" t="b">
        <v>1</v>
      </c>
      <c r="D11594" t="s">
        <v>37</v>
      </c>
      <c r="E11594">
        <v>1879</v>
      </c>
      <c r="F11594">
        <v>2020</v>
      </c>
    </row>
    <row r="11595" spans="1:6" x14ac:dyDescent="0.25">
      <c r="A11595" t="s">
        <v>2390</v>
      </c>
      <c r="B11595" t="s">
        <v>2401</v>
      </c>
      <c r="C11595" t="b">
        <v>1</v>
      </c>
      <c r="D11595" t="s">
        <v>37</v>
      </c>
      <c r="E11595">
        <v>1166</v>
      </c>
      <c r="F11595">
        <v>2020</v>
      </c>
    </row>
    <row r="11596" spans="1:6" x14ac:dyDescent="0.25">
      <c r="A11596" t="s">
        <v>2446</v>
      </c>
      <c r="B11596" t="s">
        <v>2401</v>
      </c>
      <c r="C11596" t="b">
        <v>1</v>
      </c>
      <c r="D11596" t="s">
        <v>37</v>
      </c>
      <c r="E11596">
        <v>1644</v>
      </c>
      <c r="F11596">
        <v>2020</v>
      </c>
    </row>
    <row r="11597" spans="1:6" x14ac:dyDescent="0.25">
      <c r="A11597" t="s">
        <v>2446</v>
      </c>
      <c r="B11597" t="s">
        <v>2401</v>
      </c>
      <c r="C11597" t="b">
        <v>1</v>
      </c>
      <c r="D11597" t="s">
        <v>37</v>
      </c>
      <c r="E11597">
        <v>1817</v>
      </c>
      <c r="F11597">
        <v>2020</v>
      </c>
    </row>
    <row r="11598" spans="1:6" x14ac:dyDescent="0.25">
      <c r="A11598" t="s">
        <v>2408</v>
      </c>
      <c r="B11598" t="s">
        <v>2401</v>
      </c>
      <c r="C11598" t="b">
        <v>1</v>
      </c>
      <c r="D11598" t="s">
        <v>37</v>
      </c>
      <c r="E11598">
        <v>1519</v>
      </c>
      <c r="F11598">
        <v>2020</v>
      </c>
    </row>
    <row r="11599" spans="1:6" x14ac:dyDescent="0.25">
      <c r="A11599" t="s">
        <v>2408</v>
      </c>
      <c r="B11599" t="s">
        <v>2401</v>
      </c>
      <c r="C11599" t="b">
        <v>1</v>
      </c>
      <c r="D11599" t="s">
        <v>37</v>
      </c>
      <c r="E11599">
        <v>1784</v>
      </c>
      <c r="F11599">
        <v>2020</v>
      </c>
    </row>
    <row r="11600" spans="1:6" x14ac:dyDescent="0.25">
      <c r="A11600" t="s">
        <v>2408</v>
      </c>
      <c r="B11600" t="s">
        <v>2401</v>
      </c>
      <c r="C11600" t="b">
        <v>1</v>
      </c>
      <c r="D11600" t="s">
        <v>37</v>
      </c>
      <c r="E11600">
        <v>1724</v>
      </c>
      <c r="F11600">
        <v>2020</v>
      </c>
    </row>
    <row r="11601" spans="1:6" x14ac:dyDescent="0.25">
      <c r="A11601" t="s">
        <v>2446</v>
      </c>
      <c r="B11601" t="s">
        <v>2401</v>
      </c>
      <c r="C11601" t="b">
        <v>1</v>
      </c>
      <c r="D11601" t="s">
        <v>37</v>
      </c>
      <c r="E11601">
        <v>1867</v>
      </c>
      <c r="F11601">
        <v>2020</v>
      </c>
    </row>
    <row r="11602" spans="1:6" x14ac:dyDescent="0.25">
      <c r="A11602" t="s">
        <v>2332</v>
      </c>
      <c r="B11602" t="s">
        <v>2372</v>
      </c>
      <c r="C11602" t="b">
        <v>0</v>
      </c>
      <c r="D11602" t="s">
        <v>24</v>
      </c>
      <c r="E11602">
        <v>-1793</v>
      </c>
      <c r="F11602">
        <v>2020</v>
      </c>
    </row>
    <row r="11603" spans="1:6" x14ac:dyDescent="0.25">
      <c r="A11603" t="s">
        <v>2446</v>
      </c>
      <c r="B11603" t="s">
        <v>2401</v>
      </c>
      <c r="C11603" t="b">
        <v>1</v>
      </c>
      <c r="D11603" t="s">
        <v>24</v>
      </c>
      <c r="E11603">
        <v>157073</v>
      </c>
      <c r="F11603">
        <v>2020</v>
      </c>
    </row>
    <row r="11604" spans="1:6" x14ac:dyDescent="0.25">
      <c r="A11604" t="s">
        <v>2446</v>
      </c>
      <c r="B11604" t="s">
        <v>2401</v>
      </c>
      <c r="C11604" t="b">
        <v>1</v>
      </c>
      <c r="D11604" t="s">
        <v>114</v>
      </c>
      <c r="E11604">
        <v>414578</v>
      </c>
      <c r="F11604">
        <v>2020</v>
      </c>
    </row>
    <row r="11605" spans="1:6" x14ac:dyDescent="0.25">
      <c r="A11605" t="s">
        <v>2332</v>
      </c>
      <c r="B11605" t="s">
        <v>2372</v>
      </c>
      <c r="C11605" t="b">
        <v>0</v>
      </c>
      <c r="D11605" t="s">
        <v>128</v>
      </c>
      <c r="E11605">
        <v>-205</v>
      </c>
      <c r="F11605">
        <v>2020</v>
      </c>
    </row>
    <row r="11606" spans="1:6" x14ac:dyDescent="0.25">
      <c r="A11606" t="s">
        <v>2400</v>
      </c>
      <c r="B11606" t="s">
        <v>2401</v>
      </c>
      <c r="C11606" t="b">
        <v>1</v>
      </c>
      <c r="D11606" t="s">
        <v>88</v>
      </c>
      <c r="E11606">
        <v>619</v>
      </c>
      <c r="F11606">
        <v>2020</v>
      </c>
    </row>
    <row r="11607" spans="1:6" x14ac:dyDescent="0.25">
      <c r="A11607" t="s">
        <v>2390</v>
      </c>
      <c r="B11607" t="s">
        <v>2401</v>
      </c>
      <c r="C11607" t="b">
        <v>1</v>
      </c>
      <c r="D11607" t="s">
        <v>88</v>
      </c>
      <c r="E11607">
        <v>5012</v>
      </c>
      <c r="F11607">
        <v>2020</v>
      </c>
    </row>
    <row r="11608" spans="1:6" x14ac:dyDescent="0.25">
      <c r="A11608" t="s">
        <v>2408</v>
      </c>
      <c r="B11608" t="s">
        <v>2401</v>
      </c>
      <c r="C11608" t="b">
        <v>1</v>
      </c>
      <c r="D11608" t="s">
        <v>88</v>
      </c>
      <c r="E11608">
        <v>21165</v>
      </c>
      <c r="F11608">
        <v>2020</v>
      </c>
    </row>
    <row r="11609" spans="1:6" x14ac:dyDescent="0.25">
      <c r="A11609" t="s">
        <v>2408</v>
      </c>
      <c r="B11609" t="s">
        <v>2401</v>
      </c>
      <c r="C11609" t="b">
        <v>1</v>
      </c>
      <c r="D11609" t="s">
        <v>88</v>
      </c>
      <c r="E11609">
        <v>40606</v>
      </c>
      <c r="F11609">
        <v>2020</v>
      </c>
    </row>
    <row r="11610" spans="1:6" x14ac:dyDescent="0.25">
      <c r="A11610" t="s">
        <v>2381</v>
      </c>
      <c r="B11610" t="s">
        <v>2401</v>
      </c>
      <c r="C11610" t="b">
        <v>1</v>
      </c>
      <c r="D11610" t="s">
        <v>85</v>
      </c>
      <c r="E11610">
        <v>2621</v>
      </c>
      <c r="F11610">
        <v>2020</v>
      </c>
    </row>
    <row r="11611" spans="1:6" x14ac:dyDescent="0.25">
      <c r="A11611" t="s">
        <v>2446</v>
      </c>
      <c r="B11611" t="s">
        <v>2401</v>
      </c>
      <c r="C11611" t="b">
        <v>1</v>
      </c>
      <c r="D11611" t="s">
        <v>24</v>
      </c>
      <c r="E11611">
        <v>1473</v>
      </c>
      <c r="F11611">
        <v>2020</v>
      </c>
    </row>
    <row r="11612" spans="1:6" x14ac:dyDescent="0.25">
      <c r="A11612" t="s">
        <v>2446</v>
      </c>
      <c r="B11612" t="s">
        <v>2401</v>
      </c>
      <c r="C11612" t="b">
        <v>1</v>
      </c>
      <c r="D11612" t="s">
        <v>24</v>
      </c>
      <c r="E11612">
        <v>536</v>
      </c>
      <c r="F11612">
        <v>2020</v>
      </c>
    </row>
    <row r="11613" spans="1:6" x14ac:dyDescent="0.25">
      <c r="A11613" t="s">
        <v>2390</v>
      </c>
      <c r="B11613" t="s">
        <v>2401</v>
      </c>
      <c r="C11613" t="b">
        <v>1</v>
      </c>
      <c r="D11613" t="s">
        <v>15</v>
      </c>
      <c r="E11613">
        <v>35570</v>
      </c>
      <c r="F11613">
        <v>2020</v>
      </c>
    </row>
    <row r="11614" spans="1:6" x14ac:dyDescent="0.25">
      <c r="A11614" t="s">
        <v>2390</v>
      </c>
      <c r="B11614" t="s">
        <v>2401</v>
      </c>
      <c r="C11614" t="b">
        <v>1</v>
      </c>
      <c r="D11614" t="s">
        <v>16</v>
      </c>
      <c r="E11614">
        <v>125372</v>
      </c>
      <c r="F11614">
        <v>2020</v>
      </c>
    </row>
    <row r="11615" spans="1:6" x14ac:dyDescent="0.25">
      <c r="A11615" t="s">
        <v>2408</v>
      </c>
      <c r="B11615" t="s">
        <v>2401</v>
      </c>
      <c r="C11615" t="b">
        <v>1</v>
      </c>
      <c r="D11615" t="s">
        <v>32</v>
      </c>
      <c r="E11615">
        <v>45900</v>
      </c>
      <c r="F11615">
        <v>2020</v>
      </c>
    </row>
    <row r="11616" spans="1:6" x14ac:dyDescent="0.25">
      <c r="A11616" t="s">
        <v>2408</v>
      </c>
      <c r="B11616" t="s">
        <v>2401</v>
      </c>
      <c r="C11616" t="b">
        <v>1</v>
      </c>
      <c r="D11616" t="s">
        <v>32</v>
      </c>
      <c r="E11616">
        <v>46852</v>
      </c>
      <c r="F11616">
        <v>2020</v>
      </c>
    </row>
    <row r="11617" spans="1:6" x14ac:dyDescent="0.25">
      <c r="A11617" t="s">
        <v>2408</v>
      </c>
      <c r="B11617" t="s">
        <v>2401</v>
      </c>
      <c r="C11617" t="b">
        <v>1</v>
      </c>
      <c r="D11617" t="s">
        <v>32</v>
      </c>
      <c r="E11617">
        <v>45758</v>
      </c>
      <c r="F11617">
        <v>2020</v>
      </c>
    </row>
    <row r="11618" spans="1:6" x14ac:dyDescent="0.25">
      <c r="A11618" t="s">
        <v>2408</v>
      </c>
      <c r="B11618" t="s">
        <v>2401</v>
      </c>
      <c r="C11618" t="b">
        <v>1</v>
      </c>
      <c r="D11618" t="s">
        <v>32</v>
      </c>
      <c r="E11618">
        <v>46501</v>
      </c>
      <c r="F11618">
        <v>2020</v>
      </c>
    </row>
    <row r="11619" spans="1:6" x14ac:dyDescent="0.25">
      <c r="A11619" t="s">
        <v>2446</v>
      </c>
      <c r="B11619" t="s">
        <v>2339</v>
      </c>
      <c r="C11619" t="b">
        <v>1</v>
      </c>
      <c r="D11619" t="s">
        <v>95</v>
      </c>
      <c r="E11619">
        <v>570084</v>
      </c>
      <c r="F11619">
        <v>2020</v>
      </c>
    </row>
    <row r="11620" spans="1:6" x14ac:dyDescent="0.25">
      <c r="A11620" t="s">
        <v>2446</v>
      </c>
      <c r="B11620" t="s">
        <v>2401</v>
      </c>
      <c r="C11620" t="b">
        <v>1</v>
      </c>
      <c r="D11620" t="s">
        <v>24</v>
      </c>
      <c r="E11620">
        <v>161541</v>
      </c>
      <c r="F11620">
        <v>2020</v>
      </c>
    </row>
    <row r="11621" spans="1:6" x14ac:dyDescent="0.25">
      <c r="A11621" t="s">
        <v>2390</v>
      </c>
      <c r="B11621" t="s">
        <v>2339</v>
      </c>
      <c r="C11621" t="b">
        <v>0</v>
      </c>
      <c r="D11621" t="s">
        <v>93</v>
      </c>
      <c r="E11621">
        <v>7682</v>
      </c>
      <c r="F11621">
        <v>2020</v>
      </c>
    </row>
    <row r="11622" spans="1:6" x14ac:dyDescent="0.25">
      <c r="A11622" t="s">
        <v>2332</v>
      </c>
      <c r="B11622" t="s">
        <v>2372</v>
      </c>
      <c r="C11622" t="b">
        <v>0</v>
      </c>
      <c r="D11622" t="s">
        <v>125</v>
      </c>
      <c r="E11622">
        <v>0</v>
      </c>
      <c r="F11622">
        <v>2020</v>
      </c>
    </row>
    <row r="11623" spans="1:6" x14ac:dyDescent="0.25">
      <c r="A11623" t="s">
        <v>2390</v>
      </c>
      <c r="B11623" t="s">
        <v>2401</v>
      </c>
      <c r="C11623" t="b">
        <v>1</v>
      </c>
      <c r="D11623" t="s">
        <v>58</v>
      </c>
      <c r="E11623">
        <v>1253</v>
      </c>
      <c r="F11623">
        <v>2020</v>
      </c>
    </row>
    <row r="11624" spans="1:6" x14ac:dyDescent="0.25">
      <c r="A11624" t="s">
        <v>2390</v>
      </c>
      <c r="B11624" t="s">
        <v>2401</v>
      </c>
      <c r="C11624" t="b">
        <v>1</v>
      </c>
      <c r="D11624" t="s">
        <v>58</v>
      </c>
      <c r="E11624">
        <v>810</v>
      </c>
      <c r="F11624">
        <v>2020</v>
      </c>
    </row>
    <row r="11625" spans="1:6" x14ac:dyDescent="0.25">
      <c r="A11625" t="s">
        <v>2446</v>
      </c>
      <c r="B11625" t="s">
        <v>2401</v>
      </c>
      <c r="C11625" t="b">
        <v>1</v>
      </c>
      <c r="D11625" t="s">
        <v>58</v>
      </c>
      <c r="E11625">
        <v>2640</v>
      </c>
      <c r="F11625">
        <v>2020</v>
      </c>
    </row>
    <row r="11626" spans="1:6" x14ac:dyDescent="0.25">
      <c r="A11626" t="s">
        <v>2332</v>
      </c>
      <c r="B11626" t="s">
        <v>2372</v>
      </c>
      <c r="C11626" t="b">
        <v>0</v>
      </c>
      <c r="D11626" t="s">
        <v>125</v>
      </c>
      <c r="E11626">
        <v>-63</v>
      </c>
      <c r="F11626">
        <v>2020</v>
      </c>
    </row>
    <row r="11627" spans="1:6" x14ac:dyDescent="0.25">
      <c r="A11627" t="s">
        <v>2381</v>
      </c>
      <c r="B11627" t="s">
        <v>2401</v>
      </c>
      <c r="C11627" t="b">
        <v>1</v>
      </c>
      <c r="D11627" t="s">
        <v>55</v>
      </c>
      <c r="E11627">
        <v>3690</v>
      </c>
      <c r="F11627">
        <v>2020</v>
      </c>
    </row>
    <row r="11628" spans="1:6" x14ac:dyDescent="0.25">
      <c r="A11628" t="s">
        <v>2446</v>
      </c>
      <c r="B11628" t="s">
        <v>2401</v>
      </c>
      <c r="C11628" t="b">
        <v>1</v>
      </c>
      <c r="D11628" t="s">
        <v>16</v>
      </c>
      <c r="E11628">
        <v>32777</v>
      </c>
      <c r="F11628">
        <v>2020</v>
      </c>
    </row>
    <row r="11629" spans="1:6" x14ac:dyDescent="0.25">
      <c r="A11629" t="s">
        <v>2394</v>
      </c>
      <c r="B11629" t="s">
        <v>2401</v>
      </c>
      <c r="C11629" t="b">
        <v>1</v>
      </c>
      <c r="D11629" t="s">
        <v>29</v>
      </c>
      <c r="E11629">
        <v>79737</v>
      </c>
      <c r="F11629">
        <v>2020</v>
      </c>
    </row>
    <row r="11630" spans="1:6" x14ac:dyDescent="0.25">
      <c r="A11630" t="s">
        <v>2446</v>
      </c>
      <c r="B11630" t="s">
        <v>2352</v>
      </c>
      <c r="C11630" t="b">
        <v>1</v>
      </c>
      <c r="D11630" t="s">
        <v>24</v>
      </c>
      <c r="E11630">
        <v>168620</v>
      </c>
      <c r="F11630">
        <v>2020</v>
      </c>
    </row>
    <row r="11631" spans="1:6" x14ac:dyDescent="0.25">
      <c r="A11631" t="s">
        <v>2390</v>
      </c>
      <c r="B11631" t="s">
        <v>2401</v>
      </c>
      <c r="C11631" t="b">
        <v>1</v>
      </c>
      <c r="D11631" t="s">
        <v>15</v>
      </c>
      <c r="E11631">
        <v>8143</v>
      </c>
      <c r="F11631">
        <v>2020</v>
      </c>
    </row>
    <row r="11632" spans="1:6" x14ac:dyDescent="0.25">
      <c r="A11632" t="s">
        <v>2390</v>
      </c>
      <c r="B11632" t="s">
        <v>2401</v>
      </c>
      <c r="C11632" t="b">
        <v>1</v>
      </c>
      <c r="D11632" t="s">
        <v>15</v>
      </c>
      <c r="E11632">
        <v>36917</v>
      </c>
      <c r="F11632">
        <v>2020</v>
      </c>
    </row>
    <row r="11633" spans="1:6" x14ac:dyDescent="0.25">
      <c r="A11633" t="s">
        <v>2390</v>
      </c>
      <c r="B11633" t="s">
        <v>2401</v>
      </c>
      <c r="C11633" t="b">
        <v>1</v>
      </c>
      <c r="D11633" t="s">
        <v>52</v>
      </c>
      <c r="E11633">
        <v>1540</v>
      </c>
      <c r="F11633">
        <v>2020</v>
      </c>
    </row>
    <row r="11634" spans="1:6" x14ac:dyDescent="0.25">
      <c r="A11634" t="s">
        <v>2454</v>
      </c>
      <c r="B11634" t="s">
        <v>2401</v>
      </c>
      <c r="C11634" t="b">
        <v>1</v>
      </c>
      <c r="D11634" t="s">
        <v>88</v>
      </c>
      <c r="E11634">
        <v>158084</v>
      </c>
      <c r="F11634">
        <v>2020</v>
      </c>
    </row>
    <row r="11635" spans="1:6" x14ac:dyDescent="0.25">
      <c r="A11635" t="s">
        <v>2332</v>
      </c>
      <c r="B11635" t="s">
        <v>2401</v>
      </c>
      <c r="C11635" t="b">
        <v>0</v>
      </c>
      <c r="D11635" t="s">
        <v>15</v>
      </c>
      <c r="E11635">
        <v>0</v>
      </c>
      <c r="F11635">
        <v>2020</v>
      </c>
    </row>
    <row r="11636" spans="1:6" x14ac:dyDescent="0.25">
      <c r="A11636" t="s">
        <v>2408</v>
      </c>
      <c r="B11636" t="s">
        <v>2401</v>
      </c>
      <c r="C11636" t="b">
        <v>1</v>
      </c>
      <c r="D11636" t="s">
        <v>15</v>
      </c>
      <c r="E11636">
        <v>340841</v>
      </c>
      <c r="F11636">
        <v>2020</v>
      </c>
    </row>
    <row r="11637" spans="1:6" x14ac:dyDescent="0.25">
      <c r="A11637" t="s">
        <v>2394</v>
      </c>
      <c r="B11637" t="s">
        <v>2401</v>
      </c>
      <c r="C11637" t="b">
        <v>1</v>
      </c>
      <c r="D11637" t="s">
        <v>15</v>
      </c>
      <c r="E11637">
        <v>370059</v>
      </c>
      <c r="F11637">
        <v>2020</v>
      </c>
    </row>
    <row r="11638" spans="1:6" x14ac:dyDescent="0.25">
      <c r="A11638" t="s">
        <v>2390</v>
      </c>
      <c r="B11638" t="s">
        <v>2401</v>
      </c>
      <c r="C11638" t="b">
        <v>1</v>
      </c>
      <c r="D11638" t="s">
        <v>15</v>
      </c>
      <c r="E11638">
        <v>13912</v>
      </c>
      <c r="F11638">
        <v>2020</v>
      </c>
    </row>
    <row r="11639" spans="1:6" x14ac:dyDescent="0.25">
      <c r="A11639" t="s">
        <v>2390</v>
      </c>
      <c r="B11639" t="s">
        <v>2401</v>
      </c>
      <c r="C11639" t="b">
        <v>1</v>
      </c>
      <c r="D11639" t="s">
        <v>52</v>
      </c>
      <c r="E11639">
        <v>2734</v>
      </c>
      <c r="F11639">
        <v>2020</v>
      </c>
    </row>
    <row r="11640" spans="1:6" x14ac:dyDescent="0.25">
      <c r="A11640" t="s">
        <v>2390</v>
      </c>
      <c r="B11640" t="s">
        <v>2401</v>
      </c>
      <c r="C11640" t="b">
        <v>1</v>
      </c>
      <c r="D11640" t="s">
        <v>93</v>
      </c>
      <c r="E11640">
        <v>1709</v>
      </c>
      <c r="F11640">
        <v>2020</v>
      </c>
    </row>
    <row r="11641" spans="1:6" x14ac:dyDescent="0.25">
      <c r="A11641" t="s">
        <v>2446</v>
      </c>
      <c r="B11641" t="s">
        <v>2401</v>
      </c>
      <c r="C11641" t="b">
        <v>1</v>
      </c>
      <c r="D11641" t="s">
        <v>15</v>
      </c>
      <c r="E11641">
        <v>49614</v>
      </c>
      <c r="F11641">
        <v>2020</v>
      </c>
    </row>
    <row r="11642" spans="1:6" x14ac:dyDescent="0.25">
      <c r="A11642" t="s">
        <v>2390</v>
      </c>
      <c r="B11642" t="s">
        <v>2372</v>
      </c>
      <c r="C11642" t="b">
        <v>1</v>
      </c>
      <c r="D11642" t="s">
        <v>19</v>
      </c>
      <c r="E11642">
        <v>18895</v>
      </c>
      <c r="F11642">
        <v>2020</v>
      </c>
    </row>
    <row r="11643" spans="1:6" x14ac:dyDescent="0.25">
      <c r="A11643" t="s">
        <v>2408</v>
      </c>
      <c r="B11643" t="s">
        <v>2401</v>
      </c>
      <c r="C11643" t="b">
        <v>1</v>
      </c>
      <c r="D11643" t="s">
        <v>15</v>
      </c>
      <c r="E11643">
        <v>93242</v>
      </c>
      <c r="F11643">
        <v>2020</v>
      </c>
    </row>
    <row r="11644" spans="1:6" x14ac:dyDescent="0.25">
      <c r="A11644" t="s">
        <v>2454</v>
      </c>
      <c r="B11644" t="s">
        <v>2401</v>
      </c>
      <c r="C11644" t="b">
        <v>1</v>
      </c>
      <c r="D11644" t="s">
        <v>114</v>
      </c>
      <c r="E11644">
        <v>363498</v>
      </c>
      <c r="F11644">
        <v>2020</v>
      </c>
    </row>
    <row r="11645" spans="1:6" x14ac:dyDescent="0.25">
      <c r="A11645" t="s">
        <v>2454</v>
      </c>
      <c r="B11645" t="s">
        <v>2401</v>
      </c>
      <c r="C11645" t="b">
        <v>1</v>
      </c>
      <c r="D11645" t="s">
        <v>85</v>
      </c>
      <c r="E11645">
        <v>51045</v>
      </c>
      <c r="F11645">
        <v>2020</v>
      </c>
    </row>
    <row r="11646" spans="1:6" x14ac:dyDescent="0.25">
      <c r="A11646" t="s">
        <v>2383</v>
      </c>
      <c r="B11646" t="s">
        <v>2401</v>
      </c>
      <c r="C11646" t="b">
        <v>1</v>
      </c>
      <c r="D11646" t="s">
        <v>37</v>
      </c>
      <c r="E11646">
        <v>2255</v>
      </c>
      <c r="F11646">
        <v>2020</v>
      </c>
    </row>
    <row r="11647" spans="1:6" x14ac:dyDescent="0.25">
      <c r="A11647" t="s">
        <v>2383</v>
      </c>
      <c r="B11647" t="s">
        <v>2401</v>
      </c>
      <c r="C11647" t="b">
        <v>1</v>
      </c>
      <c r="D11647" t="s">
        <v>37</v>
      </c>
      <c r="E11647">
        <v>2323</v>
      </c>
      <c r="F11647">
        <v>2020</v>
      </c>
    </row>
    <row r="11648" spans="1:6" x14ac:dyDescent="0.25">
      <c r="A11648" t="s">
        <v>2390</v>
      </c>
      <c r="B11648" t="s">
        <v>2401</v>
      </c>
      <c r="C11648" t="b">
        <v>1</v>
      </c>
      <c r="D11648" t="s">
        <v>88</v>
      </c>
      <c r="E11648">
        <v>6505</v>
      </c>
      <c r="F11648">
        <v>2020</v>
      </c>
    </row>
    <row r="11649" spans="1:6" x14ac:dyDescent="0.25">
      <c r="A11649" t="s">
        <v>2390</v>
      </c>
      <c r="B11649" t="s">
        <v>2339</v>
      </c>
      <c r="C11649" t="b">
        <v>1</v>
      </c>
      <c r="D11649" t="s">
        <v>15</v>
      </c>
      <c r="E11649">
        <v>262660</v>
      </c>
      <c r="F11649">
        <v>2020</v>
      </c>
    </row>
    <row r="11650" spans="1:6" x14ac:dyDescent="0.25">
      <c r="A11650" t="s">
        <v>2390</v>
      </c>
      <c r="B11650" t="s">
        <v>2401</v>
      </c>
      <c r="C11650" t="b">
        <v>1</v>
      </c>
      <c r="D11650" t="s">
        <v>88</v>
      </c>
      <c r="E11650">
        <v>2401</v>
      </c>
      <c r="F11650">
        <v>2020</v>
      </c>
    </row>
    <row r="11651" spans="1:6" x14ac:dyDescent="0.25">
      <c r="A11651" t="s">
        <v>2390</v>
      </c>
      <c r="B11651" t="s">
        <v>2401</v>
      </c>
      <c r="C11651" t="b">
        <v>1</v>
      </c>
      <c r="D11651" t="s">
        <v>88</v>
      </c>
      <c r="E11651">
        <v>3617</v>
      </c>
      <c r="F11651">
        <v>2020</v>
      </c>
    </row>
    <row r="11652" spans="1:6" x14ac:dyDescent="0.25">
      <c r="A11652" t="s">
        <v>2390</v>
      </c>
      <c r="B11652" t="s">
        <v>2401</v>
      </c>
      <c r="C11652" t="b">
        <v>1</v>
      </c>
      <c r="D11652" t="s">
        <v>88</v>
      </c>
      <c r="E11652">
        <v>3486</v>
      </c>
      <c r="F11652">
        <v>2020</v>
      </c>
    </row>
    <row r="11653" spans="1:6" x14ac:dyDescent="0.25">
      <c r="A11653" t="s">
        <v>2446</v>
      </c>
      <c r="B11653" t="s">
        <v>2401</v>
      </c>
      <c r="C11653" t="b">
        <v>1</v>
      </c>
      <c r="D11653" t="s">
        <v>88</v>
      </c>
      <c r="E11653">
        <v>8612</v>
      </c>
      <c r="F11653">
        <v>2020</v>
      </c>
    </row>
    <row r="11654" spans="1:6" x14ac:dyDescent="0.25">
      <c r="A11654" t="s">
        <v>2390</v>
      </c>
      <c r="B11654" t="s">
        <v>2372</v>
      </c>
      <c r="C11654" t="b">
        <v>1</v>
      </c>
      <c r="D11654" t="s">
        <v>19</v>
      </c>
      <c r="E11654">
        <v>19073</v>
      </c>
      <c r="F11654">
        <v>2020</v>
      </c>
    </row>
    <row r="11655" spans="1:6" x14ac:dyDescent="0.25">
      <c r="A11655" t="s">
        <v>2446</v>
      </c>
      <c r="B11655" t="s">
        <v>2401</v>
      </c>
      <c r="C11655" t="b">
        <v>1</v>
      </c>
      <c r="D11655" t="s">
        <v>19</v>
      </c>
      <c r="E11655">
        <v>3122</v>
      </c>
      <c r="F11655">
        <v>2020</v>
      </c>
    </row>
    <row r="11656" spans="1:6" x14ac:dyDescent="0.25">
      <c r="A11656" t="s">
        <v>2390</v>
      </c>
      <c r="B11656" t="s">
        <v>2401</v>
      </c>
      <c r="C11656" t="b">
        <v>1</v>
      </c>
      <c r="D11656" t="s">
        <v>88</v>
      </c>
      <c r="E11656">
        <v>3337</v>
      </c>
      <c r="F11656">
        <v>2020</v>
      </c>
    </row>
    <row r="11657" spans="1:6" x14ac:dyDescent="0.25">
      <c r="A11657" t="s">
        <v>2390</v>
      </c>
      <c r="B11657" t="s">
        <v>2401</v>
      </c>
      <c r="C11657" t="b">
        <v>1</v>
      </c>
      <c r="D11657" t="s">
        <v>55</v>
      </c>
      <c r="E11657">
        <v>7829</v>
      </c>
      <c r="F11657">
        <v>2020</v>
      </c>
    </row>
    <row r="11658" spans="1:6" x14ac:dyDescent="0.25">
      <c r="A11658" t="s">
        <v>2446</v>
      </c>
      <c r="B11658" t="s">
        <v>2401</v>
      </c>
      <c r="C11658" t="b">
        <v>1</v>
      </c>
      <c r="D11658" t="s">
        <v>97</v>
      </c>
      <c r="E11658">
        <v>3512</v>
      </c>
      <c r="F11658">
        <v>2020</v>
      </c>
    </row>
    <row r="11659" spans="1:6" x14ac:dyDescent="0.25">
      <c r="A11659" t="s">
        <v>2446</v>
      </c>
      <c r="B11659" t="s">
        <v>2401</v>
      </c>
      <c r="C11659" t="b">
        <v>1</v>
      </c>
      <c r="D11659" t="s">
        <v>3</v>
      </c>
      <c r="E11659">
        <v>130714</v>
      </c>
      <c r="F11659">
        <v>2020</v>
      </c>
    </row>
    <row r="11660" spans="1:6" x14ac:dyDescent="0.25">
      <c r="A11660" t="s">
        <v>2390</v>
      </c>
      <c r="B11660" t="s">
        <v>2339</v>
      </c>
      <c r="C11660" t="b">
        <v>1</v>
      </c>
      <c r="D11660" t="s">
        <v>114</v>
      </c>
      <c r="E11660">
        <v>355095</v>
      </c>
      <c r="F11660">
        <v>2020</v>
      </c>
    </row>
    <row r="11661" spans="1:6" x14ac:dyDescent="0.25">
      <c r="A11661" t="s">
        <v>2446</v>
      </c>
      <c r="B11661" t="s">
        <v>2401</v>
      </c>
      <c r="C11661" t="b">
        <v>1</v>
      </c>
      <c r="D11661" t="s">
        <v>15</v>
      </c>
      <c r="E11661">
        <v>5284</v>
      </c>
      <c r="F11661">
        <v>2020</v>
      </c>
    </row>
    <row r="11662" spans="1:6" x14ac:dyDescent="0.25">
      <c r="A11662" t="s">
        <v>2332</v>
      </c>
      <c r="B11662" t="s">
        <v>2372</v>
      </c>
      <c r="C11662" t="b">
        <v>0</v>
      </c>
      <c r="D11662" t="s">
        <v>24</v>
      </c>
      <c r="E11662">
        <v>-242</v>
      </c>
      <c r="F11662">
        <v>2020</v>
      </c>
    </row>
    <row r="11663" spans="1:6" x14ac:dyDescent="0.25">
      <c r="A11663" t="s">
        <v>2446</v>
      </c>
      <c r="B11663" t="s">
        <v>2401</v>
      </c>
      <c r="C11663" t="b">
        <v>1</v>
      </c>
      <c r="D11663" t="s">
        <v>24</v>
      </c>
      <c r="E11663">
        <v>155917</v>
      </c>
      <c r="F11663">
        <v>2020</v>
      </c>
    </row>
    <row r="11664" spans="1:6" x14ac:dyDescent="0.25">
      <c r="A11664" t="s">
        <v>2446</v>
      </c>
      <c r="B11664" t="s">
        <v>2401</v>
      </c>
      <c r="C11664" t="b">
        <v>1</v>
      </c>
      <c r="D11664" t="s">
        <v>8</v>
      </c>
      <c r="E11664">
        <v>44545</v>
      </c>
      <c r="F11664">
        <v>2020</v>
      </c>
    </row>
    <row r="11665" spans="1:6" x14ac:dyDescent="0.25">
      <c r="A11665" t="s">
        <v>2446</v>
      </c>
      <c r="B11665" t="s">
        <v>2401</v>
      </c>
      <c r="C11665" t="b">
        <v>1</v>
      </c>
      <c r="D11665" t="s">
        <v>27</v>
      </c>
      <c r="E11665">
        <v>98209</v>
      </c>
      <c r="F11665">
        <v>2020</v>
      </c>
    </row>
    <row r="11666" spans="1:6" x14ac:dyDescent="0.25">
      <c r="A11666" t="s">
        <v>2446</v>
      </c>
      <c r="B11666" t="s">
        <v>2401</v>
      </c>
      <c r="C11666" t="b">
        <v>1</v>
      </c>
      <c r="D11666" t="s">
        <v>27</v>
      </c>
      <c r="E11666">
        <v>188919</v>
      </c>
      <c r="F11666">
        <v>2020</v>
      </c>
    </row>
    <row r="11667" spans="1:6" x14ac:dyDescent="0.25">
      <c r="A11667" t="s">
        <v>2390</v>
      </c>
      <c r="B11667" t="s">
        <v>2401</v>
      </c>
      <c r="C11667" t="b">
        <v>1</v>
      </c>
      <c r="D11667" t="s">
        <v>55</v>
      </c>
      <c r="E11667">
        <v>7848</v>
      </c>
      <c r="F11667">
        <v>2020</v>
      </c>
    </row>
    <row r="11668" spans="1:6" x14ac:dyDescent="0.25">
      <c r="A11668" t="s">
        <v>2390</v>
      </c>
      <c r="B11668" t="s">
        <v>2401</v>
      </c>
      <c r="C11668" t="b">
        <v>1</v>
      </c>
      <c r="D11668" t="s">
        <v>55</v>
      </c>
      <c r="E11668">
        <v>2048</v>
      </c>
      <c r="F11668">
        <v>2020</v>
      </c>
    </row>
    <row r="11669" spans="1:6" x14ac:dyDescent="0.25">
      <c r="A11669" t="s">
        <v>2446</v>
      </c>
      <c r="B11669" t="s">
        <v>2401</v>
      </c>
      <c r="C11669" t="b">
        <v>1</v>
      </c>
      <c r="D11669" t="s">
        <v>32</v>
      </c>
      <c r="E11669">
        <v>186520</v>
      </c>
      <c r="F11669">
        <v>2020</v>
      </c>
    </row>
    <row r="11670" spans="1:6" x14ac:dyDescent="0.25">
      <c r="A11670" t="s">
        <v>2390</v>
      </c>
      <c r="B11670" t="s">
        <v>2339</v>
      </c>
      <c r="C11670" t="b">
        <v>1</v>
      </c>
      <c r="D11670" t="s">
        <v>42</v>
      </c>
      <c r="E11670">
        <v>866135</v>
      </c>
      <c r="F11670">
        <v>2020</v>
      </c>
    </row>
    <row r="11671" spans="1:6" x14ac:dyDescent="0.25">
      <c r="A11671" t="s">
        <v>2446</v>
      </c>
      <c r="B11671" t="s">
        <v>2401</v>
      </c>
      <c r="C11671" t="b">
        <v>1</v>
      </c>
      <c r="D11671" t="s">
        <v>24</v>
      </c>
      <c r="E11671">
        <v>8930</v>
      </c>
      <c r="F11671">
        <v>2020</v>
      </c>
    </row>
    <row r="11672" spans="1:6" x14ac:dyDescent="0.25">
      <c r="A11672" t="s">
        <v>2390</v>
      </c>
      <c r="B11672" t="s">
        <v>2401</v>
      </c>
      <c r="C11672" t="b">
        <v>1</v>
      </c>
      <c r="D11672" t="s">
        <v>88</v>
      </c>
      <c r="E11672">
        <v>3346</v>
      </c>
      <c r="F11672">
        <v>2020</v>
      </c>
    </row>
    <row r="11673" spans="1:6" x14ac:dyDescent="0.25">
      <c r="A11673" t="s">
        <v>2390</v>
      </c>
      <c r="B11673" t="s">
        <v>2401</v>
      </c>
      <c r="C11673" t="b">
        <v>1</v>
      </c>
      <c r="D11673" t="s">
        <v>55</v>
      </c>
      <c r="E11673">
        <v>3178</v>
      </c>
      <c r="F11673">
        <v>2020</v>
      </c>
    </row>
    <row r="11674" spans="1:6" x14ac:dyDescent="0.25">
      <c r="A11674" t="s">
        <v>2390</v>
      </c>
      <c r="B11674" t="s">
        <v>2401</v>
      </c>
      <c r="C11674" t="b">
        <v>1</v>
      </c>
      <c r="D11674" t="s">
        <v>55</v>
      </c>
      <c r="E11674">
        <v>3680</v>
      </c>
      <c r="F11674">
        <v>2020</v>
      </c>
    </row>
    <row r="11675" spans="1:6" x14ac:dyDescent="0.25">
      <c r="A11675" t="s">
        <v>2390</v>
      </c>
      <c r="B11675" t="s">
        <v>2401</v>
      </c>
      <c r="C11675" t="b">
        <v>1</v>
      </c>
      <c r="D11675" t="s">
        <v>55</v>
      </c>
      <c r="E11675">
        <v>7386</v>
      </c>
      <c r="F11675">
        <v>2020</v>
      </c>
    </row>
    <row r="11676" spans="1:6" x14ac:dyDescent="0.25">
      <c r="A11676" t="s">
        <v>2446</v>
      </c>
      <c r="B11676" t="s">
        <v>2401</v>
      </c>
      <c r="C11676" t="b">
        <v>1</v>
      </c>
      <c r="D11676" t="s">
        <v>55</v>
      </c>
      <c r="E11676">
        <v>6436</v>
      </c>
      <c r="F11676">
        <v>2020</v>
      </c>
    </row>
    <row r="11677" spans="1:6" x14ac:dyDescent="0.25">
      <c r="A11677" t="s">
        <v>2408</v>
      </c>
      <c r="B11677" t="s">
        <v>2401</v>
      </c>
      <c r="C11677" t="b">
        <v>1</v>
      </c>
      <c r="D11677" t="s">
        <v>15</v>
      </c>
      <c r="E11677">
        <v>40699</v>
      </c>
      <c r="F11677">
        <v>2020</v>
      </c>
    </row>
    <row r="11678" spans="1:6" x14ac:dyDescent="0.25">
      <c r="A11678" t="s">
        <v>2446</v>
      </c>
      <c r="B11678" t="s">
        <v>2401</v>
      </c>
      <c r="C11678" t="b">
        <v>1</v>
      </c>
      <c r="D11678" t="s">
        <v>15</v>
      </c>
      <c r="E11678">
        <v>49767</v>
      </c>
      <c r="F11678">
        <v>2020</v>
      </c>
    </row>
    <row r="11679" spans="1:6" x14ac:dyDescent="0.25">
      <c r="A11679" t="s">
        <v>2446</v>
      </c>
      <c r="B11679" t="s">
        <v>2401</v>
      </c>
      <c r="C11679" t="b">
        <v>1</v>
      </c>
      <c r="D11679" t="s">
        <v>15</v>
      </c>
      <c r="E11679">
        <v>50407</v>
      </c>
      <c r="F11679">
        <v>2020</v>
      </c>
    </row>
    <row r="11680" spans="1:6" x14ac:dyDescent="0.25">
      <c r="A11680" t="s">
        <v>2446</v>
      </c>
      <c r="B11680" t="s">
        <v>2401</v>
      </c>
      <c r="C11680" t="b">
        <v>1</v>
      </c>
      <c r="D11680" t="s">
        <v>15</v>
      </c>
      <c r="E11680">
        <v>37798</v>
      </c>
      <c r="F11680">
        <v>2020</v>
      </c>
    </row>
    <row r="11681" spans="1:6" x14ac:dyDescent="0.25">
      <c r="A11681" t="s">
        <v>2446</v>
      </c>
      <c r="B11681" t="s">
        <v>2401</v>
      </c>
      <c r="C11681" t="b">
        <v>1</v>
      </c>
      <c r="D11681" t="s">
        <v>15</v>
      </c>
      <c r="E11681">
        <v>48698</v>
      </c>
      <c r="F11681">
        <v>2020</v>
      </c>
    </row>
    <row r="11682" spans="1:6" x14ac:dyDescent="0.25">
      <c r="A11682" t="s">
        <v>2446</v>
      </c>
      <c r="B11682" t="s">
        <v>2401</v>
      </c>
      <c r="C11682" t="b">
        <v>1</v>
      </c>
      <c r="D11682" t="s">
        <v>27</v>
      </c>
      <c r="E11682">
        <v>144524</v>
      </c>
      <c r="F11682">
        <v>2020</v>
      </c>
    </row>
    <row r="11683" spans="1:6" x14ac:dyDescent="0.25">
      <c r="A11683" t="s">
        <v>2390</v>
      </c>
      <c r="B11683" t="s">
        <v>2401</v>
      </c>
      <c r="C11683" t="b">
        <v>1</v>
      </c>
      <c r="D11683" t="s">
        <v>15</v>
      </c>
      <c r="E11683">
        <v>6390</v>
      </c>
      <c r="F11683">
        <v>2020</v>
      </c>
    </row>
    <row r="11684" spans="1:6" x14ac:dyDescent="0.25">
      <c r="A11684" t="s">
        <v>2338</v>
      </c>
      <c r="B11684" t="s">
        <v>2386</v>
      </c>
      <c r="C11684" t="b">
        <v>1</v>
      </c>
      <c r="D11684" t="s">
        <v>27</v>
      </c>
      <c r="E11684">
        <v>195943.77</v>
      </c>
      <c r="F11684">
        <v>2020</v>
      </c>
    </row>
    <row r="11685" spans="1:6" x14ac:dyDescent="0.25">
      <c r="A11685" t="s">
        <v>2353</v>
      </c>
      <c r="B11685" t="s">
        <v>2347</v>
      </c>
      <c r="C11685" t="b">
        <v>0</v>
      </c>
      <c r="D11685" t="s">
        <v>27</v>
      </c>
      <c r="E11685">
        <v>11480.298000000001</v>
      </c>
      <c r="F11685">
        <v>2020</v>
      </c>
    </row>
    <row r="11686" spans="1:6" x14ac:dyDescent="0.25">
      <c r="A11686" t="s">
        <v>2338</v>
      </c>
      <c r="B11686" t="s">
        <v>2386</v>
      </c>
      <c r="C11686" t="b">
        <v>1</v>
      </c>
      <c r="D11686" t="s">
        <v>27</v>
      </c>
      <c r="E11686">
        <v>8.2759999999999998</v>
      </c>
      <c r="F11686">
        <v>2020</v>
      </c>
    </row>
    <row r="11687" spans="1:6" x14ac:dyDescent="0.25">
      <c r="A11687" t="s">
        <v>2353</v>
      </c>
      <c r="B11687" t="s">
        <v>2350</v>
      </c>
      <c r="C11687" t="b">
        <v>0</v>
      </c>
      <c r="D11687" t="s">
        <v>27</v>
      </c>
      <c r="E11687">
        <v>7.7789999999999999</v>
      </c>
      <c r="F11687">
        <v>2020</v>
      </c>
    </row>
    <row r="11688" spans="1:6" x14ac:dyDescent="0.25">
      <c r="A11688" t="s">
        <v>2338</v>
      </c>
      <c r="B11688" t="s">
        <v>2386</v>
      </c>
      <c r="C11688" t="b">
        <v>1</v>
      </c>
      <c r="D11688" t="s">
        <v>27</v>
      </c>
      <c r="E11688">
        <v>97500.226999999999</v>
      </c>
      <c r="F11688">
        <v>2020</v>
      </c>
    </row>
    <row r="11689" spans="1:6" x14ac:dyDescent="0.25">
      <c r="A11689" t="s">
        <v>2446</v>
      </c>
      <c r="B11689" t="s">
        <v>2401</v>
      </c>
      <c r="C11689" t="b">
        <v>1</v>
      </c>
      <c r="D11689" t="s">
        <v>15</v>
      </c>
      <c r="E11689">
        <v>7446</v>
      </c>
      <c r="F11689">
        <v>2020</v>
      </c>
    </row>
    <row r="11690" spans="1:6" x14ac:dyDescent="0.25">
      <c r="A11690" t="s">
        <v>2446</v>
      </c>
      <c r="B11690" t="s">
        <v>2401</v>
      </c>
      <c r="C11690" t="b">
        <v>1</v>
      </c>
      <c r="D11690" t="s">
        <v>15</v>
      </c>
      <c r="E11690">
        <v>5437</v>
      </c>
      <c r="F11690">
        <v>2020</v>
      </c>
    </row>
    <row r="11691" spans="1:6" x14ac:dyDescent="0.25">
      <c r="A11691" t="s">
        <v>2446</v>
      </c>
      <c r="B11691" t="s">
        <v>2339</v>
      </c>
      <c r="C11691" t="b">
        <v>1</v>
      </c>
      <c r="D11691" t="s">
        <v>114</v>
      </c>
      <c r="E11691">
        <v>1076693</v>
      </c>
      <c r="F11691">
        <v>2020</v>
      </c>
    </row>
    <row r="11692" spans="1:6" x14ac:dyDescent="0.25">
      <c r="A11692" t="s">
        <v>2446</v>
      </c>
      <c r="B11692" t="s">
        <v>2339</v>
      </c>
      <c r="C11692" t="b">
        <v>1</v>
      </c>
      <c r="D11692" t="s">
        <v>90</v>
      </c>
      <c r="E11692">
        <v>464376</v>
      </c>
      <c r="F11692">
        <v>2020</v>
      </c>
    </row>
    <row r="11693" spans="1:6" x14ac:dyDescent="0.25">
      <c r="A11693" t="s">
        <v>2390</v>
      </c>
      <c r="B11693" t="s">
        <v>2401</v>
      </c>
      <c r="C11693" t="b">
        <v>1</v>
      </c>
      <c r="D11693" t="s">
        <v>52</v>
      </c>
      <c r="E11693">
        <v>2550</v>
      </c>
      <c r="F11693">
        <v>2020</v>
      </c>
    </row>
    <row r="11694" spans="1:6" x14ac:dyDescent="0.25">
      <c r="A11694" t="s">
        <v>2446</v>
      </c>
      <c r="B11694" t="s">
        <v>2401</v>
      </c>
      <c r="C11694" t="b">
        <v>1</v>
      </c>
      <c r="D11694" t="s">
        <v>15</v>
      </c>
      <c r="E11694">
        <v>57139</v>
      </c>
      <c r="F11694">
        <v>2020</v>
      </c>
    </row>
    <row r="11695" spans="1:6" x14ac:dyDescent="0.25">
      <c r="A11695" t="s">
        <v>2446</v>
      </c>
      <c r="B11695" t="s">
        <v>2401</v>
      </c>
      <c r="C11695" t="b">
        <v>1</v>
      </c>
      <c r="D11695" t="s">
        <v>15</v>
      </c>
      <c r="E11695">
        <v>277445</v>
      </c>
      <c r="F11695">
        <v>2020</v>
      </c>
    </row>
    <row r="11696" spans="1:6" x14ac:dyDescent="0.25">
      <c r="A11696" t="s">
        <v>2446</v>
      </c>
      <c r="B11696" t="s">
        <v>2401</v>
      </c>
      <c r="C11696" t="b">
        <v>1</v>
      </c>
      <c r="D11696" t="s">
        <v>15</v>
      </c>
      <c r="E11696">
        <v>295392</v>
      </c>
      <c r="F11696">
        <v>2020</v>
      </c>
    </row>
    <row r="11697" spans="1:6" x14ac:dyDescent="0.25">
      <c r="A11697" t="s">
        <v>2400</v>
      </c>
      <c r="B11697" t="s">
        <v>2401</v>
      </c>
      <c r="C11697" t="b">
        <v>1</v>
      </c>
      <c r="D11697" t="s">
        <v>15</v>
      </c>
      <c r="E11697">
        <v>223126</v>
      </c>
      <c r="F11697">
        <v>2020</v>
      </c>
    </row>
    <row r="11698" spans="1:6" x14ac:dyDescent="0.25">
      <c r="A11698" t="s">
        <v>2400</v>
      </c>
      <c r="B11698" t="s">
        <v>2401</v>
      </c>
      <c r="C11698" t="b">
        <v>1</v>
      </c>
      <c r="D11698" t="s">
        <v>15</v>
      </c>
      <c r="E11698">
        <v>89027</v>
      </c>
      <c r="F11698">
        <v>2020</v>
      </c>
    </row>
    <row r="11699" spans="1:6" x14ac:dyDescent="0.25">
      <c r="A11699" t="s">
        <v>2390</v>
      </c>
      <c r="B11699" t="s">
        <v>2401</v>
      </c>
      <c r="C11699" t="b">
        <v>1</v>
      </c>
      <c r="D11699" t="s">
        <v>52</v>
      </c>
      <c r="E11699">
        <v>1591</v>
      </c>
      <c r="F11699">
        <v>2020</v>
      </c>
    </row>
    <row r="11700" spans="1:6" x14ac:dyDescent="0.25">
      <c r="A11700" t="s">
        <v>2446</v>
      </c>
      <c r="B11700" t="s">
        <v>2401</v>
      </c>
      <c r="C11700" t="b">
        <v>1</v>
      </c>
      <c r="D11700" t="s">
        <v>85</v>
      </c>
      <c r="E11700">
        <v>1184</v>
      </c>
      <c r="F11700">
        <v>2020</v>
      </c>
    </row>
    <row r="11701" spans="1:6" x14ac:dyDescent="0.25">
      <c r="A11701" t="s">
        <v>2408</v>
      </c>
      <c r="B11701" t="s">
        <v>2401</v>
      </c>
      <c r="C11701" t="b">
        <v>1</v>
      </c>
      <c r="D11701" t="s">
        <v>85</v>
      </c>
      <c r="E11701">
        <v>2104</v>
      </c>
      <c r="F11701">
        <v>2020</v>
      </c>
    </row>
    <row r="11702" spans="1:6" x14ac:dyDescent="0.25">
      <c r="A11702" t="s">
        <v>2408</v>
      </c>
      <c r="B11702" t="s">
        <v>2401</v>
      </c>
      <c r="C11702" t="b">
        <v>1</v>
      </c>
      <c r="D11702" t="s">
        <v>55</v>
      </c>
      <c r="E11702">
        <v>2186</v>
      </c>
      <c r="F11702">
        <v>2020</v>
      </c>
    </row>
    <row r="11703" spans="1:6" x14ac:dyDescent="0.25">
      <c r="A11703" t="s">
        <v>2332</v>
      </c>
      <c r="B11703" t="s">
        <v>2386</v>
      </c>
      <c r="C11703" t="b">
        <v>0</v>
      </c>
      <c r="D11703" t="s">
        <v>15</v>
      </c>
      <c r="E11703">
        <v>0</v>
      </c>
      <c r="F11703">
        <v>2020</v>
      </c>
    </row>
    <row r="11704" spans="1:6" x14ac:dyDescent="0.25">
      <c r="A11704" t="s">
        <v>2332</v>
      </c>
      <c r="B11704" t="s">
        <v>2347</v>
      </c>
      <c r="C11704" t="b">
        <v>0</v>
      </c>
      <c r="D11704" t="s">
        <v>15</v>
      </c>
      <c r="E11704">
        <v>0</v>
      </c>
      <c r="F11704">
        <v>2020</v>
      </c>
    </row>
    <row r="11705" spans="1:6" x14ac:dyDescent="0.25">
      <c r="A11705" t="s">
        <v>2332</v>
      </c>
      <c r="B11705" t="s">
        <v>2386</v>
      </c>
      <c r="C11705" t="b">
        <v>0</v>
      </c>
      <c r="D11705" t="s">
        <v>15</v>
      </c>
      <c r="E11705">
        <v>0</v>
      </c>
      <c r="F11705">
        <v>2020</v>
      </c>
    </row>
    <row r="11706" spans="1:6" x14ac:dyDescent="0.25">
      <c r="A11706" t="s">
        <v>2390</v>
      </c>
      <c r="B11706" t="s">
        <v>2401</v>
      </c>
      <c r="C11706" t="b">
        <v>1</v>
      </c>
      <c r="D11706" t="s">
        <v>88</v>
      </c>
      <c r="E11706">
        <v>3180</v>
      </c>
      <c r="F11706">
        <v>2020</v>
      </c>
    </row>
    <row r="11707" spans="1:6" x14ac:dyDescent="0.25">
      <c r="A11707" t="s">
        <v>2385</v>
      </c>
      <c r="B11707" t="s">
        <v>2352</v>
      </c>
      <c r="C11707" t="b">
        <v>0</v>
      </c>
      <c r="D11707" t="s">
        <v>58</v>
      </c>
      <c r="E11707">
        <v>7790.02</v>
      </c>
      <c r="F11707">
        <v>2020</v>
      </c>
    </row>
    <row r="11708" spans="1:6" x14ac:dyDescent="0.25">
      <c r="A11708" t="s">
        <v>2390</v>
      </c>
      <c r="B11708" t="s">
        <v>2339</v>
      </c>
      <c r="C11708" t="b">
        <v>1</v>
      </c>
      <c r="D11708" t="s">
        <v>114</v>
      </c>
      <c r="E11708">
        <v>945992</v>
      </c>
      <c r="F11708">
        <v>2020</v>
      </c>
    </row>
    <row r="11709" spans="1:6" x14ac:dyDescent="0.25">
      <c r="A11709" t="s">
        <v>2390</v>
      </c>
      <c r="B11709" t="s">
        <v>2401</v>
      </c>
      <c r="C11709" t="b">
        <v>1</v>
      </c>
      <c r="D11709" t="s">
        <v>88</v>
      </c>
      <c r="E11709">
        <v>3047</v>
      </c>
      <c r="F11709">
        <v>2020</v>
      </c>
    </row>
    <row r="11710" spans="1:6" x14ac:dyDescent="0.25">
      <c r="A11710" t="s">
        <v>2390</v>
      </c>
      <c r="B11710" t="s">
        <v>2401</v>
      </c>
      <c r="C11710" t="b">
        <v>1</v>
      </c>
      <c r="D11710" t="s">
        <v>88</v>
      </c>
      <c r="E11710">
        <v>9098</v>
      </c>
      <c r="F11710">
        <v>2020</v>
      </c>
    </row>
    <row r="11711" spans="1:6" x14ac:dyDescent="0.25">
      <c r="A11711" t="s">
        <v>2390</v>
      </c>
      <c r="B11711" t="s">
        <v>2401</v>
      </c>
      <c r="C11711" t="b">
        <v>1</v>
      </c>
      <c r="D11711" t="s">
        <v>88</v>
      </c>
      <c r="E11711">
        <v>3354</v>
      </c>
      <c r="F11711">
        <v>2020</v>
      </c>
    </row>
    <row r="11712" spans="1:6" x14ac:dyDescent="0.25">
      <c r="A11712" t="s">
        <v>2390</v>
      </c>
      <c r="B11712" t="s">
        <v>2401</v>
      </c>
      <c r="C11712" t="b">
        <v>1</v>
      </c>
      <c r="D11712" t="s">
        <v>88</v>
      </c>
      <c r="E11712">
        <v>7774</v>
      </c>
      <c r="F11712">
        <v>2020</v>
      </c>
    </row>
    <row r="11713" spans="1:6" x14ac:dyDescent="0.25">
      <c r="A11713" t="s">
        <v>2446</v>
      </c>
      <c r="B11713" t="s">
        <v>2372</v>
      </c>
      <c r="C11713" t="b">
        <v>1</v>
      </c>
      <c r="D11713" t="s">
        <v>19</v>
      </c>
      <c r="E11713">
        <v>14318</v>
      </c>
      <c r="F11713">
        <v>2020</v>
      </c>
    </row>
    <row r="11714" spans="1:6" x14ac:dyDescent="0.25">
      <c r="A11714" t="s">
        <v>2446</v>
      </c>
      <c r="B11714" t="s">
        <v>2401</v>
      </c>
      <c r="C11714" t="b">
        <v>1</v>
      </c>
      <c r="D11714" t="s">
        <v>55</v>
      </c>
      <c r="E11714">
        <v>3344</v>
      </c>
      <c r="F11714">
        <v>2020</v>
      </c>
    </row>
    <row r="11715" spans="1:6" x14ac:dyDescent="0.25">
      <c r="A11715" t="s">
        <v>2446</v>
      </c>
      <c r="B11715" t="s">
        <v>2401</v>
      </c>
      <c r="C11715" t="b">
        <v>1</v>
      </c>
      <c r="D11715" t="s">
        <v>55</v>
      </c>
      <c r="E11715">
        <v>2578</v>
      </c>
      <c r="F11715">
        <v>2020</v>
      </c>
    </row>
    <row r="11716" spans="1:6" x14ac:dyDescent="0.25">
      <c r="A11716" t="s">
        <v>2446</v>
      </c>
      <c r="B11716" t="s">
        <v>2401</v>
      </c>
      <c r="C11716" t="b">
        <v>1</v>
      </c>
      <c r="D11716" t="s">
        <v>97</v>
      </c>
      <c r="E11716">
        <v>1758</v>
      </c>
      <c r="F11716">
        <v>2020</v>
      </c>
    </row>
    <row r="11717" spans="1:6" x14ac:dyDescent="0.25">
      <c r="A11717" t="s">
        <v>2446</v>
      </c>
      <c r="B11717" t="s">
        <v>2401</v>
      </c>
      <c r="C11717" t="b">
        <v>1</v>
      </c>
      <c r="D11717" t="s">
        <v>79</v>
      </c>
      <c r="E11717">
        <v>1662</v>
      </c>
      <c r="F11717">
        <v>2020</v>
      </c>
    </row>
    <row r="11718" spans="1:6" x14ac:dyDescent="0.25">
      <c r="A11718" t="s">
        <v>2408</v>
      </c>
      <c r="B11718" t="s">
        <v>2401</v>
      </c>
      <c r="C11718" t="b">
        <v>1</v>
      </c>
      <c r="D11718" t="s">
        <v>85</v>
      </c>
      <c r="E11718">
        <v>1635</v>
      </c>
      <c r="F11718">
        <v>2020</v>
      </c>
    </row>
    <row r="11719" spans="1:6" x14ac:dyDescent="0.25">
      <c r="A11719" t="s">
        <v>2408</v>
      </c>
      <c r="B11719" t="s">
        <v>2401</v>
      </c>
      <c r="C11719" t="b">
        <v>1</v>
      </c>
      <c r="D11719" t="s">
        <v>85</v>
      </c>
      <c r="E11719">
        <v>1260</v>
      </c>
      <c r="F11719">
        <v>2020</v>
      </c>
    </row>
    <row r="11720" spans="1:6" x14ac:dyDescent="0.25">
      <c r="A11720" t="s">
        <v>2408</v>
      </c>
      <c r="B11720" t="s">
        <v>2401</v>
      </c>
      <c r="C11720" t="b">
        <v>1</v>
      </c>
      <c r="D11720" t="s">
        <v>55</v>
      </c>
      <c r="E11720">
        <v>924</v>
      </c>
      <c r="F11720">
        <v>2020</v>
      </c>
    </row>
    <row r="11721" spans="1:6" x14ac:dyDescent="0.25">
      <c r="A11721" t="s">
        <v>2446</v>
      </c>
      <c r="B11721" t="s">
        <v>2401</v>
      </c>
      <c r="C11721" t="b">
        <v>1</v>
      </c>
      <c r="D11721" t="s">
        <v>58</v>
      </c>
      <c r="E11721">
        <v>1545</v>
      </c>
      <c r="F11721">
        <v>2020</v>
      </c>
    </row>
    <row r="11722" spans="1:6" x14ac:dyDescent="0.25">
      <c r="A11722" t="s">
        <v>2446</v>
      </c>
      <c r="B11722" t="s">
        <v>2401</v>
      </c>
      <c r="C11722" t="b">
        <v>1</v>
      </c>
      <c r="D11722" t="s">
        <v>58</v>
      </c>
      <c r="E11722">
        <v>4105</v>
      </c>
      <c r="F11722">
        <v>2020</v>
      </c>
    </row>
    <row r="11723" spans="1:6" x14ac:dyDescent="0.25">
      <c r="A11723" t="s">
        <v>2446</v>
      </c>
      <c r="B11723" t="s">
        <v>2341</v>
      </c>
      <c r="C11723" t="b">
        <v>0</v>
      </c>
      <c r="D11723" t="s">
        <v>16</v>
      </c>
      <c r="E11723">
        <v>5133</v>
      </c>
      <c r="F11723">
        <v>2020</v>
      </c>
    </row>
    <row r="11724" spans="1:6" x14ac:dyDescent="0.25">
      <c r="A11724" t="s">
        <v>2390</v>
      </c>
      <c r="B11724" t="s">
        <v>2372</v>
      </c>
      <c r="C11724" t="b">
        <v>1</v>
      </c>
      <c r="D11724" t="s">
        <v>15</v>
      </c>
      <c r="E11724">
        <v>4992</v>
      </c>
      <c r="F11724">
        <v>2020</v>
      </c>
    </row>
    <row r="11725" spans="1:6" x14ac:dyDescent="0.25">
      <c r="A11725" t="s">
        <v>2408</v>
      </c>
      <c r="B11725" t="s">
        <v>2343</v>
      </c>
      <c r="C11725" t="b">
        <v>1</v>
      </c>
      <c r="D11725" t="s">
        <v>114</v>
      </c>
      <c r="E11725">
        <v>2041116</v>
      </c>
      <c r="F11725">
        <v>2020</v>
      </c>
    </row>
    <row r="11726" spans="1:6" x14ac:dyDescent="0.25">
      <c r="A11726" t="s">
        <v>2408</v>
      </c>
      <c r="B11726" t="s">
        <v>2343</v>
      </c>
      <c r="C11726" t="b">
        <v>1</v>
      </c>
      <c r="D11726" t="s">
        <v>114</v>
      </c>
      <c r="E11726">
        <v>3557401</v>
      </c>
      <c r="F11726">
        <v>2020</v>
      </c>
    </row>
    <row r="11727" spans="1:6" x14ac:dyDescent="0.25">
      <c r="A11727" t="s">
        <v>2332</v>
      </c>
      <c r="B11727" t="s">
        <v>2372</v>
      </c>
      <c r="C11727" t="b">
        <v>0</v>
      </c>
      <c r="D11727" t="s">
        <v>114</v>
      </c>
      <c r="E11727">
        <v>-14204</v>
      </c>
      <c r="F11727">
        <v>2020</v>
      </c>
    </row>
    <row r="11728" spans="1:6" x14ac:dyDescent="0.25">
      <c r="A11728" t="s">
        <v>2454</v>
      </c>
      <c r="B11728" t="s">
        <v>2401</v>
      </c>
      <c r="C11728" t="b">
        <v>1</v>
      </c>
      <c r="D11728" t="s">
        <v>114</v>
      </c>
      <c r="E11728">
        <v>422348</v>
      </c>
      <c r="F11728">
        <v>2020</v>
      </c>
    </row>
    <row r="11729" spans="1:6" x14ac:dyDescent="0.25">
      <c r="A11729" t="s">
        <v>2446</v>
      </c>
      <c r="B11729" t="s">
        <v>2401</v>
      </c>
      <c r="C11729" t="b">
        <v>1</v>
      </c>
      <c r="D11729" t="s">
        <v>24</v>
      </c>
      <c r="E11729">
        <v>5990</v>
      </c>
      <c r="F11729">
        <v>2020</v>
      </c>
    </row>
    <row r="11730" spans="1:6" x14ac:dyDescent="0.25">
      <c r="A11730" t="s">
        <v>2394</v>
      </c>
      <c r="B11730" t="s">
        <v>2401</v>
      </c>
      <c r="C11730" t="b">
        <v>1</v>
      </c>
      <c r="D11730" t="s">
        <v>29</v>
      </c>
      <c r="E11730">
        <v>78891</v>
      </c>
      <c r="F11730">
        <v>2020</v>
      </c>
    </row>
    <row r="11731" spans="1:6" x14ac:dyDescent="0.25">
      <c r="A11731" t="s">
        <v>2446</v>
      </c>
      <c r="B11731" t="s">
        <v>2339</v>
      </c>
      <c r="C11731" t="b">
        <v>0</v>
      </c>
      <c r="D11731" t="s">
        <v>93</v>
      </c>
      <c r="E11731">
        <v>3319</v>
      </c>
      <c r="F11731">
        <v>2020</v>
      </c>
    </row>
    <row r="11732" spans="1:6" x14ac:dyDescent="0.25">
      <c r="A11732" t="s">
        <v>2446</v>
      </c>
      <c r="B11732" t="s">
        <v>2401</v>
      </c>
      <c r="C11732" t="b">
        <v>1</v>
      </c>
      <c r="D11732" t="s">
        <v>122</v>
      </c>
      <c r="E11732">
        <v>155430</v>
      </c>
      <c r="F11732">
        <v>2020</v>
      </c>
    </row>
    <row r="11733" spans="1:6" x14ac:dyDescent="0.25">
      <c r="A11733" t="s">
        <v>2390</v>
      </c>
      <c r="B11733" t="s">
        <v>2339</v>
      </c>
      <c r="C11733" t="b">
        <v>0</v>
      </c>
      <c r="D11733" t="s">
        <v>93</v>
      </c>
      <c r="E11733">
        <v>11111</v>
      </c>
      <c r="F11733">
        <v>2020</v>
      </c>
    </row>
    <row r="11734" spans="1:6" x14ac:dyDescent="0.25">
      <c r="A11734" t="s">
        <v>2390</v>
      </c>
      <c r="B11734" t="s">
        <v>2401</v>
      </c>
      <c r="C11734" t="b">
        <v>1</v>
      </c>
      <c r="D11734" t="s">
        <v>88</v>
      </c>
      <c r="E11734">
        <v>3601</v>
      </c>
      <c r="F11734">
        <v>2020</v>
      </c>
    </row>
    <row r="11735" spans="1:6" x14ac:dyDescent="0.25">
      <c r="A11735" t="s">
        <v>2390</v>
      </c>
      <c r="B11735" t="s">
        <v>2352</v>
      </c>
      <c r="C11735" t="b">
        <v>0</v>
      </c>
      <c r="D11735" t="s">
        <v>134</v>
      </c>
      <c r="E11735">
        <v>27254</v>
      </c>
      <c r="F11735">
        <v>2020</v>
      </c>
    </row>
    <row r="11736" spans="1:6" x14ac:dyDescent="0.25">
      <c r="A11736" t="s">
        <v>2390</v>
      </c>
      <c r="B11736" t="s">
        <v>2401</v>
      </c>
      <c r="C11736" t="b">
        <v>1</v>
      </c>
      <c r="D11736" t="s">
        <v>88</v>
      </c>
      <c r="E11736">
        <v>5757</v>
      </c>
      <c r="F11736">
        <v>2020</v>
      </c>
    </row>
    <row r="11737" spans="1:6" x14ac:dyDescent="0.25">
      <c r="A11737" t="s">
        <v>2446</v>
      </c>
      <c r="B11737" t="s">
        <v>2339</v>
      </c>
      <c r="C11737" t="b">
        <v>1</v>
      </c>
      <c r="D11737" t="s">
        <v>128</v>
      </c>
      <c r="E11737">
        <v>323582</v>
      </c>
      <c r="F11737">
        <v>2020</v>
      </c>
    </row>
    <row r="11738" spans="1:6" x14ac:dyDescent="0.25">
      <c r="A11738" t="s">
        <v>2390</v>
      </c>
      <c r="B11738" t="s">
        <v>2401</v>
      </c>
      <c r="C11738" t="b">
        <v>1</v>
      </c>
      <c r="D11738" t="s">
        <v>88</v>
      </c>
      <c r="E11738">
        <v>8510</v>
      </c>
      <c r="F11738">
        <v>2020</v>
      </c>
    </row>
    <row r="11739" spans="1:6" x14ac:dyDescent="0.25">
      <c r="A11739" t="s">
        <v>2390</v>
      </c>
      <c r="B11739" t="s">
        <v>2401</v>
      </c>
      <c r="C11739" t="b">
        <v>1</v>
      </c>
      <c r="D11739" t="s">
        <v>88</v>
      </c>
      <c r="E11739">
        <v>3287</v>
      </c>
      <c r="F11739">
        <v>2020</v>
      </c>
    </row>
    <row r="11740" spans="1:6" x14ac:dyDescent="0.25">
      <c r="A11740" t="s">
        <v>2390</v>
      </c>
      <c r="B11740" t="s">
        <v>2401</v>
      </c>
      <c r="C11740" t="b">
        <v>1</v>
      </c>
      <c r="D11740" t="s">
        <v>88</v>
      </c>
      <c r="E11740">
        <v>8662</v>
      </c>
      <c r="F11740">
        <v>2020</v>
      </c>
    </row>
    <row r="11741" spans="1:6" x14ac:dyDescent="0.25">
      <c r="A11741" t="s">
        <v>2390</v>
      </c>
      <c r="B11741" t="s">
        <v>2401</v>
      </c>
      <c r="C11741" t="b">
        <v>1</v>
      </c>
      <c r="D11741" t="s">
        <v>88</v>
      </c>
      <c r="E11741">
        <v>8030</v>
      </c>
      <c r="F11741">
        <v>2020</v>
      </c>
    </row>
    <row r="11742" spans="1:6" x14ac:dyDescent="0.25">
      <c r="A11742" t="s">
        <v>2390</v>
      </c>
      <c r="B11742" t="s">
        <v>2386</v>
      </c>
      <c r="C11742" t="b">
        <v>1</v>
      </c>
      <c r="D11742" t="s">
        <v>45</v>
      </c>
      <c r="E11742">
        <v>6826</v>
      </c>
      <c r="F11742">
        <v>2020</v>
      </c>
    </row>
    <row r="11743" spans="1:6" x14ac:dyDescent="0.25">
      <c r="A11743" t="s">
        <v>2446</v>
      </c>
      <c r="B11743" t="s">
        <v>2401</v>
      </c>
      <c r="C11743" t="b">
        <v>1</v>
      </c>
      <c r="D11743" t="s">
        <v>15</v>
      </c>
      <c r="E11743">
        <v>1184</v>
      </c>
      <c r="F11743">
        <v>2020</v>
      </c>
    </row>
    <row r="11744" spans="1:6" x14ac:dyDescent="0.25">
      <c r="A11744" t="s">
        <v>2446</v>
      </c>
      <c r="B11744" t="s">
        <v>2339</v>
      </c>
      <c r="C11744" t="b">
        <v>1</v>
      </c>
      <c r="D11744" t="s">
        <v>16</v>
      </c>
      <c r="E11744">
        <v>216916</v>
      </c>
      <c r="F11744">
        <v>2020</v>
      </c>
    </row>
    <row r="11745" spans="1:6" x14ac:dyDescent="0.25">
      <c r="A11745" t="s">
        <v>2408</v>
      </c>
      <c r="B11745" t="s">
        <v>2401</v>
      </c>
      <c r="C11745" t="b">
        <v>1</v>
      </c>
      <c r="D11745" t="s">
        <v>88</v>
      </c>
      <c r="E11745">
        <v>7426</v>
      </c>
      <c r="F11745">
        <v>2020</v>
      </c>
    </row>
    <row r="11746" spans="1:6" x14ac:dyDescent="0.25">
      <c r="A11746" t="s">
        <v>2408</v>
      </c>
      <c r="B11746" t="s">
        <v>2339</v>
      </c>
      <c r="C11746" t="b">
        <v>1</v>
      </c>
      <c r="D11746" t="s">
        <v>82</v>
      </c>
      <c r="E11746">
        <v>683441</v>
      </c>
      <c r="F11746">
        <v>2020</v>
      </c>
    </row>
    <row r="11747" spans="1:6" x14ac:dyDescent="0.25">
      <c r="A11747" t="s">
        <v>2446</v>
      </c>
      <c r="B11747" t="s">
        <v>2401</v>
      </c>
      <c r="C11747" t="b">
        <v>1</v>
      </c>
      <c r="D11747" t="s">
        <v>88</v>
      </c>
      <c r="E11747">
        <v>8911</v>
      </c>
      <c r="F11747">
        <v>2020</v>
      </c>
    </row>
    <row r="11748" spans="1:6" x14ac:dyDescent="0.25">
      <c r="A11748" t="s">
        <v>2446</v>
      </c>
      <c r="B11748" t="s">
        <v>2401</v>
      </c>
      <c r="C11748" t="b">
        <v>1</v>
      </c>
      <c r="D11748" t="s">
        <v>88</v>
      </c>
      <c r="E11748">
        <v>8834</v>
      </c>
      <c r="F11748">
        <v>2020</v>
      </c>
    </row>
    <row r="11749" spans="1:6" x14ac:dyDescent="0.25">
      <c r="A11749" t="s">
        <v>2446</v>
      </c>
      <c r="B11749" t="s">
        <v>2401</v>
      </c>
      <c r="C11749" t="b">
        <v>1</v>
      </c>
      <c r="D11749" t="s">
        <v>88</v>
      </c>
      <c r="E11749">
        <v>64083</v>
      </c>
      <c r="F11749">
        <v>2020</v>
      </c>
    </row>
    <row r="11750" spans="1:6" x14ac:dyDescent="0.25">
      <c r="A11750" t="s">
        <v>2390</v>
      </c>
      <c r="B11750" t="s">
        <v>2401</v>
      </c>
      <c r="C11750" t="b">
        <v>1</v>
      </c>
      <c r="D11750" t="s">
        <v>85</v>
      </c>
      <c r="E11750">
        <v>3102</v>
      </c>
      <c r="F11750">
        <v>2020</v>
      </c>
    </row>
    <row r="11751" spans="1:6" x14ac:dyDescent="0.25">
      <c r="A11751" t="s">
        <v>2446</v>
      </c>
      <c r="B11751" t="s">
        <v>2401</v>
      </c>
      <c r="C11751" t="b">
        <v>1</v>
      </c>
      <c r="D11751" t="s">
        <v>15</v>
      </c>
      <c r="E11751">
        <v>2454</v>
      </c>
      <c r="F11751">
        <v>2020</v>
      </c>
    </row>
    <row r="11752" spans="1:6" x14ac:dyDescent="0.25">
      <c r="A11752" t="s">
        <v>2408</v>
      </c>
      <c r="B11752" t="s">
        <v>2339</v>
      </c>
      <c r="C11752" t="b">
        <v>1</v>
      </c>
      <c r="D11752" t="s">
        <v>82</v>
      </c>
      <c r="E11752">
        <v>539610</v>
      </c>
      <c r="F11752">
        <v>2020</v>
      </c>
    </row>
    <row r="11753" spans="1:6" x14ac:dyDescent="0.25">
      <c r="A11753" t="s">
        <v>2446</v>
      </c>
      <c r="B11753" t="s">
        <v>2401</v>
      </c>
      <c r="C11753" t="b">
        <v>1</v>
      </c>
      <c r="D11753" t="s">
        <v>15</v>
      </c>
      <c r="E11753">
        <v>2213</v>
      </c>
      <c r="F11753">
        <v>2020</v>
      </c>
    </row>
    <row r="11754" spans="1:6" x14ac:dyDescent="0.25">
      <c r="A11754" t="s">
        <v>2446</v>
      </c>
      <c r="B11754" t="s">
        <v>2401</v>
      </c>
      <c r="C11754" t="b">
        <v>1</v>
      </c>
      <c r="D11754" t="s">
        <v>15</v>
      </c>
      <c r="E11754">
        <v>1592</v>
      </c>
      <c r="F11754">
        <v>2020</v>
      </c>
    </row>
    <row r="11755" spans="1:6" x14ac:dyDescent="0.25">
      <c r="A11755" t="s">
        <v>2454</v>
      </c>
      <c r="B11755" t="s">
        <v>2401</v>
      </c>
      <c r="C11755" t="b">
        <v>1</v>
      </c>
      <c r="D11755" t="s">
        <v>88</v>
      </c>
      <c r="E11755">
        <v>9295</v>
      </c>
      <c r="F11755">
        <v>2020</v>
      </c>
    </row>
    <row r="11756" spans="1:6" x14ac:dyDescent="0.25">
      <c r="A11756" t="s">
        <v>2454</v>
      </c>
      <c r="B11756" t="s">
        <v>2401</v>
      </c>
      <c r="C11756" t="b">
        <v>1</v>
      </c>
      <c r="D11756" t="s">
        <v>88</v>
      </c>
      <c r="E11756">
        <v>6851</v>
      </c>
      <c r="F11756">
        <v>2020</v>
      </c>
    </row>
    <row r="11757" spans="1:6" x14ac:dyDescent="0.25">
      <c r="A11757" t="s">
        <v>2400</v>
      </c>
      <c r="B11757" t="s">
        <v>2401</v>
      </c>
      <c r="C11757" t="b">
        <v>1</v>
      </c>
      <c r="D11757" t="s">
        <v>88</v>
      </c>
      <c r="E11757">
        <v>3306</v>
      </c>
      <c r="F11757">
        <v>2020</v>
      </c>
    </row>
    <row r="11758" spans="1:6" x14ac:dyDescent="0.25">
      <c r="A11758" t="s">
        <v>2400</v>
      </c>
      <c r="B11758" t="s">
        <v>2401</v>
      </c>
      <c r="C11758" t="b">
        <v>1</v>
      </c>
      <c r="D11758" t="s">
        <v>88</v>
      </c>
      <c r="E11758">
        <v>2623</v>
      </c>
      <c r="F11758">
        <v>2020</v>
      </c>
    </row>
    <row r="11759" spans="1:6" x14ac:dyDescent="0.25">
      <c r="A11759" t="s">
        <v>2332</v>
      </c>
      <c r="B11759" t="s">
        <v>2401</v>
      </c>
      <c r="C11759" t="b">
        <v>0</v>
      </c>
      <c r="D11759" t="s">
        <v>88</v>
      </c>
      <c r="E11759">
        <v>0</v>
      </c>
      <c r="F11759">
        <v>2020</v>
      </c>
    </row>
    <row r="11760" spans="1:6" x14ac:dyDescent="0.25">
      <c r="A11760" t="s">
        <v>2408</v>
      </c>
      <c r="B11760" t="s">
        <v>2401</v>
      </c>
      <c r="C11760" t="b">
        <v>1</v>
      </c>
      <c r="D11760" t="s">
        <v>88</v>
      </c>
      <c r="E11760">
        <v>9358</v>
      </c>
      <c r="F11760">
        <v>2020</v>
      </c>
    </row>
    <row r="11761" spans="1:6" x14ac:dyDescent="0.25">
      <c r="A11761" t="s">
        <v>2454</v>
      </c>
      <c r="B11761" t="s">
        <v>2401</v>
      </c>
      <c r="C11761" t="b">
        <v>1</v>
      </c>
      <c r="D11761" t="s">
        <v>88</v>
      </c>
      <c r="E11761">
        <v>8931</v>
      </c>
      <c r="F11761">
        <v>2020</v>
      </c>
    </row>
    <row r="11762" spans="1:6" x14ac:dyDescent="0.25">
      <c r="A11762" t="s">
        <v>2394</v>
      </c>
      <c r="B11762" t="s">
        <v>2401</v>
      </c>
      <c r="C11762" t="b">
        <v>1</v>
      </c>
      <c r="D11762" t="s">
        <v>88</v>
      </c>
      <c r="E11762">
        <v>13526</v>
      </c>
      <c r="F11762">
        <v>2020</v>
      </c>
    </row>
    <row r="11763" spans="1:6" x14ac:dyDescent="0.25">
      <c r="A11763" t="s">
        <v>2446</v>
      </c>
      <c r="B11763" t="s">
        <v>2401</v>
      </c>
      <c r="C11763" t="b">
        <v>1</v>
      </c>
      <c r="D11763" t="s">
        <v>15</v>
      </c>
      <c r="E11763">
        <v>3169</v>
      </c>
      <c r="F11763">
        <v>2020</v>
      </c>
    </row>
    <row r="11764" spans="1:6" x14ac:dyDescent="0.25">
      <c r="A11764" t="s">
        <v>2446</v>
      </c>
      <c r="B11764" t="s">
        <v>2401</v>
      </c>
      <c r="C11764" t="b">
        <v>1</v>
      </c>
      <c r="D11764" t="s">
        <v>15</v>
      </c>
      <c r="E11764">
        <v>2999</v>
      </c>
      <c r="F11764">
        <v>2020</v>
      </c>
    </row>
    <row r="11765" spans="1:6" x14ac:dyDescent="0.25">
      <c r="A11765" t="s">
        <v>2338</v>
      </c>
      <c r="B11765" t="s">
        <v>2386</v>
      </c>
      <c r="C11765" t="b">
        <v>1</v>
      </c>
      <c r="D11765" t="s">
        <v>27</v>
      </c>
      <c r="E11765">
        <v>19641</v>
      </c>
      <c r="F11765">
        <v>2020</v>
      </c>
    </row>
    <row r="11766" spans="1:6" x14ac:dyDescent="0.25">
      <c r="A11766" t="s">
        <v>2446</v>
      </c>
      <c r="B11766" t="s">
        <v>2401</v>
      </c>
      <c r="C11766" t="b">
        <v>1</v>
      </c>
      <c r="D11766" t="s">
        <v>15</v>
      </c>
      <c r="E11766">
        <v>217655</v>
      </c>
      <c r="F11766">
        <v>2020</v>
      </c>
    </row>
    <row r="11767" spans="1:6" x14ac:dyDescent="0.25">
      <c r="A11767" t="s">
        <v>2446</v>
      </c>
      <c r="B11767" t="s">
        <v>2401</v>
      </c>
      <c r="C11767" t="b">
        <v>1</v>
      </c>
      <c r="D11767" t="s">
        <v>15</v>
      </c>
      <c r="E11767">
        <v>128064</v>
      </c>
      <c r="F11767">
        <v>2020</v>
      </c>
    </row>
    <row r="11768" spans="1:6" x14ac:dyDescent="0.25">
      <c r="A11768" t="s">
        <v>2446</v>
      </c>
      <c r="B11768" t="s">
        <v>2401</v>
      </c>
      <c r="C11768" t="b">
        <v>1</v>
      </c>
      <c r="D11768" t="s">
        <v>15</v>
      </c>
      <c r="E11768">
        <v>13810</v>
      </c>
      <c r="F11768">
        <v>2020</v>
      </c>
    </row>
    <row r="11769" spans="1:6" x14ac:dyDescent="0.25">
      <c r="A11769" t="s">
        <v>2390</v>
      </c>
      <c r="B11769" t="s">
        <v>2401</v>
      </c>
      <c r="C11769" t="b">
        <v>1</v>
      </c>
      <c r="D11769" t="s">
        <v>88</v>
      </c>
      <c r="E11769">
        <v>9177</v>
      </c>
      <c r="F11769">
        <v>2020</v>
      </c>
    </row>
    <row r="11770" spans="1:6" x14ac:dyDescent="0.25">
      <c r="A11770" t="s">
        <v>2390</v>
      </c>
      <c r="B11770" t="s">
        <v>2401</v>
      </c>
      <c r="C11770" t="b">
        <v>1</v>
      </c>
      <c r="D11770" t="s">
        <v>88</v>
      </c>
      <c r="E11770">
        <v>8949</v>
      </c>
      <c r="F11770">
        <v>2020</v>
      </c>
    </row>
    <row r="11771" spans="1:6" x14ac:dyDescent="0.25">
      <c r="A11771" t="s">
        <v>2390</v>
      </c>
      <c r="B11771" t="s">
        <v>2401</v>
      </c>
      <c r="C11771" t="b">
        <v>1</v>
      </c>
      <c r="D11771" t="s">
        <v>93</v>
      </c>
      <c r="E11771">
        <v>4978</v>
      </c>
      <c r="F11771">
        <v>2020</v>
      </c>
    </row>
    <row r="11772" spans="1:6" x14ac:dyDescent="0.25">
      <c r="A11772" t="s">
        <v>2446</v>
      </c>
      <c r="B11772" t="s">
        <v>2401</v>
      </c>
      <c r="C11772" t="b">
        <v>1</v>
      </c>
      <c r="D11772" t="s">
        <v>88</v>
      </c>
      <c r="E11772">
        <v>5888</v>
      </c>
      <c r="F11772">
        <v>2020</v>
      </c>
    </row>
    <row r="11773" spans="1:6" x14ac:dyDescent="0.25">
      <c r="A11773" t="s">
        <v>2446</v>
      </c>
      <c r="B11773" t="s">
        <v>2401</v>
      </c>
      <c r="C11773" t="b">
        <v>1</v>
      </c>
      <c r="D11773" t="s">
        <v>15</v>
      </c>
      <c r="E11773">
        <v>5900</v>
      </c>
      <c r="F11773">
        <v>2020</v>
      </c>
    </row>
    <row r="11774" spans="1:6" x14ac:dyDescent="0.25">
      <c r="A11774" t="s">
        <v>2390</v>
      </c>
      <c r="B11774" t="s">
        <v>2401</v>
      </c>
      <c r="C11774" t="b">
        <v>1</v>
      </c>
      <c r="D11774" t="s">
        <v>82</v>
      </c>
      <c r="E11774">
        <v>26386</v>
      </c>
      <c r="F11774">
        <v>2020</v>
      </c>
    </row>
    <row r="11775" spans="1:6" x14ac:dyDescent="0.25">
      <c r="A11775" t="s">
        <v>2390</v>
      </c>
      <c r="B11775" t="s">
        <v>2401</v>
      </c>
      <c r="C11775" t="b">
        <v>1</v>
      </c>
      <c r="D11775" t="s">
        <v>82</v>
      </c>
      <c r="E11775">
        <v>21987</v>
      </c>
      <c r="F11775">
        <v>2020</v>
      </c>
    </row>
    <row r="11776" spans="1:6" x14ac:dyDescent="0.25">
      <c r="A11776" t="s">
        <v>2390</v>
      </c>
      <c r="B11776" t="s">
        <v>2401</v>
      </c>
      <c r="C11776" t="b">
        <v>1</v>
      </c>
      <c r="D11776" t="s">
        <v>82</v>
      </c>
      <c r="E11776">
        <v>26121</v>
      </c>
      <c r="F11776">
        <v>2020</v>
      </c>
    </row>
    <row r="11777" spans="1:6" x14ac:dyDescent="0.25">
      <c r="A11777" t="s">
        <v>2390</v>
      </c>
      <c r="B11777" t="s">
        <v>2401</v>
      </c>
      <c r="C11777" t="b">
        <v>1</v>
      </c>
      <c r="D11777" t="s">
        <v>82</v>
      </c>
      <c r="E11777">
        <v>24576</v>
      </c>
      <c r="F11777">
        <v>2020</v>
      </c>
    </row>
    <row r="11778" spans="1:6" x14ac:dyDescent="0.25">
      <c r="A11778" t="s">
        <v>2446</v>
      </c>
      <c r="B11778" t="s">
        <v>2401</v>
      </c>
      <c r="C11778" t="b">
        <v>1</v>
      </c>
      <c r="D11778" t="s">
        <v>88</v>
      </c>
      <c r="E11778">
        <v>3313</v>
      </c>
      <c r="F11778">
        <v>2020</v>
      </c>
    </row>
    <row r="11779" spans="1:6" x14ac:dyDescent="0.25">
      <c r="A11779" t="s">
        <v>2390</v>
      </c>
      <c r="B11779" t="s">
        <v>2401</v>
      </c>
      <c r="C11779" t="b">
        <v>1</v>
      </c>
      <c r="D11779" t="s">
        <v>88</v>
      </c>
      <c r="E11779">
        <v>3743</v>
      </c>
      <c r="F11779">
        <v>2020</v>
      </c>
    </row>
    <row r="11780" spans="1:6" x14ac:dyDescent="0.25">
      <c r="A11780" t="s">
        <v>2446</v>
      </c>
      <c r="B11780" t="s">
        <v>2401</v>
      </c>
      <c r="C11780" t="b">
        <v>1</v>
      </c>
      <c r="D11780" t="s">
        <v>79</v>
      </c>
      <c r="E11780">
        <v>1804</v>
      </c>
      <c r="F11780">
        <v>2020</v>
      </c>
    </row>
    <row r="11781" spans="1:6" x14ac:dyDescent="0.25">
      <c r="A11781" t="s">
        <v>2408</v>
      </c>
      <c r="B11781" t="s">
        <v>2401</v>
      </c>
      <c r="C11781" t="b">
        <v>1</v>
      </c>
      <c r="D11781" t="s">
        <v>88</v>
      </c>
      <c r="E11781">
        <v>9486</v>
      </c>
      <c r="F11781">
        <v>2020</v>
      </c>
    </row>
    <row r="11782" spans="1:6" x14ac:dyDescent="0.25">
      <c r="A11782" t="s">
        <v>2446</v>
      </c>
      <c r="B11782" t="s">
        <v>2401</v>
      </c>
      <c r="C11782" t="b">
        <v>1</v>
      </c>
      <c r="D11782" t="s">
        <v>88</v>
      </c>
      <c r="E11782">
        <v>8532</v>
      </c>
      <c r="F11782">
        <v>2020</v>
      </c>
    </row>
    <row r="11783" spans="1:6" x14ac:dyDescent="0.25">
      <c r="A11783" t="s">
        <v>2408</v>
      </c>
      <c r="B11783" t="s">
        <v>2401</v>
      </c>
      <c r="C11783" t="b">
        <v>1</v>
      </c>
      <c r="D11783" t="s">
        <v>88</v>
      </c>
      <c r="E11783">
        <v>8388</v>
      </c>
      <c r="F11783">
        <v>2020</v>
      </c>
    </row>
    <row r="11784" spans="1:6" x14ac:dyDescent="0.25">
      <c r="A11784" t="s">
        <v>2408</v>
      </c>
      <c r="B11784" t="s">
        <v>2339</v>
      </c>
      <c r="C11784" t="b">
        <v>1</v>
      </c>
      <c r="D11784" t="s">
        <v>114</v>
      </c>
      <c r="E11784">
        <v>192419</v>
      </c>
      <c r="F11784">
        <v>2020</v>
      </c>
    </row>
    <row r="11785" spans="1:6" x14ac:dyDescent="0.25">
      <c r="A11785" t="s">
        <v>2332</v>
      </c>
      <c r="B11785" t="s">
        <v>2372</v>
      </c>
      <c r="C11785" t="b">
        <v>0</v>
      </c>
      <c r="D11785" t="s">
        <v>52</v>
      </c>
      <c r="E11785">
        <v>-350</v>
      </c>
      <c r="F11785">
        <v>2020</v>
      </c>
    </row>
    <row r="11786" spans="1:6" x14ac:dyDescent="0.25">
      <c r="A11786" t="s">
        <v>2408</v>
      </c>
      <c r="B11786" t="s">
        <v>2339</v>
      </c>
      <c r="C11786" t="b">
        <v>1</v>
      </c>
      <c r="D11786" t="s">
        <v>114</v>
      </c>
      <c r="E11786">
        <v>501709</v>
      </c>
      <c r="F11786">
        <v>2020</v>
      </c>
    </row>
    <row r="11787" spans="1:6" x14ac:dyDescent="0.25">
      <c r="A11787" t="s">
        <v>2446</v>
      </c>
      <c r="B11787" t="s">
        <v>2339</v>
      </c>
      <c r="C11787" t="b">
        <v>1</v>
      </c>
      <c r="D11787" t="s">
        <v>95</v>
      </c>
      <c r="E11787">
        <v>619887</v>
      </c>
      <c r="F11787">
        <v>2020</v>
      </c>
    </row>
    <row r="11788" spans="1:6" x14ac:dyDescent="0.25">
      <c r="A11788" t="s">
        <v>2389</v>
      </c>
      <c r="B11788" t="s">
        <v>2401</v>
      </c>
      <c r="C11788" t="b">
        <v>1</v>
      </c>
      <c r="D11788" t="s">
        <v>15</v>
      </c>
      <c r="E11788">
        <v>1468</v>
      </c>
      <c r="F11788">
        <v>2020</v>
      </c>
    </row>
    <row r="11789" spans="1:6" x14ac:dyDescent="0.25">
      <c r="A11789" t="s">
        <v>2390</v>
      </c>
      <c r="B11789" t="s">
        <v>2386</v>
      </c>
      <c r="C11789" t="b">
        <v>1</v>
      </c>
      <c r="D11789" t="s">
        <v>15</v>
      </c>
      <c r="E11789">
        <v>4220</v>
      </c>
      <c r="F11789">
        <v>2020</v>
      </c>
    </row>
    <row r="11790" spans="1:6" x14ac:dyDescent="0.25">
      <c r="A11790" t="s">
        <v>2353</v>
      </c>
      <c r="B11790" t="s">
        <v>2350</v>
      </c>
      <c r="C11790" t="b">
        <v>0</v>
      </c>
      <c r="D11790" t="s">
        <v>122</v>
      </c>
      <c r="E11790">
        <v>172.94800000000001</v>
      </c>
      <c r="F11790">
        <v>2020</v>
      </c>
    </row>
    <row r="11791" spans="1:6" x14ac:dyDescent="0.25">
      <c r="A11791" t="s">
        <v>2446</v>
      </c>
      <c r="B11791" t="s">
        <v>2386</v>
      </c>
      <c r="C11791" t="b">
        <v>1</v>
      </c>
      <c r="D11791" t="s">
        <v>122</v>
      </c>
      <c r="E11791">
        <v>4325.0519999999997</v>
      </c>
      <c r="F11791">
        <v>2020</v>
      </c>
    </row>
    <row r="11792" spans="1:6" x14ac:dyDescent="0.25">
      <c r="A11792" t="s">
        <v>2390</v>
      </c>
      <c r="B11792" t="s">
        <v>2372</v>
      </c>
      <c r="C11792" t="b">
        <v>1</v>
      </c>
      <c r="D11792" t="s">
        <v>15</v>
      </c>
      <c r="E11792">
        <v>7480</v>
      </c>
      <c r="F11792">
        <v>2020</v>
      </c>
    </row>
    <row r="11793" spans="1:6" x14ac:dyDescent="0.25">
      <c r="A11793" t="s">
        <v>2390</v>
      </c>
      <c r="B11793" t="s">
        <v>2372</v>
      </c>
      <c r="C11793" t="b">
        <v>1</v>
      </c>
      <c r="D11793" t="s">
        <v>15</v>
      </c>
      <c r="E11793">
        <v>7605</v>
      </c>
      <c r="F11793">
        <v>2020</v>
      </c>
    </row>
    <row r="11794" spans="1:6" x14ac:dyDescent="0.25">
      <c r="A11794" t="s">
        <v>2446</v>
      </c>
      <c r="B11794" t="s">
        <v>2401</v>
      </c>
      <c r="C11794" t="b">
        <v>1</v>
      </c>
      <c r="D11794" t="s">
        <v>19</v>
      </c>
      <c r="E11794">
        <v>2598</v>
      </c>
      <c r="F11794">
        <v>2020</v>
      </c>
    </row>
    <row r="11795" spans="1:6" x14ac:dyDescent="0.25">
      <c r="A11795" t="s">
        <v>2446</v>
      </c>
      <c r="B11795" t="s">
        <v>2401</v>
      </c>
      <c r="C11795" t="b">
        <v>1</v>
      </c>
      <c r="D11795" t="s">
        <v>15</v>
      </c>
      <c r="E11795">
        <v>22903</v>
      </c>
      <c r="F11795">
        <v>2020</v>
      </c>
    </row>
    <row r="11796" spans="1:6" x14ac:dyDescent="0.25">
      <c r="A11796" t="s">
        <v>2446</v>
      </c>
      <c r="B11796" t="s">
        <v>2401</v>
      </c>
      <c r="C11796" t="b">
        <v>1</v>
      </c>
      <c r="D11796" t="s">
        <v>79</v>
      </c>
      <c r="E11796">
        <v>2331</v>
      </c>
      <c r="F11796">
        <v>2020</v>
      </c>
    </row>
    <row r="11797" spans="1:6" x14ac:dyDescent="0.25">
      <c r="A11797" t="s">
        <v>2446</v>
      </c>
      <c r="B11797" t="s">
        <v>2401</v>
      </c>
      <c r="C11797" t="b">
        <v>1</v>
      </c>
      <c r="D11797" t="s">
        <v>19</v>
      </c>
      <c r="E11797">
        <v>1383</v>
      </c>
      <c r="F11797">
        <v>2020</v>
      </c>
    </row>
    <row r="11798" spans="1:6" x14ac:dyDescent="0.25">
      <c r="A11798" t="s">
        <v>2408</v>
      </c>
      <c r="B11798" t="s">
        <v>2401</v>
      </c>
      <c r="C11798" t="b">
        <v>1</v>
      </c>
      <c r="D11798" t="s">
        <v>85</v>
      </c>
      <c r="E11798">
        <v>2415</v>
      </c>
      <c r="F11798">
        <v>2020</v>
      </c>
    </row>
    <row r="11799" spans="1:6" x14ac:dyDescent="0.25">
      <c r="A11799" t="s">
        <v>2394</v>
      </c>
      <c r="B11799" t="s">
        <v>2401</v>
      </c>
      <c r="C11799" t="b">
        <v>1</v>
      </c>
      <c r="D11799" t="s">
        <v>8</v>
      </c>
      <c r="E11799">
        <v>3966</v>
      </c>
      <c r="F11799">
        <v>2020</v>
      </c>
    </row>
    <row r="11800" spans="1:6" x14ac:dyDescent="0.25">
      <c r="A11800" t="s">
        <v>2332</v>
      </c>
      <c r="B11800" t="s">
        <v>2372</v>
      </c>
      <c r="C11800" t="b">
        <v>0</v>
      </c>
      <c r="D11800" t="s">
        <v>15</v>
      </c>
      <c r="E11800">
        <v>0</v>
      </c>
      <c r="F11800">
        <v>2020</v>
      </c>
    </row>
    <row r="11801" spans="1:6" x14ac:dyDescent="0.25">
      <c r="A11801" t="s">
        <v>2446</v>
      </c>
      <c r="B11801" t="s">
        <v>2401</v>
      </c>
      <c r="C11801" t="b">
        <v>1</v>
      </c>
      <c r="D11801" t="s">
        <v>15</v>
      </c>
      <c r="E11801">
        <v>6608</v>
      </c>
      <c r="F11801">
        <v>2020</v>
      </c>
    </row>
    <row r="11802" spans="1:6" x14ac:dyDescent="0.25">
      <c r="A11802" t="s">
        <v>2454</v>
      </c>
      <c r="B11802" t="s">
        <v>2401</v>
      </c>
      <c r="C11802" t="b">
        <v>1</v>
      </c>
      <c r="D11802" t="s">
        <v>85</v>
      </c>
      <c r="E11802">
        <v>2165</v>
      </c>
      <c r="F11802">
        <v>2020</v>
      </c>
    </row>
    <row r="11803" spans="1:6" x14ac:dyDescent="0.25">
      <c r="A11803" t="s">
        <v>2446</v>
      </c>
      <c r="B11803" t="s">
        <v>2401</v>
      </c>
      <c r="C11803" t="b">
        <v>1</v>
      </c>
      <c r="D11803" t="s">
        <v>15</v>
      </c>
      <c r="E11803">
        <v>488100</v>
      </c>
      <c r="F11803">
        <v>2020</v>
      </c>
    </row>
    <row r="11804" spans="1:6" x14ac:dyDescent="0.25">
      <c r="A11804" t="s">
        <v>2391</v>
      </c>
      <c r="B11804" t="s">
        <v>2350</v>
      </c>
      <c r="C11804" t="b">
        <v>1</v>
      </c>
      <c r="D11804" t="s">
        <v>122</v>
      </c>
      <c r="E11804">
        <v>261</v>
      </c>
      <c r="F11804">
        <v>2020</v>
      </c>
    </row>
    <row r="11805" spans="1:6" x14ac:dyDescent="0.25">
      <c r="A11805" t="s">
        <v>2391</v>
      </c>
      <c r="B11805" t="s">
        <v>2350</v>
      </c>
      <c r="C11805" t="b">
        <v>1</v>
      </c>
      <c r="D11805" t="s">
        <v>122</v>
      </c>
      <c r="E11805">
        <v>277</v>
      </c>
      <c r="F11805">
        <v>2020</v>
      </c>
    </row>
    <row r="11806" spans="1:6" x14ac:dyDescent="0.25">
      <c r="A11806" t="s">
        <v>2391</v>
      </c>
      <c r="B11806" t="s">
        <v>2350</v>
      </c>
      <c r="C11806" t="b">
        <v>1</v>
      </c>
      <c r="D11806" t="s">
        <v>122</v>
      </c>
      <c r="E11806">
        <v>244</v>
      </c>
      <c r="F11806">
        <v>2020</v>
      </c>
    </row>
    <row r="11807" spans="1:6" x14ac:dyDescent="0.25">
      <c r="A11807" t="s">
        <v>2408</v>
      </c>
      <c r="B11807" t="s">
        <v>2401</v>
      </c>
      <c r="C11807" t="b">
        <v>1</v>
      </c>
      <c r="D11807" t="s">
        <v>15</v>
      </c>
      <c r="E11807">
        <v>74566</v>
      </c>
      <c r="F11807">
        <v>2020</v>
      </c>
    </row>
    <row r="11808" spans="1:6" x14ac:dyDescent="0.25">
      <c r="A11808" t="s">
        <v>2390</v>
      </c>
      <c r="B11808" t="s">
        <v>2401</v>
      </c>
      <c r="C11808" t="b">
        <v>1</v>
      </c>
      <c r="D11808" t="s">
        <v>37</v>
      </c>
      <c r="E11808">
        <v>8752</v>
      </c>
      <c r="F11808">
        <v>2020</v>
      </c>
    </row>
    <row r="11809" spans="1:6" x14ac:dyDescent="0.25">
      <c r="A11809" t="s">
        <v>2390</v>
      </c>
      <c r="B11809" t="s">
        <v>2401</v>
      </c>
      <c r="C11809" t="b">
        <v>1</v>
      </c>
      <c r="D11809" t="s">
        <v>37</v>
      </c>
      <c r="E11809">
        <v>8949</v>
      </c>
      <c r="F11809">
        <v>2020</v>
      </c>
    </row>
    <row r="11810" spans="1:6" x14ac:dyDescent="0.25">
      <c r="A11810" t="s">
        <v>2390</v>
      </c>
      <c r="B11810" t="s">
        <v>2401</v>
      </c>
      <c r="C11810" t="b">
        <v>1</v>
      </c>
      <c r="D11810" t="s">
        <v>88</v>
      </c>
      <c r="E11810">
        <v>8413</v>
      </c>
      <c r="F11810">
        <v>2020</v>
      </c>
    </row>
    <row r="11811" spans="1:6" x14ac:dyDescent="0.25">
      <c r="A11811" t="s">
        <v>2390</v>
      </c>
      <c r="B11811" t="s">
        <v>2386</v>
      </c>
      <c r="C11811" t="b">
        <v>1</v>
      </c>
      <c r="D11811" t="s">
        <v>105</v>
      </c>
      <c r="E11811">
        <v>18153</v>
      </c>
      <c r="F11811">
        <v>2020</v>
      </c>
    </row>
    <row r="11812" spans="1:6" x14ac:dyDescent="0.25">
      <c r="A11812" t="s">
        <v>2408</v>
      </c>
      <c r="B11812" t="s">
        <v>2401</v>
      </c>
      <c r="C11812" t="b">
        <v>1</v>
      </c>
      <c r="D11812" t="s">
        <v>15</v>
      </c>
      <c r="E11812">
        <v>18092</v>
      </c>
      <c r="F11812">
        <v>2020</v>
      </c>
    </row>
    <row r="11813" spans="1:6" x14ac:dyDescent="0.25">
      <c r="A11813" t="s">
        <v>2400</v>
      </c>
      <c r="B11813" t="s">
        <v>2350</v>
      </c>
      <c r="C11813" t="b">
        <v>1</v>
      </c>
      <c r="D11813" t="s">
        <v>6</v>
      </c>
      <c r="E11813">
        <v>1212</v>
      </c>
      <c r="F11813">
        <v>2020</v>
      </c>
    </row>
    <row r="11814" spans="1:6" x14ac:dyDescent="0.25">
      <c r="A11814" t="s">
        <v>2373</v>
      </c>
      <c r="B11814" t="s">
        <v>2350</v>
      </c>
      <c r="C11814" t="b">
        <v>1</v>
      </c>
      <c r="D11814" t="s">
        <v>6</v>
      </c>
      <c r="E11814">
        <v>1461</v>
      </c>
      <c r="F11814">
        <v>2020</v>
      </c>
    </row>
    <row r="11815" spans="1:6" x14ac:dyDescent="0.25">
      <c r="A11815" t="s">
        <v>2400</v>
      </c>
      <c r="B11815" t="s">
        <v>2350</v>
      </c>
      <c r="C11815" t="b">
        <v>1</v>
      </c>
      <c r="D11815" t="s">
        <v>6</v>
      </c>
      <c r="E11815">
        <v>1850</v>
      </c>
      <c r="F11815">
        <v>2020</v>
      </c>
    </row>
    <row r="11816" spans="1:6" x14ac:dyDescent="0.25">
      <c r="A11816" t="s">
        <v>2390</v>
      </c>
      <c r="B11816" t="s">
        <v>2401</v>
      </c>
      <c r="C11816" t="b">
        <v>1</v>
      </c>
      <c r="D11816" t="s">
        <v>16</v>
      </c>
      <c r="E11816">
        <v>10595</v>
      </c>
      <c r="F11816">
        <v>2020</v>
      </c>
    </row>
    <row r="11817" spans="1:6" x14ac:dyDescent="0.25">
      <c r="A11817" t="s">
        <v>2390</v>
      </c>
      <c r="B11817" t="s">
        <v>2401</v>
      </c>
      <c r="C11817" t="b">
        <v>1</v>
      </c>
      <c r="D11817" t="s">
        <v>16</v>
      </c>
      <c r="E11817">
        <v>9341</v>
      </c>
      <c r="F11817">
        <v>2020</v>
      </c>
    </row>
    <row r="11818" spans="1:6" x14ac:dyDescent="0.25">
      <c r="A11818" t="s">
        <v>2332</v>
      </c>
      <c r="B11818" t="s">
        <v>2372</v>
      </c>
      <c r="C11818" t="b">
        <v>0</v>
      </c>
      <c r="D11818" t="s">
        <v>15</v>
      </c>
      <c r="E11818">
        <v>23</v>
      </c>
      <c r="F11818">
        <v>2020</v>
      </c>
    </row>
    <row r="11819" spans="1:6" x14ac:dyDescent="0.25">
      <c r="A11819" t="s">
        <v>2353</v>
      </c>
      <c r="B11819" t="s">
        <v>2352</v>
      </c>
      <c r="C11819" t="b">
        <v>0</v>
      </c>
      <c r="D11819" t="s">
        <v>15</v>
      </c>
      <c r="E11819">
        <v>366.29700000000003</v>
      </c>
      <c r="F11819">
        <v>2020</v>
      </c>
    </row>
    <row r="11820" spans="1:6" x14ac:dyDescent="0.25">
      <c r="A11820" t="s">
        <v>2390</v>
      </c>
      <c r="B11820" t="s">
        <v>2386</v>
      </c>
      <c r="C11820" t="b">
        <v>1</v>
      </c>
      <c r="D11820" t="s">
        <v>15</v>
      </c>
      <c r="E11820">
        <v>5601.7030000000004</v>
      </c>
      <c r="F11820">
        <v>2020</v>
      </c>
    </row>
    <row r="11821" spans="1:6" x14ac:dyDescent="0.25">
      <c r="A11821" t="s">
        <v>2332</v>
      </c>
      <c r="B11821" t="s">
        <v>2350</v>
      </c>
      <c r="C11821" t="b">
        <v>0</v>
      </c>
      <c r="D11821" t="s">
        <v>6</v>
      </c>
      <c r="E11821">
        <v>0</v>
      </c>
      <c r="F11821">
        <v>2020</v>
      </c>
    </row>
    <row r="11822" spans="1:6" x14ac:dyDescent="0.25">
      <c r="A11822" t="s">
        <v>2446</v>
      </c>
      <c r="B11822" t="s">
        <v>2401</v>
      </c>
      <c r="C11822" t="b">
        <v>1</v>
      </c>
      <c r="D11822" t="s">
        <v>37</v>
      </c>
      <c r="E11822">
        <v>2353</v>
      </c>
      <c r="F11822">
        <v>2020</v>
      </c>
    </row>
    <row r="11823" spans="1:6" x14ac:dyDescent="0.25">
      <c r="A11823" t="s">
        <v>2446</v>
      </c>
      <c r="B11823" t="s">
        <v>2401</v>
      </c>
      <c r="C11823" t="b">
        <v>1</v>
      </c>
      <c r="D11823" t="s">
        <v>37</v>
      </c>
      <c r="E11823">
        <v>4922</v>
      </c>
      <c r="F11823">
        <v>2020</v>
      </c>
    </row>
    <row r="11824" spans="1:6" x14ac:dyDescent="0.25">
      <c r="A11824" t="s">
        <v>2408</v>
      </c>
      <c r="B11824" t="s">
        <v>2401</v>
      </c>
      <c r="C11824" t="b">
        <v>1</v>
      </c>
      <c r="D11824" t="s">
        <v>37</v>
      </c>
      <c r="E11824">
        <v>5714</v>
      </c>
      <c r="F11824">
        <v>2020</v>
      </c>
    </row>
    <row r="11825" spans="1:6" x14ac:dyDescent="0.25">
      <c r="A11825" t="s">
        <v>2454</v>
      </c>
      <c r="B11825" t="s">
        <v>2352</v>
      </c>
      <c r="C11825" t="b">
        <v>1</v>
      </c>
      <c r="D11825" t="s">
        <v>60</v>
      </c>
      <c r="E11825">
        <v>24196</v>
      </c>
      <c r="F11825">
        <v>2020</v>
      </c>
    </row>
    <row r="11826" spans="1:6" x14ac:dyDescent="0.25">
      <c r="A11826" t="s">
        <v>2446</v>
      </c>
      <c r="B11826" t="s">
        <v>2401</v>
      </c>
      <c r="C11826" t="b">
        <v>1</v>
      </c>
      <c r="D11826" t="s">
        <v>15</v>
      </c>
      <c r="E11826">
        <v>5005</v>
      </c>
      <c r="F11826">
        <v>2020</v>
      </c>
    </row>
    <row r="11827" spans="1:6" x14ac:dyDescent="0.25">
      <c r="A11827" t="s">
        <v>2446</v>
      </c>
      <c r="B11827" t="s">
        <v>2339</v>
      </c>
      <c r="C11827" t="b">
        <v>1</v>
      </c>
      <c r="D11827" t="s">
        <v>95</v>
      </c>
      <c r="E11827">
        <v>811876</v>
      </c>
      <c r="F11827">
        <v>2020</v>
      </c>
    </row>
    <row r="11828" spans="1:6" x14ac:dyDescent="0.25">
      <c r="A11828" t="s">
        <v>2446</v>
      </c>
      <c r="B11828" t="s">
        <v>2401</v>
      </c>
      <c r="C11828" t="b">
        <v>1</v>
      </c>
      <c r="D11828" t="s">
        <v>88</v>
      </c>
      <c r="E11828">
        <v>9145</v>
      </c>
      <c r="F11828">
        <v>2020</v>
      </c>
    </row>
    <row r="11829" spans="1:6" x14ac:dyDescent="0.25">
      <c r="A11829" t="s">
        <v>2408</v>
      </c>
      <c r="B11829" t="s">
        <v>2401</v>
      </c>
      <c r="C11829" t="b">
        <v>1</v>
      </c>
      <c r="D11829" t="s">
        <v>82</v>
      </c>
      <c r="E11829">
        <v>68548</v>
      </c>
      <c r="F11829">
        <v>2020</v>
      </c>
    </row>
    <row r="11830" spans="1:6" x14ac:dyDescent="0.25">
      <c r="A11830" t="s">
        <v>2446</v>
      </c>
      <c r="B11830" t="s">
        <v>2339</v>
      </c>
      <c r="C11830" t="b">
        <v>1</v>
      </c>
      <c r="D11830" t="s">
        <v>134</v>
      </c>
      <c r="E11830">
        <v>292235</v>
      </c>
      <c r="F11830">
        <v>2020</v>
      </c>
    </row>
    <row r="11831" spans="1:6" x14ac:dyDescent="0.25">
      <c r="A11831" t="s">
        <v>2454</v>
      </c>
      <c r="B11831" t="s">
        <v>2350</v>
      </c>
      <c r="C11831" t="b">
        <v>1</v>
      </c>
      <c r="D11831" t="s">
        <v>6</v>
      </c>
      <c r="E11831">
        <v>1234</v>
      </c>
      <c r="F11831">
        <v>2020</v>
      </c>
    </row>
    <row r="11832" spans="1:6" x14ac:dyDescent="0.25">
      <c r="A11832" t="s">
        <v>2408</v>
      </c>
      <c r="B11832" t="s">
        <v>2401</v>
      </c>
      <c r="C11832" t="b">
        <v>1</v>
      </c>
      <c r="D11832" t="s">
        <v>74</v>
      </c>
      <c r="E11832">
        <v>289515</v>
      </c>
      <c r="F11832">
        <v>2020</v>
      </c>
    </row>
    <row r="11833" spans="1:6" x14ac:dyDescent="0.25">
      <c r="A11833" t="s">
        <v>2390</v>
      </c>
      <c r="B11833" t="s">
        <v>2339</v>
      </c>
      <c r="C11833" t="b">
        <v>1</v>
      </c>
      <c r="D11833" t="s">
        <v>71</v>
      </c>
      <c r="E11833">
        <v>310015</v>
      </c>
      <c r="F11833">
        <v>2020</v>
      </c>
    </row>
    <row r="11834" spans="1:6" x14ac:dyDescent="0.25">
      <c r="A11834" t="s">
        <v>2390</v>
      </c>
      <c r="B11834" t="s">
        <v>2386</v>
      </c>
      <c r="C11834" t="b">
        <v>1</v>
      </c>
      <c r="D11834" t="s">
        <v>97</v>
      </c>
      <c r="E11834">
        <v>12586</v>
      </c>
      <c r="F11834">
        <v>2020</v>
      </c>
    </row>
    <row r="11835" spans="1:6" x14ac:dyDescent="0.25">
      <c r="A11835" t="s">
        <v>2454</v>
      </c>
      <c r="B11835" t="s">
        <v>2352</v>
      </c>
      <c r="C11835" t="b">
        <v>1</v>
      </c>
      <c r="D11835" t="s">
        <v>114</v>
      </c>
      <c r="E11835">
        <v>116779</v>
      </c>
      <c r="F11835">
        <v>2020</v>
      </c>
    </row>
    <row r="11836" spans="1:6" x14ac:dyDescent="0.25">
      <c r="A11836" t="s">
        <v>2446</v>
      </c>
      <c r="B11836" t="s">
        <v>2401</v>
      </c>
      <c r="C11836" t="b">
        <v>1</v>
      </c>
      <c r="D11836" t="s">
        <v>79</v>
      </c>
      <c r="E11836">
        <v>7078</v>
      </c>
      <c r="F11836">
        <v>2020</v>
      </c>
    </row>
    <row r="11837" spans="1:6" x14ac:dyDescent="0.25">
      <c r="A11837" t="s">
        <v>2446</v>
      </c>
      <c r="B11837" t="s">
        <v>2401</v>
      </c>
      <c r="C11837" t="b">
        <v>1</v>
      </c>
      <c r="D11837" t="s">
        <v>79</v>
      </c>
      <c r="E11837">
        <v>9406</v>
      </c>
      <c r="F11837">
        <v>2020</v>
      </c>
    </row>
    <row r="11838" spans="1:6" x14ac:dyDescent="0.25">
      <c r="A11838" t="s">
        <v>2446</v>
      </c>
      <c r="B11838" t="s">
        <v>2401</v>
      </c>
      <c r="C11838" t="b">
        <v>1</v>
      </c>
      <c r="D11838" t="s">
        <v>79</v>
      </c>
      <c r="E11838">
        <v>4329</v>
      </c>
      <c r="F11838">
        <v>2020</v>
      </c>
    </row>
    <row r="11839" spans="1:6" x14ac:dyDescent="0.25">
      <c r="A11839" t="s">
        <v>2454</v>
      </c>
      <c r="B11839" t="s">
        <v>2339</v>
      </c>
      <c r="C11839" t="b">
        <v>1</v>
      </c>
      <c r="D11839" t="s">
        <v>114</v>
      </c>
      <c r="E11839">
        <v>612778</v>
      </c>
      <c r="F11839">
        <v>2020</v>
      </c>
    </row>
    <row r="11840" spans="1:6" x14ac:dyDescent="0.25">
      <c r="A11840" t="s">
        <v>2446</v>
      </c>
      <c r="B11840" t="s">
        <v>2401</v>
      </c>
      <c r="C11840" t="b">
        <v>1</v>
      </c>
      <c r="D11840" t="s">
        <v>55</v>
      </c>
      <c r="E11840">
        <v>3349</v>
      </c>
      <c r="F11840">
        <v>2020</v>
      </c>
    </row>
    <row r="11841" spans="1:6" x14ac:dyDescent="0.25">
      <c r="A11841" t="s">
        <v>2446</v>
      </c>
      <c r="B11841" t="s">
        <v>2401</v>
      </c>
      <c r="C11841" t="b">
        <v>1</v>
      </c>
      <c r="D11841" t="s">
        <v>15</v>
      </c>
      <c r="E11841">
        <v>4739</v>
      </c>
      <c r="F11841">
        <v>2020</v>
      </c>
    </row>
    <row r="11842" spans="1:6" x14ac:dyDescent="0.25">
      <c r="A11842" t="s">
        <v>2390</v>
      </c>
      <c r="B11842" t="s">
        <v>2352</v>
      </c>
      <c r="C11842" t="b">
        <v>0</v>
      </c>
      <c r="D11842" t="s">
        <v>55</v>
      </c>
      <c r="E11842">
        <v>22562</v>
      </c>
      <c r="F11842">
        <v>2020</v>
      </c>
    </row>
    <row r="11843" spans="1:6" x14ac:dyDescent="0.25">
      <c r="A11843" t="s">
        <v>2446</v>
      </c>
      <c r="B11843" t="s">
        <v>2401</v>
      </c>
      <c r="C11843" t="b">
        <v>1</v>
      </c>
      <c r="D11843" t="s">
        <v>15</v>
      </c>
      <c r="E11843">
        <v>3074</v>
      </c>
      <c r="F11843">
        <v>2020</v>
      </c>
    </row>
    <row r="11844" spans="1:6" x14ac:dyDescent="0.25">
      <c r="A11844" t="s">
        <v>2446</v>
      </c>
      <c r="B11844" t="s">
        <v>2401</v>
      </c>
      <c r="C11844" t="b">
        <v>1</v>
      </c>
      <c r="D11844" t="s">
        <v>55</v>
      </c>
      <c r="E11844">
        <v>2949</v>
      </c>
      <c r="F11844">
        <v>2020</v>
      </c>
    </row>
    <row r="11845" spans="1:6" x14ac:dyDescent="0.25">
      <c r="A11845" t="s">
        <v>2446</v>
      </c>
      <c r="B11845" t="s">
        <v>2401</v>
      </c>
      <c r="C11845" t="b">
        <v>1</v>
      </c>
      <c r="D11845" t="s">
        <v>15</v>
      </c>
      <c r="E11845">
        <v>52104</v>
      </c>
      <c r="F11845">
        <v>2020</v>
      </c>
    </row>
    <row r="11846" spans="1:6" x14ac:dyDescent="0.25">
      <c r="A11846" t="s">
        <v>2446</v>
      </c>
      <c r="B11846" t="s">
        <v>2401</v>
      </c>
      <c r="C11846" t="b">
        <v>1</v>
      </c>
      <c r="D11846" t="s">
        <v>15</v>
      </c>
      <c r="E11846">
        <v>54283</v>
      </c>
      <c r="F11846">
        <v>2020</v>
      </c>
    </row>
    <row r="11847" spans="1:6" x14ac:dyDescent="0.25">
      <c r="A11847" t="s">
        <v>2408</v>
      </c>
      <c r="B11847" t="s">
        <v>2401</v>
      </c>
      <c r="C11847" t="b">
        <v>1</v>
      </c>
      <c r="D11847" t="s">
        <v>15</v>
      </c>
      <c r="E11847">
        <v>7892</v>
      </c>
      <c r="F11847">
        <v>2020</v>
      </c>
    </row>
    <row r="11848" spans="1:6" x14ac:dyDescent="0.25">
      <c r="A11848" t="s">
        <v>2446</v>
      </c>
      <c r="B11848" t="s">
        <v>2401</v>
      </c>
      <c r="C11848" t="b">
        <v>1</v>
      </c>
      <c r="D11848" t="s">
        <v>16</v>
      </c>
      <c r="E11848">
        <v>15187</v>
      </c>
      <c r="F11848">
        <v>2020</v>
      </c>
    </row>
    <row r="11849" spans="1:6" x14ac:dyDescent="0.25">
      <c r="A11849" t="s">
        <v>2394</v>
      </c>
      <c r="B11849" t="s">
        <v>2401</v>
      </c>
      <c r="C11849" t="b">
        <v>1</v>
      </c>
      <c r="D11849" t="s">
        <v>88</v>
      </c>
      <c r="E11849">
        <v>10563</v>
      </c>
      <c r="F11849">
        <v>2020</v>
      </c>
    </row>
    <row r="11850" spans="1:6" x14ac:dyDescent="0.25">
      <c r="A11850" t="s">
        <v>2446</v>
      </c>
      <c r="B11850" t="s">
        <v>2401</v>
      </c>
      <c r="C11850" t="b">
        <v>1</v>
      </c>
      <c r="D11850" t="s">
        <v>8</v>
      </c>
      <c r="E11850">
        <v>77081</v>
      </c>
      <c r="F11850">
        <v>2020</v>
      </c>
    </row>
    <row r="11851" spans="1:6" x14ac:dyDescent="0.25">
      <c r="A11851" t="s">
        <v>2400</v>
      </c>
      <c r="B11851" t="s">
        <v>2401</v>
      </c>
      <c r="C11851" t="b">
        <v>1</v>
      </c>
      <c r="D11851" t="s">
        <v>88</v>
      </c>
      <c r="E11851">
        <v>1080</v>
      </c>
      <c r="F11851">
        <v>2020</v>
      </c>
    </row>
    <row r="11852" spans="1:6" x14ac:dyDescent="0.25">
      <c r="A11852" t="s">
        <v>2408</v>
      </c>
      <c r="B11852" t="s">
        <v>2401</v>
      </c>
      <c r="C11852" t="b">
        <v>1</v>
      </c>
      <c r="D11852" t="s">
        <v>88</v>
      </c>
      <c r="E11852">
        <v>3847</v>
      </c>
      <c r="F11852">
        <v>2020</v>
      </c>
    </row>
    <row r="11853" spans="1:6" x14ac:dyDescent="0.25">
      <c r="A11853" t="s">
        <v>2400</v>
      </c>
      <c r="B11853" t="s">
        <v>2401</v>
      </c>
      <c r="C11853" t="b">
        <v>1</v>
      </c>
      <c r="D11853" t="s">
        <v>88</v>
      </c>
      <c r="E11853">
        <v>8282</v>
      </c>
      <c r="F11853">
        <v>2020</v>
      </c>
    </row>
    <row r="11854" spans="1:6" x14ac:dyDescent="0.25">
      <c r="A11854" t="s">
        <v>2394</v>
      </c>
      <c r="B11854" t="s">
        <v>2401</v>
      </c>
      <c r="C11854" t="b">
        <v>1</v>
      </c>
      <c r="D11854" t="s">
        <v>88</v>
      </c>
      <c r="E11854">
        <v>8763</v>
      </c>
      <c r="F11854">
        <v>2020</v>
      </c>
    </row>
    <row r="11855" spans="1:6" x14ac:dyDescent="0.25">
      <c r="A11855" t="s">
        <v>2408</v>
      </c>
      <c r="B11855" t="s">
        <v>2401</v>
      </c>
      <c r="C11855" t="b">
        <v>1</v>
      </c>
      <c r="D11855" t="s">
        <v>105</v>
      </c>
      <c r="E11855">
        <v>19711</v>
      </c>
      <c r="F11855">
        <v>2020</v>
      </c>
    </row>
    <row r="11856" spans="1:6" x14ac:dyDescent="0.25">
      <c r="A11856" t="s">
        <v>2332</v>
      </c>
      <c r="B11856" t="s">
        <v>2372</v>
      </c>
      <c r="C11856" t="b">
        <v>0</v>
      </c>
      <c r="D11856" t="s">
        <v>93</v>
      </c>
      <c r="E11856">
        <v>-1507</v>
      </c>
      <c r="F11856">
        <v>2020</v>
      </c>
    </row>
    <row r="11857" spans="1:6" x14ac:dyDescent="0.25">
      <c r="A11857" t="s">
        <v>2332</v>
      </c>
      <c r="B11857" t="s">
        <v>2372</v>
      </c>
      <c r="C11857" t="b">
        <v>0</v>
      </c>
      <c r="D11857" t="s">
        <v>93</v>
      </c>
      <c r="E11857">
        <v>0</v>
      </c>
      <c r="F11857">
        <v>2020</v>
      </c>
    </row>
    <row r="11858" spans="1:6" x14ac:dyDescent="0.25">
      <c r="A11858" t="s">
        <v>2408</v>
      </c>
      <c r="B11858" t="s">
        <v>2401</v>
      </c>
      <c r="C11858" t="b">
        <v>1</v>
      </c>
      <c r="D11858" t="s">
        <v>114</v>
      </c>
      <c r="E11858">
        <v>8208</v>
      </c>
      <c r="F11858">
        <v>2020</v>
      </c>
    </row>
    <row r="11859" spans="1:6" x14ac:dyDescent="0.25">
      <c r="A11859" t="s">
        <v>2454</v>
      </c>
      <c r="B11859" t="s">
        <v>2401</v>
      </c>
      <c r="C11859" t="b">
        <v>1</v>
      </c>
      <c r="D11859" t="s">
        <v>82</v>
      </c>
      <c r="E11859">
        <v>8793</v>
      </c>
      <c r="F11859">
        <v>2020</v>
      </c>
    </row>
    <row r="11860" spans="1:6" x14ac:dyDescent="0.25">
      <c r="A11860" t="s">
        <v>2454</v>
      </c>
      <c r="B11860" t="s">
        <v>2343</v>
      </c>
      <c r="C11860" t="b">
        <v>1</v>
      </c>
      <c r="D11860" t="s">
        <v>52</v>
      </c>
      <c r="E11860">
        <v>1820867</v>
      </c>
      <c r="F11860">
        <v>2020</v>
      </c>
    </row>
    <row r="11861" spans="1:6" x14ac:dyDescent="0.25">
      <c r="A11861" t="s">
        <v>2454</v>
      </c>
      <c r="B11861" t="s">
        <v>2343</v>
      </c>
      <c r="C11861" t="b">
        <v>1</v>
      </c>
      <c r="D11861" t="s">
        <v>52</v>
      </c>
      <c r="E11861">
        <v>3128227</v>
      </c>
      <c r="F11861">
        <v>2020</v>
      </c>
    </row>
    <row r="11862" spans="1:6" x14ac:dyDescent="0.25">
      <c r="A11862" t="s">
        <v>2408</v>
      </c>
      <c r="B11862" t="s">
        <v>2401</v>
      </c>
      <c r="C11862" t="b">
        <v>1</v>
      </c>
      <c r="D11862" t="s">
        <v>63</v>
      </c>
      <c r="E11862">
        <v>102220</v>
      </c>
      <c r="F11862">
        <v>2020</v>
      </c>
    </row>
    <row r="11863" spans="1:6" x14ac:dyDescent="0.25">
      <c r="A11863" t="s">
        <v>2446</v>
      </c>
      <c r="B11863" t="s">
        <v>2401</v>
      </c>
      <c r="C11863" t="b">
        <v>1</v>
      </c>
      <c r="D11863" t="s">
        <v>16</v>
      </c>
      <c r="E11863">
        <v>77455</v>
      </c>
      <c r="F11863">
        <v>2020</v>
      </c>
    </row>
    <row r="11864" spans="1:6" x14ac:dyDescent="0.25">
      <c r="A11864" t="s">
        <v>2408</v>
      </c>
      <c r="B11864" t="s">
        <v>2401</v>
      </c>
      <c r="C11864" t="b">
        <v>1</v>
      </c>
      <c r="D11864" t="s">
        <v>63</v>
      </c>
      <c r="E11864">
        <v>103702</v>
      </c>
      <c r="F11864">
        <v>2020</v>
      </c>
    </row>
    <row r="11865" spans="1:6" x14ac:dyDescent="0.25">
      <c r="A11865" t="s">
        <v>2446</v>
      </c>
      <c r="B11865" t="s">
        <v>2401</v>
      </c>
      <c r="C11865" t="b">
        <v>1</v>
      </c>
      <c r="D11865" t="s">
        <v>8</v>
      </c>
      <c r="E11865">
        <v>263700</v>
      </c>
      <c r="F11865">
        <v>2020</v>
      </c>
    </row>
    <row r="11866" spans="1:6" x14ac:dyDescent="0.25">
      <c r="A11866" t="s">
        <v>2446</v>
      </c>
      <c r="B11866" t="s">
        <v>2401</v>
      </c>
      <c r="C11866" t="b">
        <v>1</v>
      </c>
      <c r="D11866" t="s">
        <v>8</v>
      </c>
      <c r="E11866">
        <v>453151</v>
      </c>
      <c r="F11866">
        <v>2020</v>
      </c>
    </row>
    <row r="11867" spans="1:6" x14ac:dyDescent="0.25">
      <c r="A11867" t="s">
        <v>2408</v>
      </c>
      <c r="B11867" t="s">
        <v>2401</v>
      </c>
      <c r="C11867" t="b">
        <v>1</v>
      </c>
      <c r="D11867" t="s">
        <v>15</v>
      </c>
      <c r="E11867">
        <v>48799</v>
      </c>
      <c r="F11867">
        <v>2020</v>
      </c>
    </row>
    <row r="11868" spans="1:6" x14ac:dyDescent="0.25">
      <c r="A11868" t="s">
        <v>2408</v>
      </c>
      <c r="B11868" t="s">
        <v>2401</v>
      </c>
      <c r="C11868" t="b">
        <v>1</v>
      </c>
      <c r="D11868" t="s">
        <v>15</v>
      </c>
      <c r="E11868">
        <v>28828</v>
      </c>
      <c r="F11868">
        <v>2020</v>
      </c>
    </row>
    <row r="11869" spans="1:6" x14ac:dyDescent="0.25">
      <c r="A11869" t="s">
        <v>2390</v>
      </c>
      <c r="B11869" t="s">
        <v>2401</v>
      </c>
      <c r="C11869" t="b">
        <v>1</v>
      </c>
      <c r="D11869" t="s">
        <v>88</v>
      </c>
      <c r="E11869">
        <v>8592</v>
      </c>
      <c r="F11869">
        <v>2020</v>
      </c>
    </row>
    <row r="11870" spans="1:6" x14ac:dyDescent="0.25">
      <c r="A11870" t="s">
        <v>2390</v>
      </c>
      <c r="B11870" t="s">
        <v>2401</v>
      </c>
      <c r="C11870" t="b">
        <v>1</v>
      </c>
      <c r="D11870" t="s">
        <v>88</v>
      </c>
      <c r="E11870">
        <v>9370</v>
      </c>
      <c r="F11870">
        <v>2020</v>
      </c>
    </row>
    <row r="11871" spans="1:6" x14ac:dyDescent="0.25">
      <c r="A11871" t="s">
        <v>2446</v>
      </c>
      <c r="B11871" t="s">
        <v>2339</v>
      </c>
      <c r="C11871" t="b">
        <v>1</v>
      </c>
      <c r="D11871" t="s">
        <v>71</v>
      </c>
      <c r="E11871">
        <v>143072</v>
      </c>
      <c r="F11871">
        <v>2020</v>
      </c>
    </row>
    <row r="11872" spans="1:6" x14ac:dyDescent="0.25">
      <c r="A11872" t="s">
        <v>2454</v>
      </c>
      <c r="B11872" t="s">
        <v>2401</v>
      </c>
      <c r="C11872" t="b">
        <v>1</v>
      </c>
      <c r="D11872" t="s">
        <v>15</v>
      </c>
      <c r="E11872">
        <v>44062</v>
      </c>
      <c r="F11872">
        <v>2020</v>
      </c>
    </row>
    <row r="11873" spans="1:6" x14ac:dyDescent="0.25">
      <c r="A11873" t="s">
        <v>2446</v>
      </c>
      <c r="B11873" t="s">
        <v>2401</v>
      </c>
      <c r="C11873" t="b">
        <v>1</v>
      </c>
      <c r="D11873" t="s">
        <v>122</v>
      </c>
      <c r="E11873">
        <v>31840</v>
      </c>
      <c r="F11873">
        <v>2020</v>
      </c>
    </row>
    <row r="11874" spans="1:6" x14ac:dyDescent="0.25">
      <c r="A11874" t="s">
        <v>2394</v>
      </c>
      <c r="B11874" t="s">
        <v>2339</v>
      </c>
      <c r="C11874" t="b">
        <v>1</v>
      </c>
      <c r="D11874" t="s">
        <v>82</v>
      </c>
      <c r="E11874">
        <v>833070</v>
      </c>
      <c r="F11874">
        <v>2020</v>
      </c>
    </row>
    <row r="11875" spans="1:6" x14ac:dyDescent="0.25">
      <c r="A11875" t="s">
        <v>2446</v>
      </c>
      <c r="B11875" t="s">
        <v>2401</v>
      </c>
      <c r="C11875" t="b">
        <v>1</v>
      </c>
      <c r="D11875" t="s">
        <v>122</v>
      </c>
      <c r="E11875">
        <v>32025</v>
      </c>
      <c r="F11875">
        <v>2020</v>
      </c>
    </row>
    <row r="11876" spans="1:6" x14ac:dyDescent="0.25">
      <c r="A11876" t="s">
        <v>2446</v>
      </c>
      <c r="B11876" t="s">
        <v>2401</v>
      </c>
      <c r="C11876" t="b">
        <v>1</v>
      </c>
      <c r="D11876" t="s">
        <v>122</v>
      </c>
      <c r="E11876">
        <v>31283</v>
      </c>
      <c r="F11876">
        <v>2020</v>
      </c>
    </row>
    <row r="11877" spans="1:6" x14ac:dyDescent="0.25">
      <c r="A11877" t="s">
        <v>2446</v>
      </c>
      <c r="B11877" t="s">
        <v>2401</v>
      </c>
      <c r="C11877" t="b">
        <v>1</v>
      </c>
      <c r="D11877" t="s">
        <v>16</v>
      </c>
      <c r="E11877">
        <v>2607</v>
      </c>
      <c r="F11877">
        <v>2020</v>
      </c>
    </row>
    <row r="11878" spans="1:6" x14ac:dyDescent="0.25">
      <c r="A11878" t="s">
        <v>2394</v>
      </c>
      <c r="B11878" t="s">
        <v>2401</v>
      </c>
      <c r="C11878" t="b">
        <v>1</v>
      </c>
      <c r="D11878" t="s">
        <v>15</v>
      </c>
      <c r="E11878">
        <v>253267</v>
      </c>
      <c r="F11878">
        <v>2020</v>
      </c>
    </row>
    <row r="11879" spans="1:6" x14ac:dyDescent="0.25">
      <c r="A11879" t="s">
        <v>2446</v>
      </c>
      <c r="B11879" t="s">
        <v>2339</v>
      </c>
      <c r="C11879" t="b">
        <v>1</v>
      </c>
      <c r="D11879" t="s">
        <v>40</v>
      </c>
      <c r="E11879">
        <v>803319</v>
      </c>
      <c r="F11879">
        <v>2020</v>
      </c>
    </row>
    <row r="11880" spans="1:6" x14ac:dyDescent="0.25">
      <c r="A11880" t="s">
        <v>2446</v>
      </c>
      <c r="B11880" t="s">
        <v>2401</v>
      </c>
      <c r="C11880" t="b">
        <v>1</v>
      </c>
      <c r="D11880" t="s">
        <v>79</v>
      </c>
      <c r="E11880">
        <v>2703</v>
      </c>
      <c r="F11880">
        <v>2020</v>
      </c>
    </row>
    <row r="11881" spans="1:6" x14ac:dyDescent="0.25">
      <c r="A11881" t="s">
        <v>2332</v>
      </c>
      <c r="B11881" t="s">
        <v>2350</v>
      </c>
      <c r="C11881" t="b">
        <v>0</v>
      </c>
      <c r="D11881" t="s">
        <v>29</v>
      </c>
      <c r="E11881">
        <v>0</v>
      </c>
      <c r="F11881">
        <v>2020</v>
      </c>
    </row>
    <row r="11882" spans="1:6" x14ac:dyDescent="0.25">
      <c r="A11882" t="s">
        <v>2454</v>
      </c>
      <c r="B11882" t="s">
        <v>2386</v>
      </c>
      <c r="C11882" t="b">
        <v>1</v>
      </c>
      <c r="D11882" t="s">
        <v>29</v>
      </c>
      <c r="E11882">
        <v>26958</v>
      </c>
      <c r="F11882">
        <v>2020</v>
      </c>
    </row>
    <row r="11883" spans="1:6" x14ac:dyDescent="0.25">
      <c r="A11883" t="s">
        <v>2446</v>
      </c>
      <c r="B11883" t="s">
        <v>2339</v>
      </c>
      <c r="C11883" t="b">
        <v>1</v>
      </c>
      <c r="D11883" t="s">
        <v>100</v>
      </c>
      <c r="E11883">
        <v>113338</v>
      </c>
      <c r="F11883">
        <v>2020</v>
      </c>
    </row>
    <row r="11884" spans="1:6" x14ac:dyDescent="0.25">
      <c r="A11884" t="s">
        <v>2446</v>
      </c>
      <c r="B11884" t="s">
        <v>2401</v>
      </c>
      <c r="C11884" t="b">
        <v>1</v>
      </c>
      <c r="D11884" t="s">
        <v>97</v>
      </c>
      <c r="E11884">
        <v>13523</v>
      </c>
      <c r="F11884">
        <v>2020</v>
      </c>
    </row>
    <row r="11885" spans="1:6" x14ac:dyDescent="0.25">
      <c r="A11885" t="s">
        <v>2446</v>
      </c>
      <c r="B11885" t="s">
        <v>2401</v>
      </c>
      <c r="C11885" t="b">
        <v>1</v>
      </c>
      <c r="D11885" t="s">
        <v>97</v>
      </c>
      <c r="E11885">
        <v>20354</v>
      </c>
      <c r="F11885">
        <v>2020</v>
      </c>
    </row>
    <row r="11886" spans="1:6" x14ac:dyDescent="0.25">
      <c r="A11886" t="s">
        <v>2446</v>
      </c>
      <c r="B11886" t="s">
        <v>2401</v>
      </c>
      <c r="C11886" t="b">
        <v>1</v>
      </c>
      <c r="D11886" t="s">
        <v>97</v>
      </c>
      <c r="E11886">
        <v>22844</v>
      </c>
      <c r="F11886">
        <v>2020</v>
      </c>
    </row>
    <row r="11887" spans="1:6" x14ac:dyDescent="0.25">
      <c r="A11887" t="s">
        <v>2446</v>
      </c>
      <c r="B11887" t="s">
        <v>2401</v>
      </c>
      <c r="C11887" t="b">
        <v>1</v>
      </c>
      <c r="D11887" t="s">
        <v>97</v>
      </c>
      <c r="E11887">
        <v>10161</v>
      </c>
      <c r="F11887">
        <v>2020</v>
      </c>
    </row>
    <row r="11888" spans="1:6" x14ac:dyDescent="0.25">
      <c r="A11888" t="s">
        <v>2446</v>
      </c>
      <c r="B11888" t="s">
        <v>2401</v>
      </c>
      <c r="C11888" t="b">
        <v>1</v>
      </c>
      <c r="D11888" t="s">
        <v>97</v>
      </c>
      <c r="E11888">
        <v>22561</v>
      </c>
      <c r="F11888">
        <v>2020</v>
      </c>
    </row>
    <row r="11889" spans="1:6" x14ac:dyDescent="0.25">
      <c r="A11889" t="s">
        <v>2446</v>
      </c>
      <c r="B11889" t="s">
        <v>2401</v>
      </c>
      <c r="C11889" t="b">
        <v>1</v>
      </c>
      <c r="D11889" t="s">
        <v>97</v>
      </c>
      <c r="E11889">
        <v>22444</v>
      </c>
      <c r="F11889">
        <v>2020</v>
      </c>
    </row>
    <row r="11890" spans="1:6" x14ac:dyDescent="0.25">
      <c r="A11890" t="s">
        <v>2454</v>
      </c>
      <c r="B11890" t="s">
        <v>2401</v>
      </c>
      <c r="C11890" t="b">
        <v>1</v>
      </c>
      <c r="D11890" t="s">
        <v>15</v>
      </c>
      <c r="E11890">
        <v>105641</v>
      </c>
      <c r="F11890">
        <v>2020</v>
      </c>
    </row>
    <row r="11891" spans="1:6" x14ac:dyDescent="0.25">
      <c r="A11891" t="s">
        <v>2408</v>
      </c>
      <c r="B11891" t="s">
        <v>2401</v>
      </c>
      <c r="C11891" t="b">
        <v>1</v>
      </c>
      <c r="D11891" t="s">
        <v>111</v>
      </c>
      <c r="E11891">
        <v>29914</v>
      </c>
      <c r="F11891">
        <v>2020</v>
      </c>
    </row>
    <row r="11892" spans="1:6" x14ac:dyDescent="0.25">
      <c r="A11892" t="s">
        <v>2446</v>
      </c>
      <c r="B11892" t="s">
        <v>2339</v>
      </c>
      <c r="C11892" t="b">
        <v>1</v>
      </c>
      <c r="D11892" t="s">
        <v>114</v>
      </c>
      <c r="E11892">
        <v>943059</v>
      </c>
      <c r="F11892">
        <v>2020</v>
      </c>
    </row>
    <row r="11893" spans="1:6" x14ac:dyDescent="0.25">
      <c r="A11893" t="s">
        <v>2446</v>
      </c>
      <c r="B11893" t="s">
        <v>2339</v>
      </c>
      <c r="C11893" t="b">
        <v>1</v>
      </c>
      <c r="D11893" t="s">
        <v>114</v>
      </c>
      <c r="E11893">
        <v>875961</v>
      </c>
      <c r="F11893">
        <v>2020</v>
      </c>
    </row>
    <row r="11894" spans="1:6" x14ac:dyDescent="0.25">
      <c r="A11894" t="s">
        <v>2353</v>
      </c>
      <c r="B11894" t="s">
        <v>2347</v>
      </c>
      <c r="C11894" t="b">
        <v>0</v>
      </c>
      <c r="D11894" t="s">
        <v>27</v>
      </c>
      <c r="E11894">
        <v>3000.3180000000002</v>
      </c>
      <c r="F11894">
        <v>2020</v>
      </c>
    </row>
    <row r="11895" spans="1:6" x14ac:dyDescent="0.25">
      <c r="A11895" t="s">
        <v>2332</v>
      </c>
      <c r="B11895" t="s">
        <v>2386</v>
      </c>
      <c r="C11895" t="b">
        <v>0</v>
      </c>
      <c r="D11895" t="s">
        <v>27</v>
      </c>
      <c r="E11895">
        <v>0</v>
      </c>
      <c r="F11895">
        <v>2020</v>
      </c>
    </row>
    <row r="11896" spans="1:6" x14ac:dyDescent="0.25">
      <c r="A11896" t="s">
        <v>2408</v>
      </c>
      <c r="B11896" t="s">
        <v>2386</v>
      </c>
      <c r="C11896" t="b">
        <v>1</v>
      </c>
      <c r="D11896" t="s">
        <v>27</v>
      </c>
      <c r="E11896">
        <v>360144.68</v>
      </c>
      <c r="F11896">
        <v>2020</v>
      </c>
    </row>
    <row r="11897" spans="1:6" x14ac:dyDescent="0.25">
      <c r="A11897" t="s">
        <v>2390</v>
      </c>
      <c r="B11897" t="s">
        <v>2401</v>
      </c>
      <c r="C11897" t="b">
        <v>1</v>
      </c>
      <c r="D11897" t="s">
        <v>82</v>
      </c>
      <c r="E11897">
        <v>1450</v>
      </c>
      <c r="F11897">
        <v>2020</v>
      </c>
    </row>
    <row r="11898" spans="1:6" x14ac:dyDescent="0.25">
      <c r="A11898" t="s">
        <v>2446</v>
      </c>
      <c r="B11898" t="s">
        <v>2339</v>
      </c>
      <c r="C11898" t="b">
        <v>1</v>
      </c>
      <c r="D11898" t="s">
        <v>40</v>
      </c>
      <c r="E11898">
        <v>1069990</v>
      </c>
      <c r="F11898">
        <v>2020</v>
      </c>
    </row>
    <row r="11899" spans="1:6" x14ac:dyDescent="0.25">
      <c r="A11899" t="s">
        <v>2446</v>
      </c>
      <c r="B11899" t="s">
        <v>2401</v>
      </c>
      <c r="C11899" t="b">
        <v>1</v>
      </c>
      <c r="D11899" t="s">
        <v>119</v>
      </c>
      <c r="E11899">
        <v>3107</v>
      </c>
      <c r="F11899">
        <v>2020</v>
      </c>
    </row>
    <row r="11900" spans="1:6" x14ac:dyDescent="0.25">
      <c r="A11900" t="s">
        <v>2332</v>
      </c>
      <c r="B11900" t="s">
        <v>2350</v>
      </c>
      <c r="C11900" t="b">
        <v>0</v>
      </c>
      <c r="D11900" t="s">
        <v>24</v>
      </c>
      <c r="E11900">
        <v>701.35900000000004</v>
      </c>
      <c r="F11900">
        <v>2020</v>
      </c>
    </row>
    <row r="11901" spans="1:6" x14ac:dyDescent="0.25">
      <c r="A11901" t="s">
        <v>2332</v>
      </c>
      <c r="B11901" t="s">
        <v>2343</v>
      </c>
      <c r="C11901" t="b">
        <v>0</v>
      </c>
      <c r="D11901" t="s">
        <v>24</v>
      </c>
      <c r="E11901">
        <v>2934667.6</v>
      </c>
      <c r="F11901">
        <v>2020</v>
      </c>
    </row>
    <row r="11902" spans="1:6" x14ac:dyDescent="0.25">
      <c r="A11902" t="s">
        <v>2353</v>
      </c>
      <c r="B11902" t="s">
        <v>2350</v>
      </c>
      <c r="C11902" t="b">
        <v>0</v>
      </c>
      <c r="D11902" t="s">
        <v>24</v>
      </c>
      <c r="E11902">
        <v>1567.7660000000001</v>
      </c>
      <c r="F11902">
        <v>2020</v>
      </c>
    </row>
    <row r="11903" spans="1:6" x14ac:dyDescent="0.25">
      <c r="A11903" t="s">
        <v>2394</v>
      </c>
      <c r="B11903" t="s">
        <v>2343</v>
      </c>
      <c r="C11903" t="b">
        <v>1</v>
      </c>
      <c r="D11903" t="s">
        <v>24</v>
      </c>
      <c r="E11903">
        <v>6529307.2000000002</v>
      </c>
      <c r="F11903">
        <v>2020</v>
      </c>
    </row>
    <row r="11904" spans="1:6" x14ac:dyDescent="0.25">
      <c r="A11904" t="s">
        <v>2332</v>
      </c>
      <c r="B11904" t="s">
        <v>2350</v>
      </c>
      <c r="C11904" t="b">
        <v>0</v>
      </c>
      <c r="D11904" t="s">
        <v>24</v>
      </c>
      <c r="E11904">
        <v>0</v>
      </c>
      <c r="F11904">
        <v>2020</v>
      </c>
    </row>
    <row r="11905" spans="1:6" x14ac:dyDescent="0.25">
      <c r="A11905" t="s">
        <v>2408</v>
      </c>
      <c r="B11905" t="s">
        <v>2401</v>
      </c>
      <c r="C11905" t="b">
        <v>1</v>
      </c>
      <c r="D11905" t="s">
        <v>58</v>
      </c>
      <c r="E11905">
        <v>43346</v>
      </c>
      <c r="F11905">
        <v>2020</v>
      </c>
    </row>
    <row r="11906" spans="1:6" x14ac:dyDescent="0.25">
      <c r="A11906" t="s">
        <v>2408</v>
      </c>
      <c r="B11906" t="s">
        <v>2401</v>
      </c>
      <c r="C11906" t="b">
        <v>1</v>
      </c>
      <c r="D11906" t="s">
        <v>58</v>
      </c>
      <c r="E11906">
        <v>27348</v>
      </c>
      <c r="F11906">
        <v>2020</v>
      </c>
    </row>
    <row r="11907" spans="1:6" x14ac:dyDescent="0.25">
      <c r="A11907" t="s">
        <v>2408</v>
      </c>
      <c r="B11907" t="s">
        <v>2401</v>
      </c>
      <c r="C11907" t="b">
        <v>1</v>
      </c>
      <c r="D11907" t="s">
        <v>58</v>
      </c>
      <c r="E11907">
        <v>3053</v>
      </c>
      <c r="F11907">
        <v>2020</v>
      </c>
    </row>
    <row r="11908" spans="1:6" x14ac:dyDescent="0.25">
      <c r="A11908" t="s">
        <v>2398</v>
      </c>
      <c r="B11908" t="s">
        <v>2386</v>
      </c>
      <c r="C11908" t="b">
        <v>1</v>
      </c>
      <c r="D11908" t="s">
        <v>116</v>
      </c>
      <c r="E11908">
        <v>13070</v>
      </c>
      <c r="F11908">
        <v>2020</v>
      </c>
    </row>
    <row r="11909" spans="1:6" x14ac:dyDescent="0.25">
      <c r="A11909" t="s">
        <v>2446</v>
      </c>
      <c r="B11909" t="s">
        <v>2401</v>
      </c>
      <c r="C11909" t="b">
        <v>1</v>
      </c>
      <c r="D11909" t="s">
        <v>74</v>
      </c>
      <c r="E11909">
        <v>1670</v>
      </c>
      <c r="F11909">
        <v>2020</v>
      </c>
    </row>
    <row r="11910" spans="1:6" x14ac:dyDescent="0.25">
      <c r="A11910" t="s">
        <v>2446</v>
      </c>
      <c r="B11910" t="s">
        <v>2401</v>
      </c>
      <c r="C11910" t="b">
        <v>1</v>
      </c>
      <c r="D11910" t="s">
        <v>16</v>
      </c>
      <c r="E11910">
        <v>62800</v>
      </c>
      <c r="F11910">
        <v>2020</v>
      </c>
    </row>
    <row r="11911" spans="1:6" x14ac:dyDescent="0.25">
      <c r="A11911" t="s">
        <v>2446</v>
      </c>
      <c r="B11911" t="s">
        <v>2401</v>
      </c>
      <c r="C11911" t="b">
        <v>1</v>
      </c>
      <c r="D11911" t="s">
        <v>74</v>
      </c>
      <c r="E11911">
        <v>281229</v>
      </c>
      <c r="F11911">
        <v>2020</v>
      </c>
    </row>
    <row r="11912" spans="1:6" x14ac:dyDescent="0.25">
      <c r="A11912" t="s">
        <v>2390</v>
      </c>
      <c r="B11912" t="s">
        <v>2401</v>
      </c>
      <c r="C11912" t="b">
        <v>1</v>
      </c>
      <c r="D11912" t="s">
        <v>52</v>
      </c>
      <c r="E11912">
        <v>2584</v>
      </c>
      <c r="F11912">
        <v>2020</v>
      </c>
    </row>
    <row r="11913" spans="1:6" x14ac:dyDescent="0.25">
      <c r="A11913" t="s">
        <v>2446</v>
      </c>
      <c r="B11913" t="s">
        <v>2339</v>
      </c>
      <c r="C11913" t="b">
        <v>1</v>
      </c>
      <c r="D11913" t="s">
        <v>90</v>
      </c>
      <c r="E11913">
        <v>681994</v>
      </c>
      <c r="F11913">
        <v>2020</v>
      </c>
    </row>
    <row r="11914" spans="1:6" x14ac:dyDescent="0.25">
      <c r="A11914" t="s">
        <v>2446</v>
      </c>
      <c r="B11914" t="s">
        <v>2339</v>
      </c>
      <c r="C11914" t="b">
        <v>1</v>
      </c>
      <c r="D11914" t="s">
        <v>90</v>
      </c>
      <c r="E11914">
        <v>695089</v>
      </c>
      <c r="F11914">
        <v>2020</v>
      </c>
    </row>
    <row r="11915" spans="1:6" x14ac:dyDescent="0.25">
      <c r="A11915" t="s">
        <v>2454</v>
      </c>
      <c r="B11915" t="s">
        <v>2343</v>
      </c>
      <c r="C11915" t="b">
        <v>1</v>
      </c>
      <c r="D11915" t="s">
        <v>100</v>
      </c>
      <c r="E11915">
        <v>9226342</v>
      </c>
      <c r="F11915">
        <v>2020</v>
      </c>
    </row>
    <row r="11916" spans="1:6" x14ac:dyDescent="0.25">
      <c r="A11916" t="s">
        <v>2454</v>
      </c>
      <c r="B11916" t="s">
        <v>2401</v>
      </c>
      <c r="C11916" t="b">
        <v>1</v>
      </c>
      <c r="D11916" t="s">
        <v>88</v>
      </c>
      <c r="E11916">
        <v>5923</v>
      </c>
      <c r="F11916">
        <v>2020</v>
      </c>
    </row>
    <row r="11917" spans="1:6" x14ac:dyDescent="0.25">
      <c r="A11917" t="s">
        <v>2446</v>
      </c>
      <c r="B11917" t="s">
        <v>2401</v>
      </c>
      <c r="C11917" t="b">
        <v>1</v>
      </c>
      <c r="D11917" t="s">
        <v>88</v>
      </c>
      <c r="E11917">
        <v>8413</v>
      </c>
      <c r="F11917">
        <v>2020</v>
      </c>
    </row>
    <row r="11918" spans="1:6" x14ac:dyDescent="0.25">
      <c r="A11918" t="s">
        <v>2446</v>
      </c>
      <c r="B11918" t="s">
        <v>2401</v>
      </c>
      <c r="C11918" t="b">
        <v>1</v>
      </c>
      <c r="D11918" t="s">
        <v>88</v>
      </c>
      <c r="E11918">
        <v>9459</v>
      </c>
      <c r="F11918">
        <v>2020</v>
      </c>
    </row>
    <row r="11919" spans="1:6" x14ac:dyDescent="0.25">
      <c r="A11919" t="s">
        <v>2394</v>
      </c>
      <c r="B11919" t="s">
        <v>2386</v>
      </c>
      <c r="C11919" t="b">
        <v>1</v>
      </c>
      <c r="D11919" t="s">
        <v>88</v>
      </c>
      <c r="E11919">
        <v>10998</v>
      </c>
      <c r="F11919">
        <v>2020</v>
      </c>
    </row>
    <row r="11920" spans="1:6" x14ac:dyDescent="0.25">
      <c r="A11920" t="s">
        <v>2332</v>
      </c>
      <c r="B11920" t="s">
        <v>2401</v>
      </c>
      <c r="C11920" t="b">
        <v>0</v>
      </c>
      <c r="D11920" t="s">
        <v>88</v>
      </c>
      <c r="E11920">
        <v>0</v>
      </c>
      <c r="F11920">
        <v>2020</v>
      </c>
    </row>
    <row r="11921" spans="1:6" x14ac:dyDescent="0.25">
      <c r="A11921" t="s">
        <v>2389</v>
      </c>
      <c r="B11921" t="s">
        <v>2401</v>
      </c>
      <c r="C11921" t="b">
        <v>1</v>
      </c>
      <c r="D11921" t="s">
        <v>85</v>
      </c>
      <c r="E11921">
        <v>2099</v>
      </c>
      <c r="F11921">
        <v>2020</v>
      </c>
    </row>
    <row r="11922" spans="1:6" x14ac:dyDescent="0.25">
      <c r="A11922" t="s">
        <v>2408</v>
      </c>
      <c r="B11922" t="s">
        <v>2339</v>
      </c>
      <c r="C11922" t="b">
        <v>1</v>
      </c>
      <c r="D11922" t="s">
        <v>114</v>
      </c>
      <c r="E11922">
        <v>513106</v>
      </c>
      <c r="F11922">
        <v>2020</v>
      </c>
    </row>
    <row r="11923" spans="1:6" x14ac:dyDescent="0.25">
      <c r="A11923" t="s">
        <v>2446</v>
      </c>
      <c r="B11923" t="s">
        <v>2401</v>
      </c>
      <c r="C11923" t="b">
        <v>1</v>
      </c>
      <c r="D11923" t="s">
        <v>88</v>
      </c>
      <c r="E11923">
        <v>10531</v>
      </c>
      <c r="F11923">
        <v>2020</v>
      </c>
    </row>
    <row r="11924" spans="1:6" x14ac:dyDescent="0.25">
      <c r="A11924" t="s">
        <v>2454</v>
      </c>
      <c r="B11924" t="s">
        <v>2343</v>
      </c>
      <c r="C11924" t="b">
        <v>1</v>
      </c>
      <c r="D11924" t="s">
        <v>100</v>
      </c>
      <c r="E11924">
        <v>2090349</v>
      </c>
      <c r="F11924">
        <v>2020</v>
      </c>
    </row>
    <row r="11925" spans="1:6" x14ac:dyDescent="0.25">
      <c r="A11925" t="s">
        <v>2454</v>
      </c>
      <c r="B11925" t="s">
        <v>2343</v>
      </c>
      <c r="C11925" t="b">
        <v>1</v>
      </c>
      <c r="D11925" t="s">
        <v>100</v>
      </c>
      <c r="E11925">
        <v>4163485</v>
      </c>
      <c r="F11925">
        <v>2020</v>
      </c>
    </row>
    <row r="11926" spans="1:6" x14ac:dyDescent="0.25">
      <c r="A11926" t="s">
        <v>2446</v>
      </c>
      <c r="B11926" t="s">
        <v>2401</v>
      </c>
      <c r="C11926" t="b">
        <v>1</v>
      </c>
      <c r="D11926" t="s">
        <v>88</v>
      </c>
      <c r="E11926">
        <v>8604</v>
      </c>
      <c r="F11926">
        <v>2020</v>
      </c>
    </row>
    <row r="11927" spans="1:6" x14ac:dyDescent="0.25">
      <c r="A11927" t="s">
        <v>2446</v>
      </c>
      <c r="B11927" t="s">
        <v>2401</v>
      </c>
      <c r="C11927" t="b">
        <v>1</v>
      </c>
      <c r="D11927" t="s">
        <v>88</v>
      </c>
      <c r="E11927">
        <v>8565</v>
      </c>
      <c r="F11927">
        <v>2020</v>
      </c>
    </row>
    <row r="11928" spans="1:6" x14ac:dyDescent="0.25">
      <c r="A11928" t="s">
        <v>2446</v>
      </c>
      <c r="B11928" t="s">
        <v>2401</v>
      </c>
      <c r="C11928" t="b">
        <v>1</v>
      </c>
      <c r="D11928" t="s">
        <v>24</v>
      </c>
      <c r="E11928">
        <v>1971</v>
      </c>
      <c r="F11928">
        <v>2020</v>
      </c>
    </row>
    <row r="11929" spans="1:6" x14ac:dyDescent="0.25">
      <c r="A11929" t="s">
        <v>2408</v>
      </c>
      <c r="B11929" t="s">
        <v>2401</v>
      </c>
      <c r="C11929" t="b">
        <v>1</v>
      </c>
      <c r="D11929" t="s">
        <v>114</v>
      </c>
      <c r="E11929">
        <v>242946</v>
      </c>
      <c r="F11929">
        <v>2020</v>
      </c>
    </row>
    <row r="11930" spans="1:6" x14ac:dyDescent="0.25">
      <c r="A11930" t="s">
        <v>2446</v>
      </c>
      <c r="B11930" t="s">
        <v>2401</v>
      </c>
      <c r="C11930" t="b">
        <v>1</v>
      </c>
      <c r="D11930" t="s">
        <v>79</v>
      </c>
      <c r="E11930">
        <v>9922</v>
      </c>
      <c r="F11930">
        <v>2020</v>
      </c>
    </row>
    <row r="11931" spans="1:6" x14ac:dyDescent="0.25">
      <c r="A11931" t="s">
        <v>2454</v>
      </c>
      <c r="B11931" t="s">
        <v>2343</v>
      </c>
      <c r="C11931" t="b">
        <v>1</v>
      </c>
      <c r="D11931" t="s">
        <v>93</v>
      </c>
      <c r="E11931">
        <v>2216673</v>
      </c>
      <c r="F11931">
        <v>2020</v>
      </c>
    </row>
    <row r="11932" spans="1:6" x14ac:dyDescent="0.25">
      <c r="A11932" t="s">
        <v>2454</v>
      </c>
      <c r="B11932" t="s">
        <v>2343</v>
      </c>
      <c r="C11932" t="b">
        <v>1</v>
      </c>
      <c r="D11932" t="s">
        <v>93</v>
      </c>
      <c r="E11932">
        <v>3953021</v>
      </c>
      <c r="F11932">
        <v>2020</v>
      </c>
    </row>
    <row r="11933" spans="1:6" x14ac:dyDescent="0.25">
      <c r="A11933" t="s">
        <v>2446</v>
      </c>
      <c r="B11933" t="s">
        <v>2401</v>
      </c>
      <c r="C11933" t="b">
        <v>1</v>
      </c>
      <c r="D11933" t="s">
        <v>79</v>
      </c>
      <c r="E11933">
        <v>6674</v>
      </c>
      <c r="F11933">
        <v>2020</v>
      </c>
    </row>
    <row r="11934" spans="1:6" x14ac:dyDescent="0.25">
      <c r="A11934" t="s">
        <v>2408</v>
      </c>
      <c r="B11934" t="s">
        <v>2401</v>
      </c>
      <c r="C11934" t="b">
        <v>1</v>
      </c>
      <c r="D11934" t="s">
        <v>88</v>
      </c>
      <c r="E11934">
        <v>138198</v>
      </c>
      <c r="F11934">
        <v>2020</v>
      </c>
    </row>
    <row r="11935" spans="1:6" x14ac:dyDescent="0.25">
      <c r="A11935" t="s">
        <v>2446</v>
      </c>
      <c r="B11935" t="s">
        <v>2401</v>
      </c>
      <c r="C11935" t="b">
        <v>1</v>
      </c>
      <c r="D11935" t="s">
        <v>8</v>
      </c>
      <c r="E11935">
        <v>54201</v>
      </c>
      <c r="F11935">
        <v>2020</v>
      </c>
    </row>
    <row r="11936" spans="1:6" x14ac:dyDescent="0.25">
      <c r="A11936" t="s">
        <v>2408</v>
      </c>
      <c r="B11936" t="s">
        <v>2401</v>
      </c>
      <c r="C11936" t="b">
        <v>1</v>
      </c>
      <c r="D11936" t="s">
        <v>88</v>
      </c>
      <c r="E11936">
        <v>100742</v>
      </c>
      <c r="F11936">
        <v>2020</v>
      </c>
    </row>
    <row r="11937" spans="1:6" x14ac:dyDescent="0.25">
      <c r="A11937" t="s">
        <v>2446</v>
      </c>
      <c r="B11937" t="s">
        <v>2401</v>
      </c>
      <c r="C11937" t="b">
        <v>1</v>
      </c>
      <c r="D11937" t="s">
        <v>88</v>
      </c>
      <c r="E11937">
        <v>8335</v>
      </c>
      <c r="F11937">
        <v>2020</v>
      </c>
    </row>
    <row r="11938" spans="1:6" x14ac:dyDescent="0.25">
      <c r="A11938" t="s">
        <v>2446</v>
      </c>
      <c r="B11938" t="s">
        <v>2372</v>
      </c>
      <c r="C11938" t="b">
        <v>1</v>
      </c>
      <c r="D11938" t="s">
        <v>15</v>
      </c>
      <c r="E11938">
        <v>9279</v>
      </c>
      <c r="F11938">
        <v>2020</v>
      </c>
    </row>
    <row r="11939" spans="1:6" x14ac:dyDescent="0.25">
      <c r="A11939" t="s">
        <v>2446</v>
      </c>
      <c r="B11939" t="s">
        <v>2401</v>
      </c>
      <c r="C11939" t="b">
        <v>1</v>
      </c>
      <c r="D11939" t="s">
        <v>15</v>
      </c>
      <c r="E11939">
        <v>52819</v>
      </c>
      <c r="F11939">
        <v>2020</v>
      </c>
    </row>
    <row r="11940" spans="1:6" x14ac:dyDescent="0.25">
      <c r="A11940" t="s">
        <v>2446</v>
      </c>
      <c r="B11940" t="s">
        <v>2386</v>
      </c>
      <c r="C11940" t="b">
        <v>1</v>
      </c>
      <c r="D11940" t="s">
        <v>100</v>
      </c>
      <c r="E11940">
        <v>8922</v>
      </c>
      <c r="F11940">
        <v>2020</v>
      </c>
    </row>
    <row r="11941" spans="1:6" x14ac:dyDescent="0.25">
      <c r="A11941" t="s">
        <v>2446</v>
      </c>
      <c r="B11941" t="s">
        <v>2401</v>
      </c>
      <c r="C11941" t="b">
        <v>1</v>
      </c>
      <c r="D11941" t="s">
        <v>15</v>
      </c>
      <c r="E11941">
        <v>168613</v>
      </c>
      <c r="F11941">
        <v>2020</v>
      </c>
    </row>
    <row r="11942" spans="1:6" x14ac:dyDescent="0.25">
      <c r="A11942" t="s">
        <v>2332</v>
      </c>
      <c r="B11942" t="s">
        <v>2372</v>
      </c>
      <c r="C11942" t="b">
        <v>0</v>
      </c>
      <c r="D11942" t="s">
        <v>128</v>
      </c>
      <c r="E11942">
        <v>-12260</v>
      </c>
      <c r="F11942">
        <v>2020</v>
      </c>
    </row>
    <row r="11943" spans="1:6" x14ac:dyDescent="0.25">
      <c r="A11943" t="s">
        <v>2446</v>
      </c>
      <c r="B11943" t="s">
        <v>2401</v>
      </c>
      <c r="C11943" t="b">
        <v>1</v>
      </c>
      <c r="D11943" t="s">
        <v>55</v>
      </c>
      <c r="E11943">
        <v>25241</v>
      </c>
      <c r="F11943">
        <v>2020</v>
      </c>
    </row>
    <row r="11944" spans="1:6" x14ac:dyDescent="0.25">
      <c r="A11944" t="s">
        <v>2446</v>
      </c>
      <c r="B11944" t="s">
        <v>2372</v>
      </c>
      <c r="C11944" t="b">
        <v>1</v>
      </c>
      <c r="D11944" t="s">
        <v>19</v>
      </c>
      <c r="E11944">
        <v>32575</v>
      </c>
      <c r="F11944">
        <v>2020</v>
      </c>
    </row>
    <row r="11945" spans="1:6" x14ac:dyDescent="0.25">
      <c r="A11945" t="s">
        <v>2394</v>
      </c>
      <c r="B11945" t="s">
        <v>2401</v>
      </c>
      <c r="C11945" t="b">
        <v>1</v>
      </c>
      <c r="D11945" t="s">
        <v>88</v>
      </c>
      <c r="E11945">
        <v>9893</v>
      </c>
      <c r="F11945">
        <v>2020</v>
      </c>
    </row>
    <row r="11946" spans="1:6" x14ac:dyDescent="0.25">
      <c r="A11946" t="s">
        <v>2446</v>
      </c>
      <c r="B11946" t="s">
        <v>2401</v>
      </c>
      <c r="C11946" t="b">
        <v>1</v>
      </c>
      <c r="D11946" t="s">
        <v>88</v>
      </c>
      <c r="E11946">
        <v>8599</v>
      </c>
      <c r="F11946">
        <v>2020</v>
      </c>
    </row>
    <row r="11947" spans="1:6" x14ac:dyDescent="0.25">
      <c r="A11947" t="s">
        <v>2408</v>
      </c>
      <c r="B11947" t="s">
        <v>2401</v>
      </c>
      <c r="C11947" t="b">
        <v>1</v>
      </c>
      <c r="D11947" t="s">
        <v>88</v>
      </c>
      <c r="E11947">
        <v>8237</v>
      </c>
      <c r="F11947">
        <v>2020</v>
      </c>
    </row>
    <row r="11948" spans="1:6" x14ac:dyDescent="0.25">
      <c r="A11948" t="s">
        <v>2408</v>
      </c>
      <c r="B11948" t="s">
        <v>2401</v>
      </c>
      <c r="C11948" t="b">
        <v>1</v>
      </c>
      <c r="D11948" t="s">
        <v>88</v>
      </c>
      <c r="E11948">
        <v>7932</v>
      </c>
      <c r="F11948">
        <v>2020</v>
      </c>
    </row>
    <row r="11949" spans="1:6" x14ac:dyDescent="0.25">
      <c r="A11949" t="s">
        <v>2446</v>
      </c>
      <c r="B11949" t="s">
        <v>2401</v>
      </c>
      <c r="C11949" t="b">
        <v>1</v>
      </c>
      <c r="D11949" t="s">
        <v>88</v>
      </c>
      <c r="E11949">
        <v>8409</v>
      </c>
      <c r="F11949">
        <v>2020</v>
      </c>
    </row>
    <row r="11950" spans="1:6" x14ac:dyDescent="0.25">
      <c r="A11950" t="s">
        <v>2446</v>
      </c>
      <c r="B11950" t="s">
        <v>2401</v>
      </c>
      <c r="C11950" t="b">
        <v>1</v>
      </c>
      <c r="D11950" t="s">
        <v>88</v>
      </c>
      <c r="E11950">
        <v>9011</v>
      </c>
      <c r="F11950">
        <v>2020</v>
      </c>
    </row>
    <row r="11951" spans="1:6" x14ac:dyDescent="0.25">
      <c r="A11951" t="s">
        <v>2446</v>
      </c>
      <c r="B11951" t="s">
        <v>2401</v>
      </c>
      <c r="C11951" t="b">
        <v>1</v>
      </c>
      <c r="D11951" t="s">
        <v>88</v>
      </c>
      <c r="E11951">
        <v>8532</v>
      </c>
      <c r="F11951">
        <v>2020</v>
      </c>
    </row>
    <row r="11952" spans="1:6" x14ac:dyDescent="0.25">
      <c r="A11952" t="s">
        <v>2390</v>
      </c>
      <c r="B11952" t="s">
        <v>2401</v>
      </c>
      <c r="C11952" t="b">
        <v>1</v>
      </c>
      <c r="D11952" t="s">
        <v>88</v>
      </c>
      <c r="E11952">
        <v>8950</v>
      </c>
      <c r="F11952">
        <v>2020</v>
      </c>
    </row>
    <row r="11953" spans="1:6" x14ac:dyDescent="0.25">
      <c r="A11953" t="s">
        <v>2446</v>
      </c>
      <c r="B11953" t="s">
        <v>2401</v>
      </c>
      <c r="C11953" t="b">
        <v>1</v>
      </c>
      <c r="D11953" t="s">
        <v>88</v>
      </c>
      <c r="E11953">
        <v>8936</v>
      </c>
      <c r="F11953">
        <v>2020</v>
      </c>
    </row>
    <row r="11954" spans="1:6" x14ac:dyDescent="0.25">
      <c r="A11954" t="s">
        <v>2390</v>
      </c>
      <c r="B11954" t="s">
        <v>2401</v>
      </c>
      <c r="C11954" t="b">
        <v>1</v>
      </c>
      <c r="D11954" t="s">
        <v>88</v>
      </c>
      <c r="E11954">
        <v>8125</v>
      </c>
      <c r="F11954">
        <v>2020</v>
      </c>
    </row>
    <row r="11955" spans="1:6" x14ac:dyDescent="0.25">
      <c r="A11955" t="s">
        <v>2446</v>
      </c>
      <c r="B11955" t="s">
        <v>2339</v>
      </c>
      <c r="C11955" t="b">
        <v>1</v>
      </c>
      <c r="D11955" t="s">
        <v>50</v>
      </c>
      <c r="E11955">
        <v>30216</v>
      </c>
      <c r="F11955">
        <v>2020</v>
      </c>
    </row>
    <row r="11956" spans="1:6" x14ac:dyDescent="0.25">
      <c r="A11956" t="s">
        <v>2446</v>
      </c>
      <c r="B11956" t="s">
        <v>2401</v>
      </c>
      <c r="C11956" t="b">
        <v>1</v>
      </c>
      <c r="D11956" t="s">
        <v>82</v>
      </c>
      <c r="E11956">
        <v>177497</v>
      </c>
      <c r="F11956">
        <v>2020</v>
      </c>
    </row>
    <row r="11957" spans="1:6" x14ac:dyDescent="0.25">
      <c r="A11957" t="s">
        <v>2446</v>
      </c>
      <c r="B11957" t="s">
        <v>2401</v>
      </c>
      <c r="C11957" t="b">
        <v>1</v>
      </c>
      <c r="D11957" t="s">
        <v>82</v>
      </c>
      <c r="E11957">
        <v>175144</v>
      </c>
      <c r="F11957">
        <v>2020</v>
      </c>
    </row>
    <row r="11958" spans="1:6" x14ac:dyDescent="0.25">
      <c r="A11958" t="s">
        <v>2446</v>
      </c>
      <c r="B11958" t="s">
        <v>2401</v>
      </c>
      <c r="C11958" t="b">
        <v>1</v>
      </c>
      <c r="D11958" t="s">
        <v>88</v>
      </c>
      <c r="E11958">
        <v>9088</v>
      </c>
      <c r="F11958">
        <v>2020</v>
      </c>
    </row>
    <row r="11959" spans="1:6" x14ac:dyDescent="0.25">
      <c r="A11959" t="s">
        <v>2446</v>
      </c>
      <c r="B11959" t="s">
        <v>2401</v>
      </c>
      <c r="C11959" t="b">
        <v>1</v>
      </c>
      <c r="D11959" t="s">
        <v>88</v>
      </c>
      <c r="E11959">
        <v>8771</v>
      </c>
      <c r="F11959">
        <v>2020</v>
      </c>
    </row>
    <row r="11960" spans="1:6" x14ac:dyDescent="0.25">
      <c r="A11960" t="s">
        <v>2446</v>
      </c>
      <c r="B11960" t="s">
        <v>2401</v>
      </c>
      <c r="C11960" t="b">
        <v>1</v>
      </c>
      <c r="D11960" t="s">
        <v>37</v>
      </c>
      <c r="E11960">
        <v>8947</v>
      </c>
      <c r="F11960">
        <v>2020</v>
      </c>
    </row>
    <row r="11961" spans="1:6" x14ac:dyDescent="0.25">
      <c r="A11961" t="s">
        <v>2381</v>
      </c>
      <c r="B11961" t="s">
        <v>2401</v>
      </c>
      <c r="C11961" t="b">
        <v>1</v>
      </c>
      <c r="D11961" t="s">
        <v>119</v>
      </c>
      <c r="E11961">
        <v>2820</v>
      </c>
      <c r="F11961">
        <v>2020</v>
      </c>
    </row>
    <row r="11962" spans="1:6" x14ac:dyDescent="0.25">
      <c r="A11962" t="s">
        <v>2446</v>
      </c>
      <c r="B11962" t="s">
        <v>2401</v>
      </c>
      <c r="C11962" t="b">
        <v>1</v>
      </c>
      <c r="D11962" t="s">
        <v>15</v>
      </c>
      <c r="E11962">
        <v>10434</v>
      </c>
      <c r="F11962">
        <v>2020</v>
      </c>
    </row>
    <row r="11963" spans="1:6" x14ac:dyDescent="0.25">
      <c r="A11963" t="s">
        <v>2446</v>
      </c>
      <c r="B11963" t="s">
        <v>2401</v>
      </c>
      <c r="C11963" t="b">
        <v>1</v>
      </c>
      <c r="D11963" t="s">
        <v>8</v>
      </c>
      <c r="E11963">
        <v>140880</v>
      </c>
      <c r="F11963">
        <v>2020</v>
      </c>
    </row>
    <row r="11964" spans="1:6" x14ac:dyDescent="0.25">
      <c r="A11964" t="s">
        <v>2408</v>
      </c>
      <c r="B11964" t="s">
        <v>2339</v>
      </c>
      <c r="C11964" t="b">
        <v>1</v>
      </c>
      <c r="D11964" t="s">
        <v>114</v>
      </c>
      <c r="E11964">
        <v>1225575</v>
      </c>
      <c r="F11964">
        <v>2020</v>
      </c>
    </row>
    <row r="11965" spans="1:6" x14ac:dyDescent="0.25">
      <c r="A11965" t="s">
        <v>2446</v>
      </c>
      <c r="B11965" t="s">
        <v>2401</v>
      </c>
      <c r="C11965" t="b">
        <v>1</v>
      </c>
      <c r="D11965" t="s">
        <v>88</v>
      </c>
      <c r="E11965">
        <v>9131</v>
      </c>
      <c r="F11965">
        <v>2020</v>
      </c>
    </row>
    <row r="11966" spans="1:6" x14ac:dyDescent="0.25">
      <c r="A11966" t="s">
        <v>2446</v>
      </c>
      <c r="B11966" t="s">
        <v>2401</v>
      </c>
      <c r="C11966" t="b">
        <v>1</v>
      </c>
      <c r="D11966" t="s">
        <v>88</v>
      </c>
      <c r="E11966">
        <v>8606</v>
      </c>
      <c r="F11966">
        <v>2020</v>
      </c>
    </row>
    <row r="11967" spans="1:6" x14ac:dyDescent="0.25">
      <c r="A11967" t="s">
        <v>2446</v>
      </c>
      <c r="B11967" t="s">
        <v>2401</v>
      </c>
      <c r="C11967" t="b">
        <v>1</v>
      </c>
      <c r="D11967" t="s">
        <v>88</v>
      </c>
      <c r="E11967">
        <v>9436</v>
      </c>
      <c r="F11967">
        <v>2020</v>
      </c>
    </row>
    <row r="11968" spans="1:6" x14ac:dyDescent="0.25">
      <c r="A11968" t="s">
        <v>2454</v>
      </c>
      <c r="B11968" t="s">
        <v>2341</v>
      </c>
      <c r="C11968" t="b">
        <v>1</v>
      </c>
      <c r="D11968" t="s">
        <v>125</v>
      </c>
      <c r="E11968">
        <v>19264</v>
      </c>
      <c r="F11968">
        <v>2020</v>
      </c>
    </row>
    <row r="11969" spans="1:6" x14ac:dyDescent="0.25">
      <c r="A11969" t="s">
        <v>2390</v>
      </c>
      <c r="B11969" t="s">
        <v>2429</v>
      </c>
      <c r="C11969" t="b">
        <v>1</v>
      </c>
      <c r="D11969" t="s">
        <v>74</v>
      </c>
      <c r="E11969">
        <v>122623</v>
      </c>
      <c r="F11969">
        <v>2020</v>
      </c>
    </row>
    <row r="11970" spans="1:6" x14ac:dyDescent="0.25">
      <c r="A11970" t="s">
        <v>2446</v>
      </c>
      <c r="B11970" t="s">
        <v>2372</v>
      </c>
      <c r="C11970" t="b">
        <v>1</v>
      </c>
      <c r="D11970" t="s">
        <v>116</v>
      </c>
      <c r="E11970">
        <v>53205</v>
      </c>
      <c r="F11970">
        <v>2020</v>
      </c>
    </row>
    <row r="11971" spans="1:6" x14ac:dyDescent="0.25">
      <c r="A11971" t="s">
        <v>2390</v>
      </c>
      <c r="B11971" t="s">
        <v>2401</v>
      </c>
      <c r="C11971" t="b">
        <v>1</v>
      </c>
      <c r="D11971" t="s">
        <v>88</v>
      </c>
      <c r="E11971">
        <v>30708</v>
      </c>
      <c r="F11971">
        <v>2020</v>
      </c>
    </row>
    <row r="11972" spans="1:6" x14ac:dyDescent="0.25">
      <c r="A11972" t="s">
        <v>2408</v>
      </c>
      <c r="B11972" t="s">
        <v>2401</v>
      </c>
      <c r="C11972" t="b">
        <v>1</v>
      </c>
      <c r="D11972" t="s">
        <v>55</v>
      </c>
      <c r="E11972">
        <v>3109</v>
      </c>
      <c r="F11972">
        <v>2020</v>
      </c>
    </row>
    <row r="11973" spans="1:6" x14ac:dyDescent="0.25">
      <c r="A11973" t="s">
        <v>2408</v>
      </c>
      <c r="B11973" t="s">
        <v>2401</v>
      </c>
      <c r="C11973" t="b">
        <v>1</v>
      </c>
      <c r="D11973" t="s">
        <v>55</v>
      </c>
      <c r="E11973">
        <v>2738</v>
      </c>
      <c r="F11973">
        <v>2020</v>
      </c>
    </row>
    <row r="11974" spans="1:6" x14ac:dyDescent="0.25">
      <c r="A11974" t="s">
        <v>2381</v>
      </c>
      <c r="B11974" t="s">
        <v>2401</v>
      </c>
      <c r="C11974" t="b">
        <v>1</v>
      </c>
      <c r="D11974" t="s">
        <v>85</v>
      </c>
      <c r="E11974">
        <v>2614</v>
      </c>
      <c r="F11974">
        <v>2020</v>
      </c>
    </row>
    <row r="11975" spans="1:6" x14ac:dyDescent="0.25">
      <c r="A11975" t="s">
        <v>2446</v>
      </c>
      <c r="B11975" t="s">
        <v>2401</v>
      </c>
      <c r="C11975" t="b">
        <v>1</v>
      </c>
      <c r="D11975" t="s">
        <v>15</v>
      </c>
      <c r="E11975">
        <v>9590</v>
      </c>
      <c r="F11975">
        <v>2020</v>
      </c>
    </row>
    <row r="11976" spans="1:6" x14ac:dyDescent="0.25">
      <c r="A11976" t="s">
        <v>2390</v>
      </c>
      <c r="B11976" t="s">
        <v>2401</v>
      </c>
      <c r="C11976" t="b">
        <v>1</v>
      </c>
      <c r="D11976" t="s">
        <v>114</v>
      </c>
      <c r="E11976">
        <v>3512</v>
      </c>
      <c r="F11976">
        <v>2020</v>
      </c>
    </row>
    <row r="11977" spans="1:6" x14ac:dyDescent="0.25">
      <c r="A11977" t="s">
        <v>2408</v>
      </c>
      <c r="B11977" t="s">
        <v>2401</v>
      </c>
      <c r="C11977" t="b">
        <v>1</v>
      </c>
      <c r="D11977" t="s">
        <v>15</v>
      </c>
      <c r="E11977">
        <v>3443</v>
      </c>
      <c r="F11977">
        <v>2020</v>
      </c>
    </row>
    <row r="11978" spans="1:6" x14ac:dyDescent="0.25">
      <c r="A11978" t="s">
        <v>2394</v>
      </c>
      <c r="B11978" t="s">
        <v>2401</v>
      </c>
      <c r="C11978" t="b">
        <v>1</v>
      </c>
      <c r="D11978" t="s">
        <v>88</v>
      </c>
      <c r="E11978">
        <v>6976</v>
      </c>
      <c r="F11978">
        <v>2020</v>
      </c>
    </row>
    <row r="11979" spans="1:6" x14ac:dyDescent="0.25">
      <c r="A11979" t="s">
        <v>2390</v>
      </c>
      <c r="B11979" t="s">
        <v>2401</v>
      </c>
      <c r="C11979" t="b">
        <v>1</v>
      </c>
      <c r="D11979" t="s">
        <v>85</v>
      </c>
      <c r="E11979">
        <v>2769</v>
      </c>
      <c r="F11979">
        <v>2020</v>
      </c>
    </row>
    <row r="11980" spans="1:6" x14ac:dyDescent="0.25">
      <c r="A11980" t="s">
        <v>2446</v>
      </c>
      <c r="B11980" t="s">
        <v>2401</v>
      </c>
      <c r="C11980" t="b">
        <v>1</v>
      </c>
      <c r="D11980" t="s">
        <v>116</v>
      </c>
      <c r="E11980">
        <v>217855</v>
      </c>
      <c r="F11980">
        <v>2020</v>
      </c>
    </row>
    <row r="11981" spans="1:6" x14ac:dyDescent="0.25">
      <c r="A11981" t="s">
        <v>2408</v>
      </c>
      <c r="B11981" t="s">
        <v>2401</v>
      </c>
      <c r="C11981" t="b">
        <v>1</v>
      </c>
      <c r="D11981" t="s">
        <v>37</v>
      </c>
      <c r="E11981">
        <v>27350</v>
      </c>
      <c r="F11981">
        <v>2020</v>
      </c>
    </row>
    <row r="11982" spans="1:6" x14ac:dyDescent="0.25">
      <c r="A11982" t="s">
        <v>2408</v>
      </c>
      <c r="B11982" t="s">
        <v>2401</v>
      </c>
      <c r="C11982" t="b">
        <v>1</v>
      </c>
      <c r="D11982" t="s">
        <v>114</v>
      </c>
      <c r="E11982">
        <v>297310</v>
      </c>
      <c r="F11982">
        <v>2020</v>
      </c>
    </row>
    <row r="11983" spans="1:6" x14ac:dyDescent="0.25">
      <c r="A11983" t="s">
        <v>2446</v>
      </c>
      <c r="B11983" t="s">
        <v>2401</v>
      </c>
      <c r="C11983" t="b">
        <v>1</v>
      </c>
      <c r="D11983" t="s">
        <v>79</v>
      </c>
      <c r="E11983">
        <v>4405</v>
      </c>
      <c r="F11983">
        <v>2020</v>
      </c>
    </row>
    <row r="11984" spans="1:6" x14ac:dyDescent="0.25">
      <c r="A11984" t="s">
        <v>2446</v>
      </c>
      <c r="B11984" t="s">
        <v>2401</v>
      </c>
      <c r="C11984" t="b">
        <v>1</v>
      </c>
      <c r="D11984" t="s">
        <v>88</v>
      </c>
      <c r="E11984">
        <v>5783</v>
      </c>
      <c r="F11984">
        <v>2020</v>
      </c>
    </row>
    <row r="11985" spans="1:6" x14ac:dyDescent="0.25">
      <c r="A11985" t="s">
        <v>2394</v>
      </c>
      <c r="B11985" t="s">
        <v>2401</v>
      </c>
      <c r="C11985" t="b">
        <v>1</v>
      </c>
      <c r="D11985" t="s">
        <v>88</v>
      </c>
      <c r="E11985">
        <v>10276</v>
      </c>
      <c r="F11985">
        <v>2020</v>
      </c>
    </row>
    <row r="11986" spans="1:6" x14ac:dyDescent="0.25">
      <c r="A11986" t="s">
        <v>2332</v>
      </c>
      <c r="B11986" t="s">
        <v>2372</v>
      </c>
      <c r="C11986" t="b">
        <v>0</v>
      </c>
      <c r="D11986" t="s">
        <v>97</v>
      </c>
      <c r="E11986">
        <v>-385</v>
      </c>
      <c r="F11986">
        <v>2020</v>
      </c>
    </row>
    <row r="11987" spans="1:6" x14ac:dyDescent="0.25">
      <c r="A11987" t="s">
        <v>2446</v>
      </c>
      <c r="B11987" t="s">
        <v>2401</v>
      </c>
      <c r="C11987" t="b">
        <v>1</v>
      </c>
      <c r="D11987" t="s">
        <v>55</v>
      </c>
      <c r="E11987">
        <v>3074</v>
      </c>
      <c r="F11987">
        <v>2020</v>
      </c>
    </row>
    <row r="11988" spans="1:6" x14ac:dyDescent="0.25">
      <c r="A11988" t="s">
        <v>2446</v>
      </c>
      <c r="B11988" t="s">
        <v>2401</v>
      </c>
      <c r="C11988" t="b">
        <v>1</v>
      </c>
      <c r="D11988" t="s">
        <v>55</v>
      </c>
      <c r="E11988">
        <v>2800</v>
      </c>
      <c r="F11988">
        <v>2020</v>
      </c>
    </row>
    <row r="11989" spans="1:6" x14ac:dyDescent="0.25">
      <c r="A11989" t="s">
        <v>2332</v>
      </c>
      <c r="B11989" t="s">
        <v>2372</v>
      </c>
      <c r="C11989" t="b">
        <v>0</v>
      </c>
      <c r="D11989" t="s">
        <v>125</v>
      </c>
      <c r="E11989">
        <v>-10</v>
      </c>
      <c r="F11989">
        <v>2020</v>
      </c>
    </row>
    <row r="11990" spans="1:6" x14ac:dyDescent="0.25">
      <c r="A11990" t="s">
        <v>2446</v>
      </c>
      <c r="B11990" t="s">
        <v>2401</v>
      </c>
      <c r="C11990" t="b">
        <v>1</v>
      </c>
      <c r="D11990" t="s">
        <v>32</v>
      </c>
      <c r="E11990">
        <v>94044</v>
      </c>
      <c r="F11990">
        <v>2020</v>
      </c>
    </row>
    <row r="11991" spans="1:6" x14ac:dyDescent="0.25">
      <c r="A11991" t="s">
        <v>2332</v>
      </c>
      <c r="B11991" t="s">
        <v>2401</v>
      </c>
      <c r="C11991" t="b">
        <v>0</v>
      </c>
      <c r="D11991" t="s">
        <v>15</v>
      </c>
      <c r="E11991">
        <v>0</v>
      </c>
      <c r="F11991">
        <v>2020</v>
      </c>
    </row>
    <row r="11992" spans="1:6" x14ac:dyDescent="0.25">
      <c r="A11992" t="s">
        <v>2389</v>
      </c>
      <c r="B11992" t="s">
        <v>2401</v>
      </c>
      <c r="C11992" t="b">
        <v>1</v>
      </c>
      <c r="D11992" t="s">
        <v>52</v>
      </c>
      <c r="E11992">
        <v>1348</v>
      </c>
      <c r="F11992">
        <v>2020</v>
      </c>
    </row>
    <row r="11993" spans="1:6" x14ac:dyDescent="0.25">
      <c r="A11993" t="s">
        <v>2389</v>
      </c>
      <c r="B11993" t="s">
        <v>2401</v>
      </c>
      <c r="C11993" t="b">
        <v>1</v>
      </c>
      <c r="D11993" t="s">
        <v>27</v>
      </c>
      <c r="E11993">
        <v>1565</v>
      </c>
      <c r="F11993">
        <v>2020</v>
      </c>
    </row>
    <row r="11994" spans="1:6" x14ac:dyDescent="0.25">
      <c r="A11994" t="s">
        <v>2446</v>
      </c>
      <c r="B11994" t="s">
        <v>2401</v>
      </c>
      <c r="C11994" t="b">
        <v>1</v>
      </c>
      <c r="D11994" t="s">
        <v>116</v>
      </c>
      <c r="E11994">
        <v>124414</v>
      </c>
      <c r="F11994">
        <v>2020</v>
      </c>
    </row>
    <row r="11995" spans="1:6" x14ac:dyDescent="0.25">
      <c r="A11995" t="s">
        <v>2381</v>
      </c>
      <c r="B11995" t="s">
        <v>2401</v>
      </c>
      <c r="C11995" t="b">
        <v>1</v>
      </c>
      <c r="D11995" t="s">
        <v>15</v>
      </c>
      <c r="E11995">
        <v>1926</v>
      </c>
      <c r="F11995">
        <v>2020</v>
      </c>
    </row>
    <row r="11996" spans="1:6" x14ac:dyDescent="0.25">
      <c r="A11996" t="s">
        <v>2390</v>
      </c>
      <c r="B11996" t="s">
        <v>2401</v>
      </c>
      <c r="C11996" t="b">
        <v>1</v>
      </c>
      <c r="D11996" t="s">
        <v>103</v>
      </c>
      <c r="E11996">
        <v>1625</v>
      </c>
      <c r="F11996">
        <v>2020</v>
      </c>
    </row>
    <row r="11997" spans="1:6" x14ac:dyDescent="0.25">
      <c r="A11997" t="s">
        <v>2332</v>
      </c>
      <c r="B11997" t="s">
        <v>2401</v>
      </c>
      <c r="C11997" t="b">
        <v>0</v>
      </c>
      <c r="D11997" t="s">
        <v>85</v>
      </c>
      <c r="E11997">
        <v>0</v>
      </c>
      <c r="F11997">
        <v>2020</v>
      </c>
    </row>
    <row r="11998" spans="1:6" x14ac:dyDescent="0.25">
      <c r="A11998" t="s">
        <v>2332</v>
      </c>
      <c r="B11998" t="s">
        <v>2401</v>
      </c>
      <c r="C11998" t="b">
        <v>0</v>
      </c>
      <c r="D11998" t="s">
        <v>85</v>
      </c>
      <c r="E11998">
        <v>0</v>
      </c>
      <c r="F11998">
        <v>2020</v>
      </c>
    </row>
    <row r="11999" spans="1:6" x14ac:dyDescent="0.25">
      <c r="A11999" t="s">
        <v>2332</v>
      </c>
      <c r="B11999" t="s">
        <v>2401</v>
      </c>
      <c r="C11999" t="b">
        <v>0</v>
      </c>
      <c r="D11999" t="s">
        <v>85</v>
      </c>
      <c r="E11999">
        <v>0</v>
      </c>
      <c r="F11999">
        <v>2020</v>
      </c>
    </row>
    <row r="12000" spans="1:6" x14ac:dyDescent="0.25">
      <c r="A12000" t="s">
        <v>2390</v>
      </c>
      <c r="B12000" t="s">
        <v>2401</v>
      </c>
      <c r="C12000" t="b">
        <v>1</v>
      </c>
      <c r="D12000" t="s">
        <v>85</v>
      </c>
      <c r="E12000">
        <v>2867</v>
      </c>
      <c r="F12000">
        <v>2020</v>
      </c>
    </row>
    <row r="12001" spans="1:6" x14ac:dyDescent="0.25">
      <c r="A12001" t="s">
        <v>2390</v>
      </c>
      <c r="B12001" t="s">
        <v>2401</v>
      </c>
      <c r="C12001" t="b">
        <v>1</v>
      </c>
      <c r="D12001" t="s">
        <v>85</v>
      </c>
      <c r="E12001">
        <v>2868</v>
      </c>
      <c r="F12001">
        <v>2020</v>
      </c>
    </row>
    <row r="12002" spans="1:6" x14ac:dyDescent="0.25">
      <c r="A12002" t="s">
        <v>2446</v>
      </c>
      <c r="B12002" t="s">
        <v>2386</v>
      </c>
      <c r="C12002" t="b">
        <v>1</v>
      </c>
      <c r="D12002" t="s">
        <v>50</v>
      </c>
      <c r="E12002">
        <v>59220</v>
      </c>
      <c r="F12002">
        <v>2020</v>
      </c>
    </row>
    <row r="12003" spans="1:6" x14ac:dyDescent="0.25">
      <c r="A12003" t="s">
        <v>2390</v>
      </c>
      <c r="B12003" t="s">
        <v>2401</v>
      </c>
      <c r="C12003" t="b">
        <v>1</v>
      </c>
      <c r="D12003" t="s">
        <v>55</v>
      </c>
      <c r="E12003">
        <v>4085</v>
      </c>
      <c r="F12003">
        <v>2020</v>
      </c>
    </row>
    <row r="12004" spans="1:6" x14ac:dyDescent="0.25">
      <c r="A12004" t="s">
        <v>2408</v>
      </c>
      <c r="B12004" t="s">
        <v>2352</v>
      </c>
      <c r="C12004" t="b">
        <v>1</v>
      </c>
      <c r="D12004" t="s">
        <v>114</v>
      </c>
      <c r="E12004">
        <v>41051</v>
      </c>
      <c r="F12004">
        <v>2020</v>
      </c>
    </row>
    <row r="12005" spans="1:6" x14ac:dyDescent="0.25">
      <c r="A12005" t="s">
        <v>2408</v>
      </c>
      <c r="B12005" t="s">
        <v>2352</v>
      </c>
      <c r="C12005" t="b">
        <v>1</v>
      </c>
      <c r="D12005" t="s">
        <v>114</v>
      </c>
      <c r="E12005">
        <v>36676</v>
      </c>
      <c r="F12005">
        <v>2020</v>
      </c>
    </row>
    <row r="12006" spans="1:6" x14ac:dyDescent="0.25">
      <c r="A12006" t="s">
        <v>2446</v>
      </c>
      <c r="B12006" t="s">
        <v>2401</v>
      </c>
      <c r="C12006" t="b">
        <v>1</v>
      </c>
      <c r="D12006" t="s">
        <v>52</v>
      </c>
      <c r="E12006">
        <v>2459</v>
      </c>
      <c r="F12006">
        <v>2020</v>
      </c>
    </row>
    <row r="12007" spans="1:6" x14ac:dyDescent="0.25">
      <c r="A12007" t="s">
        <v>2408</v>
      </c>
      <c r="B12007" t="s">
        <v>2401</v>
      </c>
      <c r="C12007" t="b">
        <v>1</v>
      </c>
      <c r="D12007" t="s">
        <v>85</v>
      </c>
      <c r="E12007">
        <v>2059</v>
      </c>
      <c r="F12007">
        <v>2020</v>
      </c>
    </row>
    <row r="12008" spans="1:6" x14ac:dyDescent="0.25">
      <c r="A12008" t="s">
        <v>2454</v>
      </c>
      <c r="B12008" t="s">
        <v>2401</v>
      </c>
      <c r="C12008" t="b">
        <v>1</v>
      </c>
      <c r="D12008" t="s">
        <v>85</v>
      </c>
      <c r="E12008">
        <v>925</v>
      </c>
      <c r="F12008">
        <v>2020</v>
      </c>
    </row>
    <row r="12009" spans="1:6" x14ac:dyDescent="0.25">
      <c r="A12009" t="s">
        <v>2454</v>
      </c>
      <c r="B12009" t="s">
        <v>2343</v>
      </c>
      <c r="C12009" t="b">
        <v>1</v>
      </c>
      <c r="D12009" t="s">
        <v>100</v>
      </c>
      <c r="E12009">
        <v>2158129</v>
      </c>
      <c r="F12009">
        <v>2020</v>
      </c>
    </row>
    <row r="12010" spans="1:6" x14ac:dyDescent="0.25">
      <c r="A12010" t="s">
        <v>2454</v>
      </c>
      <c r="B12010" t="s">
        <v>2343</v>
      </c>
      <c r="C12010" t="b">
        <v>1</v>
      </c>
      <c r="D12010" t="s">
        <v>100</v>
      </c>
      <c r="E12010">
        <v>4112208</v>
      </c>
      <c r="F12010">
        <v>2020</v>
      </c>
    </row>
    <row r="12011" spans="1:6" x14ac:dyDescent="0.25">
      <c r="A12011" t="s">
        <v>2446</v>
      </c>
      <c r="B12011" t="s">
        <v>2401</v>
      </c>
      <c r="C12011" t="b">
        <v>1</v>
      </c>
      <c r="D12011" t="s">
        <v>52</v>
      </c>
      <c r="E12011">
        <v>2355</v>
      </c>
      <c r="F12011">
        <v>2020</v>
      </c>
    </row>
    <row r="12012" spans="1:6" x14ac:dyDescent="0.25">
      <c r="A12012" t="s">
        <v>2408</v>
      </c>
      <c r="B12012" t="s">
        <v>2401</v>
      </c>
      <c r="C12012" t="b">
        <v>1</v>
      </c>
      <c r="D12012" t="s">
        <v>8</v>
      </c>
      <c r="E12012">
        <v>115596</v>
      </c>
      <c r="F12012">
        <v>2020</v>
      </c>
    </row>
    <row r="12013" spans="1:6" x14ac:dyDescent="0.25">
      <c r="A12013" t="s">
        <v>2454</v>
      </c>
      <c r="B12013" t="s">
        <v>2352</v>
      </c>
      <c r="C12013" t="b">
        <v>1</v>
      </c>
      <c r="D12013" t="s">
        <v>114</v>
      </c>
      <c r="E12013">
        <v>23840</v>
      </c>
      <c r="F12013">
        <v>2020</v>
      </c>
    </row>
    <row r="12014" spans="1:6" x14ac:dyDescent="0.25">
      <c r="A12014" t="s">
        <v>2446</v>
      </c>
      <c r="B12014" t="s">
        <v>2401</v>
      </c>
      <c r="C12014" t="b">
        <v>1</v>
      </c>
      <c r="D12014" t="s">
        <v>27</v>
      </c>
      <c r="E12014">
        <v>30436</v>
      </c>
      <c r="F12014">
        <v>2020</v>
      </c>
    </row>
    <row r="12015" spans="1:6" x14ac:dyDescent="0.25">
      <c r="A12015" t="s">
        <v>2446</v>
      </c>
      <c r="B12015" t="s">
        <v>2339</v>
      </c>
      <c r="C12015" t="b">
        <v>1</v>
      </c>
      <c r="D12015" t="s">
        <v>93</v>
      </c>
      <c r="E12015">
        <v>295242</v>
      </c>
      <c r="F12015">
        <v>2020</v>
      </c>
    </row>
    <row r="12016" spans="1:6" x14ac:dyDescent="0.25">
      <c r="A12016" t="s">
        <v>2394</v>
      </c>
      <c r="B12016" t="s">
        <v>2339</v>
      </c>
      <c r="C12016" t="b">
        <v>1</v>
      </c>
      <c r="D12016" t="s">
        <v>35</v>
      </c>
      <c r="E12016">
        <v>527641</v>
      </c>
      <c r="F12016">
        <v>2020</v>
      </c>
    </row>
    <row r="12017" spans="1:6" x14ac:dyDescent="0.25">
      <c r="A12017" t="s">
        <v>2446</v>
      </c>
      <c r="B12017" t="s">
        <v>2401</v>
      </c>
      <c r="C12017" t="b">
        <v>1</v>
      </c>
      <c r="D12017" t="s">
        <v>114</v>
      </c>
      <c r="E12017">
        <v>2956</v>
      </c>
      <c r="F12017">
        <v>2020</v>
      </c>
    </row>
    <row r="12018" spans="1:6" x14ac:dyDescent="0.25">
      <c r="A12018" t="s">
        <v>2446</v>
      </c>
      <c r="B12018" t="s">
        <v>2401</v>
      </c>
      <c r="C12018" t="b">
        <v>1</v>
      </c>
      <c r="D12018" t="s">
        <v>55</v>
      </c>
      <c r="E12018">
        <v>2067</v>
      </c>
      <c r="F12018">
        <v>2020</v>
      </c>
    </row>
    <row r="12019" spans="1:6" x14ac:dyDescent="0.25">
      <c r="A12019" t="s">
        <v>2408</v>
      </c>
      <c r="B12019" t="s">
        <v>2401</v>
      </c>
      <c r="C12019" t="b">
        <v>1</v>
      </c>
      <c r="D12019" t="s">
        <v>15</v>
      </c>
      <c r="E12019">
        <v>49642</v>
      </c>
      <c r="F12019">
        <v>2020</v>
      </c>
    </row>
    <row r="12020" spans="1:6" x14ac:dyDescent="0.25">
      <c r="A12020" t="s">
        <v>2408</v>
      </c>
      <c r="B12020" t="s">
        <v>2401</v>
      </c>
      <c r="C12020" t="b">
        <v>1</v>
      </c>
      <c r="D12020" t="s">
        <v>15</v>
      </c>
      <c r="E12020">
        <v>49575</v>
      </c>
      <c r="F12020">
        <v>2020</v>
      </c>
    </row>
    <row r="12021" spans="1:6" x14ac:dyDescent="0.25">
      <c r="A12021" t="s">
        <v>2446</v>
      </c>
      <c r="B12021" t="s">
        <v>2401</v>
      </c>
      <c r="C12021" t="b">
        <v>1</v>
      </c>
      <c r="D12021" t="s">
        <v>55</v>
      </c>
      <c r="E12021">
        <v>1873</v>
      </c>
      <c r="F12021">
        <v>2020</v>
      </c>
    </row>
    <row r="12022" spans="1:6" x14ac:dyDescent="0.25">
      <c r="A12022" t="s">
        <v>2446</v>
      </c>
      <c r="B12022" t="s">
        <v>2401</v>
      </c>
      <c r="C12022" t="b">
        <v>1</v>
      </c>
      <c r="D12022" t="s">
        <v>85</v>
      </c>
      <c r="E12022">
        <v>2259</v>
      </c>
      <c r="F12022">
        <v>2020</v>
      </c>
    </row>
    <row r="12023" spans="1:6" x14ac:dyDescent="0.25">
      <c r="A12023" t="s">
        <v>2446</v>
      </c>
      <c r="B12023" t="s">
        <v>2401</v>
      </c>
      <c r="C12023" t="b">
        <v>1</v>
      </c>
      <c r="D12023" t="s">
        <v>85</v>
      </c>
      <c r="E12023">
        <v>2258</v>
      </c>
      <c r="F12023">
        <v>2020</v>
      </c>
    </row>
    <row r="12024" spans="1:6" x14ac:dyDescent="0.25">
      <c r="A12024" t="s">
        <v>2390</v>
      </c>
      <c r="B12024" t="s">
        <v>2401</v>
      </c>
      <c r="C12024" t="b">
        <v>1</v>
      </c>
      <c r="D12024" t="s">
        <v>88</v>
      </c>
      <c r="E12024">
        <v>2774</v>
      </c>
      <c r="F12024">
        <v>2020</v>
      </c>
    </row>
    <row r="12025" spans="1:6" x14ac:dyDescent="0.25">
      <c r="A12025" t="s">
        <v>2408</v>
      </c>
      <c r="B12025" t="s">
        <v>2401</v>
      </c>
      <c r="C12025" t="b">
        <v>1</v>
      </c>
      <c r="D12025" t="s">
        <v>15</v>
      </c>
      <c r="E12025">
        <v>52118</v>
      </c>
      <c r="F12025">
        <v>2020</v>
      </c>
    </row>
    <row r="12026" spans="1:6" x14ac:dyDescent="0.25">
      <c r="A12026" t="s">
        <v>2446</v>
      </c>
      <c r="B12026" t="s">
        <v>2401</v>
      </c>
      <c r="C12026" t="b">
        <v>1</v>
      </c>
      <c r="D12026" t="s">
        <v>88</v>
      </c>
      <c r="E12026">
        <v>8323</v>
      </c>
      <c r="F12026">
        <v>2020</v>
      </c>
    </row>
    <row r="12027" spans="1:6" x14ac:dyDescent="0.25">
      <c r="A12027" t="s">
        <v>2446</v>
      </c>
      <c r="B12027" t="s">
        <v>2401</v>
      </c>
      <c r="C12027" t="b">
        <v>1</v>
      </c>
      <c r="D12027" t="s">
        <v>15</v>
      </c>
      <c r="E12027">
        <v>52397</v>
      </c>
      <c r="F12027">
        <v>2020</v>
      </c>
    </row>
    <row r="12028" spans="1:6" x14ac:dyDescent="0.25">
      <c r="A12028" t="s">
        <v>2446</v>
      </c>
      <c r="B12028" t="s">
        <v>2339</v>
      </c>
      <c r="C12028" t="b">
        <v>1</v>
      </c>
      <c r="D12028" t="s">
        <v>69</v>
      </c>
      <c r="E12028">
        <v>89848</v>
      </c>
      <c r="F12028">
        <v>2020</v>
      </c>
    </row>
    <row r="12029" spans="1:6" x14ac:dyDescent="0.25">
      <c r="A12029" t="s">
        <v>2446</v>
      </c>
      <c r="B12029" t="s">
        <v>2401</v>
      </c>
      <c r="C12029" t="b">
        <v>1</v>
      </c>
      <c r="D12029" t="s">
        <v>88</v>
      </c>
      <c r="E12029">
        <v>7420</v>
      </c>
      <c r="F12029">
        <v>2020</v>
      </c>
    </row>
    <row r="12030" spans="1:6" x14ac:dyDescent="0.25">
      <c r="A12030" t="s">
        <v>2338</v>
      </c>
      <c r="B12030" t="s">
        <v>2401</v>
      </c>
      <c r="C12030" t="b">
        <v>1</v>
      </c>
      <c r="D12030" t="s">
        <v>79</v>
      </c>
      <c r="E12030">
        <v>8972</v>
      </c>
      <c r="F12030">
        <v>2020</v>
      </c>
    </row>
    <row r="12031" spans="1:6" x14ac:dyDescent="0.25">
      <c r="A12031" t="s">
        <v>2408</v>
      </c>
      <c r="B12031" t="s">
        <v>2401</v>
      </c>
      <c r="C12031" t="b">
        <v>1</v>
      </c>
      <c r="D12031" t="s">
        <v>15</v>
      </c>
      <c r="E12031">
        <v>49498</v>
      </c>
      <c r="F12031">
        <v>2020</v>
      </c>
    </row>
    <row r="12032" spans="1:6" x14ac:dyDescent="0.25">
      <c r="A12032" t="s">
        <v>2332</v>
      </c>
      <c r="B12032" t="s">
        <v>2372</v>
      </c>
      <c r="C12032" t="b">
        <v>0</v>
      </c>
      <c r="D12032" t="s">
        <v>15</v>
      </c>
      <c r="E12032">
        <v>25</v>
      </c>
      <c r="F12032">
        <v>2020</v>
      </c>
    </row>
    <row r="12033" spans="1:6" x14ac:dyDescent="0.25">
      <c r="A12033" t="s">
        <v>2394</v>
      </c>
      <c r="B12033" t="s">
        <v>2401</v>
      </c>
      <c r="C12033" t="b">
        <v>1</v>
      </c>
      <c r="D12033" t="s">
        <v>15</v>
      </c>
      <c r="E12033">
        <v>242529</v>
      </c>
      <c r="F12033">
        <v>2020</v>
      </c>
    </row>
    <row r="12034" spans="1:6" x14ac:dyDescent="0.25">
      <c r="A12034" t="s">
        <v>2446</v>
      </c>
      <c r="B12034" t="s">
        <v>2401</v>
      </c>
      <c r="C12034" t="b">
        <v>1</v>
      </c>
      <c r="D12034" t="s">
        <v>55</v>
      </c>
      <c r="E12034">
        <v>3348</v>
      </c>
      <c r="F12034">
        <v>2020</v>
      </c>
    </row>
    <row r="12035" spans="1:6" x14ac:dyDescent="0.25">
      <c r="A12035" t="s">
        <v>2446</v>
      </c>
      <c r="B12035" t="s">
        <v>2401</v>
      </c>
      <c r="C12035" t="b">
        <v>1</v>
      </c>
      <c r="D12035" t="s">
        <v>55</v>
      </c>
      <c r="E12035">
        <v>3817</v>
      </c>
      <c r="F12035">
        <v>2020</v>
      </c>
    </row>
    <row r="12036" spans="1:6" x14ac:dyDescent="0.25">
      <c r="A12036" t="s">
        <v>2390</v>
      </c>
      <c r="B12036" t="s">
        <v>2401</v>
      </c>
      <c r="C12036" t="b">
        <v>1</v>
      </c>
      <c r="D12036" t="s">
        <v>55</v>
      </c>
      <c r="E12036">
        <v>5049</v>
      </c>
      <c r="F12036">
        <v>2020</v>
      </c>
    </row>
    <row r="12037" spans="1:6" x14ac:dyDescent="0.25">
      <c r="A12037" t="s">
        <v>2381</v>
      </c>
      <c r="B12037" t="s">
        <v>2401</v>
      </c>
      <c r="C12037" t="b">
        <v>1</v>
      </c>
      <c r="D12037" t="s">
        <v>103</v>
      </c>
      <c r="E12037">
        <v>1689</v>
      </c>
      <c r="F12037">
        <v>2020</v>
      </c>
    </row>
    <row r="12038" spans="1:6" x14ac:dyDescent="0.25">
      <c r="A12038" t="s">
        <v>2381</v>
      </c>
      <c r="B12038" t="s">
        <v>2401</v>
      </c>
      <c r="C12038" t="b">
        <v>1</v>
      </c>
      <c r="D12038" t="s">
        <v>52</v>
      </c>
      <c r="E12038">
        <v>2471</v>
      </c>
      <c r="F12038">
        <v>2020</v>
      </c>
    </row>
    <row r="12039" spans="1:6" x14ac:dyDescent="0.25">
      <c r="A12039" t="s">
        <v>2446</v>
      </c>
      <c r="B12039" t="s">
        <v>2401</v>
      </c>
      <c r="C12039" t="b">
        <v>1</v>
      </c>
      <c r="D12039" t="s">
        <v>16</v>
      </c>
      <c r="E12039">
        <v>4455</v>
      </c>
      <c r="F12039">
        <v>2020</v>
      </c>
    </row>
    <row r="12040" spans="1:6" x14ac:dyDescent="0.25">
      <c r="A12040" t="s">
        <v>2446</v>
      </c>
      <c r="B12040" t="s">
        <v>2401</v>
      </c>
      <c r="C12040" t="b">
        <v>1</v>
      </c>
      <c r="D12040" t="s">
        <v>55</v>
      </c>
      <c r="E12040">
        <v>3176</v>
      </c>
      <c r="F12040">
        <v>2020</v>
      </c>
    </row>
    <row r="12041" spans="1:6" x14ac:dyDescent="0.25">
      <c r="A12041" t="s">
        <v>2379</v>
      </c>
      <c r="B12041" t="s">
        <v>2401</v>
      </c>
      <c r="C12041" t="b">
        <v>0</v>
      </c>
      <c r="D12041" t="s">
        <v>79</v>
      </c>
      <c r="E12041">
        <v>2077</v>
      </c>
      <c r="F12041">
        <v>2020</v>
      </c>
    </row>
    <row r="12042" spans="1:6" x14ac:dyDescent="0.25">
      <c r="A12042" t="s">
        <v>2338</v>
      </c>
      <c r="B12042" t="s">
        <v>2401</v>
      </c>
      <c r="C12042" t="b">
        <v>0</v>
      </c>
      <c r="D12042" t="s">
        <v>79</v>
      </c>
      <c r="E12042">
        <v>1107</v>
      </c>
      <c r="F12042">
        <v>2020</v>
      </c>
    </row>
    <row r="12043" spans="1:6" x14ac:dyDescent="0.25">
      <c r="A12043" t="s">
        <v>2373</v>
      </c>
      <c r="B12043" t="s">
        <v>2401</v>
      </c>
      <c r="C12043" t="b">
        <v>0</v>
      </c>
      <c r="D12043" t="s">
        <v>79</v>
      </c>
      <c r="E12043">
        <v>1135</v>
      </c>
      <c r="F12043">
        <v>2020</v>
      </c>
    </row>
    <row r="12044" spans="1:6" x14ac:dyDescent="0.25">
      <c r="A12044" t="s">
        <v>2446</v>
      </c>
      <c r="B12044" t="s">
        <v>2339</v>
      </c>
      <c r="C12044" t="b">
        <v>1</v>
      </c>
      <c r="D12044" t="s">
        <v>114</v>
      </c>
      <c r="E12044">
        <v>395274</v>
      </c>
      <c r="F12044">
        <v>2020</v>
      </c>
    </row>
    <row r="12045" spans="1:6" x14ac:dyDescent="0.25">
      <c r="A12045" t="s">
        <v>2394</v>
      </c>
      <c r="B12045" t="s">
        <v>2339</v>
      </c>
      <c r="C12045" t="b">
        <v>1</v>
      </c>
      <c r="D12045" t="s">
        <v>108</v>
      </c>
      <c r="E12045">
        <v>809563</v>
      </c>
      <c r="F12045">
        <v>2020</v>
      </c>
    </row>
    <row r="12046" spans="1:6" x14ac:dyDescent="0.25">
      <c r="A12046" t="s">
        <v>2400</v>
      </c>
      <c r="B12046" t="s">
        <v>2339</v>
      </c>
      <c r="C12046" t="b">
        <v>1</v>
      </c>
      <c r="D12046" t="s">
        <v>60</v>
      </c>
      <c r="E12046">
        <v>567195</v>
      </c>
      <c r="F12046">
        <v>2020</v>
      </c>
    </row>
    <row r="12047" spans="1:6" x14ac:dyDescent="0.25">
      <c r="A12047" t="s">
        <v>2394</v>
      </c>
      <c r="B12047" t="s">
        <v>2339</v>
      </c>
      <c r="C12047" t="b">
        <v>1</v>
      </c>
      <c r="D12047" t="s">
        <v>108</v>
      </c>
      <c r="E12047">
        <v>808736</v>
      </c>
      <c r="F12047">
        <v>2020</v>
      </c>
    </row>
    <row r="12048" spans="1:6" x14ac:dyDescent="0.25">
      <c r="A12048" t="s">
        <v>2332</v>
      </c>
      <c r="B12048" t="s">
        <v>2372</v>
      </c>
      <c r="C12048" t="b">
        <v>0</v>
      </c>
      <c r="D12048" t="s">
        <v>114</v>
      </c>
      <c r="E12048">
        <v>-42</v>
      </c>
      <c r="F12048">
        <v>2020</v>
      </c>
    </row>
    <row r="12049" spans="1:6" x14ac:dyDescent="0.25">
      <c r="A12049" t="s">
        <v>2454</v>
      </c>
      <c r="B12049" t="s">
        <v>2401</v>
      </c>
      <c r="C12049" t="b">
        <v>1</v>
      </c>
      <c r="D12049" t="s">
        <v>85</v>
      </c>
      <c r="E12049">
        <v>3132</v>
      </c>
      <c r="F12049">
        <v>2020</v>
      </c>
    </row>
    <row r="12050" spans="1:6" x14ac:dyDescent="0.25">
      <c r="A12050" t="s">
        <v>2446</v>
      </c>
      <c r="B12050" t="s">
        <v>2401</v>
      </c>
      <c r="C12050" t="b">
        <v>1</v>
      </c>
      <c r="D12050" t="s">
        <v>15</v>
      </c>
      <c r="E12050">
        <v>5833</v>
      </c>
      <c r="F12050">
        <v>2020</v>
      </c>
    </row>
    <row r="12051" spans="1:6" x14ac:dyDescent="0.25">
      <c r="A12051" t="s">
        <v>2394</v>
      </c>
      <c r="B12051" t="s">
        <v>2401</v>
      </c>
      <c r="C12051" t="b">
        <v>1</v>
      </c>
      <c r="D12051" t="s">
        <v>88</v>
      </c>
      <c r="E12051">
        <v>27834</v>
      </c>
      <c r="F12051">
        <v>2020</v>
      </c>
    </row>
    <row r="12052" spans="1:6" x14ac:dyDescent="0.25">
      <c r="A12052" t="s">
        <v>2446</v>
      </c>
      <c r="B12052" t="s">
        <v>2401</v>
      </c>
      <c r="C12052" t="b">
        <v>1</v>
      </c>
      <c r="D12052" t="s">
        <v>16</v>
      </c>
      <c r="E12052">
        <v>24014</v>
      </c>
      <c r="F12052">
        <v>2020</v>
      </c>
    </row>
    <row r="12053" spans="1:6" x14ac:dyDescent="0.25">
      <c r="A12053" t="s">
        <v>2381</v>
      </c>
      <c r="B12053" t="s">
        <v>2401</v>
      </c>
      <c r="C12053" t="b">
        <v>1</v>
      </c>
      <c r="D12053" t="s">
        <v>27</v>
      </c>
      <c r="E12053">
        <v>1314</v>
      </c>
      <c r="F12053">
        <v>2020</v>
      </c>
    </row>
    <row r="12054" spans="1:6" x14ac:dyDescent="0.25">
      <c r="A12054" t="s">
        <v>2381</v>
      </c>
      <c r="B12054" t="s">
        <v>2401</v>
      </c>
      <c r="C12054" t="b">
        <v>1</v>
      </c>
      <c r="D12054" t="s">
        <v>27</v>
      </c>
      <c r="E12054">
        <v>1251</v>
      </c>
      <c r="F12054">
        <v>2020</v>
      </c>
    </row>
    <row r="12055" spans="1:6" x14ac:dyDescent="0.25">
      <c r="A12055" t="s">
        <v>2381</v>
      </c>
      <c r="B12055" t="s">
        <v>2401</v>
      </c>
      <c r="C12055" t="b">
        <v>1</v>
      </c>
      <c r="D12055" t="s">
        <v>27</v>
      </c>
      <c r="E12055">
        <v>1334</v>
      </c>
      <c r="F12055">
        <v>2020</v>
      </c>
    </row>
    <row r="12056" spans="1:6" x14ac:dyDescent="0.25">
      <c r="A12056" t="s">
        <v>2381</v>
      </c>
      <c r="B12056" t="s">
        <v>2401</v>
      </c>
      <c r="C12056" t="b">
        <v>1</v>
      </c>
      <c r="D12056" t="s">
        <v>27</v>
      </c>
      <c r="E12056">
        <v>904</v>
      </c>
      <c r="F12056">
        <v>2020</v>
      </c>
    </row>
    <row r="12057" spans="1:6" x14ac:dyDescent="0.25">
      <c r="A12057" t="s">
        <v>2446</v>
      </c>
      <c r="B12057" t="s">
        <v>2401</v>
      </c>
      <c r="C12057" t="b">
        <v>1</v>
      </c>
      <c r="D12057" t="s">
        <v>15</v>
      </c>
      <c r="E12057">
        <v>7255</v>
      </c>
      <c r="F12057">
        <v>2020</v>
      </c>
    </row>
    <row r="12058" spans="1:6" x14ac:dyDescent="0.25">
      <c r="A12058" t="s">
        <v>2454</v>
      </c>
      <c r="B12058" t="s">
        <v>2341</v>
      </c>
      <c r="C12058" t="b">
        <v>1</v>
      </c>
      <c r="D12058" t="s">
        <v>125</v>
      </c>
      <c r="E12058">
        <v>21620</v>
      </c>
      <c r="F12058">
        <v>2020</v>
      </c>
    </row>
    <row r="12059" spans="1:6" x14ac:dyDescent="0.25">
      <c r="A12059" t="s">
        <v>2332</v>
      </c>
      <c r="B12059" t="s">
        <v>2372</v>
      </c>
      <c r="C12059" t="b">
        <v>0</v>
      </c>
      <c r="D12059" t="s">
        <v>119</v>
      </c>
      <c r="E12059">
        <v>2617</v>
      </c>
      <c r="F12059">
        <v>2020</v>
      </c>
    </row>
    <row r="12060" spans="1:6" x14ac:dyDescent="0.25">
      <c r="A12060" t="s">
        <v>2390</v>
      </c>
      <c r="B12060" t="s">
        <v>2401</v>
      </c>
      <c r="C12060" t="b">
        <v>1</v>
      </c>
      <c r="D12060" t="s">
        <v>119</v>
      </c>
      <c r="E12060">
        <v>1555.29</v>
      </c>
      <c r="F12060">
        <v>2020</v>
      </c>
    </row>
    <row r="12061" spans="1:6" x14ac:dyDescent="0.25">
      <c r="A12061" t="s">
        <v>2446</v>
      </c>
      <c r="B12061" t="s">
        <v>2401</v>
      </c>
      <c r="C12061" t="b">
        <v>1</v>
      </c>
      <c r="D12061" t="s">
        <v>60</v>
      </c>
      <c r="E12061">
        <v>17494</v>
      </c>
      <c r="F12061">
        <v>2020</v>
      </c>
    </row>
    <row r="12062" spans="1:6" x14ac:dyDescent="0.25">
      <c r="A12062" t="s">
        <v>2446</v>
      </c>
      <c r="B12062" t="s">
        <v>2401</v>
      </c>
      <c r="C12062" t="b">
        <v>1</v>
      </c>
      <c r="D12062" t="s">
        <v>60</v>
      </c>
      <c r="E12062">
        <v>11443</v>
      </c>
      <c r="F12062">
        <v>2020</v>
      </c>
    </row>
    <row r="12063" spans="1:6" x14ac:dyDescent="0.25">
      <c r="A12063" t="s">
        <v>2446</v>
      </c>
      <c r="B12063" t="s">
        <v>2401</v>
      </c>
      <c r="C12063" t="b">
        <v>1</v>
      </c>
      <c r="D12063" t="s">
        <v>60</v>
      </c>
      <c r="E12063">
        <v>7866</v>
      </c>
      <c r="F12063">
        <v>2020</v>
      </c>
    </row>
    <row r="12064" spans="1:6" x14ac:dyDescent="0.25">
      <c r="A12064" t="s">
        <v>2446</v>
      </c>
      <c r="B12064" t="s">
        <v>2401</v>
      </c>
      <c r="C12064" t="b">
        <v>1</v>
      </c>
      <c r="D12064" t="s">
        <v>60</v>
      </c>
      <c r="E12064">
        <v>10910</v>
      </c>
      <c r="F12064">
        <v>2020</v>
      </c>
    </row>
    <row r="12065" spans="1:6" x14ac:dyDescent="0.25">
      <c r="A12065" t="s">
        <v>2446</v>
      </c>
      <c r="B12065" t="s">
        <v>2401</v>
      </c>
      <c r="C12065" t="b">
        <v>1</v>
      </c>
      <c r="D12065" t="s">
        <v>60</v>
      </c>
      <c r="E12065">
        <v>12243</v>
      </c>
      <c r="F12065">
        <v>2020</v>
      </c>
    </row>
    <row r="12066" spans="1:6" x14ac:dyDescent="0.25">
      <c r="A12066" t="s">
        <v>2446</v>
      </c>
      <c r="B12066" t="s">
        <v>2401</v>
      </c>
      <c r="C12066" t="b">
        <v>1</v>
      </c>
      <c r="D12066" t="s">
        <v>60</v>
      </c>
      <c r="E12066">
        <v>10292</v>
      </c>
      <c r="F12066">
        <v>2020</v>
      </c>
    </row>
    <row r="12067" spans="1:6" x14ac:dyDescent="0.25">
      <c r="A12067" t="s">
        <v>2446</v>
      </c>
      <c r="B12067" t="s">
        <v>2401</v>
      </c>
      <c r="C12067" t="b">
        <v>1</v>
      </c>
      <c r="D12067" t="s">
        <v>60</v>
      </c>
      <c r="E12067">
        <v>8733</v>
      </c>
      <c r="F12067">
        <v>2020</v>
      </c>
    </row>
    <row r="12068" spans="1:6" x14ac:dyDescent="0.25">
      <c r="A12068" t="s">
        <v>2446</v>
      </c>
      <c r="B12068" t="s">
        <v>2401</v>
      </c>
      <c r="C12068" t="b">
        <v>1</v>
      </c>
      <c r="D12068" t="s">
        <v>60</v>
      </c>
      <c r="E12068">
        <v>8431</v>
      </c>
      <c r="F12068">
        <v>2020</v>
      </c>
    </row>
    <row r="12069" spans="1:6" x14ac:dyDescent="0.25">
      <c r="A12069" t="s">
        <v>2446</v>
      </c>
      <c r="B12069" t="s">
        <v>2401</v>
      </c>
      <c r="C12069" t="b">
        <v>1</v>
      </c>
      <c r="D12069" t="s">
        <v>60</v>
      </c>
      <c r="E12069">
        <v>14074</v>
      </c>
      <c r="F12069">
        <v>2020</v>
      </c>
    </row>
    <row r="12070" spans="1:6" x14ac:dyDescent="0.25">
      <c r="A12070" t="s">
        <v>2446</v>
      </c>
      <c r="B12070" t="s">
        <v>2401</v>
      </c>
      <c r="C12070" t="b">
        <v>1</v>
      </c>
      <c r="D12070" t="s">
        <v>60</v>
      </c>
      <c r="E12070">
        <v>6268</v>
      </c>
      <c r="F12070">
        <v>2020</v>
      </c>
    </row>
    <row r="12071" spans="1:6" x14ac:dyDescent="0.25">
      <c r="A12071" t="s">
        <v>2446</v>
      </c>
      <c r="B12071" t="s">
        <v>2401</v>
      </c>
      <c r="C12071" t="b">
        <v>1</v>
      </c>
      <c r="D12071" t="s">
        <v>60</v>
      </c>
      <c r="E12071">
        <v>6617</v>
      </c>
      <c r="F12071">
        <v>2020</v>
      </c>
    </row>
    <row r="12072" spans="1:6" x14ac:dyDescent="0.25">
      <c r="A12072" t="s">
        <v>2446</v>
      </c>
      <c r="B12072" t="s">
        <v>2401</v>
      </c>
      <c r="C12072" t="b">
        <v>1</v>
      </c>
      <c r="D12072" t="s">
        <v>60</v>
      </c>
      <c r="E12072">
        <v>16397</v>
      </c>
      <c r="F12072">
        <v>2020</v>
      </c>
    </row>
    <row r="12073" spans="1:6" x14ac:dyDescent="0.25">
      <c r="A12073" t="s">
        <v>2446</v>
      </c>
      <c r="B12073" t="s">
        <v>2401</v>
      </c>
      <c r="C12073" t="b">
        <v>1</v>
      </c>
      <c r="D12073" t="s">
        <v>60</v>
      </c>
      <c r="E12073">
        <v>7795</v>
      </c>
      <c r="F12073">
        <v>2020</v>
      </c>
    </row>
    <row r="12074" spans="1:6" x14ac:dyDescent="0.25">
      <c r="A12074" t="s">
        <v>2446</v>
      </c>
      <c r="B12074" t="s">
        <v>2401</v>
      </c>
      <c r="C12074" t="b">
        <v>1</v>
      </c>
      <c r="D12074" t="s">
        <v>60</v>
      </c>
      <c r="E12074">
        <v>18882</v>
      </c>
      <c r="F12074">
        <v>2020</v>
      </c>
    </row>
    <row r="12075" spans="1:6" x14ac:dyDescent="0.25">
      <c r="A12075" t="s">
        <v>2446</v>
      </c>
      <c r="B12075" t="s">
        <v>2401</v>
      </c>
      <c r="C12075" t="b">
        <v>1</v>
      </c>
      <c r="D12075" t="s">
        <v>60</v>
      </c>
      <c r="E12075">
        <v>10337</v>
      </c>
      <c r="F12075">
        <v>2020</v>
      </c>
    </row>
    <row r="12076" spans="1:6" x14ac:dyDescent="0.25">
      <c r="A12076" t="s">
        <v>2446</v>
      </c>
      <c r="B12076" t="s">
        <v>2401</v>
      </c>
      <c r="C12076" t="b">
        <v>1</v>
      </c>
      <c r="D12076" t="s">
        <v>60</v>
      </c>
      <c r="E12076">
        <v>15543</v>
      </c>
      <c r="F12076">
        <v>2020</v>
      </c>
    </row>
    <row r="12077" spans="1:6" x14ac:dyDescent="0.25">
      <c r="A12077" t="s">
        <v>2446</v>
      </c>
      <c r="B12077" t="s">
        <v>2401</v>
      </c>
      <c r="C12077" t="b">
        <v>1</v>
      </c>
      <c r="D12077" t="s">
        <v>105</v>
      </c>
      <c r="E12077">
        <v>12180</v>
      </c>
      <c r="F12077">
        <v>2020</v>
      </c>
    </row>
    <row r="12078" spans="1:6" x14ac:dyDescent="0.25">
      <c r="A12078" t="s">
        <v>2446</v>
      </c>
      <c r="B12078" t="s">
        <v>2352</v>
      </c>
      <c r="C12078" t="b">
        <v>0</v>
      </c>
      <c r="D12078" t="s">
        <v>12</v>
      </c>
      <c r="E12078">
        <v>42416</v>
      </c>
      <c r="F12078">
        <v>2020</v>
      </c>
    </row>
    <row r="12079" spans="1:6" x14ac:dyDescent="0.25">
      <c r="A12079" t="s">
        <v>2389</v>
      </c>
      <c r="B12079" t="s">
        <v>2401</v>
      </c>
      <c r="C12079" t="b">
        <v>1</v>
      </c>
      <c r="D12079" t="s">
        <v>119</v>
      </c>
      <c r="E12079">
        <v>3353</v>
      </c>
      <c r="F12079">
        <v>2020</v>
      </c>
    </row>
    <row r="12080" spans="1:6" x14ac:dyDescent="0.25">
      <c r="A12080" t="s">
        <v>2390</v>
      </c>
      <c r="B12080" t="s">
        <v>2401</v>
      </c>
      <c r="C12080" t="b">
        <v>1</v>
      </c>
      <c r="D12080" t="s">
        <v>88</v>
      </c>
      <c r="E12080">
        <v>8155</v>
      </c>
      <c r="F12080">
        <v>2020</v>
      </c>
    </row>
    <row r="12081" spans="1:6" x14ac:dyDescent="0.25">
      <c r="A12081" t="s">
        <v>2408</v>
      </c>
      <c r="B12081" t="s">
        <v>2401</v>
      </c>
      <c r="C12081" t="b">
        <v>1</v>
      </c>
      <c r="D12081" t="s">
        <v>88</v>
      </c>
      <c r="E12081">
        <v>131076</v>
      </c>
      <c r="F12081">
        <v>2020</v>
      </c>
    </row>
    <row r="12082" spans="1:6" x14ac:dyDescent="0.25">
      <c r="A12082" t="s">
        <v>2408</v>
      </c>
      <c r="B12082" t="s">
        <v>2401</v>
      </c>
      <c r="C12082" t="b">
        <v>1</v>
      </c>
      <c r="D12082" t="s">
        <v>88</v>
      </c>
      <c r="E12082">
        <v>58298</v>
      </c>
      <c r="F12082">
        <v>2020</v>
      </c>
    </row>
    <row r="12083" spans="1:6" x14ac:dyDescent="0.25">
      <c r="A12083" t="s">
        <v>2390</v>
      </c>
      <c r="B12083" t="s">
        <v>2339</v>
      </c>
      <c r="C12083" t="b">
        <v>1</v>
      </c>
      <c r="D12083" t="s">
        <v>40</v>
      </c>
      <c r="E12083">
        <v>5107</v>
      </c>
      <c r="F12083">
        <v>2020</v>
      </c>
    </row>
    <row r="12084" spans="1:6" x14ac:dyDescent="0.25">
      <c r="A12084" t="s">
        <v>2338</v>
      </c>
      <c r="B12084" t="s">
        <v>2401</v>
      </c>
      <c r="C12084" t="b">
        <v>1</v>
      </c>
      <c r="D12084" t="s">
        <v>119</v>
      </c>
      <c r="E12084">
        <v>1292</v>
      </c>
      <c r="F12084">
        <v>2020</v>
      </c>
    </row>
    <row r="12085" spans="1:6" x14ac:dyDescent="0.25">
      <c r="A12085" t="s">
        <v>2446</v>
      </c>
      <c r="B12085" t="s">
        <v>2401</v>
      </c>
      <c r="C12085" t="b">
        <v>1</v>
      </c>
      <c r="D12085" t="s">
        <v>27</v>
      </c>
      <c r="E12085">
        <v>1672</v>
      </c>
      <c r="F12085">
        <v>2020</v>
      </c>
    </row>
    <row r="12086" spans="1:6" x14ac:dyDescent="0.25">
      <c r="A12086" t="s">
        <v>2446</v>
      </c>
      <c r="B12086" t="s">
        <v>2339</v>
      </c>
      <c r="C12086" t="b">
        <v>1</v>
      </c>
      <c r="D12086" t="s">
        <v>95</v>
      </c>
      <c r="E12086">
        <v>529449</v>
      </c>
      <c r="F12086">
        <v>2020</v>
      </c>
    </row>
    <row r="12087" spans="1:6" x14ac:dyDescent="0.25">
      <c r="A12087" t="s">
        <v>2332</v>
      </c>
      <c r="B12087" t="s">
        <v>2372</v>
      </c>
      <c r="C12087" t="b">
        <v>0</v>
      </c>
      <c r="D12087" t="s">
        <v>29</v>
      </c>
      <c r="E12087">
        <v>0</v>
      </c>
      <c r="F12087">
        <v>2020</v>
      </c>
    </row>
    <row r="12088" spans="1:6" x14ac:dyDescent="0.25">
      <c r="A12088" t="s">
        <v>2408</v>
      </c>
      <c r="B12088" t="s">
        <v>2401</v>
      </c>
      <c r="C12088" t="b">
        <v>1</v>
      </c>
      <c r="D12088" t="s">
        <v>29</v>
      </c>
      <c r="E12088">
        <v>21619</v>
      </c>
      <c r="F12088">
        <v>2020</v>
      </c>
    </row>
    <row r="12089" spans="1:6" x14ac:dyDescent="0.25">
      <c r="A12089" t="s">
        <v>2446</v>
      </c>
      <c r="B12089" t="s">
        <v>2401</v>
      </c>
      <c r="C12089" t="b">
        <v>1</v>
      </c>
      <c r="D12089" t="s">
        <v>119</v>
      </c>
      <c r="E12089">
        <v>2979</v>
      </c>
      <c r="F12089">
        <v>2020</v>
      </c>
    </row>
    <row r="12090" spans="1:6" x14ac:dyDescent="0.25">
      <c r="A12090" t="s">
        <v>2446</v>
      </c>
      <c r="B12090" t="s">
        <v>2401</v>
      </c>
      <c r="C12090" t="b">
        <v>1</v>
      </c>
      <c r="D12090" t="s">
        <v>97</v>
      </c>
      <c r="E12090">
        <v>22414</v>
      </c>
      <c r="F12090">
        <v>2020</v>
      </c>
    </row>
    <row r="12091" spans="1:6" x14ac:dyDescent="0.25">
      <c r="A12091" t="s">
        <v>2446</v>
      </c>
      <c r="B12091" t="s">
        <v>2401</v>
      </c>
      <c r="C12091" t="b">
        <v>1</v>
      </c>
      <c r="D12091" t="s">
        <v>88</v>
      </c>
      <c r="E12091">
        <v>8921</v>
      </c>
      <c r="F12091">
        <v>2020</v>
      </c>
    </row>
    <row r="12092" spans="1:6" x14ac:dyDescent="0.25">
      <c r="A12092" t="s">
        <v>2394</v>
      </c>
      <c r="B12092" t="s">
        <v>2386</v>
      </c>
      <c r="C12092" t="b">
        <v>1</v>
      </c>
      <c r="D12092" t="s">
        <v>27</v>
      </c>
      <c r="E12092">
        <v>311473</v>
      </c>
      <c r="F12092">
        <v>2020</v>
      </c>
    </row>
    <row r="12093" spans="1:6" x14ac:dyDescent="0.25">
      <c r="A12093" t="s">
        <v>2394</v>
      </c>
      <c r="B12093" t="s">
        <v>2339</v>
      </c>
      <c r="C12093" t="b">
        <v>1</v>
      </c>
      <c r="D12093" t="s">
        <v>100</v>
      </c>
      <c r="E12093">
        <v>275299</v>
      </c>
      <c r="F12093">
        <v>2020</v>
      </c>
    </row>
    <row r="12094" spans="1:6" x14ac:dyDescent="0.25">
      <c r="A12094" t="s">
        <v>2408</v>
      </c>
      <c r="B12094" t="s">
        <v>2401</v>
      </c>
      <c r="C12094" t="b">
        <v>1</v>
      </c>
      <c r="D12094" t="s">
        <v>63</v>
      </c>
      <c r="E12094">
        <v>88562.31</v>
      </c>
      <c r="F12094">
        <v>2020</v>
      </c>
    </row>
    <row r="12095" spans="1:6" x14ac:dyDescent="0.25">
      <c r="A12095" t="s">
        <v>2446</v>
      </c>
      <c r="B12095" t="s">
        <v>2401</v>
      </c>
      <c r="C12095" t="b">
        <v>1</v>
      </c>
      <c r="D12095" t="s">
        <v>88</v>
      </c>
      <c r="E12095">
        <v>9216</v>
      </c>
      <c r="F12095">
        <v>2020</v>
      </c>
    </row>
    <row r="12096" spans="1:6" x14ac:dyDescent="0.25">
      <c r="A12096" t="s">
        <v>2446</v>
      </c>
      <c r="B12096" t="s">
        <v>2401</v>
      </c>
      <c r="C12096" t="b">
        <v>1</v>
      </c>
      <c r="D12096" t="s">
        <v>27</v>
      </c>
      <c r="E12096">
        <v>114771.81</v>
      </c>
      <c r="F12096">
        <v>2020</v>
      </c>
    </row>
    <row r="12097" spans="1:6" x14ac:dyDescent="0.25">
      <c r="A12097" t="s">
        <v>2446</v>
      </c>
      <c r="B12097" t="s">
        <v>2401</v>
      </c>
      <c r="C12097" t="b">
        <v>1</v>
      </c>
      <c r="D12097" t="s">
        <v>111</v>
      </c>
      <c r="E12097">
        <v>29378</v>
      </c>
      <c r="F12097">
        <v>2020</v>
      </c>
    </row>
    <row r="12098" spans="1:6" x14ac:dyDescent="0.25">
      <c r="A12098" t="s">
        <v>2446</v>
      </c>
      <c r="B12098" t="s">
        <v>2401</v>
      </c>
      <c r="C12098" t="b">
        <v>1</v>
      </c>
      <c r="D12098" t="s">
        <v>111</v>
      </c>
      <c r="E12098">
        <v>14911</v>
      </c>
      <c r="F12098">
        <v>2020</v>
      </c>
    </row>
    <row r="12099" spans="1:6" x14ac:dyDescent="0.25">
      <c r="A12099" t="s">
        <v>2408</v>
      </c>
      <c r="B12099" t="s">
        <v>2401</v>
      </c>
      <c r="C12099" t="b">
        <v>1</v>
      </c>
      <c r="D12099" t="s">
        <v>15</v>
      </c>
      <c r="E12099">
        <v>49520</v>
      </c>
      <c r="F12099">
        <v>2020</v>
      </c>
    </row>
    <row r="12100" spans="1:6" x14ac:dyDescent="0.25">
      <c r="A12100" t="s">
        <v>2353</v>
      </c>
      <c r="B12100" t="s">
        <v>2350</v>
      </c>
      <c r="C12100" t="b">
        <v>0</v>
      </c>
      <c r="D12100" t="s">
        <v>58</v>
      </c>
      <c r="E12100">
        <v>2372.8829999999998</v>
      </c>
      <c r="F12100">
        <v>2020</v>
      </c>
    </row>
    <row r="12101" spans="1:6" x14ac:dyDescent="0.25">
      <c r="A12101" t="s">
        <v>2408</v>
      </c>
      <c r="B12101" t="s">
        <v>2352</v>
      </c>
      <c r="C12101" t="b">
        <v>1</v>
      </c>
      <c r="D12101" t="s">
        <v>58</v>
      </c>
      <c r="E12101">
        <v>144889.12</v>
      </c>
      <c r="F12101">
        <v>2020</v>
      </c>
    </row>
    <row r="12102" spans="1:6" x14ac:dyDescent="0.25">
      <c r="A12102" t="s">
        <v>2454</v>
      </c>
      <c r="B12102" t="s">
        <v>2401</v>
      </c>
      <c r="C12102" t="b">
        <v>1</v>
      </c>
      <c r="D12102" t="s">
        <v>111</v>
      </c>
      <c r="E12102">
        <v>105664.2</v>
      </c>
      <c r="F12102">
        <v>2020</v>
      </c>
    </row>
    <row r="12103" spans="1:6" x14ac:dyDescent="0.25">
      <c r="A12103" t="s">
        <v>2332</v>
      </c>
      <c r="B12103" t="s">
        <v>2372</v>
      </c>
      <c r="C12103" t="b">
        <v>0</v>
      </c>
      <c r="D12103" t="s">
        <v>27</v>
      </c>
      <c r="E12103">
        <v>0</v>
      </c>
      <c r="F12103">
        <v>2020</v>
      </c>
    </row>
    <row r="12104" spans="1:6" x14ac:dyDescent="0.25">
      <c r="A12104" t="s">
        <v>2332</v>
      </c>
      <c r="B12104" t="s">
        <v>2372</v>
      </c>
      <c r="C12104" t="b">
        <v>0</v>
      </c>
      <c r="D12104" t="s">
        <v>119</v>
      </c>
      <c r="E12104">
        <v>-631</v>
      </c>
      <c r="F12104">
        <v>2020</v>
      </c>
    </row>
    <row r="12105" spans="1:6" x14ac:dyDescent="0.25">
      <c r="A12105" t="s">
        <v>2446</v>
      </c>
      <c r="B12105" t="s">
        <v>2401</v>
      </c>
      <c r="C12105" t="b">
        <v>1</v>
      </c>
      <c r="D12105" t="s">
        <v>119</v>
      </c>
      <c r="E12105">
        <v>8294</v>
      </c>
      <c r="F12105">
        <v>2020</v>
      </c>
    </row>
    <row r="12106" spans="1:6" x14ac:dyDescent="0.25">
      <c r="A12106" t="s">
        <v>2332</v>
      </c>
      <c r="B12106" t="s">
        <v>2372</v>
      </c>
      <c r="C12106" t="b">
        <v>0</v>
      </c>
      <c r="D12106" t="s">
        <v>6</v>
      </c>
      <c r="E12106">
        <v>-276</v>
      </c>
      <c r="F12106">
        <v>2020</v>
      </c>
    </row>
    <row r="12107" spans="1:6" x14ac:dyDescent="0.25">
      <c r="A12107" t="s">
        <v>2454</v>
      </c>
      <c r="B12107" t="s">
        <v>2352</v>
      </c>
      <c r="C12107" t="b">
        <v>1</v>
      </c>
      <c r="D12107" t="s">
        <v>60</v>
      </c>
      <c r="E12107">
        <v>34944</v>
      </c>
      <c r="F12107">
        <v>2020</v>
      </c>
    </row>
    <row r="12108" spans="1:6" x14ac:dyDescent="0.25">
      <c r="A12108" t="s">
        <v>2332</v>
      </c>
      <c r="B12108" t="s">
        <v>2372</v>
      </c>
      <c r="C12108" t="b">
        <v>0</v>
      </c>
      <c r="D12108" t="s">
        <v>15</v>
      </c>
      <c r="E12108">
        <v>-27</v>
      </c>
      <c r="F12108">
        <v>2020</v>
      </c>
    </row>
    <row r="12109" spans="1:6" x14ac:dyDescent="0.25">
      <c r="A12109" t="s">
        <v>2332</v>
      </c>
      <c r="B12109" t="s">
        <v>2372</v>
      </c>
      <c r="C12109" t="b">
        <v>0</v>
      </c>
      <c r="D12109" t="s">
        <v>15</v>
      </c>
      <c r="E12109">
        <v>0</v>
      </c>
      <c r="F12109">
        <v>2020</v>
      </c>
    </row>
    <row r="12110" spans="1:6" x14ac:dyDescent="0.25">
      <c r="A12110" t="s">
        <v>2332</v>
      </c>
      <c r="B12110" t="s">
        <v>2372</v>
      </c>
      <c r="C12110" t="b">
        <v>0</v>
      </c>
      <c r="D12110" t="s">
        <v>15</v>
      </c>
      <c r="E12110">
        <v>0</v>
      </c>
      <c r="F12110">
        <v>2020</v>
      </c>
    </row>
    <row r="12111" spans="1:6" x14ac:dyDescent="0.25">
      <c r="A12111" t="s">
        <v>2332</v>
      </c>
      <c r="B12111" t="s">
        <v>2372</v>
      </c>
      <c r="C12111" t="b">
        <v>0</v>
      </c>
      <c r="D12111" t="s">
        <v>15</v>
      </c>
      <c r="E12111">
        <v>-28</v>
      </c>
      <c r="F12111">
        <v>2020</v>
      </c>
    </row>
    <row r="12112" spans="1:6" x14ac:dyDescent="0.25">
      <c r="A12112" t="s">
        <v>2332</v>
      </c>
      <c r="B12112" t="s">
        <v>2372</v>
      </c>
      <c r="C12112" t="b">
        <v>0</v>
      </c>
      <c r="D12112" t="s">
        <v>15</v>
      </c>
      <c r="E12112">
        <v>-698</v>
      </c>
      <c r="F12112">
        <v>2020</v>
      </c>
    </row>
    <row r="12113" spans="1:6" x14ac:dyDescent="0.25">
      <c r="A12113" t="s">
        <v>2332</v>
      </c>
      <c r="B12113" t="s">
        <v>2372</v>
      </c>
      <c r="C12113" t="b">
        <v>0</v>
      </c>
      <c r="D12113" t="s">
        <v>15</v>
      </c>
      <c r="E12113">
        <v>-3727</v>
      </c>
      <c r="F12113">
        <v>2020</v>
      </c>
    </row>
    <row r="12114" spans="1:6" x14ac:dyDescent="0.25">
      <c r="A12114" t="s">
        <v>2389</v>
      </c>
      <c r="B12114" t="s">
        <v>2386</v>
      </c>
      <c r="C12114" t="b">
        <v>1</v>
      </c>
      <c r="D12114" t="s">
        <v>15</v>
      </c>
      <c r="E12114">
        <v>6314</v>
      </c>
      <c r="F12114">
        <v>2020</v>
      </c>
    </row>
    <row r="12115" spans="1:6" x14ac:dyDescent="0.25">
      <c r="A12115" t="s">
        <v>2446</v>
      </c>
      <c r="B12115" t="s">
        <v>2401</v>
      </c>
      <c r="C12115" t="b">
        <v>1</v>
      </c>
      <c r="D12115" t="s">
        <v>131</v>
      </c>
      <c r="E12115">
        <v>3167</v>
      </c>
      <c r="F12115">
        <v>2020</v>
      </c>
    </row>
    <row r="12116" spans="1:6" x14ac:dyDescent="0.25">
      <c r="A12116" t="s">
        <v>2446</v>
      </c>
      <c r="B12116" t="s">
        <v>2339</v>
      </c>
      <c r="C12116" t="b">
        <v>1</v>
      </c>
      <c r="D12116" t="s">
        <v>95</v>
      </c>
      <c r="E12116">
        <v>994435</v>
      </c>
      <c r="F12116">
        <v>2020</v>
      </c>
    </row>
    <row r="12117" spans="1:6" x14ac:dyDescent="0.25">
      <c r="A12117" t="s">
        <v>2446</v>
      </c>
      <c r="B12117" t="s">
        <v>2401</v>
      </c>
      <c r="C12117" t="b">
        <v>1</v>
      </c>
      <c r="D12117" t="s">
        <v>88</v>
      </c>
      <c r="E12117">
        <v>9079</v>
      </c>
      <c r="F12117">
        <v>2020</v>
      </c>
    </row>
    <row r="12118" spans="1:6" x14ac:dyDescent="0.25">
      <c r="A12118" t="s">
        <v>2446</v>
      </c>
      <c r="B12118" t="s">
        <v>2401</v>
      </c>
      <c r="C12118" t="b">
        <v>1</v>
      </c>
      <c r="D12118" t="s">
        <v>88</v>
      </c>
      <c r="E12118">
        <v>8172</v>
      </c>
      <c r="F12118">
        <v>2020</v>
      </c>
    </row>
    <row r="12119" spans="1:6" x14ac:dyDescent="0.25">
      <c r="A12119" t="s">
        <v>2408</v>
      </c>
      <c r="B12119" t="s">
        <v>2401</v>
      </c>
      <c r="C12119" t="b">
        <v>1</v>
      </c>
      <c r="D12119" t="s">
        <v>88</v>
      </c>
      <c r="E12119">
        <v>9078</v>
      </c>
      <c r="F12119">
        <v>2020</v>
      </c>
    </row>
    <row r="12120" spans="1:6" x14ac:dyDescent="0.25">
      <c r="A12120" t="s">
        <v>2446</v>
      </c>
      <c r="B12120" t="s">
        <v>2401</v>
      </c>
      <c r="C12120" t="b">
        <v>1</v>
      </c>
      <c r="D12120" t="s">
        <v>88</v>
      </c>
      <c r="E12120">
        <v>8467</v>
      </c>
      <c r="F12120">
        <v>2020</v>
      </c>
    </row>
    <row r="12121" spans="1:6" x14ac:dyDescent="0.25">
      <c r="A12121" t="s">
        <v>2446</v>
      </c>
      <c r="B12121" t="s">
        <v>2401</v>
      </c>
      <c r="C12121" t="b">
        <v>1</v>
      </c>
      <c r="D12121" t="s">
        <v>88</v>
      </c>
      <c r="E12121">
        <v>9193</v>
      </c>
      <c r="F12121">
        <v>2020</v>
      </c>
    </row>
    <row r="12122" spans="1:6" x14ac:dyDescent="0.25">
      <c r="A12122" t="s">
        <v>2390</v>
      </c>
      <c r="B12122" t="s">
        <v>2401</v>
      </c>
      <c r="C12122" t="b">
        <v>1</v>
      </c>
      <c r="D12122" t="s">
        <v>88</v>
      </c>
      <c r="E12122">
        <v>8960</v>
      </c>
      <c r="F12122">
        <v>2020</v>
      </c>
    </row>
    <row r="12123" spans="1:6" x14ac:dyDescent="0.25">
      <c r="A12123" t="s">
        <v>2408</v>
      </c>
      <c r="B12123" t="s">
        <v>2401</v>
      </c>
      <c r="C12123" t="b">
        <v>1</v>
      </c>
      <c r="D12123" t="s">
        <v>114</v>
      </c>
      <c r="E12123">
        <v>352280</v>
      </c>
      <c r="F12123">
        <v>2020</v>
      </c>
    </row>
    <row r="12124" spans="1:6" x14ac:dyDescent="0.25">
      <c r="A12124" t="s">
        <v>2408</v>
      </c>
      <c r="B12124" t="s">
        <v>2401</v>
      </c>
      <c r="C12124" t="b">
        <v>1</v>
      </c>
      <c r="D12124" t="s">
        <v>24</v>
      </c>
      <c r="E12124">
        <v>39011</v>
      </c>
      <c r="F12124">
        <v>2020</v>
      </c>
    </row>
    <row r="12125" spans="1:6" x14ac:dyDescent="0.25">
      <c r="A12125" t="s">
        <v>2408</v>
      </c>
      <c r="B12125" t="s">
        <v>2401</v>
      </c>
      <c r="C12125" t="b">
        <v>1</v>
      </c>
      <c r="D12125" t="s">
        <v>3</v>
      </c>
      <c r="E12125">
        <v>147721</v>
      </c>
      <c r="F12125">
        <v>2020</v>
      </c>
    </row>
    <row r="12126" spans="1:6" x14ac:dyDescent="0.25">
      <c r="A12126" t="s">
        <v>2408</v>
      </c>
      <c r="B12126" t="s">
        <v>2401</v>
      </c>
      <c r="C12126" t="b">
        <v>1</v>
      </c>
      <c r="D12126" t="s">
        <v>122</v>
      </c>
      <c r="E12126">
        <v>30025</v>
      </c>
      <c r="F12126">
        <v>2020</v>
      </c>
    </row>
    <row r="12127" spans="1:6" x14ac:dyDescent="0.25">
      <c r="A12127" t="s">
        <v>2390</v>
      </c>
      <c r="B12127" t="s">
        <v>2401</v>
      </c>
      <c r="C12127" t="b">
        <v>1</v>
      </c>
      <c r="D12127" t="s">
        <v>27</v>
      </c>
      <c r="E12127">
        <v>1795</v>
      </c>
      <c r="F12127">
        <v>2020</v>
      </c>
    </row>
    <row r="12128" spans="1:6" x14ac:dyDescent="0.25">
      <c r="A12128" t="s">
        <v>2446</v>
      </c>
      <c r="B12128" t="s">
        <v>2401</v>
      </c>
      <c r="C12128" t="b">
        <v>1</v>
      </c>
      <c r="D12128" t="s">
        <v>27</v>
      </c>
      <c r="E12128">
        <v>4224</v>
      </c>
      <c r="F12128">
        <v>2020</v>
      </c>
    </row>
    <row r="12129" spans="1:6" x14ac:dyDescent="0.25">
      <c r="A12129" t="s">
        <v>2446</v>
      </c>
      <c r="B12129" t="s">
        <v>2339</v>
      </c>
      <c r="C12129" t="b">
        <v>1</v>
      </c>
      <c r="D12129" t="s">
        <v>35</v>
      </c>
      <c r="E12129">
        <v>605088</v>
      </c>
      <c r="F12129">
        <v>2020</v>
      </c>
    </row>
    <row r="12130" spans="1:6" x14ac:dyDescent="0.25">
      <c r="A12130" t="s">
        <v>2394</v>
      </c>
      <c r="B12130" t="s">
        <v>2343</v>
      </c>
      <c r="C12130" t="b">
        <v>1</v>
      </c>
      <c r="D12130" t="s">
        <v>100</v>
      </c>
      <c r="E12130">
        <v>2440716.7000000002</v>
      </c>
      <c r="F12130">
        <v>2020</v>
      </c>
    </row>
    <row r="12131" spans="1:6" x14ac:dyDescent="0.25">
      <c r="A12131" t="s">
        <v>2353</v>
      </c>
      <c r="B12131" t="s">
        <v>2372</v>
      </c>
      <c r="C12131" t="b">
        <v>0</v>
      </c>
      <c r="D12131" t="s">
        <v>100</v>
      </c>
      <c r="E12131">
        <v>9820.3490000000002</v>
      </c>
      <c r="F12131">
        <v>2020</v>
      </c>
    </row>
    <row r="12132" spans="1:6" x14ac:dyDescent="0.25">
      <c r="A12132" t="s">
        <v>2394</v>
      </c>
      <c r="B12132" t="s">
        <v>2343</v>
      </c>
      <c r="C12132" t="b">
        <v>1</v>
      </c>
      <c r="D12132" t="s">
        <v>100</v>
      </c>
      <c r="E12132">
        <v>4930081.2</v>
      </c>
      <c r="F12132">
        <v>2020</v>
      </c>
    </row>
    <row r="12133" spans="1:6" x14ac:dyDescent="0.25">
      <c r="A12133" t="s">
        <v>2353</v>
      </c>
      <c r="B12133" t="s">
        <v>2372</v>
      </c>
      <c r="C12133" t="b">
        <v>0</v>
      </c>
      <c r="D12133" t="s">
        <v>100</v>
      </c>
      <c r="E12133">
        <v>16128.847</v>
      </c>
      <c r="F12133">
        <v>2020</v>
      </c>
    </row>
    <row r="12134" spans="1:6" x14ac:dyDescent="0.25">
      <c r="A12134" t="s">
        <v>2446</v>
      </c>
      <c r="B12134" t="s">
        <v>2401</v>
      </c>
      <c r="C12134" t="b">
        <v>1</v>
      </c>
      <c r="D12134" t="s">
        <v>15</v>
      </c>
      <c r="E12134">
        <v>124884</v>
      </c>
      <c r="F12134">
        <v>2020</v>
      </c>
    </row>
    <row r="12135" spans="1:6" x14ac:dyDescent="0.25">
      <c r="A12135" t="s">
        <v>2446</v>
      </c>
      <c r="B12135" t="s">
        <v>2401</v>
      </c>
      <c r="C12135" t="b">
        <v>1</v>
      </c>
      <c r="D12135" t="s">
        <v>15</v>
      </c>
      <c r="E12135">
        <v>118517</v>
      </c>
      <c r="F12135">
        <v>2020</v>
      </c>
    </row>
    <row r="12136" spans="1:6" x14ac:dyDescent="0.25">
      <c r="A12136" t="s">
        <v>2446</v>
      </c>
      <c r="B12136" t="s">
        <v>2339</v>
      </c>
      <c r="C12136" t="b">
        <v>1</v>
      </c>
      <c r="D12136" t="s">
        <v>95</v>
      </c>
      <c r="E12136">
        <v>953683</v>
      </c>
      <c r="F12136">
        <v>2020</v>
      </c>
    </row>
    <row r="12137" spans="1:6" x14ac:dyDescent="0.25">
      <c r="A12137" t="s">
        <v>2446</v>
      </c>
      <c r="B12137" t="s">
        <v>2372</v>
      </c>
      <c r="C12137" t="b">
        <v>1</v>
      </c>
      <c r="D12137" t="s">
        <v>19</v>
      </c>
      <c r="E12137">
        <v>17819</v>
      </c>
      <c r="F12137">
        <v>2020</v>
      </c>
    </row>
    <row r="12138" spans="1:6" x14ac:dyDescent="0.25">
      <c r="A12138" t="s">
        <v>2394</v>
      </c>
      <c r="B12138" t="s">
        <v>2339</v>
      </c>
      <c r="C12138" t="b">
        <v>1</v>
      </c>
      <c r="D12138" t="s">
        <v>15</v>
      </c>
      <c r="E12138">
        <v>377298</v>
      </c>
      <c r="F12138">
        <v>2020</v>
      </c>
    </row>
    <row r="12139" spans="1:6" x14ac:dyDescent="0.25">
      <c r="A12139" t="s">
        <v>2381</v>
      </c>
      <c r="B12139" t="s">
        <v>2401</v>
      </c>
      <c r="C12139" t="b">
        <v>1</v>
      </c>
      <c r="D12139" t="s">
        <v>88</v>
      </c>
      <c r="E12139">
        <v>7602</v>
      </c>
      <c r="F12139">
        <v>2020</v>
      </c>
    </row>
    <row r="12140" spans="1:6" x14ac:dyDescent="0.25">
      <c r="A12140" t="s">
        <v>2381</v>
      </c>
      <c r="B12140" t="s">
        <v>2401</v>
      </c>
      <c r="C12140" t="b">
        <v>1</v>
      </c>
      <c r="D12140" t="s">
        <v>88</v>
      </c>
      <c r="E12140">
        <v>7838</v>
      </c>
      <c r="F12140">
        <v>2020</v>
      </c>
    </row>
    <row r="12141" spans="1:6" x14ac:dyDescent="0.25">
      <c r="A12141" t="s">
        <v>2381</v>
      </c>
      <c r="B12141" t="s">
        <v>2401</v>
      </c>
      <c r="C12141" t="b">
        <v>1</v>
      </c>
      <c r="D12141" t="s">
        <v>88</v>
      </c>
      <c r="E12141">
        <v>7099</v>
      </c>
      <c r="F12141">
        <v>2020</v>
      </c>
    </row>
    <row r="12142" spans="1:6" x14ac:dyDescent="0.25">
      <c r="A12142" t="s">
        <v>2390</v>
      </c>
      <c r="B12142" t="s">
        <v>2401</v>
      </c>
      <c r="C12142" t="b">
        <v>1</v>
      </c>
      <c r="D12142" t="s">
        <v>88</v>
      </c>
      <c r="E12142">
        <v>8572</v>
      </c>
      <c r="F12142">
        <v>2020</v>
      </c>
    </row>
    <row r="12143" spans="1:6" x14ac:dyDescent="0.25">
      <c r="A12143" t="s">
        <v>2454</v>
      </c>
      <c r="B12143" t="s">
        <v>2401</v>
      </c>
      <c r="C12143" t="b">
        <v>1</v>
      </c>
      <c r="D12143" t="s">
        <v>88</v>
      </c>
      <c r="E12143">
        <v>10160</v>
      </c>
      <c r="F12143">
        <v>2020</v>
      </c>
    </row>
    <row r="12144" spans="1:6" x14ac:dyDescent="0.25">
      <c r="A12144" t="s">
        <v>2381</v>
      </c>
      <c r="B12144" t="s">
        <v>2401</v>
      </c>
      <c r="C12144" t="b">
        <v>1</v>
      </c>
      <c r="D12144" t="s">
        <v>88</v>
      </c>
      <c r="E12144">
        <v>6820</v>
      </c>
      <c r="F12144">
        <v>2020</v>
      </c>
    </row>
    <row r="12145" spans="1:6" x14ac:dyDescent="0.25">
      <c r="A12145" t="s">
        <v>2408</v>
      </c>
      <c r="B12145" t="s">
        <v>2401</v>
      </c>
      <c r="C12145" t="b">
        <v>1</v>
      </c>
      <c r="D12145" t="s">
        <v>8</v>
      </c>
      <c r="E12145">
        <v>8742</v>
      </c>
      <c r="F12145">
        <v>2020</v>
      </c>
    </row>
    <row r="12146" spans="1:6" x14ac:dyDescent="0.25">
      <c r="A12146" t="s">
        <v>2446</v>
      </c>
      <c r="B12146" t="s">
        <v>2401</v>
      </c>
      <c r="C12146" t="b">
        <v>1</v>
      </c>
      <c r="D12146" t="s">
        <v>52</v>
      </c>
      <c r="E12146">
        <v>14952</v>
      </c>
      <c r="F12146">
        <v>2020</v>
      </c>
    </row>
    <row r="12147" spans="1:6" x14ac:dyDescent="0.25">
      <c r="A12147" t="s">
        <v>2408</v>
      </c>
      <c r="B12147" t="s">
        <v>2401</v>
      </c>
      <c r="C12147" t="b">
        <v>1</v>
      </c>
      <c r="D12147" t="s">
        <v>19</v>
      </c>
      <c r="E12147">
        <v>1459</v>
      </c>
      <c r="F12147">
        <v>2020</v>
      </c>
    </row>
    <row r="12148" spans="1:6" x14ac:dyDescent="0.25">
      <c r="A12148" t="s">
        <v>2332</v>
      </c>
      <c r="B12148" t="s">
        <v>2372</v>
      </c>
      <c r="C12148" t="b">
        <v>0</v>
      </c>
      <c r="D12148" t="s">
        <v>19</v>
      </c>
      <c r="E12148">
        <v>0</v>
      </c>
      <c r="F12148">
        <v>2020</v>
      </c>
    </row>
    <row r="12149" spans="1:6" x14ac:dyDescent="0.25">
      <c r="A12149" t="s">
        <v>2408</v>
      </c>
      <c r="B12149" t="s">
        <v>2401</v>
      </c>
      <c r="C12149" t="b">
        <v>1</v>
      </c>
      <c r="D12149" t="s">
        <v>19</v>
      </c>
      <c r="E12149">
        <v>5646</v>
      </c>
      <c r="F12149">
        <v>2020</v>
      </c>
    </row>
    <row r="12150" spans="1:6" x14ac:dyDescent="0.25">
      <c r="A12150" t="s">
        <v>2408</v>
      </c>
      <c r="B12150" t="s">
        <v>2401</v>
      </c>
      <c r="C12150" t="b">
        <v>1</v>
      </c>
      <c r="D12150" t="s">
        <v>19</v>
      </c>
      <c r="E12150">
        <v>1400</v>
      </c>
      <c r="F12150">
        <v>2020</v>
      </c>
    </row>
    <row r="12151" spans="1:6" x14ac:dyDescent="0.25">
      <c r="A12151" t="s">
        <v>2332</v>
      </c>
      <c r="B12151" t="s">
        <v>2372</v>
      </c>
      <c r="C12151" t="b">
        <v>0</v>
      </c>
      <c r="D12151" t="s">
        <v>19</v>
      </c>
      <c r="E12151">
        <v>0</v>
      </c>
      <c r="F12151">
        <v>2020</v>
      </c>
    </row>
    <row r="12152" spans="1:6" x14ac:dyDescent="0.25">
      <c r="A12152" t="s">
        <v>2446</v>
      </c>
      <c r="B12152" t="s">
        <v>2401</v>
      </c>
      <c r="C12152" t="b">
        <v>1</v>
      </c>
      <c r="D12152" t="s">
        <v>19</v>
      </c>
      <c r="E12152">
        <v>5210</v>
      </c>
      <c r="F12152">
        <v>2020</v>
      </c>
    </row>
    <row r="12153" spans="1:6" x14ac:dyDescent="0.25">
      <c r="A12153" t="s">
        <v>2353</v>
      </c>
      <c r="B12153" t="s">
        <v>2372</v>
      </c>
      <c r="C12153" t="b">
        <v>0</v>
      </c>
      <c r="D12153" t="s">
        <v>48</v>
      </c>
      <c r="E12153">
        <v>179664</v>
      </c>
      <c r="F12153">
        <v>2020</v>
      </c>
    </row>
    <row r="12154" spans="1:6" x14ac:dyDescent="0.25">
      <c r="A12154" t="s">
        <v>2332</v>
      </c>
      <c r="B12154" t="s">
        <v>2372</v>
      </c>
      <c r="C12154" t="b">
        <v>0</v>
      </c>
      <c r="D12154" t="s">
        <v>48</v>
      </c>
      <c r="E12154">
        <v>0</v>
      </c>
      <c r="F12154">
        <v>2020</v>
      </c>
    </row>
    <row r="12155" spans="1:6" x14ac:dyDescent="0.25">
      <c r="A12155" t="s">
        <v>2408</v>
      </c>
      <c r="B12155" t="s">
        <v>2401</v>
      </c>
      <c r="C12155" t="b">
        <v>1</v>
      </c>
      <c r="D12155" t="s">
        <v>88</v>
      </c>
      <c r="E12155">
        <v>120442</v>
      </c>
      <c r="F12155">
        <v>2020</v>
      </c>
    </row>
    <row r="12156" spans="1:6" x14ac:dyDescent="0.25">
      <c r="A12156" t="s">
        <v>2389</v>
      </c>
      <c r="B12156" t="s">
        <v>2401</v>
      </c>
      <c r="C12156" t="b">
        <v>1</v>
      </c>
      <c r="D12156" t="s">
        <v>55</v>
      </c>
      <c r="E12156">
        <v>5769</v>
      </c>
      <c r="F12156">
        <v>2020</v>
      </c>
    </row>
    <row r="12157" spans="1:6" x14ac:dyDescent="0.25">
      <c r="A12157" t="s">
        <v>2389</v>
      </c>
      <c r="B12157" t="s">
        <v>2401</v>
      </c>
      <c r="C12157" t="b">
        <v>1</v>
      </c>
      <c r="D12157" t="s">
        <v>55</v>
      </c>
      <c r="E12157">
        <v>2736</v>
      </c>
      <c r="F12157">
        <v>2020</v>
      </c>
    </row>
    <row r="12158" spans="1:6" x14ac:dyDescent="0.25">
      <c r="A12158" t="s">
        <v>2389</v>
      </c>
      <c r="B12158" t="s">
        <v>2401</v>
      </c>
      <c r="C12158" t="b">
        <v>1</v>
      </c>
      <c r="D12158" t="s">
        <v>55</v>
      </c>
      <c r="E12158">
        <v>1335</v>
      </c>
      <c r="F12158">
        <v>2020</v>
      </c>
    </row>
    <row r="12159" spans="1:6" x14ac:dyDescent="0.25">
      <c r="A12159" t="s">
        <v>2381</v>
      </c>
      <c r="B12159" t="s">
        <v>2401</v>
      </c>
      <c r="C12159" t="b">
        <v>1</v>
      </c>
      <c r="D12159" t="s">
        <v>55</v>
      </c>
      <c r="E12159">
        <v>4165</v>
      </c>
      <c r="F12159">
        <v>2020</v>
      </c>
    </row>
    <row r="12160" spans="1:6" x14ac:dyDescent="0.25">
      <c r="A12160" t="s">
        <v>2446</v>
      </c>
      <c r="B12160" t="s">
        <v>2401</v>
      </c>
      <c r="C12160" t="b">
        <v>1</v>
      </c>
      <c r="D12160" t="s">
        <v>97</v>
      </c>
      <c r="E12160">
        <v>18153</v>
      </c>
      <c r="F12160">
        <v>2020</v>
      </c>
    </row>
    <row r="12161" spans="1:6" x14ac:dyDescent="0.25">
      <c r="A12161" t="s">
        <v>2332</v>
      </c>
      <c r="B12161" t="s">
        <v>2372</v>
      </c>
      <c r="C12161" t="b">
        <v>0</v>
      </c>
      <c r="D12161" t="s">
        <v>37</v>
      </c>
      <c r="E12161">
        <v>0</v>
      </c>
      <c r="F12161">
        <v>2020</v>
      </c>
    </row>
    <row r="12162" spans="1:6" x14ac:dyDescent="0.25">
      <c r="A12162" t="s">
        <v>2332</v>
      </c>
      <c r="B12162" t="s">
        <v>2372</v>
      </c>
      <c r="C12162" t="b">
        <v>0</v>
      </c>
      <c r="D12162" t="s">
        <v>93</v>
      </c>
      <c r="E12162">
        <v>-1087</v>
      </c>
      <c r="F12162">
        <v>2020</v>
      </c>
    </row>
    <row r="12163" spans="1:6" x14ac:dyDescent="0.25">
      <c r="A12163" t="s">
        <v>2454</v>
      </c>
      <c r="B12163" t="s">
        <v>2339</v>
      </c>
      <c r="C12163" t="b">
        <v>1</v>
      </c>
      <c r="D12163" t="s">
        <v>16</v>
      </c>
      <c r="E12163">
        <v>2024321</v>
      </c>
      <c r="F12163">
        <v>2020</v>
      </c>
    </row>
    <row r="12164" spans="1:6" x14ac:dyDescent="0.25">
      <c r="A12164" t="s">
        <v>2446</v>
      </c>
      <c r="B12164" t="s">
        <v>2339</v>
      </c>
      <c r="C12164" t="b">
        <v>1</v>
      </c>
      <c r="D12164" t="s">
        <v>42</v>
      </c>
      <c r="E12164">
        <v>860762</v>
      </c>
      <c r="F12164">
        <v>2020</v>
      </c>
    </row>
    <row r="12165" spans="1:6" x14ac:dyDescent="0.25">
      <c r="A12165" t="s">
        <v>2408</v>
      </c>
      <c r="B12165" t="s">
        <v>2401</v>
      </c>
      <c r="C12165" t="b">
        <v>1</v>
      </c>
      <c r="D12165" t="s">
        <v>55</v>
      </c>
      <c r="E12165">
        <v>5626</v>
      </c>
      <c r="F12165">
        <v>2020</v>
      </c>
    </row>
    <row r="12166" spans="1:6" x14ac:dyDescent="0.25">
      <c r="A12166" t="s">
        <v>2408</v>
      </c>
      <c r="B12166" t="s">
        <v>2401</v>
      </c>
      <c r="C12166" t="b">
        <v>1</v>
      </c>
      <c r="D12166" t="s">
        <v>93</v>
      </c>
      <c r="E12166">
        <v>38986</v>
      </c>
      <c r="F12166">
        <v>2020</v>
      </c>
    </row>
    <row r="12167" spans="1:6" x14ac:dyDescent="0.25">
      <c r="A12167" t="s">
        <v>2454</v>
      </c>
      <c r="B12167" t="s">
        <v>2401</v>
      </c>
      <c r="C12167" t="b">
        <v>1</v>
      </c>
      <c r="D12167" t="s">
        <v>88</v>
      </c>
      <c r="E12167">
        <v>99553</v>
      </c>
      <c r="F12167">
        <v>2020</v>
      </c>
    </row>
    <row r="12168" spans="1:6" x14ac:dyDescent="0.25">
      <c r="A12168" t="s">
        <v>2454</v>
      </c>
      <c r="B12168" t="s">
        <v>2401</v>
      </c>
      <c r="C12168" t="b">
        <v>1</v>
      </c>
      <c r="D12168" t="s">
        <v>88</v>
      </c>
      <c r="E12168">
        <v>91291</v>
      </c>
      <c r="F12168">
        <v>2020</v>
      </c>
    </row>
    <row r="12169" spans="1:6" x14ac:dyDescent="0.25">
      <c r="A12169" t="s">
        <v>2408</v>
      </c>
      <c r="B12169" t="s">
        <v>2401</v>
      </c>
      <c r="C12169" t="b">
        <v>1</v>
      </c>
      <c r="D12169" t="s">
        <v>55</v>
      </c>
      <c r="E12169">
        <v>1906</v>
      </c>
      <c r="F12169">
        <v>2020</v>
      </c>
    </row>
    <row r="12170" spans="1:6" x14ac:dyDescent="0.25">
      <c r="A12170" t="s">
        <v>2446</v>
      </c>
      <c r="B12170" t="s">
        <v>2401</v>
      </c>
      <c r="C12170" t="b">
        <v>1</v>
      </c>
      <c r="D12170" t="s">
        <v>88</v>
      </c>
      <c r="E12170">
        <v>3646</v>
      </c>
      <c r="F12170">
        <v>2020</v>
      </c>
    </row>
    <row r="12171" spans="1:6" x14ac:dyDescent="0.25">
      <c r="A12171" t="s">
        <v>2446</v>
      </c>
      <c r="B12171" t="s">
        <v>2401</v>
      </c>
      <c r="C12171" t="b">
        <v>1</v>
      </c>
      <c r="D12171" t="s">
        <v>60</v>
      </c>
      <c r="E12171">
        <v>8819</v>
      </c>
      <c r="F12171">
        <v>2020</v>
      </c>
    </row>
    <row r="12172" spans="1:6" x14ac:dyDescent="0.25">
      <c r="A12172" t="s">
        <v>2446</v>
      </c>
      <c r="B12172" t="s">
        <v>2401</v>
      </c>
      <c r="C12172" t="b">
        <v>1</v>
      </c>
      <c r="D12172" t="s">
        <v>60</v>
      </c>
      <c r="E12172">
        <v>4961</v>
      </c>
      <c r="F12172">
        <v>2020</v>
      </c>
    </row>
    <row r="12173" spans="1:6" x14ac:dyDescent="0.25">
      <c r="A12173" t="s">
        <v>2446</v>
      </c>
      <c r="B12173" t="s">
        <v>2401</v>
      </c>
      <c r="C12173" t="b">
        <v>1</v>
      </c>
      <c r="D12173" t="s">
        <v>88</v>
      </c>
      <c r="E12173">
        <v>3667</v>
      </c>
      <c r="F12173">
        <v>2020</v>
      </c>
    </row>
    <row r="12174" spans="1:6" x14ac:dyDescent="0.25">
      <c r="A12174" t="s">
        <v>2408</v>
      </c>
      <c r="B12174" t="s">
        <v>2401</v>
      </c>
      <c r="C12174" t="b">
        <v>1</v>
      </c>
      <c r="D12174" t="s">
        <v>88</v>
      </c>
      <c r="E12174">
        <v>9107</v>
      </c>
      <c r="F12174">
        <v>2020</v>
      </c>
    </row>
    <row r="12175" spans="1:6" x14ac:dyDescent="0.25">
      <c r="A12175" t="s">
        <v>2446</v>
      </c>
      <c r="B12175" t="s">
        <v>2401</v>
      </c>
      <c r="C12175" t="b">
        <v>1</v>
      </c>
      <c r="D12175" t="s">
        <v>88</v>
      </c>
      <c r="E12175">
        <v>8445</v>
      </c>
      <c r="F12175">
        <v>2020</v>
      </c>
    </row>
    <row r="12176" spans="1:6" x14ac:dyDescent="0.25">
      <c r="A12176" t="s">
        <v>2446</v>
      </c>
      <c r="B12176" t="s">
        <v>2401</v>
      </c>
      <c r="C12176" t="b">
        <v>1</v>
      </c>
      <c r="D12176" t="s">
        <v>88</v>
      </c>
      <c r="E12176">
        <v>9024</v>
      </c>
      <c r="F12176">
        <v>2020</v>
      </c>
    </row>
    <row r="12177" spans="1:6" x14ac:dyDescent="0.25">
      <c r="A12177" t="s">
        <v>2408</v>
      </c>
      <c r="B12177" t="s">
        <v>2401</v>
      </c>
      <c r="C12177" t="b">
        <v>1</v>
      </c>
      <c r="D12177" t="s">
        <v>88</v>
      </c>
      <c r="E12177">
        <v>36674</v>
      </c>
      <c r="F12177">
        <v>2020</v>
      </c>
    </row>
    <row r="12178" spans="1:6" x14ac:dyDescent="0.25">
      <c r="A12178" t="s">
        <v>2408</v>
      </c>
      <c r="B12178" t="s">
        <v>2401</v>
      </c>
      <c r="C12178" t="b">
        <v>1</v>
      </c>
      <c r="D12178" t="s">
        <v>88</v>
      </c>
      <c r="E12178">
        <v>31147</v>
      </c>
      <c r="F12178">
        <v>2020</v>
      </c>
    </row>
    <row r="12179" spans="1:6" x14ac:dyDescent="0.25">
      <c r="A12179" t="s">
        <v>2446</v>
      </c>
      <c r="B12179" t="s">
        <v>2339</v>
      </c>
      <c r="C12179" t="b">
        <v>1</v>
      </c>
      <c r="D12179" t="s">
        <v>42</v>
      </c>
      <c r="E12179">
        <v>849031</v>
      </c>
      <c r="F12179">
        <v>2020</v>
      </c>
    </row>
    <row r="12180" spans="1:6" x14ac:dyDescent="0.25">
      <c r="A12180" t="s">
        <v>2408</v>
      </c>
      <c r="B12180" t="s">
        <v>2401</v>
      </c>
      <c r="C12180" t="b">
        <v>1</v>
      </c>
      <c r="D12180" t="s">
        <v>50</v>
      </c>
      <c r="E12180">
        <v>2137</v>
      </c>
      <c r="F12180">
        <v>2020</v>
      </c>
    </row>
    <row r="12181" spans="1:6" x14ac:dyDescent="0.25">
      <c r="A12181" t="s">
        <v>2446</v>
      </c>
      <c r="B12181" t="s">
        <v>2401</v>
      </c>
      <c r="C12181" t="b">
        <v>1</v>
      </c>
      <c r="D12181" t="s">
        <v>55</v>
      </c>
      <c r="E12181">
        <v>1656</v>
      </c>
      <c r="F12181">
        <v>2020</v>
      </c>
    </row>
    <row r="12182" spans="1:6" x14ac:dyDescent="0.25">
      <c r="A12182" t="s">
        <v>2446</v>
      </c>
      <c r="B12182" t="s">
        <v>2339</v>
      </c>
      <c r="C12182" t="b">
        <v>1</v>
      </c>
      <c r="D12182" t="s">
        <v>114</v>
      </c>
      <c r="E12182">
        <v>773696</v>
      </c>
      <c r="F12182">
        <v>2020</v>
      </c>
    </row>
    <row r="12183" spans="1:6" x14ac:dyDescent="0.25">
      <c r="A12183" t="s">
        <v>2408</v>
      </c>
      <c r="B12183" t="s">
        <v>2352</v>
      </c>
      <c r="C12183" t="b">
        <v>1</v>
      </c>
      <c r="D12183" t="s">
        <v>60</v>
      </c>
      <c r="E12183">
        <v>31497</v>
      </c>
      <c r="F12183">
        <v>2020</v>
      </c>
    </row>
    <row r="12184" spans="1:6" x14ac:dyDescent="0.25">
      <c r="A12184" t="s">
        <v>2332</v>
      </c>
      <c r="B12184" t="s">
        <v>2372</v>
      </c>
      <c r="C12184" t="b">
        <v>0</v>
      </c>
      <c r="D12184" t="s">
        <v>114</v>
      </c>
      <c r="E12184">
        <v>-641</v>
      </c>
      <c r="F12184">
        <v>2020</v>
      </c>
    </row>
    <row r="12185" spans="1:6" x14ac:dyDescent="0.25">
      <c r="A12185" t="s">
        <v>2390</v>
      </c>
      <c r="B12185" t="s">
        <v>2401</v>
      </c>
      <c r="C12185" t="b">
        <v>1</v>
      </c>
      <c r="D12185" t="s">
        <v>88</v>
      </c>
      <c r="E12185">
        <v>8556</v>
      </c>
      <c r="F12185">
        <v>2020</v>
      </c>
    </row>
    <row r="12186" spans="1:6" x14ac:dyDescent="0.25">
      <c r="A12186" t="s">
        <v>2446</v>
      </c>
      <c r="B12186" t="s">
        <v>2401</v>
      </c>
      <c r="C12186" t="b">
        <v>1</v>
      </c>
      <c r="D12186" t="s">
        <v>60</v>
      </c>
      <c r="E12186">
        <v>3017</v>
      </c>
      <c r="F12186">
        <v>2020</v>
      </c>
    </row>
    <row r="12187" spans="1:6" x14ac:dyDescent="0.25">
      <c r="A12187" t="s">
        <v>2390</v>
      </c>
      <c r="B12187" t="s">
        <v>2401</v>
      </c>
      <c r="C12187" t="b">
        <v>1</v>
      </c>
      <c r="D12187" t="s">
        <v>55</v>
      </c>
      <c r="E12187">
        <v>1533</v>
      </c>
      <c r="F12187">
        <v>2020</v>
      </c>
    </row>
    <row r="12188" spans="1:6" x14ac:dyDescent="0.25">
      <c r="A12188" t="s">
        <v>2408</v>
      </c>
      <c r="B12188" t="s">
        <v>2339</v>
      </c>
      <c r="C12188" t="b">
        <v>1</v>
      </c>
      <c r="D12188" t="s">
        <v>66</v>
      </c>
      <c r="E12188">
        <v>1095104</v>
      </c>
      <c r="F12188">
        <v>2020</v>
      </c>
    </row>
    <row r="12189" spans="1:6" x14ac:dyDescent="0.25">
      <c r="A12189" t="s">
        <v>2332</v>
      </c>
      <c r="B12189" t="s">
        <v>2372</v>
      </c>
      <c r="C12189" t="b">
        <v>0</v>
      </c>
      <c r="D12189" t="s">
        <v>35</v>
      </c>
      <c r="E12189">
        <v>0</v>
      </c>
      <c r="F12189">
        <v>2020</v>
      </c>
    </row>
    <row r="12190" spans="1:6" x14ac:dyDescent="0.25">
      <c r="A12190" t="s">
        <v>2446</v>
      </c>
      <c r="B12190" t="s">
        <v>2339</v>
      </c>
      <c r="C12190" t="b">
        <v>1</v>
      </c>
      <c r="D12190" t="s">
        <v>114</v>
      </c>
      <c r="E12190">
        <v>728864</v>
      </c>
      <c r="F12190">
        <v>2020</v>
      </c>
    </row>
    <row r="12191" spans="1:6" x14ac:dyDescent="0.25">
      <c r="A12191" t="s">
        <v>2408</v>
      </c>
      <c r="B12191" t="s">
        <v>2401</v>
      </c>
      <c r="C12191" t="b">
        <v>1</v>
      </c>
      <c r="D12191" t="s">
        <v>105</v>
      </c>
      <c r="E12191">
        <v>136270</v>
      </c>
      <c r="F12191">
        <v>2020</v>
      </c>
    </row>
    <row r="12192" spans="1:6" x14ac:dyDescent="0.25">
      <c r="A12192" t="s">
        <v>2408</v>
      </c>
      <c r="B12192" t="s">
        <v>2401</v>
      </c>
      <c r="C12192" t="b">
        <v>1</v>
      </c>
      <c r="D12192" t="s">
        <v>105</v>
      </c>
      <c r="E12192">
        <v>18033</v>
      </c>
      <c r="F12192">
        <v>2020</v>
      </c>
    </row>
    <row r="12193" spans="1:6" x14ac:dyDescent="0.25">
      <c r="A12193" t="s">
        <v>2332</v>
      </c>
      <c r="B12193" t="s">
        <v>2372</v>
      </c>
      <c r="C12193" t="b">
        <v>0</v>
      </c>
      <c r="D12193" t="s">
        <v>93</v>
      </c>
      <c r="E12193">
        <v>-1349</v>
      </c>
      <c r="F12193">
        <v>2020</v>
      </c>
    </row>
    <row r="12194" spans="1:6" x14ac:dyDescent="0.25">
      <c r="A12194" t="s">
        <v>2332</v>
      </c>
      <c r="B12194" t="s">
        <v>2372</v>
      </c>
      <c r="C12194" t="b">
        <v>0</v>
      </c>
      <c r="D12194" t="s">
        <v>15</v>
      </c>
      <c r="E12194">
        <v>0</v>
      </c>
      <c r="F12194">
        <v>2020</v>
      </c>
    </row>
    <row r="12195" spans="1:6" x14ac:dyDescent="0.25">
      <c r="A12195" t="s">
        <v>2390</v>
      </c>
      <c r="B12195" t="s">
        <v>2401</v>
      </c>
      <c r="C12195" t="b">
        <v>1</v>
      </c>
      <c r="D12195" t="s">
        <v>52</v>
      </c>
      <c r="E12195">
        <v>3456</v>
      </c>
      <c r="F12195">
        <v>2020</v>
      </c>
    </row>
    <row r="12196" spans="1:6" x14ac:dyDescent="0.25">
      <c r="A12196" t="s">
        <v>2390</v>
      </c>
      <c r="B12196" t="s">
        <v>2401</v>
      </c>
      <c r="C12196" t="b">
        <v>1</v>
      </c>
      <c r="D12196" t="s">
        <v>52</v>
      </c>
      <c r="E12196">
        <v>3512</v>
      </c>
      <c r="F12196">
        <v>2020</v>
      </c>
    </row>
    <row r="12197" spans="1:6" x14ac:dyDescent="0.25">
      <c r="A12197" t="s">
        <v>2390</v>
      </c>
      <c r="B12197" t="s">
        <v>2401</v>
      </c>
      <c r="C12197" t="b">
        <v>1</v>
      </c>
      <c r="D12197" t="s">
        <v>52</v>
      </c>
      <c r="E12197">
        <v>3147</v>
      </c>
      <c r="F12197">
        <v>2020</v>
      </c>
    </row>
    <row r="12198" spans="1:6" x14ac:dyDescent="0.25">
      <c r="A12198" t="s">
        <v>2390</v>
      </c>
      <c r="B12198" t="s">
        <v>2401</v>
      </c>
      <c r="C12198" t="b">
        <v>1</v>
      </c>
      <c r="D12198" t="s">
        <v>52</v>
      </c>
      <c r="E12198">
        <v>2995</v>
      </c>
      <c r="F12198">
        <v>2020</v>
      </c>
    </row>
    <row r="12199" spans="1:6" x14ac:dyDescent="0.25">
      <c r="A12199" t="s">
        <v>2390</v>
      </c>
      <c r="B12199" t="s">
        <v>2401</v>
      </c>
      <c r="C12199" t="b">
        <v>1</v>
      </c>
      <c r="D12199" t="s">
        <v>52</v>
      </c>
      <c r="E12199">
        <v>2934</v>
      </c>
      <c r="F12199">
        <v>2020</v>
      </c>
    </row>
    <row r="12200" spans="1:6" x14ac:dyDescent="0.25">
      <c r="A12200" t="s">
        <v>2390</v>
      </c>
      <c r="B12200" t="s">
        <v>2401</v>
      </c>
      <c r="C12200" t="b">
        <v>1</v>
      </c>
      <c r="D12200" t="s">
        <v>52</v>
      </c>
      <c r="E12200">
        <v>3174</v>
      </c>
      <c r="F12200">
        <v>2020</v>
      </c>
    </row>
    <row r="12201" spans="1:6" x14ac:dyDescent="0.25">
      <c r="A12201" t="s">
        <v>2390</v>
      </c>
      <c r="B12201" t="s">
        <v>2401</v>
      </c>
      <c r="C12201" t="b">
        <v>1</v>
      </c>
      <c r="D12201" t="s">
        <v>52</v>
      </c>
      <c r="E12201">
        <v>3361</v>
      </c>
      <c r="F12201">
        <v>2020</v>
      </c>
    </row>
    <row r="12202" spans="1:6" x14ac:dyDescent="0.25">
      <c r="A12202" t="s">
        <v>2390</v>
      </c>
      <c r="B12202" t="s">
        <v>2401</v>
      </c>
      <c r="C12202" t="b">
        <v>1</v>
      </c>
      <c r="D12202" t="s">
        <v>52</v>
      </c>
      <c r="E12202">
        <v>3428</v>
      </c>
      <c r="F12202">
        <v>2020</v>
      </c>
    </row>
    <row r="12203" spans="1:6" x14ac:dyDescent="0.25">
      <c r="A12203" t="s">
        <v>2446</v>
      </c>
      <c r="B12203" t="s">
        <v>2339</v>
      </c>
      <c r="C12203" t="b">
        <v>1</v>
      </c>
      <c r="D12203" t="s">
        <v>66</v>
      </c>
      <c r="E12203">
        <v>692442</v>
      </c>
      <c r="F12203">
        <v>2020</v>
      </c>
    </row>
    <row r="12204" spans="1:6" x14ac:dyDescent="0.25">
      <c r="A12204" t="s">
        <v>2408</v>
      </c>
      <c r="B12204" t="s">
        <v>2401</v>
      </c>
      <c r="C12204" t="b">
        <v>1</v>
      </c>
      <c r="D12204" t="s">
        <v>66</v>
      </c>
      <c r="E12204">
        <v>14304</v>
      </c>
      <c r="F12204">
        <v>2020</v>
      </c>
    </row>
    <row r="12205" spans="1:6" x14ac:dyDescent="0.25">
      <c r="A12205" t="s">
        <v>2446</v>
      </c>
      <c r="B12205" t="s">
        <v>2401</v>
      </c>
      <c r="C12205" t="b">
        <v>0</v>
      </c>
      <c r="D12205" t="s">
        <v>85</v>
      </c>
      <c r="E12205">
        <v>2871</v>
      </c>
      <c r="F12205">
        <v>2020</v>
      </c>
    </row>
    <row r="12206" spans="1:6" x14ac:dyDescent="0.25">
      <c r="A12206" t="s">
        <v>2394</v>
      </c>
      <c r="B12206" t="s">
        <v>2401</v>
      </c>
      <c r="C12206" t="b">
        <v>1</v>
      </c>
      <c r="D12206" t="s">
        <v>15</v>
      </c>
      <c r="E12206">
        <v>41063</v>
      </c>
      <c r="F12206">
        <v>2020</v>
      </c>
    </row>
    <row r="12207" spans="1:6" x14ac:dyDescent="0.25">
      <c r="A12207" t="s">
        <v>2408</v>
      </c>
      <c r="B12207" t="s">
        <v>2401</v>
      </c>
      <c r="C12207" t="b">
        <v>1</v>
      </c>
      <c r="D12207" t="s">
        <v>3</v>
      </c>
      <c r="E12207">
        <v>15017</v>
      </c>
      <c r="F12207">
        <v>2020</v>
      </c>
    </row>
    <row r="12208" spans="1:6" x14ac:dyDescent="0.25">
      <c r="A12208" t="s">
        <v>2408</v>
      </c>
      <c r="B12208" t="s">
        <v>2401</v>
      </c>
      <c r="C12208" t="b">
        <v>1</v>
      </c>
      <c r="D12208" t="s">
        <v>3</v>
      </c>
      <c r="E12208">
        <v>11845</v>
      </c>
      <c r="F12208">
        <v>2020</v>
      </c>
    </row>
    <row r="12209" spans="1:6" x14ac:dyDescent="0.25">
      <c r="A12209" t="s">
        <v>2454</v>
      </c>
      <c r="B12209" t="s">
        <v>2401</v>
      </c>
      <c r="C12209" t="b">
        <v>1</v>
      </c>
      <c r="D12209" t="s">
        <v>52</v>
      </c>
      <c r="E12209">
        <v>22132</v>
      </c>
      <c r="F12209">
        <v>2020</v>
      </c>
    </row>
    <row r="12210" spans="1:6" x14ac:dyDescent="0.25">
      <c r="A12210" t="s">
        <v>2408</v>
      </c>
      <c r="B12210" t="s">
        <v>2401</v>
      </c>
      <c r="C12210" t="b">
        <v>1</v>
      </c>
      <c r="D12210" t="s">
        <v>114</v>
      </c>
      <c r="E12210">
        <v>100386</v>
      </c>
      <c r="F12210">
        <v>2020</v>
      </c>
    </row>
    <row r="12211" spans="1:6" x14ac:dyDescent="0.25">
      <c r="A12211" t="s">
        <v>2394</v>
      </c>
      <c r="B12211" t="s">
        <v>2372</v>
      </c>
      <c r="C12211" t="b">
        <v>1</v>
      </c>
      <c r="D12211" t="s">
        <v>19</v>
      </c>
      <c r="E12211">
        <v>5536</v>
      </c>
      <c r="F12211">
        <v>2020</v>
      </c>
    </row>
    <row r="12212" spans="1:6" x14ac:dyDescent="0.25">
      <c r="A12212" t="s">
        <v>2446</v>
      </c>
      <c r="B12212" t="s">
        <v>2401</v>
      </c>
      <c r="C12212" t="b">
        <v>1</v>
      </c>
      <c r="D12212" t="s">
        <v>8</v>
      </c>
      <c r="E12212">
        <v>2222</v>
      </c>
      <c r="F12212">
        <v>2020</v>
      </c>
    </row>
    <row r="12213" spans="1:6" x14ac:dyDescent="0.25">
      <c r="A12213" t="s">
        <v>2446</v>
      </c>
      <c r="B12213" t="s">
        <v>2401</v>
      </c>
      <c r="C12213" t="b">
        <v>1</v>
      </c>
      <c r="D12213" t="s">
        <v>8</v>
      </c>
      <c r="E12213">
        <v>2732</v>
      </c>
      <c r="F12213">
        <v>2020</v>
      </c>
    </row>
    <row r="12214" spans="1:6" x14ac:dyDescent="0.25">
      <c r="A12214" t="s">
        <v>2446</v>
      </c>
      <c r="B12214" t="s">
        <v>2401</v>
      </c>
      <c r="C12214" t="b">
        <v>1</v>
      </c>
      <c r="D12214" t="s">
        <v>108</v>
      </c>
      <c r="E12214">
        <v>2051</v>
      </c>
      <c r="F12214">
        <v>2020</v>
      </c>
    </row>
    <row r="12215" spans="1:6" x14ac:dyDescent="0.25">
      <c r="A12215" t="s">
        <v>2446</v>
      </c>
      <c r="B12215" t="s">
        <v>2339</v>
      </c>
      <c r="C12215" t="b">
        <v>1</v>
      </c>
      <c r="D12215" t="s">
        <v>42</v>
      </c>
      <c r="E12215">
        <v>902476</v>
      </c>
      <c r="F12215">
        <v>2020</v>
      </c>
    </row>
    <row r="12216" spans="1:6" x14ac:dyDescent="0.25">
      <c r="A12216" t="s">
        <v>2408</v>
      </c>
      <c r="B12216" t="s">
        <v>2339</v>
      </c>
      <c r="C12216" t="b">
        <v>1</v>
      </c>
      <c r="D12216" t="s">
        <v>42</v>
      </c>
      <c r="E12216">
        <v>909258</v>
      </c>
      <c r="F12216">
        <v>2020</v>
      </c>
    </row>
    <row r="12217" spans="1:6" x14ac:dyDescent="0.25">
      <c r="A12217" t="s">
        <v>2408</v>
      </c>
      <c r="B12217" t="s">
        <v>2339</v>
      </c>
      <c r="C12217" t="b">
        <v>1</v>
      </c>
      <c r="D12217" t="s">
        <v>42</v>
      </c>
      <c r="E12217">
        <v>1109690</v>
      </c>
      <c r="F12217">
        <v>2020</v>
      </c>
    </row>
    <row r="12218" spans="1:6" x14ac:dyDescent="0.25">
      <c r="A12218" t="s">
        <v>2332</v>
      </c>
      <c r="B12218" t="s">
        <v>2372</v>
      </c>
      <c r="C12218" t="b">
        <v>0</v>
      </c>
      <c r="D12218" t="s">
        <v>114</v>
      </c>
      <c r="E12218">
        <v>-3316</v>
      </c>
      <c r="F12218">
        <v>2020</v>
      </c>
    </row>
    <row r="12219" spans="1:6" x14ac:dyDescent="0.25">
      <c r="A12219" t="s">
        <v>2394</v>
      </c>
      <c r="B12219" t="s">
        <v>2401</v>
      </c>
      <c r="C12219" t="b">
        <v>1</v>
      </c>
      <c r="D12219" t="s">
        <v>88</v>
      </c>
      <c r="E12219">
        <v>8140</v>
      </c>
      <c r="F12219">
        <v>2020</v>
      </c>
    </row>
    <row r="12220" spans="1:6" x14ac:dyDescent="0.25">
      <c r="A12220" t="s">
        <v>2408</v>
      </c>
      <c r="B12220" t="s">
        <v>2401</v>
      </c>
      <c r="C12220" t="b">
        <v>1</v>
      </c>
      <c r="D12220" t="s">
        <v>60</v>
      </c>
      <c r="E12220">
        <v>5373</v>
      </c>
      <c r="F12220">
        <v>2020</v>
      </c>
    </row>
    <row r="12221" spans="1:6" x14ac:dyDescent="0.25">
      <c r="A12221" t="s">
        <v>2446</v>
      </c>
      <c r="B12221" t="s">
        <v>2401</v>
      </c>
      <c r="C12221" t="b">
        <v>1</v>
      </c>
      <c r="D12221" t="s">
        <v>60</v>
      </c>
      <c r="E12221">
        <v>8402</v>
      </c>
      <c r="F12221">
        <v>2020</v>
      </c>
    </row>
    <row r="12222" spans="1:6" x14ac:dyDescent="0.25">
      <c r="A12222" t="s">
        <v>2398</v>
      </c>
      <c r="B12222" t="s">
        <v>2386</v>
      </c>
      <c r="C12222" t="b">
        <v>1</v>
      </c>
      <c r="D12222" t="s">
        <v>82</v>
      </c>
      <c r="E12222">
        <v>18925</v>
      </c>
      <c r="F12222">
        <v>2020</v>
      </c>
    </row>
    <row r="12223" spans="1:6" x14ac:dyDescent="0.25">
      <c r="A12223" t="s">
        <v>2332</v>
      </c>
      <c r="B12223" t="s">
        <v>2372</v>
      </c>
      <c r="C12223" t="b">
        <v>0</v>
      </c>
      <c r="D12223" t="s">
        <v>15</v>
      </c>
      <c r="E12223">
        <v>-4</v>
      </c>
      <c r="F12223">
        <v>2020</v>
      </c>
    </row>
    <row r="12224" spans="1:6" x14ac:dyDescent="0.25">
      <c r="A12224" t="s">
        <v>2400</v>
      </c>
      <c r="B12224" t="s">
        <v>2352</v>
      </c>
      <c r="C12224" t="b">
        <v>1</v>
      </c>
      <c r="D12224" t="s">
        <v>15</v>
      </c>
      <c r="E12224">
        <v>20841</v>
      </c>
      <c r="F12224">
        <v>2020</v>
      </c>
    </row>
    <row r="12225" spans="1:6" x14ac:dyDescent="0.25">
      <c r="A12225" t="s">
        <v>2332</v>
      </c>
      <c r="B12225" t="s">
        <v>2372</v>
      </c>
      <c r="C12225" t="b">
        <v>0</v>
      </c>
      <c r="D12225" t="s">
        <v>15</v>
      </c>
      <c r="E12225">
        <v>0</v>
      </c>
      <c r="F12225">
        <v>2020</v>
      </c>
    </row>
    <row r="12226" spans="1:6" x14ac:dyDescent="0.25">
      <c r="A12226" t="s">
        <v>2390</v>
      </c>
      <c r="B12226" t="s">
        <v>2339</v>
      </c>
      <c r="C12226" t="b">
        <v>1</v>
      </c>
      <c r="D12226" t="s">
        <v>19</v>
      </c>
      <c r="E12226">
        <v>12184</v>
      </c>
      <c r="F12226">
        <v>2020</v>
      </c>
    </row>
    <row r="12227" spans="1:6" x14ac:dyDescent="0.25">
      <c r="A12227" t="s">
        <v>2408</v>
      </c>
      <c r="B12227" t="s">
        <v>2386</v>
      </c>
      <c r="C12227" t="b">
        <v>1</v>
      </c>
      <c r="D12227" t="s">
        <v>24</v>
      </c>
      <c r="E12227">
        <v>33774</v>
      </c>
      <c r="F12227">
        <v>2020</v>
      </c>
    </row>
    <row r="12228" spans="1:6" x14ac:dyDescent="0.25">
      <c r="A12228" t="s">
        <v>2446</v>
      </c>
      <c r="B12228" t="s">
        <v>2401</v>
      </c>
      <c r="C12228" t="b">
        <v>1</v>
      </c>
      <c r="D12228" t="s">
        <v>27</v>
      </c>
      <c r="E12228">
        <v>30995</v>
      </c>
      <c r="F12228">
        <v>2020</v>
      </c>
    </row>
    <row r="12229" spans="1:6" x14ac:dyDescent="0.25">
      <c r="A12229" t="s">
        <v>2394</v>
      </c>
      <c r="B12229" t="s">
        <v>2386</v>
      </c>
      <c r="C12229" t="b">
        <v>1</v>
      </c>
      <c r="D12229" t="s">
        <v>45</v>
      </c>
      <c r="E12229">
        <v>2469</v>
      </c>
      <c r="F12229">
        <v>2020</v>
      </c>
    </row>
    <row r="12230" spans="1:6" x14ac:dyDescent="0.25">
      <c r="A12230" t="s">
        <v>2390</v>
      </c>
      <c r="B12230" t="s">
        <v>2401</v>
      </c>
      <c r="C12230" t="b">
        <v>1</v>
      </c>
      <c r="D12230" t="s">
        <v>66</v>
      </c>
      <c r="E12230">
        <v>4372</v>
      </c>
      <c r="F12230">
        <v>2020</v>
      </c>
    </row>
    <row r="12231" spans="1:6" x14ac:dyDescent="0.25">
      <c r="A12231" t="s">
        <v>2446</v>
      </c>
      <c r="B12231" t="s">
        <v>2401</v>
      </c>
      <c r="C12231" t="b">
        <v>1</v>
      </c>
      <c r="D12231" t="s">
        <v>66</v>
      </c>
      <c r="E12231">
        <v>4059</v>
      </c>
      <c r="F12231">
        <v>2020</v>
      </c>
    </row>
    <row r="12232" spans="1:6" x14ac:dyDescent="0.25">
      <c r="A12232" t="s">
        <v>2446</v>
      </c>
      <c r="B12232" t="s">
        <v>2401</v>
      </c>
      <c r="C12232" t="b">
        <v>1</v>
      </c>
      <c r="D12232" t="s">
        <v>66</v>
      </c>
      <c r="E12232">
        <v>4238</v>
      </c>
      <c r="F12232">
        <v>2020</v>
      </c>
    </row>
    <row r="12233" spans="1:6" x14ac:dyDescent="0.25">
      <c r="A12233" t="s">
        <v>2446</v>
      </c>
      <c r="B12233" t="s">
        <v>2401</v>
      </c>
      <c r="C12233" t="b">
        <v>1</v>
      </c>
      <c r="D12233" t="s">
        <v>66</v>
      </c>
      <c r="E12233">
        <v>4102</v>
      </c>
      <c r="F12233">
        <v>2020</v>
      </c>
    </row>
    <row r="12234" spans="1:6" x14ac:dyDescent="0.25">
      <c r="A12234" t="s">
        <v>2446</v>
      </c>
      <c r="B12234" t="s">
        <v>2401</v>
      </c>
      <c r="C12234" t="b">
        <v>1</v>
      </c>
      <c r="D12234" t="s">
        <v>52</v>
      </c>
      <c r="E12234">
        <v>2003</v>
      </c>
      <c r="F12234">
        <v>2020</v>
      </c>
    </row>
    <row r="12235" spans="1:6" x14ac:dyDescent="0.25">
      <c r="A12235" t="s">
        <v>2381</v>
      </c>
      <c r="B12235" t="s">
        <v>2401</v>
      </c>
      <c r="C12235" t="b">
        <v>1</v>
      </c>
      <c r="D12235" t="s">
        <v>79</v>
      </c>
      <c r="E12235">
        <v>4720</v>
      </c>
      <c r="F12235">
        <v>2020</v>
      </c>
    </row>
    <row r="12236" spans="1:6" x14ac:dyDescent="0.25">
      <c r="A12236" t="s">
        <v>2381</v>
      </c>
      <c r="B12236" t="s">
        <v>2401</v>
      </c>
      <c r="C12236" t="b">
        <v>1</v>
      </c>
      <c r="D12236" t="s">
        <v>55</v>
      </c>
      <c r="E12236">
        <v>3193</v>
      </c>
      <c r="F12236">
        <v>2020</v>
      </c>
    </row>
    <row r="12237" spans="1:6" x14ac:dyDescent="0.25">
      <c r="A12237" t="s">
        <v>2446</v>
      </c>
      <c r="B12237" t="s">
        <v>2401</v>
      </c>
      <c r="C12237" t="b">
        <v>1</v>
      </c>
      <c r="D12237" t="s">
        <v>60</v>
      </c>
      <c r="E12237">
        <v>6328</v>
      </c>
      <c r="F12237">
        <v>2020</v>
      </c>
    </row>
    <row r="12238" spans="1:6" x14ac:dyDescent="0.25">
      <c r="A12238" t="s">
        <v>2408</v>
      </c>
      <c r="B12238" t="s">
        <v>2401</v>
      </c>
      <c r="C12238" t="b">
        <v>1</v>
      </c>
      <c r="D12238" t="s">
        <v>60</v>
      </c>
      <c r="E12238">
        <v>8288</v>
      </c>
      <c r="F12238">
        <v>2020</v>
      </c>
    </row>
    <row r="12239" spans="1:6" x14ac:dyDescent="0.25">
      <c r="A12239" t="s">
        <v>2446</v>
      </c>
      <c r="B12239" t="s">
        <v>2401</v>
      </c>
      <c r="C12239" t="b">
        <v>1</v>
      </c>
      <c r="D12239" t="s">
        <v>60</v>
      </c>
      <c r="E12239">
        <v>8080</v>
      </c>
      <c r="F12239">
        <v>2020</v>
      </c>
    </row>
    <row r="12240" spans="1:6" x14ac:dyDescent="0.25">
      <c r="A12240" t="s">
        <v>2446</v>
      </c>
      <c r="B12240" t="s">
        <v>2401</v>
      </c>
      <c r="C12240" t="b">
        <v>1</v>
      </c>
      <c r="D12240" t="s">
        <v>60</v>
      </c>
      <c r="E12240">
        <v>8512</v>
      </c>
      <c r="F12240">
        <v>2020</v>
      </c>
    </row>
    <row r="12241" spans="1:6" x14ac:dyDescent="0.25">
      <c r="A12241" t="s">
        <v>2408</v>
      </c>
      <c r="B12241" t="s">
        <v>2401</v>
      </c>
      <c r="C12241" t="b">
        <v>1</v>
      </c>
      <c r="D12241" t="s">
        <v>60</v>
      </c>
      <c r="E12241">
        <v>8243</v>
      </c>
      <c r="F12241">
        <v>2020</v>
      </c>
    </row>
    <row r="12242" spans="1:6" x14ac:dyDescent="0.25">
      <c r="A12242" t="s">
        <v>2408</v>
      </c>
      <c r="B12242" t="s">
        <v>2401</v>
      </c>
      <c r="C12242" t="b">
        <v>1</v>
      </c>
      <c r="D12242" t="s">
        <v>60</v>
      </c>
      <c r="E12242">
        <v>4624</v>
      </c>
      <c r="F12242">
        <v>2020</v>
      </c>
    </row>
    <row r="12243" spans="1:6" x14ac:dyDescent="0.25">
      <c r="A12243" t="s">
        <v>2446</v>
      </c>
      <c r="B12243" t="s">
        <v>2401</v>
      </c>
      <c r="C12243" t="b">
        <v>1</v>
      </c>
      <c r="D12243" t="s">
        <v>60</v>
      </c>
      <c r="E12243">
        <v>6864</v>
      </c>
      <c r="F12243">
        <v>2020</v>
      </c>
    </row>
    <row r="12244" spans="1:6" x14ac:dyDescent="0.25">
      <c r="A12244" t="s">
        <v>2408</v>
      </c>
      <c r="B12244" t="s">
        <v>2401</v>
      </c>
      <c r="C12244" t="b">
        <v>1</v>
      </c>
      <c r="D12244" t="s">
        <v>16</v>
      </c>
      <c r="E12244">
        <v>3533</v>
      </c>
      <c r="F12244">
        <v>2020</v>
      </c>
    </row>
    <row r="12245" spans="1:6" x14ac:dyDescent="0.25">
      <c r="A12245" t="s">
        <v>2390</v>
      </c>
      <c r="B12245" t="s">
        <v>2386</v>
      </c>
      <c r="C12245" t="b">
        <v>1</v>
      </c>
      <c r="D12245" t="s">
        <v>37</v>
      </c>
      <c r="E12245">
        <v>22440</v>
      </c>
      <c r="F12245">
        <v>2020</v>
      </c>
    </row>
    <row r="12246" spans="1:6" x14ac:dyDescent="0.25">
      <c r="A12246" t="s">
        <v>2408</v>
      </c>
      <c r="B12246" t="s">
        <v>2401</v>
      </c>
      <c r="C12246" t="b">
        <v>1</v>
      </c>
      <c r="D12246" t="s">
        <v>16</v>
      </c>
      <c r="E12246">
        <v>3328</v>
      </c>
      <c r="F12246">
        <v>2020</v>
      </c>
    </row>
    <row r="12247" spans="1:6" x14ac:dyDescent="0.25">
      <c r="A12247" t="s">
        <v>2408</v>
      </c>
      <c r="B12247" t="s">
        <v>2401</v>
      </c>
      <c r="C12247" t="b">
        <v>1</v>
      </c>
      <c r="D12247" t="s">
        <v>16</v>
      </c>
      <c r="E12247">
        <v>4087</v>
      </c>
      <c r="F12247">
        <v>2020</v>
      </c>
    </row>
    <row r="12248" spans="1:6" x14ac:dyDescent="0.25">
      <c r="A12248" t="s">
        <v>2408</v>
      </c>
      <c r="B12248" t="s">
        <v>2401</v>
      </c>
      <c r="C12248" t="b">
        <v>1</v>
      </c>
      <c r="D12248" t="s">
        <v>16</v>
      </c>
      <c r="E12248">
        <v>3748</v>
      </c>
      <c r="F12248">
        <v>2020</v>
      </c>
    </row>
    <row r="12249" spans="1:6" x14ac:dyDescent="0.25">
      <c r="A12249" t="s">
        <v>2408</v>
      </c>
      <c r="B12249" t="s">
        <v>2401</v>
      </c>
      <c r="C12249" t="b">
        <v>1</v>
      </c>
      <c r="D12249" t="s">
        <v>16</v>
      </c>
      <c r="E12249">
        <v>3666</v>
      </c>
      <c r="F12249">
        <v>2020</v>
      </c>
    </row>
    <row r="12250" spans="1:6" x14ac:dyDescent="0.25">
      <c r="A12250" t="s">
        <v>2408</v>
      </c>
      <c r="B12250" t="s">
        <v>2401</v>
      </c>
      <c r="C12250" t="b">
        <v>1</v>
      </c>
      <c r="D12250" t="s">
        <v>16</v>
      </c>
      <c r="E12250">
        <v>3765</v>
      </c>
      <c r="F12250">
        <v>2020</v>
      </c>
    </row>
    <row r="12251" spans="1:6" x14ac:dyDescent="0.25">
      <c r="A12251" t="s">
        <v>2390</v>
      </c>
      <c r="B12251" t="s">
        <v>2401</v>
      </c>
      <c r="C12251" t="b">
        <v>1</v>
      </c>
      <c r="D12251" t="s">
        <v>79</v>
      </c>
      <c r="E12251">
        <v>6278</v>
      </c>
      <c r="F12251">
        <v>2020</v>
      </c>
    </row>
    <row r="12252" spans="1:6" x14ac:dyDescent="0.25">
      <c r="A12252" t="s">
        <v>2446</v>
      </c>
      <c r="B12252" t="s">
        <v>2401</v>
      </c>
      <c r="C12252" t="b">
        <v>1</v>
      </c>
      <c r="D12252" t="s">
        <v>79</v>
      </c>
      <c r="E12252">
        <v>11572</v>
      </c>
      <c r="F12252">
        <v>2020</v>
      </c>
    </row>
    <row r="12253" spans="1:6" x14ac:dyDescent="0.25">
      <c r="A12253" t="s">
        <v>2446</v>
      </c>
      <c r="B12253" t="s">
        <v>2401</v>
      </c>
      <c r="C12253" t="b">
        <v>1</v>
      </c>
      <c r="D12253" t="s">
        <v>79</v>
      </c>
      <c r="E12253">
        <v>12543</v>
      </c>
      <c r="F12253">
        <v>2020</v>
      </c>
    </row>
    <row r="12254" spans="1:6" x14ac:dyDescent="0.25">
      <c r="A12254" t="s">
        <v>2390</v>
      </c>
      <c r="B12254" t="s">
        <v>2401</v>
      </c>
      <c r="C12254" t="b">
        <v>1</v>
      </c>
      <c r="D12254" t="s">
        <v>55</v>
      </c>
      <c r="E12254">
        <v>3100</v>
      </c>
      <c r="F12254">
        <v>2020</v>
      </c>
    </row>
    <row r="12255" spans="1:6" x14ac:dyDescent="0.25">
      <c r="A12255" t="s">
        <v>2390</v>
      </c>
      <c r="B12255" t="s">
        <v>2401</v>
      </c>
      <c r="C12255" t="b">
        <v>1</v>
      </c>
      <c r="D12255" t="s">
        <v>55</v>
      </c>
      <c r="E12255">
        <v>1666</v>
      </c>
      <c r="F12255">
        <v>2020</v>
      </c>
    </row>
    <row r="12256" spans="1:6" x14ac:dyDescent="0.25">
      <c r="A12256" t="s">
        <v>2383</v>
      </c>
      <c r="B12256" t="s">
        <v>2401</v>
      </c>
      <c r="C12256" t="b">
        <v>1</v>
      </c>
      <c r="D12256" t="s">
        <v>79</v>
      </c>
      <c r="E12256">
        <v>10583</v>
      </c>
      <c r="F12256">
        <v>2020</v>
      </c>
    </row>
    <row r="12257" spans="1:6" x14ac:dyDescent="0.25">
      <c r="A12257" t="s">
        <v>2390</v>
      </c>
      <c r="B12257" t="s">
        <v>2401</v>
      </c>
      <c r="C12257" t="b">
        <v>1</v>
      </c>
      <c r="D12257" t="s">
        <v>79</v>
      </c>
      <c r="E12257">
        <v>2345</v>
      </c>
      <c r="F12257">
        <v>2020</v>
      </c>
    </row>
    <row r="12258" spans="1:6" x14ac:dyDescent="0.25">
      <c r="A12258" t="s">
        <v>2390</v>
      </c>
      <c r="B12258" t="s">
        <v>2401</v>
      </c>
      <c r="C12258" t="b">
        <v>1</v>
      </c>
      <c r="D12258" t="s">
        <v>79</v>
      </c>
      <c r="E12258">
        <v>10505</v>
      </c>
      <c r="F12258">
        <v>2020</v>
      </c>
    </row>
    <row r="12259" spans="1:6" x14ac:dyDescent="0.25">
      <c r="A12259" t="s">
        <v>2446</v>
      </c>
      <c r="B12259" t="s">
        <v>2401</v>
      </c>
      <c r="C12259" t="b">
        <v>1</v>
      </c>
      <c r="D12259" t="s">
        <v>52</v>
      </c>
      <c r="E12259">
        <v>23633</v>
      </c>
      <c r="F12259">
        <v>2020</v>
      </c>
    </row>
    <row r="12260" spans="1:6" x14ac:dyDescent="0.25">
      <c r="A12260" t="s">
        <v>2390</v>
      </c>
      <c r="B12260" t="s">
        <v>2401</v>
      </c>
      <c r="C12260" t="b">
        <v>1</v>
      </c>
      <c r="D12260" t="s">
        <v>55</v>
      </c>
      <c r="E12260">
        <v>2334</v>
      </c>
      <c r="F12260">
        <v>2020</v>
      </c>
    </row>
    <row r="12261" spans="1:6" x14ac:dyDescent="0.25">
      <c r="A12261" t="s">
        <v>2446</v>
      </c>
      <c r="B12261" t="s">
        <v>2401</v>
      </c>
      <c r="C12261" t="b">
        <v>1</v>
      </c>
      <c r="D12261" t="s">
        <v>52</v>
      </c>
      <c r="E12261">
        <v>9392</v>
      </c>
      <c r="F12261">
        <v>2020</v>
      </c>
    </row>
    <row r="12262" spans="1:6" x14ac:dyDescent="0.25">
      <c r="A12262" t="s">
        <v>2389</v>
      </c>
      <c r="B12262" t="s">
        <v>2401</v>
      </c>
      <c r="C12262" t="b">
        <v>1</v>
      </c>
      <c r="D12262" t="s">
        <v>55</v>
      </c>
      <c r="E12262">
        <v>2850</v>
      </c>
      <c r="F12262">
        <v>2020</v>
      </c>
    </row>
    <row r="12263" spans="1:6" x14ac:dyDescent="0.25">
      <c r="A12263" t="s">
        <v>2381</v>
      </c>
      <c r="B12263" t="s">
        <v>2401</v>
      </c>
      <c r="C12263" t="b">
        <v>1</v>
      </c>
      <c r="D12263" t="s">
        <v>79</v>
      </c>
      <c r="E12263">
        <v>6278</v>
      </c>
      <c r="F12263">
        <v>2020</v>
      </c>
    </row>
    <row r="12264" spans="1:6" x14ac:dyDescent="0.25">
      <c r="A12264" t="s">
        <v>2381</v>
      </c>
      <c r="B12264" t="s">
        <v>2401</v>
      </c>
      <c r="C12264" t="b">
        <v>1</v>
      </c>
      <c r="D12264" t="s">
        <v>79</v>
      </c>
      <c r="E12264">
        <v>2964</v>
      </c>
      <c r="F12264">
        <v>2020</v>
      </c>
    </row>
    <row r="12265" spans="1:6" x14ac:dyDescent="0.25">
      <c r="A12265" t="s">
        <v>2446</v>
      </c>
      <c r="B12265" t="s">
        <v>2401</v>
      </c>
      <c r="C12265" t="b">
        <v>1</v>
      </c>
      <c r="D12265" t="s">
        <v>27</v>
      </c>
      <c r="E12265">
        <v>42064</v>
      </c>
      <c r="F12265">
        <v>2020</v>
      </c>
    </row>
    <row r="12266" spans="1:6" x14ac:dyDescent="0.25">
      <c r="A12266" t="s">
        <v>2446</v>
      </c>
      <c r="B12266" t="s">
        <v>2352</v>
      </c>
      <c r="C12266" t="b">
        <v>1</v>
      </c>
      <c r="D12266" t="s">
        <v>35</v>
      </c>
      <c r="E12266">
        <v>39072</v>
      </c>
      <c r="F12266">
        <v>2020</v>
      </c>
    </row>
    <row r="12267" spans="1:6" x14ac:dyDescent="0.25">
      <c r="A12267" t="s">
        <v>2454</v>
      </c>
      <c r="B12267" t="s">
        <v>2339</v>
      </c>
      <c r="C12267" t="b">
        <v>1</v>
      </c>
      <c r="D12267" t="s">
        <v>114</v>
      </c>
      <c r="E12267">
        <v>590975.38</v>
      </c>
      <c r="F12267">
        <v>2020</v>
      </c>
    </row>
    <row r="12268" spans="1:6" x14ac:dyDescent="0.25">
      <c r="A12268" t="s">
        <v>2446</v>
      </c>
      <c r="B12268" t="s">
        <v>2401</v>
      </c>
      <c r="C12268" t="b">
        <v>1</v>
      </c>
      <c r="D12268" t="s">
        <v>15</v>
      </c>
      <c r="E12268">
        <v>9046</v>
      </c>
      <c r="F12268">
        <v>2020</v>
      </c>
    </row>
    <row r="12269" spans="1:6" x14ac:dyDescent="0.25">
      <c r="A12269" t="s">
        <v>2446</v>
      </c>
      <c r="B12269" t="s">
        <v>2401</v>
      </c>
      <c r="C12269" t="b">
        <v>1</v>
      </c>
      <c r="D12269" t="s">
        <v>15</v>
      </c>
      <c r="E12269">
        <v>5648</v>
      </c>
      <c r="F12269">
        <v>2020</v>
      </c>
    </row>
    <row r="12270" spans="1:6" x14ac:dyDescent="0.25">
      <c r="A12270" t="s">
        <v>2446</v>
      </c>
      <c r="B12270" t="s">
        <v>2401</v>
      </c>
      <c r="C12270" t="b">
        <v>1</v>
      </c>
      <c r="D12270" t="s">
        <v>79</v>
      </c>
      <c r="E12270">
        <v>3778</v>
      </c>
      <c r="F12270">
        <v>2020</v>
      </c>
    </row>
    <row r="12271" spans="1:6" x14ac:dyDescent="0.25">
      <c r="A12271" t="s">
        <v>2446</v>
      </c>
      <c r="B12271" t="s">
        <v>2401</v>
      </c>
      <c r="C12271" t="b">
        <v>1</v>
      </c>
      <c r="D12271" t="s">
        <v>79</v>
      </c>
      <c r="E12271">
        <v>4789</v>
      </c>
      <c r="F12271">
        <v>2020</v>
      </c>
    </row>
    <row r="12272" spans="1:6" x14ac:dyDescent="0.25">
      <c r="A12272" t="s">
        <v>2408</v>
      </c>
      <c r="B12272" t="s">
        <v>2401</v>
      </c>
      <c r="C12272" t="b">
        <v>1</v>
      </c>
      <c r="D12272" t="s">
        <v>32</v>
      </c>
      <c r="E12272">
        <v>45928</v>
      </c>
      <c r="F12272">
        <v>2020</v>
      </c>
    </row>
    <row r="12273" spans="1:6" x14ac:dyDescent="0.25">
      <c r="A12273" t="s">
        <v>2408</v>
      </c>
      <c r="B12273" t="s">
        <v>2350</v>
      </c>
      <c r="C12273" t="b">
        <v>1</v>
      </c>
      <c r="D12273" t="s">
        <v>42</v>
      </c>
      <c r="E12273">
        <v>12</v>
      </c>
      <c r="F12273">
        <v>2020</v>
      </c>
    </row>
    <row r="12274" spans="1:6" x14ac:dyDescent="0.25">
      <c r="A12274" t="s">
        <v>2454</v>
      </c>
      <c r="B12274" t="s">
        <v>2350</v>
      </c>
      <c r="C12274" t="b">
        <v>1</v>
      </c>
      <c r="D12274" t="s">
        <v>42</v>
      </c>
      <c r="E12274">
        <v>11</v>
      </c>
      <c r="F12274">
        <v>2020</v>
      </c>
    </row>
    <row r="12275" spans="1:6" x14ac:dyDescent="0.25">
      <c r="A12275" t="s">
        <v>2381</v>
      </c>
      <c r="B12275" t="s">
        <v>2401</v>
      </c>
      <c r="C12275" t="b">
        <v>1</v>
      </c>
      <c r="D12275" t="s">
        <v>79</v>
      </c>
      <c r="E12275">
        <v>797</v>
      </c>
      <c r="F12275">
        <v>2020</v>
      </c>
    </row>
    <row r="12276" spans="1:6" x14ac:dyDescent="0.25">
      <c r="A12276" t="s">
        <v>2408</v>
      </c>
      <c r="B12276" t="s">
        <v>2401</v>
      </c>
      <c r="C12276" t="b">
        <v>1</v>
      </c>
      <c r="D12276" t="s">
        <v>55</v>
      </c>
      <c r="E12276">
        <v>1586</v>
      </c>
      <c r="F12276">
        <v>2020</v>
      </c>
    </row>
    <row r="12277" spans="1:6" x14ac:dyDescent="0.25">
      <c r="A12277" t="s">
        <v>2408</v>
      </c>
      <c r="B12277" t="s">
        <v>2401</v>
      </c>
      <c r="C12277" t="b">
        <v>1</v>
      </c>
      <c r="D12277" t="s">
        <v>55</v>
      </c>
      <c r="E12277">
        <v>2065</v>
      </c>
      <c r="F12277">
        <v>2020</v>
      </c>
    </row>
    <row r="12278" spans="1:6" x14ac:dyDescent="0.25">
      <c r="A12278" t="s">
        <v>2408</v>
      </c>
      <c r="B12278" t="s">
        <v>2401</v>
      </c>
      <c r="C12278" t="b">
        <v>1</v>
      </c>
      <c r="D12278" t="s">
        <v>79</v>
      </c>
      <c r="E12278">
        <v>13639</v>
      </c>
      <c r="F12278">
        <v>2020</v>
      </c>
    </row>
    <row r="12279" spans="1:6" x14ac:dyDescent="0.25">
      <c r="A12279" t="s">
        <v>2446</v>
      </c>
      <c r="B12279" t="s">
        <v>2401</v>
      </c>
      <c r="C12279" t="b">
        <v>1</v>
      </c>
      <c r="D12279" t="s">
        <v>55</v>
      </c>
      <c r="E12279">
        <v>4671</v>
      </c>
      <c r="F12279">
        <v>2020</v>
      </c>
    </row>
    <row r="12280" spans="1:6" x14ac:dyDescent="0.25">
      <c r="A12280" t="s">
        <v>2408</v>
      </c>
      <c r="B12280" t="s">
        <v>2401</v>
      </c>
      <c r="C12280" t="b">
        <v>1</v>
      </c>
      <c r="D12280" t="s">
        <v>55</v>
      </c>
      <c r="E12280">
        <v>919</v>
      </c>
      <c r="F12280">
        <v>2020</v>
      </c>
    </row>
    <row r="12281" spans="1:6" x14ac:dyDescent="0.25">
      <c r="A12281" t="s">
        <v>2389</v>
      </c>
      <c r="B12281" t="s">
        <v>2401</v>
      </c>
      <c r="C12281" t="b">
        <v>1</v>
      </c>
      <c r="D12281" t="s">
        <v>79</v>
      </c>
      <c r="E12281">
        <v>2144</v>
      </c>
      <c r="F12281">
        <v>2020</v>
      </c>
    </row>
    <row r="12282" spans="1:6" x14ac:dyDescent="0.25">
      <c r="A12282" t="s">
        <v>2332</v>
      </c>
      <c r="B12282" t="s">
        <v>2372</v>
      </c>
      <c r="C12282" t="b">
        <v>0</v>
      </c>
      <c r="D12282" t="s">
        <v>15</v>
      </c>
      <c r="E12282">
        <v>-294</v>
      </c>
      <c r="F12282">
        <v>2020</v>
      </c>
    </row>
    <row r="12283" spans="1:6" x14ac:dyDescent="0.25">
      <c r="A12283" t="s">
        <v>2390</v>
      </c>
      <c r="B12283" t="s">
        <v>2401</v>
      </c>
      <c r="C12283" t="b">
        <v>1</v>
      </c>
      <c r="D12283" t="s">
        <v>88</v>
      </c>
      <c r="E12283">
        <v>9208</v>
      </c>
      <c r="F12283">
        <v>2020</v>
      </c>
    </row>
    <row r="12284" spans="1:6" x14ac:dyDescent="0.25">
      <c r="A12284" t="s">
        <v>2446</v>
      </c>
      <c r="B12284" t="s">
        <v>2401</v>
      </c>
      <c r="C12284" t="b">
        <v>1</v>
      </c>
      <c r="D12284" t="s">
        <v>79</v>
      </c>
      <c r="E12284">
        <v>10005</v>
      </c>
      <c r="F12284">
        <v>2020</v>
      </c>
    </row>
    <row r="12285" spans="1:6" x14ac:dyDescent="0.25">
      <c r="A12285" t="s">
        <v>2390</v>
      </c>
      <c r="B12285" t="s">
        <v>2401</v>
      </c>
      <c r="C12285" t="b">
        <v>1</v>
      </c>
      <c r="D12285" t="s">
        <v>79</v>
      </c>
      <c r="E12285">
        <v>3430</v>
      </c>
      <c r="F12285">
        <v>2020</v>
      </c>
    </row>
    <row r="12286" spans="1:6" x14ac:dyDescent="0.25">
      <c r="A12286" t="s">
        <v>2446</v>
      </c>
      <c r="B12286" t="s">
        <v>2401</v>
      </c>
      <c r="C12286" t="b">
        <v>1</v>
      </c>
      <c r="D12286" t="s">
        <v>16</v>
      </c>
      <c r="E12286">
        <v>27593</v>
      </c>
      <c r="F12286">
        <v>2020</v>
      </c>
    </row>
    <row r="12287" spans="1:6" x14ac:dyDescent="0.25">
      <c r="A12287" t="s">
        <v>2383</v>
      </c>
      <c r="B12287" t="s">
        <v>2401</v>
      </c>
      <c r="C12287" t="b">
        <v>1</v>
      </c>
      <c r="D12287" t="s">
        <v>79</v>
      </c>
      <c r="E12287">
        <v>1113</v>
      </c>
      <c r="F12287">
        <v>2020</v>
      </c>
    </row>
    <row r="12288" spans="1:6" x14ac:dyDescent="0.25">
      <c r="A12288" t="s">
        <v>2389</v>
      </c>
      <c r="B12288" t="s">
        <v>2401</v>
      </c>
      <c r="C12288" t="b">
        <v>1</v>
      </c>
      <c r="D12288" t="s">
        <v>79</v>
      </c>
      <c r="E12288">
        <v>2774</v>
      </c>
      <c r="F12288">
        <v>2020</v>
      </c>
    </row>
    <row r="12289" spans="1:6" x14ac:dyDescent="0.25">
      <c r="A12289" t="s">
        <v>2396</v>
      </c>
      <c r="B12289" t="s">
        <v>2343</v>
      </c>
      <c r="C12289" t="b">
        <v>1</v>
      </c>
      <c r="D12289" t="s">
        <v>8</v>
      </c>
      <c r="E12289">
        <v>1083404</v>
      </c>
      <c r="F12289">
        <v>2020</v>
      </c>
    </row>
    <row r="12290" spans="1:6" x14ac:dyDescent="0.25">
      <c r="A12290" t="s">
        <v>2396</v>
      </c>
      <c r="B12290" t="s">
        <v>2343</v>
      </c>
      <c r="C12290" t="b">
        <v>1</v>
      </c>
      <c r="D12290" t="s">
        <v>8</v>
      </c>
      <c r="E12290">
        <v>1628941</v>
      </c>
      <c r="F12290">
        <v>2020</v>
      </c>
    </row>
    <row r="12291" spans="1:6" x14ac:dyDescent="0.25">
      <c r="A12291" t="s">
        <v>2383</v>
      </c>
      <c r="B12291" t="s">
        <v>2401</v>
      </c>
      <c r="C12291" t="b">
        <v>1</v>
      </c>
      <c r="D12291" t="s">
        <v>79</v>
      </c>
      <c r="E12291">
        <v>2321</v>
      </c>
      <c r="F12291">
        <v>2020</v>
      </c>
    </row>
    <row r="12292" spans="1:6" x14ac:dyDescent="0.25">
      <c r="A12292" t="s">
        <v>2389</v>
      </c>
      <c r="B12292" t="s">
        <v>2401</v>
      </c>
      <c r="C12292" t="b">
        <v>1</v>
      </c>
      <c r="D12292" t="s">
        <v>79</v>
      </c>
      <c r="E12292">
        <v>1460</v>
      </c>
      <c r="F12292">
        <v>2020</v>
      </c>
    </row>
    <row r="12293" spans="1:6" x14ac:dyDescent="0.25">
      <c r="A12293" t="s">
        <v>2383</v>
      </c>
      <c r="B12293" t="s">
        <v>2401</v>
      </c>
      <c r="C12293" t="b">
        <v>1</v>
      </c>
      <c r="D12293" t="s">
        <v>79</v>
      </c>
      <c r="E12293">
        <v>4855</v>
      </c>
      <c r="F12293">
        <v>2020</v>
      </c>
    </row>
    <row r="12294" spans="1:6" x14ac:dyDescent="0.25">
      <c r="A12294" t="s">
        <v>2408</v>
      </c>
      <c r="B12294" t="s">
        <v>2401</v>
      </c>
      <c r="C12294" t="b">
        <v>1</v>
      </c>
      <c r="D12294" t="s">
        <v>114</v>
      </c>
      <c r="E12294">
        <v>27356</v>
      </c>
      <c r="F12294">
        <v>2020</v>
      </c>
    </row>
    <row r="12295" spans="1:6" x14ac:dyDescent="0.25">
      <c r="A12295" t="s">
        <v>2408</v>
      </c>
      <c r="B12295" t="s">
        <v>2401</v>
      </c>
      <c r="C12295" t="b">
        <v>1</v>
      </c>
      <c r="D12295" t="s">
        <v>55</v>
      </c>
      <c r="E12295">
        <v>6100</v>
      </c>
      <c r="F12295">
        <v>2020</v>
      </c>
    </row>
    <row r="12296" spans="1:6" x14ac:dyDescent="0.25">
      <c r="A12296" t="s">
        <v>2383</v>
      </c>
      <c r="B12296" t="s">
        <v>2401</v>
      </c>
      <c r="C12296" t="b">
        <v>1</v>
      </c>
      <c r="D12296" t="s">
        <v>79</v>
      </c>
      <c r="E12296">
        <v>939</v>
      </c>
      <c r="F12296">
        <v>2020</v>
      </c>
    </row>
    <row r="12297" spans="1:6" x14ac:dyDescent="0.25">
      <c r="A12297" t="s">
        <v>2400</v>
      </c>
      <c r="B12297" t="s">
        <v>2401</v>
      </c>
      <c r="C12297" t="b">
        <v>1</v>
      </c>
      <c r="D12297" t="s">
        <v>15</v>
      </c>
      <c r="E12297">
        <v>14293</v>
      </c>
      <c r="F12297">
        <v>2020</v>
      </c>
    </row>
    <row r="12298" spans="1:6" x14ac:dyDescent="0.25">
      <c r="A12298" t="s">
        <v>2390</v>
      </c>
      <c r="B12298" t="s">
        <v>2401</v>
      </c>
      <c r="C12298" t="b">
        <v>1</v>
      </c>
      <c r="D12298" t="s">
        <v>88</v>
      </c>
      <c r="E12298">
        <v>8348</v>
      </c>
      <c r="F12298">
        <v>2020</v>
      </c>
    </row>
    <row r="12299" spans="1:6" x14ac:dyDescent="0.25">
      <c r="A12299" t="s">
        <v>2390</v>
      </c>
      <c r="B12299" t="s">
        <v>2401</v>
      </c>
      <c r="C12299" t="b">
        <v>1</v>
      </c>
      <c r="D12299" t="s">
        <v>88</v>
      </c>
      <c r="E12299">
        <v>9219</v>
      </c>
      <c r="F12299">
        <v>2020</v>
      </c>
    </row>
    <row r="12300" spans="1:6" x14ac:dyDescent="0.25">
      <c r="A12300" t="s">
        <v>2338</v>
      </c>
      <c r="B12300" t="s">
        <v>2401</v>
      </c>
      <c r="C12300" t="b">
        <v>0</v>
      </c>
      <c r="D12300" t="s">
        <v>79</v>
      </c>
      <c r="E12300">
        <v>1334</v>
      </c>
      <c r="F12300">
        <v>2020</v>
      </c>
    </row>
    <row r="12301" spans="1:6" x14ac:dyDescent="0.25">
      <c r="A12301" t="s">
        <v>2446</v>
      </c>
      <c r="B12301" t="s">
        <v>2401</v>
      </c>
      <c r="C12301" t="b">
        <v>1</v>
      </c>
      <c r="D12301" t="s">
        <v>88</v>
      </c>
      <c r="E12301">
        <v>4983</v>
      </c>
      <c r="F12301">
        <v>2020</v>
      </c>
    </row>
    <row r="12302" spans="1:6" x14ac:dyDescent="0.25">
      <c r="A12302" t="s">
        <v>2446</v>
      </c>
      <c r="B12302" t="s">
        <v>2401</v>
      </c>
      <c r="C12302" t="b">
        <v>1</v>
      </c>
      <c r="D12302" t="s">
        <v>88</v>
      </c>
      <c r="E12302">
        <v>9075</v>
      </c>
      <c r="F12302">
        <v>2020</v>
      </c>
    </row>
    <row r="12303" spans="1:6" x14ac:dyDescent="0.25">
      <c r="A12303" t="s">
        <v>2408</v>
      </c>
      <c r="B12303" t="s">
        <v>2401</v>
      </c>
      <c r="C12303" t="b">
        <v>1</v>
      </c>
      <c r="D12303" t="s">
        <v>88</v>
      </c>
      <c r="E12303">
        <v>8960</v>
      </c>
      <c r="F12303">
        <v>2020</v>
      </c>
    </row>
    <row r="12304" spans="1:6" x14ac:dyDescent="0.25">
      <c r="A12304" t="s">
        <v>2408</v>
      </c>
      <c r="B12304" t="s">
        <v>2429</v>
      </c>
      <c r="C12304" t="b">
        <v>1</v>
      </c>
      <c r="D12304" t="s">
        <v>74</v>
      </c>
      <c r="E12304">
        <v>241297</v>
      </c>
      <c r="F12304">
        <v>2020</v>
      </c>
    </row>
    <row r="12305" spans="1:6" x14ac:dyDescent="0.25">
      <c r="A12305" t="s">
        <v>2394</v>
      </c>
      <c r="B12305" t="s">
        <v>2401</v>
      </c>
      <c r="C12305" t="b">
        <v>1</v>
      </c>
      <c r="D12305" t="s">
        <v>74</v>
      </c>
      <c r="E12305">
        <v>17325</v>
      </c>
      <c r="F12305">
        <v>2020</v>
      </c>
    </row>
    <row r="12306" spans="1:6" x14ac:dyDescent="0.25">
      <c r="A12306" t="s">
        <v>2446</v>
      </c>
      <c r="B12306" t="s">
        <v>2401</v>
      </c>
      <c r="C12306" t="b">
        <v>1</v>
      </c>
      <c r="D12306" t="s">
        <v>88</v>
      </c>
      <c r="E12306">
        <v>30641</v>
      </c>
      <c r="F12306">
        <v>2020</v>
      </c>
    </row>
    <row r="12307" spans="1:6" x14ac:dyDescent="0.25">
      <c r="A12307" t="s">
        <v>2408</v>
      </c>
      <c r="B12307" t="s">
        <v>2401</v>
      </c>
      <c r="C12307" t="b">
        <v>1</v>
      </c>
      <c r="D12307" t="s">
        <v>24</v>
      </c>
      <c r="E12307">
        <v>18188</v>
      </c>
      <c r="F12307">
        <v>2020</v>
      </c>
    </row>
    <row r="12308" spans="1:6" x14ac:dyDescent="0.25">
      <c r="A12308" t="s">
        <v>2454</v>
      </c>
      <c r="B12308" t="s">
        <v>2401</v>
      </c>
      <c r="C12308" t="b">
        <v>1</v>
      </c>
      <c r="D12308" t="s">
        <v>114</v>
      </c>
      <c r="E12308">
        <v>77059</v>
      </c>
      <c r="F12308">
        <v>2020</v>
      </c>
    </row>
    <row r="12309" spans="1:6" x14ac:dyDescent="0.25">
      <c r="A12309" t="s">
        <v>2408</v>
      </c>
      <c r="B12309" t="s">
        <v>2401</v>
      </c>
      <c r="C12309" t="b">
        <v>1</v>
      </c>
      <c r="D12309" t="s">
        <v>15</v>
      </c>
      <c r="E12309">
        <v>4582</v>
      </c>
      <c r="F12309">
        <v>2020</v>
      </c>
    </row>
    <row r="12310" spans="1:6" x14ac:dyDescent="0.25">
      <c r="A12310" t="s">
        <v>2400</v>
      </c>
      <c r="B12310" t="s">
        <v>2401</v>
      </c>
      <c r="C12310" t="b">
        <v>1</v>
      </c>
      <c r="D12310" t="s">
        <v>15</v>
      </c>
      <c r="E12310">
        <v>5046</v>
      </c>
      <c r="F12310">
        <v>2020</v>
      </c>
    </row>
    <row r="12311" spans="1:6" x14ac:dyDescent="0.25">
      <c r="A12311" t="s">
        <v>2383</v>
      </c>
      <c r="B12311" t="s">
        <v>2386</v>
      </c>
      <c r="C12311" t="b">
        <v>1</v>
      </c>
      <c r="D12311" t="s">
        <v>74</v>
      </c>
      <c r="E12311">
        <v>30310</v>
      </c>
      <c r="F12311">
        <v>2020</v>
      </c>
    </row>
    <row r="12312" spans="1:6" x14ac:dyDescent="0.25">
      <c r="A12312" t="s">
        <v>2446</v>
      </c>
      <c r="B12312" t="s">
        <v>2401</v>
      </c>
      <c r="C12312" t="b">
        <v>1</v>
      </c>
      <c r="D12312" t="s">
        <v>60</v>
      </c>
      <c r="E12312">
        <v>6297</v>
      </c>
      <c r="F12312">
        <v>2020</v>
      </c>
    </row>
    <row r="12313" spans="1:6" x14ac:dyDescent="0.25">
      <c r="A12313" t="s">
        <v>2446</v>
      </c>
      <c r="B12313" t="s">
        <v>2401</v>
      </c>
      <c r="C12313" t="b">
        <v>1</v>
      </c>
      <c r="D12313" t="s">
        <v>60</v>
      </c>
      <c r="E12313">
        <v>7388</v>
      </c>
      <c r="F12313">
        <v>2020</v>
      </c>
    </row>
    <row r="12314" spans="1:6" x14ac:dyDescent="0.25">
      <c r="A12314" t="s">
        <v>2354</v>
      </c>
      <c r="B12314" t="s">
        <v>2352</v>
      </c>
      <c r="C12314" t="b">
        <v>1</v>
      </c>
      <c r="D12314" t="s">
        <v>35</v>
      </c>
      <c r="E12314">
        <v>523</v>
      </c>
      <c r="F12314">
        <v>2020</v>
      </c>
    </row>
    <row r="12315" spans="1:6" x14ac:dyDescent="0.25">
      <c r="A12315" t="s">
        <v>2389</v>
      </c>
      <c r="B12315" t="s">
        <v>2401</v>
      </c>
      <c r="C12315" t="b">
        <v>1</v>
      </c>
      <c r="D12315" t="s">
        <v>88</v>
      </c>
      <c r="E12315">
        <v>2840</v>
      </c>
      <c r="F12315">
        <v>2020</v>
      </c>
    </row>
    <row r="12316" spans="1:6" x14ac:dyDescent="0.25">
      <c r="A12316" t="s">
        <v>2408</v>
      </c>
      <c r="B12316" t="s">
        <v>2401</v>
      </c>
      <c r="C12316" t="b">
        <v>1</v>
      </c>
      <c r="D12316" t="s">
        <v>55</v>
      </c>
      <c r="E12316">
        <v>7730</v>
      </c>
      <c r="F12316">
        <v>2020</v>
      </c>
    </row>
    <row r="12317" spans="1:6" x14ac:dyDescent="0.25">
      <c r="A12317" t="s">
        <v>2446</v>
      </c>
      <c r="B12317" t="s">
        <v>2401</v>
      </c>
      <c r="C12317" t="b">
        <v>1</v>
      </c>
      <c r="D12317" t="s">
        <v>88</v>
      </c>
      <c r="E12317">
        <v>3046</v>
      </c>
      <c r="F12317">
        <v>2020</v>
      </c>
    </row>
    <row r="12318" spans="1:6" x14ac:dyDescent="0.25">
      <c r="A12318" t="s">
        <v>2454</v>
      </c>
      <c r="B12318" t="s">
        <v>2401</v>
      </c>
      <c r="C12318" t="b">
        <v>1</v>
      </c>
      <c r="D12318" t="s">
        <v>16</v>
      </c>
      <c r="E12318">
        <v>3974</v>
      </c>
      <c r="F12318">
        <v>2020</v>
      </c>
    </row>
    <row r="12319" spans="1:6" x14ac:dyDescent="0.25">
      <c r="A12319" t="s">
        <v>2389</v>
      </c>
      <c r="B12319" t="s">
        <v>2401</v>
      </c>
      <c r="C12319" t="b">
        <v>1</v>
      </c>
      <c r="D12319" t="s">
        <v>79</v>
      </c>
      <c r="E12319">
        <v>1958</v>
      </c>
      <c r="F12319">
        <v>2020</v>
      </c>
    </row>
    <row r="12320" spans="1:6" x14ac:dyDescent="0.25">
      <c r="A12320" t="s">
        <v>2338</v>
      </c>
      <c r="B12320" t="s">
        <v>2401</v>
      </c>
      <c r="C12320" t="b">
        <v>1</v>
      </c>
      <c r="D12320" t="s">
        <v>79</v>
      </c>
      <c r="E12320">
        <v>1669</v>
      </c>
      <c r="F12320">
        <v>2020</v>
      </c>
    </row>
    <row r="12321" spans="1:6" x14ac:dyDescent="0.25">
      <c r="A12321" t="s">
        <v>2389</v>
      </c>
      <c r="B12321" t="s">
        <v>2401</v>
      </c>
      <c r="C12321" t="b">
        <v>1</v>
      </c>
      <c r="D12321" t="s">
        <v>79</v>
      </c>
      <c r="E12321">
        <v>1669</v>
      </c>
      <c r="F12321">
        <v>2020</v>
      </c>
    </row>
    <row r="12322" spans="1:6" x14ac:dyDescent="0.25">
      <c r="A12322" t="s">
        <v>2390</v>
      </c>
      <c r="B12322" t="s">
        <v>2401</v>
      </c>
      <c r="C12322" t="b">
        <v>1</v>
      </c>
      <c r="D12322" t="s">
        <v>79</v>
      </c>
      <c r="E12322">
        <v>9796</v>
      </c>
      <c r="F12322">
        <v>2020</v>
      </c>
    </row>
    <row r="12323" spans="1:6" x14ac:dyDescent="0.25">
      <c r="A12323" t="s">
        <v>2446</v>
      </c>
      <c r="B12323" t="s">
        <v>2401</v>
      </c>
      <c r="C12323" t="b">
        <v>1</v>
      </c>
      <c r="D12323" t="s">
        <v>79</v>
      </c>
      <c r="E12323">
        <v>2419</v>
      </c>
      <c r="F12323">
        <v>2020</v>
      </c>
    </row>
    <row r="12324" spans="1:6" x14ac:dyDescent="0.25">
      <c r="A12324" t="s">
        <v>2383</v>
      </c>
      <c r="B12324" t="s">
        <v>2401</v>
      </c>
      <c r="C12324" t="b">
        <v>1</v>
      </c>
      <c r="D12324" t="s">
        <v>79</v>
      </c>
      <c r="E12324">
        <v>5973</v>
      </c>
      <c r="F12324">
        <v>2020</v>
      </c>
    </row>
    <row r="12325" spans="1:6" x14ac:dyDescent="0.25">
      <c r="A12325" t="s">
        <v>2389</v>
      </c>
      <c r="B12325" t="s">
        <v>2401</v>
      </c>
      <c r="C12325" t="b">
        <v>1</v>
      </c>
      <c r="D12325" t="s">
        <v>79</v>
      </c>
      <c r="E12325">
        <v>1545</v>
      </c>
      <c r="F12325">
        <v>2020</v>
      </c>
    </row>
    <row r="12326" spans="1:6" x14ac:dyDescent="0.25">
      <c r="A12326" t="s">
        <v>2338</v>
      </c>
      <c r="B12326" t="s">
        <v>2401</v>
      </c>
      <c r="C12326" t="b">
        <v>1</v>
      </c>
      <c r="D12326" t="s">
        <v>79</v>
      </c>
      <c r="E12326">
        <v>1830</v>
      </c>
      <c r="F12326">
        <v>2020</v>
      </c>
    </row>
    <row r="12327" spans="1:6" x14ac:dyDescent="0.25">
      <c r="A12327" t="s">
        <v>2394</v>
      </c>
      <c r="B12327" t="s">
        <v>2401</v>
      </c>
      <c r="C12327" t="b">
        <v>1</v>
      </c>
      <c r="D12327" t="s">
        <v>15</v>
      </c>
      <c r="E12327">
        <v>2339</v>
      </c>
      <c r="F12327">
        <v>2020</v>
      </c>
    </row>
    <row r="12328" spans="1:6" x14ac:dyDescent="0.25">
      <c r="A12328" t="s">
        <v>2332</v>
      </c>
      <c r="B12328" t="s">
        <v>2372</v>
      </c>
      <c r="C12328" t="b">
        <v>0</v>
      </c>
      <c r="D12328" t="s">
        <v>55</v>
      </c>
      <c r="E12328">
        <v>0</v>
      </c>
      <c r="F12328">
        <v>2020</v>
      </c>
    </row>
    <row r="12329" spans="1:6" x14ac:dyDescent="0.25">
      <c r="A12329" t="s">
        <v>2408</v>
      </c>
      <c r="B12329" t="s">
        <v>2401</v>
      </c>
      <c r="C12329" t="b">
        <v>1</v>
      </c>
      <c r="D12329" t="s">
        <v>55</v>
      </c>
      <c r="E12329">
        <v>5440</v>
      </c>
      <c r="F12329">
        <v>2020</v>
      </c>
    </row>
    <row r="12330" spans="1:6" x14ac:dyDescent="0.25">
      <c r="A12330" t="s">
        <v>2408</v>
      </c>
      <c r="B12330" t="s">
        <v>2401</v>
      </c>
      <c r="C12330" t="b">
        <v>1</v>
      </c>
      <c r="D12330" t="s">
        <v>55</v>
      </c>
      <c r="E12330">
        <v>2689</v>
      </c>
      <c r="F12330">
        <v>2020</v>
      </c>
    </row>
    <row r="12331" spans="1:6" x14ac:dyDescent="0.25">
      <c r="A12331" t="s">
        <v>2408</v>
      </c>
      <c r="B12331" t="s">
        <v>2401</v>
      </c>
      <c r="C12331" t="b">
        <v>1</v>
      </c>
      <c r="D12331" t="s">
        <v>85</v>
      </c>
      <c r="E12331">
        <v>2489</v>
      </c>
      <c r="F12331">
        <v>2020</v>
      </c>
    </row>
    <row r="12332" spans="1:6" x14ac:dyDescent="0.25">
      <c r="A12332" t="s">
        <v>2454</v>
      </c>
      <c r="B12332" t="s">
        <v>2401</v>
      </c>
      <c r="C12332" t="b">
        <v>1</v>
      </c>
      <c r="D12332" t="s">
        <v>85</v>
      </c>
      <c r="E12332">
        <v>2315</v>
      </c>
      <c r="F12332">
        <v>2020</v>
      </c>
    </row>
    <row r="12333" spans="1:6" x14ac:dyDescent="0.25">
      <c r="A12333" t="s">
        <v>2408</v>
      </c>
      <c r="B12333" t="s">
        <v>2401</v>
      </c>
      <c r="C12333" t="b">
        <v>1</v>
      </c>
      <c r="D12333" t="s">
        <v>85</v>
      </c>
      <c r="E12333">
        <v>2938</v>
      </c>
      <c r="F12333">
        <v>2020</v>
      </c>
    </row>
    <row r="12334" spans="1:6" x14ac:dyDescent="0.25">
      <c r="A12334" t="s">
        <v>2408</v>
      </c>
      <c r="B12334" t="s">
        <v>2401</v>
      </c>
      <c r="C12334" t="b">
        <v>1</v>
      </c>
      <c r="D12334" t="s">
        <v>52</v>
      </c>
      <c r="E12334">
        <v>1629</v>
      </c>
      <c r="F12334">
        <v>2020</v>
      </c>
    </row>
    <row r="12335" spans="1:6" x14ac:dyDescent="0.25">
      <c r="A12335" t="s">
        <v>2408</v>
      </c>
      <c r="B12335" t="s">
        <v>2401</v>
      </c>
      <c r="C12335" t="b">
        <v>1</v>
      </c>
      <c r="D12335" t="s">
        <v>116</v>
      </c>
      <c r="E12335">
        <v>2142</v>
      </c>
      <c r="F12335">
        <v>2020</v>
      </c>
    </row>
    <row r="12336" spans="1:6" x14ac:dyDescent="0.25">
      <c r="A12336" t="s">
        <v>2454</v>
      </c>
      <c r="B12336" t="s">
        <v>2401</v>
      </c>
      <c r="C12336" t="b">
        <v>1</v>
      </c>
      <c r="D12336" t="s">
        <v>8</v>
      </c>
      <c r="E12336">
        <v>5457</v>
      </c>
      <c r="F12336">
        <v>2020</v>
      </c>
    </row>
    <row r="12337" spans="1:6" x14ac:dyDescent="0.25">
      <c r="A12337" t="s">
        <v>2446</v>
      </c>
      <c r="B12337" t="s">
        <v>2401</v>
      </c>
      <c r="C12337" t="b">
        <v>1</v>
      </c>
      <c r="D12337" t="s">
        <v>71</v>
      </c>
      <c r="E12337">
        <v>2595</v>
      </c>
      <c r="F12337">
        <v>2020</v>
      </c>
    </row>
    <row r="12338" spans="1:6" x14ac:dyDescent="0.25">
      <c r="A12338" t="s">
        <v>2446</v>
      </c>
      <c r="B12338" t="s">
        <v>2401</v>
      </c>
      <c r="C12338" t="b">
        <v>1</v>
      </c>
      <c r="D12338" t="s">
        <v>15</v>
      </c>
      <c r="E12338">
        <v>1570</v>
      </c>
      <c r="F12338">
        <v>2020</v>
      </c>
    </row>
    <row r="12339" spans="1:6" x14ac:dyDescent="0.25">
      <c r="A12339" t="s">
        <v>2454</v>
      </c>
      <c r="B12339" t="s">
        <v>2401</v>
      </c>
      <c r="C12339" t="b">
        <v>1</v>
      </c>
      <c r="D12339" t="s">
        <v>15</v>
      </c>
      <c r="E12339">
        <v>180821</v>
      </c>
      <c r="F12339">
        <v>2020</v>
      </c>
    </row>
    <row r="12340" spans="1:6" x14ac:dyDescent="0.25">
      <c r="A12340" t="s">
        <v>2400</v>
      </c>
      <c r="B12340" t="s">
        <v>2401</v>
      </c>
      <c r="C12340" t="b">
        <v>1</v>
      </c>
      <c r="D12340" t="s">
        <v>8</v>
      </c>
      <c r="E12340">
        <v>390052</v>
      </c>
      <c r="F12340">
        <v>2020</v>
      </c>
    </row>
    <row r="12341" spans="1:6" x14ac:dyDescent="0.25">
      <c r="A12341" t="s">
        <v>2408</v>
      </c>
      <c r="B12341" t="s">
        <v>2401</v>
      </c>
      <c r="C12341" t="b">
        <v>1</v>
      </c>
      <c r="D12341" t="s">
        <v>60</v>
      </c>
      <c r="E12341">
        <v>7595</v>
      </c>
      <c r="F12341">
        <v>2020</v>
      </c>
    </row>
    <row r="12342" spans="1:6" x14ac:dyDescent="0.25">
      <c r="A12342" t="s">
        <v>2408</v>
      </c>
      <c r="B12342" t="s">
        <v>2386</v>
      </c>
      <c r="C12342" t="b">
        <v>0</v>
      </c>
      <c r="D12342" t="s">
        <v>103</v>
      </c>
      <c r="E12342">
        <v>-2527</v>
      </c>
      <c r="F12342">
        <v>2020</v>
      </c>
    </row>
    <row r="12343" spans="1:6" x14ac:dyDescent="0.25">
      <c r="A12343" t="s">
        <v>2408</v>
      </c>
      <c r="B12343" t="s">
        <v>2401</v>
      </c>
      <c r="C12343" t="b">
        <v>1</v>
      </c>
      <c r="D12343" t="s">
        <v>60</v>
      </c>
      <c r="E12343">
        <v>7925</v>
      </c>
      <c r="F12343">
        <v>2020</v>
      </c>
    </row>
    <row r="12344" spans="1:6" x14ac:dyDescent="0.25">
      <c r="A12344" t="s">
        <v>2408</v>
      </c>
      <c r="B12344" t="s">
        <v>2401</v>
      </c>
      <c r="C12344" t="b">
        <v>1</v>
      </c>
      <c r="D12344" t="s">
        <v>60</v>
      </c>
      <c r="E12344">
        <v>5218</v>
      </c>
      <c r="F12344">
        <v>2020</v>
      </c>
    </row>
    <row r="12345" spans="1:6" x14ac:dyDescent="0.25">
      <c r="A12345" t="s">
        <v>2408</v>
      </c>
      <c r="B12345" t="s">
        <v>2401</v>
      </c>
      <c r="C12345" t="b">
        <v>1</v>
      </c>
      <c r="D12345" t="s">
        <v>60</v>
      </c>
      <c r="E12345">
        <v>7756</v>
      </c>
      <c r="F12345">
        <v>2020</v>
      </c>
    </row>
    <row r="12346" spans="1:6" x14ac:dyDescent="0.25">
      <c r="A12346" t="s">
        <v>2408</v>
      </c>
      <c r="B12346" t="s">
        <v>2401</v>
      </c>
      <c r="C12346" t="b">
        <v>1</v>
      </c>
      <c r="D12346" t="s">
        <v>60</v>
      </c>
      <c r="E12346">
        <v>6207</v>
      </c>
      <c r="F12346">
        <v>2020</v>
      </c>
    </row>
    <row r="12347" spans="1:6" x14ac:dyDescent="0.25">
      <c r="A12347" t="s">
        <v>2408</v>
      </c>
      <c r="B12347" t="s">
        <v>2401</v>
      </c>
      <c r="C12347" t="b">
        <v>1</v>
      </c>
      <c r="D12347" t="s">
        <v>60</v>
      </c>
      <c r="E12347">
        <v>4595</v>
      </c>
      <c r="F12347">
        <v>2020</v>
      </c>
    </row>
    <row r="12348" spans="1:6" x14ac:dyDescent="0.25">
      <c r="A12348" t="s">
        <v>2408</v>
      </c>
      <c r="B12348" t="s">
        <v>2401</v>
      </c>
      <c r="C12348" t="b">
        <v>1</v>
      </c>
      <c r="D12348" t="s">
        <v>60</v>
      </c>
      <c r="E12348">
        <v>7664</v>
      </c>
      <c r="F12348">
        <v>2020</v>
      </c>
    </row>
    <row r="12349" spans="1:6" x14ac:dyDescent="0.25">
      <c r="A12349" t="s">
        <v>2408</v>
      </c>
      <c r="B12349" t="s">
        <v>2401</v>
      </c>
      <c r="C12349" t="b">
        <v>1</v>
      </c>
      <c r="D12349" t="s">
        <v>60</v>
      </c>
      <c r="E12349">
        <v>5421</v>
      </c>
      <c r="F12349">
        <v>2020</v>
      </c>
    </row>
    <row r="12350" spans="1:6" x14ac:dyDescent="0.25">
      <c r="A12350" t="s">
        <v>2390</v>
      </c>
      <c r="B12350" t="s">
        <v>2401</v>
      </c>
      <c r="C12350" t="b">
        <v>1</v>
      </c>
      <c r="D12350" t="s">
        <v>79</v>
      </c>
      <c r="E12350">
        <v>4169</v>
      </c>
      <c r="F12350">
        <v>2020</v>
      </c>
    </row>
    <row r="12351" spans="1:6" x14ac:dyDescent="0.25">
      <c r="A12351" t="s">
        <v>2446</v>
      </c>
      <c r="B12351" t="s">
        <v>2401</v>
      </c>
      <c r="C12351" t="b">
        <v>1</v>
      </c>
      <c r="D12351" t="s">
        <v>79</v>
      </c>
      <c r="E12351">
        <v>2597</v>
      </c>
      <c r="F12351">
        <v>2020</v>
      </c>
    </row>
    <row r="12352" spans="1:6" x14ac:dyDescent="0.25">
      <c r="A12352" t="s">
        <v>2389</v>
      </c>
      <c r="B12352" t="s">
        <v>2401</v>
      </c>
      <c r="C12352" t="b">
        <v>1</v>
      </c>
      <c r="D12352" t="s">
        <v>79</v>
      </c>
      <c r="E12352">
        <v>1914</v>
      </c>
      <c r="F12352">
        <v>2020</v>
      </c>
    </row>
    <row r="12353" spans="1:6" x14ac:dyDescent="0.25">
      <c r="A12353" t="s">
        <v>2389</v>
      </c>
      <c r="B12353" t="s">
        <v>2401</v>
      </c>
      <c r="C12353" t="b">
        <v>1</v>
      </c>
      <c r="D12353" t="s">
        <v>79</v>
      </c>
      <c r="E12353">
        <v>2789</v>
      </c>
      <c r="F12353">
        <v>2020</v>
      </c>
    </row>
    <row r="12354" spans="1:6" x14ac:dyDescent="0.25">
      <c r="A12354" t="s">
        <v>2400</v>
      </c>
      <c r="B12354" t="s">
        <v>2401</v>
      </c>
      <c r="C12354" t="b">
        <v>0</v>
      </c>
      <c r="D12354" t="s">
        <v>79</v>
      </c>
      <c r="E12354">
        <v>3666</v>
      </c>
      <c r="F12354">
        <v>2020</v>
      </c>
    </row>
    <row r="12355" spans="1:6" x14ac:dyDescent="0.25">
      <c r="A12355" t="s">
        <v>2408</v>
      </c>
      <c r="B12355" t="s">
        <v>2401</v>
      </c>
      <c r="C12355" t="b">
        <v>1</v>
      </c>
      <c r="D12355" t="s">
        <v>15</v>
      </c>
      <c r="E12355">
        <v>8009</v>
      </c>
      <c r="F12355">
        <v>2020</v>
      </c>
    </row>
    <row r="12356" spans="1:6" x14ac:dyDescent="0.25">
      <c r="A12356" t="s">
        <v>2454</v>
      </c>
      <c r="B12356" t="s">
        <v>2401</v>
      </c>
      <c r="C12356" t="b">
        <v>1</v>
      </c>
      <c r="D12356" t="s">
        <v>15</v>
      </c>
      <c r="E12356">
        <v>2174</v>
      </c>
      <c r="F12356">
        <v>2020</v>
      </c>
    </row>
    <row r="12357" spans="1:6" x14ac:dyDescent="0.25">
      <c r="A12357" t="s">
        <v>2408</v>
      </c>
      <c r="B12357" t="s">
        <v>2401</v>
      </c>
      <c r="C12357" t="b">
        <v>1</v>
      </c>
      <c r="D12357" t="s">
        <v>52</v>
      </c>
      <c r="E12357">
        <v>1668</v>
      </c>
      <c r="F12357">
        <v>2020</v>
      </c>
    </row>
    <row r="12358" spans="1:6" x14ac:dyDescent="0.25">
      <c r="A12358" t="s">
        <v>2338</v>
      </c>
      <c r="B12358" t="s">
        <v>2401</v>
      </c>
      <c r="C12358" t="b">
        <v>1</v>
      </c>
      <c r="D12358" t="s">
        <v>100</v>
      </c>
      <c r="E12358">
        <v>2922</v>
      </c>
      <c r="F12358">
        <v>2020</v>
      </c>
    </row>
    <row r="12359" spans="1:6" x14ac:dyDescent="0.25">
      <c r="A12359" t="s">
        <v>2381</v>
      </c>
      <c r="B12359" t="s">
        <v>2401</v>
      </c>
      <c r="C12359" t="b">
        <v>1</v>
      </c>
      <c r="D12359" t="s">
        <v>52</v>
      </c>
      <c r="E12359">
        <v>2981</v>
      </c>
      <c r="F12359">
        <v>2020</v>
      </c>
    </row>
    <row r="12360" spans="1:6" x14ac:dyDescent="0.25">
      <c r="A12360" t="s">
        <v>2446</v>
      </c>
      <c r="B12360" t="s">
        <v>2401</v>
      </c>
      <c r="C12360" t="b">
        <v>1</v>
      </c>
      <c r="D12360" t="s">
        <v>55</v>
      </c>
      <c r="E12360">
        <v>3413</v>
      </c>
      <c r="F12360">
        <v>2020</v>
      </c>
    </row>
    <row r="12361" spans="1:6" x14ac:dyDescent="0.25">
      <c r="A12361" t="s">
        <v>2446</v>
      </c>
      <c r="B12361" t="s">
        <v>2401</v>
      </c>
      <c r="C12361" t="b">
        <v>1</v>
      </c>
      <c r="D12361" t="s">
        <v>55</v>
      </c>
      <c r="E12361">
        <v>3577</v>
      </c>
      <c r="F12361">
        <v>2020</v>
      </c>
    </row>
    <row r="12362" spans="1:6" x14ac:dyDescent="0.25">
      <c r="A12362" t="s">
        <v>2446</v>
      </c>
      <c r="B12362" t="s">
        <v>2401</v>
      </c>
      <c r="C12362" t="b">
        <v>1</v>
      </c>
      <c r="D12362" t="s">
        <v>63</v>
      </c>
      <c r="E12362">
        <v>3583</v>
      </c>
      <c r="F12362">
        <v>2020</v>
      </c>
    </row>
    <row r="12363" spans="1:6" x14ac:dyDescent="0.25">
      <c r="A12363" t="s">
        <v>2408</v>
      </c>
      <c r="B12363" t="s">
        <v>2401</v>
      </c>
      <c r="C12363" t="b">
        <v>1</v>
      </c>
      <c r="D12363" t="s">
        <v>55</v>
      </c>
      <c r="E12363">
        <v>5858</v>
      </c>
      <c r="F12363">
        <v>2020</v>
      </c>
    </row>
    <row r="12364" spans="1:6" x14ac:dyDescent="0.25">
      <c r="A12364" t="s">
        <v>2446</v>
      </c>
      <c r="B12364" t="s">
        <v>2401</v>
      </c>
      <c r="C12364" t="b">
        <v>1</v>
      </c>
      <c r="D12364" t="s">
        <v>55</v>
      </c>
      <c r="E12364">
        <v>4508</v>
      </c>
      <c r="F12364">
        <v>2020</v>
      </c>
    </row>
    <row r="12365" spans="1:6" x14ac:dyDescent="0.25">
      <c r="A12365" t="s">
        <v>2408</v>
      </c>
      <c r="B12365" t="s">
        <v>2339</v>
      </c>
      <c r="C12365" t="b">
        <v>1</v>
      </c>
      <c r="D12365" t="s">
        <v>114</v>
      </c>
      <c r="E12365">
        <v>439659</v>
      </c>
      <c r="F12365">
        <v>2020</v>
      </c>
    </row>
    <row r="12366" spans="1:6" x14ac:dyDescent="0.25">
      <c r="A12366" t="s">
        <v>2383</v>
      </c>
      <c r="B12366" t="s">
        <v>2401</v>
      </c>
      <c r="C12366" t="b">
        <v>0</v>
      </c>
      <c r="D12366" t="s">
        <v>79</v>
      </c>
      <c r="E12366">
        <v>1024</v>
      </c>
      <c r="F12366">
        <v>2020</v>
      </c>
    </row>
    <row r="12367" spans="1:6" x14ac:dyDescent="0.25">
      <c r="A12367" t="s">
        <v>2383</v>
      </c>
      <c r="B12367" t="s">
        <v>2401</v>
      </c>
      <c r="C12367" t="b">
        <v>1</v>
      </c>
      <c r="D12367" t="s">
        <v>55</v>
      </c>
      <c r="E12367">
        <v>2238</v>
      </c>
      <c r="F12367">
        <v>2020</v>
      </c>
    </row>
    <row r="12368" spans="1:6" x14ac:dyDescent="0.25">
      <c r="A12368" t="s">
        <v>2446</v>
      </c>
      <c r="B12368" t="s">
        <v>2401</v>
      </c>
      <c r="C12368" t="b">
        <v>1</v>
      </c>
      <c r="D12368" t="s">
        <v>119</v>
      </c>
      <c r="E12368">
        <v>1423</v>
      </c>
      <c r="F12368">
        <v>2020</v>
      </c>
    </row>
    <row r="12369" spans="1:6" x14ac:dyDescent="0.25">
      <c r="A12369" t="s">
        <v>2408</v>
      </c>
      <c r="B12369" t="s">
        <v>2401</v>
      </c>
      <c r="C12369" t="b">
        <v>1</v>
      </c>
      <c r="D12369" t="s">
        <v>15</v>
      </c>
      <c r="E12369">
        <v>5122</v>
      </c>
      <c r="F12369">
        <v>2020</v>
      </c>
    </row>
    <row r="12370" spans="1:6" x14ac:dyDescent="0.25">
      <c r="A12370" t="s">
        <v>2408</v>
      </c>
      <c r="B12370" t="s">
        <v>2401</v>
      </c>
      <c r="C12370" t="b">
        <v>1</v>
      </c>
      <c r="D12370" t="s">
        <v>45</v>
      </c>
      <c r="E12370">
        <v>13651</v>
      </c>
      <c r="F12370">
        <v>2020</v>
      </c>
    </row>
    <row r="12371" spans="1:6" x14ac:dyDescent="0.25">
      <c r="A12371" t="s">
        <v>2446</v>
      </c>
      <c r="B12371" t="s">
        <v>2401</v>
      </c>
      <c r="C12371" t="b">
        <v>1</v>
      </c>
      <c r="D12371" t="s">
        <v>37</v>
      </c>
      <c r="E12371">
        <v>7821</v>
      </c>
      <c r="F12371">
        <v>2020</v>
      </c>
    </row>
    <row r="12372" spans="1:6" x14ac:dyDescent="0.25">
      <c r="A12372" t="s">
        <v>2383</v>
      </c>
      <c r="B12372" t="s">
        <v>2339</v>
      </c>
      <c r="C12372" t="b">
        <v>1</v>
      </c>
      <c r="D12372" t="s">
        <v>55</v>
      </c>
      <c r="E12372">
        <v>8805</v>
      </c>
      <c r="F12372">
        <v>2020</v>
      </c>
    </row>
    <row r="12373" spans="1:6" x14ac:dyDescent="0.25">
      <c r="A12373" t="s">
        <v>2408</v>
      </c>
      <c r="B12373" t="s">
        <v>2401</v>
      </c>
      <c r="C12373" t="b">
        <v>1</v>
      </c>
      <c r="D12373" t="s">
        <v>55</v>
      </c>
      <c r="E12373">
        <v>5035</v>
      </c>
      <c r="F12373">
        <v>2020</v>
      </c>
    </row>
    <row r="12374" spans="1:6" x14ac:dyDescent="0.25">
      <c r="A12374" t="s">
        <v>2390</v>
      </c>
      <c r="B12374" t="s">
        <v>2401</v>
      </c>
      <c r="C12374" t="b">
        <v>1</v>
      </c>
      <c r="D12374" t="s">
        <v>55</v>
      </c>
      <c r="E12374">
        <v>5994</v>
      </c>
      <c r="F12374">
        <v>2020</v>
      </c>
    </row>
    <row r="12375" spans="1:6" x14ac:dyDescent="0.25">
      <c r="A12375" t="s">
        <v>2332</v>
      </c>
      <c r="B12375" t="s">
        <v>2341</v>
      </c>
      <c r="C12375" t="b">
        <v>0</v>
      </c>
      <c r="D12375" t="s">
        <v>97</v>
      </c>
      <c r="E12375">
        <v>0</v>
      </c>
      <c r="F12375">
        <v>2020</v>
      </c>
    </row>
    <row r="12376" spans="1:6" x14ac:dyDescent="0.25">
      <c r="A12376" t="s">
        <v>2446</v>
      </c>
      <c r="B12376" t="s">
        <v>2401</v>
      </c>
      <c r="C12376" t="b">
        <v>1</v>
      </c>
      <c r="D12376" t="s">
        <v>15</v>
      </c>
      <c r="E12376">
        <v>19357</v>
      </c>
      <c r="F12376">
        <v>2020</v>
      </c>
    </row>
    <row r="12377" spans="1:6" x14ac:dyDescent="0.25">
      <c r="A12377" t="s">
        <v>2454</v>
      </c>
      <c r="B12377" t="s">
        <v>2339</v>
      </c>
      <c r="C12377" t="b">
        <v>1</v>
      </c>
      <c r="D12377" t="s">
        <v>40</v>
      </c>
      <c r="E12377">
        <v>527262</v>
      </c>
      <c r="F12377">
        <v>2020</v>
      </c>
    </row>
    <row r="12378" spans="1:6" x14ac:dyDescent="0.25">
      <c r="A12378" t="s">
        <v>2446</v>
      </c>
      <c r="B12378" t="s">
        <v>2401</v>
      </c>
      <c r="C12378" t="b">
        <v>1</v>
      </c>
      <c r="D12378" t="s">
        <v>119</v>
      </c>
      <c r="E12378">
        <v>7886</v>
      </c>
      <c r="F12378">
        <v>2020</v>
      </c>
    </row>
    <row r="12379" spans="1:6" x14ac:dyDescent="0.25">
      <c r="A12379" t="s">
        <v>2446</v>
      </c>
      <c r="B12379" t="s">
        <v>2401</v>
      </c>
      <c r="C12379" t="b">
        <v>1</v>
      </c>
      <c r="D12379" t="s">
        <v>119</v>
      </c>
      <c r="E12379">
        <v>7198</v>
      </c>
      <c r="F12379">
        <v>2020</v>
      </c>
    </row>
    <row r="12380" spans="1:6" x14ac:dyDescent="0.25">
      <c r="A12380" t="s">
        <v>2446</v>
      </c>
      <c r="B12380" t="s">
        <v>2401</v>
      </c>
      <c r="C12380" t="b">
        <v>1</v>
      </c>
      <c r="D12380" t="s">
        <v>40</v>
      </c>
      <c r="E12380">
        <v>2985</v>
      </c>
      <c r="F12380">
        <v>2020</v>
      </c>
    </row>
    <row r="12381" spans="1:6" x14ac:dyDescent="0.25">
      <c r="A12381" t="s">
        <v>2446</v>
      </c>
      <c r="B12381" t="s">
        <v>2401</v>
      </c>
      <c r="C12381" t="b">
        <v>1</v>
      </c>
      <c r="D12381" t="s">
        <v>119</v>
      </c>
      <c r="E12381">
        <v>7336</v>
      </c>
      <c r="F12381">
        <v>2020</v>
      </c>
    </row>
    <row r="12382" spans="1:6" x14ac:dyDescent="0.25">
      <c r="A12382" t="s">
        <v>2446</v>
      </c>
      <c r="B12382" t="s">
        <v>2401</v>
      </c>
      <c r="C12382" t="b">
        <v>1</v>
      </c>
      <c r="D12382" t="s">
        <v>55</v>
      </c>
      <c r="E12382">
        <v>3247</v>
      </c>
      <c r="F12382">
        <v>2020</v>
      </c>
    </row>
    <row r="12383" spans="1:6" x14ac:dyDescent="0.25">
      <c r="A12383" t="s">
        <v>2390</v>
      </c>
      <c r="B12383" t="s">
        <v>2401</v>
      </c>
      <c r="C12383" t="b">
        <v>1</v>
      </c>
      <c r="D12383" t="s">
        <v>55</v>
      </c>
      <c r="E12383">
        <v>2385</v>
      </c>
      <c r="F12383">
        <v>2020</v>
      </c>
    </row>
    <row r="12384" spans="1:6" x14ac:dyDescent="0.25">
      <c r="A12384" t="s">
        <v>2446</v>
      </c>
      <c r="B12384" t="s">
        <v>2401</v>
      </c>
      <c r="C12384" t="b">
        <v>1</v>
      </c>
      <c r="D12384" t="s">
        <v>19</v>
      </c>
      <c r="E12384">
        <v>3220</v>
      </c>
      <c r="F12384">
        <v>2020</v>
      </c>
    </row>
    <row r="12385" spans="1:6" x14ac:dyDescent="0.25">
      <c r="A12385" t="s">
        <v>2390</v>
      </c>
      <c r="B12385" t="s">
        <v>2401</v>
      </c>
      <c r="C12385" t="b">
        <v>1</v>
      </c>
      <c r="D12385" t="s">
        <v>88</v>
      </c>
      <c r="E12385">
        <v>1456</v>
      </c>
      <c r="F12385">
        <v>2020</v>
      </c>
    </row>
    <row r="12386" spans="1:6" x14ac:dyDescent="0.25">
      <c r="A12386" t="s">
        <v>2454</v>
      </c>
      <c r="B12386" t="s">
        <v>2401</v>
      </c>
      <c r="C12386" t="b">
        <v>1</v>
      </c>
      <c r="D12386" t="s">
        <v>88</v>
      </c>
      <c r="E12386">
        <v>4591</v>
      </c>
      <c r="F12386">
        <v>2020</v>
      </c>
    </row>
    <row r="12387" spans="1:6" x14ac:dyDescent="0.25">
      <c r="A12387" t="s">
        <v>2408</v>
      </c>
      <c r="B12387" t="s">
        <v>2339</v>
      </c>
      <c r="C12387" t="b">
        <v>1</v>
      </c>
      <c r="D12387" t="s">
        <v>58</v>
      </c>
      <c r="E12387">
        <v>541828</v>
      </c>
      <c r="F12387">
        <v>2020</v>
      </c>
    </row>
    <row r="12388" spans="1:6" x14ac:dyDescent="0.25">
      <c r="A12388" t="s">
        <v>2408</v>
      </c>
      <c r="B12388" t="s">
        <v>2401</v>
      </c>
      <c r="C12388" t="b">
        <v>1</v>
      </c>
      <c r="D12388" t="s">
        <v>74</v>
      </c>
      <c r="E12388">
        <v>136743</v>
      </c>
      <c r="F12388">
        <v>2020</v>
      </c>
    </row>
    <row r="12389" spans="1:6" x14ac:dyDescent="0.25">
      <c r="A12389" t="s">
        <v>2446</v>
      </c>
      <c r="B12389" t="s">
        <v>2401</v>
      </c>
      <c r="C12389" t="b">
        <v>1</v>
      </c>
      <c r="D12389" t="s">
        <v>116</v>
      </c>
      <c r="E12389">
        <v>49961</v>
      </c>
      <c r="F12389">
        <v>2020</v>
      </c>
    </row>
    <row r="12390" spans="1:6" x14ac:dyDescent="0.25">
      <c r="A12390" t="s">
        <v>2408</v>
      </c>
      <c r="B12390" t="s">
        <v>2401</v>
      </c>
      <c r="C12390" t="b">
        <v>1</v>
      </c>
      <c r="D12390" t="s">
        <v>131</v>
      </c>
      <c r="E12390">
        <v>1644</v>
      </c>
      <c r="F12390">
        <v>2020</v>
      </c>
    </row>
    <row r="12391" spans="1:6" x14ac:dyDescent="0.25">
      <c r="A12391" t="s">
        <v>2408</v>
      </c>
      <c r="B12391" t="s">
        <v>2401</v>
      </c>
      <c r="C12391" t="b">
        <v>1</v>
      </c>
      <c r="D12391" t="s">
        <v>131</v>
      </c>
      <c r="E12391">
        <v>1719</v>
      </c>
      <c r="F12391">
        <v>2020</v>
      </c>
    </row>
    <row r="12392" spans="1:6" x14ac:dyDescent="0.25">
      <c r="A12392" t="s">
        <v>2408</v>
      </c>
      <c r="B12392" t="s">
        <v>2401</v>
      </c>
      <c r="C12392" t="b">
        <v>1</v>
      </c>
      <c r="D12392" t="s">
        <v>131</v>
      </c>
      <c r="E12392">
        <v>1631</v>
      </c>
      <c r="F12392">
        <v>2020</v>
      </c>
    </row>
    <row r="12393" spans="1:6" x14ac:dyDescent="0.25">
      <c r="A12393" t="s">
        <v>2408</v>
      </c>
      <c r="B12393" t="s">
        <v>2401</v>
      </c>
      <c r="C12393" t="b">
        <v>1</v>
      </c>
      <c r="D12393" t="s">
        <v>131</v>
      </c>
      <c r="E12393">
        <v>4061</v>
      </c>
      <c r="F12393">
        <v>2020</v>
      </c>
    </row>
    <row r="12394" spans="1:6" x14ac:dyDescent="0.25">
      <c r="A12394" t="s">
        <v>2408</v>
      </c>
      <c r="B12394" t="s">
        <v>2401</v>
      </c>
      <c r="C12394" t="b">
        <v>1</v>
      </c>
      <c r="D12394" t="s">
        <v>131</v>
      </c>
      <c r="E12394">
        <v>2255</v>
      </c>
      <c r="F12394">
        <v>2020</v>
      </c>
    </row>
    <row r="12395" spans="1:6" x14ac:dyDescent="0.25">
      <c r="A12395" t="s">
        <v>2408</v>
      </c>
      <c r="B12395" t="s">
        <v>2401</v>
      </c>
      <c r="C12395" t="b">
        <v>1</v>
      </c>
      <c r="D12395" t="s">
        <v>131</v>
      </c>
      <c r="E12395">
        <v>1967</v>
      </c>
      <c r="F12395">
        <v>2020</v>
      </c>
    </row>
    <row r="12396" spans="1:6" x14ac:dyDescent="0.25">
      <c r="A12396" t="s">
        <v>2408</v>
      </c>
      <c r="B12396" t="s">
        <v>2401</v>
      </c>
      <c r="C12396" t="b">
        <v>1</v>
      </c>
      <c r="D12396" t="s">
        <v>131</v>
      </c>
      <c r="E12396">
        <v>2016</v>
      </c>
      <c r="F12396">
        <v>2020</v>
      </c>
    </row>
    <row r="12397" spans="1:6" x14ac:dyDescent="0.25">
      <c r="A12397" t="s">
        <v>2408</v>
      </c>
      <c r="B12397" t="s">
        <v>2401</v>
      </c>
      <c r="C12397" t="b">
        <v>1</v>
      </c>
      <c r="D12397" t="s">
        <v>131</v>
      </c>
      <c r="E12397">
        <v>3295</v>
      </c>
      <c r="F12397">
        <v>2020</v>
      </c>
    </row>
    <row r="12398" spans="1:6" x14ac:dyDescent="0.25">
      <c r="A12398" t="s">
        <v>2408</v>
      </c>
      <c r="B12398" t="s">
        <v>2401</v>
      </c>
      <c r="C12398" t="b">
        <v>1</v>
      </c>
      <c r="D12398" t="s">
        <v>131</v>
      </c>
      <c r="E12398">
        <v>3001</v>
      </c>
      <c r="F12398">
        <v>2020</v>
      </c>
    </row>
    <row r="12399" spans="1:6" x14ac:dyDescent="0.25">
      <c r="A12399" t="s">
        <v>2408</v>
      </c>
      <c r="B12399" t="s">
        <v>2339</v>
      </c>
      <c r="C12399" t="b">
        <v>1</v>
      </c>
      <c r="D12399" t="s">
        <v>114</v>
      </c>
      <c r="E12399">
        <v>954121</v>
      </c>
      <c r="F12399">
        <v>2020</v>
      </c>
    </row>
    <row r="12400" spans="1:6" x14ac:dyDescent="0.25">
      <c r="A12400" t="s">
        <v>2408</v>
      </c>
      <c r="B12400" t="s">
        <v>2339</v>
      </c>
      <c r="C12400" t="b">
        <v>1</v>
      </c>
      <c r="D12400" t="s">
        <v>114</v>
      </c>
      <c r="E12400">
        <v>935030</v>
      </c>
      <c r="F12400">
        <v>2020</v>
      </c>
    </row>
    <row r="12401" spans="1:6" x14ac:dyDescent="0.25">
      <c r="A12401" t="s">
        <v>2454</v>
      </c>
      <c r="B12401" t="s">
        <v>2343</v>
      </c>
      <c r="C12401" t="b">
        <v>1</v>
      </c>
      <c r="D12401" t="s">
        <v>55</v>
      </c>
      <c r="E12401">
        <v>322299</v>
      </c>
      <c r="F12401">
        <v>2020</v>
      </c>
    </row>
    <row r="12402" spans="1:6" x14ac:dyDescent="0.25">
      <c r="A12402" t="s">
        <v>2454</v>
      </c>
      <c r="B12402" t="s">
        <v>2343</v>
      </c>
      <c r="C12402" t="b">
        <v>1</v>
      </c>
      <c r="D12402" t="s">
        <v>55</v>
      </c>
      <c r="E12402">
        <v>511193</v>
      </c>
      <c r="F12402">
        <v>2020</v>
      </c>
    </row>
    <row r="12403" spans="1:6" x14ac:dyDescent="0.25">
      <c r="A12403" t="s">
        <v>2454</v>
      </c>
      <c r="B12403" t="s">
        <v>2401</v>
      </c>
      <c r="C12403" t="b">
        <v>1</v>
      </c>
      <c r="D12403" t="s">
        <v>85</v>
      </c>
      <c r="E12403">
        <v>2942</v>
      </c>
      <c r="F12403">
        <v>2020</v>
      </c>
    </row>
    <row r="12404" spans="1:6" x14ac:dyDescent="0.25">
      <c r="A12404" t="s">
        <v>2408</v>
      </c>
      <c r="B12404" t="s">
        <v>2339</v>
      </c>
      <c r="C12404" t="b">
        <v>1</v>
      </c>
      <c r="D12404" t="s">
        <v>90</v>
      </c>
      <c r="E12404">
        <v>457141</v>
      </c>
      <c r="F12404">
        <v>2020</v>
      </c>
    </row>
    <row r="12405" spans="1:6" x14ac:dyDescent="0.25">
      <c r="A12405" t="s">
        <v>2332</v>
      </c>
      <c r="B12405" t="s">
        <v>2372</v>
      </c>
      <c r="C12405" t="b">
        <v>0</v>
      </c>
      <c r="D12405" t="s">
        <v>55</v>
      </c>
      <c r="E12405">
        <v>-251</v>
      </c>
      <c r="F12405">
        <v>2020</v>
      </c>
    </row>
    <row r="12406" spans="1:6" x14ac:dyDescent="0.25">
      <c r="A12406" t="s">
        <v>2408</v>
      </c>
      <c r="B12406" t="s">
        <v>2401</v>
      </c>
      <c r="C12406" t="b">
        <v>1</v>
      </c>
      <c r="D12406" t="s">
        <v>55</v>
      </c>
      <c r="E12406">
        <v>6939</v>
      </c>
      <c r="F12406">
        <v>2020</v>
      </c>
    </row>
    <row r="12407" spans="1:6" x14ac:dyDescent="0.25">
      <c r="A12407" t="s">
        <v>2408</v>
      </c>
      <c r="B12407" t="s">
        <v>2401</v>
      </c>
      <c r="C12407" t="b">
        <v>1</v>
      </c>
      <c r="D12407" t="s">
        <v>55</v>
      </c>
      <c r="E12407">
        <v>3760</v>
      </c>
      <c r="F12407">
        <v>2020</v>
      </c>
    </row>
    <row r="12408" spans="1:6" x14ac:dyDescent="0.25">
      <c r="A12408" t="s">
        <v>2381</v>
      </c>
      <c r="B12408" t="s">
        <v>2401</v>
      </c>
      <c r="C12408" t="b">
        <v>1</v>
      </c>
      <c r="D12408" t="s">
        <v>19</v>
      </c>
      <c r="E12408">
        <v>1562</v>
      </c>
      <c r="F12408">
        <v>2020</v>
      </c>
    </row>
    <row r="12409" spans="1:6" x14ac:dyDescent="0.25">
      <c r="A12409" t="s">
        <v>2446</v>
      </c>
      <c r="B12409" t="s">
        <v>2339</v>
      </c>
      <c r="C12409" t="b">
        <v>1</v>
      </c>
      <c r="D12409" t="s">
        <v>40</v>
      </c>
      <c r="E12409">
        <v>5761</v>
      </c>
      <c r="F12409">
        <v>2020</v>
      </c>
    </row>
    <row r="12410" spans="1:6" x14ac:dyDescent="0.25">
      <c r="A12410" t="s">
        <v>2446</v>
      </c>
      <c r="B12410" t="s">
        <v>2401</v>
      </c>
      <c r="C12410" t="b">
        <v>1</v>
      </c>
      <c r="D12410" t="s">
        <v>119</v>
      </c>
      <c r="E12410">
        <v>3521</v>
      </c>
      <c r="F12410">
        <v>2020</v>
      </c>
    </row>
    <row r="12411" spans="1:6" x14ac:dyDescent="0.25">
      <c r="A12411" t="s">
        <v>2454</v>
      </c>
      <c r="B12411" t="s">
        <v>2401</v>
      </c>
      <c r="C12411" t="b">
        <v>1</v>
      </c>
      <c r="D12411" t="s">
        <v>93</v>
      </c>
      <c r="E12411">
        <v>4416</v>
      </c>
      <c r="F12411">
        <v>2020</v>
      </c>
    </row>
    <row r="12412" spans="1:6" x14ac:dyDescent="0.25">
      <c r="A12412" t="s">
        <v>2446</v>
      </c>
      <c r="B12412" t="s">
        <v>2401</v>
      </c>
      <c r="C12412" t="b">
        <v>1</v>
      </c>
      <c r="D12412" t="s">
        <v>15</v>
      </c>
      <c r="E12412">
        <v>5724</v>
      </c>
      <c r="F12412">
        <v>2020</v>
      </c>
    </row>
    <row r="12413" spans="1:6" x14ac:dyDescent="0.25">
      <c r="A12413" t="s">
        <v>2408</v>
      </c>
      <c r="B12413" t="s">
        <v>2401</v>
      </c>
      <c r="C12413" t="b">
        <v>1</v>
      </c>
      <c r="D12413" t="s">
        <v>122</v>
      </c>
      <c r="E12413">
        <v>27065</v>
      </c>
      <c r="F12413">
        <v>2020</v>
      </c>
    </row>
    <row r="12414" spans="1:6" x14ac:dyDescent="0.25">
      <c r="A12414" t="s">
        <v>2408</v>
      </c>
      <c r="B12414" t="s">
        <v>2401</v>
      </c>
      <c r="C12414" t="b">
        <v>1</v>
      </c>
      <c r="D12414" t="s">
        <v>122</v>
      </c>
      <c r="E12414">
        <v>40090</v>
      </c>
      <c r="F12414">
        <v>2020</v>
      </c>
    </row>
    <row r="12415" spans="1:6" x14ac:dyDescent="0.25">
      <c r="A12415" t="s">
        <v>2408</v>
      </c>
      <c r="B12415" t="s">
        <v>2401</v>
      </c>
      <c r="C12415" t="b">
        <v>1</v>
      </c>
      <c r="D12415" t="s">
        <v>122</v>
      </c>
      <c r="E12415">
        <v>32853</v>
      </c>
      <c r="F12415">
        <v>2020</v>
      </c>
    </row>
    <row r="12416" spans="1:6" x14ac:dyDescent="0.25">
      <c r="A12416" t="s">
        <v>2446</v>
      </c>
      <c r="B12416" t="s">
        <v>2386</v>
      </c>
      <c r="C12416" t="b">
        <v>1</v>
      </c>
      <c r="D12416" t="s">
        <v>15</v>
      </c>
      <c r="E12416">
        <v>770</v>
      </c>
      <c r="F12416">
        <v>2020</v>
      </c>
    </row>
    <row r="12417" spans="1:6" x14ac:dyDescent="0.25">
      <c r="A12417" t="s">
        <v>2446</v>
      </c>
      <c r="B12417" t="s">
        <v>2401</v>
      </c>
      <c r="C12417" t="b">
        <v>1</v>
      </c>
      <c r="D12417" t="s">
        <v>60</v>
      </c>
      <c r="E12417">
        <v>1684</v>
      </c>
      <c r="F12417">
        <v>2020</v>
      </c>
    </row>
    <row r="12418" spans="1:6" x14ac:dyDescent="0.25">
      <c r="A12418" t="s">
        <v>2408</v>
      </c>
      <c r="B12418" t="s">
        <v>2401</v>
      </c>
      <c r="C12418" t="b">
        <v>1</v>
      </c>
      <c r="D12418" t="s">
        <v>88</v>
      </c>
      <c r="E12418">
        <v>3847</v>
      </c>
      <c r="F12418">
        <v>2020</v>
      </c>
    </row>
    <row r="12419" spans="1:6" x14ac:dyDescent="0.25">
      <c r="A12419" t="s">
        <v>2408</v>
      </c>
      <c r="B12419" t="s">
        <v>2401</v>
      </c>
      <c r="C12419" t="b">
        <v>1</v>
      </c>
      <c r="D12419" t="s">
        <v>88</v>
      </c>
      <c r="E12419">
        <v>3812</v>
      </c>
      <c r="F12419">
        <v>2020</v>
      </c>
    </row>
    <row r="12420" spans="1:6" x14ac:dyDescent="0.25">
      <c r="A12420" t="s">
        <v>2408</v>
      </c>
      <c r="B12420" t="s">
        <v>2401</v>
      </c>
      <c r="C12420" t="b">
        <v>1</v>
      </c>
      <c r="D12420" t="s">
        <v>88</v>
      </c>
      <c r="E12420">
        <v>3875</v>
      </c>
      <c r="F12420">
        <v>2020</v>
      </c>
    </row>
    <row r="12421" spans="1:6" x14ac:dyDescent="0.25">
      <c r="A12421" t="s">
        <v>2446</v>
      </c>
      <c r="B12421" t="s">
        <v>2401</v>
      </c>
      <c r="C12421" t="b">
        <v>1</v>
      </c>
      <c r="D12421" t="s">
        <v>93</v>
      </c>
      <c r="E12421">
        <v>4081</v>
      </c>
      <c r="F12421">
        <v>2020</v>
      </c>
    </row>
    <row r="12422" spans="1:6" x14ac:dyDescent="0.25">
      <c r="A12422" t="s">
        <v>2446</v>
      </c>
      <c r="B12422" t="s">
        <v>2401</v>
      </c>
      <c r="C12422" t="b">
        <v>1</v>
      </c>
      <c r="D12422" t="s">
        <v>12</v>
      </c>
      <c r="E12422">
        <v>1531</v>
      </c>
      <c r="F12422">
        <v>2020</v>
      </c>
    </row>
    <row r="12423" spans="1:6" x14ac:dyDescent="0.25">
      <c r="A12423" t="s">
        <v>2332</v>
      </c>
      <c r="B12423" t="s">
        <v>2343</v>
      </c>
      <c r="C12423" t="b">
        <v>0</v>
      </c>
      <c r="D12423" t="s">
        <v>48</v>
      </c>
      <c r="E12423">
        <v>2443787</v>
      </c>
      <c r="F12423">
        <v>2020</v>
      </c>
    </row>
    <row r="12424" spans="1:6" x14ac:dyDescent="0.25">
      <c r="A12424" t="s">
        <v>2394</v>
      </c>
      <c r="B12424" t="s">
        <v>2343</v>
      </c>
      <c r="C12424" t="b">
        <v>1</v>
      </c>
      <c r="D12424" t="s">
        <v>48</v>
      </c>
      <c r="E12424">
        <v>3406853</v>
      </c>
      <c r="F12424">
        <v>2020</v>
      </c>
    </row>
    <row r="12425" spans="1:6" x14ac:dyDescent="0.25">
      <c r="A12425" t="s">
        <v>2332</v>
      </c>
      <c r="B12425" t="s">
        <v>2343</v>
      </c>
      <c r="C12425" t="b">
        <v>0</v>
      </c>
      <c r="D12425" t="s">
        <v>48</v>
      </c>
      <c r="E12425">
        <v>1321791</v>
      </c>
      <c r="F12425">
        <v>2020</v>
      </c>
    </row>
    <row r="12426" spans="1:6" x14ac:dyDescent="0.25">
      <c r="A12426" t="s">
        <v>2400</v>
      </c>
      <c r="B12426" t="s">
        <v>2343</v>
      </c>
      <c r="C12426" t="b">
        <v>1</v>
      </c>
      <c r="D12426" t="s">
        <v>48</v>
      </c>
      <c r="E12426">
        <v>2117990</v>
      </c>
      <c r="F12426">
        <v>2020</v>
      </c>
    </row>
    <row r="12427" spans="1:6" x14ac:dyDescent="0.25">
      <c r="A12427" t="s">
        <v>2400</v>
      </c>
      <c r="B12427" t="s">
        <v>2352</v>
      </c>
      <c r="C12427" t="b">
        <v>1</v>
      </c>
      <c r="D12427" t="s">
        <v>48</v>
      </c>
      <c r="E12427">
        <v>69830</v>
      </c>
      <c r="F12427">
        <v>2020</v>
      </c>
    </row>
    <row r="12428" spans="1:6" x14ac:dyDescent="0.25">
      <c r="A12428" t="s">
        <v>2446</v>
      </c>
      <c r="B12428" t="s">
        <v>2401</v>
      </c>
      <c r="C12428" t="b">
        <v>1</v>
      </c>
      <c r="D12428" t="s">
        <v>88</v>
      </c>
      <c r="E12428">
        <v>9221</v>
      </c>
      <c r="F12428">
        <v>2020</v>
      </c>
    </row>
    <row r="12429" spans="1:6" x14ac:dyDescent="0.25">
      <c r="A12429" t="s">
        <v>2390</v>
      </c>
      <c r="B12429" t="s">
        <v>2401</v>
      </c>
      <c r="C12429" t="b">
        <v>1</v>
      </c>
      <c r="D12429" t="s">
        <v>27</v>
      </c>
      <c r="E12429">
        <v>6225</v>
      </c>
      <c r="F12429">
        <v>2020</v>
      </c>
    </row>
    <row r="12430" spans="1:6" x14ac:dyDescent="0.25">
      <c r="A12430" t="s">
        <v>2446</v>
      </c>
      <c r="B12430" t="s">
        <v>2339</v>
      </c>
      <c r="C12430" t="b">
        <v>1</v>
      </c>
      <c r="D12430" t="s">
        <v>71</v>
      </c>
      <c r="E12430">
        <v>7891</v>
      </c>
      <c r="F12430">
        <v>2020</v>
      </c>
    </row>
    <row r="12431" spans="1:6" x14ac:dyDescent="0.25">
      <c r="A12431" t="s">
        <v>2390</v>
      </c>
      <c r="B12431" t="s">
        <v>2339</v>
      </c>
      <c r="C12431" t="b">
        <v>1</v>
      </c>
      <c r="D12431" t="s">
        <v>71</v>
      </c>
      <c r="E12431">
        <v>28854</v>
      </c>
      <c r="F12431">
        <v>2020</v>
      </c>
    </row>
    <row r="12432" spans="1:6" x14ac:dyDescent="0.25">
      <c r="A12432" t="s">
        <v>2390</v>
      </c>
      <c r="B12432" t="s">
        <v>2352</v>
      </c>
      <c r="C12432" t="b">
        <v>0</v>
      </c>
      <c r="D12432" t="s">
        <v>79</v>
      </c>
      <c r="E12432">
        <v>1365</v>
      </c>
      <c r="F12432">
        <v>2020</v>
      </c>
    </row>
    <row r="12433" spans="1:6" x14ac:dyDescent="0.25">
      <c r="A12433" t="s">
        <v>2408</v>
      </c>
      <c r="B12433" t="s">
        <v>2401</v>
      </c>
      <c r="C12433" t="b">
        <v>1</v>
      </c>
      <c r="D12433" t="s">
        <v>60</v>
      </c>
      <c r="E12433">
        <v>1513</v>
      </c>
      <c r="F12433">
        <v>2020</v>
      </c>
    </row>
    <row r="12434" spans="1:6" x14ac:dyDescent="0.25">
      <c r="A12434" t="s">
        <v>2454</v>
      </c>
      <c r="B12434" t="s">
        <v>2401</v>
      </c>
      <c r="C12434" t="b">
        <v>1</v>
      </c>
      <c r="D12434" t="s">
        <v>131</v>
      </c>
      <c r="E12434">
        <v>4382</v>
      </c>
      <c r="F12434">
        <v>2020</v>
      </c>
    </row>
    <row r="12435" spans="1:6" x14ac:dyDescent="0.25">
      <c r="A12435" t="s">
        <v>2408</v>
      </c>
      <c r="B12435" t="s">
        <v>2401</v>
      </c>
      <c r="C12435" t="b">
        <v>1</v>
      </c>
      <c r="D12435" t="s">
        <v>60</v>
      </c>
      <c r="E12435">
        <v>3384</v>
      </c>
      <c r="F12435">
        <v>2020</v>
      </c>
    </row>
    <row r="12436" spans="1:6" x14ac:dyDescent="0.25">
      <c r="A12436" t="s">
        <v>2408</v>
      </c>
      <c r="B12436" t="s">
        <v>2401</v>
      </c>
      <c r="C12436" t="b">
        <v>1</v>
      </c>
      <c r="D12436" t="s">
        <v>60</v>
      </c>
      <c r="E12436">
        <v>6335</v>
      </c>
      <c r="F12436">
        <v>2020</v>
      </c>
    </row>
    <row r="12437" spans="1:6" x14ac:dyDescent="0.25">
      <c r="A12437" t="s">
        <v>2408</v>
      </c>
      <c r="B12437" t="s">
        <v>2401</v>
      </c>
      <c r="C12437" t="b">
        <v>1</v>
      </c>
      <c r="D12437" t="s">
        <v>60</v>
      </c>
      <c r="E12437">
        <v>3009</v>
      </c>
      <c r="F12437">
        <v>2020</v>
      </c>
    </row>
    <row r="12438" spans="1:6" x14ac:dyDescent="0.25">
      <c r="A12438" t="s">
        <v>2408</v>
      </c>
      <c r="B12438" t="s">
        <v>2401</v>
      </c>
      <c r="C12438" t="b">
        <v>1</v>
      </c>
      <c r="D12438" t="s">
        <v>60</v>
      </c>
      <c r="E12438">
        <v>4640</v>
      </c>
      <c r="F12438">
        <v>2020</v>
      </c>
    </row>
    <row r="12439" spans="1:6" x14ac:dyDescent="0.25">
      <c r="A12439" t="s">
        <v>2408</v>
      </c>
      <c r="B12439" t="s">
        <v>2401</v>
      </c>
      <c r="C12439" t="b">
        <v>1</v>
      </c>
      <c r="D12439" t="s">
        <v>60</v>
      </c>
      <c r="E12439">
        <v>5063</v>
      </c>
      <c r="F12439">
        <v>2020</v>
      </c>
    </row>
    <row r="12440" spans="1:6" x14ac:dyDescent="0.25">
      <c r="A12440" t="s">
        <v>2408</v>
      </c>
      <c r="B12440" t="s">
        <v>2401</v>
      </c>
      <c r="C12440" t="b">
        <v>1</v>
      </c>
      <c r="D12440" t="s">
        <v>60</v>
      </c>
      <c r="E12440">
        <v>5105</v>
      </c>
      <c r="F12440">
        <v>2020</v>
      </c>
    </row>
    <row r="12441" spans="1:6" x14ac:dyDescent="0.25">
      <c r="A12441" t="s">
        <v>2408</v>
      </c>
      <c r="B12441" t="s">
        <v>2401</v>
      </c>
      <c r="C12441" t="b">
        <v>1</v>
      </c>
      <c r="D12441" t="s">
        <v>60</v>
      </c>
      <c r="E12441">
        <v>3258</v>
      </c>
      <c r="F12441">
        <v>2020</v>
      </c>
    </row>
    <row r="12442" spans="1:6" x14ac:dyDescent="0.25">
      <c r="A12442" t="s">
        <v>2408</v>
      </c>
      <c r="B12442" t="s">
        <v>2401</v>
      </c>
      <c r="C12442" t="b">
        <v>1</v>
      </c>
      <c r="D12442" t="s">
        <v>60</v>
      </c>
      <c r="E12442">
        <v>8693</v>
      </c>
      <c r="F12442">
        <v>2020</v>
      </c>
    </row>
    <row r="12443" spans="1:6" x14ac:dyDescent="0.25">
      <c r="A12443" t="s">
        <v>2408</v>
      </c>
      <c r="B12443" t="s">
        <v>2401</v>
      </c>
      <c r="C12443" t="b">
        <v>1</v>
      </c>
      <c r="D12443" t="s">
        <v>58</v>
      </c>
      <c r="E12443">
        <v>13485</v>
      </c>
      <c r="F12443">
        <v>2020</v>
      </c>
    </row>
    <row r="12444" spans="1:6" x14ac:dyDescent="0.25">
      <c r="A12444" t="s">
        <v>2408</v>
      </c>
      <c r="B12444" t="s">
        <v>2401</v>
      </c>
      <c r="C12444" t="b">
        <v>1</v>
      </c>
      <c r="D12444" t="s">
        <v>15</v>
      </c>
      <c r="E12444">
        <v>38757</v>
      </c>
      <c r="F12444">
        <v>2020</v>
      </c>
    </row>
    <row r="12445" spans="1:6" x14ac:dyDescent="0.25">
      <c r="A12445" t="s">
        <v>2408</v>
      </c>
      <c r="B12445" t="s">
        <v>2401</v>
      </c>
      <c r="C12445" t="b">
        <v>1</v>
      </c>
      <c r="D12445" t="s">
        <v>40</v>
      </c>
      <c r="E12445">
        <v>5906</v>
      </c>
      <c r="F12445">
        <v>2020</v>
      </c>
    </row>
    <row r="12446" spans="1:6" x14ac:dyDescent="0.25">
      <c r="A12446" t="s">
        <v>2446</v>
      </c>
      <c r="B12446" t="s">
        <v>2401</v>
      </c>
      <c r="C12446" t="b">
        <v>1</v>
      </c>
      <c r="D12446" t="s">
        <v>15</v>
      </c>
      <c r="E12446">
        <v>3043</v>
      </c>
      <c r="F12446">
        <v>2020</v>
      </c>
    </row>
    <row r="12447" spans="1:6" x14ac:dyDescent="0.25">
      <c r="A12447" t="s">
        <v>2408</v>
      </c>
      <c r="B12447" t="s">
        <v>2401</v>
      </c>
      <c r="C12447" t="b">
        <v>1</v>
      </c>
      <c r="D12447" t="s">
        <v>119</v>
      </c>
      <c r="E12447">
        <v>1717</v>
      </c>
      <c r="F12447">
        <v>2020</v>
      </c>
    </row>
    <row r="12448" spans="1:6" x14ac:dyDescent="0.25">
      <c r="A12448" t="s">
        <v>2408</v>
      </c>
      <c r="B12448" t="s">
        <v>2401</v>
      </c>
      <c r="C12448" t="b">
        <v>1</v>
      </c>
      <c r="D12448" t="s">
        <v>40</v>
      </c>
      <c r="E12448">
        <v>2215</v>
      </c>
      <c r="F12448">
        <v>2020</v>
      </c>
    </row>
    <row r="12449" spans="1:6" x14ac:dyDescent="0.25">
      <c r="A12449" t="s">
        <v>2408</v>
      </c>
      <c r="B12449" t="s">
        <v>2401</v>
      </c>
      <c r="C12449" t="b">
        <v>1</v>
      </c>
      <c r="D12449" t="s">
        <v>42</v>
      </c>
      <c r="E12449">
        <v>2309</v>
      </c>
      <c r="F12449">
        <v>2020</v>
      </c>
    </row>
    <row r="12450" spans="1:6" x14ac:dyDescent="0.25">
      <c r="A12450" t="s">
        <v>2408</v>
      </c>
      <c r="B12450" t="s">
        <v>2401</v>
      </c>
      <c r="C12450" t="b">
        <v>1</v>
      </c>
      <c r="D12450" t="s">
        <v>131</v>
      </c>
      <c r="E12450">
        <v>2257</v>
      </c>
      <c r="F12450">
        <v>2020</v>
      </c>
    </row>
    <row r="12451" spans="1:6" x14ac:dyDescent="0.25">
      <c r="A12451" t="s">
        <v>2454</v>
      </c>
      <c r="B12451" t="s">
        <v>2401</v>
      </c>
      <c r="C12451" t="b">
        <v>1</v>
      </c>
      <c r="D12451" t="s">
        <v>60</v>
      </c>
      <c r="E12451">
        <v>8509</v>
      </c>
      <c r="F12451">
        <v>2020</v>
      </c>
    </row>
    <row r="12452" spans="1:6" x14ac:dyDescent="0.25">
      <c r="A12452" t="s">
        <v>2332</v>
      </c>
      <c r="B12452" t="s">
        <v>2372</v>
      </c>
      <c r="C12452" t="b">
        <v>0</v>
      </c>
      <c r="D12452" t="s">
        <v>55</v>
      </c>
      <c r="E12452">
        <v>-40</v>
      </c>
      <c r="F12452">
        <v>2020</v>
      </c>
    </row>
    <row r="12453" spans="1:6" x14ac:dyDescent="0.25">
      <c r="A12453" t="s">
        <v>2353</v>
      </c>
      <c r="B12453" t="s">
        <v>2352</v>
      </c>
      <c r="C12453" t="b">
        <v>0</v>
      </c>
      <c r="D12453" t="s">
        <v>15</v>
      </c>
      <c r="E12453">
        <v>34351.127999999997</v>
      </c>
      <c r="F12453">
        <v>2020</v>
      </c>
    </row>
    <row r="12454" spans="1:6" x14ac:dyDescent="0.25">
      <c r="A12454" t="s">
        <v>2408</v>
      </c>
      <c r="B12454" t="s">
        <v>2386</v>
      </c>
      <c r="C12454" t="b">
        <v>1</v>
      </c>
      <c r="D12454" t="s">
        <v>15</v>
      </c>
      <c r="E12454">
        <v>113390.87</v>
      </c>
      <c r="F12454">
        <v>2020</v>
      </c>
    </row>
    <row r="12455" spans="1:6" x14ac:dyDescent="0.25">
      <c r="A12455" t="s">
        <v>2454</v>
      </c>
      <c r="B12455" t="s">
        <v>2401</v>
      </c>
      <c r="C12455" t="b">
        <v>1</v>
      </c>
      <c r="D12455" t="s">
        <v>88</v>
      </c>
      <c r="E12455">
        <v>9519</v>
      </c>
      <c r="F12455">
        <v>2020</v>
      </c>
    </row>
    <row r="12456" spans="1:6" x14ac:dyDescent="0.25">
      <c r="A12456" t="s">
        <v>2454</v>
      </c>
      <c r="B12456" t="s">
        <v>2401</v>
      </c>
      <c r="C12456" t="b">
        <v>1</v>
      </c>
      <c r="D12456" t="s">
        <v>60</v>
      </c>
      <c r="E12456">
        <v>5199</v>
      </c>
      <c r="F12456">
        <v>2020</v>
      </c>
    </row>
    <row r="12457" spans="1:6" x14ac:dyDescent="0.25">
      <c r="A12457" t="s">
        <v>2408</v>
      </c>
      <c r="B12457" t="s">
        <v>2401</v>
      </c>
      <c r="C12457" t="b">
        <v>1</v>
      </c>
      <c r="D12457" t="s">
        <v>8</v>
      </c>
      <c r="E12457">
        <v>55017</v>
      </c>
      <c r="F12457">
        <v>2020</v>
      </c>
    </row>
    <row r="12458" spans="1:6" x14ac:dyDescent="0.25">
      <c r="A12458" t="s">
        <v>2446</v>
      </c>
      <c r="B12458" t="s">
        <v>2401</v>
      </c>
      <c r="C12458" t="b">
        <v>1</v>
      </c>
      <c r="D12458" t="s">
        <v>88</v>
      </c>
      <c r="E12458">
        <v>9144</v>
      </c>
      <c r="F12458">
        <v>2020</v>
      </c>
    </row>
    <row r="12459" spans="1:6" x14ac:dyDescent="0.25">
      <c r="A12459" t="s">
        <v>2408</v>
      </c>
      <c r="B12459" t="s">
        <v>2401</v>
      </c>
      <c r="C12459" t="b">
        <v>1</v>
      </c>
      <c r="D12459" t="s">
        <v>60</v>
      </c>
      <c r="E12459">
        <v>8178</v>
      </c>
      <c r="F12459">
        <v>2020</v>
      </c>
    </row>
    <row r="12460" spans="1:6" x14ac:dyDescent="0.25">
      <c r="A12460" t="s">
        <v>2446</v>
      </c>
      <c r="B12460" t="s">
        <v>2401</v>
      </c>
      <c r="C12460" t="b">
        <v>1</v>
      </c>
      <c r="D12460" t="s">
        <v>85</v>
      </c>
      <c r="E12460">
        <v>2905</v>
      </c>
      <c r="F12460">
        <v>2020</v>
      </c>
    </row>
    <row r="12461" spans="1:6" x14ac:dyDescent="0.25">
      <c r="A12461" t="s">
        <v>2408</v>
      </c>
      <c r="B12461" t="s">
        <v>2401</v>
      </c>
      <c r="C12461" t="b">
        <v>1</v>
      </c>
      <c r="D12461" t="s">
        <v>122</v>
      </c>
      <c r="E12461">
        <v>39965</v>
      </c>
      <c r="F12461">
        <v>2020</v>
      </c>
    </row>
    <row r="12462" spans="1:6" x14ac:dyDescent="0.25">
      <c r="A12462" t="s">
        <v>2408</v>
      </c>
      <c r="B12462" t="s">
        <v>2401</v>
      </c>
      <c r="C12462" t="b">
        <v>1</v>
      </c>
      <c r="D12462" t="s">
        <v>60</v>
      </c>
      <c r="E12462">
        <v>7365</v>
      </c>
      <c r="F12462">
        <v>2020</v>
      </c>
    </row>
    <row r="12463" spans="1:6" x14ac:dyDescent="0.25">
      <c r="A12463" t="s">
        <v>2332</v>
      </c>
      <c r="B12463" t="s">
        <v>2372</v>
      </c>
      <c r="C12463" t="b">
        <v>0</v>
      </c>
      <c r="D12463" t="s">
        <v>15</v>
      </c>
      <c r="E12463">
        <v>0</v>
      </c>
      <c r="F12463">
        <v>2020</v>
      </c>
    </row>
    <row r="12464" spans="1:6" x14ac:dyDescent="0.25">
      <c r="A12464" t="s">
        <v>2408</v>
      </c>
      <c r="B12464" t="s">
        <v>2401</v>
      </c>
      <c r="C12464" t="b">
        <v>1</v>
      </c>
      <c r="D12464" t="s">
        <v>15</v>
      </c>
      <c r="E12464">
        <v>50396</v>
      </c>
      <c r="F12464">
        <v>2020</v>
      </c>
    </row>
    <row r="12465" spans="1:6" x14ac:dyDescent="0.25">
      <c r="A12465" t="s">
        <v>2446</v>
      </c>
      <c r="B12465" t="s">
        <v>2401</v>
      </c>
      <c r="C12465" t="b">
        <v>1</v>
      </c>
      <c r="D12465" t="s">
        <v>97</v>
      </c>
      <c r="E12465">
        <v>23841</v>
      </c>
      <c r="F12465">
        <v>2020</v>
      </c>
    </row>
    <row r="12466" spans="1:6" x14ac:dyDescent="0.25">
      <c r="A12466" t="s">
        <v>2446</v>
      </c>
      <c r="B12466" t="s">
        <v>2401</v>
      </c>
      <c r="C12466" t="b">
        <v>1</v>
      </c>
      <c r="D12466" t="s">
        <v>15</v>
      </c>
      <c r="E12466">
        <v>1639</v>
      </c>
      <c r="F12466">
        <v>2020</v>
      </c>
    </row>
    <row r="12467" spans="1:6" x14ac:dyDescent="0.25">
      <c r="A12467" t="s">
        <v>2446</v>
      </c>
      <c r="B12467" t="s">
        <v>2401</v>
      </c>
      <c r="C12467" t="b">
        <v>1</v>
      </c>
      <c r="D12467" t="s">
        <v>15</v>
      </c>
      <c r="E12467">
        <v>3174</v>
      </c>
      <c r="F12467">
        <v>2020</v>
      </c>
    </row>
    <row r="12468" spans="1:6" x14ac:dyDescent="0.25">
      <c r="A12468" t="s">
        <v>2446</v>
      </c>
      <c r="B12468" t="s">
        <v>2401</v>
      </c>
      <c r="C12468" t="b">
        <v>1</v>
      </c>
      <c r="D12468" t="s">
        <v>88</v>
      </c>
      <c r="E12468">
        <v>9178</v>
      </c>
      <c r="F12468">
        <v>2020</v>
      </c>
    </row>
    <row r="12469" spans="1:6" x14ac:dyDescent="0.25">
      <c r="A12469" t="s">
        <v>2408</v>
      </c>
      <c r="B12469" t="s">
        <v>2401</v>
      </c>
      <c r="C12469" t="b">
        <v>1</v>
      </c>
      <c r="D12469" t="s">
        <v>15</v>
      </c>
      <c r="E12469">
        <v>50305</v>
      </c>
      <c r="F12469">
        <v>2020</v>
      </c>
    </row>
    <row r="12470" spans="1:6" x14ac:dyDescent="0.25">
      <c r="A12470" t="s">
        <v>2390</v>
      </c>
      <c r="B12470" t="s">
        <v>2401</v>
      </c>
      <c r="C12470" t="b">
        <v>1</v>
      </c>
      <c r="D12470" t="s">
        <v>88</v>
      </c>
      <c r="E12470">
        <v>8759</v>
      </c>
      <c r="F12470">
        <v>2020</v>
      </c>
    </row>
    <row r="12471" spans="1:6" x14ac:dyDescent="0.25">
      <c r="A12471" t="s">
        <v>2408</v>
      </c>
      <c r="B12471" t="s">
        <v>2339</v>
      </c>
      <c r="C12471" t="b">
        <v>1</v>
      </c>
      <c r="D12471" t="s">
        <v>114</v>
      </c>
      <c r="E12471">
        <v>407341</v>
      </c>
      <c r="F12471">
        <v>2020</v>
      </c>
    </row>
    <row r="12472" spans="1:6" x14ac:dyDescent="0.25">
      <c r="A12472" t="s">
        <v>2408</v>
      </c>
      <c r="B12472" t="s">
        <v>2401</v>
      </c>
      <c r="C12472" t="b">
        <v>1</v>
      </c>
      <c r="D12472" t="s">
        <v>15</v>
      </c>
      <c r="E12472">
        <v>4855</v>
      </c>
      <c r="F12472">
        <v>2020</v>
      </c>
    </row>
    <row r="12473" spans="1:6" x14ac:dyDescent="0.25">
      <c r="A12473" t="s">
        <v>2446</v>
      </c>
      <c r="B12473" t="s">
        <v>2401</v>
      </c>
      <c r="C12473" t="b">
        <v>1</v>
      </c>
      <c r="D12473" t="s">
        <v>100</v>
      </c>
      <c r="E12473">
        <v>2811</v>
      </c>
      <c r="F12473">
        <v>2020</v>
      </c>
    </row>
    <row r="12474" spans="1:6" x14ac:dyDescent="0.25">
      <c r="A12474" t="s">
        <v>2454</v>
      </c>
      <c r="B12474" t="s">
        <v>2339</v>
      </c>
      <c r="C12474" t="b">
        <v>1</v>
      </c>
      <c r="D12474" t="s">
        <v>114</v>
      </c>
      <c r="E12474">
        <v>1278385</v>
      </c>
      <c r="F12474">
        <v>2020</v>
      </c>
    </row>
    <row r="12475" spans="1:6" x14ac:dyDescent="0.25">
      <c r="A12475" t="s">
        <v>2408</v>
      </c>
      <c r="B12475" t="s">
        <v>2401</v>
      </c>
      <c r="C12475" t="b">
        <v>1</v>
      </c>
      <c r="D12475" t="s">
        <v>114</v>
      </c>
      <c r="E12475">
        <v>123870</v>
      </c>
      <c r="F12475">
        <v>2020</v>
      </c>
    </row>
    <row r="12476" spans="1:6" x14ac:dyDescent="0.25">
      <c r="A12476" t="s">
        <v>2446</v>
      </c>
      <c r="B12476" t="s">
        <v>2401</v>
      </c>
      <c r="C12476" t="b">
        <v>1</v>
      </c>
      <c r="D12476" t="s">
        <v>79</v>
      </c>
      <c r="E12476">
        <v>11658</v>
      </c>
      <c r="F12476">
        <v>2020</v>
      </c>
    </row>
    <row r="12477" spans="1:6" x14ac:dyDescent="0.25">
      <c r="A12477" t="s">
        <v>2408</v>
      </c>
      <c r="B12477" t="s">
        <v>2339</v>
      </c>
      <c r="C12477" t="b">
        <v>1</v>
      </c>
      <c r="D12477" t="s">
        <v>82</v>
      </c>
      <c r="E12477">
        <v>137921</v>
      </c>
      <c r="F12477">
        <v>2020</v>
      </c>
    </row>
    <row r="12478" spans="1:6" x14ac:dyDescent="0.25">
      <c r="A12478" t="s">
        <v>2454</v>
      </c>
      <c r="B12478" t="s">
        <v>2401</v>
      </c>
      <c r="C12478" t="b">
        <v>1</v>
      </c>
      <c r="D12478" t="s">
        <v>88</v>
      </c>
      <c r="E12478">
        <v>3752</v>
      </c>
      <c r="F12478">
        <v>2020</v>
      </c>
    </row>
    <row r="12479" spans="1:6" x14ac:dyDescent="0.25">
      <c r="A12479" t="s">
        <v>2446</v>
      </c>
      <c r="B12479" t="s">
        <v>2401</v>
      </c>
      <c r="C12479" t="b">
        <v>1</v>
      </c>
      <c r="D12479" t="s">
        <v>105</v>
      </c>
      <c r="E12479">
        <v>15152</v>
      </c>
      <c r="F12479">
        <v>2020</v>
      </c>
    </row>
    <row r="12480" spans="1:6" x14ac:dyDescent="0.25">
      <c r="A12480" t="s">
        <v>2381</v>
      </c>
      <c r="B12480" t="s">
        <v>2401</v>
      </c>
      <c r="C12480" t="b">
        <v>0</v>
      </c>
      <c r="D12480" t="s">
        <v>79</v>
      </c>
      <c r="E12480">
        <v>6826</v>
      </c>
      <c r="F12480">
        <v>2020</v>
      </c>
    </row>
    <row r="12481" spans="1:6" x14ac:dyDescent="0.25">
      <c r="A12481" t="s">
        <v>2408</v>
      </c>
      <c r="B12481" t="s">
        <v>2401</v>
      </c>
      <c r="C12481" t="b">
        <v>1</v>
      </c>
      <c r="D12481" t="s">
        <v>15</v>
      </c>
      <c r="E12481">
        <v>6143</v>
      </c>
      <c r="F12481">
        <v>2020</v>
      </c>
    </row>
    <row r="12482" spans="1:6" x14ac:dyDescent="0.25">
      <c r="A12482" t="s">
        <v>2332</v>
      </c>
      <c r="B12482" t="s">
        <v>2372</v>
      </c>
      <c r="C12482" t="b">
        <v>0</v>
      </c>
      <c r="D12482" t="s">
        <v>8</v>
      </c>
      <c r="E12482">
        <v>-320</v>
      </c>
      <c r="F12482">
        <v>2020</v>
      </c>
    </row>
    <row r="12483" spans="1:6" x14ac:dyDescent="0.25">
      <c r="A12483" t="s">
        <v>2408</v>
      </c>
      <c r="B12483" t="s">
        <v>2401</v>
      </c>
      <c r="C12483" t="b">
        <v>1</v>
      </c>
      <c r="D12483" t="s">
        <v>8</v>
      </c>
      <c r="E12483">
        <v>3383</v>
      </c>
      <c r="F12483">
        <v>2020</v>
      </c>
    </row>
    <row r="12484" spans="1:6" x14ac:dyDescent="0.25">
      <c r="A12484" t="s">
        <v>2394</v>
      </c>
      <c r="B12484" t="s">
        <v>2401</v>
      </c>
      <c r="C12484" t="b">
        <v>1</v>
      </c>
      <c r="D12484" t="s">
        <v>88</v>
      </c>
      <c r="E12484">
        <v>14741</v>
      </c>
      <c r="F12484">
        <v>2020</v>
      </c>
    </row>
    <row r="12485" spans="1:6" x14ac:dyDescent="0.25">
      <c r="A12485" t="s">
        <v>2400</v>
      </c>
      <c r="B12485" t="s">
        <v>2401</v>
      </c>
      <c r="C12485" t="b">
        <v>1</v>
      </c>
      <c r="D12485" t="s">
        <v>88</v>
      </c>
      <c r="E12485">
        <v>2433</v>
      </c>
      <c r="F12485">
        <v>2020</v>
      </c>
    </row>
    <row r="12486" spans="1:6" x14ac:dyDescent="0.25">
      <c r="A12486" t="s">
        <v>2400</v>
      </c>
      <c r="B12486" t="s">
        <v>2339</v>
      </c>
      <c r="C12486" t="b">
        <v>1</v>
      </c>
      <c r="D12486" t="s">
        <v>42</v>
      </c>
      <c r="E12486">
        <v>364382</v>
      </c>
      <c r="F12486">
        <v>2020</v>
      </c>
    </row>
    <row r="12487" spans="1:6" x14ac:dyDescent="0.25">
      <c r="A12487" t="s">
        <v>2426</v>
      </c>
      <c r="B12487" t="s">
        <v>2341</v>
      </c>
      <c r="C12487" t="b">
        <v>0</v>
      </c>
      <c r="D12487" t="s">
        <v>27</v>
      </c>
      <c r="E12487">
        <v>9916</v>
      </c>
      <c r="F12487">
        <v>2020</v>
      </c>
    </row>
    <row r="12488" spans="1:6" x14ac:dyDescent="0.25">
      <c r="A12488" t="s">
        <v>2454</v>
      </c>
      <c r="B12488" t="s">
        <v>2339</v>
      </c>
      <c r="C12488" t="b">
        <v>1</v>
      </c>
      <c r="D12488" t="s">
        <v>114</v>
      </c>
      <c r="E12488">
        <v>492806</v>
      </c>
      <c r="F12488">
        <v>2020</v>
      </c>
    </row>
    <row r="12489" spans="1:6" x14ac:dyDescent="0.25">
      <c r="A12489" t="s">
        <v>2446</v>
      </c>
      <c r="B12489" t="s">
        <v>2339</v>
      </c>
      <c r="C12489" t="b">
        <v>1</v>
      </c>
      <c r="D12489" t="s">
        <v>103</v>
      </c>
      <c r="E12489">
        <v>5030</v>
      </c>
      <c r="F12489">
        <v>2020</v>
      </c>
    </row>
    <row r="12490" spans="1:6" x14ac:dyDescent="0.25">
      <c r="A12490" t="s">
        <v>2446</v>
      </c>
      <c r="B12490" t="s">
        <v>2401</v>
      </c>
      <c r="C12490" t="b">
        <v>1</v>
      </c>
      <c r="D12490" t="s">
        <v>85</v>
      </c>
      <c r="E12490">
        <v>3118</v>
      </c>
      <c r="F12490">
        <v>2020</v>
      </c>
    </row>
    <row r="12491" spans="1:6" x14ac:dyDescent="0.25">
      <c r="A12491" t="s">
        <v>2454</v>
      </c>
      <c r="B12491" t="s">
        <v>2339</v>
      </c>
      <c r="C12491" t="b">
        <v>0</v>
      </c>
      <c r="D12491" t="s">
        <v>93</v>
      </c>
      <c r="E12491">
        <v>4090</v>
      </c>
      <c r="F12491">
        <v>2020</v>
      </c>
    </row>
    <row r="12492" spans="1:6" x14ac:dyDescent="0.25">
      <c r="A12492" t="s">
        <v>2408</v>
      </c>
      <c r="B12492" t="s">
        <v>2339</v>
      </c>
      <c r="C12492" t="b">
        <v>0</v>
      </c>
      <c r="D12492" t="s">
        <v>93</v>
      </c>
      <c r="E12492">
        <v>9421</v>
      </c>
      <c r="F12492">
        <v>2020</v>
      </c>
    </row>
    <row r="12493" spans="1:6" x14ac:dyDescent="0.25">
      <c r="A12493" t="s">
        <v>2408</v>
      </c>
      <c r="B12493" t="s">
        <v>2401</v>
      </c>
      <c r="C12493" t="b">
        <v>1</v>
      </c>
      <c r="D12493" t="s">
        <v>15</v>
      </c>
      <c r="E12493">
        <v>14390</v>
      </c>
      <c r="F12493">
        <v>2020</v>
      </c>
    </row>
    <row r="12494" spans="1:6" x14ac:dyDescent="0.25">
      <c r="A12494" t="s">
        <v>2408</v>
      </c>
      <c r="B12494" t="s">
        <v>2401</v>
      </c>
      <c r="C12494" t="b">
        <v>1</v>
      </c>
      <c r="D12494" t="s">
        <v>55</v>
      </c>
      <c r="E12494">
        <v>6948</v>
      </c>
      <c r="F12494">
        <v>2020</v>
      </c>
    </row>
    <row r="12495" spans="1:6" x14ac:dyDescent="0.25">
      <c r="A12495" t="s">
        <v>2408</v>
      </c>
      <c r="B12495" t="s">
        <v>2401</v>
      </c>
      <c r="C12495" t="b">
        <v>1</v>
      </c>
      <c r="D12495" t="s">
        <v>55</v>
      </c>
      <c r="E12495">
        <v>8454</v>
      </c>
      <c r="F12495">
        <v>2020</v>
      </c>
    </row>
    <row r="12496" spans="1:6" x14ac:dyDescent="0.25">
      <c r="A12496" t="s">
        <v>2408</v>
      </c>
      <c r="B12496" t="s">
        <v>2401</v>
      </c>
      <c r="C12496" t="b">
        <v>1</v>
      </c>
      <c r="D12496" t="s">
        <v>55</v>
      </c>
      <c r="E12496">
        <v>3249</v>
      </c>
      <c r="F12496">
        <v>2020</v>
      </c>
    </row>
    <row r="12497" spans="1:6" x14ac:dyDescent="0.25">
      <c r="A12497" t="s">
        <v>2454</v>
      </c>
      <c r="B12497" t="s">
        <v>2401</v>
      </c>
      <c r="C12497" t="b">
        <v>1</v>
      </c>
      <c r="D12497" t="s">
        <v>55</v>
      </c>
      <c r="E12497">
        <v>7519</v>
      </c>
      <c r="F12497">
        <v>2020</v>
      </c>
    </row>
    <row r="12498" spans="1:6" x14ac:dyDescent="0.25">
      <c r="A12498" t="s">
        <v>2400</v>
      </c>
      <c r="B12498" t="s">
        <v>2401</v>
      </c>
      <c r="C12498" t="b">
        <v>1</v>
      </c>
      <c r="D12498" t="s">
        <v>88</v>
      </c>
      <c r="E12498">
        <v>127705</v>
      </c>
      <c r="F12498">
        <v>2020</v>
      </c>
    </row>
    <row r="12499" spans="1:6" x14ac:dyDescent="0.25">
      <c r="A12499" t="s">
        <v>2382</v>
      </c>
      <c r="B12499" t="s">
        <v>2386</v>
      </c>
      <c r="C12499" t="b">
        <v>1</v>
      </c>
      <c r="D12499" t="s">
        <v>85</v>
      </c>
      <c r="E12499">
        <v>53719</v>
      </c>
      <c r="F12499">
        <v>2020</v>
      </c>
    </row>
    <row r="12500" spans="1:6" x14ac:dyDescent="0.25">
      <c r="A12500" t="s">
        <v>2408</v>
      </c>
      <c r="B12500" t="s">
        <v>2401</v>
      </c>
      <c r="C12500" t="b">
        <v>1</v>
      </c>
      <c r="D12500" t="s">
        <v>15</v>
      </c>
      <c r="E12500">
        <v>20459</v>
      </c>
      <c r="F12500">
        <v>2020</v>
      </c>
    </row>
    <row r="12501" spans="1:6" x14ac:dyDescent="0.25">
      <c r="A12501" t="s">
        <v>2446</v>
      </c>
      <c r="B12501" t="s">
        <v>2401</v>
      </c>
      <c r="C12501" t="b">
        <v>1</v>
      </c>
      <c r="D12501" t="s">
        <v>85</v>
      </c>
      <c r="E12501">
        <v>3218</v>
      </c>
      <c r="F12501">
        <v>2020</v>
      </c>
    </row>
    <row r="12502" spans="1:6" x14ac:dyDescent="0.25">
      <c r="A12502" t="s">
        <v>2408</v>
      </c>
      <c r="B12502" t="s">
        <v>2401</v>
      </c>
      <c r="C12502" t="b">
        <v>1</v>
      </c>
      <c r="D12502" t="s">
        <v>55</v>
      </c>
      <c r="E12502">
        <v>3367</v>
      </c>
      <c r="F12502">
        <v>2020</v>
      </c>
    </row>
    <row r="12503" spans="1:6" x14ac:dyDescent="0.25">
      <c r="A12503" t="s">
        <v>2454</v>
      </c>
      <c r="B12503" t="s">
        <v>2401</v>
      </c>
      <c r="C12503" t="b">
        <v>1</v>
      </c>
      <c r="D12503" t="s">
        <v>55</v>
      </c>
      <c r="E12503">
        <v>3492</v>
      </c>
      <c r="F12503">
        <v>2020</v>
      </c>
    </row>
    <row r="12504" spans="1:6" x14ac:dyDescent="0.25">
      <c r="A12504" t="s">
        <v>2408</v>
      </c>
      <c r="B12504" t="s">
        <v>2401</v>
      </c>
      <c r="C12504" t="b">
        <v>1</v>
      </c>
      <c r="D12504" t="s">
        <v>55</v>
      </c>
      <c r="E12504">
        <v>1700</v>
      </c>
      <c r="F12504">
        <v>2020</v>
      </c>
    </row>
    <row r="12505" spans="1:6" x14ac:dyDescent="0.25">
      <c r="A12505" t="s">
        <v>2446</v>
      </c>
      <c r="B12505" t="s">
        <v>2401</v>
      </c>
      <c r="C12505" t="b">
        <v>1</v>
      </c>
      <c r="D12505" t="s">
        <v>88</v>
      </c>
      <c r="E12505">
        <v>9518</v>
      </c>
      <c r="F12505">
        <v>2020</v>
      </c>
    </row>
    <row r="12506" spans="1:6" x14ac:dyDescent="0.25">
      <c r="A12506" t="s">
        <v>2454</v>
      </c>
      <c r="B12506" t="s">
        <v>2401</v>
      </c>
      <c r="C12506" t="b">
        <v>1</v>
      </c>
      <c r="D12506" t="s">
        <v>24</v>
      </c>
      <c r="E12506">
        <v>157675</v>
      </c>
      <c r="F12506">
        <v>2020</v>
      </c>
    </row>
    <row r="12507" spans="1:6" x14ac:dyDescent="0.25">
      <c r="A12507" t="s">
        <v>2454</v>
      </c>
      <c r="B12507" t="s">
        <v>2401</v>
      </c>
      <c r="C12507" t="b">
        <v>1</v>
      </c>
      <c r="D12507" t="s">
        <v>24</v>
      </c>
      <c r="E12507">
        <v>150955</v>
      </c>
      <c r="F12507">
        <v>2020</v>
      </c>
    </row>
    <row r="12508" spans="1:6" x14ac:dyDescent="0.25">
      <c r="A12508" t="s">
        <v>2454</v>
      </c>
      <c r="B12508" t="s">
        <v>2401</v>
      </c>
      <c r="C12508" t="b">
        <v>1</v>
      </c>
      <c r="D12508" t="s">
        <v>24</v>
      </c>
      <c r="E12508">
        <v>149472</v>
      </c>
      <c r="F12508">
        <v>2020</v>
      </c>
    </row>
    <row r="12509" spans="1:6" x14ac:dyDescent="0.25">
      <c r="A12509" t="s">
        <v>2454</v>
      </c>
      <c r="B12509" t="s">
        <v>2401</v>
      </c>
      <c r="C12509" t="b">
        <v>1</v>
      </c>
      <c r="D12509" t="s">
        <v>122</v>
      </c>
      <c r="E12509">
        <v>32828</v>
      </c>
      <c r="F12509">
        <v>2020</v>
      </c>
    </row>
    <row r="12510" spans="1:6" x14ac:dyDescent="0.25">
      <c r="A12510" t="s">
        <v>2454</v>
      </c>
      <c r="B12510" t="s">
        <v>2401</v>
      </c>
      <c r="C12510" t="b">
        <v>1</v>
      </c>
      <c r="D12510" t="s">
        <v>24</v>
      </c>
      <c r="E12510">
        <v>159621</v>
      </c>
      <c r="F12510">
        <v>2020</v>
      </c>
    </row>
    <row r="12511" spans="1:6" x14ac:dyDescent="0.25">
      <c r="A12511" t="s">
        <v>2376</v>
      </c>
      <c r="B12511" t="s">
        <v>2350</v>
      </c>
      <c r="C12511" t="b">
        <v>0</v>
      </c>
      <c r="D12511" t="s">
        <v>85</v>
      </c>
      <c r="E12511">
        <v>3</v>
      </c>
      <c r="F12511">
        <v>2020</v>
      </c>
    </row>
    <row r="12512" spans="1:6" x14ac:dyDescent="0.25">
      <c r="A12512" t="s">
        <v>2398</v>
      </c>
      <c r="B12512" t="s">
        <v>2350</v>
      </c>
      <c r="C12512" t="b">
        <v>0</v>
      </c>
      <c r="D12512" t="s">
        <v>85</v>
      </c>
      <c r="E12512">
        <v>127</v>
      </c>
      <c r="F12512">
        <v>2020</v>
      </c>
    </row>
    <row r="12513" spans="1:6" x14ac:dyDescent="0.25">
      <c r="A12513" t="s">
        <v>2332</v>
      </c>
      <c r="B12513" t="s">
        <v>2352</v>
      </c>
      <c r="C12513" t="b">
        <v>0</v>
      </c>
      <c r="D12513" t="s">
        <v>15</v>
      </c>
      <c r="E12513">
        <v>0</v>
      </c>
      <c r="F12513">
        <v>2020</v>
      </c>
    </row>
    <row r="12514" spans="1:6" x14ac:dyDescent="0.25">
      <c r="A12514" t="s">
        <v>2400</v>
      </c>
      <c r="B12514" t="s">
        <v>2343</v>
      </c>
      <c r="C12514" t="b">
        <v>1</v>
      </c>
      <c r="D12514" t="s">
        <v>100</v>
      </c>
      <c r="E12514">
        <v>1440816.7</v>
      </c>
      <c r="F12514">
        <v>2020</v>
      </c>
    </row>
    <row r="12515" spans="1:6" x14ac:dyDescent="0.25">
      <c r="A12515" t="s">
        <v>2400</v>
      </c>
      <c r="B12515" t="s">
        <v>2343</v>
      </c>
      <c r="C12515" t="b">
        <v>1</v>
      </c>
      <c r="D12515" t="s">
        <v>100</v>
      </c>
      <c r="E12515">
        <v>2498156.4</v>
      </c>
      <c r="F12515">
        <v>2020</v>
      </c>
    </row>
    <row r="12516" spans="1:6" x14ac:dyDescent="0.25">
      <c r="A12516" t="s">
        <v>2454</v>
      </c>
      <c r="B12516" t="s">
        <v>2401</v>
      </c>
      <c r="C12516" t="b">
        <v>1</v>
      </c>
      <c r="D12516" t="s">
        <v>24</v>
      </c>
      <c r="E12516">
        <v>157489</v>
      </c>
      <c r="F12516">
        <v>2020</v>
      </c>
    </row>
    <row r="12517" spans="1:6" x14ac:dyDescent="0.25">
      <c r="A12517" t="s">
        <v>2446</v>
      </c>
      <c r="B12517" t="s">
        <v>2401</v>
      </c>
      <c r="C12517" t="b">
        <v>1</v>
      </c>
      <c r="D12517" t="s">
        <v>85</v>
      </c>
      <c r="E12517">
        <v>2811</v>
      </c>
      <c r="F12517">
        <v>2020</v>
      </c>
    </row>
    <row r="12518" spans="1:6" x14ac:dyDescent="0.25">
      <c r="A12518" t="s">
        <v>2408</v>
      </c>
      <c r="B12518" t="s">
        <v>2401</v>
      </c>
      <c r="C12518" t="b">
        <v>1</v>
      </c>
      <c r="D12518" t="s">
        <v>88</v>
      </c>
      <c r="E12518">
        <v>9885</v>
      </c>
      <c r="F12518">
        <v>2020</v>
      </c>
    </row>
    <row r="12519" spans="1:6" x14ac:dyDescent="0.25">
      <c r="A12519" t="s">
        <v>2400</v>
      </c>
      <c r="B12519" t="s">
        <v>2339</v>
      </c>
      <c r="C12519" t="b">
        <v>1</v>
      </c>
      <c r="D12519" t="s">
        <v>114</v>
      </c>
      <c r="E12519">
        <v>399282</v>
      </c>
      <c r="F12519">
        <v>2020</v>
      </c>
    </row>
    <row r="12520" spans="1:6" x14ac:dyDescent="0.25">
      <c r="A12520" t="s">
        <v>2394</v>
      </c>
      <c r="B12520" t="s">
        <v>2343</v>
      </c>
      <c r="C12520" t="b">
        <v>1</v>
      </c>
      <c r="D12520" t="s">
        <v>100</v>
      </c>
      <c r="E12520">
        <v>3631253</v>
      </c>
      <c r="F12520">
        <v>2020</v>
      </c>
    </row>
    <row r="12521" spans="1:6" x14ac:dyDescent="0.25">
      <c r="A12521" t="s">
        <v>2408</v>
      </c>
      <c r="B12521" t="s">
        <v>2339</v>
      </c>
      <c r="C12521" t="b">
        <v>1</v>
      </c>
      <c r="D12521" t="s">
        <v>119</v>
      </c>
      <c r="E12521">
        <v>104111</v>
      </c>
      <c r="F12521">
        <v>2020</v>
      </c>
    </row>
    <row r="12522" spans="1:6" x14ac:dyDescent="0.25">
      <c r="A12522" t="s">
        <v>2408</v>
      </c>
      <c r="B12522" t="s">
        <v>2339</v>
      </c>
      <c r="C12522" t="b">
        <v>1</v>
      </c>
      <c r="D12522" t="s">
        <v>16</v>
      </c>
      <c r="E12522">
        <v>338717</v>
      </c>
      <c r="F12522">
        <v>2020</v>
      </c>
    </row>
    <row r="12523" spans="1:6" x14ac:dyDescent="0.25">
      <c r="A12523" t="s">
        <v>2408</v>
      </c>
      <c r="B12523" t="s">
        <v>2401</v>
      </c>
      <c r="C12523" t="b">
        <v>1</v>
      </c>
      <c r="D12523" t="s">
        <v>85</v>
      </c>
      <c r="E12523">
        <v>1861</v>
      </c>
      <c r="F12523">
        <v>2020</v>
      </c>
    </row>
    <row r="12524" spans="1:6" x14ac:dyDescent="0.25">
      <c r="A12524" t="s">
        <v>2446</v>
      </c>
      <c r="B12524" t="s">
        <v>2401</v>
      </c>
      <c r="C12524" t="b">
        <v>1</v>
      </c>
      <c r="D12524" t="s">
        <v>85</v>
      </c>
      <c r="E12524">
        <v>2726</v>
      </c>
      <c r="F12524">
        <v>2020</v>
      </c>
    </row>
    <row r="12525" spans="1:6" x14ac:dyDescent="0.25">
      <c r="A12525" t="s">
        <v>2394</v>
      </c>
      <c r="B12525" t="s">
        <v>2339</v>
      </c>
      <c r="C12525" t="b">
        <v>1</v>
      </c>
      <c r="D12525" t="s">
        <v>108</v>
      </c>
      <c r="E12525">
        <v>438229</v>
      </c>
      <c r="F12525">
        <v>2020</v>
      </c>
    </row>
    <row r="12526" spans="1:6" x14ac:dyDescent="0.25">
      <c r="A12526" t="s">
        <v>2408</v>
      </c>
      <c r="B12526" t="s">
        <v>2401</v>
      </c>
      <c r="C12526" t="b">
        <v>1</v>
      </c>
      <c r="D12526" t="s">
        <v>97</v>
      </c>
      <c r="E12526">
        <v>121855</v>
      </c>
      <c r="F12526">
        <v>2020</v>
      </c>
    </row>
    <row r="12527" spans="1:6" x14ac:dyDescent="0.25">
      <c r="A12527" t="s">
        <v>2454</v>
      </c>
      <c r="B12527" t="s">
        <v>2401</v>
      </c>
      <c r="C12527" t="b">
        <v>1</v>
      </c>
      <c r="D12527" t="s">
        <v>24</v>
      </c>
      <c r="E12527">
        <v>158320</v>
      </c>
      <c r="F12527">
        <v>2020</v>
      </c>
    </row>
    <row r="12528" spans="1:6" x14ac:dyDescent="0.25">
      <c r="A12528" t="s">
        <v>2454</v>
      </c>
      <c r="B12528" t="s">
        <v>2401</v>
      </c>
      <c r="C12528" t="b">
        <v>1</v>
      </c>
      <c r="D12528" t="s">
        <v>24</v>
      </c>
      <c r="E12528">
        <v>160660</v>
      </c>
      <c r="F12528">
        <v>2020</v>
      </c>
    </row>
    <row r="12529" spans="1:6" x14ac:dyDescent="0.25">
      <c r="A12529" t="s">
        <v>2454</v>
      </c>
      <c r="B12529" t="s">
        <v>2401</v>
      </c>
      <c r="C12529" t="b">
        <v>1</v>
      </c>
      <c r="D12529" t="s">
        <v>24</v>
      </c>
      <c r="E12529">
        <v>158223</v>
      </c>
      <c r="F12529">
        <v>2020</v>
      </c>
    </row>
    <row r="12530" spans="1:6" x14ac:dyDescent="0.25">
      <c r="A12530" t="s">
        <v>2408</v>
      </c>
      <c r="B12530" t="s">
        <v>2401</v>
      </c>
      <c r="C12530" t="b">
        <v>1</v>
      </c>
      <c r="D12530" t="s">
        <v>37</v>
      </c>
      <c r="E12530">
        <v>5087</v>
      </c>
      <c r="F12530">
        <v>2020</v>
      </c>
    </row>
    <row r="12531" spans="1:6" x14ac:dyDescent="0.25">
      <c r="A12531" t="s">
        <v>2408</v>
      </c>
      <c r="B12531" t="s">
        <v>2401</v>
      </c>
      <c r="C12531" t="b">
        <v>1</v>
      </c>
      <c r="D12531" t="s">
        <v>37</v>
      </c>
      <c r="E12531">
        <v>13454</v>
      </c>
      <c r="F12531">
        <v>2020</v>
      </c>
    </row>
    <row r="12532" spans="1:6" x14ac:dyDescent="0.25">
      <c r="A12532" t="s">
        <v>2408</v>
      </c>
      <c r="B12532" t="s">
        <v>2401</v>
      </c>
      <c r="C12532" t="b">
        <v>1</v>
      </c>
      <c r="D12532" t="s">
        <v>122</v>
      </c>
      <c r="E12532">
        <v>4481</v>
      </c>
      <c r="F12532">
        <v>2020</v>
      </c>
    </row>
    <row r="12533" spans="1:6" x14ac:dyDescent="0.25">
      <c r="A12533" t="s">
        <v>2408</v>
      </c>
      <c r="B12533" t="s">
        <v>2339</v>
      </c>
      <c r="C12533" t="b">
        <v>1</v>
      </c>
      <c r="D12533" t="s">
        <v>71</v>
      </c>
      <c r="E12533">
        <v>7767</v>
      </c>
      <c r="F12533">
        <v>2020</v>
      </c>
    </row>
    <row r="12534" spans="1:6" x14ac:dyDescent="0.25">
      <c r="A12534" t="s">
        <v>2408</v>
      </c>
      <c r="B12534" t="s">
        <v>2401</v>
      </c>
      <c r="C12534" t="b">
        <v>1</v>
      </c>
      <c r="D12534" t="s">
        <v>60</v>
      </c>
      <c r="E12534">
        <v>5526</v>
      </c>
      <c r="F12534">
        <v>2020</v>
      </c>
    </row>
    <row r="12535" spans="1:6" x14ac:dyDescent="0.25">
      <c r="A12535" t="s">
        <v>2454</v>
      </c>
      <c r="B12535" t="s">
        <v>2401</v>
      </c>
      <c r="C12535" t="b">
        <v>1</v>
      </c>
      <c r="D12535" t="s">
        <v>60</v>
      </c>
      <c r="E12535">
        <v>7280</v>
      </c>
      <c r="F12535">
        <v>2020</v>
      </c>
    </row>
    <row r="12536" spans="1:6" x14ac:dyDescent="0.25">
      <c r="A12536" t="s">
        <v>2454</v>
      </c>
      <c r="B12536" t="s">
        <v>2401</v>
      </c>
      <c r="C12536" t="b">
        <v>1</v>
      </c>
      <c r="D12536" t="s">
        <v>60</v>
      </c>
      <c r="E12536">
        <v>3895</v>
      </c>
      <c r="F12536">
        <v>2020</v>
      </c>
    </row>
    <row r="12537" spans="1:6" x14ac:dyDescent="0.25">
      <c r="A12537" t="s">
        <v>2408</v>
      </c>
      <c r="B12537" t="s">
        <v>2339</v>
      </c>
      <c r="C12537" t="b">
        <v>1</v>
      </c>
      <c r="D12537" t="s">
        <v>15</v>
      </c>
      <c r="E12537">
        <v>4320</v>
      </c>
      <c r="F12537">
        <v>2020</v>
      </c>
    </row>
    <row r="12538" spans="1:6" x14ac:dyDescent="0.25">
      <c r="A12538" t="s">
        <v>2408</v>
      </c>
      <c r="B12538" t="s">
        <v>2339</v>
      </c>
      <c r="C12538" t="b">
        <v>1</v>
      </c>
      <c r="D12538" t="s">
        <v>15</v>
      </c>
      <c r="E12538">
        <v>3742</v>
      </c>
      <c r="F12538">
        <v>2020</v>
      </c>
    </row>
    <row r="12539" spans="1:6" x14ac:dyDescent="0.25">
      <c r="A12539" t="s">
        <v>2332</v>
      </c>
      <c r="B12539" t="s">
        <v>2372</v>
      </c>
      <c r="C12539" t="b">
        <v>0</v>
      </c>
      <c r="D12539" t="s">
        <v>29</v>
      </c>
      <c r="E12539">
        <v>-44</v>
      </c>
      <c r="F12539">
        <v>2020</v>
      </c>
    </row>
    <row r="12540" spans="1:6" x14ac:dyDescent="0.25">
      <c r="A12540" t="s">
        <v>2454</v>
      </c>
      <c r="B12540" t="s">
        <v>2401</v>
      </c>
      <c r="C12540" t="b">
        <v>1</v>
      </c>
      <c r="D12540" t="s">
        <v>29</v>
      </c>
      <c r="E12540">
        <v>38932</v>
      </c>
      <c r="F12540">
        <v>2020</v>
      </c>
    </row>
    <row r="12541" spans="1:6" x14ac:dyDescent="0.25">
      <c r="A12541" t="s">
        <v>2408</v>
      </c>
      <c r="B12541" t="s">
        <v>2401</v>
      </c>
      <c r="C12541" t="b">
        <v>1</v>
      </c>
      <c r="D12541" t="s">
        <v>55</v>
      </c>
      <c r="E12541">
        <v>5127</v>
      </c>
      <c r="F12541">
        <v>2020</v>
      </c>
    </row>
    <row r="12542" spans="1:6" x14ac:dyDescent="0.25">
      <c r="A12542" t="s">
        <v>2394</v>
      </c>
      <c r="B12542" t="s">
        <v>2339</v>
      </c>
      <c r="C12542" t="b">
        <v>1</v>
      </c>
      <c r="D12542" t="s">
        <v>40</v>
      </c>
      <c r="E12542">
        <v>276639</v>
      </c>
      <c r="F12542">
        <v>2020</v>
      </c>
    </row>
    <row r="12543" spans="1:6" x14ac:dyDescent="0.25">
      <c r="A12543" t="s">
        <v>2408</v>
      </c>
      <c r="B12543" t="s">
        <v>2401</v>
      </c>
      <c r="C12543" t="b">
        <v>1</v>
      </c>
      <c r="D12543" t="s">
        <v>60</v>
      </c>
      <c r="E12543">
        <v>8963</v>
      </c>
      <c r="F12543">
        <v>2020</v>
      </c>
    </row>
    <row r="12544" spans="1:6" x14ac:dyDescent="0.25">
      <c r="A12544" t="s">
        <v>2408</v>
      </c>
      <c r="B12544" t="s">
        <v>2401</v>
      </c>
      <c r="C12544" t="b">
        <v>1</v>
      </c>
      <c r="D12544" t="s">
        <v>79</v>
      </c>
      <c r="E12544">
        <v>12284</v>
      </c>
      <c r="F12544">
        <v>2020</v>
      </c>
    </row>
    <row r="12545" spans="1:6" x14ac:dyDescent="0.25">
      <c r="A12545" t="s">
        <v>2408</v>
      </c>
      <c r="B12545" t="s">
        <v>2401</v>
      </c>
      <c r="C12545" t="b">
        <v>1</v>
      </c>
      <c r="D12545" t="s">
        <v>79</v>
      </c>
      <c r="E12545">
        <v>12333</v>
      </c>
      <c r="F12545">
        <v>2020</v>
      </c>
    </row>
    <row r="12546" spans="1:6" x14ac:dyDescent="0.25">
      <c r="A12546" t="s">
        <v>2394</v>
      </c>
      <c r="B12546" t="s">
        <v>2339</v>
      </c>
      <c r="C12546" t="b">
        <v>1</v>
      </c>
      <c r="D12546" t="s">
        <v>40</v>
      </c>
      <c r="E12546">
        <v>1704075</v>
      </c>
      <c r="F12546">
        <v>2020</v>
      </c>
    </row>
    <row r="12547" spans="1:6" x14ac:dyDescent="0.25">
      <c r="A12547" t="s">
        <v>2454</v>
      </c>
      <c r="B12547" t="s">
        <v>2339</v>
      </c>
      <c r="C12547" t="b">
        <v>1</v>
      </c>
      <c r="D12547" t="s">
        <v>40</v>
      </c>
      <c r="E12547">
        <v>1252623</v>
      </c>
      <c r="F12547">
        <v>2020</v>
      </c>
    </row>
    <row r="12548" spans="1:6" x14ac:dyDescent="0.25">
      <c r="A12548" t="s">
        <v>2454</v>
      </c>
      <c r="B12548" t="s">
        <v>2352</v>
      </c>
      <c r="C12548" t="b">
        <v>1</v>
      </c>
      <c r="D12548" t="s">
        <v>24</v>
      </c>
      <c r="E12548">
        <v>12179</v>
      </c>
      <c r="F12548">
        <v>2020</v>
      </c>
    </row>
    <row r="12549" spans="1:6" x14ac:dyDescent="0.25">
      <c r="A12549" t="s">
        <v>2408</v>
      </c>
      <c r="B12549" t="s">
        <v>2401</v>
      </c>
      <c r="C12549" t="b">
        <v>1</v>
      </c>
      <c r="D12549" t="s">
        <v>74</v>
      </c>
      <c r="E12549">
        <v>137784</v>
      </c>
      <c r="F12549">
        <v>2020</v>
      </c>
    </row>
    <row r="12550" spans="1:6" x14ac:dyDescent="0.25">
      <c r="A12550" t="s">
        <v>2446</v>
      </c>
      <c r="B12550" t="s">
        <v>2401</v>
      </c>
      <c r="C12550" t="b">
        <v>1</v>
      </c>
      <c r="D12550" t="s">
        <v>88</v>
      </c>
      <c r="E12550">
        <v>9483</v>
      </c>
      <c r="F12550">
        <v>2020</v>
      </c>
    </row>
    <row r="12551" spans="1:6" x14ac:dyDescent="0.25">
      <c r="A12551" t="s">
        <v>2446</v>
      </c>
      <c r="B12551" t="s">
        <v>2401</v>
      </c>
      <c r="C12551" t="b">
        <v>1</v>
      </c>
      <c r="D12551" t="s">
        <v>88</v>
      </c>
      <c r="E12551">
        <v>9293</v>
      </c>
      <c r="F12551">
        <v>2020</v>
      </c>
    </row>
    <row r="12552" spans="1:6" x14ac:dyDescent="0.25">
      <c r="A12552" t="s">
        <v>2390</v>
      </c>
      <c r="B12552" t="s">
        <v>2401</v>
      </c>
      <c r="C12552" t="b">
        <v>1</v>
      </c>
      <c r="D12552" t="s">
        <v>88</v>
      </c>
      <c r="E12552">
        <v>8115</v>
      </c>
      <c r="F12552">
        <v>2020</v>
      </c>
    </row>
    <row r="12553" spans="1:6" x14ac:dyDescent="0.25">
      <c r="A12553" t="s">
        <v>2446</v>
      </c>
      <c r="B12553" t="s">
        <v>2401</v>
      </c>
      <c r="C12553" t="b">
        <v>1</v>
      </c>
      <c r="D12553" t="s">
        <v>88</v>
      </c>
      <c r="E12553">
        <v>8184</v>
      </c>
      <c r="F12553">
        <v>2020</v>
      </c>
    </row>
    <row r="12554" spans="1:6" x14ac:dyDescent="0.25">
      <c r="A12554" t="s">
        <v>2390</v>
      </c>
      <c r="B12554" t="s">
        <v>2401</v>
      </c>
      <c r="C12554" t="b">
        <v>1</v>
      </c>
      <c r="D12554" t="s">
        <v>88</v>
      </c>
      <c r="E12554">
        <v>8643</v>
      </c>
      <c r="F12554">
        <v>2020</v>
      </c>
    </row>
    <row r="12555" spans="1:6" x14ac:dyDescent="0.25">
      <c r="A12555" t="s">
        <v>2390</v>
      </c>
      <c r="B12555" t="s">
        <v>2401</v>
      </c>
      <c r="C12555" t="b">
        <v>1</v>
      </c>
      <c r="D12555" t="s">
        <v>88</v>
      </c>
      <c r="E12555">
        <v>8446</v>
      </c>
      <c r="F12555">
        <v>2020</v>
      </c>
    </row>
    <row r="12556" spans="1:6" x14ac:dyDescent="0.25">
      <c r="A12556" t="s">
        <v>2390</v>
      </c>
      <c r="B12556" t="s">
        <v>2401</v>
      </c>
      <c r="C12556" t="b">
        <v>1</v>
      </c>
      <c r="D12556" t="s">
        <v>88</v>
      </c>
      <c r="E12556">
        <v>8970</v>
      </c>
      <c r="F12556">
        <v>2020</v>
      </c>
    </row>
    <row r="12557" spans="1:6" x14ac:dyDescent="0.25">
      <c r="A12557" t="s">
        <v>2408</v>
      </c>
      <c r="B12557" t="s">
        <v>2401</v>
      </c>
      <c r="C12557" t="b">
        <v>1</v>
      </c>
      <c r="D12557" t="s">
        <v>66</v>
      </c>
      <c r="E12557">
        <v>5137</v>
      </c>
      <c r="F12557">
        <v>2020</v>
      </c>
    </row>
    <row r="12558" spans="1:6" x14ac:dyDescent="0.25">
      <c r="A12558" t="s">
        <v>2446</v>
      </c>
      <c r="B12558" t="s">
        <v>2401</v>
      </c>
      <c r="C12558" t="b">
        <v>1</v>
      </c>
      <c r="D12558" t="s">
        <v>88</v>
      </c>
      <c r="E12558">
        <v>8289</v>
      </c>
      <c r="F12558">
        <v>2020</v>
      </c>
    </row>
    <row r="12559" spans="1:6" x14ac:dyDescent="0.25">
      <c r="A12559" t="s">
        <v>2446</v>
      </c>
      <c r="B12559" t="s">
        <v>2401</v>
      </c>
      <c r="C12559" t="b">
        <v>1</v>
      </c>
      <c r="D12559" t="s">
        <v>88</v>
      </c>
      <c r="E12559">
        <v>9744</v>
      </c>
      <c r="F12559">
        <v>2020</v>
      </c>
    </row>
    <row r="12560" spans="1:6" x14ac:dyDescent="0.25">
      <c r="A12560" t="s">
        <v>2381</v>
      </c>
      <c r="B12560" t="s">
        <v>2401</v>
      </c>
      <c r="C12560" t="b">
        <v>1</v>
      </c>
      <c r="D12560" t="s">
        <v>88</v>
      </c>
      <c r="E12560">
        <v>9076</v>
      </c>
      <c r="F12560">
        <v>2020</v>
      </c>
    </row>
    <row r="12561" spans="1:6" x14ac:dyDescent="0.25">
      <c r="A12561" t="s">
        <v>2390</v>
      </c>
      <c r="B12561" t="s">
        <v>2401</v>
      </c>
      <c r="C12561" t="b">
        <v>1</v>
      </c>
      <c r="D12561" t="s">
        <v>88</v>
      </c>
      <c r="E12561">
        <v>3761</v>
      </c>
      <c r="F12561">
        <v>2020</v>
      </c>
    </row>
    <row r="12562" spans="1:6" x14ac:dyDescent="0.25">
      <c r="A12562" t="s">
        <v>2446</v>
      </c>
      <c r="B12562" t="s">
        <v>2401</v>
      </c>
      <c r="C12562" t="b">
        <v>1</v>
      </c>
      <c r="D12562" t="s">
        <v>55</v>
      </c>
      <c r="E12562">
        <v>6748</v>
      </c>
      <c r="F12562">
        <v>2020</v>
      </c>
    </row>
    <row r="12563" spans="1:6" x14ac:dyDescent="0.25">
      <c r="A12563" t="s">
        <v>2454</v>
      </c>
      <c r="B12563" t="s">
        <v>2401</v>
      </c>
      <c r="C12563" t="b">
        <v>1</v>
      </c>
      <c r="D12563" t="s">
        <v>29</v>
      </c>
      <c r="E12563">
        <v>6480</v>
      </c>
      <c r="F12563">
        <v>2020</v>
      </c>
    </row>
    <row r="12564" spans="1:6" x14ac:dyDescent="0.25">
      <c r="A12564" t="s">
        <v>2400</v>
      </c>
      <c r="B12564" t="s">
        <v>2339</v>
      </c>
      <c r="C12564" t="b">
        <v>1</v>
      </c>
      <c r="D12564" t="s">
        <v>90</v>
      </c>
      <c r="E12564">
        <v>22262</v>
      </c>
      <c r="F12564">
        <v>2020</v>
      </c>
    </row>
    <row r="12565" spans="1:6" x14ac:dyDescent="0.25">
      <c r="A12565" t="s">
        <v>2454</v>
      </c>
      <c r="B12565" t="s">
        <v>2401</v>
      </c>
      <c r="C12565" t="b">
        <v>1</v>
      </c>
      <c r="D12565" t="s">
        <v>29</v>
      </c>
      <c r="E12565">
        <v>5350</v>
      </c>
      <c r="F12565">
        <v>2020</v>
      </c>
    </row>
    <row r="12566" spans="1:6" x14ac:dyDescent="0.25">
      <c r="A12566" t="s">
        <v>2408</v>
      </c>
      <c r="B12566" t="s">
        <v>2401</v>
      </c>
      <c r="C12566" t="b">
        <v>1</v>
      </c>
      <c r="D12566" t="s">
        <v>8</v>
      </c>
      <c r="E12566">
        <v>2885</v>
      </c>
      <c r="F12566">
        <v>2020</v>
      </c>
    </row>
    <row r="12567" spans="1:6" x14ac:dyDescent="0.25">
      <c r="A12567" t="s">
        <v>2394</v>
      </c>
      <c r="B12567" t="s">
        <v>2339</v>
      </c>
      <c r="C12567" t="b">
        <v>1</v>
      </c>
      <c r="D12567" t="s">
        <v>58</v>
      </c>
      <c r="E12567">
        <v>415654</v>
      </c>
      <c r="F12567">
        <v>2020</v>
      </c>
    </row>
    <row r="12568" spans="1:6" x14ac:dyDescent="0.25">
      <c r="A12568" t="s">
        <v>2332</v>
      </c>
      <c r="B12568" t="s">
        <v>2372</v>
      </c>
      <c r="C12568" t="b">
        <v>0</v>
      </c>
      <c r="D12568" t="s">
        <v>15</v>
      </c>
      <c r="E12568">
        <v>-800</v>
      </c>
      <c r="F12568">
        <v>2020</v>
      </c>
    </row>
    <row r="12569" spans="1:6" x14ac:dyDescent="0.25">
      <c r="A12569" t="s">
        <v>2408</v>
      </c>
      <c r="B12569" t="s">
        <v>2401</v>
      </c>
      <c r="C12569" t="b">
        <v>1</v>
      </c>
      <c r="D12569" t="s">
        <v>15</v>
      </c>
      <c r="E12569">
        <v>1873</v>
      </c>
      <c r="F12569">
        <v>2020</v>
      </c>
    </row>
    <row r="12570" spans="1:6" x14ac:dyDescent="0.25">
      <c r="A12570" t="s">
        <v>2408</v>
      </c>
      <c r="B12570" t="s">
        <v>2401</v>
      </c>
      <c r="C12570" t="b">
        <v>1</v>
      </c>
      <c r="D12570" t="s">
        <v>15</v>
      </c>
      <c r="E12570">
        <v>1736</v>
      </c>
      <c r="F12570">
        <v>2020</v>
      </c>
    </row>
    <row r="12571" spans="1:6" x14ac:dyDescent="0.25">
      <c r="A12571" t="s">
        <v>2408</v>
      </c>
      <c r="B12571" t="s">
        <v>2401</v>
      </c>
      <c r="C12571" t="b">
        <v>1</v>
      </c>
      <c r="D12571" t="s">
        <v>15</v>
      </c>
      <c r="E12571">
        <v>9505</v>
      </c>
      <c r="F12571">
        <v>2020</v>
      </c>
    </row>
    <row r="12572" spans="1:6" x14ac:dyDescent="0.25">
      <c r="A12572" t="s">
        <v>2408</v>
      </c>
      <c r="B12572" t="s">
        <v>2401</v>
      </c>
      <c r="C12572" t="b">
        <v>1</v>
      </c>
      <c r="D12572" t="s">
        <v>15</v>
      </c>
      <c r="E12572">
        <v>2246</v>
      </c>
      <c r="F12572">
        <v>2020</v>
      </c>
    </row>
    <row r="12573" spans="1:6" x14ac:dyDescent="0.25">
      <c r="A12573" t="s">
        <v>2446</v>
      </c>
      <c r="B12573" t="s">
        <v>2401</v>
      </c>
      <c r="C12573" t="b">
        <v>1</v>
      </c>
      <c r="D12573" t="s">
        <v>116</v>
      </c>
      <c r="E12573">
        <v>8069</v>
      </c>
      <c r="F12573">
        <v>2020</v>
      </c>
    </row>
    <row r="12574" spans="1:6" x14ac:dyDescent="0.25">
      <c r="A12574" t="s">
        <v>2446</v>
      </c>
      <c r="B12574" t="s">
        <v>2401</v>
      </c>
      <c r="C12574" t="b">
        <v>1</v>
      </c>
      <c r="D12574" t="s">
        <v>116</v>
      </c>
      <c r="E12574">
        <v>8027</v>
      </c>
      <c r="F12574">
        <v>2020</v>
      </c>
    </row>
    <row r="12575" spans="1:6" x14ac:dyDescent="0.25">
      <c r="A12575" t="s">
        <v>2446</v>
      </c>
      <c r="B12575" t="s">
        <v>2401</v>
      </c>
      <c r="C12575" t="b">
        <v>1</v>
      </c>
      <c r="D12575" t="s">
        <v>116</v>
      </c>
      <c r="E12575">
        <v>8048</v>
      </c>
      <c r="F12575">
        <v>2020</v>
      </c>
    </row>
    <row r="12576" spans="1:6" x14ac:dyDescent="0.25">
      <c r="A12576" t="s">
        <v>2408</v>
      </c>
      <c r="B12576" t="s">
        <v>2401</v>
      </c>
      <c r="C12576" t="b">
        <v>1</v>
      </c>
      <c r="D12576" t="s">
        <v>119</v>
      </c>
      <c r="E12576">
        <v>7753</v>
      </c>
      <c r="F12576">
        <v>2020</v>
      </c>
    </row>
    <row r="12577" spans="1:6" x14ac:dyDescent="0.25">
      <c r="A12577" t="s">
        <v>2446</v>
      </c>
      <c r="B12577" t="s">
        <v>2401</v>
      </c>
      <c r="C12577" t="b">
        <v>1</v>
      </c>
      <c r="D12577" t="s">
        <v>119</v>
      </c>
      <c r="E12577">
        <v>1271</v>
      </c>
      <c r="F12577">
        <v>2020</v>
      </c>
    </row>
    <row r="12578" spans="1:6" x14ac:dyDescent="0.25">
      <c r="A12578" t="s">
        <v>2408</v>
      </c>
      <c r="B12578" t="s">
        <v>2401</v>
      </c>
      <c r="C12578" t="b">
        <v>1</v>
      </c>
      <c r="D12578" t="s">
        <v>122</v>
      </c>
      <c r="E12578">
        <v>5065</v>
      </c>
      <c r="F12578">
        <v>2020</v>
      </c>
    </row>
    <row r="12579" spans="1:6" x14ac:dyDescent="0.25">
      <c r="A12579" t="s">
        <v>2394</v>
      </c>
      <c r="B12579" t="s">
        <v>2401</v>
      </c>
      <c r="C12579" t="b">
        <v>1</v>
      </c>
      <c r="D12579" t="s">
        <v>88</v>
      </c>
      <c r="E12579">
        <v>2548</v>
      </c>
      <c r="F12579">
        <v>2020</v>
      </c>
    </row>
    <row r="12580" spans="1:6" x14ac:dyDescent="0.25">
      <c r="A12580" t="s">
        <v>2454</v>
      </c>
      <c r="B12580" t="s">
        <v>2401</v>
      </c>
      <c r="C12580" t="b">
        <v>1</v>
      </c>
      <c r="D12580" t="s">
        <v>88</v>
      </c>
      <c r="E12580">
        <v>7501</v>
      </c>
      <c r="F12580">
        <v>2020</v>
      </c>
    </row>
    <row r="12581" spans="1:6" x14ac:dyDescent="0.25">
      <c r="A12581" t="s">
        <v>2408</v>
      </c>
      <c r="B12581" t="s">
        <v>2401</v>
      </c>
      <c r="C12581" t="b">
        <v>1</v>
      </c>
      <c r="D12581" t="s">
        <v>88</v>
      </c>
      <c r="E12581">
        <v>9001</v>
      </c>
      <c r="F12581">
        <v>2020</v>
      </c>
    </row>
    <row r="12582" spans="1:6" x14ac:dyDescent="0.25">
      <c r="A12582" t="s">
        <v>2390</v>
      </c>
      <c r="B12582" t="s">
        <v>2401</v>
      </c>
      <c r="C12582" t="b">
        <v>1</v>
      </c>
      <c r="D12582" t="s">
        <v>88</v>
      </c>
      <c r="E12582">
        <v>4918</v>
      </c>
      <c r="F12582">
        <v>2020</v>
      </c>
    </row>
    <row r="12583" spans="1:6" x14ac:dyDescent="0.25">
      <c r="A12583" t="s">
        <v>2454</v>
      </c>
      <c r="B12583" t="s">
        <v>2401</v>
      </c>
      <c r="C12583" t="b">
        <v>1</v>
      </c>
      <c r="D12583" t="s">
        <v>88</v>
      </c>
      <c r="E12583">
        <v>9758</v>
      </c>
      <c r="F12583">
        <v>2020</v>
      </c>
    </row>
    <row r="12584" spans="1:6" x14ac:dyDescent="0.25">
      <c r="A12584" t="s">
        <v>2408</v>
      </c>
      <c r="B12584" t="s">
        <v>2401</v>
      </c>
      <c r="C12584" t="b">
        <v>1</v>
      </c>
      <c r="D12584" t="s">
        <v>66</v>
      </c>
      <c r="E12584">
        <v>4194</v>
      </c>
      <c r="F12584">
        <v>2020</v>
      </c>
    </row>
    <row r="12585" spans="1:6" x14ac:dyDescent="0.25">
      <c r="A12585" t="s">
        <v>2454</v>
      </c>
      <c r="B12585" t="s">
        <v>2401</v>
      </c>
      <c r="C12585" t="b">
        <v>1</v>
      </c>
      <c r="D12585" t="s">
        <v>60</v>
      </c>
      <c r="E12585">
        <v>5103</v>
      </c>
      <c r="F12585">
        <v>2020</v>
      </c>
    </row>
    <row r="12586" spans="1:6" x14ac:dyDescent="0.25">
      <c r="A12586" t="s">
        <v>2454</v>
      </c>
      <c r="B12586" t="s">
        <v>2401</v>
      </c>
      <c r="C12586" t="b">
        <v>1</v>
      </c>
      <c r="D12586" t="s">
        <v>60</v>
      </c>
      <c r="E12586">
        <v>7116</v>
      </c>
      <c r="F12586">
        <v>2020</v>
      </c>
    </row>
    <row r="12587" spans="1:6" x14ac:dyDescent="0.25">
      <c r="A12587" t="s">
        <v>2408</v>
      </c>
      <c r="B12587" t="s">
        <v>2401</v>
      </c>
      <c r="C12587" t="b">
        <v>1</v>
      </c>
      <c r="D12587" t="s">
        <v>60</v>
      </c>
      <c r="E12587">
        <v>3365</v>
      </c>
      <c r="F12587">
        <v>2020</v>
      </c>
    </row>
    <row r="12588" spans="1:6" x14ac:dyDescent="0.25">
      <c r="A12588" t="s">
        <v>2408</v>
      </c>
      <c r="B12588" t="s">
        <v>2401</v>
      </c>
      <c r="C12588" t="b">
        <v>1</v>
      </c>
      <c r="D12588" t="s">
        <v>60</v>
      </c>
      <c r="E12588">
        <v>4940</v>
      </c>
      <c r="F12588">
        <v>2020</v>
      </c>
    </row>
    <row r="12589" spans="1:6" x14ac:dyDescent="0.25">
      <c r="A12589" t="s">
        <v>2454</v>
      </c>
      <c r="B12589" t="s">
        <v>2401</v>
      </c>
      <c r="C12589" t="b">
        <v>1</v>
      </c>
      <c r="D12589" t="s">
        <v>60</v>
      </c>
      <c r="E12589">
        <v>9241</v>
      </c>
      <c r="F12589">
        <v>2020</v>
      </c>
    </row>
    <row r="12590" spans="1:6" x14ac:dyDescent="0.25">
      <c r="A12590" t="s">
        <v>2408</v>
      </c>
      <c r="B12590" t="s">
        <v>2386</v>
      </c>
      <c r="C12590" t="b">
        <v>1</v>
      </c>
      <c r="D12590" t="s">
        <v>93</v>
      </c>
      <c r="E12590">
        <v>27299</v>
      </c>
      <c r="F12590">
        <v>2020</v>
      </c>
    </row>
    <row r="12591" spans="1:6" x14ac:dyDescent="0.25">
      <c r="A12591" t="s">
        <v>2446</v>
      </c>
      <c r="B12591" t="s">
        <v>2401</v>
      </c>
      <c r="C12591" t="b">
        <v>1</v>
      </c>
      <c r="D12591" t="s">
        <v>15</v>
      </c>
      <c r="E12591">
        <v>5177</v>
      </c>
      <c r="F12591">
        <v>2020</v>
      </c>
    </row>
    <row r="12592" spans="1:6" x14ac:dyDescent="0.25">
      <c r="A12592" t="s">
        <v>2446</v>
      </c>
      <c r="B12592" t="s">
        <v>2372</v>
      </c>
      <c r="C12592" t="b">
        <v>1</v>
      </c>
      <c r="D12592" t="s">
        <v>15</v>
      </c>
      <c r="E12592">
        <v>8388</v>
      </c>
      <c r="F12592">
        <v>2020</v>
      </c>
    </row>
    <row r="12593" spans="1:6" x14ac:dyDescent="0.25">
      <c r="A12593" t="s">
        <v>2446</v>
      </c>
      <c r="B12593" t="s">
        <v>2372</v>
      </c>
      <c r="C12593" t="b">
        <v>1</v>
      </c>
      <c r="D12593" t="s">
        <v>15</v>
      </c>
      <c r="E12593">
        <v>8600</v>
      </c>
      <c r="F12593">
        <v>2020</v>
      </c>
    </row>
    <row r="12594" spans="1:6" x14ac:dyDescent="0.25">
      <c r="A12594" t="s">
        <v>2454</v>
      </c>
      <c r="B12594" t="s">
        <v>2339</v>
      </c>
      <c r="C12594" t="b">
        <v>1</v>
      </c>
      <c r="D12594" t="s">
        <v>69</v>
      </c>
      <c r="E12594">
        <v>95098</v>
      </c>
      <c r="F12594">
        <v>2020</v>
      </c>
    </row>
    <row r="12595" spans="1:6" x14ac:dyDescent="0.25">
      <c r="A12595" t="s">
        <v>2408</v>
      </c>
      <c r="B12595" t="s">
        <v>2401</v>
      </c>
      <c r="C12595" t="b">
        <v>1</v>
      </c>
      <c r="D12595" t="s">
        <v>88</v>
      </c>
      <c r="E12595">
        <v>9193</v>
      </c>
      <c r="F12595">
        <v>2020</v>
      </c>
    </row>
    <row r="12596" spans="1:6" x14ac:dyDescent="0.25">
      <c r="A12596" t="s">
        <v>2408</v>
      </c>
      <c r="B12596" t="s">
        <v>2401</v>
      </c>
      <c r="C12596" t="b">
        <v>1</v>
      </c>
      <c r="D12596" t="s">
        <v>88</v>
      </c>
      <c r="E12596">
        <v>9055</v>
      </c>
      <c r="F12596">
        <v>2020</v>
      </c>
    </row>
    <row r="12597" spans="1:6" x14ac:dyDescent="0.25">
      <c r="A12597" t="s">
        <v>2408</v>
      </c>
      <c r="B12597" t="s">
        <v>2401</v>
      </c>
      <c r="C12597" t="b">
        <v>1</v>
      </c>
      <c r="D12597" t="s">
        <v>88</v>
      </c>
      <c r="E12597">
        <v>8917</v>
      </c>
      <c r="F12597">
        <v>2020</v>
      </c>
    </row>
    <row r="12598" spans="1:6" x14ac:dyDescent="0.25">
      <c r="A12598" t="s">
        <v>2390</v>
      </c>
      <c r="B12598" t="s">
        <v>2401</v>
      </c>
      <c r="C12598" t="b">
        <v>1</v>
      </c>
      <c r="D12598" t="s">
        <v>88</v>
      </c>
      <c r="E12598">
        <v>791</v>
      </c>
      <c r="F12598">
        <v>2020</v>
      </c>
    </row>
    <row r="12599" spans="1:6" x14ac:dyDescent="0.25">
      <c r="A12599" t="s">
        <v>2400</v>
      </c>
      <c r="B12599" t="s">
        <v>2339</v>
      </c>
      <c r="C12599" t="b">
        <v>1</v>
      </c>
      <c r="D12599" t="s">
        <v>35</v>
      </c>
      <c r="E12599">
        <v>276482</v>
      </c>
      <c r="F12599">
        <v>2020</v>
      </c>
    </row>
    <row r="12600" spans="1:6" x14ac:dyDescent="0.25">
      <c r="A12600" t="s">
        <v>2446</v>
      </c>
      <c r="B12600" t="s">
        <v>2401</v>
      </c>
      <c r="C12600" t="b">
        <v>0</v>
      </c>
      <c r="D12600" t="s">
        <v>79</v>
      </c>
      <c r="E12600">
        <v>1003.86</v>
      </c>
      <c r="F12600">
        <v>2020</v>
      </c>
    </row>
    <row r="12601" spans="1:6" x14ac:dyDescent="0.25">
      <c r="A12601" t="s">
        <v>2446</v>
      </c>
      <c r="B12601" t="s">
        <v>2401</v>
      </c>
      <c r="C12601" t="b">
        <v>1</v>
      </c>
      <c r="D12601" t="s">
        <v>55</v>
      </c>
      <c r="E12601">
        <v>1834</v>
      </c>
      <c r="F12601">
        <v>2020</v>
      </c>
    </row>
    <row r="12602" spans="1:6" x14ac:dyDescent="0.25">
      <c r="A12602" t="s">
        <v>2446</v>
      </c>
      <c r="B12602" t="s">
        <v>2401</v>
      </c>
      <c r="C12602" t="b">
        <v>1</v>
      </c>
      <c r="D12602" t="s">
        <v>55</v>
      </c>
      <c r="E12602">
        <v>1849</v>
      </c>
      <c r="F12602">
        <v>2020</v>
      </c>
    </row>
    <row r="12603" spans="1:6" x14ac:dyDescent="0.25">
      <c r="A12603" t="s">
        <v>2408</v>
      </c>
      <c r="B12603" t="s">
        <v>2401</v>
      </c>
      <c r="C12603" t="b">
        <v>1</v>
      </c>
      <c r="D12603" t="s">
        <v>82</v>
      </c>
      <c r="E12603">
        <v>4920</v>
      </c>
      <c r="F12603">
        <v>2020</v>
      </c>
    </row>
    <row r="12604" spans="1:6" x14ac:dyDescent="0.25">
      <c r="A12604" t="s">
        <v>2376</v>
      </c>
      <c r="B12604" t="s">
        <v>2341</v>
      </c>
      <c r="C12604" t="b">
        <v>0</v>
      </c>
      <c r="D12604" t="s">
        <v>6</v>
      </c>
      <c r="E12604">
        <v>89657</v>
      </c>
      <c r="F12604">
        <v>2020</v>
      </c>
    </row>
    <row r="12605" spans="1:6" x14ac:dyDescent="0.25">
      <c r="A12605" t="s">
        <v>2408</v>
      </c>
      <c r="B12605" t="s">
        <v>2401</v>
      </c>
      <c r="C12605" t="b">
        <v>1</v>
      </c>
      <c r="D12605" t="s">
        <v>29</v>
      </c>
      <c r="E12605">
        <v>63869</v>
      </c>
      <c r="F12605">
        <v>2020</v>
      </c>
    </row>
    <row r="12606" spans="1:6" x14ac:dyDescent="0.25">
      <c r="A12606" t="s">
        <v>2390</v>
      </c>
      <c r="B12606" t="s">
        <v>2401</v>
      </c>
      <c r="C12606" t="b">
        <v>0</v>
      </c>
      <c r="D12606" t="s">
        <v>24</v>
      </c>
      <c r="E12606">
        <v>1577</v>
      </c>
      <c r="F12606">
        <v>2020</v>
      </c>
    </row>
    <row r="12607" spans="1:6" x14ac:dyDescent="0.25">
      <c r="A12607" t="s">
        <v>2454</v>
      </c>
      <c r="B12607" t="s">
        <v>2401</v>
      </c>
      <c r="C12607" t="b">
        <v>1</v>
      </c>
      <c r="D12607" t="s">
        <v>60</v>
      </c>
      <c r="E12607">
        <v>6474</v>
      </c>
      <c r="F12607">
        <v>2020</v>
      </c>
    </row>
    <row r="12608" spans="1:6" x14ac:dyDescent="0.25">
      <c r="A12608" t="s">
        <v>2408</v>
      </c>
      <c r="B12608" t="s">
        <v>2401</v>
      </c>
      <c r="C12608" t="b">
        <v>1</v>
      </c>
      <c r="D12608" t="s">
        <v>60</v>
      </c>
      <c r="E12608">
        <v>3278</v>
      </c>
      <c r="F12608">
        <v>2020</v>
      </c>
    </row>
    <row r="12609" spans="1:6" x14ac:dyDescent="0.25">
      <c r="A12609" t="s">
        <v>2454</v>
      </c>
      <c r="B12609" t="s">
        <v>2401</v>
      </c>
      <c r="C12609" t="b">
        <v>1</v>
      </c>
      <c r="D12609" t="s">
        <v>60</v>
      </c>
      <c r="E12609">
        <v>5165</v>
      </c>
      <c r="F12609">
        <v>2020</v>
      </c>
    </row>
    <row r="12610" spans="1:6" x14ac:dyDescent="0.25">
      <c r="A12610" t="s">
        <v>2454</v>
      </c>
      <c r="B12610" t="s">
        <v>2401</v>
      </c>
      <c r="C12610" t="b">
        <v>1</v>
      </c>
      <c r="D12610" t="s">
        <v>60</v>
      </c>
      <c r="E12610">
        <v>8328</v>
      </c>
      <c r="F12610">
        <v>2020</v>
      </c>
    </row>
    <row r="12611" spans="1:6" x14ac:dyDescent="0.25">
      <c r="A12611" t="s">
        <v>2408</v>
      </c>
      <c r="B12611" t="s">
        <v>2401</v>
      </c>
      <c r="C12611" t="b">
        <v>1</v>
      </c>
      <c r="D12611" t="s">
        <v>60</v>
      </c>
      <c r="E12611">
        <v>8224</v>
      </c>
      <c r="F12611">
        <v>2020</v>
      </c>
    </row>
    <row r="12612" spans="1:6" x14ac:dyDescent="0.25">
      <c r="A12612" t="s">
        <v>2454</v>
      </c>
      <c r="B12612" t="s">
        <v>2401</v>
      </c>
      <c r="C12612" t="b">
        <v>1</v>
      </c>
      <c r="D12612" t="s">
        <v>60</v>
      </c>
      <c r="E12612">
        <v>6918</v>
      </c>
      <c r="F12612">
        <v>2020</v>
      </c>
    </row>
    <row r="12613" spans="1:6" x14ac:dyDescent="0.25">
      <c r="A12613" t="s">
        <v>2408</v>
      </c>
      <c r="B12613" t="s">
        <v>2401</v>
      </c>
      <c r="C12613" t="b">
        <v>1</v>
      </c>
      <c r="D12613" t="s">
        <v>60</v>
      </c>
      <c r="E12613">
        <v>2806</v>
      </c>
      <c r="F12613">
        <v>2020</v>
      </c>
    </row>
    <row r="12614" spans="1:6" x14ac:dyDescent="0.25">
      <c r="A12614" t="s">
        <v>2408</v>
      </c>
      <c r="B12614" t="s">
        <v>2401</v>
      </c>
      <c r="C12614" t="b">
        <v>1</v>
      </c>
      <c r="D12614" t="s">
        <v>60</v>
      </c>
      <c r="E12614">
        <v>8199</v>
      </c>
      <c r="F12614">
        <v>2020</v>
      </c>
    </row>
    <row r="12615" spans="1:6" x14ac:dyDescent="0.25">
      <c r="A12615" t="s">
        <v>2454</v>
      </c>
      <c r="B12615" t="s">
        <v>2401</v>
      </c>
      <c r="C12615" t="b">
        <v>1</v>
      </c>
      <c r="D12615" t="s">
        <v>60</v>
      </c>
      <c r="E12615">
        <v>4688</v>
      </c>
      <c r="F12615">
        <v>2020</v>
      </c>
    </row>
    <row r="12616" spans="1:6" x14ac:dyDescent="0.25">
      <c r="A12616" t="s">
        <v>2454</v>
      </c>
      <c r="B12616" t="s">
        <v>2401</v>
      </c>
      <c r="C12616" t="b">
        <v>1</v>
      </c>
      <c r="D12616" t="s">
        <v>60</v>
      </c>
      <c r="E12616">
        <v>4469</v>
      </c>
      <c r="F12616">
        <v>2020</v>
      </c>
    </row>
    <row r="12617" spans="1:6" x14ac:dyDescent="0.25">
      <c r="A12617" t="s">
        <v>2446</v>
      </c>
      <c r="B12617" t="s">
        <v>2401</v>
      </c>
      <c r="C12617" t="b">
        <v>1</v>
      </c>
      <c r="D12617" t="s">
        <v>52</v>
      </c>
      <c r="E12617">
        <v>2056</v>
      </c>
      <c r="F12617">
        <v>2020</v>
      </c>
    </row>
    <row r="12618" spans="1:6" x14ac:dyDescent="0.25">
      <c r="A12618" t="s">
        <v>2408</v>
      </c>
      <c r="B12618" t="s">
        <v>2352</v>
      </c>
      <c r="C12618" t="b">
        <v>0</v>
      </c>
      <c r="D12618" t="s">
        <v>55</v>
      </c>
      <c r="E12618">
        <v>15824</v>
      </c>
      <c r="F12618">
        <v>2020</v>
      </c>
    </row>
    <row r="12619" spans="1:6" x14ac:dyDescent="0.25">
      <c r="A12619" t="s">
        <v>2381</v>
      </c>
      <c r="B12619" t="s">
        <v>2401</v>
      </c>
      <c r="C12619" t="b">
        <v>1</v>
      </c>
      <c r="D12619" t="s">
        <v>88</v>
      </c>
      <c r="E12619">
        <v>951</v>
      </c>
      <c r="F12619">
        <v>2020</v>
      </c>
    </row>
    <row r="12620" spans="1:6" x14ac:dyDescent="0.25">
      <c r="A12620" t="s">
        <v>2390</v>
      </c>
      <c r="B12620" t="s">
        <v>2341</v>
      </c>
      <c r="C12620" t="b">
        <v>1</v>
      </c>
      <c r="D12620" t="s">
        <v>16</v>
      </c>
      <c r="E12620">
        <v>12148</v>
      </c>
      <c r="F12620">
        <v>2020</v>
      </c>
    </row>
    <row r="12621" spans="1:6" x14ac:dyDescent="0.25">
      <c r="A12621" t="s">
        <v>2390</v>
      </c>
      <c r="B12621" t="s">
        <v>2341</v>
      </c>
      <c r="C12621" t="b">
        <v>1</v>
      </c>
      <c r="D12621" t="s">
        <v>16</v>
      </c>
      <c r="E12621">
        <v>21470</v>
      </c>
      <c r="F12621">
        <v>2020</v>
      </c>
    </row>
    <row r="12622" spans="1:6" x14ac:dyDescent="0.25">
      <c r="A12622" t="s">
        <v>2408</v>
      </c>
      <c r="B12622" t="s">
        <v>2341</v>
      </c>
      <c r="C12622" t="b">
        <v>1</v>
      </c>
      <c r="D12622" t="s">
        <v>16</v>
      </c>
      <c r="E12622">
        <v>9573</v>
      </c>
      <c r="F12622">
        <v>2020</v>
      </c>
    </row>
    <row r="12623" spans="1:6" x14ac:dyDescent="0.25">
      <c r="A12623" t="s">
        <v>2408</v>
      </c>
      <c r="B12623" t="s">
        <v>2401</v>
      </c>
      <c r="C12623" t="b">
        <v>0</v>
      </c>
      <c r="D12623" t="s">
        <v>35</v>
      </c>
      <c r="E12623">
        <v>2283</v>
      </c>
      <c r="F12623">
        <v>2020</v>
      </c>
    </row>
    <row r="12624" spans="1:6" x14ac:dyDescent="0.25">
      <c r="A12624" t="s">
        <v>2446</v>
      </c>
      <c r="B12624" t="s">
        <v>2401</v>
      </c>
      <c r="C12624" t="b">
        <v>0</v>
      </c>
      <c r="D12624" t="s">
        <v>74</v>
      </c>
      <c r="E12624">
        <v>1761</v>
      </c>
      <c r="F12624">
        <v>2020</v>
      </c>
    </row>
    <row r="12625" spans="1:6" x14ac:dyDescent="0.25">
      <c r="A12625" t="s">
        <v>2408</v>
      </c>
      <c r="B12625" t="s">
        <v>2401</v>
      </c>
      <c r="C12625" t="b">
        <v>1</v>
      </c>
      <c r="D12625" t="s">
        <v>88</v>
      </c>
      <c r="E12625">
        <v>9070</v>
      </c>
      <c r="F12625">
        <v>2020</v>
      </c>
    </row>
    <row r="12626" spans="1:6" x14ac:dyDescent="0.25">
      <c r="A12626" t="s">
        <v>2408</v>
      </c>
      <c r="B12626" t="s">
        <v>2401</v>
      </c>
      <c r="C12626" t="b">
        <v>1</v>
      </c>
      <c r="D12626" t="s">
        <v>88</v>
      </c>
      <c r="E12626">
        <v>3847</v>
      </c>
      <c r="F12626">
        <v>2020</v>
      </c>
    </row>
    <row r="12627" spans="1:6" x14ac:dyDescent="0.25">
      <c r="A12627" t="s">
        <v>2408</v>
      </c>
      <c r="B12627" t="s">
        <v>2401</v>
      </c>
      <c r="C12627" t="b">
        <v>1</v>
      </c>
      <c r="D12627" t="s">
        <v>88</v>
      </c>
      <c r="E12627">
        <v>9366</v>
      </c>
      <c r="F12627">
        <v>2020</v>
      </c>
    </row>
    <row r="12628" spans="1:6" x14ac:dyDescent="0.25">
      <c r="A12628" t="s">
        <v>2332</v>
      </c>
      <c r="B12628" t="s">
        <v>2372</v>
      </c>
      <c r="C12628" t="b">
        <v>0</v>
      </c>
      <c r="D12628" t="s">
        <v>8</v>
      </c>
      <c r="E12628">
        <v>-253</v>
      </c>
      <c r="F12628">
        <v>2020</v>
      </c>
    </row>
    <row r="12629" spans="1:6" x14ac:dyDescent="0.25">
      <c r="A12629" t="s">
        <v>2332</v>
      </c>
      <c r="B12629" t="s">
        <v>2401</v>
      </c>
      <c r="C12629" t="b">
        <v>0</v>
      </c>
      <c r="D12629" t="s">
        <v>100</v>
      </c>
      <c r="E12629">
        <v>0</v>
      </c>
      <c r="F12629">
        <v>2020</v>
      </c>
    </row>
    <row r="12630" spans="1:6" x14ac:dyDescent="0.25">
      <c r="A12630" t="s">
        <v>2408</v>
      </c>
      <c r="B12630" t="s">
        <v>2401</v>
      </c>
      <c r="C12630" t="b">
        <v>1</v>
      </c>
      <c r="D12630" t="s">
        <v>8</v>
      </c>
      <c r="E12630">
        <v>2766</v>
      </c>
      <c r="F12630">
        <v>2020</v>
      </c>
    </row>
    <row r="12631" spans="1:6" x14ac:dyDescent="0.25">
      <c r="A12631" t="s">
        <v>2400</v>
      </c>
      <c r="B12631" t="s">
        <v>2401</v>
      </c>
      <c r="C12631" t="b">
        <v>1</v>
      </c>
      <c r="D12631" t="s">
        <v>97</v>
      </c>
      <c r="E12631">
        <v>1782</v>
      </c>
      <c r="F12631">
        <v>2020</v>
      </c>
    </row>
    <row r="12632" spans="1:6" x14ac:dyDescent="0.25">
      <c r="A12632" t="s">
        <v>2408</v>
      </c>
      <c r="B12632" t="s">
        <v>2401</v>
      </c>
      <c r="C12632" t="b">
        <v>1</v>
      </c>
      <c r="D12632" t="s">
        <v>97</v>
      </c>
      <c r="E12632">
        <v>25251</v>
      </c>
      <c r="F12632">
        <v>2020</v>
      </c>
    </row>
    <row r="12633" spans="1:6" x14ac:dyDescent="0.25">
      <c r="A12633" t="s">
        <v>2454</v>
      </c>
      <c r="B12633" t="s">
        <v>2401</v>
      </c>
      <c r="C12633" t="b">
        <v>1</v>
      </c>
      <c r="D12633" t="s">
        <v>15</v>
      </c>
      <c r="E12633">
        <v>596017</v>
      </c>
      <c r="F12633">
        <v>2020</v>
      </c>
    </row>
    <row r="12634" spans="1:6" x14ac:dyDescent="0.25">
      <c r="A12634" t="s">
        <v>2454</v>
      </c>
      <c r="B12634" t="s">
        <v>2401</v>
      </c>
      <c r="C12634" t="b">
        <v>1</v>
      </c>
      <c r="D12634" t="s">
        <v>60</v>
      </c>
      <c r="E12634">
        <v>8749</v>
      </c>
      <c r="F12634">
        <v>2020</v>
      </c>
    </row>
    <row r="12635" spans="1:6" x14ac:dyDescent="0.25">
      <c r="A12635" t="s">
        <v>2408</v>
      </c>
      <c r="B12635" t="s">
        <v>2401</v>
      </c>
      <c r="C12635" t="b">
        <v>1</v>
      </c>
      <c r="D12635" t="s">
        <v>114</v>
      </c>
      <c r="E12635">
        <v>2917</v>
      </c>
      <c r="F12635">
        <v>2020</v>
      </c>
    </row>
    <row r="12636" spans="1:6" x14ac:dyDescent="0.25">
      <c r="A12636" t="s">
        <v>2408</v>
      </c>
      <c r="B12636" t="s">
        <v>2401</v>
      </c>
      <c r="C12636" t="b">
        <v>1</v>
      </c>
      <c r="D12636" t="s">
        <v>22</v>
      </c>
      <c r="E12636">
        <v>1987</v>
      </c>
      <c r="F12636">
        <v>2020</v>
      </c>
    </row>
    <row r="12637" spans="1:6" x14ac:dyDescent="0.25">
      <c r="A12637" t="s">
        <v>2425</v>
      </c>
      <c r="B12637" t="s">
        <v>2341</v>
      </c>
      <c r="C12637" t="b">
        <v>1</v>
      </c>
      <c r="D12637" t="s">
        <v>85</v>
      </c>
      <c r="E12637">
        <v>38378</v>
      </c>
      <c r="F12637">
        <v>2020</v>
      </c>
    </row>
    <row r="12638" spans="1:6" x14ac:dyDescent="0.25">
      <c r="A12638" t="s">
        <v>2332</v>
      </c>
      <c r="B12638" t="s">
        <v>2401</v>
      </c>
      <c r="C12638" t="b">
        <v>0</v>
      </c>
      <c r="D12638" t="s">
        <v>63</v>
      </c>
      <c r="E12638">
        <v>0</v>
      </c>
      <c r="F12638">
        <v>2020</v>
      </c>
    </row>
    <row r="12639" spans="1:6" x14ac:dyDescent="0.25">
      <c r="A12639" t="s">
        <v>2408</v>
      </c>
      <c r="B12639" t="s">
        <v>2401</v>
      </c>
      <c r="C12639" t="b">
        <v>1</v>
      </c>
      <c r="D12639" t="s">
        <v>15</v>
      </c>
      <c r="E12639">
        <v>7627</v>
      </c>
      <c r="F12639">
        <v>2020</v>
      </c>
    </row>
    <row r="12640" spans="1:6" x14ac:dyDescent="0.25">
      <c r="A12640" t="s">
        <v>2446</v>
      </c>
      <c r="B12640" t="s">
        <v>2401</v>
      </c>
      <c r="C12640" t="b">
        <v>1</v>
      </c>
      <c r="D12640" t="s">
        <v>85</v>
      </c>
      <c r="E12640">
        <v>3314</v>
      </c>
      <c r="F12640">
        <v>2020</v>
      </c>
    </row>
    <row r="12641" spans="1:6" x14ac:dyDescent="0.25">
      <c r="A12641" t="s">
        <v>2446</v>
      </c>
      <c r="B12641" t="s">
        <v>2401</v>
      </c>
      <c r="C12641" t="b">
        <v>0</v>
      </c>
      <c r="D12641" t="s">
        <v>111</v>
      </c>
      <c r="E12641">
        <v>2593</v>
      </c>
      <c r="F12641">
        <v>2020</v>
      </c>
    </row>
    <row r="12642" spans="1:6" x14ac:dyDescent="0.25">
      <c r="A12642" t="s">
        <v>2454</v>
      </c>
      <c r="B12642" t="s">
        <v>2339</v>
      </c>
      <c r="C12642" t="b">
        <v>1</v>
      </c>
      <c r="D12642" t="s">
        <v>114</v>
      </c>
      <c r="E12642">
        <v>895343</v>
      </c>
      <c r="F12642">
        <v>2020</v>
      </c>
    </row>
    <row r="12643" spans="1:6" x14ac:dyDescent="0.25">
      <c r="A12643" t="s">
        <v>2394</v>
      </c>
      <c r="B12643" t="s">
        <v>2386</v>
      </c>
      <c r="C12643" t="b">
        <v>1</v>
      </c>
      <c r="D12643" t="s">
        <v>27</v>
      </c>
      <c r="E12643">
        <v>338425</v>
      </c>
      <c r="F12643">
        <v>2020</v>
      </c>
    </row>
    <row r="12644" spans="1:6" x14ac:dyDescent="0.25">
      <c r="A12644" t="s">
        <v>2454</v>
      </c>
      <c r="B12644" t="s">
        <v>2401</v>
      </c>
      <c r="C12644" t="b">
        <v>1</v>
      </c>
      <c r="D12644" t="s">
        <v>15</v>
      </c>
      <c r="E12644">
        <v>7546</v>
      </c>
      <c r="F12644">
        <v>2020</v>
      </c>
    </row>
    <row r="12645" spans="1:6" x14ac:dyDescent="0.25">
      <c r="A12645" t="s">
        <v>2454</v>
      </c>
      <c r="B12645" t="s">
        <v>2401</v>
      </c>
      <c r="C12645" t="b">
        <v>1</v>
      </c>
      <c r="D12645" t="s">
        <v>15</v>
      </c>
      <c r="E12645">
        <v>7291</v>
      </c>
      <c r="F12645">
        <v>2020</v>
      </c>
    </row>
    <row r="12646" spans="1:6" x14ac:dyDescent="0.25">
      <c r="A12646" t="s">
        <v>2390</v>
      </c>
      <c r="B12646" t="s">
        <v>2341</v>
      </c>
      <c r="C12646" t="b">
        <v>1</v>
      </c>
      <c r="D12646" t="s">
        <v>32</v>
      </c>
      <c r="E12646">
        <v>4555</v>
      </c>
      <c r="F12646">
        <v>2020</v>
      </c>
    </row>
    <row r="12647" spans="1:6" x14ac:dyDescent="0.25">
      <c r="A12647" t="s">
        <v>2408</v>
      </c>
      <c r="B12647" t="s">
        <v>2401</v>
      </c>
      <c r="C12647" t="b">
        <v>1</v>
      </c>
      <c r="D12647" t="s">
        <v>88</v>
      </c>
      <c r="E12647">
        <v>9537</v>
      </c>
      <c r="F12647">
        <v>2020</v>
      </c>
    </row>
    <row r="12648" spans="1:6" x14ac:dyDescent="0.25">
      <c r="A12648" t="s">
        <v>2454</v>
      </c>
      <c r="B12648" t="s">
        <v>2401</v>
      </c>
      <c r="C12648" t="b">
        <v>1</v>
      </c>
      <c r="D12648" t="s">
        <v>88</v>
      </c>
      <c r="E12648">
        <v>8830</v>
      </c>
      <c r="F12648">
        <v>2020</v>
      </c>
    </row>
    <row r="12649" spans="1:6" x14ac:dyDescent="0.25">
      <c r="A12649" t="s">
        <v>2408</v>
      </c>
      <c r="B12649" t="s">
        <v>2401</v>
      </c>
      <c r="C12649" t="b">
        <v>1</v>
      </c>
      <c r="D12649" t="s">
        <v>88</v>
      </c>
      <c r="E12649">
        <v>8087</v>
      </c>
      <c r="F12649">
        <v>2020</v>
      </c>
    </row>
    <row r="12650" spans="1:6" x14ac:dyDescent="0.25">
      <c r="A12650" t="s">
        <v>2408</v>
      </c>
      <c r="B12650" t="s">
        <v>2339</v>
      </c>
      <c r="C12650" t="b">
        <v>1</v>
      </c>
      <c r="D12650" t="s">
        <v>95</v>
      </c>
      <c r="E12650">
        <v>424691</v>
      </c>
      <c r="F12650">
        <v>2020</v>
      </c>
    </row>
    <row r="12651" spans="1:6" x14ac:dyDescent="0.25">
      <c r="A12651" t="s">
        <v>2408</v>
      </c>
      <c r="B12651" t="s">
        <v>2339</v>
      </c>
      <c r="C12651" t="b">
        <v>1</v>
      </c>
      <c r="D12651" t="s">
        <v>15</v>
      </c>
      <c r="E12651">
        <v>164891</v>
      </c>
      <c r="F12651">
        <v>2020</v>
      </c>
    </row>
    <row r="12652" spans="1:6" x14ac:dyDescent="0.25">
      <c r="A12652" t="s">
        <v>2408</v>
      </c>
      <c r="B12652" t="s">
        <v>2401</v>
      </c>
      <c r="C12652" t="b">
        <v>1</v>
      </c>
      <c r="D12652" t="s">
        <v>66</v>
      </c>
      <c r="E12652">
        <v>4355</v>
      </c>
      <c r="F12652">
        <v>2020</v>
      </c>
    </row>
    <row r="12653" spans="1:6" x14ac:dyDescent="0.25">
      <c r="A12653" t="s">
        <v>2338</v>
      </c>
      <c r="B12653" t="s">
        <v>2401</v>
      </c>
      <c r="C12653" t="b">
        <v>1</v>
      </c>
      <c r="D12653" t="s">
        <v>79</v>
      </c>
      <c r="E12653">
        <v>2073</v>
      </c>
      <c r="F12653">
        <v>2020</v>
      </c>
    </row>
    <row r="12654" spans="1:6" x14ac:dyDescent="0.25">
      <c r="A12654" t="s">
        <v>2383</v>
      </c>
      <c r="B12654" t="s">
        <v>2401</v>
      </c>
      <c r="C12654" t="b">
        <v>1</v>
      </c>
      <c r="D12654" t="s">
        <v>55</v>
      </c>
      <c r="E12654">
        <v>4002</v>
      </c>
      <c r="F12654">
        <v>2020</v>
      </c>
    </row>
    <row r="12655" spans="1:6" x14ac:dyDescent="0.25">
      <c r="A12655" t="s">
        <v>2379</v>
      </c>
      <c r="B12655" t="s">
        <v>2352</v>
      </c>
      <c r="C12655" t="b">
        <v>0</v>
      </c>
      <c r="D12655" t="s">
        <v>85</v>
      </c>
      <c r="E12655">
        <v>50490</v>
      </c>
      <c r="F12655">
        <v>2020</v>
      </c>
    </row>
    <row r="12656" spans="1:6" x14ac:dyDescent="0.25">
      <c r="A12656" t="s">
        <v>2408</v>
      </c>
      <c r="B12656" t="s">
        <v>2350</v>
      </c>
      <c r="C12656" t="b">
        <v>0</v>
      </c>
      <c r="D12656" t="s">
        <v>85</v>
      </c>
      <c r="E12656">
        <v>49</v>
      </c>
      <c r="F12656">
        <v>2020</v>
      </c>
    </row>
    <row r="12657" spans="1:6" x14ac:dyDescent="0.25">
      <c r="A12657" t="s">
        <v>2400</v>
      </c>
      <c r="B12657" t="s">
        <v>2352</v>
      </c>
      <c r="C12657" t="b">
        <v>1</v>
      </c>
      <c r="D12657" t="s">
        <v>114</v>
      </c>
      <c r="E12657">
        <v>92899</v>
      </c>
      <c r="F12657">
        <v>2020</v>
      </c>
    </row>
    <row r="12658" spans="1:6" x14ac:dyDescent="0.25">
      <c r="A12658" t="s">
        <v>2394</v>
      </c>
      <c r="B12658" t="s">
        <v>2352</v>
      </c>
      <c r="C12658" t="b">
        <v>1</v>
      </c>
      <c r="D12658" t="s">
        <v>114</v>
      </c>
      <c r="E12658">
        <v>73316</v>
      </c>
      <c r="F12658">
        <v>2020</v>
      </c>
    </row>
    <row r="12659" spans="1:6" x14ac:dyDescent="0.25">
      <c r="A12659" t="s">
        <v>2446</v>
      </c>
      <c r="B12659" t="s">
        <v>2401</v>
      </c>
      <c r="C12659" t="b">
        <v>1</v>
      </c>
      <c r="D12659" t="s">
        <v>55</v>
      </c>
      <c r="E12659">
        <v>7146</v>
      </c>
      <c r="F12659">
        <v>2020</v>
      </c>
    </row>
    <row r="12660" spans="1:6" x14ac:dyDescent="0.25">
      <c r="A12660" t="s">
        <v>2446</v>
      </c>
      <c r="B12660" t="s">
        <v>2401</v>
      </c>
      <c r="C12660" t="b">
        <v>1</v>
      </c>
      <c r="D12660" t="s">
        <v>55</v>
      </c>
      <c r="E12660">
        <v>2376</v>
      </c>
      <c r="F12660">
        <v>2020</v>
      </c>
    </row>
    <row r="12661" spans="1:6" x14ac:dyDescent="0.25">
      <c r="A12661" t="s">
        <v>2446</v>
      </c>
      <c r="B12661" t="s">
        <v>2401</v>
      </c>
      <c r="C12661" t="b">
        <v>1</v>
      </c>
      <c r="D12661" t="s">
        <v>55</v>
      </c>
      <c r="E12661">
        <v>7146</v>
      </c>
      <c r="F12661">
        <v>2020</v>
      </c>
    </row>
    <row r="12662" spans="1:6" x14ac:dyDescent="0.25">
      <c r="A12662" t="s">
        <v>2408</v>
      </c>
      <c r="B12662" t="s">
        <v>2401</v>
      </c>
      <c r="C12662" t="b">
        <v>1</v>
      </c>
      <c r="D12662" t="s">
        <v>24</v>
      </c>
      <c r="E12662">
        <v>9541</v>
      </c>
      <c r="F12662">
        <v>2020</v>
      </c>
    </row>
    <row r="12663" spans="1:6" x14ac:dyDescent="0.25">
      <c r="A12663" t="s">
        <v>2408</v>
      </c>
      <c r="B12663" t="s">
        <v>2401</v>
      </c>
      <c r="C12663" t="b">
        <v>1</v>
      </c>
      <c r="D12663" t="s">
        <v>24</v>
      </c>
      <c r="E12663">
        <v>7925</v>
      </c>
      <c r="F12663">
        <v>2020</v>
      </c>
    </row>
    <row r="12664" spans="1:6" x14ac:dyDescent="0.25">
      <c r="A12664" t="s">
        <v>2383</v>
      </c>
      <c r="B12664" t="s">
        <v>2401</v>
      </c>
      <c r="C12664" t="b">
        <v>0</v>
      </c>
      <c r="D12664" t="s">
        <v>79</v>
      </c>
      <c r="E12664">
        <v>1179</v>
      </c>
      <c r="F12664">
        <v>2020</v>
      </c>
    </row>
    <row r="12665" spans="1:6" x14ac:dyDescent="0.25">
      <c r="A12665" t="s">
        <v>2408</v>
      </c>
      <c r="B12665" t="s">
        <v>2401</v>
      </c>
      <c r="C12665" t="b">
        <v>1</v>
      </c>
      <c r="D12665" t="s">
        <v>15</v>
      </c>
      <c r="E12665">
        <v>5724</v>
      </c>
      <c r="F12665">
        <v>2020</v>
      </c>
    </row>
    <row r="12666" spans="1:6" x14ac:dyDescent="0.25">
      <c r="A12666" t="s">
        <v>2408</v>
      </c>
      <c r="B12666" t="s">
        <v>2401</v>
      </c>
      <c r="C12666" t="b">
        <v>1</v>
      </c>
      <c r="D12666" t="s">
        <v>15</v>
      </c>
      <c r="E12666">
        <v>11425</v>
      </c>
      <c r="F12666">
        <v>2020</v>
      </c>
    </row>
    <row r="12667" spans="1:6" x14ac:dyDescent="0.25">
      <c r="A12667" t="s">
        <v>2408</v>
      </c>
      <c r="B12667" t="s">
        <v>2401</v>
      </c>
      <c r="C12667" t="b">
        <v>1</v>
      </c>
      <c r="D12667" t="s">
        <v>88</v>
      </c>
      <c r="E12667">
        <v>8461</v>
      </c>
      <c r="F12667">
        <v>2020</v>
      </c>
    </row>
    <row r="12668" spans="1:6" x14ac:dyDescent="0.25">
      <c r="A12668" t="s">
        <v>2408</v>
      </c>
      <c r="B12668" t="s">
        <v>2401</v>
      </c>
      <c r="C12668" t="b">
        <v>1</v>
      </c>
      <c r="D12668" t="s">
        <v>88</v>
      </c>
      <c r="E12668">
        <v>8417</v>
      </c>
      <c r="F12668">
        <v>2020</v>
      </c>
    </row>
    <row r="12669" spans="1:6" x14ac:dyDescent="0.25">
      <c r="A12669" t="s">
        <v>2408</v>
      </c>
      <c r="B12669" t="s">
        <v>2401</v>
      </c>
      <c r="C12669" t="b">
        <v>1</v>
      </c>
      <c r="D12669" t="s">
        <v>88</v>
      </c>
      <c r="E12669">
        <v>9052</v>
      </c>
      <c r="F12669">
        <v>2020</v>
      </c>
    </row>
    <row r="12670" spans="1:6" x14ac:dyDescent="0.25">
      <c r="A12670" t="s">
        <v>2408</v>
      </c>
      <c r="B12670" t="s">
        <v>2401</v>
      </c>
      <c r="C12670" t="b">
        <v>1</v>
      </c>
      <c r="D12670" t="s">
        <v>88</v>
      </c>
      <c r="E12670">
        <v>3541</v>
      </c>
      <c r="F12670">
        <v>2020</v>
      </c>
    </row>
    <row r="12671" spans="1:6" x14ac:dyDescent="0.25">
      <c r="A12671" t="s">
        <v>2408</v>
      </c>
      <c r="B12671" t="s">
        <v>2401</v>
      </c>
      <c r="C12671" t="b">
        <v>1</v>
      </c>
      <c r="D12671" t="s">
        <v>88</v>
      </c>
      <c r="E12671">
        <v>3528</v>
      </c>
      <c r="F12671">
        <v>2020</v>
      </c>
    </row>
    <row r="12672" spans="1:6" x14ac:dyDescent="0.25">
      <c r="A12672" t="s">
        <v>2408</v>
      </c>
      <c r="B12672" t="s">
        <v>2401</v>
      </c>
      <c r="C12672" t="b">
        <v>1</v>
      </c>
      <c r="D12672" t="s">
        <v>88</v>
      </c>
      <c r="E12672">
        <v>3787</v>
      </c>
      <c r="F12672">
        <v>2020</v>
      </c>
    </row>
    <row r="12673" spans="1:6" x14ac:dyDescent="0.25">
      <c r="A12673" t="s">
        <v>2408</v>
      </c>
      <c r="B12673" t="s">
        <v>2339</v>
      </c>
      <c r="C12673" t="b">
        <v>1</v>
      </c>
      <c r="D12673" t="s">
        <v>95</v>
      </c>
      <c r="E12673">
        <v>559383</v>
      </c>
      <c r="F12673">
        <v>2020</v>
      </c>
    </row>
    <row r="12674" spans="1:6" x14ac:dyDescent="0.25">
      <c r="A12674" t="s">
        <v>2454</v>
      </c>
      <c r="B12674" t="s">
        <v>2401</v>
      </c>
      <c r="C12674" t="b">
        <v>1</v>
      </c>
      <c r="D12674" t="s">
        <v>12</v>
      </c>
      <c r="E12674">
        <v>158194</v>
      </c>
      <c r="F12674">
        <v>2020</v>
      </c>
    </row>
    <row r="12675" spans="1:6" x14ac:dyDescent="0.25">
      <c r="A12675" t="s">
        <v>2394</v>
      </c>
      <c r="B12675" t="s">
        <v>2352</v>
      </c>
      <c r="C12675" t="b">
        <v>1</v>
      </c>
      <c r="D12675" t="s">
        <v>100</v>
      </c>
      <c r="E12675">
        <v>41721</v>
      </c>
      <c r="F12675">
        <v>2020</v>
      </c>
    </row>
    <row r="12676" spans="1:6" x14ac:dyDescent="0.25">
      <c r="A12676" t="s">
        <v>2454</v>
      </c>
      <c r="B12676" t="s">
        <v>2401</v>
      </c>
      <c r="C12676" t="b">
        <v>1</v>
      </c>
      <c r="D12676" t="s">
        <v>15</v>
      </c>
      <c r="E12676">
        <v>252422</v>
      </c>
      <c r="F12676">
        <v>2020</v>
      </c>
    </row>
    <row r="12677" spans="1:6" x14ac:dyDescent="0.25">
      <c r="A12677" t="s">
        <v>2394</v>
      </c>
      <c r="B12677" t="s">
        <v>2401</v>
      </c>
      <c r="C12677" t="b">
        <v>1</v>
      </c>
      <c r="D12677" t="s">
        <v>15</v>
      </c>
      <c r="E12677">
        <v>57062</v>
      </c>
      <c r="F12677">
        <v>2020</v>
      </c>
    </row>
    <row r="12678" spans="1:6" x14ac:dyDescent="0.25">
      <c r="A12678" t="s">
        <v>2441</v>
      </c>
      <c r="B12678" t="s">
        <v>2350</v>
      </c>
      <c r="C12678" t="b">
        <v>1</v>
      </c>
      <c r="D12678" t="s">
        <v>37</v>
      </c>
      <c r="E12678">
        <v>120</v>
      </c>
      <c r="F12678">
        <v>2020</v>
      </c>
    </row>
    <row r="12679" spans="1:6" x14ac:dyDescent="0.25">
      <c r="A12679" t="s">
        <v>2394</v>
      </c>
      <c r="B12679" t="s">
        <v>2401</v>
      </c>
      <c r="C12679" t="b">
        <v>1</v>
      </c>
      <c r="D12679" t="s">
        <v>8</v>
      </c>
      <c r="E12679">
        <v>128658</v>
      </c>
      <c r="F12679">
        <v>2020</v>
      </c>
    </row>
    <row r="12680" spans="1:6" x14ac:dyDescent="0.25">
      <c r="A12680" t="s">
        <v>2454</v>
      </c>
      <c r="B12680" t="s">
        <v>2339</v>
      </c>
      <c r="C12680" t="b">
        <v>1</v>
      </c>
      <c r="D12680" t="s">
        <v>95</v>
      </c>
      <c r="E12680">
        <v>1123991</v>
      </c>
      <c r="F12680">
        <v>2020</v>
      </c>
    </row>
    <row r="12681" spans="1:6" x14ac:dyDescent="0.25">
      <c r="A12681" t="s">
        <v>2454</v>
      </c>
      <c r="B12681" t="s">
        <v>2339</v>
      </c>
      <c r="C12681" t="b">
        <v>1</v>
      </c>
      <c r="D12681" t="s">
        <v>95</v>
      </c>
      <c r="E12681">
        <v>983898</v>
      </c>
      <c r="F12681">
        <v>2020</v>
      </c>
    </row>
    <row r="12682" spans="1:6" x14ac:dyDescent="0.25">
      <c r="A12682" t="s">
        <v>2383</v>
      </c>
      <c r="B12682" t="s">
        <v>2401</v>
      </c>
      <c r="C12682" t="b">
        <v>1</v>
      </c>
      <c r="D12682" t="s">
        <v>88</v>
      </c>
      <c r="E12682">
        <v>971</v>
      </c>
      <c r="F12682">
        <v>2020</v>
      </c>
    </row>
    <row r="12683" spans="1:6" x14ac:dyDescent="0.25">
      <c r="A12683" t="s">
        <v>2454</v>
      </c>
      <c r="B12683" t="s">
        <v>2401</v>
      </c>
      <c r="C12683" t="b">
        <v>1</v>
      </c>
      <c r="D12683" t="s">
        <v>8</v>
      </c>
      <c r="E12683">
        <v>147468</v>
      </c>
      <c r="F12683">
        <v>2020</v>
      </c>
    </row>
    <row r="12684" spans="1:6" x14ac:dyDescent="0.25">
      <c r="A12684" t="s">
        <v>2408</v>
      </c>
      <c r="B12684" t="s">
        <v>2401</v>
      </c>
      <c r="C12684" t="b">
        <v>1</v>
      </c>
      <c r="D12684" t="s">
        <v>88</v>
      </c>
      <c r="E12684">
        <v>5512.32</v>
      </c>
      <c r="F12684">
        <v>2020</v>
      </c>
    </row>
    <row r="12685" spans="1:6" x14ac:dyDescent="0.25">
      <c r="A12685" t="s">
        <v>2408</v>
      </c>
      <c r="B12685" t="s">
        <v>2401</v>
      </c>
      <c r="C12685" t="b">
        <v>1</v>
      </c>
      <c r="D12685" t="s">
        <v>88</v>
      </c>
      <c r="E12685">
        <v>8160</v>
      </c>
      <c r="F12685">
        <v>2020</v>
      </c>
    </row>
    <row r="12686" spans="1:6" x14ac:dyDescent="0.25">
      <c r="A12686" t="s">
        <v>2408</v>
      </c>
      <c r="B12686" t="s">
        <v>2401</v>
      </c>
      <c r="C12686" t="b">
        <v>1</v>
      </c>
      <c r="D12686" t="s">
        <v>88</v>
      </c>
      <c r="E12686">
        <v>15448</v>
      </c>
      <c r="F12686">
        <v>2020</v>
      </c>
    </row>
    <row r="12687" spans="1:6" x14ac:dyDescent="0.25">
      <c r="A12687" t="s">
        <v>2408</v>
      </c>
      <c r="B12687" t="s">
        <v>2401</v>
      </c>
      <c r="C12687" t="b">
        <v>1</v>
      </c>
      <c r="D12687" t="s">
        <v>88</v>
      </c>
      <c r="E12687">
        <v>15979</v>
      </c>
      <c r="F12687">
        <v>2020</v>
      </c>
    </row>
    <row r="12688" spans="1:6" x14ac:dyDescent="0.25">
      <c r="A12688" t="s">
        <v>2408</v>
      </c>
      <c r="B12688" t="s">
        <v>2401</v>
      </c>
      <c r="C12688" t="b">
        <v>1</v>
      </c>
      <c r="D12688" t="s">
        <v>88</v>
      </c>
      <c r="E12688">
        <v>15995</v>
      </c>
      <c r="F12688">
        <v>2020</v>
      </c>
    </row>
    <row r="12689" spans="1:6" x14ac:dyDescent="0.25">
      <c r="A12689" t="s">
        <v>2408</v>
      </c>
      <c r="B12689" t="s">
        <v>2401</v>
      </c>
      <c r="C12689" t="b">
        <v>1</v>
      </c>
      <c r="D12689" t="s">
        <v>88</v>
      </c>
      <c r="E12689">
        <v>17770</v>
      </c>
      <c r="F12689">
        <v>2020</v>
      </c>
    </row>
    <row r="12690" spans="1:6" x14ac:dyDescent="0.25">
      <c r="A12690" t="s">
        <v>2408</v>
      </c>
      <c r="B12690" t="s">
        <v>2401</v>
      </c>
      <c r="C12690" t="b">
        <v>1</v>
      </c>
      <c r="D12690" t="s">
        <v>88</v>
      </c>
      <c r="E12690">
        <v>16530</v>
      </c>
      <c r="F12690">
        <v>2020</v>
      </c>
    </row>
    <row r="12691" spans="1:6" x14ac:dyDescent="0.25">
      <c r="A12691" t="s">
        <v>2454</v>
      </c>
      <c r="B12691" t="s">
        <v>2401</v>
      </c>
      <c r="C12691" t="b">
        <v>1</v>
      </c>
      <c r="D12691" t="s">
        <v>97</v>
      </c>
      <c r="E12691">
        <v>23606</v>
      </c>
      <c r="F12691">
        <v>2020</v>
      </c>
    </row>
    <row r="12692" spans="1:6" x14ac:dyDescent="0.25">
      <c r="A12692" t="s">
        <v>2353</v>
      </c>
      <c r="B12692" t="s">
        <v>2350</v>
      </c>
      <c r="C12692" t="b">
        <v>0</v>
      </c>
      <c r="D12692" t="s">
        <v>52</v>
      </c>
      <c r="E12692">
        <v>42.856000000000002</v>
      </c>
      <c r="F12692">
        <v>2020</v>
      </c>
    </row>
    <row r="12693" spans="1:6" x14ac:dyDescent="0.25">
      <c r="A12693" t="s">
        <v>2446</v>
      </c>
      <c r="B12693" t="s">
        <v>2352</v>
      </c>
      <c r="C12693" t="b">
        <v>0</v>
      </c>
      <c r="D12693" t="s">
        <v>52</v>
      </c>
      <c r="E12693">
        <v>35233.144</v>
      </c>
      <c r="F12693">
        <v>2020</v>
      </c>
    </row>
    <row r="12694" spans="1:6" x14ac:dyDescent="0.25">
      <c r="A12694" t="s">
        <v>2390</v>
      </c>
      <c r="B12694" t="s">
        <v>2401</v>
      </c>
      <c r="C12694" t="b">
        <v>1</v>
      </c>
      <c r="D12694" t="s">
        <v>88</v>
      </c>
      <c r="E12694">
        <v>8815</v>
      </c>
      <c r="F12694">
        <v>2020</v>
      </c>
    </row>
    <row r="12695" spans="1:6" x14ac:dyDescent="0.25">
      <c r="A12695" t="s">
        <v>2446</v>
      </c>
      <c r="B12695" t="s">
        <v>2401</v>
      </c>
      <c r="C12695" t="b">
        <v>1</v>
      </c>
      <c r="D12695" t="s">
        <v>88</v>
      </c>
      <c r="E12695">
        <v>3847</v>
      </c>
      <c r="F12695">
        <v>2020</v>
      </c>
    </row>
    <row r="12696" spans="1:6" x14ac:dyDescent="0.25">
      <c r="A12696" t="s">
        <v>2454</v>
      </c>
      <c r="B12696" t="s">
        <v>2401</v>
      </c>
      <c r="C12696" t="b">
        <v>1</v>
      </c>
      <c r="D12696" t="s">
        <v>88</v>
      </c>
      <c r="E12696">
        <v>9137</v>
      </c>
      <c r="F12696">
        <v>2020</v>
      </c>
    </row>
    <row r="12697" spans="1:6" x14ac:dyDescent="0.25">
      <c r="A12697" t="s">
        <v>2390</v>
      </c>
      <c r="B12697" t="s">
        <v>2401</v>
      </c>
      <c r="C12697" t="b">
        <v>1</v>
      </c>
      <c r="D12697" t="s">
        <v>88</v>
      </c>
      <c r="E12697">
        <v>8676</v>
      </c>
      <c r="F12697">
        <v>2020</v>
      </c>
    </row>
    <row r="12698" spans="1:6" x14ac:dyDescent="0.25">
      <c r="A12698" t="s">
        <v>2408</v>
      </c>
      <c r="B12698" t="s">
        <v>2401</v>
      </c>
      <c r="C12698" t="b">
        <v>1</v>
      </c>
      <c r="D12698" t="s">
        <v>69</v>
      </c>
      <c r="E12698">
        <v>3175</v>
      </c>
      <c r="F12698">
        <v>2020</v>
      </c>
    </row>
    <row r="12699" spans="1:6" x14ac:dyDescent="0.25">
      <c r="A12699" t="s">
        <v>2408</v>
      </c>
      <c r="B12699" t="s">
        <v>2401</v>
      </c>
      <c r="C12699" t="b">
        <v>1</v>
      </c>
      <c r="D12699" t="s">
        <v>69</v>
      </c>
      <c r="E12699">
        <v>5558</v>
      </c>
      <c r="F12699">
        <v>2020</v>
      </c>
    </row>
    <row r="12700" spans="1:6" x14ac:dyDescent="0.25">
      <c r="A12700" t="s">
        <v>2408</v>
      </c>
      <c r="B12700" t="s">
        <v>2401</v>
      </c>
      <c r="C12700" t="b">
        <v>1</v>
      </c>
      <c r="D12700" t="s">
        <v>69</v>
      </c>
      <c r="E12700">
        <v>5222</v>
      </c>
      <c r="F12700">
        <v>2020</v>
      </c>
    </row>
    <row r="12701" spans="1:6" x14ac:dyDescent="0.25">
      <c r="A12701" t="s">
        <v>2408</v>
      </c>
      <c r="B12701" t="s">
        <v>2401</v>
      </c>
      <c r="C12701" t="b">
        <v>1</v>
      </c>
      <c r="D12701" t="s">
        <v>88</v>
      </c>
      <c r="E12701">
        <v>15557</v>
      </c>
      <c r="F12701">
        <v>2020</v>
      </c>
    </row>
    <row r="12702" spans="1:6" x14ac:dyDescent="0.25">
      <c r="A12702" t="s">
        <v>2408</v>
      </c>
      <c r="B12702" t="s">
        <v>2401</v>
      </c>
      <c r="C12702" t="b">
        <v>1</v>
      </c>
      <c r="D12702" t="s">
        <v>55</v>
      </c>
      <c r="E12702">
        <v>1714</v>
      </c>
      <c r="F12702">
        <v>2020</v>
      </c>
    </row>
    <row r="12703" spans="1:6" x14ac:dyDescent="0.25">
      <c r="A12703" t="s">
        <v>2454</v>
      </c>
      <c r="B12703" t="s">
        <v>2401</v>
      </c>
      <c r="C12703" t="b">
        <v>1</v>
      </c>
      <c r="D12703" t="s">
        <v>55</v>
      </c>
      <c r="E12703">
        <v>6581</v>
      </c>
      <c r="F12703">
        <v>2020</v>
      </c>
    </row>
    <row r="12704" spans="1:6" x14ac:dyDescent="0.25">
      <c r="A12704" t="s">
        <v>2454</v>
      </c>
      <c r="B12704" t="s">
        <v>2401</v>
      </c>
      <c r="C12704" t="b">
        <v>1</v>
      </c>
      <c r="D12704" t="s">
        <v>55</v>
      </c>
      <c r="E12704">
        <v>2458</v>
      </c>
      <c r="F12704">
        <v>2020</v>
      </c>
    </row>
    <row r="12705" spans="1:6" x14ac:dyDescent="0.25">
      <c r="A12705" t="s">
        <v>2408</v>
      </c>
      <c r="B12705" t="s">
        <v>2401</v>
      </c>
      <c r="C12705" t="b">
        <v>1</v>
      </c>
      <c r="D12705" t="s">
        <v>55</v>
      </c>
      <c r="E12705">
        <v>2274</v>
      </c>
      <c r="F12705">
        <v>2020</v>
      </c>
    </row>
    <row r="12706" spans="1:6" x14ac:dyDescent="0.25">
      <c r="A12706" t="s">
        <v>2408</v>
      </c>
      <c r="B12706" t="s">
        <v>2401</v>
      </c>
      <c r="C12706" t="b">
        <v>1</v>
      </c>
      <c r="D12706" t="s">
        <v>55</v>
      </c>
      <c r="E12706">
        <v>1495</v>
      </c>
      <c r="F12706">
        <v>2020</v>
      </c>
    </row>
    <row r="12707" spans="1:6" x14ac:dyDescent="0.25">
      <c r="A12707" t="s">
        <v>2408</v>
      </c>
      <c r="B12707" t="s">
        <v>2401</v>
      </c>
      <c r="C12707" t="b">
        <v>1</v>
      </c>
      <c r="D12707" t="s">
        <v>55</v>
      </c>
      <c r="E12707">
        <v>3000</v>
      </c>
      <c r="F12707">
        <v>2020</v>
      </c>
    </row>
    <row r="12708" spans="1:6" x14ac:dyDescent="0.25">
      <c r="A12708" t="s">
        <v>2408</v>
      </c>
      <c r="B12708" t="s">
        <v>2339</v>
      </c>
      <c r="C12708" t="b">
        <v>1</v>
      </c>
      <c r="D12708" t="s">
        <v>37</v>
      </c>
      <c r="E12708">
        <v>370850</v>
      </c>
      <c r="F12708">
        <v>2020</v>
      </c>
    </row>
    <row r="12709" spans="1:6" x14ac:dyDescent="0.25">
      <c r="A12709" t="s">
        <v>2408</v>
      </c>
      <c r="B12709" t="s">
        <v>2401</v>
      </c>
      <c r="C12709" t="b">
        <v>1</v>
      </c>
      <c r="D12709" t="s">
        <v>55</v>
      </c>
      <c r="E12709">
        <v>4520</v>
      </c>
      <c r="F12709">
        <v>2020</v>
      </c>
    </row>
    <row r="12710" spans="1:6" x14ac:dyDescent="0.25">
      <c r="A12710" t="s">
        <v>2408</v>
      </c>
      <c r="B12710" t="s">
        <v>2401</v>
      </c>
      <c r="C12710" t="b">
        <v>1</v>
      </c>
      <c r="D12710" t="s">
        <v>55</v>
      </c>
      <c r="E12710">
        <v>3264</v>
      </c>
      <c r="F12710">
        <v>2020</v>
      </c>
    </row>
    <row r="12711" spans="1:6" x14ac:dyDescent="0.25">
      <c r="A12711" t="s">
        <v>2408</v>
      </c>
      <c r="B12711" t="s">
        <v>2401</v>
      </c>
      <c r="C12711" t="b">
        <v>1</v>
      </c>
      <c r="D12711" t="s">
        <v>114</v>
      </c>
      <c r="E12711">
        <v>951</v>
      </c>
      <c r="F12711">
        <v>2020</v>
      </c>
    </row>
    <row r="12712" spans="1:6" x14ac:dyDescent="0.25">
      <c r="A12712" t="s">
        <v>2408</v>
      </c>
      <c r="B12712" t="s">
        <v>2401</v>
      </c>
      <c r="C12712" t="b">
        <v>1</v>
      </c>
      <c r="D12712" t="s">
        <v>45</v>
      </c>
      <c r="E12712">
        <v>4441</v>
      </c>
      <c r="F12712">
        <v>2020</v>
      </c>
    </row>
    <row r="12713" spans="1:6" x14ac:dyDescent="0.25">
      <c r="A12713" t="s">
        <v>2408</v>
      </c>
      <c r="B12713" t="s">
        <v>2401</v>
      </c>
      <c r="C12713" t="b">
        <v>1</v>
      </c>
      <c r="D12713" t="s">
        <v>45</v>
      </c>
      <c r="E12713">
        <v>3461</v>
      </c>
      <c r="F12713">
        <v>2020</v>
      </c>
    </row>
    <row r="12714" spans="1:6" x14ac:dyDescent="0.25">
      <c r="A12714" t="s">
        <v>2408</v>
      </c>
      <c r="B12714" t="s">
        <v>2401</v>
      </c>
      <c r="C12714" t="b">
        <v>1</v>
      </c>
      <c r="D12714" t="s">
        <v>45</v>
      </c>
      <c r="E12714">
        <v>3222</v>
      </c>
      <c r="F12714">
        <v>2020</v>
      </c>
    </row>
    <row r="12715" spans="1:6" x14ac:dyDescent="0.25">
      <c r="A12715" t="s">
        <v>2408</v>
      </c>
      <c r="B12715" t="s">
        <v>2401</v>
      </c>
      <c r="C12715" t="b">
        <v>1</v>
      </c>
      <c r="D12715" t="s">
        <v>42</v>
      </c>
      <c r="E12715">
        <v>1805</v>
      </c>
      <c r="F12715">
        <v>2020</v>
      </c>
    </row>
    <row r="12716" spans="1:6" x14ac:dyDescent="0.25">
      <c r="A12716" t="s">
        <v>2408</v>
      </c>
      <c r="B12716" t="s">
        <v>2401</v>
      </c>
      <c r="C12716" t="b">
        <v>1</v>
      </c>
      <c r="D12716" t="s">
        <v>16</v>
      </c>
      <c r="E12716">
        <v>8443</v>
      </c>
      <c r="F12716">
        <v>2020</v>
      </c>
    </row>
    <row r="12717" spans="1:6" x14ac:dyDescent="0.25">
      <c r="A12717" t="s">
        <v>2408</v>
      </c>
      <c r="B12717" t="s">
        <v>2401</v>
      </c>
      <c r="C12717" t="b">
        <v>1</v>
      </c>
      <c r="D12717" t="s">
        <v>55</v>
      </c>
      <c r="E12717">
        <v>7940</v>
      </c>
      <c r="F12717">
        <v>2020</v>
      </c>
    </row>
    <row r="12718" spans="1:6" x14ac:dyDescent="0.25">
      <c r="A12718" t="s">
        <v>2408</v>
      </c>
      <c r="B12718" t="s">
        <v>2401</v>
      </c>
      <c r="C12718" t="b">
        <v>1</v>
      </c>
      <c r="D12718" t="s">
        <v>66</v>
      </c>
      <c r="E12718">
        <v>4409</v>
      </c>
      <c r="F12718">
        <v>2020</v>
      </c>
    </row>
    <row r="12719" spans="1:6" x14ac:dyDescent="0.25">
      <c r="A12719" t="s">
        <v>2390</v>
      </c>
      <c r="B12719" t="s">
        <v>2401</v>
      </c>
      <c r="C12719" t="b">
        <v>1</v>
      </c>
      <c r="D12719" t="s">
        <v>15</v>
      </c>
      <c r="E12719">
        <v>1816</v>
      </c>
      <c r="F12719">
        <v>2020</v>
      </c>
    </row>
    <row r="12720" spans="1:6" x14ac:dyDescent="0.25">
      <c r="A12720" t="s">
        <v>2408</v>
      </c>
      <c r="B12720" t="s">
        <v>2401</v>
      </c>
      <c r="C12720" t="b">
        <v>1</v>
      </c>
      <c r="D12720" t="s">
        <v>105</v>
      </c>
      <c r="E12720">
        <v>9097</v>
      </c>
      <c r="F12720">
        <v>2020</v>
      </c>
    </row>
    <row r="12721" spans="1:6" x14ac:dyDescent="0.25">
      <c r="A12721" t="s">
        <v>2408</v>
      </c>
      <c r="B12721" t="s">
        <v>2401</v>
      </c>
      <c r="C12721" t="b">
        <v>1</v>
      </c>
      <c r="D12721" t="s">
        <v>105</v>
      </c>
      <c r="E12721">
        <v>18720</v>
      </c>
      <c r="F12721">
        <v>2020</v>
      </c>
    </row>
    <row r="12722" spans="1:6" x14ac:dyDescent="0.25">
      <c r="A12722" t="s">
        <v>2408</v>
      </c>
      <c r="B12722" t="s">
        <v>2401</v>
      </c>
      <c r="C12722" t="b">
        <v>1</v>
      </c>
      <c r="D12722" t="s">
        <v>105</v>
      </c>
      <c r="E12722">
        <v>12868</v>
      </c>
      <c r="F12722">
        <v>2020</v>
      </c>
    </row>
    <row r="12723" spans="1:6" x14ac:dyDescent="0.25">
      <c r="A12723" t="s">
        <v>2408</v>
      </c>
      <c r="B12723" t="s">
        <v>2401</v>
      </c>
      <c r="C12723" t="b">
        <v>1</v>
      </c>
      <c r="D12723" t="s">
        <v>105</v>
      </c>
      <c r="E12723">
        <v>9185</v>
      </c>
      <c r="F12723">
        <v>2020</v>
      </c>
    </row>
    <row r="12724" spans="1:6" x14ac:dyDescent="0.25">
      <c r="A12724" t="s">
        <v>2408</v>
      </c>
      <c r="B12724" t="s">
        <v>2401</v>
      </c>
      <c r="C12724" t="b">
        <v>1</v>
      </c>
      <c r="D12724" t="s">
        <v>105</v>
      </c>
      <c r="E12724">
        <v>13185</v>
      </c>
      <c r="F12724">
        <v>2020</v>
      </c>
    </row>
    <row r="12725" spans="1:6" x14ac:dyDescent="0.25">
      <c r="A12725" t="s">
        <v>2408</v>
      </c>
      <c r="B12725" t="s">
        <v>2401</v>
      </c>
      <c r="C12725" t="b">
        <v>1</v>
      </c>
      <c r="D12725" t="s">
        <v>60</v>
      </c>
      <c r="E12725">
        <v>5337</v>
      </c>
      <c r="F12725">
        <v>2020</v>
      </c>
    </row>
    <row r="12726" spans="1:6" x14ac:dyDescent="0.25">
      <c r="A12726" t="s">
        <v>2454</v>
      </c>
      <c r="B12726" t="s">
        <v>2401</v>
      </c>
      <c r="C12726" t="b">
        <v>1</v>
      </c>
      <c r="D12726" t="s">
        <v>60</v>
      </c>
      <c r="E12726">
        <v>2818</v>
      </c>
      <c r="F12726">
        <v>2020</v>
      </c>
    </row>
    <row r="12727" spans="1:6" x14ac:dyDescent="0.25">
      <c r="A12727" t="s">
        <v>2408</v>
      </c>
      <c r="B12727" t="s">
        <v>2339</v>
      </c>
      <c r="C12727" t="b">
        <v>1</v>
      </c>
      <c r="D12727" t="s">
        <v>93</v>
      </c>
      <c r="E12727">
        <v>200813</v>
      </c>
      <c r="F12727">
        <v>2020</v>
      </c>
    </row>
    <row r="12728" spans="1:6" x14ac:dyDescent="0.25">
      <c r="A12728" t="s">
        <v>2400</v>
      </c>
      <c r="B12728" t="s">
        <v>2401</v>
      </c>
      <c r="C12728" t="b">
        <v>1</v>
      </c>
      <c r="D12728" t="s">
        <v>111</v>
      </c>
      <c r="E12728">
        <v>2990</v>
      </c>
      <c r="F12728">
        <v>2020</v>
      </c>
    </row>
    <row r="12729" spans="1:6" x14ac:dyDescent="0.25">
      <c r="A12729" t="s">
        <v>2454</v>
      </c>
      <c r="B12729" t="s">
        <v>2401</v>
      </c>
      <c r="C12729" t="b">
        <v>1</v>
      </c>
      <c r="D12729" t="s">
        <v>37</v>
      </c>
      <c r="E12729">
        <v>3422</v>
      </c>
      <c r="F12729">
        <v>2020</v>
      </c>
    </row>
    <row r="12730" spans="1:6" x14ac:dyDescent="0.25">
      <c r="A12730" t="s">
        <v>2332</v>
      </c>
      <c r="B12730" t="s">
        <v>2372</v>
      </c>
      <c r="C12730" t="b">
        <v>0</v>
      </c>
      <c r="D12730" t="s">
        <v>37</v>
      </c>
      <c r="E12730">
        <v>-37</v>
      </c>
      <c r="F12730">
        <v>2020</v>
      </c>
    </row>
    <row r="12731" spans="1:6" x14ac:dyDescent="0.25">
      <c r="A12731" t="s">
        <v>2454</v>
      </c>
      <c r="B12731" t="s">
        <v>2401</v>
      </c>
      <c r="C12731" t="b">
        <v>1</v>
      </c>
      <c r="D12731" t="s">
        <v>37</v>
      </c>
      <c r="E12731">
        <v>3566</v>
      </c>
      <c r="F12731">
        <v>2020</v>
      </c>
    </row>
    <row r="12732" spans="1:6" x14ac:dyDescent="0.25">
      <c r="A12732" t="s">
        <v>2408</v>
      </c>
      <c r="B12732" t="s">
        <v>2401</v>
      </c>
      <c r="C12732" t="b">
        <v>1</v>
      </c>
      <c r="D12732" t="s">
        <v>69</v>
      </c>
      <c r="E12732">
        <v>6476</v>
      </c>
      <c r="F12732">
        <v>2020</v>
      </c>
    </row>
    <row r="12733" spans="1:6" x14ac:dyDescent="0.25">
      <c r="A12733" t="s">
        <v>2408</v>
      </c>
      <c r="B12733" t="s">
        <v>2401</v>
      </c>
      <c r="C12733" t="b">
        <v>1</v>
      </c>
      <c r="D12733" t="s">
        <v>69</v>
      </c>
      <c r="E12733">
        <v>6034</v>
      </c>
      <c r="F12733">
        <v>2020</v>
      </c>
    </row>
    <row r="12734" spans="1:6" x14ac:dyDescent="0.25">
      <c r="A12734" t="s">
        <v>2408</v>
      </c>
      <c r="B12734" t="s">
        <v>2401</v>
      </c>
      <c r="C12734" t="b">
        <v>1</v>
      </c>
      <c r="D12734" t="s">
        <v>69</v>
      </c>
      <c r="E12734">
        <v>6236</v>
      </c>
      <c r="F12734">
        <v>2020</v>
      </c>
    </row>
    <row r="12735" spans="1:6" x14ac:dyDescent="0.25">
      <c r="A12735" t="s">
        <v>2408</v>
      </c>
      <c r="B12735" t="s">
        <v>2401</v>
      </c>
      <c r="C12735" t="b">
        <v>1</v>
      </c>
      <c r="D12735" t="s">
        <v>97</v>
      </c>
      <c r="E12735">
        <v>4368</v>
      </c>
      <c r="F12735">
        <v>2020</v>
      </c>
    </row>
    <row r="12736" spans="1:6" x14ac:dyDescent="0.25">
      <c r="A12736" t="s">
        <v>2454</v>
      </c>
      <c r="B12736" t="s">
        <v>2401</v>
      </c>
      <c r="C12736" t="b">
        <v>1</v>
      </c>
      <c r="D12736" t="s">
        <v>15</v>
      </c>
      <c r="E12736">
        <v>7019</v>
      </c>
      <c r="F12736">
        <v>2020</v>
      </c>
    </row>
    <row r="12737" spans="1:6" x14ac:dyDescent="0.25">
      <c r="A12737" t="s">
        <v>2408</v>
      </c>
      <c r="B12737" t="s">
        <v>2401</v>
      </c>
      <c r="C12737" t="b">
        <v>1</v>
      </c>
      <c r="D12737" t="s">
        <v>119</v>
      </c>
      <c r="E12737">
        <v>3971</v>
      </c>
      <c r="F12737">
        <v>2020</v>
      </c>
    </row>
    <row r="12738" spans="1:6" x14ac:dyDescent="0.25">
      <c r="A12738" t="s">
        <v>2446</v>
      </c>
      <c r="B12738" t="s">
        <v>2401</v>
      </c>
      <c r="C12738" t="b">
        <v>1</v>
      </c>
      <c r="D12738" t="s">
        <v>55</v>
      </c>
      <c r="E12738">
        <v>4736</v>
      </c>
      <c r="F12738">
        <v>2020</v>
      </c>
    </row>
    <row r="12739" spans="1:6" x14ac:dyDescent="0.25">
      <c r="A12739" t="s">
        <v>2446</v>
      </c>
      <c r="B12739" t="s">
        <v>2401</v>
      </c>
      <c r="C12739" t="b">
        <v>1</v>
      </c>
      <c r="D12739" t="s">
        <v>55</v>
      </c>
      <c r="E12739">
        <v>19569</v>
      </c>
      <c r="F12739">
        <v>2020</v>
      </c>
    </row>
    <row r="12740" spans="1:6" x14ac:dyDescent="0.25">
      <c r="A12740" t="s">
        <v>2394</v>
      </c>
      <c r="B12740" t="s">
        <v>2339</v>
      </c>
      <c r="C12740" t="b">
        <v>1</v>
      </c>
      <c r="D12740" t="s">
        <v>114</v>
      </c>
      <c r="E12740">
        <v>994401</v>
      </c>
      <c r="F12740">
        <v>2020</v>
      </c>
    </row>
    <row r="12741" spans="1:6" x14ac:dyDescent="0.25">
      <c r="A12741" t="s">
        <v>2400</v>
      </c>
      <c r="B12741" t="s">
        <v>2339</v>
      </c>
      <c r="C12741" t="b">
        <v>1</v>
      </c>
      <c r="D12741" t="s">
        <v>35</v>
      </c>
      <c r="E12741">
        <v>388234</v>
      </c>
      <c r="F12741">
        <v>2020</v>
      </c>
    </row>
    <row r="12742" spans="1:6" x14ac:dyDescent="0.25">
      <c r="A12742" t="s">
        <v>2454</v>
      </c>
      <c r="B12742" t="s">
        <v>2401</v>
      </c>
      <c r="C12742" t="b">
        <v>1</v>
      </c>
      <c r="D12742" t="s">
        <v>97</v>
      </c>
      <c r="E12742">
        <v>21768</v>
      </c>
      <c r="F12742">
        <v>2020</v>
      </c>
    </row>
    <row r="12743" spans="1:6" x14ac:dyDescent="0.25">
      <c r="A12743" t="s">
        <v>2408</v>
      </c>
      <c r="B12743" t="s">
        <v>2401</v>
      </c>
      <c r="C12743" t="b">
        <v>1</v>
      </c>
      <c r="D12743" t="s">
        <v>88</v>
      </c>
      <c r="E12743">
        <v>3871</v>
      </c>
      <c r="F12743">
        <v>2020</v>
      </c>
    </row>
    <row r="12744" spans="1:6" x14ac:dyDescent="0.25">
      <c r="A12744" t="s">
        <v>2408</v>
      </c>
      <c r="B12744" t="s">
        <v>2401</v>
      </c>
      <c r="C12744" t="b">
        <v>1</v>
      </c>
      <c r="D12744" t="s">
        <v>15</v>
      </c>
      <c r="E12744">
        <v>3484</v>
      </c>
      <c r="F12744">
        <v>2020</v>
      </c>
    </row>
    <row r="12745" spans="1:6" x14ac:dyDescent="0.25">
      <c r="A12745" t="s">
        <v>2408</v>
      </c>
      <c r="B12745" t="s">
        <v>2401</v>
      </c>
      <c r="C12745" t="b">
        <v>1</v>
      </c>
      <c r="D12745" t="s">
        <v>15</v>
      </c>
      <c r="E12745">
        <v>3484</v>
      </c>
      <c r="F12745">
        <v>2020</v>
      </c>
    </row>
    <row r="12746" spans="1:6" x14ac:dyDescent="0.25">
      <c r="A12746" t="s">
        <v>2446</v>
      </c>
      <c r="B12746" t="s">
        <v>2401</v>
      </c>
      <c r="C12746" t="b">
        <v>1</v>
      </c>
      <c r="D12746" t="s">
        <v>55</v>
      </c>
      <c r="E12746">
        <v>3716</v>
      </c>
      <c r="F12746">
        <v>2020</v>
      </c>
    </row>
    <row r="12747" spans="1:6" x14ac:dyDescent="0.25">
      <c r="A12747" t="s">
        <v>2408</v>
      </c>
      <c r="B12747" t="s">
        <v>2401</v>
      </c>
      <c r="C12747" t="b">
        <v>1</v>
      </c>
      <c r="D12747" t="s">
        <v>88</v>
      </c>
      <c r="E12747">
        <v>3944</v>
      </c>
      <c r="F12747">
        <v>2020</v>
      </c>
    </row>
    <row r="12748" spans="1:6" x14ac:dyDescent="0.25">
      <c r="A12748" t="s">
        <v>2408</v>
      </c>
      <c r="B12748" t="s">
        <v>2401</v>
      </c>
      <c r="C12748" t="b">
        <v>1</v>
      </c>
      <c r="D12748" t="s">
        <v>88</v>
      </c>
      <c r="E12748">
        <v>9623</v>
      </c>
      <c r="F12748">
        <v>2020</v>
      </c>
    </row>
    <row r="12749" spans="1:6" x14ac:dyDescent="0.25">
      <c r="A12749" t="s">
        <v>2400</v>
      </c>
      <c r="B12749" t="s">
        <v>2401</v>
      </c>
      <c r="C12749" t="b">
        <v>1</v>
      </c>
      <c r="D12749" t="s">
        <v>15</v>
      </c>
      <c r="E12749">
        <v>416917</v>
      </c>
      <c r="F12749">
        <v>2020</v>
      </c>
    </row>
    <row r="12750" spans="1:6" x14ac:dyDescent="0.25">
      <c r="A12750" t="s">
        <v>2408</v>
      </c>
      <c r="B12750" t="s">
        <v>2401</v>
      </c>
      <c r="C12750" t="b">
        <v>1</v>
      </c>
      <c r="D12750" t="s">
        <v>79</v>
      </c>
      <c r="E12750">
        <v>3585</v>
      </c>
      <c r="F12750">
        <v>2020</v>
      </c>
    </row>
    <row r="12751" spans="1:6" x14ac:dyDescent="0.25">
      <c r="A12751" t="s">
        <v>2390</v>
      </c>
      <c r="B12751" t="s">
        <v>2341</v>
      </c>
      <c r="C12751" t="b">
        <v>0</v>
      </c>
      <c r="D12751" t="s">
        <v>114</v>
      </c>
      <c r="E12751">
        <v>793</v>
      </c>
      <c r="F12751">
        <v>2020</v>
      </c>
    </row>
    <row r="12752" spans="1:6" x14ac:dyDescent="0.25">
      <c r="A12752" t="s">
        <v>2454</v>
      </c>
      <c r="B12752" t="s">
        <v>2339</v>
      </c>
      <c r="C12752" t="b">
        <v>0</v>
      </c>
      <c r="D12752" t="s">
        <v>93</v>
      </c>
      <c r="E12752">
        <v>7398</v>
      </c>
      <c r="F12752">
        <v>2020</v>
      </c>
    </row>
    <row r="12753" spans="1:6" x14ac:dyDescent="0.25">
      <c r="A12753" t="s">
        <v>2408</v>
      </c>
      <c r="B12753" t="s">
        <v>2339</v>
      </c>
      <c r="C12753" t="b">
        <v>1</v>
      </c>
      <c r="D12753" t="s">
        <v>60</v>
      </c>
      <c r="E12753">
        <v>850472</v>
      </c>
      <c r="F12753">
        <v>2020</v>
      </c>
    </row>
    <row r="12754" spans="1:6" x14ac:dyDescent="0.25">
      <c r="A12754" t="s">
        <v>2446</v>
      </c>
      <c r="B12754" t="s">
        <v>2401</v>
      </c>
      <c r="C12754" t="b">
        <v>1</v>
      </c>
      <c r="D12754" t="s">
        <v>52</v>
      </c>
      <c r="E12754">
        <v>2068</v>
      </c>
      <c r="F12754">
        <v>2020</v>
      </c>
    </row>
    <row r="12755" spans="1:6" x14ac:dyDescent="0.25">
      <c r="A12755" t="s">
        <v>2446</v>
      </c>
      <c r="B12755" t="s">
        <v>2401</v>
      </c>
      <c r="C12755" t="b">
        <v>1</v>
      </c>
      <c r="D12755" t="s">
        <v>79</v>
      </c>
      <c r="E12755">
        <v>3632</v>
      </c>
      <c r="F12755">
        <v>2020</v>
      </c>
    </row>
    <row r="12756" spans="1:6" x14ac:dyDescent="0.25">
      <c r="A12756" t="s">
        <v>2446</v>
      </c>
      <c r="B12756" t="s">
        <v>2401</v>
      </c>
      <c r="C12756" t="b">
        <v>1</v>
      </c>
      <c r="D12756" t="s">
        <v>79</v>
      </c>
      <c r="E12756">
        <v>3299</v>
      </c>
      <c r="F12756">
        <v>2020</v>
      </c>
    </row>
    <row r="12757" spans="1:6" x14ac:dyDescent="0.25">
      <c r="A12757" t="s">
        <v>2332</v>
      </c>
      <c r="B12757" t="s">
        <v>2372</v>
      </c>
      <c r="C12757" t="b">
        <v>0</v>
      </c>
      <c r="D12757" t="s">
        <v>114</v>
      </c>
      <c r="E12757">
        <v>-144</v>
      </c>
      <c r="F12757">
        <v>2020</v>
      </c>
    </row>
    <row r="12758" spans="1:6" x14ac:dyDescent="0.25">
      <c r="A12758" t="s">
        <v>2408</v>
      </c>
      <c r="B12758" t="s">
        <v>2401</v>
      </c>
      <c r="C12758" t="b">
        <v>1</v>
      </c>
      <c r="D12758" t="s">
        <v>60</v>
      </c>
      <c r="E12758">
        <v>7611</v>
      </c>
      <c r="F12758">
        <v>2020</v>
      </c>
    </row>
    <row r="12759" spans="1:6" x14ac:dyDescent="0.25">
      <c r="A12759" t="s">
        <v>2408</v>
      </c>
      <c r="B12759" t="s">
        <v>2401</v>
      </c>
      <c r="C12759" t="b">
        <v>1</v>
      </c>
      <c r="D12759" t="s">
        <v>55</v>
      </c>
      <c r="E12759">
        <v>2745</v>
      </c>
      <c r="F12759">
        <v>2020</v>
      </c>
    </row>
    <row r="12760" spans="1:6" x14ac:dyDescent="0.25">
      <c r="A12760" t="s">
        <v>2454</v>
      </c>
      <c r="B12760" t="s">
        <v>2401</v>
      </c>
      <c r="C12760" t="b">
        <v>1</v>
      </c>
      <c r="D12760" t="s">
        <v>114</v>
      </c>
      <c r="E12760">
        <v>384440</v>
      </c>
      <c r="F12760">
        <v>2020</v>
      </c>
    </row>
    <row r="12761" spans="1:6" x14ac:dyDescent="0.25">
      <c r="A12761" t="s">
        <v>2454</v>
      </c>
      <c r="B12761" t="s">
        <v>2401</v>
      </c>
      <c r="C12761" t="b">
        <v>1</v>
      </c>
      <c r="D12761" t="s">
        <v>134</v>
      </c>
      <c r="E12761">
        <v>165364</v>
      </c>
      <c r="F12761">
        <v>2020</v>
      </c>
    </row>
    <row r="12762" spans="1:6" x14ac:dyDescent="0.25">
      <c r="A12762" t="s">
        <v>2446</v>
      </c>
      <c r="B12762" t="s">
        <v>2401</v>
      </c>
      <c r="C12762" t="b">
        <v>1</v>
      </c>
      <c r="D12762" t="s">
        <v>114</v>
      </c>
      <c r="E12762">
        <v>11389</v>
      </c>
      <c r="F12762">
        <v>2020</v>
      </c>
    </row>
    <row r="12763" spans="1:6" x14ac:dyDescent="0.25">
      <c r="A12763" t="s">
        <v>2446</v>
      </c>
      <c r="B12763" t="s">
        <v>2401</v>
      </c>
      <c r="C12763" t="b">
        <v>1</v>
      </c>
      <c r="D12763" t="s">
        <v>55</v>
      </c>
      <c r="E12763">
        <v>3543</v>
      </c>
      <c r="F12763">
        <v>2020</v>
      </c>
    </row>
    <row r="12764" spans="1:6" x14ac:dyDescent="0.25">
      <c r="A12764" t="s">
        <v>2446</v>
      </c>
      <c r="B12764" t="s">
        <v>2401</v>
      </c>
      <c r="C12764" t="b">
        <v>1</v>
      </c>
      <c r="D12764" t="s">
        <v>55</v>
      </c>
      <c r="E12764">
        <v>5058</v>
      </c>
      <c r="F12764">
        <v>2020</v>
      </c>
    </row>
    <row r="12765" spans="1:6" x14ac:dyDescent="0.25">
      <c r="A12765" t="s">
        <v>2408</v>
      </c>
      <c r="B12765" t="s">
        <v>2401</v>
      </c>
      <c r="C12765" t="b">
        <v>1</v>
      </c>
      <c r="D12765" t="s">
        <v>122</v>
      </c>
      <c r="E12765">
        <v>17420</v>
      </c>
      <c r="F12765">
        <v>2020</v>
      </c>
    </row>
    <row r="12766" spans="1:6" x14ac:dyDescent="0.25">
      <c r="A12766" t="s">
        <v>2408</v>
      </c>
      <c r="B12766" t="s">
        <v>2401</v>
      </c>
      <c r="C12766" t="b">
        <v>1</v>
      </c>
      <c r="D12766" t="s">
        <v>122</v>
      </c>
      <c r="E12766">
        <v>36018</v>
      </c>
      <c r="F12766">
        <v>2020</v>
      </c>
    </row>
    <row r="12767" spans="1:6" x14ac:dyDescent="0.25">
      <c r="A12767" t="s">
        <v>2408</v>
      </c>
      <c r="B12767" t="s">
        <v>2401</v>
      </c>
      <c r="C12767" t="b">
        <v>1</v>
      </c>
      <c r="D12767" t="s">
        <v>85</v>
      </c>
      <c r="E12767">
        <v>3035</v>
      </c>
      <c r="F12767">
        <v>2020</v>
      </c>
    </row>
    <row r="12768" spans="1:6" x14ac:dyDescent="0.25">
      <c r="A12768" t="s">
        <v>2408</v>
      </c>
      <c r="B12768" t="s">
        <v>2401</v>
      </c>
      <c r="C12768" t="b">
        <v>1</v>
      </c>
      <c r="D12768" t="s">
        <v>15</v>
      </c>
      <c r="E12768">
        <v>4515</v>
      </c>
      <c r="F12768">
        <v>2020</v>
      </c>
    </row>
    <row r="12769" spans="1:6" x14ac:dyDescent="0.25">
      <c r="A12769" t="s">
        <v>2332</v>
      </c>
      <c r="B12769" t="s">
        <v>2350</v>
      </c>
      <c r="C12769" t="b">
        <v>0</v>
      </c>
      <c r="D12769" t="s">
        <v>85</v>
      </c>
      <c r="E12769">
        <v>0</v>
      </c>
      <c r="F12769">
        <v>2020</v>
      </c>
    </row>
    <row r="12770" spans="1:6" x14ac:dyDescent="0.25">
      <c r="A12770" t="s">
        <v>2332</v>
      </c>
      <c r="B12770" t="s">
        <v>2352</v>
      </c>
      <c r="C12770" t="b">
        <v>0</v>
      </c>
      <c r="D12770" t="s">
        <v>85</v>
      </c>
      <c r="E12770">
        <v>0</v>
      </c>
      <c r="F12770">
        <v>2020</v>
      </c>
    </row>
    <row r="12771" spans="1:6" x14ac:dyDescent="0.25">
      <c r="A12771" t="s">
        <v>2408</v>
      </c>
      <c r="B12771" t="s">
        <v>2401</v>
      </c>
      <c r="C12771" t="b">
        <v>1</v>
      </c>
      <c r="D12771" t="s">
        <v>60</v>
      </c>
      <c r="E12771">
        <v>9449</v>
      </c>
      <c r="F12771">
        <v>2020</v>
      </c>
    </row>
    <row r="12772" spans="1:6" x14ac:dyDescent="0.25">
      <c r="A12772" t="s">
        <v>2454</v>
      </c>
      <c r="B12772" t="s">
        <v>2401</v>
      </c>
      <c r="C12772" t="b">
        <v>1</v>
      </c>
      <c r="D12772" t="s">
        <v>60</v>
      </c>
      <c r="E12772">
        <v>9067</v>
      </c>
      <c r="F12772">
        <v>2020</v>
      </c>
    </row>
    <row r="12773" spans="1:6" x14ac:dyDescent="0.25">
      <c r="A12773" t="s">
        <v>2408</v>
      </c>
      <c r="B12773" t="s">
        <v>2401</v>
      </c>
      <c r="C12773" t="b">
        <v>1</v>
      </c>
      <c r="D12773" t="s">
        <v>60</v>
      </c>
      <c r="E12773">
        <v>8585</v>
      </c>
      <c r="F12773">
        <v>2020</v>
      </c>
    </row>
    <row r="12774" spans="1:6" x14ac:dyDescent="0.25">
      <c r="A12774" t="s">
        <v>2454</v>
      </c>
      <c r="B12774" t="s">
        <v>2401</v>
      </c>
      <c r="C12774" t="b">
        <v>1</v>
      </c>
      <c r="D12774" t="s">
        <v>60</v>
      </c>
      <c r="E12774">
        <v>5474</v>
      </c>
      <c r="F12774">
        <v>2020</v>
      </c>
    </row>
    <row r="12775" spans="1:6" x14ac:dyDescent="0.25">
      <c r="A12775" t="s">
        <v>2408</v>
      </c>
      <c r="B12775" t="s">
        <v>2401</v>
      </c>
      <c r="C12775" t="b">
        <v>1</v>
      </c>
      <c r="D12775" t="s">
        <v>60</v>
      </c>
      <c r="E12775">
        <v>8093</v>
      </c>
      <c r="F12775">
        <v>2020</v>
      </c>
    </row>
    <row r="12776" spans="1:6" x14ac:dyDescent="0.25">
      <c r="A12776" t="s">
        <v>2454</v>
      </c>
      <c r="B12776" t="s">
        <v>2401</v>
      </c>
      <c r="C12776" t="b">
        <v>1</v>
      </c>
      <c r="D12776" t="s">
        <v>60</v>
      </c>
      <c r="E12776">
        <v>8813</v>
      </c>
      <c r="F12776">
        <v>2020</v>
      </c>
    </row>
    <row r="12777" spans="1:6" x14ac:dyDescent="0.25">
      <c r="A12777" t="s">
        <v>2446</v>
      </c>
      <c r="B12777" t="s">
        <v>2386</v>
      </c>
      <c r="C12777" t="b">
        <v>1</v>
      </c>
      <c r="D12777" t="s">
        <v>27</v>
      </c>
      <c r="E12777">
        <v>34848.142999999996</v>
      </c>
      <c r="F12777">
        <v>2020</v>
      </c>
    </row>
    <row r="12778" spans="1:6" x14ac:dyDescent="0.25">
      <c r="A12778" t="s">
        <v>2353</v>
      </c>
      <c r="B12778" t="s">
        <v>2352</v>
      </c>
      <c r="C12778" t="b">
        <v>0</v>
      </c>
      <c r="D12778" t="s">
        <v>27</v>
      </c>
      <c r="E12778">
        <v>4909.857</v>
      </c>
      <c r="F12778">
        <v>2020</v>
      </c>
    </row>
    <row r="12779" spans="1:6" x14ac:dyDescent="0.25">
      <c r="A12779" t="s">
        <v>2446</v>
      </c>
      <c r="B12779" t="s">
        <v>2386</v>
      </c>
      <c r="C12779" t="b">
        <v>1</v>
      </c>
      <c r="D12779" t="s">
        <v>27</v>
      </c>
      <c r="E12779">
        <v>41332</v>
      </c>
      <c r="F12779">
        <v>2020</v>
      </c>
    </row>
    <row r="12780" spans="1:6" x14ac:dyDescent="0.25">
      <c r="A12780" t="s">
        <v>2446</v>
      </c>
      <c r="B12780" t="s">
        <v>2386</v>
      </c>
      <c r="C12780" t="b">
        <v>1</v>
      </c>
      <c r="D12780" t="s">
        <v>27</v>
      </c>
      <c r="E12780">
        <v>62866</v>
      </c>
      <c r="F12780">
        <v>2020</v>
      </c>
    </row>
    <row r="12781" spans="1:6" x14ac:dyDescent="0.25">
      <c r="A12781" t="s">
        <v>2408</v>
      </c>
      <c r="B12781" t="s">
        <v>2401</v>
      </c>
      <c r="C12781" t="b">
        <v>1</v>
      </c>
      <c r="D12781" t="s">
        <v>24</v>
      </c>
      <c r="E12781">
        <v>14202</v>
      </c>
      <c r="F12781">
        <v>2020</v>
      </c>
    </row>
    <row r="12782" spans="1:6" x14ac:dyDescent="0.25">
      <c r="A12782" t="s">
        <v>2408</v>
      </c>
      <c r="B12782" t="s">
        <v>2401</v>
      </c>
      <c r="C12782" t="b">
        <v>1</v>
      </c>
      <c r="D12782" t="s">
        <v>85</v>
      </c>
      <c r="E12782">
        <v>1922</v>
      </c>
      <c r="F12782">
        <v>2020</v>
      </c>
    </row>
    <row r="12783" spans="1:6" x14ac:dyDescent="0.25">
      <c r="A12783" t="s">
        <v>2394</v>
      </c>
      <c r="B12783" t="s">
        <v>2352</v>
      </c>
      <c r="C12783" t="b">
        <v>1</v>
      </c>
      <c r="D12783" t="s">
        <v>58</v>
      </c>
      <c r="E12783">
        <v>246033</v>
      </c>
      <c r="F12783">
        <v>2020</v>
      </c>
    </row>
    <row r="12784" spans="1:6" x14ac:dyDescent="0.25">
      <c r="A12784" t="s">
        <v>2394</v>
      </c>
      <c r="B12784" t="s">
        <v>2352</v>
      </c>
      <c r="C12784" t="b">
        <v>1</v>
      </c>
      <c r="D12784" t="s">
        <v>58</v>
      </c>
      <c r="E12784">
        <v>517839</v>
      </c>
      <c r="F12784">
        <v>2020</v>
      </c>
    </row>
    <row r="12785" spans="1:6" x14ac:dyDescent="0.25">
      <c r="A12785" t="s">
        <v>2408</v>
      </c>
      <c r="B12785" t="s">
        <v>2401</v>
      </c>
      <c r="C12785" t="b">
        <v>1</v>
      </c>
      <c r="D12785" t="s">
        <v>27</v>
      </c>
      <c r="E12785">
        <v>2827</v>
      </c>
      <c r="F12785">
        <v>2020</v>
      </c>
    </row>
    <row r="12786" spans="1:6" x14ac:dyDescent="0.25">
      <c r="A12786" t="s">
        <v>2446</v>
      </c>
      <c r="B12786" t="s">
        <v>2401</v>
      </c>
      <c r="C12786" t="b">
        <v>1</v>
      </c>
      <c r="D12786" t="s">
        <v>19</v>
      </c>
      <c r="E12786">
        <v>3503</v>
      </c>
      <c r="F12786">
        <v>2020</v>
      </c>
    </row>
    <row r="12787" spans="1:6" x14ac:dyDescent="0.25">
      <c r="A12787" t="s">
        <v>2408</v>
      </c>
      <c r="B12787" t="s">
        <v>2401</v>
      </c>
      <c r="C12787" t="b">
        <v>1</v>
      </c>
      <c r="D12787" t="s">
        <v>55</v>
      </c>
      <c r="E12787">
        <v>3336</v>
      </c>
      <c r="F12787">
        <v>2020</v>
      </c>
    </row>
    <row r="12788" spans="1:6" x14ac:dyDescent="0.25">
      <c r="A12788" t="s">
        <v>2394</v>
      </c>
      <c r="B12788" t="s">
        <v>2339</v>
      </c>
      <c r="C12788" t="b">
        <v>1</v>
      </c>
      <c r="D12788" t="s">
        <v>114</v>
      </c>
      <c r="E12788">
        <v>1302253</v>
      </c>
      <c r="F12788">
        <v>2020</v>
      </c>
    </row>
    <row r="12789" spans="1:6" x14ac:dyDescent="0.25">
      <c r="A12789" t="s">
        <v>2408</v>
      </c>
      <c r="B12789" t="s">
        <v>2401</v>
      </c>
      <c r="C12789" t="b">
        <v>1</v>
      </c>
      <c r="D12789" t="s">
        <v>88</v>
      </c>
      <c r="E12789">
        <v>8715</v>
      </c>
      <c r="F12789">
        <v>2020</v>
      </c>
    </row>
    <row r="12790" spans="1:6" x14ac:dyDescent="0.25">
      <c r="A12790" t="s">
        <v>2408</v>
      </c>
      <c r="B12790" t="s">
        <v>2401</v>
      </c>
      <c r="C12790" t="b">
        <v>1</v>
      </c>
      <c r="D12790" t="s">
        <v>88</v>
      </c>
      <c r="E12790">
        <v>10042</v>
      </c>
      <c r="F12790">
        <v>2020</v>
      </c>
    </row>
    <row r="12791" spans="1:6" x14ac:dyDescent="0.25">
      <c r="A12791" t="s">
        <v>2408</v>
      </c>
      <c r="B12791" t="s">
        <v>2401</v>
      </c>
      <c r="C12791" t="b">
        <v>1</v>
      </c>
      <c r="D12791" t="s">
        <v>88</v>
      </c>
      <c r="E12791">
        <v>8961</v>
      </c>
      <c r="F12791">
        <v>2020</v>
      </c>
    </row>
    <row r="12792" spans="1:6" x14ac:dyDescent="0.25">
      <c r="A12792" t="s">
        <v>2408</v>
      </c>
      <c r="B12792" t="s">
        <v>2401</v>
      </c>
      <c r="C12792" t="b">
        <v>1</v>
      </c>
      <c r="D12792" t="s">
        <v>122</v>
      </c>
      <c r="E12792">
        <v>39277</v>
      </c>
      <c r="F12792">
        <v>2020</v>
      </c>
    </row>
    <row r="12793" spans="1:6" x14ac:dyDescent="0.25">
      <c r="A12793" t="s">
        <v>2408</v>
      </c>
      <c r="B12793" t="s">
        <v>2339</v>
      </c>
      <c r="C12793" t="b">
        <v>1</v>
      </c>
      <c r="D12793" t="s">
        <v>71</v>
      </c>
      <c r="E12793">
        <v>432595</v>
      </c>
      <c r="F12793">
        <v>2020</v>
      </c>
    </row>
    <row r="12794" spans="1:6" x14ac:dyDescent="0.25">
      <c r="A12794" t="s">
        <v>2446</v>
      </c>
      <c r="B12794" t="s">
        <v>2401</v>
      </c>
      <c r="C12794" t="b">
        <v>1</v>
      </c>
      <c r="D12794" t="s">
        <v>19</v>
      </c>
      <c r="E12794">
        <v>1723</v>
      </c>
      <c r="F12794">
        <v>2020</v>
      </c>
    </row>
    <row r="12795" spans="1:6" x14ac:dyDescent="0.25">
      <c r="A12795" t="s">
        <v>2408</v>
      </c>
      <c r="B12795" t="s">
        <v>2401</v>
      </c>
      <c r="C12795" t="b">
        <v>1</v>
      </c>
      <c r="D12795" t="s">
        <v>114</v>
      </c>
      <c r="E12795">
        <v>8800</v>
      </c>
      <c r="F12795">
        <v>2020</v>
      </c>
    </row>
    <row r="12796" spans="1:6" x14ac:dyDescent="0.25">
      <c r="A12796" t="s">
        <v>2408</v>
      </c>
      <c r="B12796" t="s">
        <v>2401</v>
      </c>
      <c r="C12796" t="b">
        <v>1</v>
      </c>
      <c r="D12796" t="s">
        <v>114</v>
      </c>
      <c r="E12796">
        <v>10364</v>
      </c>
      <c r="F12796">
        <v>2020</v>
      </c>
    </row>
    <row r="12797" spans="1:6" x14ac:dyDescent="0.25">
      <c r="A12797" t="s">
        <v>2408</v>
      </c>
      <c r="B12797" t="s">
        <v>2401</v>
      </c>
      <c r="C12797" t="b">
        <v>1</v>
      </c>
      <c r="D12797" t="s">
        <v>114</v>
      </c>
      <c r="E12797">
        <v>9326</v>
      </c>
      <c r="F12797">
        <v>2020</v>
      </c>
    </row>
    <row r="12798" spans="1:6" x14ac:dyDescent="0.25">
      <c r="A12798" t="s">
        <v>2454</v>
      </c>
      <c r="B12798" t="s">
        <v>2401</v>
      </c>
      <c r="C12798" t="b">
        <v>1</v>
      </c>
      <c r="D12798" t="s">
        <v>111</v>
      </c>
      <c r="E12798">
        <v>30219</v>
      </c>
      <c r="F12798">
        <v>2020</v>
      </c>
    </row>
    <row r="12799" spans="1:6" x14ac:dyDescent="0.25">
      <c r="A12799" t="s">
        <v>2381</v>
      </c>
      <c r="B12799" t="s">
        <v>2350</v>
      </c>
      <c r="C12799" t="b">
        <v>0</v>
      </c>
      <c r="D12799" t="s">
        <v>85</v>
      </c>
      <c r="E12799">
        <v>51</v>
      </c>
      <c r="F12799">
        <v>2020</v>
      </c>
    </row>
    <row r="12800" spans="1:6" x14ac:dyDescent="0.25">
      <c r="A12800" t="s">
        <v>2398</v>
      </c>
      <c r="B12800" t="s">
        <v>2350</v>
      </c>
      <c r="C12800" t="b">
        <v>0</v>
      </c>
      <c r="D12800" t="s">
        <v>85</v>
      </c>
      <c r="E12800">
        <v>155</v>
      </c>
      <c r="F12800">
        <v>2020</v>
      </c>
    </row>
    <row r="12801" spans="1:6" x14ac:dyDescent="0.25">
      <c r="A12801" t="s">
        <v>2446</v>
      </c>
      <c r="B12801" t="s">
        <v>2401</v>
      </c>
      <c r="C12801" t="b">
        <v>1</v>
      </c>
      <c r="D12801" t="s">
        <v>55</v>
      </c>
      <c r="E12801">
        <v>2525</v>
      </c>
      <c r="F12801">
        <v>2020</v>
      </c>
    </row>
    <row r="12802" spans="1:6" x14ac:dyDescent="0.25">
      <c r="A12802" t="s">
        <v>2381</v>
      </c>
      <c r="B12802" t="s">
        <v>2350</v>
      </c>
      <c r="C12802" t="b">
        <v>0</v>
      </c>
      <c r="D12802" t="s">
        <v>85</v>
      </c>
      <c r="E12802">
        <v>165</v>
      </c>
      <c r="F12802">
        <v>2020</v>
      </c>
    </row>
    <row r="12803" spans="1:6" x14ac:dyDescent="0.25">
      <c r="A12803" t="s">
        <v>2394</v>
      </c>
      <c r="B12803" t="s">
        <v>2339</v>
      </c>
      <c r="C12803" t="b">
        <v>1</v>
      </c>
      <c r="D12803" t="s">
        <v>114</v>
      </c>
      <c r="E12803">
        <v>647661</v>
      </c>
      <c r="F12803">
        <v>2020</v>
      </c>
    </row>
    <row r="12804" spans="1:6" x14ac:dyDescent="0.25">
      <c r="A12804" t="s">
        <v>2408</v>
      </c>
      <c r="B12804" t="s">
        <v>2401</v>
      </c>
      <c r="C12804" t="b">
        <v>1</v>
      </c>
      <c r="D12804" t="s">
        <v>15</v>
      </c>
      <c r="E12804">
        <v>7221</v>
      </c>
      <c r="F12804">
        <v>2020</v>
      </c>
    </row>
    <row r="12805" spans="1:6" x14ac:dyDescent="0.25">
      <c r="A12805" t="s">
        <v>2408</v>
      </c>
      <c r="B12805" t="s">
        <v>2401</v>
      </c>
      <c r="C12805" t="b">
        <v>1</v>
      </c>
      <c r="D12805" t="s">
        <v>15</v>
      </c>
      <c r="E12805">
        <v>5910</v>
      </c>
      <c r="F12805">
        <v>2020</v>
      </c>
    </row>
    <row r="12806" spans="1:6" x14ac:dyDescent="0.25">
      <c r="A12806" t="s">
        <v>2454</v>
      </c>
      <c r="B12806" t="s">
        <v>2401</v>
      </c>
      <c r="C12806" t="b">
        <v>1</v>
      </c>
      <c r="D12806" t="s">
        <v>15</v>
      </c>
      <c r="E12806">
        <v>6702</v>
      </c>
      <c r="F12806">
        <v>2020</v>
      </c>
    </row>
    <row r="12807" spans="1:6" x14ac:dyDescent="0.25">
      <c r="A12807" t="s">
        <v>2408</v>
      </c>
      <c r="B12807" t="s">
        <v>2401</v>
      </c>
      <c r="C12807" t="b">
        <v>1</v>
      </c>
      <c r="D12807" t="s">
        <v>15</v>
      </c>
      <c r="E12807">
        <v>2763</v>
      </c>
      <c r="F12807">
        <v>2020</v>
      </c>
    </row>
    <row r="12808" spans="1:6" x14ac:dyDescent="0.25">
      <c r="A12808" t="s">
        <v>2408</v>
      </c>
      <c r="B12808" t="s">
        <v>2401</v>
      </c>
      <c r="C12808" t="b">
        <v>1</v>
      </c>
      <c r="D12808" t="s">
        <v>122</v>
      </c>
      <c r="E12808">
        <v>198986</v>
      </c>
      <c r="F12808">
        <v>2020</v>
      </c>
    </row>
    <row r="12809" spans="1:6" x14ac:dyDescent="0.25">
      <c r="A12809" t="s">
        <v>2454</v>
      </c>
      <c r="B12809" t="s">
        <v>2401</v>
      </c>
      <c r="C12809" t="b">
        <v>1</v>
      </c>
      <c r="D12809" t="s">
        <v>97</v>
      </c>
      <c r="E12809">
        <v>19781</v>
      </c>
      <c r="F12809">
        <v>2020</v>
      </c>
    </row>
    <row r="12810" spans="1:6" x14ac:dyDescent="0.25">
      <c r="A12810" t="s">
        <v>2454</v>
      </c>
      <c r="B12810" t="s">
        <v>2401</v>
      </c>
      <c r="C12810" t="b">
        <v>1</v>
      </c>
      <c r="D12810" t="s">
        <v>97</v>
      </c>
      <c r="E12810">
        <v>26838</v>
      </c>
      <c r="F12810">
        <v>2020</v>
      </c>
    </row>
    <row r="12811" spans="1:6" x14ac:dyDescent="0.25">
      <c r="A12811" t="s">
        <v>2408</v>
      </c>
      <c r="B12811" t="s">
        <v>2401</v>
      </c>
      <c r="C12811" t="b">
        <v>1</v>
      </c>
      <c r="D12811" t="s">
        <v>16</v>
      </c>
      <c r="E12811">
        <v>3223</v>
      </c>
      <c r="F12811">
        <v>2020</v>
      </c>
    </row>
    <row r="12812" spans="1:6" x14ac:dyDescent="0.25">
      <c r="A12812" t="s">
        <v>2454</v>
      </c>
      <c r="B12812" t="s">
        <v>2401</v>
      </c>
      <c r="C12812" t="b">
        <v>1</v>
      </c>
      <c r="D12812" t="s">
        <v>60</v>
      </c>
      <c r="E12812">
        <v>8514</v>
      </c>
      <c r="F12812">
        <v>2020</v>
      </c>
    </row>
    <row r="12813" spans="1:6" x14ac:dyDescent="0.25">
      <c r="A12813" t="s">
        <v>2408</v>
      </c>
      <c r="B12813" t="s">
        <v>2401</v>
      </c>
      <c r="C12813" t="b">
        <v>1</v>
      </c>
      <c r="D12813" t="s">
        <v>60</v>
      </c>
      <c r="E12813">
        <v>9201</v>
      </c>
      <c r="F12813">
        <v>2020</v>
      </c>
    </row>
    <row r="12814" spans="1:6" x14ac:dyDescent="0.25">
      <c r="A12814" t="s">
        <v>2454</v>
      </c>
      <c r="B12814" t="s">
        <v>2401</v>
      </c>
      <c r="C12814" t="b">
        <v>1</v>
      </c>
      <c r="D12814" t="s">
        <v>60</v>
      </c>
      <c r="E12814">
        <v>8220</v>
      </c>
      <c r="F12814">
        <v>2020</v>
      </c>
    </row>
    <row r="12815" spans="1:6" x14ac:dyDescent="0.25">
      <c r="A12815" t="s">
        <v>2454</v>
      </c>
      <c r="B12815" t="s">
        <v>2401</v>
      </c>
      <c r="C12815" t="b">
        <v>1</v>
      </c>
      <c r="D12815" t="s">
        <v>55</v>
      </c>
      <c r="E12815">
        <v>1474</v>
      </c>
      <c r="F12815">
        <v>2020</v>
      </c>
    </row>
    <row r="12816" spans="1:6" x14ac:dyDescent="0.25">
      <c r="A12816" t="s">
        <v>2408</v>
      </c>
      <c r="B12816" t="s">
        <v>2401</v>
      </c>
      <c r="C12816" t="b">
        <v>1</v>
      </c>
      <c r="D12816" t="s">
        <v>97</v>
      </c>
      <c r="E12816">
        <v>24018</v>
      </c>
      <c r="F12816">
        <v>2020</v>
      </c>
    </row>
    <row r="12817" spans="1:6" x14ac:dyDescent="0.25">
      <c r="A12817" t="s">
        <v>2332</v>
      </c>
      <c r="B12817" t="s">
        <v>2372</v>
      </c>
      <c r="C12817" t="b">
        <v>0</v>
      </c>
      <c r="D12817" t="s">
        <v>15</v>
      </c>
      <c r="E12817">
        <v>-798</v>
      </c>
      <c r="F12817">
        <v>2020</v>
      </c>
    </row>
    <row r="12818" spans="1:6" x14ac:dyDescent="0.25">
      <c r="A12818" t="s">
        <v>2394</v>
      </c>
      <c r="B12818" t="s">
        <v>2401</v>
      </c>
      <c r="C12818" t="b">
        <v>1</v>
      </c>
      <c r="D12818" t="s">
        <v>105</v>
      </c>
      <c r="E12818">
        <v>3554</v>
      </c>
      <c r="F12818">
        <v>2020</v>
      </c>
    </row>
    <row r="12819" spans="1:6" x14ac:dyDescent="0.25">
      <c r="A12819" t="s">
        <v>2454</v>
      </c>
      <c r="B12819" t="s">
        <v>2401</v>
      </c>
      <c r="C12819" t="b">
        <v>1</v>
      </c>
      <c r="D12819" t="s">
        <v>105</v>
      </c>
      <c r="E12819">
        <v>16216</v>
      </c>
      <c r="F12819">
        <v>2020</v>
      </c>
    </row>
    <row r="12820" spans="1:6" x14ac:dyDescent="0.25">
      <c r="A12820" t="s">
        <v>2454</v>
      </c>
      <c r="B12820" t="s">
        <v>2401</v>
      </c>
      <c r="C12820" t="b">
        <v>1</v>
      </c>
      <c r="D12820" t="s">
        <v>105</v>
      </c>
      <c r="E12820">
        <v>11516</v>
      </c>
      <c r="F12820">
        <v>2020</v>
      </c>
    </row>
    <row r="12821" spans="1:6" x14ac:dyDescent="0.25">
      <c r="A12821" t="s">
        <v>2454</v>
      </c>
      <c r="B12821" t="s">
        <v>2401</v>
      </c>
      <c r="C12821" t="b">
        <v>1</v>
      </c>
      <c r="D12821" t="s">
        <v>58</v>
      </c>
      <c r="E12821">
        <v>2082</v>
      </c>
      <c r="F12821">
        <v>2020</v>
      </c>
    </row>
    <row r="12822" spans="1:6" x14ac:dyDescent="0.25">
      <c r="A12822" t="s">
        <v>2454</v>
      </c>
      <c r="B12822" t="s">
        <v>2401</v>
      </c>
      <c r="C12822" t="b">
        <v>1</v>
      </c>
      <c r="D12822" t="s">
        <v>93</v>
      </c>
      <c r="E12822">
        <v>3260</v>
      </c>
      <c r="F12822">
        <v>2020</v>
      </c>
    </row>
    <row r="12823" spans="1:6" x14ac:dyDescent="0.25">
      <c r="A12823" t="s">
        <v>2454</v>
      </c>
      <c r="B12823" t="s">
        <v>2401</v>
      </c>
      <c r="C12823" t="b">
        <v>1</v>
      </c>
      <c r="D12823" t="s">
        <v>93</v>
      </c>
      <c r="E12823">
        <v>2758</v>
      </c>
      <c r="F12823">
        <v>2020</v>
      </c>
    </row>
    <row r="12824" spans="1:6" x14ac:dyDescent="0.25">
      <c r="A12824" t="s">
        <v>2454</v>
      </c>
      <c r="B12824" t="s">
        <v>2401</v>
      </c>
      <c r="C12824" t="b">
        <v>1</v>
      </c>
      <c r="D12824" t="s">
        <v>93</v>
      </c>
      <c r="E12824">
        <v>2780</v>
      </c>
      <c r="F12824">
        <v>2020</v>
      </c>
    </row>
    <row r="12825" spans="1:6" x14ac:dyDescent="0.25">
      <c r="A12825" t="s">
        <v>2332</v>
      </c>
      <c r="B12825" t="s">
        <v>2372</v>
      </c>
      <c r="C12825" t="b">
        <v>0</v>
      </c>
      <c r="D12825" t="s">
        <v>16</v>
      </c>
      <c r="E12825">
        <v>103</v>
      </c>
      <c r="F12825">
        <v>2020</v>
      </c>
    </row>
    <row r="12826" spans="1:6" x14ac:dyDescent="0.25">
      <c r="A12826" t="s">
        <v>2408</v>
      </c>
      <c r="B12826" t="s">
        <v>2401</v>
      </c>
      <c r="C12826" t="b">
        <v>1</v>
      </c>
      <c r="D12826" t="s">
        <v>16</v>
      </c>
      <c r="E12826">
        <v>2166</v>
      </c>
      <c r="F12826">
        <v>2020</v>
      </c>
    </row>
    <row r="12827" spans="1:6" x14ac:dyDescent="0.25">
      <c r="A12827" t="s">
        <v>2408</v>
      </c>
      <c r="B12827" t="s">
        <v>2401</v>
      </c>
      <c r="C12827" t="b">
        <v>1</v>
      </c>
      <c r="D12827" t="s">
        <v>27</v>
      </c>
      <c r="E12827">
        <v>2659</v>
      </c>
      <c r="F12827">
        <v>2020</v>
      </c>
    </row>
    <row r="12828" spans="1:6" x14ac:dyDescent="0.25">
      <c r="A12828" t="s">
        <v>2454</v>
      </c>
      <c r="B12828" t="s">
        <v>2339</v>
      </c>
      <c r="C12828" t="b">
        <v>1</v>
      </c>
      <c r="D12828" t="s">
        <v>15</v>
      </c>
      <c r="E12828">
        <v>5034</v>
      </c>
      <c r="F12828">
        <v>2020</v>
      </c>
    </row>
    <row r="12829" spans="1:6" x14ac:dyDescent="0.25">
      <c r="A12829" t="s">
        <v>2394</v>
      </c>
      <c r="B12829" t="s">
        <v>2339</v>
      </c>
      <c r="C12829" t="b">
        <v>1</v>
      </c>
      <c r="D12829" t="s">
        <v>15</v>
      </c>
      <c r="E12829">
        <v>5129</v>
      </c>
      <c r="F12829">
        <v>2020</v>
      </c>
    </row>
    <row r="12830" spans="1:6" x14ac:dyDescent="0.25">
      <c r="A12830" t="s">
        <v>2454</v>
      </c>
      <c r="B12830" t="s">
        <v>2339</v>
      </c>
      <c r="C12830" t="b">
        <v>1</v>
      </c>
      <c r="D12830" t="s">
        <v>15</v>
      </c>
      <c r="E12830">
        <v>4750</v>
      </c>
      <c r="F12830">
        <v>2020</v>
      </c>
    </row>
    <row r="12831" spans="1:6" x14ac:dyDescent="0.25">
      <c r="A12831" t="s">
        <v>2454</v>
      </c>
      <c r="B12831" t="s">
        <v>2401</v>
      </c>
      <c r="C12831" t="b">
        <v>1</v>
      </c>
      <c r="D12831" t="s">
        <v>15</v>
      </c>
      <c r="E12831">
        <v>53362</v>
      </c>
      <c r="F12831">
        <v>2020</v>
      </c>
    </row>
    <row r="12832" spans="1:6" x14ac:dyDescent="0.25">
      <c r="A12832" t="s">
        <v>2454</v>
      </c>
      <c r="B12832" t="s">
        <v>2401</v>
      </c>
      <c r="C12832" t="b">
        <v>1</v>
      </c>
      <c r="D12832" t="s">
        <v>66</v>
      </c>
      <c r="E12832">
        <v>4037</v>
      </c>
      <c r="F12832">
        <v>2020</v>
      </c>
    </row>
    <row r="12833" spans="1:6" x14ac:dyDescent="0.25">
      <c r="A12833" t="s">
        <v>2408</v>
      </c>
      <c r="B12833" t="s">
        <v>2401</v>
      </c>
      <c r="C12833" t="b">
        <v>1</v>
      </c>
      <c r="D12833" t="s">
        <v>60</v>
      </c>
      <c r="E12833">
        <v>8308</v>
      </c>
      <c r="F12833">
        <v>2020</v>
      </c>
    </row>
    <row r="12834" spans="1:6" x14ac:dyDescent="0.25">
      <c r="A12834" t="s">
        <v>2408</v>
      </c>
      <c r="B12834" t="s">
        <v>2401</v>
      </c>
      <c r="C12834" t="b">
        <v>1</v>
      </c>
      <c r="D12834" t="s">
        <v>60</v>
      </c>
      <c r="E12834">
        <v>4985</v>
      </c>
      <c r="F12834">
        <v>2020</v>
      </c>
    </row>
    <row r="12835" spans="1:6" x14ac:dyDescent="0.25">
      <c r="A12835" t="s">
        <v>2408</v>
      </c>
      <c r="B12835" t="s">
        <v>2401</v>
      </c>
      <c r="C12835" t="b">
        <v>1</v>
      </c>
      <c r="D12835" t="s">
        <v>60</v>
      </c>
      <c r="E12835">
        <v>8767</v>
      </c>
      <c r="F12835">
        <v>2020</v>
      </c>
    </row>
    <row r="12836" spans="1:6" x14ac:dyDescent="0.25">
      <c r="A12836" t="s">
        <v>2408</v>
      </c>
      <c r="B12836" t="s">
        <v>2401</v>
      </c>
      <c r="C12836" t="b">
        <v>1</v>
      </c>
      <c r="D12836" t="s">
        <v>60</v>
      </c>
      <c r="E12836">
        <v>4824</v>
      </c>
      <c r="F12836">
        <v>2020</v>
      </c>
    </row>
    <row r="12837" spans="1:6" x14ac:dyDescent="0.25">
      <c r="A12837" t="s">
        <v>2408</v>
      </c>
      <c r="B12837" t="s">
        <v>2401</v>
      </c>
      <c r="C12837" t="b">
        <v>1</v>
      </c>
      <c r="D12837" t="s">
        <v>60</v>
      </c>
      <c r="E12837">
        <v>7688</v>
      </c>
      <c r="F12837">
        <v>2020</v>
      </c>
    </row>
    <row r="12838" spans="1:6" x14ac:dyDescent="0.25">
      <c r="A12838" t="s">
        <v>2408</v>
      </c>
      <c r="B12838" t="s">
        <v>2401</v>
      </c>
      <c r="C12838" t="b">
        <v>1</v>
      </c>
      <c r="D12838" t="s">
        <v>60</v>
      </c>
      <c r="E12838">
        <v>5010</v>
      </c>
      <c r="F12838">
        <v>2020</v>
      </c>
    </row>
    <row r="12839" spans="1:6" x14ac:dyDescent="0.25">
      <c r="A12839" t="s">
        <v>2408</v>
      </c>
      <c r="B12839" t="s">
        <v>2401</v>
      </c>
      <c r="C12839" t="b">
        <v>1</v>
      </c>
      <c r="D12839" t="s">
        <v>122</v>
      </c>
      <c r="E12839">
        <v>10471</v>
      </c>
      <c r="F12839">
        <v>2020</v>
      </c>
    </row>
    <row r="12840" spans="1:6" x14ac:dyDescent="0.25">
      <c r="A12840" t="s">
        <v>2408</v>
      </c>
      <c r="B12840" t="s">
        <v>2401</v>
      </c>
      <c r="C12840" t="b">
        <v>1</v>
      </c>
      <c r="D12840" t="s">
        <v>122</v>
      </c>
      <c r="E12840">
        <v>9137</v>
      </c>
      <c r="F12840">
        <v>2020</v>
      </c>
    </row>
    <row r="12841" spans="1:6" x14ac:dyDescent="0.25">
      <c r="A12841" t="s">
        <v>2408</v>
      </c>
      <c r="B12841" t="s">
        <v>2401</v>
      </c>
      <c r="C12841" t="b">
        <v>1</v>
      </c>
      <c r="D12841" t="s">
        <v>27</v>
      </c>
      <c r="E12841">
        <v>5967</v>
      </c>
      <c r="F12841">
        <v>2020</v>
      </c>
    </row>
    <row r="12842" spans="1:6" x14ac:dyDescent="0.25">
      <c r="A12842" t="s">
        <v>2408</v>
      </c>
      <c r="B12842" t="s">
        <v>2401</v>
      </c>
      <c r="C12842" t="b">
        <v>1</v>
      </c>
      <c r="D12842" t="s">
        <v>50</v>
      </c>
      <c r="E12842">
        <v>3728</v>
      </c>
      <c r="F12842">
        <v>2020</v>
      </c>
    </row>
    <row r="12843" spans="1:6" x14ac:dyDescent="0.25">
      <c r="A12843" t="s">
        <v>2454</v>
      </c>
      <c r="B12843" t="s">
        <v>2401</v>
      </c>
      <c r="C12843" t="b">
        <v>1</v>
      </c>
      <c r="D12843" t="s">
        <v>103</v>
      </c>
      <c r="E12843">
        <v>1184</v>
      </c>
      <c r="F12843">
        <v>2020</v>
      </c>
    </row>
    <row r="12844" spans="1:6" x14ac:dyDescent="0.25">
      <c r="A12844" t="s">
        <v>2408</v>
      </c>
      <c r="B12844" t="s">
        <v>2401</v>
      </c>
      <c r="C12844" t="b">
        <v>1</v>
      </c>
      <c r="D12844" t="s">
        <v>16</v>
      </c>
      <c r="E12844">
        <v>37033</v>
      </c>
      <c r="F12844">
        <v>2020</v>
      </c>
    </row>
    <row r="12845" spans="1:6" x14ac:dyDescent="0.25">
      <c r="A12845" t="s">
        <v>2408</v>
      </c>
      <c r="B12845" t="s">
        <v>2401</v>
      </c>
      <c r="C12845" t="b">
        <v>1</v>
      </c>
      <c r="D12845" t="s">
        <v>15</v>
      </c>
      <c r="E12845">
        <v>41915</v>
      </c>
      <c r="F12845">
        <v>2020</v>
      </c>
    </row>
    <row r="12846" spans="1:6" x14ac:dyDescent="0.25">
      <c r="A12846" t="s">
        <v>2332</v>
      </c>
      <c r="B12846" t="s">
        <v>2350</v>
      </c>
      <c r="C12846" t="b">
        <v>0</v>
      </c>
      <c r="D12846" t="s">
        <v>15</v>
      </c>
      <c r="E12846">
        <v>0</v>
      </c>
      <c r="F12846">
        <v>2020</v>
      </c>
    </row>
    <row r="12847" spans="1:6" x14ac:dyDescent="0.25">
      <c r="A12847" t="s">
        <v>2408</v>
      </c>
      <c r="B12847" t="s">
        <v>2401</v>
      </c>
      <c r="C12847" t="b">
        <v>1</v>
      </c>
      <c r="D12847" t="s">
        <v>52</v>
      </c>
      <c r="E12847">
        <v>2599</v>
      </c>
      <c r="F12847">
        <v>2020</v>
      </c>
    </row>
    <row r="12848" spans="1:6" x14ac:dyDescent="0.25">
      <c r="A12848" t="s">
        <v>2408</v>
      </c>
      <c r="B12848" t="s">
        <v>2401</v>
      </c>
      <c r="C12848" t="b">
        <v>1</v>
      </c>
      <c r="D12848" t="s">
        <v>79</v>
      </c>
      <c r="E12848">
        <v>8146</v>
      </c>
      <c r="F12848">
        <v>2020</v>
      </c>
    </row>
    <row r="12849" spans="1:6" x14ac:dyDescent="0.25">
      <c r="A12849" t="s">
        <v>2408</v>
      </c>
      <c r="B12849" t="s">
        <v>2401</v>
      </c>
      <c r="C12849" t="b">
        <v>1</v>
      </c>
      <c r="D12849" t="s">
        <v>71</v>
      </c>
      <c r="E12849">
        <v>6965</v>
      </c>
      <c r="F12849">
        <v>2020</v>
      </c>
    </row>
    <row r="12850" spans="1:6" x14ac:dyDescent="0.25">
      <c r="A12850" t="s">
        <v>2408</v>
      </c>
      <c r="B12850" t="s">
        <v>2401</v>
      </c>
      <c r="C12850" t="b">
        <v>1</v>
      </c>
      <c r="D12850" t="s">
        <v>27</v>
      </c>
      <c r="E12850">
        <v>2003</v>
      </c>
      <c r="F12850">
        <v>2020</v>
      </c>
    </row>
    <row r="12851" spans="1:6" x14ac:dyDescent="0.25">
      <c r="A12851" t="s">
        <v>2454</v>
      </c>
      <c r="B12851" t="s">
        <v>2401</v>
      </c>
      <c r="C12851" t="b">
        <v>1</v>
      </c>
      <c r="D12851" t="s">
        <v>85</v>
      </c>
      <c r="E12851">
        <v>2537</v>
      </c>
      <c r="F12851">
        <v>2020</v>
      </c>
    </row>
    <row r="12852" spans="1:6" x14ac:dyDescent="0.25">
      <c r="A12852" t="s">
        <v>2454</v>
      </c>
      <c r="B12852" t="s">
        <v>2401</v>
      </c>
      <c r="C12852" t="b">
        <v>1</v>
      </c>
      <c r="D12852" t="s">
        <v>85</v>
      </c>
      <c r="E12852">
        <v>3294</v>
      </c>
      <c r="F12852">
        <v>2020</v>
      </c>
    </row>
    <row r="12853" spans="1:6" x14ac:dyDescent="0.25">
      <c r="A12853" t="s">
        <v>2454</v>
      </c>
      <c r="B12853" t="s">
        <v>2401</v>
      </c>
      <c r="C12853" t="b">
        <v>1</v>
      </c>
      <c r="D12853" t="s">
        <v>85</v>
      </c>
      <c r="E12853">
        <v>3080</v>
      </c>
      <c r="F12853">
        <v>2020</v>
      </c>
    </row>
    <row r="12854" spans="1:6" x14ac:dyDescent="0.25">
      <c r="A12854" t="s">
        <v>2408</v>
      </c>
      <c r="B12854" t="s">
        <v>2401</v>
      </c>
      <c r="C12854" t="b">
        <v>1</v>
      </c>
      <c r="D12854" t="s">
        <v>16</v>
      </c>
      <c r="E12854">
        <v>3349</v>
      </c>
      <c r="F12854">
        <v>2020</v>
      </c>
    </row>
    <row r="12855" spans="1:6" x14ac:dyDescent="0.25">
      <c r="A12855" t="s">
        <v>2332</v>
      </c>
      <c r="B12855" t="s">
        <v>2372</v>
      </c>
      <c r="C12855" t="b">
        <v>0</v>
      </c>
      <c r="D12855" t="s">
        <v>79</v>
      </c>
      <c r="E12855">
        <v>0</v>
      </c>
      <c r="F12855">
        <v>2020</v>
      </c>
    </row>
    <row r="12856" spans="1:6" x14ac:dyDescent="0.25">
      <c r="A12856" t="s">
        <v>2390</v>
      </c>
      <c r="B12856" t="s">
        <v>2401</v>
      </c>
      <c r="C12856" t="b">
        <v>1</v>
      </c>
      <c r="D12856" t="s">
        <v>79</v>
      </c>
      <c r="E12856">
        <v>764</v>
      </c>
      <c r="F12856">
        <v>2020</v>
      </c>
    </row>
    <row r="12857" spans="1:6" x14ac:dyDescent="0.25">
      <c r="A12857" t="s">
        <v>2332</v>
      </c>
      <c r="B12857" t="s">
        <v>2350</v>
      </c>
      <c r="C12857" t="b">
        <v>0</v>
      </c>
      <c r="D12857" t="s">
        <v>15</v>
      </c>
      <c r="E12857">
        <v>0</v>
      </c>
      <c r="F12857">
        <v>2020</v>
      </c>
    </row>
    <row r="12858" spans="1:6" x14ac:dyDescent="0.25">
      <c r="A12858" t="s">
        <v>2332</v>
      </c>
      <c r="B12858" t="s">
        <v>2350</v>
      </c>
      <c r="C12858" t="b">
        <v>0</v>
      </c>
      <c r="D12858" t="s">
        <v>15</v>
      </c>
      <c r="E12858">
        <v>0</v>
      </c>
      <c r="F12858">
        <v>2020</v>
      </c>
    </row>
    <row r="12859" spans="1:6" x14ac:dyDescent="0.25">
      <c r="A12859" t="s">
        <v>2332</v>
      </c>
      <c r="B12859" t="s">
        <v>2350</v>
      </c>
      <c r="C12859" t="b">
        <v>0</v>
      </c>
      <c r="D12859" t="s">
        <v>15</v>
      </c>
      <c r="E12859">
        <v>0</v>
      </c>
      <c r="F12859">
        <v>2020</v>
      </c>
    </row>
    <row r="12860" spans="1:6" x14ac:dyDescent="0.25">
      <c r="A12860" t="s">
        <v>2454</v>
      </c>
      <c r="B12860" t="s">
        <v>2401</v>
      </c>
      <c r="C12860" t="b">
        <v>1</v>
      </c>
      <c r="D12860" t="s">
        <v>60</v>
      </c>
      <c r="E12860">
        <v>8534</v>
      </c>
      <c r="F12860">
        <v>2020</v>
      </c>
    </row>
    <row r="12861" spans="1:6" x14ac:dyDescent="0.25">
      <c r="A12861" t="s">
        <v>2332</v>
      </c>
      <c r="B12861" t="s">
        <v>2350</v>
      </c>
      <c r="C12861" t="b">
        <v>0</v>
      </c>
      <c r="D12861" t="s">
        <v>15</v>
      </c>
      <c r="E12861">
        <v>0</v>
      </c>
      <c r="F12861">
        <v>2020</v>
      </c>
    </row>
    <row r="12862" spans="1:6" x14ac:dyDescent="0.25">
      <c r="A12862" t="s">
        <v>2454</v>
      </c>
      <c r="B12862" t="s">
        <v>2401</v>
      </c>
      <c r="C12862" t="b">
        <v>1</v>
      </c>
      <c r="D12862" t="s">
        <v>60</v>
      </c>
      <c r="E12862">
        <v>7423</v>
      </c>
      <c r="F12862">
        <v>2020</v>
      </c>
    </row>
    <row r="12863" spans="1:6" x14ac:dyDescent="0.25">
      <c r="A12863" t="s">
        <v>2454</v>
      </c>
      <c r="B12863" t="s">
        <v>2401</v>
      </c>
      <c r="C12863" t="b">
        <v>1</v>
      </c>
      <c r="D12863" t="s">
        <v>60</v>
      </c>
      <c r="E12863">
        <v>8168</v>
      </c>
      <c r="F12863">
        <v>2020</v>
      </c>
    </row>
    <row r="12864" spans="1:6" x14ac:dyDescent="0.25">
      <c r="A12864" t="s">
        <v>2454</v>
      </c>
      <c r="B12864" t="s">
        <v>2401</v>
      </c>
      <c r="C12864" t="b">
        <v>1</v>
      </c>
      <c r="D12864" t="s">
        <v>60</v>
      </c>
      <c r="E12864">
        <v>5293</v>
      </c>
      <c r="F12864">
        <v>2020</v>
      </c>
    </row>
    <row r="12865" spans="1:6" x14ac:dyDescent="0.25">
      <c r="A12865" t="s">
        <v>2454</v>
      </c>
      <c r="B12865" t="s">
        <v>2401</v>
      </c>
      <c r="C12865" t="b">
        <v>1</v>
      </c>
      <c r="D12865" t="s">
        <v>60</v>
      </c>
      <c r="E12865">
        <v>8468</v>
      </c>
      <c r="F12865">
        <v>2020</v>
      </c>
    </row>
    <row r="12866" spans="1:6" x14ac:dyDescent="0.25">
      <c r="A12866" t="s">
        <v>2408</v>
      </c>
      <c r="B12866" t="s">
        <v>2401</v>
      </c>
      <c r="C12866" t="b">
        <v>1</v>
      </c>
      <c r="D12866" t="s">
        <v>85</v>
      </c>
      <c r="E12866">
        <v>12341</v>
      </c>
      <c r="F12866">
        <v>2020</v>
      </c>
    </row>
    <row r="12867" spans="1:6" x14ac:dyDescent="0.25">
      <c r="A12867" t="s">
        <v>2446</v>
      </c>
      <c r="B12867" t="s">
        <v>2352</v>
      </c>
      <c r="C12867" t="b">
        <v>0</v>
      </c>
      <c r="D12867" t="s">
        <v>85</v>
      </c>
      <c r="E12867">
        <v>53854</v>
      </c>
      <c r="F12867">
        <v>2020</v>
      </c>
    </row>
    <row r="12868" spans="1:6" x14ac:dyDescent="0.25">
      <c r="A12868" t="s">
        <v>2446</v>
      </c>
      <c r="B12868" t="s">
        <v>2350</v>
      </c>
      <c r="C12868" t="b">
        <v>0</v>
      </c>
      <c r="D12868" t="s">
        <v>85</v>
      </c>
      <c r="E12868">
        <v>153</v>
      </c>
      <c r="F12868">
        <v>2020</v>
      </c>
    </row>
    <row r="12869" spans="1:6" x14ac:dyDescent="0.25">
      <c r="A12869" t="s">
        <v>2408</v>
      </c>
      <c r="B12869" t="s">
        <v>2401</v>
      </c>
      <c r="C12869" t="b">
        <v>1</v>
      </c>
      <c r="D12869" t="s">
        <v>105</v>
      </c>
      <c r="E12869">
        <v>41227</v>
      </c>
      <c r="F12869">
        <v>2020</v>
      </c>
    </row>
    <row r="12870" spans="1:6" x14ac:dyDescent="0.25">
      <c r="A12870" t="s">
        <v>2408</v>
      </c>
      <c r="B12870" t="s">
        <v>2401</v>
      </c>
      <c r="C12870" t="b">
        <v>1</v>
      </c>
      <c r="D12870" t="s">
        <v>105</v>
      </c>
      <c r="E12870">
        <v>39063</v>
      </c>
      <c r="F12870">
        <v>2020</v>
      </c>
    </row>
    <row r="12871" spans="1:6" x14ac:dyDescent="0.25">
      <c r="A12871" t="s">
        <v>2390</v>
      </c>
      <c r="B12871" t="s">
        <v>2401</v>
      </c>
      <c r="C12871" t="b">
        <v>1</v>
      </c>
      <c r="D12871" t="s">
        <v>114</v>
      </c>
      <c r="E12871">
        <v>758</v>
      </c>
      <c r="F12871">
        <v>2020</v>
      </c>
    </row>
    <row r="12872" spans="1:6" x14ac:dyDescent="0.25">
      <c r="A12872" t="s">
        <v>2454</v>
      </c>
      <c r="B12872" t="s">
        <v>2401</v>
      </c>
      <c r="C12872" t="b">
        <v>1</v>
      </c>
      <c r="D12872" t="s">
        <v>60</v>
      </c>
      <c r="E12872">
        <v>7068</v>
      </c>
      <c r="F12872">
        <v>2020</v>
      </c>
    </row>
    <row r="12873" spans="1:6" x14ac:dyDescent="0.25">
      <c r="A12873" t="s">
        <v>2454</v>
      </c>
      <c r="B12873" t="s">
        <v>2401</v>
      </c>
      <c r="C12873" t="b">
        <v>1</v>
      </c>
      <c r="D12873" t="s">
        <v>60</v>
      </c>
      <c r="E12873">
        <v>4765</v>
      </c>
      <c r="F12873">
        <v>2020</v>
      </c>
    </row>
    <row r="12874" spans="1:6" x14ac:dyDescent="0.25">
      <c r="A12874" t="s">
        <v>2454</v>
      </c>
      <c r="B12874" t="s">
        <v>2401</v>
      </c>
      <c r="C12874" t="b">
        <v>1</v>
      </c>
      <c r="D12874" t="s">
        <v>97</v>
      </c>
      <c r="E12874">
        <v>23458</v>
      </c>
      <c r="F12874">
        <v>2020</v>
      </c>
    </row>
    <row r="12875" spans="1:6" x14ac:dyDescent="0.25">
      <c r="A12875" t="s">
        <v>2454</v>
      </c>
      <c r="B12875" t="s">
        <v>2401</v>
      </c>
      <c r="C12875" t="b">
        <v>1</v>
      </c>
      <c r="D12875" t="s">
        <v>97</v>
      </c>
      <c r="E12875">
        <v>22933</v>
      </c>
      <c r="F12875">
        <v>2020</v>
      </c>
    </row>
    <row r="12876" spans="1:6" x14ac:dyDescent="0.25">
      <c r="A12876" t="s">
        <v>2408</v>
      </c>
      <c r="B12876" t="s">
        <v>2401</v>
      </c>
      <c r="C12876" t="b">
        <v>1</v>
      </c>
      <c r="D12876" t="s">
        <v>105</v>
      </c>
      <c r="E12876">
        <v>40092</v>
      </c>
      <c r="F12876">
        <v>2020</v>
      </c>
    </row>
    <row r="12877" spans="1:6" x14ac:dyDescent="0.25">
      <c r="A12877" t="s">
        <v>2408</v>
      </c>
      <c r="B12877" t="s">
        <v>2401</v>
      </c>
      <c r="C12877" t="b">
        <v>1</v>
      </c>
      <c r="D12877" t="s">
        <v>103</v>
      </c>
      <c r="E12877">
        <v>3338</v>
      </c>
      <c r="F12877">
        <v>2020</v>
      </c>
    </row>
    <row r="12878" spans="1:6" x14ac:dyDescent="0.25">
      <c r="A12878" t="s">
        <v>2454</v>
      </c>
      <c r="B12878" t="s">
        <v>2401</v>
      </c>
      <c r="C12878" t="b">
        <v>1</v>
      </c>
      <c r="D12878" t="s">
        <v>60</v>
      </c>
      <c r="E12878">
        <v>4933</v>
      </c>
      <c r="F12878">
        <v>2020</v>
      </c>
    </row>
    <row r="12879" spans="1:6" x14ac:dyDescent="0.25">
      <c r="A12879" t="s">
        <v>2454</v>
      </c>
      <c r="B12879" t="s">
        <v>2386</v>
      </c>
      <c r="C12879" t="b">
        <v>1</v>
      </c>
      <c r="D12879" t="s">
        <v>15</v>
      </c>
      <c r="E12879">
        <v>8384</v>
      </c>
      <c r="F12879">
        <v>2020</v>
      </c>
    </row>
    <row r="12880" spans="1:6" x14ac:dyDescent="0.25">
      <c r="A12880" t="s">
        <v>2454</v>
      </c>
      <c r="B12880" t="s">
        <v>2386</v>
      </c>
      <c r="C12880" t="b">
        <v>1</v>
      </c>
      <c r="D12880" t="s">
        <v>15</v>
      </c>
      <c r="E12880">
        <v>6689</v>
      </c>
      <c r="F12880">
        <v>2020</v>
      </c>
    </row>
    <row r="12881" spans="1:6" x14ac:dyDescent="0.25">
      <c r="A12881" t="s">
        <v>2454</v>
      </c>
      <c r="B12881" t="s">
        <v>2386</v>
      </c>
      <c r="C12881" t="b">
        <v>1</v>
      </c>
      <c r="D12881" t="s">
        <v>15</v>
      </c>
      <c r="E12881">
        <v>7529</v>
      </c>
      <c r="F12881">
        <v>2020</v>
      </c>
    </row>
    <row r="12882" spans="1:6" x14ac:dyDescent="0.25">
      <c r="A12882" t="s">
        <v>2454</v>
      </c>
      <c r="B12882" t="s">
        <v>2401</v>
      </c>
      <c r="C12882" t="b">
        <v>1</v>
      </c>
      <c r="D12882" t="s">
        <v>60</v>
      </c>
      <c r="E12882">
        <v>1810</v>
      </c>
      <c r="F12882">
        <v>2020</v>
      </c>
    </row>
    <row r="12883" spans="1:6" x14ac:dyDescent="0.25">
      <c r="A12883" t="s">
        <v>2454</v>
      </c>
      <c r="B12883" t="s">
        <v>2401</v>
      </c>
      <c r="C12883" t="b">
        <v>1</v>
      </c>
      <c r="D12883" t="s">
        <v>60</v>
      </c>
      <c r="E12883">
        <v>1414</v>
      </c>
      <c r="F12883">
        <v>2020</v>
      </c>
    </row>
    <row r="12884" spans="1:6" x14ac:dyDescent="0.25">
      <c r="A12884" t="s">
        <v>2454</v>
      </c>
      <c r="B12884" t="s">
        <v>2401</v>
      </c>
      <c r="C12884" t="b">
        <v>1</v>
      </c>
      <c r="D12884" t="s">
        <v>60</v>
      </c>
      <c r="E12884">
        <v>1522</v>
      </c>
      <c r="F12884">
        <v>2020</v>
      </c>
    </row>
    <row r="12885" spans="1:6" x14ac:dyDescent="0.25">
      <c r="A12885" t="s">
        <v>2454</v>
      </c>
      <c r="B12885" t="s">
        <v>2401</v>
      </c>
      <c r="C12885" t="b">
        <v>1</v>
      </c>
      <c r="D12885" t="s">
        <v>79</v>
      </c>
      <c r="E12885">
        <v>4938</v>
      </c>
      <c r="F12885">
        <v>2020</v>
      </c>
    </row>
    <row r="12886" spans="1:6" x14ac:dyDescent="0.25">
      <c r="A12886" t="s">
        <v>2454</v>
      </c>
      <c r="B12886" t="s">
        <v>2352</v>
      </c>
      <c r="C12886" t="b">
        <v>1</v>
      </c>
      <c r="D12886" t="s">
        <v>116</v>
      </c>
      <c r="E12886">
        <v>5571</v>
      </c>
      <c r="F12886">
        <v>2020</v>
      </c>
    </row>
    <row r="12887" spans="1:6" x14ac:dyDescent="0.25">
      <c r="A12887" t="s">
        <v>2408</v>
      </c>
      <c r="B12887" t="s">
        <v>2401</v>
      </c>
      <c r="C12887" t="b">
        <v>1</v>
      </c>
      <c r="D12887" t="s">
        <v>85</v>
      </c>
      <c r="E12887">
        <v>4481</v>
      </c>
      <c r="F12887">
        <v>2020</v>
      </c>
    </row>
    <row r="12888" spans="1:6" x14ac:dyDescent="0.25">
      <c r="A12888" t="s">
        <v>2408</v>
      </c>
      <c r="B12888" t="s">
        <v>2401</v>
      </c>
      <c r="C12888" t="b">
        <v>1</v>
      </c>
      <c r="D12888" t="s">
        <v>85</v>
      </c>
      <c r="E12888">
        <v>9043</v>
      </c>
      <c r="F12888">
        <v>2020</v>
      </c>
    </row>
    <row r="12889" spans="1:6" x14ac:dyDescent="0.25">
      <c r="A12889" t="s">
        <v>2408</v>
      </c>
      <c r="B12889" t="s">
        <v>2401</v>
      </c>
      <c r="C12889" t="b">
        <v>1</v>
      </c>
      <c r="D12889" t="s">
        <v>88</v>
      </c>
      <c r="E12889">
        <v>99676</v>
      </c>
      <c r="F12889">
        <v>2020</v>
      </c>
    </row>
    <row r="12890" spans="1:6" x14ac:dyDescent="0.25">
      <c r="A12890" t="s">
        <v>2408</v>
      </c>
      <c r="B12890" t="s">
        <v>2401</v>
      </c>
      <c r="C12890" t="b">
        <v>1</v>
      </c>
      <c r="D12890" t="s">
        <v>114</v>
      </c>
      <c r="E12890">
        <v>9490</v>
      </c>
      <c r="F12890">
        <v>2020</v>
      </c>
    </row>
    <row r="12891" spans="1:6" x14ac:dyDescent="0.25">
      <c r="A12891" t="s">
        <v>2408</v>
      </c>
      <c r="B12891" t="s">
        <v>2401</v>
      </c>
      <c r="C12891" t="b">
        <v>1</v>
      </c>
      <c r="D12891" t="s">
        <v>114</v>
      </c>
      <c r="E12891">
        <v>7431</v>
      </c>
      <c r="F12891">
        <v>2020</v>
      </c>
    </row>
    <row r="12892" spans="1:6" x14ac:dyDescent="0.25">
      <c r="A12892" t="s">
        <v>2408</v>
      </c>
      <c r="B12892" t="s">
        <v>2401</v>
      </c>
      <c r="C12892" t="b">
        <v>1</v>
      </c>
      <c r="D12892" t="s">
        <v>79</v>
      </c>
      <c r="E12892">
        <v>3385</v>
      </c>
      <c r="F12892">
        <v>2020</v>
      </c>
    </row>
    <row r="12893" spans="1:6" x14ac:dyDescent="0.25">
      <c r="A12893" t="s">
        <v>2454</v>
      </c>
      <c r="B12893" t="s">
        <v>2401</v>
      </c>
      <c r="C12893" t="b">
        <v>1</v>
      </c>
      <c r="D12893" t="s">
        <v>60</v>
      </c>
      <c r="E12893">
        <v>1759</v>
      </c>
      <c r="F12893">
        <v>2020</v>
      </c>
    </row>
    <row r="12894" spans="1:6" x14ac:dyDescent="0.25">
      <c r="A12894" t="s">
        <v>2408</v>
      </c>
      <c r="B12894" t="s">
        <v>2401</v>
      </c>
      <c r="C12894" t="b">
        <v>1</v>
      </c>
      <c r="D12894" t="s">
        <v>55</v>
      </c>
      <c r="E12894">
        <v>2498</v>
      </c>
      <c r="F12894">
        <v>2020</v>
      </c>
    </row>
    <row r="12895" spans="1:6" x14ac:dyDescent="0.25">
      <c r="A12895" t="s">
        <v>2446</v>
      </c>
      <c r="B12895" t="s">
        <v>2401</v>
      </c>
      <c r="C12895" t="b">
        <v>1</v>
      </c>
      <c r="D12895" t="s">
        <v>52</v>
      </c>
      <c r="E12895">
        <v>13210</v>
      </c>
      <c r="F12895">
        <v>2020</v>
      </c>
    </row>
    <row r="12896" spans="1:6" x14ac:dyDescent="0.25">
      <c r="A12896" t="s">
        <v>2446</v>
      </c>
      <c r="B12896" t="s">
        <v>2401</v>
      </c>
      <c r="C12896" t="b">
        <v>1</v>
      </c>
      <c r="D12896" t="s">
        <v>88</v>
      </c>
      <c r="E12896">
        <v>3839</v>
      </c>
      <c r="F12896">
        <v>2020</v>
      </c>
    </row>
    <row r="12897" spans="1:6" x14ac:dyDescent="0.25">
      <c r="A12897" t="s">
        <v>2408</v>
      </c>
      <c r="B12897" t="s">
        <v>2401</v>
      </c>
      <c r="C12897" t="b">
        <v>1</v>
      </c>
      <c r="D12897" t="s">
        <v>105</v>
      </c>
      <c r="E12897">
        <v>20265</v>
      </c>
      <c r="F12897">
        <v>2020</v>
      </c>
    </row>
    <row r="12898" spans="1:6" x14ac:dyDescent="0.25">
      <c r="A12898" t="s">
        <v>2408</v>
      </c>
      <c r="B12898" t="s">
        <v>2401</v>
      </c>
      <c r="C12898" t="b">
        <v>1</v>
      </c>
      <c r="D12898" t="s">
        <v>105</v>
      </c>
      <c r="E12898">
        <v>20511</v>
      </c>
      <c r="F12898">
        <v>2020</v>
      </c>
    </row>
    <row r="12899" spans="1:6" x14ac:dyDescent="0.25">
      <c r="A12899" t="s">
        <v>2408</v>
      </c>
      <c r="B12899" t="s">
        <v>2401</v>
      </c>
      <c r="C12899" t="b">
        <v>1</v>
      </c>
      <c r="D12899" t="s">
        <v>105</v>
      </c>
      <c r="E12899">
        <v>14237</v>
      </c>
      <c r="F12899">
        <v>2020</v>
      </c>
    </row>
    <row r="12900" spans="1:6" x14ac:dyDescent="0.25">
      <c r="A12900" t="s">
        <v>2408</v>
      </c>
      <c r="B12900" t="s">
        <v>2401</v>
      </c>
      <c r="C12900" t="b">
        <v>1</v>
      </c>
      <c r="D12900" t="s">
        <v>114</v>
      </c>
      <c r="E12900">
        <v>19170</v>
      </c>
      <c r="F12900">
        <v>2020</v>
      </c>
    </row>
    <row r="12901" spans="1:6" x14ac:dyDescent="0.25">
      <c r="A12901" t="s">
        <v>2408</v>
      </c>
      <c r="B12901" t="s">
        <v>2401</v>
      </c>
      <c r="C12901" t="b">
        <v>1</v>
      </c>
      <c r="D12901" t="s">
        <v>88</v>
      </c>
      <c r="E12901">
        <v>9238</v>
      </c>
      <c r="F12901">
        <v>2020</v>
      </c>
    </row>
    <row r="12902" spans="1:6" x14ac:dyDescent="0.25">
      <c r="A12902" t="s">
        <v>2454</v>
      </c>
      <c r="B12902" t="s">
        <v>2401</v>
      </c>
      <c r="C12902" t="b">
        <v>1</v>
      </c>
      <c r="D12902" t="s">
        <v>55</v>
      </c>
      <c r="E12902">
        <v>1493</v>
      </c>
      <c r="F12902">
        <v>2020</v>
      </c>
    </row>
    <row r="12903" spans="1:6" x14ac:dyDescent="0.25">
      <c r="A12903" t="s">
        <v>2408</v>
      </c>
      <c r="B12903" t="s">
        <v>2401</v>
      </c>
      <c r="C12903" t="b">
        <v>1</v>
      </c>
      <c r="D12903" t="s">
        <v>88</v>
      </c>
      <c r="E12903">
        <v>7536</v>
      </c>
      <c r="F12903">
        <v>2020</v>
      </c>
    </row>
    <row r="12904" spans="1:6" x14ac:dyDescent="0.25">
      <c r="A12904" t="s">
        <v>2408</v>
      </c>
      <c r="B12904" t="s">
        <v>2401</v>
      </c>
      <c r="C12904" t="b">
        <v>1</v>
      </c>
      <c r="D12904" t="s">
        <v>88</v>
      </c>
      <c r="E12904">
        <v>7746</v>
      </c>
      <c r="F12904">
        <v>2020</v>
      </c>
    </row>
    <row r="12905" spans="1:6" x14ac:dyDescent="0.25">
      <c r="A12905" t="s">
        <v>2408</v>
      </c>
      <c r="B12905" t="s">
        <v>2401</v>
      </c>
      <c r="C12905" t="b">
        <v>1</v>
      </c>
      <c r="D12905" t="s">
        <v>105</v>
      </c>
      <c r="E12905">
        <v>18423</v>
      </c>
      <c r="F12905">
        <v>2020</v>
      </c>
    </row>
    <row r="12906" spans="1:6" x14ac:dyDescent="0.25">
      <c r="A12906" t="s">
        <v>2454</v>
      </c>
      <c r="B12906" t="s">
        <v>2401</v>
      </c>
      <c r="C12906" t="b">
        <v>1</v>
      </c>
      <c r="D12906" t="s">
        <v>105</v>
      </c>
      <c r="E12906">
        <v>20750</v>
      </c>
      <c r="F12906">
        <v>2020</v>
      </c>
    </row>
    <row r="12907" spans="1:6" x14ac:dyDescent="0.25">
      <c r="A12907" t="s">
        <v>2408</v>
      </c>
      <c r="B12907" t="s">
        <v>2401</v>
      </c>
      <c r="C12907" t="b">
        <v>1</v>
      </c>
      <c r="D12907" t="s">
        <v>114</v>
      </c>
      <c r="E12907">
        <v>13976</v>
      </c>
      <c r="F12907">
        <v>2020</v>
      </c>
    </row>
    <row r="12908" spans="1:6" x14ac:dyDescent="0.25">
      <c r="A12908" t="s">
        <v>2454</v>
      </c>
      <c r="B12908" t="s">
        <v>2401</v>
      </c>
      <c r="C12908" t="b">
        <v>1</v>
      </c>
      <c r="D12908" t="s">
        <v>88</v>
      </c>
      <c r="E12908">
        <v>9391</v>
      </c>
      <c r="F12908">
        <v>2020</v>
      </c>
    </row>
    <row r="12909" spans="1:6" x14ac:dyDescent="0.25">
      <c r="A12909" t="s">
        <v>2454</v>
      </c>
      <c r="B12909" t="s">
        <v>2401</v>
      </c>
      <c r="C12909" t="b">
        <v>1</v>
      </c>
      <c r="D12909" t="s">
        <v>88</v>
      </c>
      <c r="E12909">
        <v>3454</v>
      </c>
      <c r="F12909">
        <v>2020</v>
      </c>
    </row>
    <row r="12910" spans="1:6" x14ac:dyDescent="0.25">
      <c r="A12910" t="s">
        <v>2408</v>
      </c>
      <c r="B12910" t="s">
        <v>2401</v>
      </c>
      <c r="C12910" t="b">
        <v>1</v>
      </c>
      <c r="D12910" t="s">
        <v>88</v>
      </c>
      <c r="E12910">
        <v>9165</v>
      </c>
      <c r="F12910">
        <v>2020</v>
      </c>
    </row>
    <row r="12911" spans="1:6" x14ac:dyDescent="0.25">
      <c r="A12911" t="s">
        <v>2408</v>
      </c>
      <c r="B12911" t="s">
        <v>2401</v>
      </c>
      <c r="C12911" t="b">
        <v>1</v>
      </c>
      <c r="D12911" t="s">
        <v>88</v>
      </c>
      <c r="E12911">
        <v>8857</v>
      </c>
      <c r="F12911">
        <v>2020</v>
      </c>
    </row>
    <row r="12912" spans="1:6" x14ac:dyDescent="0.25">
      <c r="A12912" t="s">
        <v>2446</v>
      </c>
      <c r="B12912" t="s">
        <v>2401</v>
      </c>
      <c r="C12912" t="b">
        <v>1</v>
      </c>
      <c r="D12912" t="s">
        <v>55</v>
      </c>
      <c r="E12912">
        <v>2934</v>
      </c>
      <c r="F12912">
        <v>2020</v>
      </c>
    </row>
    <row r="12913" spans="1:6" x14ac:dyDescent="0.25">
      <c r="A12913" t="s">
        <v>2381</v>
      </c>
      <c r="B12913" t="s">
        <v>2401</v>
      </c>
      <c r="C12913" t="b">
        <v>1</v>
      </c>
      <c r="D12913" t="s">
        <v>55</v>
      </c>
      <c r="E12913">
        <v>1587</v>
      </c>
      <c r="F12913">
        <v>2020</v>
      </c>
    </row>
    <row r="12914" spans="1:6" x14ac:dyDescent="0.25">
      <c r="A12914" t="s">
        <v>2446</v>
      </c>
      <c r="B12914" t="s">
        <v>2401</v>
      </c>
      <c r="C12914" t="b">
        <v>1</v>
      </c>
      <c r="D12914" t="s">
        <v>55</v>
      </c>
      <c r="E12914">
        <v>3637</v>
      </c>
      <c r="F12914">
        <v>2020</v>
      </c>
    </row>
    <row r="12915" spans="1:6" x14ac:dyDescent="0.25">
      <c r="A12915" t="s">
        <v>2389</v>
      </c>
      <c r="B12915" t="s">
        <v>2339</v>
      </c>
      <c r="C12915" t="b">
        <v>0</v>
      </c>
      <c r="D12915" t="s">
        <v>42</v>
      </c>
      <c r="E12915">
        <v>15500</v>
      </c>
      <c r="F12915">
        <v>2020</v>
      </c>
    </row>
    <row r="12916" spans="1:6" x14ac:dyDescent="0.25">
      <c r="A12916" t="s">
        <v>2454</v>
      </c>
      <c r="B12916" t="s">
        <v>2401</v>
      </c>
      <c r="C12916" t="b">
        <v>1</v>
      </c>
      <c r="D12916" t="s">
        <v>19</v>
      </c>
      <c r="E12916">
        <v>1470</v>
      </c>
      <c r="F12916">
        <v>2020</v>
      </c>
    </row>
    <row r="12917" spans="1:6" x14ac:dyDescent="0.25">
      <c r="A12917" t="s">
        <v>2408</v>
      </c>
      <c r="B12917" t="s">
        <v>2401</v>
      </c>
      <c r="C12917" t="b">
        <v>1</v>
      </c>
      <c r="D12917" t="s">
        <v>60</v>
      </c>
      <c r="E12917">
        <v>8741</v>
      </c>
      <c r="F12917">
        <v>2020</v>
      </c>
    </row>
    <row r="12918" spans="1:6" x14ac:dyDescent="0.25">
      <c r="A12918" t="s">
        <v>2408</v>
      </c>
      <c r="B12918" t="s">
        <v>2401</v>
      </c>
      <c r="C12918" t="b">
        <v>1</v>
      </c>
      <c r="D12918" t="s">
        <v>60</v>
      </c>
      <c r="E12918">
        <v>6061</v>
      </c>
      <c r="F12918">
        <v>2020</v>
      </c>
    </row>
    <row r="12919" spans="1:6" x14ac:dyDescent="0.25">
      <c r="A12919" t="s">
        <v>2454</v>
      </c>
      <c r="B12919" t="s">
        <v>2401</v>
      </c>
      <c r="C12919" t="b">
        <v>1</v>
      </c>
      <c r="D12919" t="s">
        <v>60</v>
      </c>
      <c r="E12919">
        <v>8809</v>
      </c>
      <c r="F12919">
        <v>2020</v>
      </c>
    </row>
    <row r="12920" spans="1:6" x14ac:dyDescent="0.25">
      <c r="A12920" t="s">
        <v>2408</v>
      </c>
      <c r="B12920" t="s">
        <v>2401</v>
      </c>
      <c r="C12920" t="b">
        <v>1</v>
      </c>
      <c r="D12920" t="s">
        <v>60</v>
      </c>
      <c r="E12920">
        <v>6748</v>
      </c>
      <c r="F12920">
        <v>2020</v>
      </c>
    </row>
    <row r="12921" spans="1:6" x14ac:dyDescent="0.25">
      <c r="A12921" t="s">
        <v>2454</v>
      </c>
      <c r="B12921" t="s">
        <v>2401</v>
      </c>
      <c r="C12921" t="b">
        <v>1</v>
      </c>
      <c r="D12921" t="s">
        <v>60</v>
      </c>
      <c r="E12921">
        <v>8157</v>
      </c>
      <c r="F12921">
        <v>2020</v>
      </c>
    </row>
    <row r="12922" spans="1:6" x14ac:dyDescent="0.25">
      <c r="A12922" t="s">
        <v>2408</v>
      </c>
      <c r="B12922" t="s">
        <v>2401</v>
      </c>
      <c r="C12922" t="b">
        <v>1</v>
      </c>
      <c r="D12922" t="s">
        <v>60</v>
      </c>
      <c r="E12922">
        <v>5188</v>
      </c>
      <c r="F12922">
        <v>2020</v>
      </c>
    </row>
    <row r="12923" spans="1:6" x14ac:dyDescent="0.25">
      <c r="A12923" t="s">
        <v>2408</v>
      </c>
      <c r="B12923" t="s">
        <v>2401</v>
      </c>
      <c r="C12923" t="b">
        <v>1</v>
      </c>
      <c r="D12923" t="s">
        <v>55</v>
      </c>
      <c r="E12923">
        <v>5396</v>
      </c>
      <c r="F12923">
        <v>2020</v>
      </c>
    </row>
    <row r="12924" spans="1:6" x14ac:dyDescent="0.25">
      <c r="A12924" t="s">
        <v>2383</v>
      </c>
      <c r="B12924" t="s">
        <v>2350</v>
      </c>
      <c r="C12924" t="b">
        <v>0</v>
      </c>
      <c r="D12924" t="s">
        <v>85</v>
      </c>
      <c r="E12924">
        <v>23.864999999999998</v>
      </c>
      <c r="F12924">
        <v>2020</v>
      </c>
    </row>
    <row r="12925" spans="1:6" x14ac:dyDescent="0.25">
      <c r="A12925" t="s">
        <v>2383</v>
      </c>
      <c r="B12925" t="s">
        <v>2352</v>
      </c>
      <c r="C12925" t="b">
        <v>0</v>
      </c>
      <c r="D12925" t="s">
        <v>85</v>
      </c>
      <c r="E12925">
        <v>2.1349999999999998</v>
      </c>
      <c r="F12925">
        <v>2020</v>
      </c>
    </row>
    <row r="12926" spans="1:6" x14ac:dyDescent="0.25">
      <c r="A12926" t="s">
        <v>2446</v>
      </c>
      <c r="B12926" t="s">
        <v>2401</v>
      </c>
      <c r="C12926" t="b">
        <v>1</v>
      </c>
      <c r="D12926" t="s">
        <v>52</v>
      </c>
      <c r="E12926">
        <v>21894</v>
      </c>
      <c r="F12926">
        <v>2020</v>
      </c>
    </row>
    <row r="12927" spans="1:6" x14ac:dyDescent="0.25">
      <c r="A12927" t="s">
        <v>2408</v>
      </c>
      <c r="B12927" t="s">
        <v>2401</v>
      </c>
      <c r="C12927" t="b">
        <v>1</v>
      </c>
      <c r="D12927" t="s">
        <v>97</v>
      </c>
      <c r="E12927">
        <v>6452</v>
      </c>
      <c r="F12927">
        <v>2020</v>
      </c>
    </row>
    <row r="12928" spans="1:6" x14ac:dyDescent="0.25">
      <c r="A12928" t="s">
        <v>2454</v>
      </c>
      <c r="B12928" t="s">
        <v>2401</v>
      </c>
      <c r="C12928" t="b">
        <v>1</v>
      </c>
      <c r="D12928" t="s">
        <v>27</v>
      </c>
      <c r="E12928">
        <v>3371</v>
      </c>
      <c r="F12928">
        <v>2020</v>
      </c>
    </row>
    <row r="12929" spans="1:6" x14ac:dyDescent="0.25">
      <c r="A12929" t="s">
        <v>2408</v>
      </c>
      <c r="B12929" t="s">
        <v>2401</v>
      </c>
      <c r="C12929" t="b">
        <v>1</v>
      </c>
      <c r="D12929" t="s">
        <v>55</v>
      </c>
      <c r="E12929">
        <v>7685</v>
      </c>
      <c r="F12929">
        <v>2020</v>
      </c>
    </row>
    <row r="12930" spans="1:6" x14ac:dyDescent="0.25">
      <c r="A12930" t="s">
        <v>2408</v>
      </c>
      <c r="B12930" t="s">
        <v>2401</v>
      </c>
      <c r="C12930" t="b">
        <v>1</v>
      </c>
      <c r="D12930" t="s">
        <v>82</v>
      </c>
      <c r="E12930">
        <v>26326</v>
      </c>
      <c r="F12930">
        <v>2020</v>
      </c>
    </row>
    <row r="12931" spans="1:6" x14ac:dyDescent="0.25">
      <c r="A12931" t="s">
        <v>2454</v>
      </c>
      <c r="B12931" t="s">
        <v>2401</v>
      </c>
      <c r="C12931" t="b">
        <v>1</v>
      </c>
      <c r="D12931" t="s">
        <v>82</v>
      </c>
      <c r="E12931">
        <v>25896</v>
      </c>
      <c r="F12931">
        <v>2020</v>
      </c>
    </row>
    <row r="12932" spans="1:6" x14ac:dyDescent="0.25">
      <c r="A12932" t="s">
        <v>2454</v>
      </c>
      <c r="B12932" t="s">
        <v>2401</v>
      </c>
      <c r="C12932" t="b">
        <v>1</v>
      </c>
      <c r="D12932" t="s">
        <v>82</v>
      </c>
      <c r="E12932">
        <v>26345</v>
      </c>
      <c r="F12932">
        <v>2020</v>
      </c>
    </row>
    <row r="12933" spans="1:6" x14ac:dyDescent="0.25">
      <c r="A12933" t="s">
        <v>2408</v>
      </c>
      <c r="B12933" t="s">
        <v>2401</v>
      </c>
      <c r="C12933" t="b">
        <v>1</v>
      </c>
      <c r="D12933" t="s">
        <v>97</v>
      </c>
      <c r="E12933">
        <v>17892</v>
      </c>
      <c r="F12933">
        <v>2020</v>
      </c>
    </row>
    <row r="12934" spans="1:6" x14ac:dyDescent="0.25">
      <c r="A12934" t="s">
        <v>2408</v>
      </c>
      <c r="B12934" t="s">
        <v>2401</v>
      </c>
      <c r="C12934" t="b">
        <v>1</v>
      </c>
      <c r="D12934" t="s">
        <v>97</v>
      </c>
      <c r="E12934">
        <v>15450</v>
      </c>
      <c r="F12934">
        <v>2020</v>
      </c>
    </row>
    <row r="12935" spans="1:6" x14ac:dyDescent="0.25">
      <c r="A12935" t="s">
        <v>2408</v>
      </c>
      <c r="B12935" t="s">
        <v>2401</v>
      </c>
      <c r="C12935" t="b">
        <v>1</v>
      </c>
      <c r="D12935" t="s">
        <v>88</v>
      </c>
      <c r="E12935">
        <v>98896</v>
      </c>
      <c r="F12935">
        <v>2020</v>
      </c>
    </row>
    <row r="12936" spans="1:6" x14ac:dyDescent="0.25">
      <c r="A12936" t="s">
        <v>2408</v>
      </c>
      <c r="B12936" t="s">
        <v>2401</v>
      </c>
      <c r="C12936" t="b">
        <v>1</v>
      </c>
      <c r="D12936" t="s">
        <v>55</v>
      </c>
      <c r="E12936">
        <v>5202</v>
      </c>
      <c r="F12936">
        <v>2020</v>
      </c>
    </row>
    <row r="12937" spans="1:6" x14ac:dyDescent="0.25">
      <c r="A12937" t="s">
        <v>2408</v>
      </c>
      <c r="B12937" t="s">
        <v>2401</v>
      </c>
      <c r="C12937" t="b">
        <v>1</v>
      </c>
      <c r="D12937" t="s">
        <v>16</v>
      </c>
      <c r="E12937">
        <v>3754</v>
      </c>
      <c r="F12937">
        <v>2020</v>
      </c>
    </row>
    <row r="12938" spans="1:6" x14ac:dyDescent="0.25">
      <c r="A12938" t="s">
        <v>2394</v>
      </c>
      <c r="B12938" t="s">
        <v>2339</v>
      </c>
      <c r="C12938" t="b">
        <v>1</v>
      </c>
      <c r="D12938" t="s">
        <v>40</v>
      </c>
      <c r="E12938">
        <v>1040479</v>
      </c>
      <c r="F12938">
        <v>2020</v>
      </c>
    </row>
    <row r="12939" spans="1:6" x14ac:dyDescent="0.25">
      <c r="A12939" t="s">
        <v>2394</v>
      </c>
      <c r="B12939" t="s">
        <v>2339</v>
      </c>
      <c r="C12939" t="b">
        <v>1</v>
      </c>
      <c r="D12939" t="s">
        <v>40</v>
      </c>
      <c r="E12939">
        <v>596549</v>
      </c>
      <c r="F12939">
        <v>2020</v>
      </c>
    </row>
    <row r="12940" spans="1:6" x14ac:dyDescent="0.25">
      <c r="A12940" t="s">
        <v>2454</v>
      </c>
      <c r="B12940" t="s">
        <v>2401</v>
      </c>
      <c r="C12940" t="b">
        <v>1</v>
      </c>
      <c r="D12940" t="s">
        <v>66</v>
      </c>
      <c r="E12940">
        <v>4375</v>
      </c>
      <c r="F12940">
        <v>2020</v>
      </c>
    </row>
    <row r="12941" spans="1:6" x14ac:dyDescent="0.25">
      <c r="A12941" t="s">
        <v>2366</v>
      </c>
      <c r="B12941" t="s">
        <v>2350</v>
      </c>
      <c r="C12941" t="b">
        <v>0</v>
      </c>
      <c r="D12941" t="s">
        <v>85</v>
      </c>
      <c r="E12941">
        <v>127</v>
      </c>
      <c r="F12941">
        <v>2020</v>
      </c>
    </row>
    <row r="12942" spans="1:6" x14ac:dyDescent="0.25">
      <c r="A12942" t="s">
        <v>2379</v>
      </c>
      <c r="B12942" t="s">
        <v>2350</v>
      </c>
      <c r="C12942" t="b">
        <v>0</v>
      </c>
      <c r="D12942" t="s">
        <v>85</v>
      </c>
      <c r="E12942">
        <v>6</v>
      </c>
      <c r="F12942">
        <v>2020</v>
      </c>
    </row>
    <row r="12943" spans="1:6" x14ac:dyDescent="0.25">
      <c r="A12943" t="s">
        <v>2457</v>
      </c>
      <c r="B12943" t="s">
        <v>2350</v>
      </c>
      <c r="C12943" t="b">
        <v>0</v>
      </c>
      <c r="D12943" t="s">
        <v>85</v>
      </c>
      <c r="E12943">
        <v>60</v>
      </c>
      <c r="F12943">
        <v>2020</v>
      </c>
    </row>
    <row r="12944" spans="1:6" x14ac:dyDescent="0.25">
      <c r="A12944" t="s">
        <v>2332</v>
      </c>
      <c r="B12944" t="s">
        <v>2352</v>
      </c>
      <c r="C12944" t="b">
        <v>0</v>
      </c>
      <c r="D12944" t="s">
        <v>85</v>
      </c>
      <c r="E12944">
        <v>0</v>
      </c>
      <c r="F12944">
        <v>2020</v>
      </c>
    </row>
    <row r="12945" spans="1:6" x14ac:dyDescent="0.25">
      <c r="A12945" t="s">
        <v>2454</v>
      </c>
      <c r="B12945" t="s">
        <v>2401</v>
      </c>
      <c r="C12945" t="b">
        <v>1</v>
      </c>
      <c r="D12945" t="s">
        <v>60</v>
      </c>
      <c r="E12945">
        <v>1872</v>
      </c>
      <c r="F12945">
        <v>2020</v>
      </c>
    </row>
    <row r="12946" spans="1:6" x14ac:dyDescent="0.25">
      <c r="A12946" t="s">
        <v>2454</v>
      </c>
      <c r="B12946" t="s">
        <v>2401</v>
      </c>
      <c r="C12946" t="b">
        <v>1</v>
      </c>
      <c r="D12946" t="s">
        <v>60</v>
      </c>
      <c r="E12946">
        <v>1914</v>
      </c>
      <c r="F12946">
        <v>2020</v>
      </c>
    </row>
    <row r="12947" spans="1:6" x14ac:dyDescent="0.25">
      <c r="A12947" t="s">
        <v>2454</v>
      </c>
      <c r="B12947" t="s">
        <v>2401</v>
      </c>
      <c r="C12947" t="b">
        <v>1</v>
      </c>
      <c r="D12947" t="s">
        <v>60</v>
      </c>
      <c r="E12947">
        <v>1693</v>
      </c>
      <c r="F12947">
        <v>2020</v>
      </c>
    </row>
    <row r="12948" spans="1:6" x14ac:dyDescent="0.25">
      <c r="A12948" t="s">
        <v>2454</v>
      </c>
      <c r="B12948" t="s">
        <v>2401</v>
      </c>
      <c r="C12948" t="b">
        <v>1</v>
      </c>
      <c r="D12948" t="s">
        <v>60</v>
      </c>
      <c r="E12948">
        <v>1679</v>
      </c>
      <c r="F12948">
        <v>2020</v>
      </c>
    </row>
    <row r="12949" spans="1:6" x14ac:dyDescent="0.25">
      <c r="A12949" t="s">
        <v>2454</v>
      </c>
      <c r="B12949" t="s">
        <v>2401</v>
      </c>
      <c r="C12949" t="b">
        <v>1</v>
      </c>
      <c r="D12949" t="s">
        <v>60</v>
      </c>
      <c r="E12949">
        <v>1719</v>
      </c>
      <c r="F12949">
        <v>2020</v>
      </c>
    </row>
    <row r="12950" spans="1:6" x14ac:dyDescent="0.25">
      <c r="A12950" t="s">
        <v>2454</v>
      </c>
      <c r="B12950" t="s">
        <v>2401</v>
      </c>
      <c r="C12950" t="b">
        <v>1</v>
      </c>
      <c r="D12950" t="s">
        <v>85</v>
      </c>
      <c r="E12950">
        <v>2516</v>
      </c>
      <c r="F12950">
        <v>2020</v>
      </c>
    </row>
    <row r="12951" spans="1:6" x14ac:dyDescent="0.25">
      <c r="A12951" t="s">
        <v>2454</v>
      </c>
      <c r="B12951" t="s">
        <v>2401</v>
      </c>
      <c r="C12951" t="b">
        <v>1</v>
      </c>
      <c r="D12951" t="s">
        <v>85</v>
      </c>
      <c r="E12951">
        <v>3635</v>
      </c>
      <c r="F12951">
        <v>2020</v>
      </c>
    </row>
    <row r="12952" spans="1:6" x14ac:dyDescent="0.25">
      <c r="A12952" t="s">
        <v>2454</v>
      </c>
      <c r="B12952" t="s">
        <v>2401</v>
      </c>
      <c r="C12952" t="b">
        <v>1</v>
      </c>
      <c r="D12952" t="s">
        <v>85</v>
      </c>
      <c r="E12952">
        <v>3065</v>
      </c>
      <c r="F12952">
        <v>2020</v>
      </c>
    </row>
    <row r="12953" spans="1:6" x14ac:dyDescent="0.25">
      <c r="A12953" t="s">
        <v>2454</v>
      </c>
      <c r="B12953" t="s">
        <v>2401</v>
      </c>
      <c r="C12953" t="b">
        <v>1</v>
      </c>
      <c r="D12953" t="s">
        <v>85</v>
      </c>
      <c r="E12953">
        <v>3262</v>
      </c>
      <c r="F12953">
        <v>2020</v>
      </c>
    </row>
    <row r="12954" spans="1:6" x14ac:dyDescent="0.25">
      <c r="A12954" t="s">
        <v>2454</v>
      </c>
      <c r="B12954" t="s">
        <v>2401</v>
      </c>
      <c r="C12954" t="b">
        <v>1</v>
      </c>
      <c r="D12954" t="s">
        <v>85</v>
      </c>
      <c r="E12954">
        <v>2906</v>
      </c>
      <c r="F12954">
        <v>2020</v>
      </c>
    </row>
    <row r="12955" spans="1:6" x14ac:dyDescent="0.25">
      <c r="A12955" t="s">
        <v>2408</v>
      </c>
      <c r="B12955" t="s">
        <v>2401</v>
      </c>
      <c r="C12955" t="b">
        <v>1</v>
      </c>
      <c r="D12955" t="s">
        <v>97</v>
      </c>
      <c r="E12955">
        <v>21082</v>
      </c>
      <c r="F12955">
        <v>2020</v>
      </c>
    </row>
    <row r="12956" spans="1:6" x14ac:dyDescent="0.25">
      <c r="A12956" t="s">
        <v>2408</v>
      </c>
      <c r="B12956" t="s">
        <v>2401</v>
      </c>
      <c r="C12956" t="b">
        <v>1</v>
      </c>
      <c r="D12956" t="s">
        <v>88</v>
      </c>
      <c r="E12956">
        <v>8834</v>
      </c>
      <c r="F12956">
        <v>2020</v>
      </c>
    </row>
    <row r="12957" spans="1:6" x14ac:dyDescent="0.25">
      <c r="A12957" t="s">
        <v>2454</v>
      </c>
      <c r="B12957" t="s">
        <v>2339</v>
      </c>
      <c r="C12957" t="b">
        <v>1</v>
      </c>
      <c r="D12957" t="s">
        <v>15</v>
      </c>
      <c r="E12957">
        <v>468982</v>
      </c>
      <c r="F12957">
        <v>2020</v>
      </c>
    </row>
    <row r="12958" spans="1:6" x14ac:dyDescent="0.25">
      <c r="A12958" t="s">
        <v>2454</v>
      </c>
      <c r="B12958" t="s">
        <v>2339</v>
      </c>
      <c r="C12958" t="b">
        <v>1</v>
      </c>
      <c r="D12958" t="s">
        <v>15</v>
      </c>
      <c r="E12958">
        <v>136609</v>
      </c>
      <c r="F12958">
        <v>2020</v>
      </c>
    </row>
    <row r="12959" spans="1:6" x14ac:dyDescent="0.25">
      <c r="A12959" t="s">
        <v>2454</v>
      </c>
      <c r="B12959" t="s">
        <v>2339</v>
      </c>
      <c r="C12959" t="b">
        <v>1</v>
      </c>
      <c r="D12959" t="s">
        <v>15</v>
      </c>
      <c r="E12959">
        <v>71389</v>
      </c>
      <c r="F12959">
        <v>2020</v>
      </c>
    </row>
    <row r="12960" spans="1:6" x14ac:dyDescent="0.25">
      <c r="A12960" t="s">
        <v>2454</v>
      </c>
      <c r="B12960" t="s">
        <v>2401</v>
      </c>
      <c r="C12960" t="b">
        <v>1</v>
      </c>
      <c r="D12960" t="s">
        <v>60</v>
      </c>
      <c r="E12960">
        <v>9972</v>
      </c>
      <c r="F12960">
        <v>2020</v>
      </c>
    </row>
    <row r="12961" spans="1:6" x14ac:dyDescent="0.25">
      <c r="A12961" t="s">
        <v>2408</v>
      </c>
      <c r="B12961" t="s">
        <v>2401</v>
      </c>
      <c r="C12961" t="b">
        <v>1</v>
      </c>
      <c r="D12961" t="s">
        <v>60</v>
      </c>
      <c r="E12961">
        <v>9009</v>
      </c>
      <c r="F12961">
        <v>2020</v>
      </c>
    </row>
    <row r="12962" spans="1:6" x14ac:dyDescent="0.25">
      <c r="A12962" t="s">
        <v>2408</v>
      </c>
      <c r="B12962" t="s">
        <v>2401</v>
      </c>
      <c r="C12962" t="b">
        <v>1</v>
      </c>
      <c r="D12962" t="s">
        <v>60</v>
      </c>
      <c r="E12962">
        <v>9203</v>
      </c>
      <c r="F12962">
        <v>2020</v>
      </c>
    </row>
    <row r="12963" spans="1:6" x14ac:dyDescent="0.25">
      <c r="A12963" t="s">
        <v>2454</v>
      </c>
      <c r="B12963" t="s">
        <v>2401</v>
      </c>
      <c r="C12963" t="b">
        <v>1</v>
      </c>
      <c r="D12963" t="s">
        <v>66</v>
      </c>
      <c r="E12963">
        <v>14705</v>
      </c>
      <c r="F12963">
        <v>2020</v>
      </c>
    </row>
    <row r="12964" spans="1:6" x14ac:dyDescent="0.25">
      <c r="A12964" t="s">
        <v>2454</v>
      </c>
      <c r="B12964" t="s">
        <v>2339</v>
      </c>
      <c r="C12964" t="b">
        <v>0</v>
      </c>
      <c r="D12964" t="s">
        <v>114</v>
      </c>
      <c r="E12964">
        <v>10626</v>
      </c>
      <c r="F12964">
        <v>2020</v>
      </c>
    </row>
    <row r="12965" spans="1:6" x14ac:dyDescent="0.25">
      <c r="A12965" t="s">
        <v>2408</v>
      </c>
      <c r="B12965" t="s">
        <v>2401</v>
      </c>
      <c r="C12965" t="b">
        <v>1</v>
      </c>
      <c r="D12965" t="s">
        <v>55</v>
      </c>
      <c r="E12965">
        <v>3028</v>
      </c>
      <c r="F12965">
        <v>2020</v>
      </c>
    </row>
    <row r="12966" spans="1:6" x14ac:dyDescent="0.25">
      <c r="A12966" t="s">
        <v>2408</v>
      </c>
      <c r="B12966" t="s">
        <v>2401</v>
      </c>
      <c r="C12966" t="b">
        <v>1</v>
      </c>
      <c r="D12966" t="s">
        <v>55</v>
      </c>
      <c r="E12966">
        <v>2032</v>
      </c>
      <c r="F12966">
        <v>2020</v>
      </c>
    </row>
    <row r="12967" spans="1:6" x14ac:dyDescent="0.25">
      <c r="A12967" t="s">
        <v>2408</v>
      </c>
      <c r="B12967" t="s">
        <v>2401</v>
      </c>
      <c r="C12967" t="b">
        <v>0</v>
      </c>
      <c r="D12967" t="s">
        <v>15</v>
      </c>
      <c r="E12967">
        <v>3148</v>
      </c>
      <c r="F12967">
        <v>2020</v>
      </c>
    </row>
    <row r="12968" spans="1:6" x14ac:dyDescent="0.25">
      <c r="A12968" t="s">
        <v>2408</v>
      </c>
      <c r="B12968" t="s">
        <v>2401</v>
      </c>
      <c r="C12968" t="b">
        <v>0</v>
      </c>
      <c r="D12968" t="s">
        <v>15</v>
      </c>
      <c r="E12968">
        <v>4973</v>
      </c>
      <c r="F12968">
        <v>2020</v>
      </c>
    </row>
    <row r="12969" spans="1:6" x14ac:dyDescent="0.25">
      <c r="A12969" t="s">
        <v>2408</v>
      </c>
      <c r="B12969" t="s">
        <v>2401</v>
      </c>
      <c r="C12969" t="b">
        <v>1</v>
      </c>
      <c r="D12969" t="s">
        <v>131</v>
      </c>
      <c r="E12969">
        <v>4712</v>
      </c>
      <c r="F12969">
        <v>2020</v>
      </c>
    </row>
    <row r="12970" spans="1:6" x14ac:dyDescent="0.25">
      <c r="A12970" t="s">
        <v>2408</v>
      </c>
      <c r="B12970" t="s">
        <v>2401</v>
      </c>
      <c r="C12970" t="b">
        <v>1</v>
      </c>
      <c r="D12970" t="s">
        <v>55</v>
      </c>
      <c r="E12970">
        <v>2767</v>
      </c>
      <c r="F12970">
        <v>2020</v>
      </c>
    </row>
    <row r="12971" spans="1:6" x14ac:dyDescent="0.25">
      <c r="A12971" t="s">
        <v>2408</v>
      </c>
      <c r="B12971" t="s">
        <v>2401</v>
      </c>
      <c r="C12971" t="b">
        <v>1</v>
      </c>
      <c r="D12971" t="s">
        <v>55</v>
      </c>
      <c r="E12971">
        <v>2402</v>
      </c>
      <c r="F12971">
        <v>2020</v>
      </c>
    </row>
    <row r="12972" spans="1:6" x14ac:dyDescent="0.25">
      <c r="A12972" t="s">
        <v>2408</v>
      </c>
      <c r="B12972" t="s">
        <v>2401</v>
      </c>
      <c r="C12972" t="b">
        <v>1</v>
      </c>
      <c r="D12972" t="s">
        <v>55</v>
      </c>
      <c r="E12972">
        <v>4046</v>
      </c>
      <c r="F12972">
        <v>2020</v>
      </c>
    </row>
    <row r="12973" spans="1:6" x14ac:dyDescent="0.25">
      <c r="A12973" t="s">
        <v>2454</v>
      </c>
      <c r="B12973" t="s">
        <v>2401</v>
      </c>
      <c r="C12973" t="b">
        <v>1</v>
      </c>
      <c r="D12973" t="s">
        <v>79</v>
      </c>
      <c r="E12973">
        <v>15781</v>
      </c>
      <c r="F12973">
        <v>2020</v>
      </c>
    </row>
    <row r="12974" spans="1:6" x14ac:dyDescent="0.25">
      <c r="A12974" t="s">
        <v>2454</v>
      </c>
      <c r="B12974" t="s">
        <v>2401</v>
      </c>
      <c r="C12974" t="b">
        <v>1</v>
      </c>
      <c r="D12974" t="s">
        <v>79</v>
      </c>
      <c r="E12974">
        <v>13142</v>
      </c>
      <c r="F12974">
        <v>2020</v>
      </c>
    </row>
    <row r="12975" spans="1:6" x14ac:dyDescent="0.25">
      <c r="A12975" t="s">
        <v>2454</v>
      </c>
      <c r="B12975" t="s">
        <v>2401</v>
      </c>
      <c r="C12975" t="b">
        <v>1</v>
      </c>
      <c r="D12975" t="s">
        <v>79</v>
      </c>
      <c r="E12975">
        <v>11904</v>
      </c>
      <c r="F12975">
        <v>2020</v>
      </c>
    </row>
    <row r="12976" spans="1:6" x14ac:dyDescent="0.25">
      <c r="A12976" t="s">
        <v>2408</v>
      </c>
      <c r="B12976" t="s">
        <v>2401</v>
      </c>
      <c r="C12976" t="b">
        <v>1</v>
      </c>
      <c r="D12976" t="s">
        <v>55</v>
      </c>
      <c r="E12976">
        <v>5352</v>
      </c>
      <c r="F12976">
        <v>2020</v>
      </c>
    </row>
    <row r="12977" spans="1:6" x14ac:dyDescent="0.25">
      <c r="A12977" t="s">
        <v>2446</v>
      </c>
      <c r="B12977" t="s">
        <v>2401</v>
      </c>
      <c r="C12977" t="b">
        <v>1</v>
      </c>
      <c r="D12977" t="s">
        <v>55</v>
      </c>
      <c r="E12977">
        <v>5811</v>
      </c>
      <c r="F12977">
        <v>2020</v>
      </c>
    </row>
    <row r="12978" spans="1:6" x14ac:dyDescent="0.25">
      <c r="A12978" t="s">
        <v>2408</v>
      </c>
      <c r="B12978" t="s">
        <v>2401</v>
      </c>
      <c r="C12978" t="b">
        <v>1</v>
      </c>
      <c r="D12978" t="s">
        <v>85</v>
      </c>
      <c r="E12978">
        <v>2644</v>
      </c>
      <c r="F12978">
        <v>2020</v>
      </c>
    </row>
    <row r="12979" spans="1:6" x14ac:dyDescent="0.25">
      <c r="A12979" t="s">
        <v>2408</v>
      </c>
      <c r="B12979" t="s">
        <v>2401</v>
      </c>
      <c r="C12979" t="b">
        <v>1</v>
      </c>
      <c r="D12979" t="s">
        <v>16</v>
      </c>
      <c r="E12979">
        <v>6507</v>
      </c>
      <c r="F12979">
        <v>2020</v>
      </c>
    </row>
    <row r="12980" spans="1:6" x14ac:dyDescent="0.25">
      <c r="A12980" t="s">
        <v>2408</v>
      </c>
      <c r="B12980" t="s">
        <v>2401</v>
      </c>
      <c r="C12980" t="b">
        <v>1</v>
      </c>
      <c r="D12980" t="s">
        <v>16</v>
      </c>
      <c r="E12980">
        <v>10285</v>
      </c>
      <c r="F12980">
        <v>2020</v>
      </c>
    </row>
    <row r="12981" spans="1:6" x14ac:dyDescent="0.25">
      <c r="A12981" t="s">
        <v>2454</v>
      </c>
      <c r="B12981" t="s">
        <v>2401</v>
      </c>
      <c r="C12981" t="b">
        <v>0</v>
      </c>
      <c r="D12981" t="s">
        <v>15</v>
      </c>
      <c r="E12981">
        <v>10091</v>
      </c>
      <c r="F12981">
        <v>2020</v>
      </c>
    </row>
    <row r="12982" spans="1:6" x14ac:dyDescent="0.25">
      <c r="A12982" t="s">
        <v>2454</v>
      </c>
      <c r="B12982" t="s">
        <v>2401</v>
      </c>
      <c r="C12982" t="b">
        <v>0</v>
      </c>
      <c r="D12982" t="s">
        <v>52</v>
      </c>
      <c r="E12982">
        <v>2859</v>
      </c>
      <c r="F12982">
        <v>2020</v>
      </c>
    </row>
    <row r="12983" spans="1:6" x14ac:dyDescent="0.25">
      <c r="A12983" t="s">
        <v>2454</v>
      </c>
      <c r="B12983" t="s">
        <v>2339</v>
      </c>
      <c r="C12983" t="b">
        <v>1</v>
      </c>
      <c r="D12983" t="s">
        <v>40</v>
      </c>
      <c r="E12983">
        <v>451894</v>
      </c>
      <c r="F12983">
        <v>2020</v>
      </c>
    </row>
    <row r="12984" spans="1:6" x14ac:dyDescent="0.25">
      <c r="A12984" t="s">
        <v>2454</v>
      </c>
      <c r="B12984" t="s">
        <v>2401</v>
      </c>
      <c r="C12984" t="b">
        <v>1</v>
      </c>
      <c r="D12984" t="s">
        <v>88</v>
      </c>
      <c r="E12984">
        <v>140534</v>
      </c>
      <c r="F12984">
        <v>2020</v>
      </c>
    </row>
    <row r="12985" spans="1:6" x14ac:dyDescent="0.25">
      <c r="A12985" t="s">
        <v>2394</v>
      </c>
      <c r="B12985" t="s">
        <v>2401</v>
      </c>
      <c r="C12985" t="b">
        <v>1</v>
      </c>
      <c r="D12985" t="s">
        <v>74</v>
      </c>
      <c r="E12985">
        <v>251317</v>
      </c>
      <c r="F12985">
        <v>2020</v>
      </c>
    </row>
    <row r="12986" spans="1:6" x14ac:dyDescent="0.25">
      <c r="A12986" t="s">
        <v>2408</v>
      </c>
      <c r="B12986" t="s">
        <v>2401</v>
      </c>
      <c r="C12986" t="b">
        <v>1</v>
      </c>
      <c r="D12986" t="s">
        <v>103</v>
      </c>
      <c r="E12986">
        <v>2140</v>
      </c>
      <c r="F12986">
        <v>2020</v>
      </c>
    </row>
    <row r="12987" spans="1:6" x14ac:dyDescent="0.25">
      <c r="A12987" t="s">
        <v>2408</v>
      </c>
      <c r="B12987" t="s">
        <v>2401</v>
      </c>
      <c r="C12987" t="b">
        <v>1</v>
      </c>
      <c r="D12987" t="s">
        <v>103</v>
      </c>
      <c r="E12987">
        <v>3192</v>
      </c>
      <c r="F12987">
        <v>2020</v>
      </c>
    </row>
    <row r="12988" spans="1:6" x14ac:dyDescent="0.25">
      <c r="A12988" t="s">
        <v>2408</v>
      </c>
      <c r="B12988" t="s">
        <v>2401</v>
      </c>
      <c r="C12988" t="b">
        <v>1</v>
      </c>
      <c r="D12988" t="s">
        <v>95</v>
      </c>
      <c r="E12988">
        <v>8198</v>
      </c>
      <c r="F12988">
        <v>2020</v>
      </c>
    </row>
    <row r="12989" spans="1:6" x14ac:dyDescent="0.25">
      <c r="A12989" t="s">
        <v>2408</v>
      </c>
      <c r="B12989" t="s">
        <v>2401</v>
      </c>
      <c r="C12989" t="b">
        <v>1</v>
      </c>
      <c r="D12989" t="s">
        <v>95</v>
      </c>
      <c r="E12989">
        <v>5230</v>
      </c>
      <c r="F12989">
        <v>2020</v>
      </c>
    </row>
    <row r="12990" spans="1:6" x14ac:dyDescent="0.25">
      <c r="A12990" t="s">
        <v>2408</v>
      </c>
      <c r="B12990" t="s">
        <v>2401</v>
      </c>
      <c r="C12990" t="b">
        <v>1</v>
      </c>
      <c r="D12990" t="s">
        <v>95</v>
      </c>
      <c r="E12990">
        <v>4690</v>
      </c>
      <c r="F12990">
        <v>2020</v>
      </c>
    </row>
    <row r="12991" spans="1:6" x14ac:dyDescent="0.25">
      <c r="A12991" t="s">
        <v>2408</v>
      </c>
      <c r="B12991" t="s">
        <v>2401</v>
      </c>
      <c r="C12991" t="b">
        <v>1</v>
      </c>
      <c r="D12991" t="s">
        <v>95</v>
      </c>
      <c r="E12991">
        <v>4703</v>
      </c>
      <c r="F12991">
        <v>2020</v>
      </c>
    </row>
    <row r="12992" spans="1:6" x14ac:dyDescent="0.25">
      <c r="A12992" t="s">
        <v>2408</v>
      </c>
      <c r="B12992" t="s">
        <v>2401</v>
      </c>
      <c r="C12992" t="b">
        <v>1</v>
      </c>
      <c r="D12992" t="s">
        <v>95</v>
      </c>
      <c r="E12992">
        <v>6536</v>
      </c>
      <c r="F12992">
        <v>2020</v>
      </c>
    </row>
    <row r="12993" spans="1:6" x14ac:dyDescent="0.25">
      <c r="A12993" t="s">
        <v>2389</v>
      </c>
      <c r="B12993" t="s">
        <v>2401</v>
      </c>
      <c r="C12993" t="b">
        <v>1</v>
      </c>
      <c r="D12993" t="s">
        <v>15</v>
      </c>
      <c r="E12993">
        <v>1927</v>
      </c>
      <c r="F12993">
        <v>2020</v>
      </c>
    </row>
    <row r="12994" spans="1:6" x14ac:dyDescent="0.25">
      <c r="A12994" t="s">
        <v>2389</v>
      </c>
      <c r="B12994" t="s">
        <v>2401</v>
      </c>
      <c r="C12994" t="b">
        <v>1</v>
      </c>
      <c r="D12994" t="s">
        <v>15</v>
      </c>
      <c r="E12994">
        <v>8686</v>
      </c>
      <c r="F12994">
        <v>2020</v>
      </c>
    </row>
    <row r="12995" spans="1:6" x14ac:dyDescent="0.25">
      <c r="A12995" t="s">
        <v>2389</v>
      </c>
      <c r="B12995" t="s">
        <v>2401</v>
      </c>
      <c r="C12995" t="b">
        <v>1</v>
      </c>
      <c r="D12995" t="s">
        <v>15</v>
      </c>
      <c r="E12995">
        <v>2985</v>
      </c>
      <c r="F12995">
        <v>2020</v>
      </c>
    </row>
    <row r="12996" spans="1:6" x14ac:dyDescent="0.25">
      <c r="A12996" t="s">
        <v>2408</v>
      </c>
      <c r="B12996" t="s">
        <v>2401</v>
      </c>
      <c r="C12996" t="b">
        <v>1</v>
      </c>
      <c r="D12996" t="s">
        <v>103</v>
      </c>
      <c r="E12996">
        <v>4755</v>
      </c>
      <c r="F12996">
        <v>2020</v>
      </c>
    </row>
    <row r="12997" spans="1:6" x14ac:dyDescent="0.25">
      <c r="A12997" t="s">
        <v>2454</v>
      </c>
      <c r="B12997" t="s">
        <v>2401</v>
      </c>
      <c r="C12997" t="b">
        <v>1</v>
      </c>
      <c r="D12997" t="s">
        <v>114</v>
      </c>
      <c r="E12997">
        <v>9723</v>
      </c>
      <c r="F12997">
        <v>2020</v>
      </c>
    </row>
    <row r="12998" spans="1:6" x14ac:dyDescent="0.25">
      <c r="A12998" t="s">
        <v>2454</v>
      </c>
      <c r="B12998" t="s">
        <v>2401</v>
      </c>
      <c r="C12998" t="b">
        <v>1</v>
      </c>
      <c r="D12998" t="s">
        <v>60</v>
      </c>
      <c r="E12998">
        <v>8145</v>
      </c>
      <c r="F12998">
        <v>2020</v>
      </c>
    </row>
    <row r="12999" spans="1:6" x14ac:dyDescent="0.25">
      <c r="A12999" t="s">
        <v>2454</v>
      </c>
      <c r="B12999" t="s">
        <v>2401</v>
      </c>
      <c r="C12999" t="b">
        <v>1</v>
      </c>
      <c r="D12999" t="s">
        <v>60</v>
      </c>
      <c r="E12999">
        <v>7670</v>
      </c>
      <c r="F12999">
        <v>2020</v>
      </c>
    </row>
    <row r="13000" spans="1:6" x14ac:dyDescent="0.25">
      <c r="A13000" t="s">
        <v>2454</v>
      </c>
      <c r="B13000" t="s">
        <v>2401</v>
      </c>
      <c r="C13000" t="b">
        <v>1</v>
      </c>
      <c r="D13000" t="s">
        <v>15</v>
      </c>
      <c r="E13000">
        <v>6774</v>
      </c>
      <c r="F13000">
        <v>2020</v>
      </c>
    </row>
    <row r="13001" spans="1:6" x14ac:dyDescent="0.25">
      <c r="A13001" t="s">
        <v>2408</v>
      </c>
      <c r="B13001" t="s">
        <v>2401</v>
      </c>
      <c r="C13001" t="b">
        <v>1</v>
      </c>
      <c r="D13001" t="s">
        <v>55</v>
      </c>
      <c r="E13001">
        <v>6472</v>
      </c>
      <c r="F13001">
        <v>2020</v>
      </c>
    </row>
    <row r="13002" spans="1:6" x14ac:dyDescent="0.25">
      <c r="A13002" t="s">
        <v>2338</v>
      </c>
      <c r="B13002" t="s">
        <v>2401</v>
      </c>
      <c r="C13002" t="b">
        <v>1</v>
      </c>
      <c r="D13002" t="s">
        <v>79</v>
      </c>
      <c r="E13002">
        <v>807</v>
      </c>
      <c r="F13002">
        <v>2020</v>
      </c>
    </row>
    <row r="13003" spans="1:6" x14ac:dyDescent="0.25">
      <c r="A13003" t="s">
        <v>2454</v>
      </c>
      <c r="B13003" t="s">
        <v>2401</v>
      </c>
      <c r="C13003" t="b">
        <v>1</v>
      </c>
      <c r="D13003" t="s">
        <v>97</v>
      </c>
      <c r="E13003">
        <v>20646</v>
      </c>
      <c r="F13003">
        <v>2020</v>
      </c>
    </row>
    <row r="13004" spans="1:6" x14ac:dyDescent="0.25">
      <c r="A13004" t="s">
        <v>2408</v>
      </c>
      <c r="B13004" t="s">
        <v>2401</v>
      </c>
      <c r="C13004" t="b">
        <v>1</v>
      </c>
      <c r="D13004" t="s">
        <v>55</v>
      </c>
      <c r="E13004">
        <v>1490</v>
      </c>
      <c r="F13004">
        <v>2020</v>
      </c>
    </row>
    <row r="13005" spans="1:6" x14ac:dyDescent="0.25">
      <c r="A13005" t="s">
        <v>2408</v>
      </c>
      <c r="B13005" t="s">
        <v>2401</v>
      </c>
      <c r="C13005" t="b">
        <v>1</v>
      </c>
      <c r="D13005" t="s">
        <v>55</v>
      </c>
      <c r="E13005">
        <v>5255</v>
      </c>
      <c r="F13005">
        <v>2020</v>
      </c>
    </row>
    <row r="13006" spans="1:6" x14ac:dyDescent="0.25">
      <c r="A13006" t="s">
        <v>2408</v>
      </c>
      <c r="B13006" t="s">
        <v>2401</v>
      </c>
      <c r="C13006" t="b">
        <v>1</v>
      </c>
      <c r="D13006" t="s">
        <v>55</v>
      </c>
      <c r="E13006">
        <v>3054</v>
      </c>
      <c r="F13006">
        <v>2020</v>
      </c>
    </row>
    <row r="13007" spans="1:6" x14ac:dyDescent="0.25">
      <c r="A13007" t="s">
        <v>2408</v>
      </c>
      <c r="B13007" t="s">
        <v>2401</v>
      </c>
      <c r="C13007" t="b">
        <v>1</v>
      </c>
      <c r="D13007" t="s">
        <v>55</v>
      </c>
      <c r="E13007">
        <v>7660</v>
      </c>
      <c r="F13007">
        <v>2020</v>
      </c>
    </row>
    <row r="13008" spans="1:6" x14ac:dyDescent="0.25">
      <c r="A13008" t="s">
        <v>2408</v>
      </c>
      <c r="B13008" t="s">
        <v>2401</v>
      </c>
      <c r="C13008" t="b">
        <v>1</v>
      </c>
      <c r="D13008" t="s">
        <v>93</v>
      </c>
      <c r="E13008">
        <v>2816</v>
      </c>
      <c r="F13008">
        <v>2020</v>
      </c>
    </row>
    <row r="13009" spans="1:6" x14ac:dyDescent="0.25">
      <c r="A13009" t="s">
        <v>2454</v>
      </c>
      <c r="B13009" t="s">
        <v>2339</v>
      </c>
      <c r="C13009" t="b">
        <v>1</v>
      </c>
      <c r="D13009" t="s">
        <v>40</v>
      </c>
      <c r="E13009">
        <v>658627</v>
      </c>
      <c r="F13009">
        <v>2020</v>
      </c>
    </row>
    <row r="13010" spans="1:6" x14ac:dyDescent="0.25">
      <c r="A13010" t="s">
        <v>2374</v>
      </c>
      <c r="B13010" t="s">
        <v>2341</v>
      </c>
      <c r="C13010" t="b">
        <v>1</v>
      </c>
      <c r="D13010" t="s">
        <v>55</v>
      </c>
      <c r="E13010">
        <v>4213</v>
      </c>
      <c r="F13010">
        <v>2020</v>
      </c>
    </row>
    <row r="13011" spans="1:6" x14ac:dyDescent="0.25">
      <c r="A13011" t="s">
        <v>2435</v>
      </c>
      <c r="B13011" t="s">
        <v>2341</v>
      </c>
      <c r="C13011" t="b">
        <v>1</v>
      </c>
      <c r="D13011" t="s">
        <v>85</v>
      </c>
      <c r="E13011">
        <v>11297</v>
      </c>
      <c r="F13011">
        <v>2020</v>
      </c>
    </row>
    <row r="13012" spans="1:6" x14ac:dyDescent="0.25">
      <c r="A13012" t="s">
        <v>2375</v>
      </c>
      <c r="B13012" t="s">
        <v>2341</v>
      </c>
      <c r="C13012" t="b">
        <v>1</v>
      </c>
      <c r="D13012" t="s">
        <v>85</v>
      </c>
      <c r="E13012">
        <v>3559</v>
      </c>
      <c r="F13012">
        <v>2020</v>
      </c>
    </row>
    <row r="13013" spans="1:6" x14ac:dyDescent="0.25">
      <c r="A13013" t="s">
        <v>2454</v>
      </c>
      <c r="B13013" t="s">
        <v>2352</v>
      </c>
      <c r="C13013" t="b">
        <v>1</v>
      </c>
      <c r="D13013" t="s">
        <v>114</v>
      </c>
      <c r="E13013">
        <v>172349</v>
      </c>
      <c r="F13013">
        <v>2020</v>
      </c>
    </row>
    <row r="13014" spans="1:6" x14ac:dyDescent="0.25">
      <c r="A13014" t="s">
        <v>2408</v>
      </c>
      <c r="B13014" t="s">
        <v>2339</v>
      </c>
      <c r="C13014" t="b">
        <v>1</v>
      </c>
      <c r="D13014" t="s">
        <v>40</v>
      </c>
      <c r="E13014">
        <v>6967</v>
      </c>
      <c r="F13014">
        <v>2020</v>
      </c>
    </row>
    <row r="13015" spans="1:6" x14ac:dyDescent="0.25">
      <c r="A13015" t="s">
        <v>2394</v>
      </c>
      <c r="B13015" t="s">
        <v>2401</v>
      </c>
      <c r="C13015" t="b">
        <v>1</v>
      </c>
      <c r="D13015" t="s">
        <v>60</v>
      </c>
      <c r="E13015">
        <v>1918</v>
      </c>
      <c r="F13015">
        <v>2020</v>
      </c>
    </row>
    <row r="13016" spans="1:6" x14ac:dyDescent="0.25">
      <c r="A13016" t="s">
        <v>2400</v>
      </c>
      <c r="B13016" t="s">
        <v>2401</v>
      </c>
      <c r="C13016" t="b">
        <v>1</v>
      </c>
      <c r="D13016" t="s">
        <v>48</v>
      </c>
      <c r="E13016">
        <v>35414</v>
      </c>
      <c r="F13016">
        <v>2020</v>
      </c>
    </row>
    <row r="13017" spans="1:6" x14ac:dyDescent="0.25">
      <c r="A13017" t="s">
        <v>2332</v>
      </c>
      <c r="B13017" t="s">
        <v>2372</v>
      </c>
      <c r="C13017" t="b">
        <v>0</v>
      </c>
      <c r="D13017" t="s">
        <v>48</v>
      </c>
      <c r="E13017">
        <v>0</v>
      </c>
      <c r="F13017">
        <v>2020</v>
      </c>
    </row>
    <row r="13018" spans="1:6" x14ac:dyDescent="0.25">
      <c r="A13018" t="s">
        <v>2446</v>
      </c>
      <c r="B13018" t="s">
        <v>2401</v>
      </c>
      <c r="C13018" t="b">
        <v>1</v>
      </c>
      <c r="D13018" t="s">
        <v>48</v>
      </c>
      <c r="E13018">
        <v>926</v>
      </c>
      <c r="F13018">
        <v>2020</v>
      </c>
    </row>
    <row r="13019" spans="1:6" x14ac:dyDescent="0.25">
      <c r="A13019" t="s">
        <v>2394</v>
      </c>
      <c r="B13019" t="s">
        <v>2401</v>
      </c>
      <c r="C13019" t="b">
        <v>1</v>
      </c>
      <c r="D13019" t="s">
        <v>60</v>
      </c>
      <c r="E13019">
        <v>1869</v>
      </c>
      <c r="F13019">
        <v>2020</v>
      </c>
    </row>
    <row r="13020" spans="1:6" x14ac:dyDescent="0.25">
      <c r="A13020" t="s">
        <v>2398</v>
      </c>
      <c r="B13020" t="s">
        <v>2386</v>
      </c>
      <c r="C13020" t="b">
        <v>1</v>
      </c>
      <c r="D13020" t="s">
        <v>131</v>
      </c>
      <c r="E13020">
        <v>12787</v>
      </c>
      <c r="F13020">
        <v>2020</v>
      </c>
    </row>
    <row r="13021" spans="1:6" x14ac:dyDescent="0.25">
      <c r="A13021" t="s">
        <v>2454</v>
      </c>
      <c r="B13021" t="s">
        <v>2401</v>
      </c>
      <c r="C13021" t="b">
        <v>1</v>
      </c>
      <c r="D13021" t="s">
        <v>24</v>
      </c>
      <c r="E13021">
        <v>149517</v>
      </c>
      <c r="F13021">
        <v>2020</v>
      </c>
    </row>
    <row r="13022" spans="1:6" x14ac:dyDescent="0.25">
      <c r="A13022" t="s">
        <v>2394</v>
      </c>
      <c r="B13022" t="s">
        <v>2401</v>
      </c>
      <c r="C13022" t="b">
        <v>1</v>
      </c>
      <c r="D13022" t="s">
        <v>24</v>
      </c>
      <c r="E13022">
        <v>67636</v>
      </c>
      <c r="F13022">
        <v>2020</v>
      </c>
    </row>
    <row r="13023" spans="1:6" x14ac:dyDescent="0.25">
      <c r="A13023" t="s">
        <v>2394</v>
      </c>
      <c r="B13023" t="s">
        <v>2401</v>
      </c>
      <c r="C13023" t="b">
        <v>1</v>
      </c>
      <c r="D13023" t="s">
        <v>24</v>
      </c>
      <c r="E13023">
        <v>118872</v>
      </c>
      <c r="F13023">
        <v>2020</v>
      </c>
    </row>
    <row r="13024" spans="1:6" x14ac:dyDescent="0.25">
      <c r="A13024" t="s">
        <v>2394</v>
      </c>
      <c r="B13024" t="s">
        <v>2401</v>
      </c>
      <c r="C13024" t="b">
        <v>1</v>
      </c>
      <c r="D13024" t="s">
        <v>24</v>
      </c>
      <c r="E13024">
        <v>83191</v>
      </c>
      <c r="F13024">
        <v>2020</v>
      </c>
    </row>
    <row r="13025" spans="1:6" x14ac:dyDescent="0.25">
      <c r="A13025" t="s">
        <v>2408</v>
      </c>
      <c r="B13025" t="s">
        <v>2401</v>
      </c>
      <c r="C13025" t="b">
        <v>1</v>
      </c>
      <c r="D13025" t="s">
        <v>88</v>
      </c>
      <c r="E13025">
        <v>3556</v>
      </c>
      <c r="F13025">
        <v>2020</v>
      </c>
    </row>
    <row r="13026" spans="1:6" x14ac:dyDescent="0.25">
      <c r="A13026" t="s">
        <v>2454</v>
      </c>
      <c r="B13026" t="s">
        <v>2339</v>
      </c>
      <c r="C13026" t="b">
        <v>1</v>
      </c>
      <c r="D13026" t="s">
        <v>93</v>
      </c>
      <c r="E13026">
        <v>10559</v>
      </c>
      <c r="F13026">
        <v>2020</v>
      </c>
    </row>
    <row r="13027" spans="1:6" x14ac:dyDescent="0.25">
      <c r="A13027" t="s">
        <v>2332</v>
      </c>
      <c r="B13027" t="s">
        <v>2372</v>
      </c>
      <c r="C13027" t="b">
        <v>0</v>
      </c>
      <c r="D13027" t="s">
        <v>15</v>
      </c>
      <c r="E13027">
        <v>-3192</v>
      </c>
      <c r="F13027">
        <v>2020</v>
      </c>
    </row>
    <row r="13028" spans="1:6" x14ac:dyDescent="0.25">
      <c r="A13028" t="s">
        <v>2454</v>
      </c>
      <c r="B13028" t="s">
        <v>2401</v>
      </c>
      <c r="C13028" t="b">
        <v>1</v>
      </c>
      <c r="D13028" t="s">
        <v>82</v>
      </c>
      <c r="E13028">
        <v>7375</v>
      </c>
      <c r="F13028">
        <v>2020</v>
      </c>
    </row>
    <row r="13029" spans="1:6" x14ac:dyDescent="0.25">
      <c r="A13029" t="s">
        <v>2394</v>
      </c>
      <c r="B13029" t="s">
        <v>2401</v>
      </c>
      <c r="C13029" t="b">
        <v>1</v>
      </c>
      <c r="D13029" t="s">
        <v>24</v>
      </c>
      <c r="E13029">
        <v>143290</v>
      </c>
      <c r="F13029">
        <v>2020</v>
      </c>
    </row>
    <row r="13030" spans="1:6" x14ac:dyDescent="0.25">
      <c r="A13030" t="s">
        <v>2454</v>
      </c>
      <c r="B13030" t="s">
        <v>2401</v>
      </c>
      <c r="C13030" t="b">
        <v>1</v>
      </c>
      <c r="D13030" t="s">
        <v>24</v>
      </c>
      <c r="E13030">
        <v>141497</v>
      </c>
      <c r="F13030">
        <v>2020</v>
      </c>
    </row>
    <row r="13031" spans="1:6" x14ac:dyDescent="0.25">
      <c r="A13031" t="s">
        <v>2394</v>
      </c>
      <c r="B13031" t="s">
        <v>2401</v>
      </c>
      <c r="C13031" t="b">
        <v>1</v>
      </c>
      <c r="D13031" t="s">
        <v>24</v>
      </c>
      <c r="E13031">
        <v>103555</v>
      </c>
      <c r="F13031">
        <v>2020</v>
      </c>
    </row>
    <row r="13032" spans="1:6" x14ac:dyDescent="0.25">
      <c r="A13032" t="s">
        <v>2400</v>
      </c>
      <c r="B13032" t="s">
        <v>2401</v>
      </c>
      <c r="C13032" t="b">
        <v>1</v>
      </c>
      <c r="D13032" t="s">
        <v>24</v>
      </c>
      <c r="E13032">
        <v>116495</v>
      </c>
      <c r="F13032">
        <v>2020</v>
      </c>
    </row>
    <row r="13033" spans="1:6" x14ac:dyDescent="0.25">
      <c r="A13033" t="s">
        <v>2408</v>
      </c>
      <c r="B13033" t="s">
        <v>2339</v>
      </c>
      <c r="C13033" t="b">
        <v>1</v>
      </c>
      <c r="D13033" t="s">
        <v>71</v>
      </c>
      <c r="E13033">
        <v>31763</v>
      </c>
      <c r="F13033">
        <v>2020</v>
      </c>
    </row>
    <row r="13034" spans="1:6" x14ac:dyDescent="0.25">
      <c r="A13034" t="s">
        <v>2454</v>
      </c>
      <c r="B13034" t="s">
        <v>2401</v>
      </c>
      <c r="C13034" t="b">
        <v>1</v>
      </c>
      <c r="D13034" t="s">
        <v>60</v>
      </c>
      <c r="E13034">
        <v>4147</v>
      </c>
      <c r="F13034">
        <v>2020</v>
      </c>
    </row>
    <row r="13035" spans="1:6" x14ac:dyDescent="0.25">
      <c r="A13035" t="s">
        <v>2454</v>
      </c>
      <c r="B13035" t="s">
        <v>2401</v>
      </c>
      <c r="C13035" t="b">
        <v>1</v>
      </c>
      <c r="D13035" t="s">
        <v>60</v>
      </c>
      <c r="E13035">
        <v>1835</v>
      </c>
      <c r="F13035">
        <v>2020</v>
      </c>
    </row>
    <row r="13036" spans="1:6" x14ac:dyDescent="0.25">
      <c r="A13036" t="s">
        <v>2454</v>
      </c>
      <c r="B13036" t="s">
        <v>2401</v>
      </c>
      <c r="C13036" t="b">
        <v>1</v>
      </c>
      <c r="D13036" t="s">
        <v>60</v>
      </c>
      <c r="E13036">
        <v>1777</v>
      </c>
      <c r="F13036">
        <v>2020</v>
      </c>
    </row>
    <row r="13037" spans="1:6" x14ac:dyDescent="0.25">
      <c r="A13037" t="s">
        <v>2454</v>
      </c>
      <c r="B13037" t="s">
        <v>2401</v>
      </c>
      <c r="C13037" t="b">
        <v>1</v>
      </c>
      <c r="D13037" t="s">
        <v>60</v>
      </c>
      <c r="E13037">
        <v>7745</v>
      </c>
      <c r="F13037">
        <v>2020</v>
      </c>
    </row>
    <row r="13038" spans="1:6" x14ac:dyDescent="0.25">
      <c r="A13038" t="s">
        <v>2454</v>
      </c>
      <c r="B13038" t="s">
        <v>2339</v>
      </c>
      <c r="C13038" t="b">
        <v>1</v>
      </c>
      <c r="D13038" t="s">
        <v>85</v>
      </c>
      <c r="E13038">
        <v>255805</v>
      </c>
      <c r="F13038">
        <v>2020</v>
      </c>
    </row>
    <row r="13039" spans="1:6" x14ac:dyDescent="0.25">
      <c r="A13039" t="s">
        <v>2454</v>
      </c>
      <c r="B13039" t="s">
        <v>2339</v>
      </c>
      <c r="C13039" t="b">
        <v>1</v>
      </c>
      <c r="D13039" t="s">
        <v>114</v>
      </c>
      <c r="E13039">
        <v>709606</v>
      </c>
      <c r="F13039">
        <v>2020</v>
      </c>
    </row>
    <row r="13040" spans="1:6" x14ac:dyDescent="0.25">
      <c r="A13040" t="s">
        <v>2353</v>
      </c>
      <c r="B13040" t="s">
        <v>2350</v>
      </c>
      <c r="C13040" t="b">
        <v>0</v>
      </c>
      <c r="D13040" t="s">
        <v>88</v>
      </c>
      <c r="E13040">
        <v>1.9139999999999999</v>
      </c>
      <c r="F13040">
        <v>2020</v>
      </c>
    </row>
    <row r="13041" spans="1:6" x14ac:dyDescent="0.25">
      <c r="A13041" t="s">
        <v>2394</v>
      </c>
      <c r="B13041" t="s">
        <v>2352</v>
      </c>
      <c r="C13041" t="b">
        <v>0</v>
      </c>
      <c r="D13041" t="s">
        <v>88</v>
      </c>
      <c r="E13041">
        <v>38124.086000000003</v>
      </c>
      <c r="F13041">
        <v>2020</v>
      </c>
    </row>
    <row r="13042" spans="1:6" x14ac:dyDescent="0.25">
      <c r="A13042" t="s">
        <v>2394</v>
      </c>
      <c r="B13042" t="s">
        <v>2347</v>
      </c>
      <c r="C13042" t="b">
        <v>0</v>
      </c>
      <c r="D13042" t="s">
        <v>88</v>
      </c>
      <c r="E13042">
        <v>2663</v>
      </c>
      <c r="F13042">
        <v>2020</v>
      </c>
    </row>
    <row r="13043" spans="1:6" x14ac:dyDescent="0.25">
      <c r="A13043" t="s">
        <v>2353</v>
      </c>
      <c r="B13043" t="s">
        <v>2350</v>
      </c>
      <c r="C13043" t="b">
        <v>0</v>
      </c>
      <c r="D13043" t="s">
        <v>88</v>
      </c>
      <c r="E13043">
        <v>34.509</v>
      </c>
      <c r="F13043">
        <v>2020</v>
      </c>
    </row>
    <row r="13044" spans="1:6" x14ac:dyDescent="0.25">
      <c r="A13044" t="s">
        <v>2383</v>
      </c>
      <c r="B13044" t="s">
        <v>2352</v>
      </c>
      <c r="C13044" t="b">
        <v>0</v>
      </c>
      <c r="D13044" t="s">
        <v>88</v>
      </c>
      <c r="E13044">
        <v>58347.491000000002</v>
      </c>
      <c r="F13044">
        <v>2020</v>
      </c>
    </row>
    <row r="13045" spans="1:6" x14ac:dyDescent="0.25">
      <c r="A13045" t="s">
        <v>2454</v>
      </c>
      <c r="B13045" t="s">
        <v>2339</v>
      </c>
      <c r="C13045" t="b">
        <v>1</v>
      </c>
      <c r="D13045" t="s">
        <v>71</v>
      </c>
      <c r="E13045">
        <v>34654</v>
      </c>
      <c r="F13045">
        <v>2020</v>
      </c>
    </row>
    <row r="13046" spans="1:6" x14ac:dyDescent="0.25">
      <c r="A13046" t="s">
        <v>2332</v>
      </c>
      <c r="B13046" t="s">
        <v>2372</v>
      </c>
      <c r="C13046" t="b">
        <v>0</v>
      </c>
      <c r="D13046" t="s">
        <v>8</v>
      </c>
      <c r="E13046">
        <v>-94</v>
      </c>
      <c r="F13046">
        <v>2020</v>
      </c>
    </row>
    <row r="13047" spans="1:6" x14ac:dyDescent="0.25">
      <c r="A13047" t="s">
        <v>2454</v>
      </c>
      <c r="B13047" t="s">
        <v>2401</v>
      </c>
      <c r="C13047" t="b">
        <v>1</v>
      </c>
      <c r="D13047" t="s">
        <v>8</v>
      </c>
      <c r="E13047">
        <v>61092</v>
      </c>
      <c r="F13047">
        <v>2020</v>
      </c>
    </row>
    <row r="13048" spans="1:6" x14ac:dyDescent="0.25">
      <c r="A13048" t="s">
        <v>2332</v>
      </c>
      <c r="B13048" t="s">
        <v>2372</v>
      </c>
      <c r="C13048" t="b">
        <v>0</v>
      </c>
      <c r="D13048" t="s">
        <v>66</v>
      </c>
      <c r="E13048">
        <v>71</v>
      </c>
      <c r="F13048">
        <v>2020</v>
      </c>
    </row>
    <row r="13049" spans="1:6" x14ac:dyDescent="0.25">
      <c r="A13049" t="s">
        <v>2408</v>
      </c>
      <c r="B13049" t="s">
        <v>2401</v>
      </c>
      <c r="C13049" t="b">
        <v>1</v>
      </c>
      <c r="D13049" t="s">
        <v>60</v>
      </c>
      <c r="E13049">
        <v>11966</v>
      </c>
      <c r="F13049">
        <v>2020</v>
      </c>
    </row>
    <row r="13050" spans="1:6" x14ac:dyDescent="0.25">
      <c r="A13050" t="s">
        <v>2408</v>
      </c>
      <c r="B13050" t="s">
        <v>2401</v>
      </c>
      <c r="C13050" t="b">
        <v>1</v>
      </c>
      <c r="D13050" t="s">
        <v>82</v>
      </c>
      <c r="E13050">
        <v>13572</v>
      </c>
      <c r="F13050">
        <v>2020</v>
      </c>
    </row>
    <row r="13051" spans="1:6" x14ac:dyDescent="0.25">
      <c r="A13051" t="s">
        <v>2381</v>
      </c>
      <c r="B13051" t="s">
        <v>2401</v>
      </c>
      <c r="C13051" t="b">
        <v>1</v>
      </c>
      <c r="D13051" t="s">
        <v>15</v>
      </c>
      <c r="E13051">
        <v>3014</v>
      </c>
      <c r="F13051">
        <v>2020</v>
      </c>
    </row>
    <row r="13052" spans="1:6" x14ac:dyDescent="0.25">
      <c r="A13052" t="s">
        <v>2390</v>
      </c>
      <c r="B13052" t="s">
        <v>2401</v>
      </c>
      <c r="C13052" t="b">
        <v>1</v>
      </c>
      <c r="D13052" t="s">
        <v>15</v>
      </c>
      <c r="E13052">
        <v>1744</v>
      </c>
      <c r="F13052">
        <v>2020</v>
      </c>
    </row>
    <row r="13053" spans="1:6" x14ac:dyDescent="0.25">
      <c r="A13053" t="s">
        <v>2408</v>
      </c>
      <c r="B13053" t="s">
        <v>2350</v>
      </c>
      <c r="C13053" t="b">
        <v>1</v>
      </c>
      <c r="D13053" t="s">
        <v>6</v>
      </c>
      <c r="E13053">
        <v>484</v>
      </c>
      <c r="F13053">
        <v>2020</v>
      </c>
    </row>
    <row r="13054" spans="1:6" x14ac:dyDescent="0.25">
      <c r="A13054" t="s">
        <v>2446</v>
      </c>
      <c r="B13054" t="s">
        <v>2350</v>
      </c>
      <c r="C13054" t="b">
        <v>1</v>
      </c>
      <c r="D13054" t="s">
        <v>6</v>
      </c>
      <c r="E13054">
        <v>1355</v>
      </c>
      <c r="F13054">
        <v>2020</v>
      </c>
    </row>
    <row r="13055" spans="1:6" x14ac:dyDescent="0.25">
      <c r="A13055" t="s">
        <v>2454</v>
      </c>
      <c r="B13055" t="s">
        <v>2401</v>
      </c>
      <c r="C13055" t="b">
        <v>1</v>
      </c>
      <c r="D13055" t="s">
        <v>60</v>
      </c>
      <c r="E13055">
        <v>1756</v>
      </c>
      <c r="F13055">
        <v>2020</v>
      </c>
    </row>
    <row r="13056" spans="1:6" x14ac:dyDescent="0.25">
      <c r="A13056" t="s">
        <v>2446</v>
      </c>
      <c r="B13056" t="s">
        <v>2341</v>
      </c>
      <c r="C13056" t="b">
        <v>1</v>
      </c>
      <c r="D13056" t="s">
        <v>32</v>
      </c>
      <c r="E13056">
        <v>4926</v>
      </c>
      <c r="F13056">
        <v>2020</v>
      </c>
    </row>
    <row r="13057" spans="1:6" x14ac:dyDescent="0.25">
      <c r="A13057" t="s">
        <v>2454</v>
      </c>
      <c r="B13057" t="s">
        <v>2401</v>
      </c>
      <c r="C13057" t="b">
        <v>1</v>
      </c>
      <c r="D13057" t="s">
        <v>60</v>
      </c>
      <c r="E13057">
        <v>1937</v>
      </c>
      <c r="F13057">
        <v>2020</v>
      </c>
    </row>
    <row r="13058" spans="1:6" x14ac:dyDescent="0.25">
      <c r="A13058" t="s">
        <v>2454</v>
      </c>
      <c r="B13058" t="s">
        <v>2401</v>
      </c>
      <c r="C13058" t="b">
        <v>1</v>
      </c>
      <c r="D13058" t="s">
        <v>60</v>
      </c>
      <c r="E13058">
        <v>8679</v>
      </c>
      <c r="F13058">
        <v>2020</v>
      </c>
    </row>
    <row r="13059" spans="1:6" x14ac:dyDescent="0.25">
      <c r="A13059" t="s">
        <v>2446</v>
      </c>
      <c r="B13059" t="s">
        <v>2401</v>
      </c>
      <c r="C13059" t="b">
        <v>1</v>
      </c>
      <c r="D13059" t="s">
        <v>15</v>
      </c>
      <c r="E13059">
        <v>3334</v>
      </c>
      <c r="F13059">
        <v>2020</v>
      </c>
    </row>
    <row r="13060" spans="1:6" x14ac:dyDescent="0.25">
      <c r="A13060" t="s">
        <v>2454</v>
      </c>
      <c r="B13060" t="s">
        <v>2401</v>
      </c>
      <c r="C13060" t="b">
        <v>1</v>
      </c>
      <c r="D13060" t="s">
        <v>88</v>
      </c>
      <c r="E13060">
        <v>98410</v>
      </c>
      <c r="F13060">
        <v>2020</v>
      </c>
    </row>
    <row r="13061" spans="1:6" x14ac:dyDescent="0.25">
      <c r="A13061" t="s">
        <v>2408</v>
      </c>
      <c r="B13061" t="s">
        <v>2401</v>
      </c>
      <c r="C13061" t="b">
        <v>0</v>
      </c>
      <c r="D13061" t="s">
        <v>24</v>
      </c>
      <c r="E13061">
        <v>3176</v>
      </c>
      <c r="F13061">
        <v>2020</v>
      </c>
    </row>
    <row r="13062" spans="1:6" x14ac:dyDescent="0.25">
      <c r="A13062" t="s">
        <v>2454</v>
      </c>
      <c r="B13062" t="s">
        <v>2401</v>
      </c>
      <c r="C13062" t="b">
        <v>1</v>
      </c>
      <c r="D13062" t="s">
        <v>60</v>
      </c>
      <c r="E13062">
        <v>1687</v>
      </c>
      <c r="F13062">
        <v>2020</v>
      </c>
    </row>
    <row r="13063" spans="1:6" x14ac:dyDescent="0.25">
      <c r="A13063" t="s">
        <v>2400</v>
      </c>
      <c r="B13063" t="s">
        <v>2401</v>
      </c>
      <c r="C13063" t="b">
        <v>1</v>
      </c>
      <c r="D13063" t="s">
        <v>27</v>
      </c>
      <c r="E13063">
        <v>169223</v>
      </c>
      <c r="F13063">
        <v>2020</v>
      </c>
    </row>
    <row r="13064" spans="1:6" x14ac:dyDescent="0.25">
      <c r="A13064" t="s">
        <v>2454</v>
      </c>
      <c r="B13064" t="s">
        <v>2401</v>
      </c>
      <c r="C13064" t="b">
        <v>1</v>
      </c>
      <c r="D13064" t="s">
        <v>114</v>
      </c>
      <c r="E13064">
        <v>130829</v>
      </c>
      <c r="F13064">
        <v>2020</v>
      </c>
    </row>
    <row r="13065" spans="1:6" x14ac:dyDescent="0.25">
      <c r="A13065" t="s">
        <v>2394</v>
      </c>
      <c r="B13065" t="s">
        <v>2401</v>
      </c>
      <c r="C13065" t="b">
        <v>1</v>
      </c>
      <c r="D13065" t="s">
        <v>15</v>
      </c>
      <c r="E13065">
        <v>2565</v>
      </c>
      <c r="F13065">
        <v>2020</v>
      </c>
    </row>
    <row r="13066" spans="1:6" x14ac:dyDescent="0.25">
      <c r="A13066" t="s">
        <v>2408</v>
      </c>
      <c r="B13066" t="s">
        <v>2401</v>
      </c>
      <c r="C13066" t="b">
        <v>1</v>
      </c>
      <c r="D13066" t="s">
        <v>105</v>
      </c>
      <c r="E13066">
        <v>2817</v>
      </c>
      <c r="F13066">
        <v>2020</v>
      </c>
    </row>
    <row r="13067" spans="1:6" x14ac:dyDescent="0.25">
      <c r="A13067" t="s">
        <v>2454</v>
      </c>
      <c r="B13067" t="s">
        <v>2401</v>
      </c>
      <c r="C13067" t="b">
        <v>1</v>
      </c>
      <c r="D13067" t="s">
        <v>114</v>
      </c>
      <c r="E13067">
        <v>3886</v>
      </c>
      <c r="F13067">
        <v>2020</v>
      </c>
    </row>
    <row r="13068" spans="1:6" x14ac:dyDescent="0.25">
      <c r="A13068" t="s">
        <v>2394</v>
      </c>
      <c r="B13068" t="s">
        <v>2401</v>
      </c>
      <c r="C13068" t="b">
        <v>1</v>
      </c>
      <c r="D13068" t="s">
        <v>105</v>
      </c>
      <c r="E13068">
        <v>149953</v>
      </c>
      <c r="F13068">
        <v>2020</v>
      </c>
    </row>
    <row r="13069" spans="1:6" x14ac:dyDescent="0.25">
      <c r="A13069" t="s">
        <v>2445</v>
      </c>
      <c r="B13069" t="s">
        <v>2386</v>
      </c>
      <c r="C13069" t="b">
        <v>1</v>
      </c>
      <c r="D13069" t="s">
        <v>55</v>
      </c>
      <c r="E13069">
        <v>17237</v>
      </c>
      <c r="F13069">
        <v>2020</v>
      </c>
    </row>
    <row r="13070" spans="1:6" x14ac:dyDescent="0.25">
      <c r="A13070" t="s">
        <v>2338</v>
      </c>
      <c r="B13070" t="s">
        <v>2352</v>
      </c>
      <c r="C13070" t="b">
        <v>0</v>
      </c>
      <c r="D13070" t="s">
        <v>19</v>
      </c>
      <c r="E13070">
        <v>58328</v>
      </c>
      <c r="F13070">
        <v>2020</v>
      </c>
    </row>
    <row r="13071" spans="1:6" x14ac:dyDescent="0.25">
      <c r="A13071" t="s">
        <v>2373</v>
      </c>
      <c r="B13071" t="s">
        <v>2401</v>
      </c>
      <c r="C13071" t="b">
        <v>0</v>
      </c>
      <c r="D13071" t="s">
        <v>19</v>
      </c>
      <c r="E13071">
        <v>118</v>
      </c>
      <c r="F13071">
        <v>2020</v>
      </c>
    </row>
    <row r="13072" spans="1:6" x14ac:dyDescent="0.25">
      <c r="A13072" t="s">
        <v>2394</v>
      </c>
      <c r="B13072" t="s">
        <v>2401</v>
      </c>
      <c r="C13072" t="b">
        <v>1</v>
      </c>
      <c r="D13072" t="s">
        <v>60</v>
      </c>
      <c r="E13072">
        <v>1973</v>
      </c>
      <c r="F13072">
        <v>2020</v>
      </c>
    </row>
    <row r="13073" spans="1:6" x14ac:dyDescent="0.25">
      <c r="A13073" t="s">
        <v>2454</v>
      </c>
      <c r="B13073" t="s">
        <v>2401</v>
      </c>
      <c r="C13073" t="b">
        <v>1</v>
      </c>
      <c r="D13073" t="s">
        <v>60</v>
      </c>
      <c r="E13073">
        <v>1867</v>
      </c>
      <c r="F13073">
        <v>2020</v>
      </c>
    </row>
    <row r="13074" spans="1:6" x14ac:dyDescent="0.25">
      <c r="A13074" t="s">
        <v>2454</v>
      </c>
      <c r="B13074" t="s">
        <v>2401</v>
      </c>
      <c r="C13074" t="b">
        <v>1</v>
      </c>
      <c r="D13074" t="s">
        <v>60</v>
      </c>
      <c r="E13074">
        <v>1962</v>
      </c>
      <c r="F13074">
        <v>2020</v>
      </c>
    </row>
    <row r="13075" spans="1:6" x14ac:dyDescent="0.25">
      <c r="A13075" t="s">
        <v>2394</v>
      </c>
      <c r="B13075" t="s">
        <v>2401</v>
      </c>
      <c r="C13075" t="b">
        <v>1</v>
      </c>
      <c r="D13075" t="s">
        <v>60</v>
      </c>
      <c r="E13075">
        <v>1953</v>
      </c>
      <c r="F13075">
        <v>2020</v>
      </c>
    </row>
    <row r="13076" spans="1:6" x14ac:dyDescent="0.25">
      <c r="A13076" t="s">
        <v>2454</v>
      </c>
      <c r="B13076" t="s">
        <v>2401</v>
      </c>
      <c r="C13076" t="b">
        <v>1</v>
      </c>
      <c r="D13076" t="s">
        <v>60</v>
      </c>
      <c r="E13076">
        <v>1891</v>
      </c>
      <c r="F13076">
        <v>2020</v>
      </c>
    </row>
    <row r="13077" spans="1:6" x14ac:dyDescent="0.25">
      <c r="A13077" t="s">
        <v>2454</v>
      </c>
      <c r="B13077" t="s">
        <v>2401</v>
      </c>
      <c r="C13077" t="b">
        <v>1</v>
      </c>
      <c r="D13077" t="s">
        <v>60</v>
      </c>
      <c r="E13077">
        <v>1902</v>
      </c>
      <c r="F13077">
        <v>2020</v>
      </c>
    </row>
    <row r="13078" spans="1:6" x14ac:dyDescent="0.25">
      <c r="A13078" t="s">
        <v>2394</v>
      </c>
      <c r="B13078" t="s">
        <v>2401</v>
      </c>
      <c r="C13078" t="b">
        <v>1</v>
      </c>
      <c r="D13078" t="s">
        <v>60</v>
      </c>
      <c r="E13078">
        <v>1938</v>
      </c>
      <c r="F13078">
        <v>2020</v>
      </c>
    </row>
    <row r="13079" spans="1:6" x14ac:dyDescent="0.25">
      <c r="A13079" t="s">
        <v>2394</v>
      </c>
      <c r="B13079" t="s">
        <v>2401</v>
      </c>
      <c r="C13079" t="b">
        <v>1</v>
      </c>
      <c r="D13079" t="s">
        <v>60</v>
      </c>
      <c r="E13079">
        <v>1928</v>
      </c>
      <c r="F13079">
        <v>2020</v>
      </c>
    </row>
    <row r="13080" spans="1:6" x14ac:dyDescent="0.25">
      <c r="A13080" t="s">
        <v>2394</v>
      </c>
      <c r="B13080" t="s">
        <v>2401</v>
      </c>
      <c r="C13080" t="b">
        <v>1</v>
      </c>
      <c r="D13080" t="s">
        <v>60</v>
      </c>
      <c r="E13080">
        <v>1496</v>
      </c>
      <c r="F13080">
        <v>2020</v>
      </c>
    </row>
    <row r="13081" spans="1:6" x14ac:dyDescent="0.25">
      <c r="A13081" t="s">
        <v>2454</v>
      </c>
      <c r="B13081" t="s">
        <v>2401</v>
      </c>
      <c r="C13081" t="b">
        <v>1</v>
      </c>
      <c r="D13081" t="s">
        <v>60</v>
      </c>
      <c r="E13081">
        <v>2039</v>
      </c>
      <c r="F13081">
        <v>2020</v>
      </c>
    </row>
    <row r="13082" spans="1:6" x14ac:dyDescent="0.25">
      <c r="A13082" t="s">
        <v>2394</v>
      </c>
      <c r="B13082" t="s">
        <v>2401</v>
      </c>
      <c r="C13082" t="b">
        <v>1</v>
      </c>
      <c r="D13082" t="s">
        <v>60</v>
      </c>
      <c r="E13082">
        <v>1914</v>
      </c>
      <c r="F13082">
        <v>2020</v>
      </c>
    </row>
    <row r="13083" spans="1:6" x14ac:dyDescent="0.25">
      <c r="A13083" t="s">
        <v>2394</v>
      </c>
      <c r="B13083" t="s">
        <v>2401</v>
      </c>
      <c r="C13083" t="b">
        <v>1</v>
      </c>
      <c r="D13083" t="s">
        <v>60</v>
      </c>
      <c r="E13083">
        <v>1921</v>
      </c>
      <c r="F13083">
        <v>2020</v>
      </c>
    </row>
    <row r="13084" spans="1:6" x14ac:dyDescent="0.25">
      <c r="A13084" t="s">
        <v>2408</v>
      </c>
      <c r="B13084" t="s">
        <v>2401</v>
      </c>
      <c r="C13084" t="b">
        <v>1</v>
      </c>
      <c r="D13084" t="s">
        <v>85</v>
      </c>
      <c r="E13084">
        <v>1613</v>
      </c>
      <c r="F13084">
        <v>2020</v>
      </c>
    </row>
    <row r="13085" spans="1:6" x14ac:dyDescent="0.25">
      <c r="A13085" t="s">
        <v>2454</v>
      </c>
      <c r="B13085" t="s">
        <v>2401</v>
      </c>
      <c r="C13085" t="b">
        <v>0</v>
      </c>
      <c r="D13085" t="s">
        <v>15</v>
      </c>
      <c r="E13085">
        <v>1909</v>
      </c>
      <c r="F13085">
        <v>2020</v>
      </c>
    </row>
    <row r="13086" spans="1:6" x14ac:dyDescent="0.25">
      <c r="A13086" t="s">
        <v>2454</v>
      </c>
      <c r="B13086" t="s">
        <v>2401</v>
      </c>
      <c r="C13086" t="b">
        <v>1</v>
      </c>
      <c r="D13086" t="s">
        <v>85</v>
      </c>
      <c r="E13086">
        <v>3130</v>
      </c>
      <c r="F13086">
        <v>2020</v>
      </c>
    </row>
    <row r="13087" spans="1:6" x14ac:dyDescent="0.25">
      <c r="A13087" t="s">
        <v>2454</v>
      </c>
      <c r="B13087" t="s">
        <v>2401</v>
      </c>
      <c r="C13087" t="b">
        <v>1</v>
      </c>
      <c r="D13087" t="s">
        <v>85</v>
      </c>
      <c r="E13087">
        <v>2123</v>
      </c>
      <c r="F13087">
        <v>2020</v>
      </c>
    </row>
    <row r="13088" spans="1:6" x14ac:dyDescent="0.25">
      <c r="A13088" t="s">
        <v>2332</v>
      </c>
      <c r="B13088" t="s">
        <v>2372</v>
      </c>
      <c r="C13088" t="b">
        <v>0</v>
      </c>
      <c r="D13088" t="s">
        <v>15</v>
      </c>
      <c r="E13088">
        <v>-183</v>
      </c>
      <c r="F13088">
        <v>2020</v>
      </c>
    </row>
    <row r="13089" spans="1:6" x14ac:dyDescent="0.25">
      <c r="A13089" t="s">
        <v>2332</v>
      </c>
      <c r="B13089" t="s">
        <v>2372</v>
      </c>
      <c r="C13089" t="b">
        <v>0</v>
      </c>
      <c r="D13089" t="s">
        <v>15</v>
      </c>
      <c r="E13089">
        <v>-2725</v>
      </c>
      <c r="F13089">
        <v>2020</v>
      </c>
    </row>
    <row r="13090" spans="1:6" x14ac:dyDescent="0.25">
      <c r="A13090" t="s">
        <v>2332</v>
      </c>
      <c r="B13090" t="s">
        <v>2372</v>
      </c>
      <c r="C13090" t="b">
        <v>0</v>
      </c>
      <c r="D13090" t="s">
        <v>15</v>
      </c>
      <c r="E13090">
        <v>-1671</v>
      </c>
      <c r="F13090">
        <v>2020</v>
      </c>
    </row>
    <row r="13091" spans="1:6" x14ac:dyDescent="0.25">
      <c r="A13091" t="s">
        <v>2408</v>
      </c>
      <c r="B13091" t="s">
        <v>2401</v>
      </c>
      <c r="C13091" t="b">
        <v>1</v>
      </c>
      <c r="D13091" t="s">
        <v>85</v>
      </c>
      <c r="E13091">
        <v>2999</v>
      </c>
      <c r="F13091">
        <v>2020</v>
      </c>
    </row>
    <row r="13092" spans="1:6" x14ac:dyDescent="0.25">
      <c r="A13092" t="s">
        <v>2408</v>
      </c>
      <c r="B13092" t="s">
        <v>2401</v>
      </c>
      <c r="C13092" t="b">
        <v>1</v>
      </c>
      <c r="D13092" t="s">
        <v>85</v>
      </c>
      <c r="E13092">
        <v>2756</v>
      </c>
      <c r="F13092">
        <v>2020</v>
      </c>
    </row>
    <row r="13093" spans="1:6" x14ac:dyDescent="0.25">
      <c r="A13093" t="s">
        <v>2408</v>
      </c>
      <c r="B13093" t="s">
        <v>2401</v>
      </c>
      <c r="C13093" t="b">
        <v>1</v>
      </c>
      <c r="D13093" t="s">
        <v>55</v>
      </c>
      <c r="E13093">
        <v>3690</v>
      </c>
      <c r="F13093">
        <v>2020</v>
      </c>
    </row>
    <row r="13094" spans="1:6" x14ac:dyDescent="0.25">
      <c r="A13094" t="s">
        <v>2408</v>
      </c>
      <c r="B13094" t="s">
        <v>2401</v>
      </c>
      <c r="C13094" t="b">
        <v>1</v>
      </c>
      <c r="D13094" t="s">
        <v>55</v>
      </c>
      <c r="E13094">
        <v>5375</v>
      </c>
      <c r="F13094">
        <v>2020</v>
      </c>
    </row>
    <row r="13095" spans="1:6" x14ac:dyDescent="0.25">
      <c r="A13095" t="s">
        <v>2408</v>
      </c>
      <c r="B13095" t="s">
        <v>2401</v>
      </c>
      <c r="C13095" t="b">
        <v>1</v>
      </c>
      <c r="D13095" t="s">
        <v>19</v>
      </c>
      <c r="E13095">
        <v>2822</v>
      </c>
      <c r="F13095">
        <v>2020</v>
      </c>
    </row>
    <row r="13096" spans="1:6" x14ac:dyDescent="0.25">
      <c r="A13096" t="s">
        <v>2454</v>
      </c>
      <c r="B13096" t="s">
        <v>2401</v>
      </c>
      <c r="C13096" t="b">
        <v>1</v>
      </c>
      <c r="D13096" t="s">
        <v>37</v>
      </c>
      <c r="E13096">
        <v>13280</v>
      </c>
      <c r="F13096">
        <v>2020</v>
      </c>
    </row>
    <row r="13097" spans="1:6" x14ac:dyDescent="0.25">
      <c r="A13097" t="s">
        <v>2332</v>
      </c>
      <c r="B13097" t="s">
        <v>2372</v>
      </c>
      <c r="C13097" t="b">
        <v>0</v>
      </c>
      <c r="D13097" t="s">
        <v>55</v>
      </c>
      <c r="E13097">
        <v>-32</v>
      </c>
      <c r="F13097">
        <v>2020</v>
      </c>
    </row>
    <row r="13098" spans="1:6" x14ac:dyDescent="0.25">
      <c r="A13098" t="s">
        <v>2454</v>
      </c>
      <c r="B13098" t="s">
        <v>2401</v>
      </c>
      <c r="C13098" t="b">
        <v>1</v>
      </c>
      <c r="D13098" t="s">
        <v>55</v>
      </c>
      <c r="E13098">
        <v>1403</v>
      </c>
      <c r="F13098">
        <v>2020</v>
      </c>
    </row>
    <row r="13099" spans="1:6" x14ac:dyDescent="0.25">
      <c r="A13099" t="s">
        <v>2408</v>
      </c>
      <c r="B13099" t="s">
        <v>2401</v>
      </c>
      <c r="C13099" t="b">
        <v>1</v>
      </c>
      <c r="D13099" t="s">
        <v>55</v>
      </c>
      <c r="E13099">
        <v>4791</v>
      </c>
      <c r="F13099">
        <v>2020</v>
      </c>
    </row>
    <row r="13100" spans="1:6" x14ac:dyDescent="0.25">
      <c r="A13100" t="s">
        <v>2408</v>
      </c>
      <c r="B13100" t="s">
        <v>2401</v>
      </c>
      <c r="C13100" t="b">
        <v>1</v>
      </c>
      <c r="D13100" t="s">
        <v>55</v>
      </c>
      <c r="E13100">
        <v>6436</v>
      </c>
      <c r="F13100">
        <v>2020</v>
      </c>
    </row>
    <row r="13101" spans="1:6" x14ac:dyDescent="0.25">
      <c r="A13101" t="s">
        <v>2408</v>
      </c>
      <c r="B13101" t="s">
        <v>2401</v>
      </c>
      <c r="C13101" t="b">
        <v>0</v>
      </c>
      <c r="D13101" t="s">
        <v>111</v>
      </c>
      <c r="E13101">
        <v>5582</v>
      </c>
      <c r="F13101">
        <v>2020</v>
      </c>
    </row>
    <row r="13102" spans="1:6" x14ac:dyDescent="0.25">
      <c r="A13102" t="s">
        <v>2408</v>
      </c>
      <c r="B13102" t="s">
        <v>2339</v>
      </c>
      <c r="C13102" t="b">
        <v>0</v>
      </c>
      <c r="D13102" t="s">
        <v>85</v>
      </c>
      <c r="E13102">
        <v>2977</v>
      </c>
      <c r="F13102">
        <v>2020</v>
      </c>
    </row>
    <row r="13103" spans="1:6" x14ac:dyDescent="0.25">
      <c r="A13103" t="s">
        <v>2394</v>
      </c>
      <c r="B13103" t="s">
        <v>2339</v>
      </c>
      <c r="C13103" t="b">
        <v>1</v>
      </c>
      <c r="D13103" t="s">
        <v>35</v>
      </c>
      <c r="E13103">
        <v>541912</v>
      </c>
      <c r="F13103">
        <v>2020</v>
      </c>
    </row>
    <row r="13104" spans="1:6" x14ac:dyDescent="0.25">
      <c r="A13104" t="s">
        <v>2454</v>
      </c>
      <c r="B13104" t="s">
        <v>2401</v>
      </c>
      <c r="C13104" t="b">
        <v>1</v>
      </c>
      <c r="D13104" t="s">
        <v>19</v>
      </c>
      <c r="E13104">
        <v>31622</v>
      </c>
      <c r="F13104">
        <v>2020</v>
      </c>
    </row>
    <row r="13105" spans="1:6" x14ac:dyDescent="0.25">
      <c r="A13105" t="s">
        <v>2454</v>
      </c>
      <c r="B13105" t="s">
        <v>2352</v>
      </c>
      <c r="C13105" t="b">
        <v>1</v>
      </c>
      <c r="D13105" t="s">
        <v>100</v>
      </c>
      <c r="E13105">
        <v>1642</v>
      </c>
      <c r="F13105">
        <v>2020</v>
      </c>
    </row>
    <row r="13106" spans="1:6" x14ac:dyDescent="0.25">
      <c r="A13106" t="s">
        <v>2390</v>
      </c>
      <c r="B13106" t="s">
        <v>2401</v>
      </c>
      <c r="C13106" t="b">
        <v>1</v>
      </c>
      <c r="D13106" t="s">
        <v>52</v>
      </c>
      <c r="E13106">
        <v>2696</v>
      </c>
      <c r="F13106">
        <v>2020</v>
      </c>
    </row>
    <row r="13107" spans="1:6" x14ac:dyDescent="0.25">
      <c r="A13107" t="s">
        <v>2332</v>
      </c>
      <c r="B13107" t="s">
        <v>2372</v>
      </c>
      <c r="C13107" t="b">
        <v>0</v>
      </c>
      <c r="D13107" t="s">
        <v>85</v>
      </c>
      <c r="E13107">
        <v>0</v>
      </c>
      <c r="F13107">
        <v>2020</v>
      </c>
    </row>
    <row r="13108" spans="1:6" x14ac:dyDescent="0.25">
      <c r="A13108" t="s">
        <v>2454</v>
      </c>
      <c r="B13108" t="s">
        <v>2401</v>
      </c>
      <c r="C13108" t="b">
        <v>1</v>
      </c>
      <c r="D13108" t="s">
        <v>27</v>
      </c>
      <c r="E13108">
        <v>5129</v>
      </c>
      <c r="F13108">
        <v>2020</v>
      </c>
    </row>
    <row r="13109" spans="1:6" x14ac:dyDescent="0.25">
      <c r="A13109" t="s">
        <v>2332</v>
      </c>
      <c r="B13109" t="s">
        <v>2372</v>
      </c>
      <c r="C13109" t="b">
        <v>0</v>
      </c>
      <c r="D13109" t="s">
        <v>114</v>
      </c>
      <c r="E13109">
        <v>-182</v>
      </c>
      <c r="F13109">
        <v>2020</v>
      </c>
    </row>
    <row r="13110" spans="1:6" x14ac:dyDescent="0.25">
      <c r="A13110" t="s">
        <v>2332</v>
      </c>
      <c r="B13110" t="s">
        <v>2372</v>
      </c>
      <c r="C13110" t="b">
        <v>0</v>
      </c>
      <c r="D13110" t="s">
        <v>114</v>
      </c>
      <c r="E13110">
        <v>0</v>
      </c>
      <c r="F13110">
        <v>2020</v>
      </c>
    </row>
    <row r="13111" spans="1:6" x14ac:dyDescent="0.25">
      <c r="A13111" t="s">
        <v>2408</v>
      </c>
      <c r="B13111" t="s">
        <v>2401</v>
      </c>
      <c r="C13111" t="b">
        <v>1</v>
      </c>
      <c r="D13111" t="s">
        <v>45</v>
      </c>
      <c r="E13111">
        <v>1452</v>
      </c>
      <c r="F13111">
        <v>2020</v>
      </c>
    </row>
    <row r="13112" spans="1:6" x14ac:dyDescent="0.25">
      <c r="A13112" t="s">
        <v>2454</v>
      </c>
      <c r="B13112" t="s">
        <v>2339</v>
      </c>
      <c r="C13112" t="b">
        <v>1</v>
      </c>
      <c r="D13112" t="s">
        <v>108</v>
      </c>
      <c r="E13112">
        <v>81278</v>
      </c>
      <c r="F13112">
        <v>2020</v>
      </c>
    </row>
    <row r="13113" spans="1:6" x14ac:dyDescent="0.25">
      <c r="A13113" t="s">
        <v>2454</v>
      </c>
      <c r="B13113" t="s">
        <v>2339</v>
      </c>
      <c r="C13113" t="b">
        <v>1</v>
      </c>
      <c r="D13113" t="s">
        <v>108</v>
      </c>
      <c r="E13113">
        <v>77512</v>
      </c>
      <c r="F13113">
        <v>2020</v>
      </c>
    </row>
    <row r="13114" spans="1:6" x14ac:dyDescent="0.25">
      <c r="A13114" t="s">
        <v>2400</v>
      </c>
      <c r="B13114" t="s">
        <v>2339</v>
      </c>
      <c r="C13114" t="b">
        <v>1</v>
      </c>
      <c r="D13114" t="s">
        <v>90</v>
      </c>
      <c r="E13114">
        <v>614477</v>
      </c>
      <c r="F13114">
        <v>2020</v>
      </c>
    </row>
    <row r="13115" spans="1:6" x14ac:dyDescent="0.25">
      <c r="A13115" t="s">
        <v>2408</v>
      </c>
      <c r="B13115" t="s">
        <v>2401</v>
      </c>
      <c r="C13115" t="b">
        <v>1</v>
      </c>
      <c r="D13115" t="s">
        <v>105</v>
      </c>
      <c r="E13115">
        <v>15902</v>
      </c>
      <c r="F13115">
        <v>2020</v>
      </c>
    </row>
    <row r="13116" spans="1:6" x14ac:dyDescent="0.25">
      <c r="A13116" t="s">
        <v>2454</v>
      </c>
      <c r="B13116" t="s">
        <v>2401</v>
      </c>
      <c r="C13116" t="b">
        <v>1</v>
      </c>
      <c r="D13116" t="s">
        <v>15</v>
      </c>
      <c r="E13116">
        <v>269780</v>
      </c>
      <c r="F13116">
        <v>2020</v>
      </c>
    </row>
    <row r="13117" spans="1:6" x14ac:dyDescent="0.25">
      <c r="A13117" t="s">
        <v>2454</v>
      </c>
      <c r="B13117" t="s">
        <v>2401</v>
      </c>
      <c r="C13117" t="b">
        <v>1</v>
      </c>
      <c r="D13117" t="s">
        <v>79</v>
      </c>
      <c r="E13117">
        <v>5135</v>
      </c>
      <c r="F13117">
        <v>2020</v>
      </c>
    </row>
    <row r="13118" spans="1:6" x14ac:dyDescent="0.25">
      <c r="A13118" t="s">
        <v>2454</v>
      </c>
      <c r="B13118" t="s">
        <v>2401</v>
      </c>
      <c r="C13118" t="b">
        <v>1</v>
      </c>
      <c r="D13118" t="s">
        <v>16</v>
      </c>
      <c r="E13118">
        <v>3400</v>
      </c>
      <c r="F13118">
        <v>2020</v>
      </c>
    </row>
    <row r="13119" spans="1:6" x14ac:dyDescent="0.25">
      <c r="A13119" t="s">
        <v>2454</v>
      </c>
      <c r="B13119" t="s">
        <v>2401</v>
      </c>
      <c r="C13119" t="b">
        <v>1</v>
      </c>
      <c r="D13119" t="s">
        <v>16</v>
      </c>
      <c r="E13119">
        <v>3582</v>
      </c>
      <c r="F13119">
        <v>2020</v>
      </c>
    </row>
    <row r="13120" spans="1:6" x14ac:dyDescent="0.25">
      <c r="A13120" t="s">
        <v>2454</v>
      </c>
      <c r="B13120" t="s">
        <v>2352</v>
      </c>
      <c r="C13120" t="b">
        <v>0</v>
      </c>
      <c r="D13120" t="s">
        <v>15</v>
      </c>
      <c r="E13120">
        <v>2421</v>
      </c>
      <c r="F13120">
        <v>2020</v>
      </c>
    </row>
    <row r="13121" spans="1:6" x14ac:dyDescent="0.25">
      <c r="A13121" t="s">
        <v>2408</v>
      </c>
      <c r="B13121" t="s">
        <v>2401</v>
      </c>
      <c r="C13121" t="b">
        <v>1</v>
      </c>
      <c r="D13121" t="s">
        <v>55</v>
      </c>
      <c r="E13121">
        <v>5231</v>
      </c>
      <c r="F13121">
        <v>2020</v>
      </c>
    </row>
    <row r="13122" spans="1:6" x14ac:dyDescent="0.25">
      <c r="A13122" t="s">
        <v>2454</v>
      </c>
      <c r="B13122" t="s">
        <v>2339</v>
      </c>
      <c r="C13122" t="b">
        <v>1</v>
      </c>
      <c r="D13122" t="s">
        <v>37</v>
      </c>
      <c r="E13122">
        <v>619719</v>
      </c>
      <c r="F13122">
        <v>2020</v>
      </c>
    </row>
    <row r="13123" spans="1:6" x14ac:dyDescent="0.25">
      <c r="A13123" t="s">
        <v>2338</v>
      </c>
      <c r="B13123" t="s">
        <v>2386</v>
      </c>
      <c r="C13123" t="b">
        <v>1</v>
      </c>
      <c r="D13123" t="s">
        <v>88</v>
      </c>
      <c r="E13123">
        <v>25551.54</v>
      </c>
      <c r="F13123">
        <v>2020</v>
      </c>
    </row>
    <row r="13124" spans="1:6" x14ac:dyDescent="0.25">
      <c r="A13124" t="s">
        <v>2454</v>
      </c>
      <c r="B13124" t="s">
        <v>2401</v>
      </c>
      <c r="C13124" t="b">
        <v>1</v>
      </c>
      <c r="D13124" t="s">
        <v>95</v>
      </c>
      <c r="E13124">
        <v>20715</v>
      </c>
      <c r="F13124">
        <v>2020</v>
      </c>
    </row>
    <row r="13125" spans="1:6" x14ac:dyDescent="0.25">
      <c r="A13125" t="s">
        <v>2380</v>
      </c>
      <c r="B13125" t="s">
        <v>2386</v>
      </c>
      <c r="C13125" t="b">
        <v>1</v>
      </c>
      <c r="D13125" t="s">
        <v>97</v>
      </c>
      <c r="E13125">
        <v>19882</v>
      </c>
      <c r="F13125">
        <v>2020</v>
      </c>
    </row>
    <row r="13126" spans="1:6" x14ac:dyDescent="0.25">
      <c r="A13126" t="s">
        <v>2454</v>
      </c>
      <c r="B13126" t="s">
        <v>2401</v>
      </c>
      <c r="C13126" t="b">
        <v>1</v>
      </c>
      <c r="D13126" t="s">
        <v>60</v>
      </c>
      <c r="E13126">
        <v>7932</v>
      </c>
      <c r="F13126">
        <v>2020</v>
      </c>
    </row>
    <row r="13127" spans="1:6" x14ac:dyDescent="0.25">
      <c r="A13127" t="s">
        <v>2394</v>
      </c>
      <c r="B13127" t="s">
        <v>2401</v>
      </c>
      <c r="C13127" t="b">
        <v>1</v>
      </c>
      <c r="D13127" t="s">
        <v>24</v>
      </c>
      <c r="E13127">
        <v>152326</v>
      </c>
      <c r="F13127">
        <v>2020</v>
      </c>
    </row>
    <row r="13128" spans="1:6" x14ac:dyDescent="0.25">
      <c r="A13128" t="s">
        <v>2446</v>
      </c>
      <c r="B13128" t="s">
        <v>2401</v>
      </c>
      <c r="C13128" t="b">
        <v>1</v>
      </c>
      <c r="D13128" t="s">
        <v>85</v>
      </c>
      <c r="E13128">
        <v>2992</v>
      </c>
      <c r="F13128">
        <v>2020</v>
      </c>
    </row>
    <row r="13129" spans="1:6" x14ac:dyDescent="0.25">
      <c r="A13129" t="s">
        <v>2446</v>
      </c>
      <c r="B13129" t="s">
        <v>2401</v>
      </c>
      <c r="C13129" t="b">
        <v>1</v>
      </c>
      <c r="D13129" t="s">
        <v>85</v>
      </c>
      <c r="E13129">
        <v>3291</v>
      </c>
      <c r="F13129">
        <v>2020</v>
      </c>
    </row>
    <row r="13130" spans="1:6" x14ac:dyDescent="0.25">
      <c r="A13130" t="s">
        <v>2394</v>
      </c>
      <c r="B13130" t="s">
        <v>2401</v>
      </c>
      <c r="C13130" t="b">
        <v>1</v>
      </c>
      <c r="D13130" t="s">
        <v>24</v>
      </c>
      <c r="E13130">
        <v>153245</v>
      </c>
      <c r="F13130">
        <v>2020</v>
      </c>
    </row>
    <row r="13131" spans="1:6" x14ac:dyDescent="0.25">
      <c r="A13131" t="s">
        <v>2394</v>
      </c>
      <c r="B13131" t="s">
        <v>2401</v>
      </c>
      <c r="C13131" t="b">
        <v>1</v>
      </c>
      <c r="D13131" t="s">
        <v>24</v>
      </c>
      <c r="E13131">
        <v>145362</v>
      </c>
      <c r="F13131">
        <v>2020</v>
      </c>
    </row>
    <row r="13132" spans="1:6" x14ac:dyDescent="0.25">
      <c r="A13132" t="s">
        <v>2394</v>
      </c>
      <c r="B13132" t="s">
        <v>2401</v>
      </c>
      <c r="C13132" t="b">
        <v>1</v>
      </c>
      <c r="D13132" t="s">
        <v>24</v>
      </c>
      <c r="E13132">
        <v>151909</v>
      </c>
      <c r="F13132">
        <v>2020</v>
      </c>
    </row>
    <row r="13133" spans="1:6" x14ac:dyDescent="0.25">
      <c r="A13133" t="s">
        <v>2408</v>
      </c>
      <c r="B13133" t="s">
        <v>2401</v>
      </c>
      <c r="C13133" t="b">
        <v>1</v>
      </c>
      <c r="D13133" t="s">
        <v>55</v>
      </c>
      <c r="E13133">
        <v>3188</v>
      </c>
      <c r="F13133">
        <v>2020</v>
      </c>
    </row>
    <row r="13134" spans="1:6" x14ac:dyDescent="0.25">
      <c r="A13134" t="s">
        <v>2408</v>
      </c>
      <c r="B13134" t="s">
        <v>2401</v>
      </c>
      <c r="C13134" t="b">
        <v>1</v>
      </c>
      <c r="D13134" t="s">
        <v>55</v>
      </c>
      <c r="E13134">
        <v>3237</v>
      </c>
      <c r="F13134">
        <v>2020</v>
      </c>
    </row>
    <row r="13135" spans="1:6" x14ac:dyDescent="0.25">
      <c r="A13135" t="s">
        <v>2408</v>
      </c>
      <c r="B13135" t="s">
        <v>2401</v>
      </c>
      <c r="C13135" t="b">
        <v>1</v>
      </c>
      <c r="D13135" t="s">
        <v>55</v>
      </c>
      <c r="E13135">
        <v>1641</v>
      </c>
      <c r="F13135">
        <v>2020</v>
      </c>
    </row>
    <row r="13136" spans="1:6" x14ac:dyDescent="0.25">
      <c r="A13136" t="s">
        <v>2400</v>
      </c>
      <c r="B13136" t="s">
        <v>2339</v>
      </c>
      <c r="C13136" t="b">
        <v>1</v>
      </c>
      <c r="D13136" t="s">
        <v>114</v>
      </c>
      <c r="E13136">
        <v>33515</v>
      </c>
      <c r="F13136">
        <v>2020</v>
      </c>
    </row>
    <row r="13137" spans="1:6" x14ac:dyDescent="0.25">
      <c r="A13137" t="s">
        <v>2446</v>
      </c>
      <c r="B13137" t="s">
        <v>2401</v>
      </c>
      <c r="C13137" t="b">
        <v>1</v>
      </c>
      <c r="D13137" t="s">
        <v>55</v>
      </c>
      <c r="E13137">
        <v>3666</v>
      </c>
      <c r="F13137">
        <v>2020</v>
      </c>
    </row>
    <row r="13138" spans="1:6" x14ac:dyDescent="0.25">
      <c r="A13138" t="s">
        <v>2454</v>
      </c>
      <c r="B13138" t="s">
        <v>2339</v>
      </c>
      <c r="C13138" t="b">
        <v>0</v>
      </c>
      <c r="D13138" t="s">
        <v>55</v>
      </c>
      <c r="E13138">
        <v>3200</v>
      </c>
      <c r="F13138">
        <v>2020</v>
      </c>
    </row>
    <row r="13139" spans="1:6" x14ac:dyDescent="0.25">
      <c r="A13139" t="s">
        <v>2394</v>
      </c>
      <c r="B13139" t="s">
        <v>2339</v>
      </c>
      <c r="C13139" t="b">
        <v>1</v>
      </c>
      <c r="D13139" t="s">
        <v>114</v>
      </c>
      <c r="E13139">
        <v>492290</v>
      </c>
      <c r="F13139">
        <v>2020</v>
      </c>
    </row>
    <row r="13140" spans="1:6" x14ac:dyDescent="0.25">
      <c r="A13140" t="s">
        <v>2398</v>
      </c>
      <c r="B13140" t="s">
        <v>2386</v>
      </c>
      <c r="C13140" t="b">
        <v>1</v>
      </c>
      <c r="D13140" t="s">
        <v>24</v>
      </c>
      <c r="E13140">
        <v>43885</v>
      </c>
      <c r="F13140">
        <v>2020</v>
      </c>
    </row>
    <row r="13141" spans="1:6" x14ac:dyDescent="0.25">
      <c r="A13141" t="s">
        <v>2394</v>
      </c>
      <c r="B13141" t="s">
        <v>2401</v>
      </c>
      <c r="C13141" t="b">
        <v>1</v>
      </c>
      <c r="D13141" t="s">
        <v>88</v>
      </c>
      <c r="E13141">
        <v>38075</v>
      </c>
      <c r="F13141">
        <v>2020</v>
      </c>
    </row>
    <row r="13142" spans="1:6" x14ac:dyDescent="0.25">
      <c r="A13142" t="s">
        <v>2373</v>
      </c>
      <c r="B13142" t="s">
        <v>2386</v>
      </c>
      <c r="C13142" t="b">
        <v>1</v>
      </c>
      <c r="D13142" t="s">
        <v>24</v>
      </c>
      <c r="E13142">
        <v>13562</v>
      </c>
      <c r="F13142">
        <v>2020</v>
      </c>
    </row>
    <row r="13143" spans="1:6" x14ac:dyDescent="0.25">
      <c r="A13143" t="s">
        <v>2382</v>
      </c>
      <c r="B13143" t="s">
        <v>2386</v>
      </c>
      <c r="C13143" t="b">
        <v>1</v>
      </c>
      <c r="D13143" t="s">
        <v>24</v>
      </c>
      <c r="E13143">
        <v>16502</v>
      </c>
      <c r="F13143">
        <v>2020</v>
      </c>
    </row>
    <row r="13144" spans="1:6" x14ac:dyDescent="0.25">
      <c r="A13144" t="s">
        <v>2394</v>
      </c>
      <c r="B13144" t="s">
        <v>2401</v>
      </c>
      <c r="C13144" t="b">
        <v>1</v>
      </c>
      <c r="D13144" t="s">
        <v>88</v>
      </c>
      <c r="E13144">
        <v>10974</v>
      </c>
      <c r="F13144">
        <v>2020</v>
      </c>
    </row>
    <row r="13145" spans="1:6" x14ac:dyDescent="0.25">
      <c r="A13145" t="s">
        <v>2394</v>
      </c>
      <c r="B13145" t="s">
        <v>2339</v>
      </c>
      <c r="C13145" t="b">
        <v>1</v>
      </c>
      <c r="D13145" t="s">
        <v>114</v>
      </c>
      <c r="E13145">
        <v>817040</v>
      </c>
      <c r="F13145">
        <v>2020</v>
      </c>
    </row>
    <row r="13146" spans="1:6" x14ac:dyDescent="0.25">
      <c r="A13146" t="s">
        <v>2454</v>
      </c>
      <c r="B13146" t="s">
        <v>2339</v>
      </c>
      <c r="C13146" t="b">
        <v>1</v>
      </c>
      <c r="D13146" t="s">
        <v>71</v>
      </c>
      <c r="E13146">
        <v>867176</v>
      </c>
      <c r="F13146">
        <v>2020</v>
      </c>
    </row>
    <row r="13147" spans="1:6" x14ac:dyDescent="0.25">
      <c r="A13147" t="s">
        <v>2400</v>
      </c>
      <c r="B13147" t="s">
        <v>2401</v>
      </c>
      <c r="C13147" t="b">
        <v>1</v>
      </c>
      <c r="D13147" t="s">
        <v>27</v>
      </c>
      <c r="E13147">
        <v>334654</v>
      </c>
      <c r="F13147">
        <v>2020</v>
      </c>
    </row>
    <row r="13148" spans="1:6" x14ac:dyDescent="0.25">
      <c r="A13148" t="s">
        <v>2454</v>
      </c>
      <c r="B13148" t="s">
        <v>2372</v>
      </c>
      <c r="C13148" t="b">
        <v>1</v>
      </c>
      <c r="D13148" t="s">
        <v>19</v>
      </c>
      <c r="E13148">
        <v>10499</v>
      </c>
      <c r="F13148">
        <v>2020</v>
      </c>
    </row>
    <row r="13149" spans="1:6" x14ac:dyDescent="0.25">
      <c r="A13149" t="s">
        <v>2454</v>
      </c>
      <c r="B13149" t="s">
        <v>2339</v>
      </c>
      <c r="C13149" t="b">
        <v>1</v>
      </c>
      <c r="D13149" t="s">
        <v>35</v>
      </c>
      <c r="E13149">
        <v>424170</v>
      </c>
      <c r="F13149">
        <v>2020</v>
      </c>
    </row>
    <row r="13150" spans="1:6" x14ac:dyDescent="0.25">
      <c r="A13150" t="s">
        <v>2398</v>
      </c>
      <c r="B13150" t="s">
        <v>2339</v>
      </c>
      <c r="C13150" t="b">
        <v>1</v>
      </c>
      <c r="D13150" t="s">
        <v>60</v>
      </c>
      <c r="E13150">
        <v>4429</v>
      </c>
      <c r="F13150">
        <v>2020</v>
      </c>
    </row>
    <row r="13151" spans="1:6" x14ac:dyDescent="0.25">
      <c r="A13151" t="s">
        <v>2394</v>
      </c>
      <c r="B13151" t="s">
        <v>2339</v>
      </c>
      <c r="C13151" t="b">
        <v>1</v>
      </c>
      <c r="D13151" t="s">
        <v>42</v>
      </c>
      <c r="E13151">
        <v>1155477</v>
      </c>
      <c r="F13151">
        <v>2020</v>
      </c>
    </row>
    <row r="13152" spans="1:6" x14ac:dyDescent="0.25">
      <c r="A13152" t="s">
        <v>2394</v>
      </c>
      <c r="B13152" t="s">
        <v>2401</v>
      </c>
      <c r="C13152" t="b">
        <v>1</v>
      </c>
      <c r="D13152" t="s">
        <v>105</v>
      </c>
      <c r="E13152">
        <v>165820</v>
      </c>
      <c r="F13152">
        <v>2020</v>
      </c>
    </row>
    <row r="13153" spans="1:6" x14ac:dyDescent="0.25">
      <c r="A13153" t="s">
        <v>2454</v>
      </c>
      <c r="B13153" t="s">
        <v>2401</v>
      </c>
      <c r="C13153" t="b">
        <v>1</v>
      </c>
      <c r="D13153" t="s">
        <v>15</v>
      </c>
      <c r="E13153">
        <v>1641</v>
      </c>
      <c r="F13153">
        <v>2020</v>
      </c>
    </row>
    <row r="13154" spans="1:6" x14ac:dyDescent="0.25">
      <c r="A13154" t="s">
        <v>2454</v>
      </c>
      <c r="B13154" t="s">
        <v>2401</v>
      </c>
      <c r="C13154" t="b">
        <v>1</v>
      </c>
      <c r="D13154" t="s">
        <v>15</v>
      </c>
      <c r="E13154">
        <v>2054</v>
      </c>
      <c r="F13154">
        <v>2020</v>
      </c>
    </row>
    <row r="13155" spans="1:6" x14ac:dyDescent="0.25">
      <c r="A13155" t="s">
        <v>2454</v>
      </c>
      <c r="B13155" t="s">
        <v>2401</v>
      </c>
      <c r="C13155" t="b">
        <v>1</v>
      </c>
      <c r="D13155" t="s">
        <v>60</v>
      </c>
      <c r="E13155">
        <v>1836</v>
      </c>
      <c r="F13155">
        <v>2020</v>
      </c>
    </row>
    <row r="13156" spans="1:6" x14ac:dyDescent="0.25">
      <c r="A13156" t="s">
        <v>2394</v>
      </c>
      <c r="B13156" t="s">
        <v>2401</v>
      </c>
      <c r="C13156" t="b">
        <v>1</v>
      </c>
      <c r="D13156" t="s">
        <v>52</v>
      </c>
      <c r="E13156">
        <v>7729</v>
      </c>
      <c r="F13156">
        <v>2020</v>
      </c>
    </row>
    <row r="13157" spans="1:6" x14ac:dyDescent="0.25">
      <c r="A13157" t="s">
        <v>2332</v>
      </c>
      <c r="B13157" t="s">
        <v>2372</v>
      </c>
      <c r="C13157" t="b">
        <v>0</v>
      </c>
      <c r="D13157" t="s">
        <v>15</v>
      </c>
      <c r="E13157">
        <v>-1</v>
      </c>
      <c r="F13157">
        <v>2020</v>
      </c>
    </row>
    <row r="13158" spans="1:6" x14ac:dyDescent="0.25">
      <c r="A13158" t="s">
        <v>2408</v>
      </c>
      <c r="B13158" t="s">
        <v>2401</v>
      </c>
      <c r="C13158" t="b">
        <v>1</v>
      </c>
      <c r="D13158" t="s">
        <v>42</v>
      </c>
      <c r="E13158">
        <v>1861</v>
      </c>
      <c r="F13158">
        <v>2020</v>
      </c>
    </row>
    <row r="13159" spans="1:6" x14ac:dyDescent="0.25">
      <c r="A13159" t="s">
        <v>2454</v>
      </c>
      <c r="B13159" t="s">
        <v>2401</v>
      </c>
      <c r="C13159" t="b">
        <v>1</v>
      </c>
      <c r="D13159" t="s">
        <v>37</v>
      </c>
      <c r="E13159">
        <v>7278</v>
      </c>
      <c r="F13159">
        <v>2020</v>
      </c>
    </row>
    <row r="13160" spans="1:6" x14ac:dyDescent="0.25">
      <c r="A13160" t="s">
        <v>2454</v>
      </c>
      <c r="B13160" t="s">
        <v>2401</v>
      </c>
      <c r="C13160" t="b">
        <v>1</v>
      </c>
      <c r="D13160" t="s">
        <v>22</v>
      </c>
      <c r="E13160">
        <v>1909</v>
      </c>
      <c r="F13160">
        <v>2020</v>
      </c>
    </row>
    <row r="13161" spans="1:6" x14ac:dyDescent="0.25">
      <c r="A13161" t="s">
        <v>2408</v>
      </c>
      <c r="B13161" t="s">
        <v>2401</v>
      </c>
      <c r="C13161" t="b">
        <v>1</v>
      </c>
      <c r="D13161" t="s">
        <v>85</v>
      </c>
      <c r="E13161">
        <v>2610</v>
      </c>
      <c r="F13161">
        <v>2020</v>
      </c>
    </row>
    <row r="13162" spans="1:6" x14ac:dyDescent="0.25">
      <c r="A13162" t="s">
        <v>2454</v>
      </c>
      <c r="B13162" t="s">
        <v>2401</v>
      </c>
      <c r="C13162" t="b">
        <v>1</v>
      </c>
      <c r="D13162" t="s">
        <v>93</v>
      </c>
      <c r="E13162">
        <v>2803</v>
      </c>
      <c r="F13162">
        <v>2020</v>
      </c>
    </row>
    <row r="13163" spans="1:6" x14ac:dyDescent="0.25">
      <c r="A13163" t="s">
        <v>2454</v>
      </c>
      <c r="B13163" t="s">
        <v>2401</v>
      </c>
      <c r="C13163" t="b">
        <v>1</v>
      </c>
      <c r="D13163" t="s">
        <v>24</v>
      </c>
      <c r="E13163">
        <v>175804</v>
      </c>
      <c r="F13163">
        <v>2020</v>
      </c>
    </row>
    <row r="13164" spans="1:6" x14ac:dyDescent="0.25">
      <c r="A13164" t="s">
        <v>2454</v>
      </c>
      <c r="B13164" t="s">
        <v>2401</v>
      </c>
      <c r="C13164" t="b">
        <v>1</v>
      </c>
      <c r="D13164" t="s">
        <v>74</v>
      </c>
      <c r="E13164">
        <v>9284</v>
      </c>
      <c r="F13164">
        <v>2020</v>
      </c>
    </row>
    <row r="13165" spans="1:6" x14ac:dyDescent="0.25">
      <c r="A13165" t="s">
        <v>2454</v>
      </c>
      <c r="B13165" t="s">
        <v>2401</v>
      </c>
      <c r="C13165" t="b">
        <v>1</v>
      </c>
      <c r="D13165" t="s">
        <v>114</v>
      </c>
      <c r="E13165">
        <v>15397</v>
      </c>
      <c r="F13165">
        <v>2020</v>
      </c>
    </row>
    <row r="13166" spans="1:6" x14ac:dyDescent="0.25">
      <c r="A13166" t="s">
        <v>2454</v>
      </c>
      <c r="B13166" t="s">
        <v>2401</v>
      </c>
      <c r="C13166" t="b">
        <v>1</v>
      </c>
      <c r="D13166" t="s">
        <v>16</v>
      </c>
      <c r="E13166">
        <v>102015</v>
      </c>
      <c r="F13166">
        <v>2020</v>
      </c>
    </row>
    <row r="13167" spans="1:6" x14ac:dyDescent="0.25">
      <c r="A13167" t="s">
        <v>2408</v>
      </c>
      <c r="B13167" t="s">
        <v>2401</v>
      </c>
      <c r="C13167" t="b">
        <v>1</v>
      </c>
      <c r="D13167" t="s">
        <v>88</v>
      </c>
      <c r="E13167">
        <v>124288</v>
      </c>
      <c r="F13167">
        <v>2020</v>
      </c>
    </row>
    <row r="13168" spans="1:6" x14ac:dyDescent="0.25">
      <c r="A13168" t="s">
        <v>2408</v>
      </c>
      <c r="B13168" t="s">
        <v>2401</v>
      </c>
      <c r="C13168" t="b">
        <v>1</v>
      </c>
      <c r="D13168" t="s">
        <v>55</v>
      </c>
      <c r="E13168">
        <v>7014</v>
      </c>
      <c r="F13168">
        <v>2020</v>
      </c>
    </row>
    <row r="13169" spans="1:6" x14ac:dyDescent="0.25">
      <c r="A13169" t="s">
        <v>2408</v>
      </c>
      <c r="B13169" t="s">
        <v>2401</v>
      </c>
      <c r="C13169" t="b">
        <v>1</v>
      </c>
      <c r="D13169" t="s">
        <v>55</v>
      </c>
      <c r="E13169">
        <v>3904</v>
      </c>
      <c r="F13169">
        <v>2020</v>
      </c>
    </row>
    <row r="13170" spans="1:6" x14ac:dyDescent="0.25">
      <c r="A13170" t="s">
        <v>2454</v>
      </c>
      <c r="B13170" t="s">
        <v>2401</v>
      </c>
      <c r="C13170" t="b">
        <v>0</v>
      </c>
      <c r="D13170" t="s">
        <v>131</v>
      </c>
      <c r="E13170">
        <v>1543</v>
      </c>
      <c r="F13170">
        <v>2020</v>
      </c>
    </row>
    <row r="13171" spans="1:6" x14ac:dyDescent="0.25">
      <c r="A13171" t="s">
        <v>2454</v>
      </c>
      <c r="B13171" t="s">
        <v>2401</v>
      </c>
      <c r="C13171" t="b">
        <v>1</v>
      </c>
      <c r="D13171" t="s">
        <v>60</v>
      </c>
      <c r="E13171">
        <v>9814</v>
      </c>
      <c r="F13171">
        <v>2020</v>
      </c>
    </row>
    <row r="13172" spans="1:6" x14ac:dyDescent="0.25">
      <c r="A13172" t="s">
        <v>2454</v>
      </c>
      <c r="B13172" t="s">
        <v>2401</v>
      </c>
      <c r="C13172" t="b">
        <v>1</v>
      </c>
      <c r="D13172" t="s">
        <v>93</v>
      </c>
      <c r="E13172">
        <v>2454</v>
      </c>
      <c r="F13172">
        <v>2020</v>
      </c>
    </row>
    <row r="13173" spans="1:6" x14ac:dyDescent="0.25">
      <c r="A13173" t="s">
        <v>2389</v>
      </c>
      <c r="B13173" t="s">
        <v>2401</v>
      </c>
      <c r="C13173" t="b">
        <v>0</v>
      </c>
      <c r="D13173" t="s">
        <v>100</v>
      </c>
      <c r="E13173">
        <v>208</v>
      </c>
      <c r="F13173">
        <v>2020</v>
      </c>
    </row>
    <row r="13174" spans="1:6" x14ac:dyDescent="0.25">
      <c r="A13174" t="s">
        <v>2446</v>
      </c>
      <c r="B13174" t="s">
        <v>2372</v>
      </c>
      <c r="C13174" t="b">
        <v>0</v>
      </c>
      <c r="D13174" t="s">
        <v>19</v>
      </c>
      <c r="E13174">
        <v>1982</v>
      </c>
      <c r="F13174">
        <v>2020</v>
      </c>
    </row>
    <row r="13175" spans="1:6" x14ac:dyDescent="0.25">
      <c r="A13175" t="s">
        <v>2383</v>
      </c>
      <c r="B13175" t="s">
        <v>2401</v>
      </c>
      <c r="C13175" t="b">
        <v>0</v>
      </c>
      <c r="D13175" t="s">
        <v>19</v>
      </c>
      <c r="E13175">
        <v>435</v>
      </c>
      <c r="F13175">
        <v>2020</v>
      </c>
    </row>
    <row r="13176" spans="1:6" x14ac:dyDescent="0.25">
      <c r="A13176" t="s">
        <v>2408</v>
      </c>
      <c r="B13176" t="s">
        <v>2401</v>
      </c>
      <c r="C13176" t="b">
        <v>0</v>
      </c>
      <c r="D13176" t="s">
        <v>24</v>
      </c>
      <c r="E13176">
        <v>2277</v>
      </c>
      <c r="F13176">
        <v>2020</v>
      </c>
    </row>
    <row r="13177" spans="1:6" x14ac:dyDescent="0.25">
      <c r="A13177" t="s">
        <v>2383</v>
      </c>
      <c r="B13177" t="s">
        <v>2352</v>
      </c>
      <c r="C13177" t="b">
        <v>0</v>
      </c>
      <c r="D13177" t="s">
        <v>79</v>
      </c>
      <c r="E13177">
        <v>20493</v>
      </c>
      <c r="F13177">
        <v>2020</v>
      </c>
    </row>
    <row r="13178" spans="1:6" x14ac:dyDescent="0.25">
      <c r="A13178" t="s">
        <v>2332</v>
      </c>
      <c r="B13178" t="s">
        <v>2350</v>
      </c>
      <c r="C13178" t="b">
        <v>0</v>
      </c>
      <c r="D13178" t="s">
        <v>79</v>
      </c>
      <c r="E13178">
        <v>0</v>
      </c>
      <c r="F13178">
        <v>2020</v>
      </c>
    </row>
    <row r="13179" spans="1:6" x14ac:dyDescent="0.25">
      <c r="A13179" t="s">
        <v>2383</v>
      </c>
      <c r="B13179" t="s">
        <v>2401</v>
      </c>
      <c r="C13179" t="b">
        <v>0</v>
      </c>
      <c r="D13179" t="s">
        <v>79</v>
      </c>
      <c r="E13179">
        <v>228</v>
      </c>
      <c r="F13179">
        <v>2020</v>
      </c>
    </row>
    <row r="13180" spans="1:6" x14ac:dyDescent="0.25">
      <c r="A13180" t="s">
        <v>2454</v>
      </c>
      <c r="B13180" t="s">
        <v>2401</v>
      </c>
      <c r="C13180" t="b">
        <v>1</v>
      </c>
      <c r="D13180" t="s">
        <v>15</v>
      </c>
      <c r="E13180">
        <v>3179</v>
      </c>
      <c r="F13180">
        <v>2020</v>
      </c>
    </row>
    <row r="13181" spans="1:6" x14ac:dyDescent="0.25">
      <c r="A13181" t="s">
        <v>2454</v>
      </c>
      <c r="B13181" t="s">
        <v>2401</v>
      </c>
      <c r="C13181" t="b">
        <v>1</v>
      </c>
      <c r="D13181" t="s">
        <v>74</v>
      </c>
      <c r="E13181">
        <v>2922</v>
      </c>
      <c r="F13181">
        <v>2020</v>
      </c>
    </row>
    <row r="13182" spans="1:6" x14ac:dyDescent="0.25">
      <c r="A13182" t="s">
        <v>2381</v>
      </c>
      <c r="B13182" t="s">
        <v>2401</v>
      </c>
      <c r="C13182" t="b">
        <v>1</v>
      </c>
      <c r="D13182" t="s">
        <v>66</v>
      </c>
      <c r="E13182">
        <v>5913</v>
      </c>
      <c r="F13182">
        <v>2020</v>
      </c>
    </row>
    <row r="13183" spans="1:6" x14ac:dyDescent="0.25">
      <c r="A13183" t="s">
        <v>2408</v>
      </c>
      <c r="B13183" t="s">
        <v>2401</v>
      </c>
      <c r="C13183" t="b">
        <v>1</v>
      </c>
      <c r="D13183" t="s">
        <v>97</v>
      </c>
      <c r="E13183">
        <v>4734</v>
      </c>
      <c r="F13183">
        <v>2020</v>
      </c>
    </row>
    <row r="13184" spans="1:6" x14ac:dyDescent="0.25">
      <c r="A13184" t="s">
        <v>2408</v>
      </c>
      <c r="B13184" t="s">
        <v>2401</v>
      </c>
      <c r="C13184" t="b">
        <v>1</v>
      </c>
      <c r="D13184" t="s">
        <v>97</v>
      </c>
      <c r="E13184">
        <v>5098</v>
      </c>
      <c r="F13184">
        <v>2020</v>
      </c>
    </row>
    <row r="13185" spans="1:6" x14ac:dyDescent="0.25">
      <c r="A13185" t="s">
        <v>2408</v>
      </c>
      <c r="B13185" t="s">
        <v>2401</v>
      </c>
      <c r="C13185" t="b">
        <v>1</v>
      </c>
      <c r="D13185" t="s">
        <v>97</v>
      </c>
      <c r="E13185">
        <v>4411</v>
      </c>
      <c r="F13185">
        <v>2020</v>
      </c>
    </row>
    <row r="13186" spans="1:6" x14ac:dyDescent="0.25">
      <c r="A13186" t="s">
        <v>2408</v>
      </c>
      <c r="B13186" t="s">
        <v>2401</v>
      </c>
      <c r="C13186" t="b">
        <v>1</v>
      </c>
      <c r="D13186" t="s">
        <v>97</v>
      </c>
      <c r="E13186">
        <v>3837</v>
      </c>
      <c r="F13186">
        <v>2020</v>
      </c>
    </row>
    <row r="13187" spans="1:6" x14ac:dyDescent="0.25">
      <c r="A13187" t="s">
        <v>2408</v>
      </c>
      <c r="B13187" t="s">
        <v>2401</v>
      </c>
      <c r="C13187" t="b">
        <v>1</v>
      </c>
      <c r="D13187" t="s">
        <v>97</v>
      </c>
      <c r="E13187">
        <v>3696</v>
      </c>
      <c r="F13187">
        <v>2020</v>
      </c>
    </row>
    <row r="13188" spans="1:6" x14ac:dyDescent="0.25">
      <c r="A13188" t="s">
        <v>2408</v>
      </c>
      <c r="B13188" t="s">
        <v>2401</v>
      </c>
      <c r="C13188" t="b">
        <v>1</v>
      </c>
      <c r="D13188" t="s">
        <v>97</v>
      </c>
      <c r="E13188">
        <v>5013</v>
      </c>
      <c r="F13188">
        <v>2020</v>
      </c>
    </row>
    <row r="13189" spans="1:6" x14ac:dyDescent="0.25">
      <c r="A13189" t="s">
        <v>2408</v>
      </c>
      <c r="B13189" t="s">
        <v>2401</v>
      </c>
      <c r="C13189" t="b">
        <v>1</v>
      </c>
      <c r="D13189" t="s">
        <v>105</v>
      </c>
      <c r="E13189">
        <v>10091</v>
      </c>
      <c r="F13189">
        <v>2020</v>
      </c>
    </row>
    <row r="13190" spans="1:6" x14ac:dyDescent="0.25">
      <c r="A13190" t="s">
        <v>2408</v>
      </c>
      <c r="B13190" t="s">
        <v>2401</v>
      </c>
      <c r="C13190" t="b">
        <v>1</v>
      </c>
      <c r="D13190" t="s">
        <v>15</v>
      </c>
      <c r="E13190">
        <v>3768</v>
      </c>
      <c r="F13190">
        <v>2020</v>
      </c>
    </row>
    <row r="13191" spans="1:6" x14ac:dyDescent="0.25">
      <c r="A13191" t="s">
        <v>2408</v>
      </c>
      <c r="B13191" t="s">
        <v>2401</v>
      </c>
      <c r="C13191" t="b">
        <v>1</v>
      </c>
      <c r="D13191" t="s">
        <v>97</v>
      </c>
      <c r="E13191">
        <v>5384</v>
      </c>
      <c r="F13191">
        <v>2020</v>
      </c>
    </row>
    <row r="13192" spans="1:6" x14ac:dyDescent="0.25">
      <c r="A13192" t="s">
        <v>2454</v>
      </c>
      <c r="B13192" t="s">
        <v>2339</v>
      </c>
      <c r="C13192" t="b">
        <v>1</v>
      </c>
      <c r="D13192" t="s">
        <v>95</v>
      </c>
      <c r="E13192">
        <v>551036</v>
      </c>
      <c r="F13192">
        <v>2020</v>
      </c>
    </row>
    <row r="13193" spans="1:6" x14ac:dyDescent="0.25">
      <c r="A13193" t="s">
        <v>2408</v>
      </c>
      <c r="B13193" t="s">
        <v>2347</v>
      </c>
      <c r="C13193" t="b">
        <v>0</v>
      </c>
      <c r="D13193" t="s">
        <v>93</v>
      </c>
      <c r="E13193">
        <v>2747</v>
      </c>
      <c r="F13193">
        <v>2020</v>
      </c>
    </row>
    <row r="13194" spans="1:6" x14ac:dyDescent="0.25">
      <c r="A13194" t="s">
        <v>2408</v>
      </c>
      <c r="B13194" t="s">
        <v>2401</v>
      </c>
      <c r="C13194" t="b">
        <v>1</v>
      </c>
      <c r="D13194" t="s">
        <v>12</v>
      </c>
      <c r="E13194">
        <v>1357</v>
      </c>
      <c r="F13194">
        <v>2020</v>
      </c>
    </row>
    <row r="13195" spans="1:6" x14ac:dyDescent="0.25">
      <c r="A13195" t="s">
        <v>2394</v>
      </c>
      <c r="B13195" t="s">
        <v>2401</v>
      </c>
      <c r="C13195" t="b">
        <v>1</v>
      </c>
      <c r="D13195" t="s">
        <v>103</v>
      </c>
      <c r="E13195">
        <v>16729</v>
      </c>
      <c r="F13195">
        <v>2020</v>
      </c>
    </row>
    <row r="13196" spans="1:6" x14ac:dyDescent="0.25">
      <c r="A13196" t="s">
        <v>2454</v>
      </c>
      <c r="B13196" t="s">
        <v>2401</v>
      </c>
      <c r="C13196" t="b">
        <v>1</v>
      </c>
      <c r="D13196" t="s">
        <v>88</v>
      </c>
      <c r="E13196">
        <v>9784</v>
      </c>
      <c r="F13196">
        <v>2020</v>
      </c>
    </row>
    <row r="13197" spans="1:6" x14ac:dyDescent="0.25">
      <c r="A13197" t="s">
        <v>2454</v>
      </c>
      <c r="B13197" t="s">
        <v>2401</v>
      </c>
      <c r="C13197" t="b">
        <v>1</v>
      </c>
      <c r="D13197" t="s">
        <v>15</v>
      </c>
      <c r="E13197">
        <v>1939</v>
      </c>
      <c r="F13197">
        <v>2020</v>
      </c>
    </row>
    <row r="13198" spans="1:6" x14ac:dyDescent="0.25">
      <c r="A13198" t="s">
        <v>2400</v>
      </c>
      <c r="B13198" t="s">
        <v>2401</v>
      </c>
      <c r="C13198" t="b">
        <v>1</v>
      </c>
      <c r="D13198" t="s">
        <v>97</v>
      </c>
      <c r="E13198">
        <v>6058</v>
      </c>
      <c r="F13198">
        <v>2020</v>
      </c>
    </row>
    <row r="13199" spans="1:6" x14ac:dyDescent="0.25">
      <c r="A13199" t="s">
        <v>2353</v>
      </c>
      <c r="B13199" t="s">
        <v>2372</v>
      </c>
      <c r="C13199" t="b">
        <v>0</v>
      </c>
      <c r="D13199" t="s">
        <v>15</v>
      </c>
      <c r="E13199">
        <v>1442.1420000000001</v>
      </c>
      <c r="F13199">
        <v>2020</v>
      </c>
    </row>
    <row r="13200" spans="1:6" x14ac:dyDescent="0.25">
      <c r="A13200" t="s">
        <v>2394</v>
      </c>
      <c r="B13200" t="s">
        <v>2386</v>
      </c>
      <c r="C13200" t="b">
        <v>1</v>
      </c>
      <c r="D13200" t="s">
        <v>15</v>
      </c>
      <c r="E13200">
        <v>14557.858</v>
      </c>
      <c r="F13200">
        <v>2020</v>
      </c>
    </row>
    <row r="13201" spans="1:6" x14ac:dyDescent="0.25">
      <c r="A13201" t="s">
        <v>2454</v>
      </c>
      <c r="B13201" t="s">
        <v>2401</v>
      </c>
      <c r="C13201" t="b">
        <v>1</v>
      </c>
      <c r="D13201" t="s">
        <v>85</v>
      </c>
      <c r="E13201">
        <v>3363</v>
      </c>
      <c r="F13201">
        <v>2020</v>
      </c>
    </row>
    <row r="13202" spans="1:6" x14ac:dyDescent="0.25">
      <c r="A13202" t="s">
        <v>2398</v>
      </c>
      <c r="B13202" t="s">
        <v>2339</v>
      </c>
      <c r="C13202" t="b">
        <v>0</v>
      </c>
      <c r="D13202" t="s">
        <v>114</v>
      </c>
      <c r="E13202">
        <v>7581</v>
      </c>
      <c r="F13202">
        <v>2020</v>
      </c>
    </row>
    <row r="13203" spans="1:6" x14ac:dyDescent="0.25">
      <c r="A13203" t="s">
        <v>2332</v>
      </c>
      <c r="B13203" t="s">
        <v>2401</v>
      </c>
      <c r="C13203" t="b">
        <v>0</v>
      </c>
      <c r="D13203" t="s">
        <v>122</v>
      </c>
      <c r="E13203">
        <v>0</v>
      </c>
      <c r="F13203">
        <v>2020</v>
      </c>
    </row>
    <row r="13204" spans="1:6" x14ac:dyDescent="0.25">
      <c r="A13204" t="s">
        <v>2366</v>
      </c>
      <c r="B13204" t="s">
        <v>2350</v>
      </c>
      <c r="C13204" t="b">
        <v>1</v>
      </c>
      <c r="D13204" t="s">
        <v>40</v>
      </c>
      <c r="E13204">
        <v>1656</v>
      </c>
      <c r="F13204">
        <v>2020</v>
      </c>
    </row>
    <row r="13205" spans="1:6" x14ac:dyDescent="0.25">
      <c r="A13205" t="s">
        <v>2332</v>
      </c>
      <c r="B13205" t="s">
        <v>2372</v>
      </c>
      <c r="C13205" t="b">
        <v>0</v>
      </c>
      <c r="D13205" t="s">
        <v>29</v>
      </c>
      <c r="E13205">
        <v>0</v>
      </c>
      <c r="F13205">
        <v>2020</v>
      </c>
    </row>
    <row r="13206" spans="1:6" x14ac:dyDescent="0.25">
      <c r="A13206" t="s">
        <v>2398</v>
      </c>
      <c r="B13206" t="s">
        <v>2341</v>
      </c>
      <c r="C13206" t="b">
        <v>1</v>
      </c>
      <c r="D13206" t="s">
        <v>116</v>
      </c>
      <c r="E13206">
        <v>49219</v>
      </c>
      <c r="F13206">
        <v>2020</v>
      </c>
    </row>
    <row r="13207" spans="1:6" x14ac:dyDescent="0.25">
      <c r="A13207" t="s">
        <v>2400</v>
      </c>
      <c r="B13207" t="s">
        <v>2401</v>
      </c>
      <c r="C13207" t="b">
        <v>1</v>
      </c>
      <c r="D13207" t="s">
        <v>97</v>
      </c>
      <c r="E13207">
        <v>30867</v>
      </c>
      <c r="F13207">
        <v>2020</v>
      </c>
    </row>
    <row r="13208" spans="1:6" x14ac:dyDescent="0.25">
      <c r="A13208" t="s">
        <v>2400</v>
      </c>
      <c r="B13208" t="s">
        <v>2401</v>
      </c>
      <c r="C13208" t="b">
        <v>1</v>
      </c>
      <c r="D13208" t="s">
        <v>97</v>
      </c>
      <c r="E13208">
        <v>5172</v>
      </c>
      <c r="F13208">
        <v>2020</v>
      </c>
    </row>
    <row r="13209" spans="1:6" x14ac:dyDescent="0.25">
      <c r="A13209" t="s">
        <v>2400</v>
      </c>
      <c r="B13209" t="s">
        <v>2401</v>
      </c>
      <c r="C13209" t="b">
        <v>1</v>
      </c>
      <c r="D13209" t="s">
        <v>97</v>
      </c>
      <c r="E13209">
        <v>2676</v>
      </c>
      <c r="F13209">
        <v>2020</v>
      </c>
    </row>
    <row r="13210" spans="1:6" x14ac:dyDescent="0.25">
      <c r="A13210" t="s">
        <v>2332</v>
      </c>
      <c r="B13210" t="s">
        <v>2350</v>
      </c>
      <c r="C13210" t="b">
        <v>0</v>
      </c>
      <c r="D13210" t="s">
        <v>103</v>
      </c>
      <c r="E13210">
        <v>0</v>
      </c>
      <c r="F13210">
        <v>2020</v>
      </c>
    </row>
    <row r="13211" spans="1:6" x14ac:dyDescent="0.25">
      <c r="A13211" t="s">
        <v>2396</v>
      </c>
      <c r="B13211" t="s">
        <v>2352</v>
      </c>
      <c r="C13211" t="b">
        <v>0</v>
      </c>
      <c r="D13211" t="s">
        <v>103</v>
      </c>
      <c r="E13211">
        <v>57657.32</v>
      </c>
      <c r="F13211">
        <v>2020</v>
      </c>
    </row>
    <row r="13212" spans="1:6" x14ac:dyDescent="0.25">
      <c r="A13212" t="s">
        <v>2381</v>
      </c>
      <c r="B13212" t="s">
        <v>2352</v>
      </c>
      <c r="C13212" t="b">
        <v>0</v>
      </c>
      <c r="D13212" t="s">
        <v>103</v>
      </c>
      <c r="E13212">
        <v>84202.58</v>
      </c>
      <c r="F13212">
        <v>2020</v>
      </c>
    </row>
    <row r="13213" spans="1:6" x14ac:dyDescent="0.25">
      <c r="A13213" t="s">
        <v>2454</v>
      </c>
      <c r="B13213" t="s">
        <v>2339</v>
      </c>
      <c r="C13213" t="b">
        <v>1</v>
      </c>
      <c r="D13213" t="s">
        <v>69</v>
      </c>
      <c r="E13213">
        <v>307316</v>
      </c>
      <c r="F13213">
        <v>2020</v>
      </c>
    </row>
    <row r="13214" spans="1:6" x14ac:dyDescent="0.25">
      <c r="A13214" t="s">
        <v>2400</v>
      </c>
      <c r="B13214" t="s">
        <v>2401</v>
      </c>
      <c r="C13214" t="b">
        <v>1</v>
      </c>
      <c r="D13214" t="s">
        <v>97</v>
      </c>
      <c r="E13214">
        <v>5382</v>
      </c>
      <c r="F13214">
        <v>2020</v>
      </c>
    </row>
    <row r="13215" spans="1:6" x14ac:dyDescent="0.25">
      <c r="A13215" t="s">
        <v>2332</v>
      </c>
      <c r="B13215" t="s">
        <v>2372</v>
      </c>
      <c r="C13215" t="b">
        <v>0</v>
      </c>
      <c r="D13215" t="s">
        <v>8</v>
      </c>
      <c r="E13215">
        <v>-2225</v>
      </c>
      <c r="F13215">
        <v>2020</v>
      </c>
    </row>
    <row r="13216" spans="1:6" x14ac:dyDescent="0.25">
      <c r="A13216" t="s">
        <v>2454</v>
      </c>
      <c r="B13216" t="s">
        <v>2401</v>
      </c>
      <c r="C13216" t="b">
        <v>1</v>
      </c>
      <c r="D13216" t="s">
        <v>74</v>
      </c>
      <c r="E13216">
        <v>3605</v>
      </c>
      <c r="F13216">
        <v>2020</v>
      </c>
    </row>
    <row r="13217" spans="1:6" x14ac:dyDescent="0.25">
      <c r="A13217" t="s">
        <v>2454</v>
      </c>
      <c r="B13217" t="s">
        <v>2401</v>
      </c>
      <c r="C13217" t="b">
        <v>1</v>
      </c>
      <c r="D13217" t="s">
        <v>85</v>
      </c>
      <c r="E13217">
        <v>3300</v>
      </c>
      <c r="F13217">
        <v>2020</v>
      </c>
    </row>
    <row r="13218" spans="1:6" x14ac:dyDescent="0.25">
      <c r="A13218" t="s">
        <v>2408</v>
      </c>
      <c r="B13218" t="s">
        <v>2401</v>
      </c>
      <c r="C13218" t="b">
        <v>1</v>
      </c>
      <c r="D13218" t="s">
        <v>79</v>
      </c>
      <c r="E13218">
        <v>20208</v>
      </c>
      <c r="F13218">
        <v>2020</v>
      </c>
    </row>
    <row r="13219" spans="1:6" x14ac:dyDescent="0.25">
      <c r="A13219" t="s">
        <v>2394</v>
      </c>
      <c r="B13219" t="s">
        <v>2339</v>
      </c>
      <c r="C13219" t="b">
        <v>1</v>
      </c>
      <c r="D13219" t="s">
        <v>114</v>
      </c>
      <c r="E13219">
        <v>572757</v>
      </c>
      <c r="F13219">
        <v>2020</v>
      </c>
    </row>
    <row r="13220" spans="1:6" x14ac:dyDescent="0.25">
      <c r="A13220" t="s">
        <v>2394</v>
      </c>
      <c r="B13220" t="s">
        <v>2339</v>
      </c>
      <c r="C13220" t="b">
        <v>1</v>
      </c>
      <c r="D13220" t="s">
        <v>95</v>
      </c>
      <c r="E13220">
        <v>423527</v>
      </c>
      <c r="F13220">
        <v>2020</v>
      </c>
    </row>
    <row r="13221" spans="1:6" x14ac:dyDescent="0.25">
      <c r="A13221" t="s">
        <v>2454</v>
      </c>
      <c r="B13221" t="s">
        <v>2401</v>
      </c>
      <c r="C13221" t="b">
        <v>1</v>
      </c>
      <c r="D13221" t="s">
        <v>114</v>
      </c>
      <c r="E13221">
        <v>19204</v>
      </c>
      <c r="F13221">
        <v>2020</v>
      </c>
    </row>
    <row r="13222" spans="1:6" x14ac:dyDescent="0.25">
      <c r="A13222" t="s">
        <v>2454</v>
      </c>
      <c r="B13222" t="s">
        <v>2401</v>
      </c>
      <c r="C13222" t="b">
        <v>1</v>
      </c>
      <c r="D13222" t="s">
        <v>114</v>
      </c>
      <c r="E13222">
        <v>19319</v>
      </c>
      <c r="F13222">
        <v>2020</v>
      </c>
    </row>
    <row r="13223" spans="1:6" x14ac:dyDescent="0.25">
      <c r="A13223" t="s">
        <v>2408</v>
      </c>
      <c r="B13223" t="s">
        <v>2401</v>
      </c>
      <c r="C13223" t="b">
        <v>1</v>
      </c>
      <c r="D13223" t="s">
        <v>12</v>
      </c>
      <c r="E13223">
        <v>9274</v>
      </c>
      <c r="F13223">
        <v>2020</v>
      </c>
    </row>
    <row r="13224" spans="1:6" x14ac:dyDescent="0.25">
      <c r="A13224" t="s">
        <v>2394</v>
      </c>
      <c r="B13224" t="s">
        <v>2401</v>
      </c>
      <c r="C13224" t="b">
        <v>1</v>
      </c>
      <c r="D13224" t="s">
        <v>60</v>
      </c>
      <c r="E13224">
        <v>5645</v>
      </c>
      <c r="F13224">
        <v>2020</v>
      </c>
    </row>
    <row r="13225" spans="1:6" x14ac:dyDescent="0.25">
      <c r="A13225" t="s">
        <v>2454</v>
      </c>
      <c r="B13225" t="s">
        <v>2401</v>
      </c>
      <c r="C13225" t="b">
        <v>1</v>
      </c>
      <c r="D13225" t="s">
        <v>114</v>
      </c>
      <c r="E13225">
        <v>17603</v>
      </c>
      <c r="F13225">
        <v>2020</v>
      </c>
    </row>
    <row r="13226" spans="1:6" x14ac:dyDescent="0.25">
      <c r="A13226" t="s">
        <v>2394</v>
      </c>
      <c r="B13226" t="s">
        <v>2401</v>
      </c>
      <c r="C13226" t="b">
        <v>1</v>
      </c>
      <c r="D13226" t="s">
        <v>114</v>
      </c>
      <c r="E13226">
        <v>17246</v>
      </c>
      <c r="F13226">
        <v>2020</v>
      </c>
    </row>
    <row r="13227" spans="1:6" x14ac:dyDescent="0.25">
      <c r="A13227" t="s">
        <v>2454</v>
      </c>
      <c r="B13227" t="s">
        <v>2401</v>
      </c>
      <c r="C13227" t="b">
        <v>1</v>
      </c>
      <c r="D13227" t="s">
        <v>114</v>
      </c>
      <c r="E13227">
        <v>10437</v>
      </c>
      <c r="F13227">
        <v>2020</v>
      </c>
    </row>
    <row r="13228" spans="1:6" x14ac:dyDescent="0.25">
      <c r="A13228" t="s">
        <v>2454</v>
      </c>
      <c r="B13228" t="s">
        <v>2401</v>
      </c>
      <c r="C13228" t="b">
        <v>1</v>
      </c>
      <c r="D13228" t="s">
        <v>114</v>
      </c>
      <c r="E13228">
        <v>20266</v>
      </c>
      <c r="F13228">
        <v>2020</v>
      </c>
    </row>
    <row r="13229" spans="1:6" x14ac:dyDescent="0.25">
      <c r="A13229" t="s">
        <v>2394</v>
      </c>
      <c r="B13229" t="s">
        <v>2401</v>
      </c>
      <c r="C13229" t="b">
        <v>1</v>
      </c>
      <c r="D13229" t="s">
        <v>114</v>
      </c>
      <c r="E13229">
        <v>18324</v>
      </c>
      <c r="F13229">
        <v>2020</v>
      </c>
    </row>
    <row r="13230" spans="1:6" x14ac:dyDescent="0.25">
      <c r="A13230" t="s">
        <v>2454</v>
      </c>
      <c r="B13230" t="s">
        <v>2339</v>
      </c>
      <c r="C13230" t="b">
        <v>1</v>
      </c>
      <c r="D13230" t="s">
        <v>95</v>
      </c>
      <c r="E13230">
        <v>905174</v>
      </c>
      <c r="F13230">
        <v>2020</v>
      </c>
    </row>
    <row r="13231" spans="1:6" x14ac:dyDescent="0.25">
      <c r="A13231" t="s">
        <v>2454</v>
      </c>
      <c r="B13231" t="s">
        <v>2401</v>
      </c>
      <c r="C13231" t="b">
        <v>1</v>
      </c>
      <c r="D13231" t="s">
        <v>88</v>
      </c>
      <c r="E13231">
        <v>9490</v>
      </c>
      <c r="F13231">
        <v>2020</v>
      </c>
    </row>
    <row r="13232" spans="1:6" x14ac:dyDescent="0.25">
      <c r="A13232" t="s">
        <v>2394</v>
      </c>
      <c r="B13232" t="s">
        <v>2401</v>
      </c>
      <c r="C13232" t="b">
        <v>1</v>
      </c>
      <c r="D13232" t="s">
        <v>35</v>
      </c>
      <c r="E13232">
        <v>2453</v>
      </c>
      <c r="F13232">
        <v>2020</v>
      </c>
    </row>
    <row r="13233" spans="1:6" x14ac:dyDescent="0.25">
      <c r="A13233" t="s">
        <v>2454</v>
      </c>
      <c r="B13233" t="s">
        <v>2401</v>
      </c>
      <c r="C13233" t="b">
        <v>1</v>
      </c>
      <c r="D13233" t="s">
        <v>24</v>
      </c>
      <c r="E13233">
        <v>13255</v>
      </c>
      <c r="F13233">
        <v>2020</v>
      </c>
    </row>
    <row r="13234" spans="1:6" x14ac:dyDescent="0.25">
      <c r="A13234" t="s">
        <v>2454</v>
      </c>
      <c r="B13234" t="s">
        <v>2401</v>
      </c>
      <c r="C13234" t="b">
        <v>1</v>
      </c>
      <c r="D13234" t="s">
        <v>88</v>
      </c>
      <c r="E13234">
        <v>3528</v>
      </c>
      <c r="F13234">
        <v>2020</v>
      </c>
    </row>
    <row r="13235" spans="1:6" x14ac:dyDescent="0.25">
      <c r="A13235" t="s">
        <v>2454</v>
      </c>
      <c r="B13235" t="s">
        <v>2401</v>
      </c>
      <c r="C13235" t="b">
        <v>1</v>
      </c>
      <c r="D13235" t="s">
        <v>88</v>
      </c>
      <c r="E13235">
        <v>3258</v>
      </c>
      <c r="F13235">
        <v>2020</v>
      </c>
    </row>
    <row r="13236" spans="1:6" x14ac:dyDescent="0.25">
      <c r="A13236" t="s">
        <v>2454</v>
      </c>
      <c r="B13236" t="s">
        <v>2401</v>
      </c>
      <c r="C13236" t="b">
        <v>1</v>
      </c>
      <c r="D13236" t="s">
        <v>88</v>
      </c>
      <c r="E13236">
        <v>2187</v>
      </c>
      <c r="F13236">
        <v>2020</v>
      </c>
    </row>
    <row r="13237" spans="1:6" x14ac:dyDescent="0.25">
      <c r="A13237" t="s">
        <v>2408</v>
      </c>
      <c r="B13237" t="s">
        <v>2401</v>
      </c>
      <c r="C13237" t="b">
        <v>1</v>
      </c>
      <c r="D13237" t="s">
        <v>71</v>
      </c>
      <c r="E13237">
        <v>11351</v>
      </c>
      <c r="F13237">
        <v>2020</v>
      </c>
    </row>
    <row r="13238" spans="1:6" x14ac:dyDescent="0.25">
      <c r="A13238" t="s">
        <v>2454</v>
      </c>
      <c r="B13238" t="s">
        <v>2401</v>
      </c>
      <c r="C13238" t="b">
        <v>1</v>
      </c>
      <c r="D13238" t="s">
        <v>37</v>
      </c>
      <c r="E13238">
        <v>7470</v>
      </c>
      <c r="F13238">
        <v>2020</v>
      </c>
    </row>
    <row r="13239" spans="1:6" x14ac:dyDescent="0.25">
      <c r="A13239" t="s">
        <v>2454</v>
      </c>
      <c r="B13239" t="s">
        <v>2401</v>
      </c>
      <c r="C13239" t="b">
        <v>1</v>
      </c>
      <c r="D13239" t="s">
        <v>16</v>
      </c>
      <c r="E13239">
        <v>9734</v>
      </c>
      <c r="F13239">
        <v>2020</v>
      </c>
    </row>
    <row r="13240" spans="1:6" x14ac:dyDescent="0.25">
      <c r="A13240" t="s">
        <v>2454</v>
      </c>
      <c r="B13240" t="s">
        <v>2401</v>
      </c>
      <c r="C13240" t="b">
        <v>1</v>
      </c>
      <c r="D13240" t="s">
        <v>114</v>
      </c>
      <c r="E13240">
        <v>4695</v>
      </c>
      <c r="F13240">
        <v>2020</v>
      </c>
    </row>
    <row r="13241" spans="1:6" x14ac:dyDescent="0.25">
      <c r="A13241" t="s">
        <v>2454</v>
      </c>
      <c r="B13241" t="s">
        <v>2401</v>
      </c>
      <c r="C13241" t="b">
        <v>1</v>
      </c>
      <c r="D13241" t="s">
        <v>85</v>
      </c>
      <c r="E13241">
        <v>3496</v>
      </c>
      <c r="F13241">
        <v>2020</v>
      </c>
    </row>
    <row r="13242" spans="1:6" x14ac:dyDescent="0.25">
      <c r="A13242" t="s">
        <v>2394</v>
      </c>
      <c r="B13242" t="s">
        <v>2339</v>
      </c>
      <c r="C13242" t="b">
        <v>1</v>
      </c>
      <c r="D13242" t="s">
        <v>71</v>
      </c>
      <c r="E13242">
        <v>706943</v>
      </c>
      <c r="F13242">
        <v>2020</v>
      </c>
    </row>
    <row r="13243" spans="1:6" x14ac:dyDescent="0.25">
      <c r="A13243" t="s">
        <v>2353</v>
      </c>
      <c r="B13243" t="s">
        <v>2350</v>
      </c>
      <c r="C13243" t="b">
        <v>0</v>
      </c>
      <c r="D13243" t="s">
        <v>52</v>
      </c>
      <c r="E13243">
        <v>105.729</v>
      </c>
      <c r="F13243">
        <v>2020</v>
      </c>
    </row>
    <row r="13244" spans="1:6" x14ac:dyDescent="0.25">
      <c r="A13244" t="s">
        <v>2385</v>
      </c>
      <c r="B13244" t="s">
        <v>2352</v>
      </c>
      <c r="C13244" t="b">
        <v>0</v>
      </c>
      <c r="D13244" t="s">
        <v>52</v>
      </c>
      <c r="E13244">
        <v>-61.728999999999999</v>
      </c>
      <c r="F13244">
        <v>2020</v>
      </c>
    </row>
    <row r="13245" spans="1:6" x14ac:dyDescent="0.25">
      <c r="A13245" t="s">
        <v>2332</v>
      </c>
      <c r="B13245" t="s">
        <v>2372</v>
      </c>
      <c r="C13245" t="b">
        <v>0</v>
      </c>
      <c r="D13245" t="s">
        <v>79</v>
      </c>
      <c r="E13245">
        <v>-5746</v>
      </c>
      <c r="F13245">
        <v>2020</v>
      </c>
    </row>
    <row r="13246" spans="1:6" x14ac:dyDescent="0.25">
      <c r="A13246" t="s">
        <v>2332</v>
      </c>
      <c r="B13246" t="s">
        <v>2372</v>
      </c>
      <c r="C13246" t="b">
        <v>0</v>
      </c>
      <c r="D13246" t="s">
        <v>79</v>
      </c>
      <c r="E13246">
        <v>-5752</v>
      </c>
      <c r="F13246">
        <v>2020</v>
      </c>
    </row>
    <row r="13247" spans="1:6" x14ac:dyDescent="0.25">
      <c r="A13247" t="s">
        <v>2408</v>
      </c>
      <c r="B13247" t="s">
        <v>2401</v>
      </c>
      <c r="C13247" t="b">
        <v>1</v>
      </c>
      <c r="D13247" t="s">
        <v>79</v>
      </c>
      <c r="E13247">
        <v>5316</v>
      </c>
      <c r="F13247">
        <v>2020</v>
      </c>
    </row>
    <row r="13248" spans="1:6" x14ac:dyDescent="0.25">
      <c r="A13248" t="s">
        <v>2390</v>
      </c>
      <c r="B13248" t="s">
        <v>2401</v>
      </c>
      <c r="C13248" t="b">
        <v>0</v>
      </c>
      <c r="D13248" t="s">
        <v>15</v>
      </c>
      <c r="E13248">
        <v>3250</v>
      </c>
      <c r="F13248">
        <v>2020</v>
      </c>
    </row>
    <row r="13249" spans="1:6" x14ac:dyDescent="0.25">
      <c r="A13249" t="s">
        <v>2408</v>
      </c>
      <c r="B13249" t="s">
        <v>2401</v>
      </c>
      <c r="C13249" t="b">
        <v>1</v>
      </c>
      <c r="D13249" t="s">
        <v>114</v>
      </c>
      <c r="E13249">
        <v>11481</v>
      </c>
      <c r="F13249">
        <v>2020</v>
      </c>
    </row>
    <row r="13250" spans="1:6" x14ac:dyDescent="0.25">
      <c r="A13250" t="s">
        <v>2446</v>
      </c>
      <c r="B13250" t="s">
        <v>2401</v>
      </c>
      <c r="C13250" t="b">
        <v>1</v>
      </c>
      <c r="D13250" t="s">
        <v>85</v>
      </c>
      <c r="E13250">
        <v>6148</v>
      </c>
      <c r="F13250">
        <v>2020</v>
      </c>
    </row>
    <row r="13251" spans="1:6" x14ac:dyDescent="0.25">
      <c r="A13251" t="s">
        <v>2454</v>
      </c>
      <c r="B13251" t="s">
        <v>2401</v>
      </c>
      <c r="C13251" t="b">
        <v>1</v>
      </c>
      <c r="D13251" t="s">
        <v>85</v>
      </c>
      <c r="E13251">
        <v>3683</v>
      </c>
      <c r="F13251">
        <v>2020</v>
      </c>
    </row>
    <row r="13252" spans="1:6" x14ac:dyDescent="0.25">
      <c r="A13252" t="s">
        <v>2454</v>
      </c>
      <c r="B13252" t="s">
        <v>2401</v>
      </c>
      <c r="C13252" t="b">
        <v>1</v>
      </c>
      <c r="D13252" t="s">
        <v>85</v>
      </c>
      <c r="E13252">
        <v>2136</v>
      </c>
      <c r="F13252">
        <v>2020</v>
      </c>
    </row>
    <row r="13253" spans="1:6" x14ac:dyDescent="0.25">
      <c r="A13253" t="s">
        <v>2332</v>
      </c>
      <c r="B13253" t="s">
        <v>2372</v>
      </c>
      <c r="C13253" t="b">
        <v>0</v>
      </c>
      <c r="D13253" t="s">
        <v>3</v>
      </c>
      <c r="E13253">
        <v>-42</v>
      </c>
      <c r="F13253">
        <v>2020</v>
      </c>
    </row>
    <row r="13254" spans="1:6" x14ac:dyDescent="0.25">
      <c r="A13254" t="s">
        <v>2408</v>
      </c>
      <c r="B13254" t="s">
        <v>2401</v>
      </c>
      <c r="C13254" t="b">
        <v>1</v>
      </c>
      <c r="D13254" t="s">
        <v>3</v>
      </c>
      <c r="E13254">
        <v>17280</v>
      </c>
      <c r="F13254">
        <v>2020</v>
      </c>
    </row>
    <row r="13255" spans="1:6" x14ac:dyDescent="0.25">
      <c r="A13255" t="s">
        <v>2408</v>
      </c>
      <c r="B13255" t="s">
        <v>2401</v>
      </c>
      <c r="C13255" t="b">
        <v>1</v>
      </c>
      <c r="D13255" t="s">
        <v>85</v>
      </c>
      <c r="E13255">
        <v>2083</v>
      </c>
      <c r="F13255">
        <v>2020</v>
      </c>
    </row>
    <row r="13256" spans="1:6" x14ac:dyDescent="0.25">
      <c r="A13256" t="s">
        <v>2454</v>
      </c>
      <c r="B13256" t="s">
        <v>2401</v>
      </c>
      <c r="C13256" t="b">
        <v>1</v>
      </c>
      <c r="D13256" t="s">
        <v>85</v>
      </c>
      <c r="E13256">
        <v>3125</v>
      </c>
      <c r="F13256">
        <v>2020</v>
      </c>
    </row>
    <row r="13257" spans="1:6" x14ac:dyDescent="0.25">
      <c r="A13257" t="s">
        <v>2454</v>
      </c>
      <c r="B13257" t="s">
        <v>2401</v>
      </c>
      <c r="C13257" t="b">
        <v>1</v>
      </c>
      <c r="D13257" t="s">
        <v>85</v>
      </c>
      <c r="E13257">
        <v>3166</v>
      </c>
      <c r="F13257">
        <v>2020</v>
      </c>
    </row>
    <row r="13258" spans="1:6" x14ac:dyDescent="0.25">
      <c r="A13258" t="s">
        <v>2454</v>
      </c>
      <c r="B13258" t="s">
        <v>2401</v>
      </c>
      <c r="C13258" t="b">
        <v>1</v>
      </c>
      <c r="D13258" t="s">
        <v>85</v>
      </c>
      <c r="E13258">
        <v>3421</v>
      </c>
      <c r="F13258">
        <v>2020</v>
      </c>
    </row>
    <row r="13259" spans="1:6" x14ac:dyDescent="0.25">
      <c r="A13259" t="s">
        <v>2394</v>
      </c>
      <c r="B13259" t="s">
        <v>2401</v>
      </c>
      <c r="C13259" t="b">
        <v>1</v>
      </c>
      <c r="D13259" t="s">
        <v>114</v>
      </c>
      <c r="E13259">
        <v>614719</v>
      </c>
      <c r="F13259">
        <v>2020</v>
      </c>
    </row>
    <row r="13260" spans="1:6" x14ac:dyDescent="0.25">
      <c r="A13260" t="s">
        <v>2454</v>
      </c>
      <c r="B13260" t="s">
        <v>2401</v>
      </c>
      <c r="C13260" t="b">
        <v>1</v>
      </c>
      <c r="D13260" t="s">
        <v>79</v>
      </c>
      <c r="E13260">
        <v>11204</v>
      </c>
      <c r="F13260">
        <v>2020</v>
      </c>
    </row>
    <row r="13261" spans="1:6" x14ac:dyDescent="0.25">
      <c r="A13261" t="s">
        <v>2332</v>
      </c>
      <c r="B13261" t="s">
        <v>2372</v>
      </c>
      <c r="C13261" t="b">
        <v>0</v>
      </c>
      <c r="D13261" t="s">
        <v>58</v>
      </c>
      <c r="E13261">
        <v>-79</v>
      </c>
      <c r="F13261">
        <v>2020</v>
      </c>
    </row>
    <row r="13262" spans="1:6" x14ac:dyDescent="0.25">
      <c r="A13262" t="s">
        <v>2454</v>
      </c>
      <c r="B13262" t="s">
        <v>2339</v>
      </c>
      <c r="C13262" t="b">
        <v>1</v>
      </c>
      <c r="D13262" t="s">
        <v>40</v>
      </c>
      <c r="E13262">
        <v>300749</v>
      </c>
      <c r="F13262">
        <v>2020</v>
      </c>
    </row>
    <row r="13263" spans="1:6" x14ac:dyDescent="0.25">
      <c r="A13263" t="s">
        <v>2454</v>
      </c>
      <c r="B13263" t="s">
        <v>2429</v>
      </c>
      <c r="C13263" t="b">
        <v>0</v>
      </c>
      <c r="D13263" t="s">
        <v>74</v>
      </c>
      <c r="E13263">
        <v>448941</v>
      </c>
      <c r="F13263">
        <v>2020</v>
      </c>
    </row>
    <row r="13264" spans="1:6" x14ac:dyDescent="0.25">
      <c r="A13264" t="s">
        <v>2332</v>
      </c>
      <c r="B13264" t="s">
        <v>2372</v>
      </c>
      <c r="C13264" t="b">
        <v>0</v>
      </c>
      <c r="D13264" t="s">
        <v>8</v>
      </c>
      <c r="E13264">
        <v>0</v>
      </c>
      <c r="F13264">
        <v>2020</v>
      </c>
    </row>
    <row r="13265" spans="1:6" x14ac:dyDescent="0.25">
      <c r="A13265" t="s">
        <v>2454</v>
      </c>
      <c r="B13265" t="s">
        <v>2401</v>
      </c>
      <c r="C13265" t="b">
        <v>1</v>
      </c>
      <c r="D13265" t="s">
        <v>100</v>
      </c>
      <c r="E13265">
        <v>4621</v>
      </c>
      <c r="F13265">
        <v>2020</v>
      </c>
    </row>
    <row r="13266" spans="1:6" x14ac:dyDescent="0.25">
      <c r="A13266" t="s">
        <v>2332</v>
      </c>
      <c r="B13266" t="s">
        <v>2401</v>
      </c>
      <c r="C13266" t="b">
        <v>0</v>
      </c>
      <c r="D13266" t="s">
        <v>52</v>
      </c>
      <c r="E13266">
        <v>0</v>
      </c>
      <c r="F13266">
        <v>2020</v>
      </c>
    </row>
    <row r="13267" spans="1:6" x14ac:dyDescent="0.25">
      <c r="A13267" t="s">
        <v>2400</v>
      </c>
      <c r="B13267" t="s">
        <v>2339</v>
      </c>
      <c r="C13267" t="b">
        <v>1</v>
      </c>
      <c r="D13267" t="s">
        <v>58</v>
      </c>
      <c r="E13267">
        <v>167311</v>
      </c>
      <c r="F13267">
        <v>2020</v>
      </c>
    </row>
    <row r="13268" spans="1:6" x14ac:dyDescent="0.25">
      <c r="A13268" t="s">
        <v>2454</v>
      </c>
      <c r="B13268" t="s">
        <v>2401</v>
      </c>
      <c r="C13268" t="b">
        <v>1</v>
      </c>
      <c r="D13268" t="s">
        <v>85</v>
      </c>
      <c r="E13268">
        <v>2331</v>
      </c>
      <c r="F13268">
        <v>2020</v>
      </c>
    </row>
    <row r="13269" spans="1:6" x14ac:dyDescent="0.25">
      <c r="A13269" t="s">
        <v>2400</v>
      </c>
      <c r="B13269" t="s">
        <v>2401</v>
      </c>
      <c r="C13269" t="b">
        <v>1</v>
      </c>
      <c r="D13269" t="s">
        <v>105</v>
      </c>
      <c r="E13269">
        <v>1171</v>
      </c>
      <c r="F13269">
        <v>2020</v>
      </c>
    </row>
    <row r="13270" spans="1:6" x14ac:dyDescent="0.25">
      <c r="A13270" t="s">
        <v>2394</v>
      </c>
      <c r="B13270" t="s">
        <v>2401</v>
      </c>
      <c r="C13270" t="b">
        <v>1</v>
      </c>
      <c r="D13270" t="s">
        <v>60</v>
      </c>
      <c r="E13270">
        <v>7040</v>
      </c>
      <c r="F13270">
        <v>2020</v>
      </c>
    </row>
    <row r="13271" spans="1:6" x14ac:dyDescent="0.25">
      <c r="A13271" t="s">
        <v>2454</v>
      </c>
      <c r="B13271" t="s">
        <v>2339</v>
      </c>
      <c r="C13271" t="b">
        <v>1</v>
      </c>
      <c r="D13271" t="s">
        <v>114</v>
      </c>
      <c r="E13271">
        <v>1254233</v>
      </c>
      <c r="F13271">
        <v>2020</v>
      </c>
    </row>
    <row r="13272" spans="1:6" x14ac:dyDescent="0.25">
      <c r="A13272" t="s">
        <v>2454</v>
      </c>
      <c r="B13272" t="s">
        <v>2401</v>
      </c>
      <c r="C13272" t="b">
        <v>1</v>
      </c>
      <c r="D13272" t="s">
        <v>85</v>
      </c>
      <c r="E13272">
        <v>3317</v>
      </c>
      <c r="F13272">
        <v>2020</v>
      </c>
    </row>
    <row r="13273" spans="1:6" x14ac:dyDescent="0.25">
      <c r="A13273" t="s">
        <v>2332</v>
      </c>
      <c r="B13273" t="s">
        <v>2372</v>
      </c>
      <c r="C13273" t="b">
        <v>0</v>
      </c>
      <c r="D13273" t="s">
        <v>79</v>
      </c>
      <c r="E13273">
        <v>-714</v>
      </c>
      <c r="F13273">
        <v>2020</v>
      </c>
    </row>
    <row r="13274" spans="1:6" x14ac:dyDescent="0.25">
      <c r="A13274" t="s">
        <v>2454</v>
      </c>
      <c r="B13274" t="s">
        <v>2401</v>
      </c>
      <c r="C13274" t="b">
        <v>1</v>
      </c>
      <c r="D13274" t="s">
        <v>3</v>
      </c>
      <c r="E13274">
        <v>29251</v>
      </c>
      <c r="F13274">
        <v>2020</v>
      </c>
    </row>
    <row r="13275" spans="1:6" x14ac:dyDescent="0.25">
      <c r="A13275" t="s">
        <v>2332</v>
      </c>
      <c r="B13275" t="s">
        <v>2372</v>
      </c>
      <c r="C13275" t="b">
        <v>0</v>
      </c>
      <c r="D13275" t="s">
        <v>82</v>
      </c>
      <c r="E13275">
        <v>-111</v>
      </c>
      <c r="F13275">
        <v>2020</v>
      </c>
    </row>
    <row r="13276" spans="1:6" x14ac:dyDescent="0.25">
      <c r="A13276" t="s">
        <v>2454</v>
      </c>
      <c r="B13276" t="s">
        <v>2339</v>
      </c>
      <c r="C13276" t="b">
        <v>1</v>
      </c>
      <c r="D13276" t="s">
        <v>82</v>
      </c>
      <c r="E13276">
        <v>187433</v>
      </c>
      <c r="F13276">
        <v>2020</v>
      </c>
    </row>
    <row r="13277" spans="1:6" x14ac:dyDescent="0.25">
      <c r="A13277" t="s">
        <v>2454</v>
      </c>
      <c r="B13277" t="s">
        <v>2339</v>
      </c>
      <c r="C13277" t="b">
        <v>1</v>
      </c>
      <c r="D13277" t="s">
        <v>95</v>
      </c>
      <c r="E13277">
        <v>968739</v>
      </c>
      <c r="F13277">
        <v>2020</v>
      </c>
    </row>
    <row r="13278" spans="1:6" x14ac:dyDescent="0.25">
      <c r="A13278" t="s">
        <v>2454</v>
      </c>
      <c r="B13278" t="s">
        <v>2352</v>
      </c>
      <c r="C13278" t="b">
        <v>0</v>
      </c>
      <c r="D13278" t="s">
        <v>63</v>
      </c>
      <c r="E13278">
        <v>57578</v>
      </c>
      <c r="F13278">
        <v>2020</v>
      </c>
    </row>
    <row r="13279" spans="1:6" x14ac:dyDescent="0.25">
      <c r="A13279" t="s">
        <v>2454</v>
      </c>
      <c r="B13279" t="s">
        <v>2401</v>
      </c>
      <c r="C13279" t="b">
        <v>1</v>
      </c>
      <c r="D13279" t="s">
        <v>119</v>
      </c>
      <c r="E13279">
        <v>7599</v>
      </c>
      <c r="F13279">
        <v>2020</v>
      </c>
    </row>
    <row r="13280" spans="1:6" x14ac:dyDescent="0.25">
      <c r="A13280" t="s">
        <v>2394</v>
      </c>
      <c r="B13280" t="s">
        <v>2401</v>
      </c>
      <c r="C13280" t="b">
        <v>1</v>
      </c>
      <c r="D13280" t="s">
        <v>74</v>
      </c>
      <c r="E13280">
        <v>527519</v>
      </c>
      <c r="F13280">
        <v>2020</v>
      </c>
    </row>
    <row r="13281" spans="1:6" x14ac:dyDescent="0.25">
      <c r="A13281" t="s">
        <v>2400</v>
      </c>
      <c r="B13281" t="s">
        <v>2401</v>
      </c>
      <c r="C13281" t="b">
        <v>1</v>
      </c>
      <c r="D13281" t="s">
        <v>74</v>
      </c>
      <c r="E13281">
        <v>12809</v>
      </c>
      <c r="F13281">
        <v>2020</v>
      </c>
    </row>
    <row r="13282" spans="1:6" x14ac:dyDescent="0.25">
      <c r="A13282" t="s">
        <v>2400</v>
      </c>
      <c r="B13282" t="s">
        <v>2401</v>
      </c>
      <c r="C13282" t="b">
        <v>1</v>
      </c>
      <c r="D13282" t="s">
        <v>74</v>
      </c>
      <c r="E13282">
        <v>13025</v>
      </c>
      <c r="F13282">
        <v>2020</v>
      </c>
    </row>
    <row r="13283" spans="1:6" x14ac:dyDescent="0.25">
      <c r="A13283" t="s">
        <v>2454</v>
      </c>
      <c r="B13283" t="s">
        <v>2401</v>
      </c>
      <c r="C13283" t="b">
        <v>1</v>
      </c>
      <c r="D13283" t="s">
        <v>125</v>
      </c>
      <c r="E13283">
        <v>45384</v>
      </c>
      <c r="F13283">
        <v>2020</v>
      </c>
    </row>
    <row r="13284" spans="1:6" x14ac:dyDescent="0.25">
      <c r="A13284" t="s">
        <v>2454</v>
      </c>
      <c r="B13284" t="s">
        <v>2401</v>
      </c>
      <c r="C13284" t="b">
        <v>1</v>
      </c>
      <c r="D13284" t="s">
        <v>22</v>
      </c>
      <c r="E13284">
        <v>2183</v>
      </c>
      <c r="F13284">
        <v>2020</v>
      </c>
    </row>
    <row r="13285" spans="1:6" x14ac:dyDescent="0.25">
      <c r="A13285" t="s">
        <v>2454</v>
      </c>
      <c r="B13285" t="s">
        <v>2401</v>
      </c>
      <c r="C13285" t="b">
        <v>1</v>
      </c>
      <c r="D13285" t="s">
        <v>105</v>
      </c>
      <c r="E13285">
        <v>3878</v>
      </c>
      <c r="F13285">
        <v>2020</v>
      </c>
    </row>
    <row r="13286" spans="1:6" x14ac:dyDescent="0.25">
      <c r="A13286" t="s">
        <v>2400</v>
      </c>
      <c r="B13286" t="s">
        <v>2401</v>
      </c>
      <c r="C13286" t="b">
        <v>1</v>
      </c>
      <c r="D13286" t="s">
        <v>105</v>
      </c>
      <c r="E13286">
        <v>1492</v>
      </c>
      <c r="F13286">
        <v>2020</v>
      </c>
    </row>
    <row r="13287" spans="1:6" x14ac:dyDescent="0.25">
      <c r="A13287" t="s">
        <v>2454</v>
      </c>
      <c r="B13287" t="s">
        <v>2401</v>
      </c>
      <c r="C13287" t="b">
        <v>1</v>
      </c>
      <c r="D13287" t="s">
        <v>105</v>
      </c>
      <c r="E13287">
        <v>3863</v>
      </c>
      <c r="F13287">
        <v>2020</v>
      </c>
    </row>
    <row r="13288" spans="1:6" x14ac:dyDescent="0.25">
      <c r="A13288" t="s">
        <v>2394</v>
      </c>
      <c r="B13288" t="s">
        <v>2401</v>
      </c>
      <c r="C13288" t="b">
        <v>1</v>
      </c>
      <c r="D13288" t="s">
        <v>105</v>
      </c>
      <c r="E13288">
        <v>3847</v>
      </c>
      <c r="F13288">
        <v>2020</v>
      </c>
    </row>
    <row r="13289" spans="1:6" x14ac:dyDescent="0.25">
      <c r="A13289" t="s">
        <v>2454</v>
      </c>
      <c r="B13289" t="s">
        <v>2401</v>
      </c>
      <c r="C13289" t="b">
        <v>1</v>
      </c>
      <c r="D13289" t="s">
        <v>105</v>
      </c>
      <c r="E13289">
        <v>3786</v>
      </c>
      <c r="F13289">
        <v>2020</v>
      </c>
    </row>
    <row r="13290" spans="1:6" x14ac:dyDescent="0.25">
      <c r="A13290" t="s">
        <v>2454</v>
      </c>
      <c r="B13290" t="s">
        <v>2401</v>
      </c>
      <c r="C13290" t="b">
        <v>1</v>
      </c>
      <c r="D13290" t="s">
        <v>105</v>
      </c>
      <c r="E13290">
        <v>3791</v>
      </c>
      <c r="F13290">
        <v>2020</v>
      </c>
    </row>
    <row r="13291" spans="1:6" x14ac:dyDescent="0.25">
      <c r="A13291" t="s">
        <v>2394</v>
      </c>
      <c r="B13291" t="s">
        <v>2401</v>
      </c>
      <c r="C13291" t="b">
        <v>1</v>
      </c>
      <c r="D13291" t="s">
        <v>105</v>
      </c>
      <c r="E13291">
        <v>3843</v>
      </c>
      <c r="F13291">
        <v>2020</v>
      </c>
    </row>
    <row r="13292" spans="1:6" x14ac:dyDescent="0.25">
      <c r="A13292" t="s">
        <v>2394</v>
      </c>
      <c r="B13292" t="s">
        <v>2401</v>
      </c>
      <c r="C13292" t="b">
        <v>1</v>
      </c>
      <c r="D13292" t="s">
        <v>105</v>
      </c>
      <c r="E13292">
        <v>3691</v>
      </c>
      <c r="F13292">
        <v>2020</v>
      </c>
    </row>
    <row r="13293" spans="1:6" x14ac:dyDescent="0.25">
      <c r="A13293" t="s">
        <v>2394</v>
      </c>
      <c r="B13293" t="s">
        <v>2401</v>
      </c>
      <c r="C13293" t="b">
        <v>1</v>
      </c>
      <c r="D13293" t="s">
        <v>105</v>
      </c>
      <c r="E13293">
        <v>2019</v>
      </c>
      <c r="F13293">
        <v>2020</v>
      </c>
    </row>
    <row r="13294" spans="1:6" x14ac:dyDescent="0.25">
      <c r="A13294" t="s">
        <v>2394</v>
      </c>
      <c r="B13294" t="s">
        <v>2401</v>
      </c>
      <c r="C13294" t="b">
        <v>0</v>
      </c>
      <c r="D13294" t="s">
        <v>105</v>
      </c>
      <c r="E13294">
        <v>3919</v>
      </c>
      <c r="F13294">
        <v>2020</v>
      </c>
    </row>
    <row r="13295" spans="1:6" x14ac:dyDescent="0.25">
      <c r="A13295" t="s">
        <v>2454</v>
      </c>
      <c r="B13295" t="s">
        <v>2401</v>
      </c>
      <c r="C13295" t="b">
        <v>1</v>
      </c>
      <c r="D13295" t="s">
        <v>105</v>
      </c>
      <c r="E13295">
        <v>3797</v>
      </c>
      <c r="F13295">
        <v>2020</v>
      </c>
    </row>
    <row r="13296" spans="1:6" x14ac:dyDescent="0.25">
      <c r="A13296" t="s">
        <v>2454</v>
      </c>
      <c r="B13296" t="s">
        <v>2401</v>
      </c>
      <c r="C13296" t="b">
        <v>1</v>
      </c>
      <c r="D13296" t="s">
        <v>105</v>
      </c>
      <c r="E13296">
        <v>3755</v>
      </c>
      <c r="F13296">
        <v>2020</v>
      </c>
    </row>
    <row r="13297" spans="1:6" x14ac:dyDescent="0.25">
      <c r="A13297" t="s">
        <v>2454</v>
      </c>
      <c r="B13297" t="s">
        <v>2401</v>
      </c>
      <c r="C13297" t="b">
        <v>1</v>
      </c>
      <c r="D13297" t="s">
        <v>105</v>
      </c>
      <c r="E13297">
        <v>3750</v>
      </c>
      <c r="F13297">
        <v>2020</v>
      </c>
    </row>
    <row r="13298" spans="1:6" x14ac:dyDescent="0.25">
      <c r="A13298" t="s">
        <v>2394</v>
      </c>
      <c r="B13298" t="s">
        <v>2401</v>
      </c>
      <c r="C13298" t="b">
        <v>1</v>
      </c>
      <c r="D13298" t="s">
        <v>105</v>
      </c>
      <c r="E13298">
        <v>3892</v>
      </c>
      <c r="F13298">
        <v>2020</v>
      </c>
    </row>
    <row r="13299" spans="1:6" x14ac:dyDescent="0.25">
      <c r="A13299" t="s">
        <v>2394</v>
      </c>
      <c r="B13299" t="s">
        <v>2401</v>
      </c>
      <c r="C13299" t="b">
        <v>1</v>
      </c>
      <c r="D13299" t="s">
        <v>105</v>
      </c>
      <c r="E13299">
        <v>3641</v>
      </c>
      <c r="F13299">
        <v>2020</v>
      </c>
    </row>
    <row r="13300" spans="1:6" x14ac:dyDescent="0.25">
      <c r="A13300" t="s">
        <v>2394</v>
      </c>
      <c r="B13300" t="s">
        <v>2401</v>
      </c>
      <c r="C13300" t="b">
        <v>1</v>
      </c>
      <c r="D13300" t="s">
        <v>105</v>
      </c>
      <c r="E13300">
        <v>4096</v>
      </c>
      <c r="F13300">
        <v>2020</v>
      </c>
    </row>
    <row r="13301" spans="1:6" x14ac:dyDescent="0.25">
      <c r="A13301" t="s">
        <v>2454</v>
      </c>
      <c r="B13301" t="s">
        <v>2401</v>
      </c>
      <c r="C13301" t="b">
        <v>1</v>
      </c>
      <c r="D13301" t="s">
        <v>105</v>
      </c>
      <c r="E13301">
        <v>3769</v>
      </c>
      <c r="F13301">
        <v>2020</v>
      </c>
    </row>
    <row r="13302" spans="1:6" x14ac:dyDescent="0.25">
      <c r="A13302" t="s">
        <v>2454</v>
      </c>
      <c r="B13302" t="s">
        <v>2401</v>
      </c>
      <c r="C13302" t="b">
        <v>1</v>
      </c>
      <c r="D13302" t="s">
        <v>58</v>
      </c>
      <c r="E13302">
        <v>14431</v>
      </c>
      <c r="F13302">
        <v>2020</v>
      </c>
    </row>
    <row r="13303" spans="1:6" x14ac:dyDescent="0.25">
      <c r="A13303" t="s">
        <v>2454</v>
      </c>
      <c r="B13303" t="s">
        <v>2401</v>
      </c>
      <c r="C13303" t="b">
        <v>1</v>
      </c>
      <c r="D13303" t="s">
        <v>58</v>
      </c>
      <c r="E13303">
        <v>27784</v>
      </c>
      <c r="F13303">
        <v>2020</v>
      </c>
    </row>
    <row r="13304" spans="1:6" x14ac:dyDescent="0.25">
      <c r="A13304" t="s">
        <v>2332</v>
      </c>
      <c r="B13304" t="s">
        <v>2372</v>
      </c>
      <c r="C13304" t="b">
        <v>0</v>
      </c>
      <c r="D13304" t="s">
        <v>105</v>
      </c>
      <c r="E13304">
        <v>1744</v>
      </c>
      <c r="F13304">
        <v>2020</v>
      </c>
    </row>
    <row r="13305" spans="1:6" x14ac:dyDescent="0.25">
      <c r="A13305" t="s">
        <v>2394</v>
      </c>
      <c r="B13305" t="s">
        <v>2352</v>
      </c>
      <c r="C13305" t="b">
        <v>1</v>
      </c>
      <c r="D13305" t="s">
        <v>105</v>
      </c>
      <c r="E13305">
        <v>24418</v>
      </c>
      <c r="F13305">
        <v>2020</v>
      </c>
    </row>
    <row r="13306" spans="1:6" x14ac:dyDescent="0.25">
      <c r="A13306" t="s">
        <v>2394</v>
      </c>
      <c r="B13306" t="s">
        <v>2350</v>
      </c>
      <c r="C13306" t="b">
        <v>1</v>
      </c>
      <c r="D13306" t="s">
        <v>105</v>
      </c>
      <c r="E13306">
        <v>58</v>
      </c>
      <c r="F13306">
        <v>2020</v>
      </c>
    </row>
    <row r="13307" spans="1:6" x14ac:dyDescent="0.25">
      <c r="A13307" t="s">
        <v>2454</v>
      </c>
      <c r="B13307" t="s">
        <v>2401</v>
      </c>
      <c r="C13307" t="b">
        <v>1</v>
      </c>
      <c r="D13307" t="s">
        <v>105</v>
      </c>
      <c r="E13307">
        <v>9909</v>
      </c>
      <c r="F13307">
        <v>2020</v>
      </c>
    </row>
    <row r="13308" spans="1:6" x14ac:dyDescent="0.25">
      <c r="A13308" t="s">
        <v>2454</v>
      </c>
      <c r="B13308" t="s">
        <v>2339</v>
      </c>
      <c r="C13308" t="b">
        <v>1</v>
      </c>
      <c r="D13308" t="s">
        <v>42</v>
      </c>
      <c r="E13308">
        <v>1046380</v>
      </c>
      <c r="F13308">
        <v>2020</v>
      </c>
    </row>
    <row r="13309" spans="1:6" x14ac:dyDescent="0.25">
      <c r="A13309" t="s">
        <v>2454</v>
      </c>
      <c r="B13309" t="s">
        <v>2401</v>
      </c>
      <c r="C13309" t="b">
        <v>1</v>
      </c>
      <c r="D13309" t="s">
        <v>85</v>
      </c>
      <c r="E13309">
        <v>2098</v>
      </c>
      <c r="F13309">
        <v>2020</v>
      </c>
    </row>
    <row r="13310" spans="1:6" x14ac:dyDescent="0.25">
      <c r="A13310" t="s">
        <v>2454</v>
      </c>
      <c r="B13310" t="s">
        <v>2401</v>
      </c>
      <c r="C13310" t="b">
        <v>1</v>
      </c>
      <c r="D13310" t="s">
        <v>119</v>
      </c>
      <c r="E13310">
        <v>29357</v>
      </c>
      <c r="F13310">
        <v>2020</v>
      </c>
    </row>
    <row r="13311" spans="1:6" x14ac:dyDescent="0.25">
      <c r="A13311" t="s">
        <v>2454</v>
      </c>
      <c r="B13311" t="s">
        <v>2401</v>
      </c>
      <c r="C13311" t="b">
        <v>1</v>
      </c>
      <c r="D13311" t="s">
        <v>105</v>
      </c>
      <c r="E13311">
        <v>3371</v>
      </c>
      <c r="F13311">
        <v>2020</v>
      </c>
    </row>
    <row r="13312" spans="1:6" x14ac:dyDescent="0.25">
      <c r="A13312" t="s">
        <v>2454</v>
      </c>
      <c r="B13312" t="s">
        <v>2401</v>
      </c>
      <c r="C13312" t="b">
        <v>1</v>
      </c>
      <c r="D13312" t="s">
        <v>105</v>
      </c>
      <c r="E13312">
        <v>14350</v>
      </c>
      <c r="F13312">
        <v>2020</v>
      </c>
    </row>
    <row r="13313" spans="1:6" x14ac:dyDescent="0.25">
      <c r="A13313" t="s">
        <v>2400</v>
      </c>
      <c r="B13313" t="s">
        <v>2401</v>
      </c>
      <c r="C13313" t="b">
        <v>1</v>
      </c>
      <c r="D13313" t="s">
        <v>114</v>
      </c>
      <c r="E13313">
        <v>360051</v>
      </c>
      <c r="F13313">
        <v>2020</v>
      </c>
    </row>
    <row r="13314" spans="1:6" x14ac:dyDescent="0.25">
      <c r="A13314" t="s">
        <v>2454</v>
      </c>
      <c r="B13314" t="s">
        <v>2401</v>
      </c>
      <c r="C13314" t="b">
        <v>1</v>
      </c>
      <c r="D13314" t="s">
        <v>79</v>
      </c>
      <c r="E13314">
        <v>12699</v>
      </c>
      <c r="F13314">
        <v>2020</v>
      </c>
    </row>
    <row r="13315" spans="1:6" x14ac:dyDescent="0.25">
      <c r="A13315" t="s">
        <v>2394</v>
      </c>
      <c r="B13315" t="s">
        <v>2401</v>
      </c>
      <c r="C13315" t="b">
        <v>1</v>
      </c>
      <c r="D13315" t="s">
        <v>60</v>
      </c>
      <c r="E13315">
        <v>3996</v>
      </c>
      <c r="F13315">
        <v>2020</v>
      </c>
    </row>
    <row r="13316" spans="1:6" x14ac:dyDescent="0.25">
      <c r="A13316" t="s">
        <v>2394</v>
      </c>
      <c r="B13316" t="s">
        <v>2339</v>
      </c>
      <c r="C13316" t="b">
        <v>1</v>
      </c>
      <c r="D13316" t="s">
        <v>114</v>
      </c>
      <c r="E13316">
        <v>1141336</v>
      </c>
      <c r="F13316">
        <v>2020</v>
      </c>
    </row>
    <row r="13317" spans="1:6" x14ac:dyDescent="0.25">
      <c r="A13317" t="s">
        <v>2394</v>
      </c>
      <c r="B13317" t="s">
        <v>2339</v>
      </c>
      <c r="C13317" t="b">
        <v>1</v>
      </c>
      <c r="D13317" t="s">
        <v>114</v>
      </c>
      <c r="E13317">
        <v>390285</v>
      </c>
      <c r="F13317">
        <v>2020</v>
      </c>
    </row>
    <row r="13318" spans="1:6" x14ac:dyDescent="0.25">
      <c r="A13318" t="s">
        <v>2394</v>
      </c>
      <c r="B13318" t="s">
        <v>2401</v>
      </c>
      <c r="C13318" t="b">
        <v>1</v>
      </c>
      <c r="D13318" t="s">
        <v>60</v>
      </c>
      <c r="E13318">
        <v>6851</v>
      </c>
      <c r="F13318">
        <v>2020</v>
      </c>
    </row>
    <row r="13319" spans="1:6" x14ac:dyDescent="0.25">
      <c r="A13319" t="s">
        <v>2394</v>
      </c>
      <c r="B13319" t="s">
        <v>2401</v>
      </c>
      <c r="C13319" t="b">
        <v>1</v>
      </c>
      <c r="D13319" t="s">
        <v>105</v>
      </c>
      <c r="E13319">
        <v>6696</v>
      </c>
      <c r="F13319">
        <v>2020</v>
      </c>
    </row>
    <row r="13320" spans="1:6" x14ac:dyDescent="0.25">
      <c r="A13320" t="s">
        <v>2394</v>
      </c>
      <c r="B13320" t="s">
        <v>2401</v>
      </c>
      <c r="C13320" t="b">
        <v>1</v>
      </c>
      <c r="D13320" t="s">
        <v>105</v>
      </c>
      <c r="E13320">
        <v>42262</v>
      </c>
      <c r="F13320">
        <v>2020</v>
      </c>
    </row>
    <row r="13321" spans="1:6" x14ac:dyDescent="0.25">
      <c r="A13321" t="s">
        <v>2394</v>
      </c>
      <c r="B13321" t="s">
        <v>2401</v>
      </c>
      <c r="C13321" t="b">
        <v>1</v>
      </c>
      <c r="D13321" t="s">
        <v>105</v>
      </c>
      <c r="E13321">
        <v>15069</v>
      </c>
      <c r="F13321">
        <v>2020</v>
      </c>
    </row>
    <row r="13322" spans="1:6" x14ac:dyDescent="0.25">
      <c r="A13322" t="s">
        <v>2394</v>
      </c>
      <c r="B13322" t="s">
        <v>2401</v>
      </c>
      <c r="C13322" t="b">
        <v>1</v>
      </c>
      <c r="D13322" t="s">
        <v>105</v>
      </c>
      <c r="E13322">
        <v>10107</v>
      </c>
      <c r="F13322">
        <v>2020</v>
      </c>
    </row>
    <row r="13323" spans="1:6" x14ac:dyDescent="0.25">
      <c r="A13323" t="s">
        <v>2454</v>
      </c>
      <c r="B13323" t="s">
        <v>2401</v>
      </c>
      <c r="C13323" t="b">
        <v>1</v>
      </c>
      <c r="D13323" t="s">
        <v>105</v>
      </c>
      <c r="E13323">
        <v>62391.08</v>
      </c>
      <c r="F13323">
        <v>2020</v>
      </c>
    </row>
    <row r="13324" spans="1:6" x14ac:dyDescent="0.25">
      <c r="A13324" t="s">
        <v>2454</v>
      </c>
      <c r="B13324" t="s">
        <v>2401</v>
      </c>
      <c r="C13324" t="b">
        <v>1</v>
      </c>
      <c r="D13324" t="s">
        <v>60</v>
      </c>
      <c r="E13324">
        <v>1783</v>
      </c>
      <c r="F13324">
        <v>2020</v>
      </c>
    </row>
    <row r="13325" spans="1:6" x14ac:dyDescent="0.25">
      <c r="A13325" t="s">
        <v>2454</v>
      </c>
      <c r="B13325" t="s">
        <v>2401</v>
      </c>
      <c r="C13325" t="b">
        <v>1</v>
      </c>
      <c r="D13325" t="s">
        <v>88</v>
      </c>
      <c r="E13325">
        <v>8337</v>
      </c>
      <c r="F13325">
        <v>2020</v>
      </c>
    </row>
    <row r="13326" spans="1:6" x14ac:dyDescent="0.25">
      <c r="A13326" t="s">
        <v>2454</v>
      </c>
      <c r="B13326" t="s">
        <v>2401</v>
      </c>
      <c r="C13326" t="b">
        <v>1</v>
      </c>
      <c r="D13326" t="s">
        <v>60</v>
      </c>
      <c r="E13326">
        <v>1873</v>
      </c>
      <c r="F13326">
        <v>2020</v>
      </c>
    </row>
    <row r="13327" spans="1:6" x14ac:dyDescent="0.25">
      <c r="A13327" t="s">
        <v>2454</v>
      </c>
      <c r="B13327" t="s">
        <v>2401</v>
      </c>
      <c r="C13327" t="b">
        <v>1</v>
      </c>
      <c r="D13327" t="s">
        <v>60</v>
      </c>
      <c r="E13327">
        <v>1930</v>
      </c>
      <c r="F13327">
        <v>2020</v>
      </c>
    </row>
    <row r="13328" spans="1:6" x14ac:dyDescent="0.25">
      <c r="A13328" t="s">
        <v>2400</v>
      </c>
      <c r="B13328" t="s">
        <v>2401</v>
      </c>
      <c r="C13328" t="b">
        <v>1</v>
      </c>
      <c r="D13328" t="s">
        <v>24</v>
      </c>
      <c r="E13328">
        <v>147024</v>
      </c>
      <c r="F13328">
        <v>2020</v>
      </c>
    </row>
    <row r="13329" spans="1:6" x14ac:dyDescent="0.25">
      <c r="A13329" t="s">
        <v>2454</v>
      </c>
      <c r="B13329" t="s">
        <v>2401</v>
      </c>
      <c r="C13329" t="b">
        <v>1</v>
      </c>
      <c r="D13329" t="s">
        <v>60</v>
      </c>
      <c r="E13329">
        <v>7217</v>
      </c>
      <c r="F13329">
        <v>2020</v>
      </c>
    </row>
    <row r="13330" spans="1:6" x14ac:dyDescent="0.25">
      <c r="A13330" t="s">
        <v>2394</v>
      </c>
      <c r="B13330" t="s">
        <v>2339</v>
      </c>
      <c r="C13330" t="b">
        <v>1</v>
      </c>
      <c r="D13330" t="s">
        <v>42</v>
      </c>
      <c r="E13330">
        <v>1175019</v>
      </c>
      <c r="F13330">
        <v>2020</v>
      </c>
    </row>
    <row r="13331" spans="1:6" x14ac:dyDescent="0.25">
      <c r="A13331" t="s">
        <v>2394</v>
      </c>
      <c r="B13331" t="s">
        <v>2401</v>
      </c>
      <c r="C13331" t="b">
        <v>1</v>
      </c>
      <c r="D13331" t="s">
        <v>122</v>
      </c>
      <c r="E13331">
        <v>301371</v>
      </c>
      <c r="F13331">
        <v>2020</v>
      </c>
    </row>
    <row r="13332" spans="1:6" x14ac:dyDescent="0.25">
      <c r="A13332" t="s">
        <v>2400</v>
      </c>
      <c r="B13332" t="s">
        <v>2401</v>
      </c>
      <c r="C13332" t="b">
        <v>1</v>
      </c>
      <c r="D13332" t="s">
        <v>122</v>
      </c>
      <c r="E13332">
        <v>19533</v>
      </c>
      <c r="F13332">
        <v>2020</v>
      </c>
    </row>
    <row r="13333" spans="1:6" x14ac:dyDescent="0.25">
      <c r="A13333" t="s">
        <v>2394</v>
      </c>
      <c r="B13333" t="s">
        <v>2401</v>
      </c>
      <c r="C13333" t="b">
        <v>1</v>
      </c>
      <c r="D13333" t="s">
        <v>29</v>
      </c>
      <c r="E13333">
        <v>38804</v>
      </c>
      <c r="F13333">
        <v>2020</v>
      </c>
    </row>
    <row r="13334" spans="1:6" x14ac:dyDescent="0.25">
      <c r="A13334" t="s">
        <v>2454</v>
      </c>
      <c r="B13334" t="s">
        <v>2401</v>
      </c>
      <c r="C13334" t="b">
        <v>1</v>
      </c>
      <c r="D13334" t="s">
        <v>24</v>
      </c>
      <c r="E13334">
        <v>101231</v>
      </c>
      <c r="F13334">
        <v>2020</v>
      </c>
    </row>
    <row r="13335" spans="1:6" x14ac:dyDescent="0.25">
      <c r="A13335" t="s">
        <v>2454</v>
      </c>
      <c r="B13335" t="s">
        <v>2401</v>
      </c>
      <c r="C13335" t="b">
        <v>0</v>
      </c>
      <c r="D13335" t="s">
        <v>15</v>
      </c>
      <c r="E13335">
        <v>3045</v>
      </c>
      <c r="F13335">
        <v>2020</v>
      </c>
    </row>
    <row r="13336" spans="1:6" x14ac:dyDescent="0.25">
      <c r="A13336" t="s">
        <v>2332</v>
      </c>
      <c r="B13336" t="s">
        <v>2372</v>
      </c>
      <c r="C13336" t="b">
        <v>0</v>
      </c>
      <c r="D13336" t="s">
        <v>35</v>
      </c>
      <c r="E13336">
        <v>-8</v>
      </c>
      <c r="F13336">
        <v>2020</v>
      </c>
    </row>
    <row r="13337" spans="1:6" x14ac:dyDescent="0.25">
      <c r="A13337" t="s">
        <v>2408</v>
      </c>
      <c r="B13337" t="s">
        <v>2352</v>
      </c>
      <c r="C13337" t="b">
        <v>1</v>
      </c>
      <c r="D13337" t="s">
        <v>35</v>
      </c>
      <c r="E13337">
        <v>3</v>
      </c>
      <c r="F13337">
        <v>2020</v>
      </c>
    </row>
    <row r="13338" spans="1:6" x14ac:dyDescent="0.25">
      <c r="A13338" t="s">
        <v>2408</v>
      </c>
      <c r="B13338" t="s">
        <v>2401</v>
      </c>
      <c r="C13338" t="b">
        <v>1</v>
      </c>
      <c r="D13338" t="s">
        <v>35</v>
      </c>
      <c r="E13338">
        <v>171</v>
      </c>
      <c r="F13338">
        <v>2020</v>
      </c>
    </row>
    <row r="13339" spans="1:6" x14ac:dyDescent="0.25">
      <c r="A13339" t="s">
        <v>2408</v>
      </c>
      <c r="B13339" t="s">
        <v>2339</v>
      </c>
      <c r="C13339" t="b">
        <v>1</v>
      </c>
      <c r="D13339" t="s">
        <v>35</v>
      </c>
      <c r="E13339">
        <v>132</v>
      </c>
      <c r="F13339">
        <v>2020</v>
      </c>
    </row>
    <row r="13340" spans="1:6" x14ac:dyDescent="0.25">
      <c r="A13340" t="s">
        <v>2332</v>
      </c>
      <c r="B13340" t="s">
        <v>2372</v>
      </c>
      <c r="C13340" t="b">
        <v>0</v>
      </c>
      <c r="D13340" t="s">
        <v>15</v>
      </c>
      <c r="E13340">
        <v>-2</v>
      </c>
      <c r="F13340">
        <v>2020</v>
      </c>
    </row>
    <row r="13341" spans="1:6" x14ac:dyDescent="0.25">
      <c r="A13341" t="s">
        <v>2454</v>
      </c>
      <c r="B13341" t="s">
        <v>2401</v>
      </c>
      <c r="C13341" t="b">
        <v>1</v>
      </c>
      <c r="D13341" t="s">
        <v>15</v>
      </c>
      <c r="E13341">
        <v>8153</v>
      </c>
      <c r="F13341">
        <v>2020</v>
      </c>
    </row>
    <row r="13342" spans="1:6" x14ac:dyDescent="0.25">
      <c r="A13342" t="s">
        <v>2394</v>
      </c>
      <c r="B13342" t="s">
        <v>2401</v>
      </c>
      <c r="C13342" t="b">
        <v>1</v>
      </c>
      <c r="D13342" t="s">
        <v>105</v>
      </c>
      <c r="E13342">
        <v>12029</v>
      </c>
      <c r="F13342">
        <v>2020</v>
      </c>
    </row>
    <row r="13343" spans="1:6" x14ac:dyDescent="0.25">
      <c r="A13343" t="s">
        <v>2454</v>
      </c>
      <c r="B13343" t="s">
        <v>2401</v>
      </c>
      <c r="C13343" t="b">
        <v>1</v>
      </c>
      <c r="D13343" t="s">
        <v>60</v>
      </c>
      <c r="E13343">
        <v>2201</v>
      </c>
      <c r="F13343">
        <v>2020</v>
      </c>
    </row>
    <row r="13344" spans="1:6" x14ac:dyDescent="0.25">
      <c r="A13344" t="s">
        <v>2454</v>
      </c>
      <c r="B13344" t="s">
        <v>2401</v>
      </c>
      <c r="C13344" t="b">
        <v>1</v>
      </c>
      <c r="D13344" t="s">
        <v>60</v>
      </c>
      <c r="E13344">
        <v>2016</v>
      </c>
      <c r="F13344">
        <v>2020</v>
      </c>
    </row>
    <row r="13345" spans="1:6" x14ac:dyDescent="0.25">
      <c r="A13345" t="s">
        <v>2454</v>
      </c>
      <c r="B13345" t="s">
        <v>2401</v>
      </c>
      <c r="C13345" t="b">
        <v>1</v>
      </c>
      <c r="D13345" t="s">
        <v>60</v>
      </c>
      <c r="E13345">
        <v>1938</v>
      </c>
      <c r="F13345">
        <v>2020</v>
      </c>
    </row>
    <row r="13346" spans="1:6" x14ac:dyDescent="0.25">
      <c r="A13346" t="s">
        <v>2454</v>
      </c>
      <c r="B13346" t="s">
        <v>2401</v>
      </c>
      <c r="C13346" t="b">
        <v>1</v>
      </c>
      <c r="D13346" t="s">
        <v>60</v>
      </c>
      <c r="E13346">
        <v>2038</v>
      </c>
      <c r="F13346">
        <v>2020</v>
      </c>
    </row>
    <row r="13347" spans="1:6" x14ac:dyDescent="0.25">
      <c r="A13347" t="s">
        <v>2376</v>
      </c>
      <c r="B13347" t="s">
        <v>2350</v>
      </c>
      <c r="C13347" t="b">
        <v>0</v>
      </c>
      <c r="D13347" t="s">
        <v>85</v>
      </c>
      <c r="E13347">
        <v>18</v>
      </c>
      <c r="F13347">
        <v>2020</v>
      </c>
    </row>
    <row r="13348" spans="1:6" x14ac:dyDescent="0.25">
      <c r="A13348" t="s">
        <v>2381</v>
      </c>
      <c r="B13348" t="s">
        <v>2350</v>
      </c>
      <c r="C13348" t="b">
        <v>0</v>
      </c>
      <c r="D13348" t="s">
        <v>85</v>
      </c>
      <c r="E13348">
        <v>4</v>
      </c>
      <c r="F13348">
        <v>2020</v>
      </c>
    </row>
    <row r="13349" spans="1:6" x14ac:dyDescent="0.25">
      <c r="A13349" t="s">
        <v>2391</v>
      </c>
      <c r="B13349" t="s">
        <v>2350</v>
      </c>
      <c r="C13349" t="b">
        <v>0</v>
      </c>
      <c r="D13349" t="s">
        <v>85</v>
      </c>
      <c r="E13349">
        <v>20</v>
      </c>
      <c r="F13349">
        <v>2020</v>
      </c>
    </row>
    <row r="13350" spans="1:6" x14ac:dyDescent="0.25">
      <c r="A13350" t="s">
        <v>2394</v>
      </c>
      <c r="B13350" t="s">
        <v>2401</v>
      </c>
      <c r="C13350" t="b">
        <v>1</v>
      </c>
      <c r="D13350" t="s">
        <v>15</v>
      </c>
      <c r="E13350">
        <v>276820</v>
      </c>
      <c r="F13350">
        <v>2020</v>
      </c>
    </row>
    <row r="13351" spans="1:6" x14ac:dyDescent="0.25">
      <c r="A13351" t="s">
        <v>2394</v>
      </c>
      <c r="B13351" t="s">
        <v>2401</v>
      </c>
      <c r="C13351" t="b">
        <v>1</v>
      </c>
      <c r="D13351" t="s">
        <v>60</v>
      </c>
      <c r="E13351">
        <v>5925</v>
      </c>
      <c r="F13351">
        <v>2020</v>
      </c>
    </row>
    <row r="13352" spans="1:6" x14ac:dyDescent="0.25">
      <c r="A13352" t="s">
        <v>2400</v>
      </c>
      <c r="B13352" t="s">
        <v>2401</v>
      </c>
      <c r="C13352" t="b">
        <v>1</v>
      </c>
      <c r="D13352" t="s">
        <v>122</v>
      </c>
      <c r="E13352">
        <v>128</v>
      </c>
      <c r="F13352">
        <v>2020</v>
      </c>
    </row>
    <row r="13353" spans="1:6" x14ac:dyDescent="0.25">
      <c r="A13353" t="s">
        <v>2400</v>
      </c>
      <c r="B13353" t="s">
        <v>2401</v>
      </c>
      <c r="C13353" t="b">
        <v>1</v>
      </c>
      <c r="D13353" t="s">
        <v>122</v>
      </c>
      <c r="E13353">
        <v>19970</v>
      </c>
      <c r="F13353">
        <v>2020</v>
      </c>
    </row>
    <row r="13354" spans="1:6" x14ac:dyDescent="0.25">
      <c r="A13354" t="s">
        <v>2400</v>
      </c>
      <c r="B13354" t="s">
        <v>2401</v>
      </c>
      <c r="C13354" t="b">
        <v>1</v>
      </c>
      <c r="D13354" t="s">
        <v>122</v>
      </c>
      <c r="E13354">
        <v>827</v>
      </c>
      <c r="F13354">
        <v>2020</v>
      </c>
    </row>
    <row r="13355" spans="1:6" x14ac:dyDescent="0.25">
      <c r="A13355" t="s">
        <v>2400</v>
      </c>
      <c r="B13355" t="s">
        <v>2401</v>
      </c>
      <c r="C13355" t="b">
        <v>1</v>
      </c>
      <c r="D13355" t="s">
        <v>15</v>
      </c>
      <c r="E13355">
        <v>41994</v>
      </c>
      <c r="F13355">
        <v>2020</v>
      </c>
    </row>
    <row r="13356" spans="1:6" x14ac:dyDescent="0.25">
      <c r="A13356" t="s">
        <v>2408</v>
      </c>
      <c r="B13356" t="s">
        <v>2401</v>
      </c>
      <c r="C13356" t="b">
        <v>1</v>
      </c>
      <c r="D13356" t="s">
        <v>15</v>
      </c>
      <c r="E13356">
        <v>6406</v>
      </c>
      <c r="F13356">
        <v>2020</v>
      </c>
    </row>
    <row r="13357" spans="1:6" x14ac:dyDescent="0.25">
      <c r="A13357" t="s">
        <v>2394</v>
      </c>
      <c r="B13357" t="s">
        <v>2401</v>
      </c>
      <c r="C13357" t="b">
        <v>1</v>
      </c>
      <c r="D13357" t="s">
        <v>85</v>
      </c>
      <c r="E13357">
        <v>30764</v>
      </c>
      <c r="F13357">
        <v>2020</v>
      </c>
    </row>
    <row r="13358" spans="1:6" x14ac:dyDescent="0.25">
      <c r="A13358" t="s">
        <v>2454</v>
      </c>
      <c r="B13358" t="s">
        <v>2401</v>
      </c>
      <c r="C13358" t="b">
        <v>1</v>
      </c>
      <c r="D13358" t="s">
        <v>88</v>
      </c>
      <c r="E13358">
        <v>2843</v>
      </c>
      <c r="F13358">
        <v>2020</v>
      </c>
    </row>
    <row r="13359" spans="1:6" x14ac:dyDescent="0.25">
      <c r="A13359" t="s">
        <v>2332</v>
      </c>
      <c r="B13359" t="s">
        <v>2386</v>
      </c>
      <c r="C13359" t="b">
        <v>0</v>
      </c>
      <c r="D13359" t="s">
        <v>131</v>
      </c>
      <c r="E13359">
        <v>0</v>
      </c>
      <c r="F13359">
        <v>2020</v>
      </c>
    </row>
    <row r="13360" spans="1:6" x14ac:dyDescent="0.25">
      <c r="A13360" t="s">
        <v>2408</v>
      </c>
      <c r="B13360" t="s">
        <v>2401</v>
      </c>
      <c r="C13360" t="b">
        <v>1</v>
      </c>
      <c r="D13360" t="s">
        <v>15</v>
      </c>
      <c r="E13360">
        <v>6197</v>
      </c>
      <c r="F13360">
        <v>2020</v>
      </c>
    </row>
    <row r="13361" spans="1:6" x14ac:dyDescent="0.25">
      <c r="A13361" t="s">
        <v>2454</v>
      </c>
      <c r="B13361" t="s">
        <v>2401</v>
      </c>
      <c r="C13361" t="b">
        <v>1</v>
      </c>
      <c r="D13361" t="s">
        <v>19</v>
      </c>
      <c r="E13361">
        <v>1535</v>
      </c>
      <c r="F13361">
        <v>2020</v>
      </c>
    </row>
    <row r="13362" spans="1:6" x14ac:dyDescent="0.25">
      <c r="A13362" t="s">
        <v>2454</v>
      </c>
      <c r="B13362" t="s">
        <v>2401</v>
      </c>
      <c r="C13362" t="b">
        <v>1</v>
      </c>
      <c r="D13362" t="s">
        <v>19</v>
      </c>
      <c r="E13362">
        <v>1548</v>
      </c>
      <c r="F13362">
        <v>2020</v>
      </c>
    </row>
    <row r="13363" spans="1:6" x14ac:dyDescent="0.25">
      <c r="A13363" t="s">
        <v>2454</v>
      </c>
      <c r="B13363" t="s">
        <v>2401</v>
      </c>
      <c r="C13363" t="b">
        <v>1</v>
      </c>
      <c r="D13363" t="s">
        <v>19</v>
      </c>
      <c r="E13363">
        <v>1502</v>
      </c>
      <c r="F13363">
        <v>2020</v>
      </c>
    </row>
    <row r="13364" spans="1:6" x14ac:dyDescent="0.25">
      <c r="A13364" t="s">
        <v>2454</v>
      </c>
      <c r="B13364" t="s">
        <v>2401</v>
      </c>
      <c r="C13364" t="b">
        <v>1</v>
      </c>
      <c r="D13364" t="s">
        <v>19</v>
      </c>
      <c r="E13364">
        <v>1512</v>
      </c>
      <c r="F13364">
        <v>2020</v>
      </c>
    </row>
    <row r="13365" spans="1:6" x14ac:dyDescent="0.25">
      <c r="A13365" t="s">
        <v>2454</v>
      </c>
      <c r="B13365" t="s">
        <v>2401</v>
      </c>
      <c r="C13365" t="b">
        <v>1</v>
      </c>
      <c r="D13365" t="s">
        <v>19</v>
      </c>
      <c r="E13365">
        <v>1464</v>
      </c>
      <c r="F13365">
        <v>2020</v>
      </c>
    </row>
    <row r="13366" spans="1:6" x14ac:dyDescent="0.25">
      <c r="A13366" t="s">
        <v>2332</v>
      </c>
      <c r="B13366" t="s">
        <v>2372</v>
      </c>
      <c r="C13366" t="b">
        <v>0</v>
      </c>
      <c r="D13366" t="s">
        <v>79</v>
      </c>
      <c r="E13366">
        <v>-38</v>
      </c>
      <c r="F13366">
        <v>2020</v>
      </c>
    </row>
    <row r="13367" spans="1:6" x14ac:dyDescent="0.25">
      <c r="A13367" t="s">
        <v>2446</v>
      </c>
      <c r="B13367" t="s">
        <v>2401</v>
      </c>
      <c r="C13367" t="b">
        <v>1</v>
      </c>
      <c r="D13367" t="s">
        <v>79</v>
      </c>
      <c r="E13367">
        <v>922</v>
      </c>
      <c r="F13367">
        <v>2020</v>
      </c>
    </row>
    <row r="13368" spans="1:6" x14ac:dyDescent="0.25">
      <c r="A13368" t="s">
        <v>2408</v>
      </c>
      <c r="B13368" t="s">
        <v>2401</v>
      </c>
      <c r="C13368" t="b">
        <v>1</v>
      </c>
      <c r="D13368" t="s">
        <v>15</v>
      </c>
      <c r="E13368">
        <v>7372</v>
      </c>
      <c r="F13368">
        <v>2020</v>
      </c>
    </row>
    <row r="13369" spans="1:6" x14ac:dyDescent="0.25">
      <c r="A13369" t="s">
        <v>2408</v>
      </c>
      <c r="B13369" t="s">
        <v>2401</v>
      </c>
      <c r="C13369" t="b">
        <v>1</v>
      </c>
      <c r="D13369" t="s">
        <v>85</v>
      </c>
      <c r="E13369">
        <v>2562</v>
      </c>
      <c r="F13369">
        <v>2020</v>
      </c>
    </row>
    <row r="13370" spans="1:6" x14ac:dyDescent="0.25">
      <c r="A13370" t="s">
        <v>2394</v>
      </c>
      <c r="B13370" t="s">
        <v>2401</v>
      </c>
      <c r="C13370" t="b">
        <v>1</v>
      </c>
      <c r="D13370" t="s">
        <v>60</v>
      </c>
      <c r="E13370">
        <v>3442</v>
      </c>
      <c r="F13370">
        <v>2020</v>
      </c>
    </row>
    <row r="13371" spans="1:6" x14ac:dyDescent="0.25">
      <c r="A13371" t="s">
        <v>2394</v>
      </c>
      <c r="B13371" t="s">
        <v>2401</v>
      </c>
      <c r="C13371" t="b">
        <v>1</v>
      </c>
      <c r="D13371" t="s">
        <v>60</v>
      </c>
      <c r="E13371">
        <v>8200</v>
      </c>
      <c r="F13371">
        <v>2020</v>
      </c>
    </row>
    <row r="13372" spans="1:6" x14ac:dyDescent="0.25">
      <c r="A13372" t="s">
        <v>2394</v>
      </c>
      <c r="B13372" t="s">
        <v>2401</v>
      </c>
      <c r="C13372" t="b">
        <v>1</v>
      </c>
      <c r="D13372" t="s">
        <v>60</v>
      </c>
      <c r="E13372">
        <v>4852</v>
      </c>
      <c r="F13372">
        <v>2020</v>
      </c>
    </row>
    <row r="13373" spans="1:6" x14ac:dyDescent="0.25">
      <c r="A13373" t="s">
        <v>2454</v>
      </c>
      <c r="B13373" t="s">
        <v>2401</v>
      </c>
      <c r="C13373" t="b">
        <v>1</v>
      </c>
      <c r="D13373" t="s">
        <v>85</v>
      </c>
      <c r="E13373">
        <v>3174</v>
      </c>
      <c r="F13373">
        <v>2020</v>
      </c>
    </row>
    <row r="13374" spans="1:6" x14ac:dyDescent="0.25">
      <c r="A13374" t="s">
        <v>2394</v>
      </c>
      <c r="B13374" t="s">
        <v>2339</v>
      </c>
      <c r="C13374" t="b">
        <v>1</v>
      </c>
      <c r="D13374" t="s">
        <v>40</v>
      </c>
      <c r="E13374">
        <v>796222</v>
      </c>
      <c r="F13374">
        <v>2020</v>
      </c>
    </row>
    <row r="13375" spans="1:6" x14ac:dyDescent="0.25">
      <c r="A13375" t="s">
        <v>2394</v>
      </c>
      <c r="B13375" t="s">
        <v>2401</v>
      </c>
      <c r="C13375" t="b">
        <v>1</v>
      </c>
      <c r="D13375" t="s">
        <v>60</v>
      </c>
      <c r="E13375">
        <v>4890</v>
      </c>
      <c r="F13375">
        <v>2020</v>
      </c>
    </row>
    <row r="13376" spans="1:6" x14ac:dyDescent="0.25">
      <c r="A13376" t="s">
        <v>2394</v>
      </c>
      <c r="B13376" t="s">
        <v>2401</v>
      </c>
      <c r="C13376" t="b">
        <v>1</v>
      </c>
      <c r="D13376" t="s">
        <v>60</v>
      </c>
      <c r="E13376">
        <v>310</v>
      </c>
      <c r="F13376">
        <v>2020</v>
      </c>
    </row>
    <row r="13377" spans="1:6" x14ac:dyDescent="0.25">
      <c r="A13377" t="s">
        <v>2394</v>
      </c>
      <c r="B13377" t="s">
        <v>2339</v>
      </c>
      <c r="C13377" t="b">
        <v>1</v>
      </c>
      <c r="D13377" t="s">
        <v>114</v>
      </c>
      <c r="E13377">
        <v>1262742</v>
      </c>
      <c r="F13377">
        <v>2020</v>
      </c>
    </row>
    <row r="13378" spans="1:6" x14ac:dyDescent="0.25">
      <c r="A13378" t="s">
        <v>2454</v>
      </c>
      <c r="B13378" t="s">
        <v>2401</v>
      </c>
      <c r="C13378" t="b">
        <v>1</v>
      </c>
      <c r="D13378" t="s">
        <v>15</v>
      </c>
      <c r="E13378">
        <v>1947</v>
      </c>
      <c r="F13378">
        <v>2020</v>
      </c>
    </row>
    <row r="13379" spans="1:6" x14ac:dyDescent="0.25">
      <c r="A13379" t="s">
        <v>2394</v>
      </c>
      <c r="B13379" t="s">
        <v>2401</v>
      </c>
      <c r="C13379" t="b">
        <v>1</v>
      </c>
      <c r="D13379" t="s">
        <v>60</v>
      </c>
      <c r="E13379">
        <v>1690</v>
      </c>
      <c r="F13379">
        <v>2020</v>
      </c>
    </row>
    <row r="13380" spans="1:6" x14ac:dyDescent="0.25">
      <c r="A13380" t="s">
        <v>2454</v>
      </c>
      <c r="B13380" t="s">
        <v>2401</v>
      </c>
      <c r="C13380" t="b">
        <v>1</v>
      </c>
      <c r="D13380" t="s">
        <v>93</v>
      </c>
      <c r="E13380">
        <v>4907</v>
      </c>
      <c r="F13380">
        <v>2020</v>
      </c>
    </row>
    <row r="13381" spans="1:6" x14ac:dyDescent="0.25">
      <c r="A13381" t="s">
        <v>2394</v>
      </c>
      <c r="B13381" t="s">
        <v>2401</v>
      </c>
      <c r="C13381" t="b">
        <v>1</v>
      </c>
      <c r="D13381" t="s">
        <v>60</v>
      </c>
      <c r="E13381">
        <v>2100</v>
      </c>
      <c r="F13381">
        <v>2020</v>
      </c>
    </row>
    <row r="13382" spans="1:6" x14ac:dyDescent="0.25">
      <c r="A13382" t="s">
        <v>2454</v>
      </c>
      <c r="B13382" t="s">
        <v>2401</v>
      </c>
      <c r="C13382" t="b">
        <v>1</v>
      </c>
      <c r="D13382" t="s">
        <v>52</v>
      </c>
      <c r="E13382">
        <v>2811</v>
      </c>
      <c r="F13382">
        <v>2020</v>
      </c>
    </row>
    <row r="13383" spans="1:6" x14ac:dyDescent="0.25">
      <c r="A13383" t="s">
        <v>2454</v>
      </c>
      <c r="B13383" t="s">
        <v>2401</v>
      </c>
      <c r="C13383" t="b">
        <v>1</v>
      </c>
      <c r="D13383" t="s">
        <v>60</v>
      </c>
      <c r="E13383">
        <v>2131</v>
      </c>
      <c r="F13383">
        <v>2020</v>
      </c>
    </row>
    <row r="13384" spans="1:6" x14ac:dyDescent="0.25">
      <c r="A13384" t="s">
        <v>2394</v>
      </c>
      <c r="B13384" t="s">
        <v>2401</v>
      </c>
      <c r="C13384" t="b">
        <v>1</v>
      </c>
      <c r="D13384" t="s">
        <v>60</v>
      </c>
      <c r="E13384">
        <v>2096</v>
      </c>
      <c r="F13384">
        <v>2020</v>
      </c>
    </row>
    <row r="13385" spans="1:6" x14ac:dyDescent="0.25">
      <c r="A13385" t="s">
        <v>2454</v>
      </c>
      <c r="B13385" t="s">
        <v>2401</v>
      </c>
      <c r="C13385" t="b">
        <v>1</v>
      </c>
      <c r="D13385" t="s">
        <v>60</v>
      </c>
      <c r="E13385">
        <v>2065</v>
      </c>
      <c r="F13385">
        <v>2020</v>
      </c>
    </row>
    <row r="13386" spans="1:6" x14ac:dyDescent="0.25">
      <c r="A13386" t="s">
        <v>2394</v>
      </c>
      <c r="B13386" t="s">
        <v>2401</v>
      </c>
      <c r="C13386" t="b">
        <v>1</v>
      </c>
      <c r="D13386" t="s">
        <v>60</v>
      </c>
      <c r="E13386">
        <v>1972</v>
      </c>
      <c r="F13386">
        <v>2020</v>
      </c>
    </row>
    <row r="13387" spans="1:6" x14ac:dyDescent="0.25">
      <c r="A13387" t="s">
        <v>2454</v>
      </c>
      <c r="B13387" t="s">
        <v>2401</v>
      </c>
      <c r="C13387" t="b">
        <v>1</v>
      </c>
      <c r="D13387" t="s">
        <v>60</v>
      </c>
      <c r="E13387">
        <v>2094</v>
      </c>
      <c r="F13387">
        <v>2020</v>
      </c>
    </row>
    <row r="13388" spans="1:6" x14ac:dyDescent="0.25">
      <c r="A13388" t="s">
        <v>2394</v>
      </c>
      <c r="B13388" t="s">
        <v>2401</v>
      </c>
      <c r="C13388" t="b">
        <v>1</v>
      </c>
      <c r="D13388" t="s">
        <v>60</v>
      </c>
      <c r="E13388">
        <v>2049</v>
      </c>
      <c r="F13388">
        <v>2020</v>
      </c>
    </row>
    <row r="13389" spans="1:6" x14ac:dyDescent="0.25">
      <c r="A13389" t="s">
        <v>2445</v>
      </c>
      <c r="B13389" t="s">
        <v>2350</v>
      </c>
      <c r="C13389" t="b">
        <v>0</v>
      </c>
      <c r="D13389" t="s">
        <v>85</v>
      </c>
      <c r="E13389">
        <v>28</v>
      </c>
      <c r="F13389">
        <v>2020</v>
      </c>
    </row>
    <row r="13390" spans="1:6" x14ac:dyDescent="0.25">
      <c r="A13390" t="s">
        <v>2381</v>
      </c>
      <c r="B13390" t="s">
        <v>2350</v>
      </c>
      <c r="C13390" t="b">
        <v>0</v>
      </c>
      <c r="D13390" t="s">
        <v>85</v>
      </c>
      <c r="E13390">
        <v>16</v>
      </c>
      <c r="F13390">
        <v>2020</v>
      </c>
    </row>
    <row r="13391" spans="1:6" x14ac:dyDescent="0.25">
      <c r="A13391" t="s">
        <v>2394</v>
      </c>
      <c r="B13391" t="s">
        <v>2401</v>
      </c>
      <c r="C13391" t="b">
        <v>1</v>
      </c>
      <c r="D13391" t="s">
        <v>15</v>
      </c>
      <c r="E13391">
        <v>79590</v>
      </c>
      <c r="F13391">
        <v>2020</v>
      </c>
    </row>
    <row r="13392" spans="1:6" x14ac:dyDescent="0.25">
      <c r="A13392" t="s">
        <v>2394</v>
      </c>
      <c r="B13392" t="s">
        <v>2401</v>
      </c>
      <c r="C13392" t="b">
        <v>1</v>
      </c>
      <c r="D13392" t="s">
        <v>60</v>
      </c>
      <c r="E13392">
        <v>1895</v>
      </c>
      <c r="F13392">
        <v>2020</v>
      </c>
    </row>
    <row r="13393" spans="1:6" x14ac:dyDescent="0.25">
      <c r="A13393" t="s">
        <v>2394</v>
      </c>
      <c r="B13393" t="s">
        <v>2401</v>
      </c>
      <c r="C13393" t="b">
        <v>1</v>
      </c>
      <c r="D13393" t="s">
        <v>88</v>
      </c>
      <c r="E13393">
        <v>3801</v>
      </c>
      <c r="F13393">
        <v>2020</v>
      </c>
    </row>
    <row r="13394" spans="1:6" x14ac:dyDescent="0.25">
      <c r="A13394" t="s">
        <v>2454</v>
      </c>
      <c r="B13394" t="s">
        <v>2401</v>
      </c>
      <c r="C13394" t="b">
        <v>1</v>
      </c>
      <c r="D13394" t="s">
        <v>55</v>
      </c>
      <c r="E13394">
        <v>5172</v>
      </c>
      <c r="F13394">
        <v>2020</v>
      </c>
    </row>
    <row r="13395" spans="1:6" x14ac:dyDescent="0.25">
      <c r="A13395" t="s">
        <v>2454</v>
      </c>
      <c r="B13395" t="s">
        <v>2401</v>
      </c>
      <c r="C13395" t="b">
        <v>1</v>
      </c>
      <c r="D13395" t="s">
        <v>15</v>
      </c>
      <c r="E13395">
        <v>6808</v>
      </c>
      <c r="F13395">
        <v>2020</v>
      </c>
    </row>
    <row r="13396" spans="1:6" x14ac:dyDescent="0.25">
      <c r="A13396" t="s">
        <v>2394</v>
      </c>
      <c r="B13396" t="s">
        <v>2401</v>
      </c>
      <c r="C13396" t="b">
        <v>1</v>
      </c>
      <c r="D13396" t="s">
        <v>27</v>
      </c>
      <c r="E13396">
        <v>94972.78</v>
      </c>
      <c r="F13396">
        <v>2020</v>
      </c>
    </row>
    <row r="13397" spans="1:6" x14ac:dyDescent="0.25">
      <c r="A13397" t="s">
        <v>2400</v>
      </c>
      <c r="B13397" t="s">
        <v>2401</v>
      </c>
      <c r="C13397" t="b">
        <v>1</v>
      </c>
      <c r="D13397" t="s">
        <v>27</v>
      </c>
      <c r="E13397">
        <v>48677.62</v>
      </c>
      <c r="F13397">
        <v>2020</v>
      </c>
    </row>
    <row r="13398" spans="1:6" x14ac:dyDescent="0.25">
      <c r="A13398" t="s">
        <v>2394</v>
      </c>
      <c r="B13398" t="s">
        <v>2401</v>
      </c>
      <c r="C13398" t="b">
        <v>1</v>
      </c>
      <c r="D13398" t="s">
        <v>55</v>
      </c>
      <c r="E13398">
        <v>8837</v>
      </c>
      <c r="F13398">
        <v>2020</v>
      </c>
    </row>
    <row r="13399" spans="1:6" x14ac:dyDescent="0.25">
      <c r="A13399" t="s">
        <v>2454</v>
      </c>
      <c r="B13399" t="s">
        <v>2401</v>
      </c>
      <c r="C13399" t="b">
        <v>1</v>
      </c>
      <c r="D13399" t="s">
        <v>60</v>
      </c>
      <c r="E13399">
        <v>3573</v>
      </c>
      <c r="F13399">
        <v>2020</v>
      </c>
    </row>
    <row r="13400" spans="1:6" x14ac:dyDescent="0.25">
      <c r="A13400" t="s">
        <v>2454</v>
      </c>
      <c r="B13400" t="s">
        <v>2401</v>
      </c>
      <c r="C13400" t="b">
        <v>1</v>
      </c>
      <c r="D13400" t="s">
        <v>60</v>
      </c>
      <c r="E13400">
        <v>5601</v>
      </c>
      <c r="F13400">
        <v>2020</v>
      </c>
    </row>
    <row r="13401" spans="1:6" x14ac:dyDescent="0.25">
      <c r="A13401" t="s">
        <v>2454</v>
      </c>
      <c r="B13401" t="s">
        <v>2401</v>
      </c>
      <c r="C13401" t="b">
        <v>1</v>
      </c>
      <c r="D13401" t="s">
        <v>60</v>
      </c>
      <c r="E13401">
        <v>10619</v>
      </c>
      <c r="F13401">
        <v>2020</v>
      </c>
    </row>
    <row r="13402" spans="1:6" x14ac:dyDescent="0.25">
      <c r="A13402" t="s">
        <v>2394</v>
      </c>
      <c r="B13402" t="s">
        <v>2401</v>
      </c>
      <c r="C13402" t="b">
        <v>1</v>
      </c>
      <c r="D13402" t="s">
        <v>55</v>
      </c>
      <c r="E13402">
        <v>3233</v>
      </c>
      <c r="F13402">
        <v>2020</v>
      </c>
    </row>
    <row r="13403" spans="1:6" x14ac:dyDescent="0.25">
      <c r="A13403" t="s">
        <v>2394</v>
      </c>
      <c r="B13403" t="s">
        <v>2401</v>
      </c>
      <c r="C13403" t="b">
        <v>1</v>
      </c>
      <c r="D13403" t="s">
        <v>55</v>
      </c>
      <c r="E13403">
        <v>2836</v>
      </c>
      <c r="F13403">
        <v>2020</v>
      </c>
    </row>
    <row r="13404" spans="1:6" x14ac:dyDescent="0.25">
      <c r="A13404" t="s">
        <v>2394</v>
      </c>
      <c r="B13404" t="s">
        <v>2401</v>
      </c>
      <c r="C13404" t="b">
        <v>1</v>
      </c>
      <c r="D13404" t="s">
        <v>55</v>
      </c>
      <c r="E13404">
        <v>3067</v>
      </c>
      <c r="F13404">
        <v>2020</v>
      </c>
    </row>
    <row r="13405" spans="1:6" x14ac:dyDescent="0.25">
      <c r="A13405" t="s">
        <v>2394</v>
      </c>
      <c r="B13405" t="s">
        <v>2401</v>
      </c>
      <c r="C13405" t="b">
        <v>1</v>
      </c>
      <c r="D13405" t="s">
        <v>55</v>
      </c>
      <c r="E13405">
        <v>3327</v>
      </c>
      <c r="F13405">
        <v>2020</v>
      </c>
    </row>
    <row r="13406" spans="1:6" x14ac:dyDescent="0.25">
      <c r="A13406" t="s">
        <v>2394</v>
      </c>
      <c r="B13406" t="s">
        <v>2401</v>
      </c>
      <c r="C13406" t="b">
        <v>1</v>
      </c>
      <c r="D13406" t="s">
        <v>55</v>
      </c>
      <c r="E13406">
        <v>6655</v>
      </c>
      <c r="F13406">
        <v>2020</v>
      </c>
    </row>
    <row r="13407" spans="1:6" x14ac:dyDescent="0.25">
      <c r="A13407" t="s">
        <v>2394</v>
      </c>
      <c r="B13407" t="s">
        <v>2401</v>
      </c>
      <c r="C13407" t="b">
        <v>1</v>
      </c>
      <c r="D13407" t="s">
        <v>55</v>
      </c>
      <c r="E13407">
        <v>6006</v>
      </c>
      <c r="F13407">
        <v>2020</v>
      </c>
    </row>
    <row r="13408" spans="1:6" x14ac:dyDescent="0.25">
      <c r="A13408" t="s">
        <v>2394</v>
      </c>
      <c r="B13408" t="s">
        <v>2401</v>
      </c>
      <c r="C13408" t="b">
        <v>1</v>
      </c>
      <c r="D13408" t="s">
        <v>52</v>
      </c>
      <c r="E13408">
        <v>2884</v>
      </c>
      <c r="F13408">
        <v>2020</v>
      </c>
    </row>
    <row r="13409" spans="1:6" x14ac:dyDescent="0.25">
      <c r="A13409" t="s">
        <v>2394</v>
      </c>
      <c r="B13409" t="s">
        <v>2401</v>
      </c>
      <c r="C13409" t="b">
        <v>1</v>
      </c>
      <c r="D13409" t="s">
        <v>8</v>
      </c>
      <c r="E13409">
        <v>1192</v>
      </c>
      <c r="F13409">
        <v>2020</v>
      </c>
    </row>
    <row r="13410" spans="1:6" x14ac:dyDescent="0.25">
      <c r="A13410" t="s">
        <v>2454</v>
      </c>
      <c r="B13410" t="s">
        <v>2401</v>
      </c>
      <c r="C13410" t="b">
        <v>1</v>
      </c>
      <c r="D13410" t="s">
        <v>19</v>
      </c>
      <c r="E13410">
        <v>1602</v>
      </c>
      <c r="F13410">
        <v>2020</v>
      </c>
    </row>
    <row r="13411" spans="1:6" x14ac:dyDescent="0.25">
      <c r="A13411" t="s">
        <v>2394</v>
      </c>
      <c r="B13411" t="s">
        <v>2401</v>
      </c>
      <c r="C13411" t="b">
        <v>1</v>
      </c>
      <c r="D13411" t="s">
        <v>15</v>
      </c>
      <c r="E13411">
        <v>1301</v>
      </c>
      <c r="F13411">
        <v>2020</v>
      </c>
    </row>
    <row r="13412" spans="1:6" x14ac:dyDescent="0.25">
      <c r="A13412" t="s">
        <v>2400</v>
      </c>
      <c r="B13412" t="s">
        <v>2339</v>
      </c>
      <c r="C13412" t="b">
        <v>1</v>
      </c>
      <c r="D13412" t="s">
        <v>40</v>
      </c>
      <c r="E13412">
        <v>812082</v>
      </c>
      <c r="F13412">
        <v>2020</v>
      </c>
    </row>
    <row r="13413" spans="1:6" x14ac:dyDescent="0.25">
      <c r="A13413" t="s">
        <v>2400</v>
      </c>
      <c r="B13413" t="s">
        <v>2339</v>
      </c>
      <c r="C13413" t="b">
        <v>1</v>
      </c>
      <c r="D13413" t="s">
        <v>40</v>
      </c>
      <c r="E13413">
        <v>163519</v>
      </c>
      <c r="F13413">
        <v>2020</v>
      </c>
    </row>
    <row r="13414" spans="1:6" x14ac:dyDescent="0.25">
      <c r="A13414" t="s">
        <v>2400</v>
      </c>
      <c r="B13414" t="s">
        <v>2339</v>
      </c>
      <c r="C13414" t="b">
        <v>1</v>
      </c>
      <c r="D13414" t="s">
        <v>40</v>
      </c>
      <c r="E13414">
        <v>582452</v>
      </c>
      <c r="F13414">
        <v>2020</v>
      </c>
    </row>
    <row r="13415" spans="1:6" x14ac:dyDescent="0.25">
      <c r="A13415" t="s">
        <v>2394</v>
      </c>
      <c r="B13415" t="s">
        <v>2401</v>
      </c>
      <c r="C13415" t="b">
        <v>1</v>
      </c>
      <c r="D13415" t="s">
        <v>55</v>
      </c>
      <c r="E13415">
        <v>8335</v>
      </c>
      <c r="F13415">
        <v>2020</v>
      </c>
    </row>
    <row r="13416" spans="1:6" x14ac:dyDescent="0.25">
      <c r="A13416" t="s">
        <v>2394</v>
      </c>
      <c r="B13416" t="s">
        <v>2401</v>
      </c>
      <c r="C13416" t="b">
        <v>1</v>
      </c>
      <c r="D13416" t="s">
        <v>60</v>
      </c>
      <c r="E13416">
        <v>1690</v>
      </c>
      <c r="F13416">
        <v>2020</v>
      </c>
    </row>
    <row r="13417" spans="1:6" x14ac:dyDescent="0.25">
      <c r="A13417" t="s">
        <v>2394</v>
      </c>
      <c r="B13417" t="s">
        <v>2401</v>
      </c>
      <c r="C13417" t="b">
        <v>1</v>
      </c>
      <c r="D13417" t="s">
        <v>60</v>
      </c>
      <c r="E13417">
        <v>1690</v>
      </c>
      <c r="F13417">
        <v>2020</v>
      </c>
    </row>
    <row r="13418" spans="1:6" x14ac:dyDescent="0.25">
      <c r="A13418" t="s">
        <v>2394</v>
      </c>
      <c r="B13418" t="s">
        <v>2401</v>
      </c>
      <c r="C13418" t="b">
        <v>1</v>
      </c>
      <c r="D13418" t="s">
        <v>60</v>
      </c>
      <c r="E13418">
        <v>1690</v>
      </c>
      <c r="F13418">
        <v>2020</v>
      </c>
    </row>
    <row r="13419" spans="1:6" x14ac:dyDescent="0.25">
      <c r="A13419" t="s">
        <v>2394</v>
      </c>
      <c r="B13419" t="s">
        <v>2401</v>
      </c>
      <c r="C13419" t="b">
        <v>1</v>
      </c>
      <c r="D13419" t="s">
        <v>60</v>
      </c>
      <c r="E13419">
        <v>1690</v>
      </c>
      <c r="F13419">
        <v>2020</v>
      </c>
    </row>
    <row r="13420" spans="1:6" x14ac:dyDescent="0.25">
      <c r="A13420" t="s">
        <v>2454</v>
      </c>
      <c r="B13420" t="s">
        <v>2401</v>
      </c>
      <c r="C13420" t="b">
        <v>1</v>
      </c>
      <c r="D13420" t="s">
        <v>60</v>
      </c>
      <c r="E13420">
        <v>3062</v>
      </c>
      <c r="F13420">
        <v>2020</v>
      </c>
    </row>
    <row r="13421" spans="1:6" x14ac:dyDescent="0.25">
      <c r="A13421" t="s">
        <v>2394</v>
      </c>
      <c r="B13421" t="s">
        <v>2401</v>
      </c>
      <c r="C13421" t="b">
        <v>1</v>
      </c>
      <c r="D13421" t="s">
        <v>88</v>
      </c>
      <c r="E13421">
        <v>1532</v>
      </c>
      <c r="F13421">
        <v>2020</v>
      </c>
    </row>
    <row r="13422" spans="1:6" x14ac:dyDescent="0.25">
      <c r="A13422" t="s">
        <v>2454</v>
      </c>
      <c r="B13422" t="s">
        <v>2401</v>
      </c>
      <c r="C13422" t="b">
        <v>1</v>
      </c>
      <c r="D13422" t="s">
        <v>55</v>
      </c>
      <c r="E13422">
        <v>1677</v>
      </c>
      <c r="F13422">
        <v>2020</v>
      </c>
    </row>
    <row r="13423" spans="1:6" x14ac:dyDescent="0.25">
      <c r="A13423" t="s">
        <v>2454</v>
      </c>
      <c r="B13423" t="s">
        <v>2401</v>
      </c>
      <c r="C13423" t="b">
        <v>1</v>
      </c>
      <c r="D13423" t="s">
        <v>55</v>
      </c>
      <c r="E13423">
        <v>5699</v>
      </c>
      <c r="F13423">
        <v>2020</v>
      </c>
    </row>
    <row r="13424" spans="1:6" x14ac:dyDescent="0.25">
      <c r="A13424" t="s">
        <v>2454</v>
      </c>
      <c r="B13424" t="s">
        <v>2401</v>
      </c>
      <c r="C13424" t="b">
        <v>1</v>
      </c>
      <c r="D13424" t="s">
        <v>55</v>
      </c>
      <c r="E13424">
        <v>5868</v>
      </c>
      <c r="F13424">
        <v>2020</v>
      </c>
    </row>
    <row r="13425" spans="1:6" x14ac:dyDescent="0.25">
      <c r="A13425" t="s">
        <v>2454</v>
      </c>
      <c r="B13425" t="s">
        <v>2401</v>
      </c>
      <c r="C13425" t="b">
        <v>1</v>
      </c>
      <c r="D13425" t="s">
        <v>55</v>
      </c>
      <c r="E13425">
        <v>2095</v>
      </c>
      <c r="F13425">
        <v>2020</v>
      </c>
    </row>
    <row r="13426" spans="1:6" x14ac:dyDescent="0.25">
      <c r="A13426" t="s">
        <v>2454</v>
      </c>
      <c r="B13426" t="s">
        <v>2401</v>
      </c>
      <c r="C13426" t="b">
        <v>1</v>
      </c>
      <c r="D13426" t="s">
        <v>88</v>
      </c>
      <c r="E13426">
        <v>8056</v>
      </c>
      <c r="F13426">
        <v>2020</v>
      </c>
    </row>
    <row r="13427" spans="1:6" x14ac:dyDescent="0.25">
      <c r="A13427" t="s">
        <v>2454</v>
      </c>
      <c r="B13427" t="s">
        <v>2401</v>
      </c>
      <c r="C13427" t="b">
        <v>1</v>
      </c>
      <c r="D13427" t="s">
        <v>88</v>
      </c>
      <c r="E13427">
        <v>3342</v>
      </c>
      <c r="F13427">
        <v>2020</v>
      </c>
    </row>
    <row r="13428" spans="1:6" x14ac:dyDescent="0.25">
      <c r="A13428" t="s">
        <v>2454</v>
      </c>
      <c r="B13428" t="s">
        <v>2401</v>
      </c>
      <c r="C13428" t="b">
        <v>1</v>
      </c>
      <c r="D13428" t="s">
        <v>55</v>
      </c>
      <c r="E13428">
        <v>2626</v>
      </c>
      <c r="F13428">
        <v>2020</v>
      </c>
    </row>
    <row r="13429" spans="1:6" x14ac:dyDescent="0.25">
      <c r="A13429" t="s">
        <v>2454</v>
      </c>
      <c r="B13429" t="s">
        <v>2401</v>
      </c>
      <c r="C13429" t="b">
        <v>1</v>
      </c>
      <c r="D13429" t="s">
        <v>60</v>
      </c>
      <c r="E13429">
        <v>8634</v>
      </c>
      <c r="F13429">
        <v>2020</v>
      </c>
    </row>
    <row r="13430" spans="1:6" x14ac:dyDescent="0.25">
      <c r="A13430" t="s">
        <v>2454</v>
      </c>
      <c r="B13430" t="s">
        <v>2401</v>
      </c>
      <c r="C13430" t="b">
        <v>1</v>
      </c>
      <c r="D13430" t="s">
        <v>60</v>
      </c>
      <c r="E13430">
        <v>8985</v>
      </c>
      <c r="F13430">
        <v>2020</v>
      </c>
    </row>
    <row r="13431" spans="1:6" x14ac:dyDescent="0.25">
      <c r="A13431" t="s">
        <v>2454</v>
      </c>
      <c r="B13431" t="s">
        <v>2401</v>
      </c>
      <c r="C13431" t="b">
        <v>1</v>
      </c>
      <c r="D13431" t="s">
        <v>88</v>
      </c>
      <c r="E13431">
        <v>7942</v>
      </c>
      <c r="F13431">
        <v>2020</v>
      </c>
    </row>
    <row r="13432" spans="1:6" x14ac:dyDescent="0.25">
      <c r="A13432" t="s">
        <v>2454</v>
      </c>
      <c r="B13432" t="s">
        <v>2401</v>
      </c>
      <c r="C13432" t="b">
        <v>1</v>
      </c>
      <c r="D13432" t="s">
        <v>88</v>
      </c>
      <c r="E13432">
        <v>7381</v>
      </c>
      <c r="F13432">
        <v>2020</v>
      </c>
    </row>
    <row r="13433" spans="1:6" x14ac:dyDescent="0.25">
      <c r="A13433" t="s">
        <v>2454</v>
      </c>
      <c r="B13433" t="s">
        <v>2401</v>
      </c>
      <c r="C13433" t="b">
        <v>1</v>
      </c>
      <c r="D13433" t="s">
        <v>88</v>
      </c>
      <c r="E13433">
        <v>8662</v>
      </c>
      <c r="F13433">
        <v>2020</v>
      </c>
    </row>
    <row r="13434" spans="1:6" x14ac:dyDescent="0.25">
      <c r="A13434" t="s">
        <v>2400</v>
      </c>
      <c r="B13434" t="s">
        <v>2339</v>
      </c>
      <c r="C13434" t="b">
        <v>1</v>
      </c>
      <c r="D13434" t="s">
        <v>40</v>
      </c>
      <c r="E13434">
        <v>147472</v>
      </c>
      <c r="F13434">
        <v>2020</v>
      </c>
    </row>
    <row r="13435" spans="1:6" x14ac:dyDescent="0.25">
      <c r="A13435" t="s">
        <v>2454</v>
      </c>
      <c r="B13435" t="s">
        <v>2401</v>
      </c>
      <c r="C13435" t="b">
        <v>1</v>
      </c>
      <c r="D13435" t="s">
        <v>88</v>
      </c>
      <c r="E13435">
        <v>9793</v>
      </c>
      <c r="F13435">
        <v>2020</v>
      </c>
    </row>
    <row r="13436" spans="1:6" x14ac:dyDescent="0.25">
      <c r="A13436" t="s">
        <v>2454</v>
      </c>
      <c r="B13436" t="s">
        <v>2401</v>
      </c>
      <c r="C13436" t="b">
        <v>1</v>
      </c>
      <c r="D13436" t="s">
        <v>60</v>
      </c>
      <c r="E13436">
        <v>8658</v>
      </c>
      <c r="F13436">
        <v>2020</v>
      </c>
    </row>
    <row r="13437" spans="1:6" x14ac:dyDescent="0.25">
      <c r="A13437" t="s">
        <v>2394</v>
      </c>
      <c r="B13437" t="s">
        <v>2339</v>
      </c>
      <c r="C13437" t="b">
        <v>1</v>
      </c>
      <c r="D13437" t="s">
        <v>103</v>
      </c>
      <c r="E13437">
        <v>6433</v>
      </c>
      <c r="F13437">
        <v>2020</v>
      </c>
    </row>
    <row r="13438" spans="1:6" x14ac:dyDescent="0.25">
      <c r="A13438" t="s">
        <v>2394</v>
      </c>
      <c r="B13438" t="s">
        <v>2339</v>
      </c>
      <c r="C13438" t="b">
        <v>1</v>
      </c>
      <c r="D13438" t="s">
        <v>103</v>
      </c>
      <c r="E13438">
        <v>6747</v>
      </c>
      <c r="F13438">
        <v>2020</v>
      </c>
    </row>
    <row r="13439" spans="1:6" x14ac:dyDescent="0.25">
      <c r="A13439" t="s">
        <v>2394</v>
      </c>
      <c r="B13439" t="s">
        <v>2339</v>
      </c>
      <c r="C13439" t="b">
        <v>1</v>
      </c>
      <c r="D13439" t="s">
        <v>103</v>
      </c>
      <c r="E13439">
        <v>6395</v>
      </c>
      <c r="F13439">
        <v>2020</v>
      </c>
    </row>
    <row r="13440" spans="1:6" x14ac:dyDescent="0.25">
      <c r="A13440" t="s">
        <v>2394</v>
      </c>
      <c r="B13440" t="s">
        <v>2339</v>
      </c>
      <c r="C13440" t="b">
        <v>1</v>
      </c>
      <c r="D13440" t="s">
        <v>103</v>
      </c>
      <c r="E13440">
        <v>6788</v>
      </c>
      <c r="F13440">
        <v>2020</v>
      </c>
    </row>
    <row r="13441" spans="1:6" x14ac:dyDescent="0.25">
      <c r="A13441" t="s">
        <v>2394</v>
      </c>
      <c r="B13441" t="s">
        <v>2339</v>
      </c>
      <c r="C13441" t="b">
        <v>1</v>
      </c>
      <c r="D13441" t="s">
        <v>103</v>
      </c>
      <c r="E13441">
        <v>7697</v>
      </c>
      <c r="F13441">
        <v>2020</v>
      </c>
    </row>
    <row r="13442" spans="1:6" x14ac:dyDescent="0.25">
      <c r="A13442" t="s">
        <v>2394</v>
      </c>
      <c r="B13442" t="s">
        <v>2339</v>
      </c>
      <c r="C13442" t="b">
        <v>1</v>
      </c>
      <c r="D13442" t="s">
        <v>103</v>
      </c>
      <c r="E13442">
        <v>6998</v>
      </c>
      <c r="F13442">
        <v>2020</v>
      </c>
    </row>
    <row r="13443" spans="1:6" x14ac:dyDescent="0.25">
      <c r="A13443" t="s">
        <v>2394</v>
      </c>
      <c r="B13443" t="s">
        <v>2339</v>
      </c>
      <c r="C13443" t="b">
        <v>1</v>
      </c>
      <c r="D13443" t="s">
        <v>103</v>
      </c>
      <c r="E13443">
        <v>7113</v>
      </c>
      <c r="F13443">
        <v>2020</v>
      </c>
    </row>
    <row r="13444" spans="1:6" x14ac:dyDescent="0.25">
      <c r="A13444" t="s">
        <v>2454</v>
      </c>
      <c r="B13444" t="s">
        <v>2401</v>
      </c>
      <c r="C13444" t="b">
        <v>1</v>
      </c>
      <c r="D13444" t="s">
        <v>15</v>
      </c>
      <c r="E13444">
        <v>1769</v>
      </c>
      <c r="F13444">
        <v>2020</v>
      </c>
    </row>
    <row r="13445" spans="1:6" x14ac:dyDescent="0.25">
      <c r="A13445" t="s">
        <v>2332</v>
      </c>
      <c r="B13445" t="s">
        <v>2343</v>
      </c>
      <c r="C13445" t="b">
        <v>0</v>
      </c>
      <c r="D13445" t="s">
        <v>15</v>
      </c>
      <c r="E13445">
        <v>435495</v>
      </c>
      <c r="F13445">
        <v>2020</v>
      </c>
    </row>
    <row r="13446" spans="1:6" x14ac:dyDescent="0.25">
      <c r="A13446" t="s">
        <v>2400</v>
      </c>
      <c r="B13446" t="s">
        <v>2343</v>
      </c>
      <c r="C13446" t="b">
        <v>1</v>
      </c>
      <c r="D13446" t="s">
        <v>15</v>
      </c>
      <c r="E13446">
        <v>798330</v>
      </c>
      <c r="F13446">
        <v>2020</v>
      </c>
    </row>
    <row r="13447" spans="1:6" x14ac:dyDescent="0.25">
      <c r="A13447" t="s">
        <v>2332</v>
      </c>
      <c r="B13447" t="s">
        <v>2343</v>
      </c>
      <c r="C13447" t="b">
        <v>0</v>
      </c>
      <c r="D13447" t="s">
        <v>15</v>
      </c>
      <c r="E13447">
        <v>431822</v>
      </c>
      <c r="F13447">
        <v>2020</v>
      </c>
    </row>
    <row r="13448" spans="1:6" x14ac:dyDescent="0.25">
      <c r="A13448" t="s">
        <v>2400</v>
      </c>
      <c r="B13448" t="s">
        <v>2343</v>
      </c>
      <c r="C13448" t="b">
        <v>1</v>
      </c>
      <c r="D13448" t="s">
        <v>15</v>
      </c>
      <c r="E13448">
        <v>853345</v>
      </c>
      <c r="F13448">
        <v>2020</v>
      </c>
    </row>
    <row r="13449" spans="1:6" x14ac:dyDescent="0.25">
      <c r="A13449" t="s">
        <v>2353</v>
      </c>
      <c r="B13449" t="s">
        <v>2350</v>
      </c>
      <c r="C13449" t="b">
        <v>0</v>
      </c>
      <c r="D13449" t="s">
        <v>131</v>
      </c>
      <c r="E13449">
        <v>9.9260000000000002</v>
      </c>
      <c r="F13449">
        <v>2020</v>
      </c>
    </row>
    <row r="13450" spans="1:6" x14ac:dyDescent="0.25">
      <c r="A13450" t="s">
        <v>2342</v>
      </c>
      <c r="B13450" t="s">
        <v>2352</v>
      </c>
      <c r="C13450" t="b">
        <v>0</v>
      </c>
      <c r="D13450" t="s">
        <v>131</v>
      </c>
      <c r="E13450">
        <v>26.074000000000002</v>
      </c>
      <c r="F13450">
        <v>2020</v>
      </c>
    </row>
    <row r="13451" spans="1:6" x14ac:dyDescent="0.25">
      <c r="A13451" t="s">
        <v>2394</v>
      </c>
      <c r="B13451" t="s">
        <v>2401</v>
      </c>
      <c r="C13451" t="b">
        <v>1</v>
      </c>
      <c r="D13451" t="s">
        <v>103</v>
      </c>
      <c r="E13451">
        <v>4404</v>
      </c>
      <c r="F13451">
        <v>2020</v>
      </c>
    </row>
    <row r="13452" spans="1:6" x14ac:dyDescent="0.25">
      <c r="A13452" t="s">
        <v>2454</v>
      </c>
      <c r="B13452" t="s">
        <v>2401</v>
      </c>
      <c r="C13452" t="b">
        <v>1</v>
      </c>
      <c r="D13452" t="s">
        <v>100</v>
      </c>
      <c r="E13452">
        <v>2253</v>
      </c>
      <c r="F13452">
        <v>2020</v>
      </c>
    </row>
    <row r="13453" spans="1:6" x14ac:dyDescent="0.25">
      <c r="A13453" t="s">
        <v>2394</v>
      </c>
      <c r="B13453" t="s">
        <v>2401</v>
      </c>
      <c r="C13453" t="b">
        <v>1</v>
      </c>
      <c r="D13453" t="s">
        <v>88</v>
      </c>
      <c r="E13453">
        <v>3178</v>
      </c>
      <c r="F13453">
        <v>2020</v>
      </c>
    </row>
    <row r="13454" spans="1:6" x14ac:dyDescent="0.25">
      <c r="A13454" t="s">
        <v>2394</v>
      </c>
      <c r="B13454" t="s">
        <v>2401</v>
      </c>
      <c r="C13454" t="b">
        <v>1</v>
      </c>
      <c r="D13454" t="s">
        <v>88</v>
      </c>
      <c r="E13454">
        <v>3668</v>
      </c>
      <c r="F13454">
        <v>2020</v>
      </c>
    </row>
    <row r="13455" spans="1:6" x14ac:dyDescent="0.25">
      <c r="A13455" t="s">
        <v>2394</v>
      </c>
      <c r="B13455" t="s">
        <v>2401</v>
      </c>
      <c r="C13455" t="b">
        <v>1</v>
      </c>
      <c r="D13455" t="s">
        <v>88</v>
      </c>
      <c r="E13455">
        <v>3091</v>
      </c>
      <c r="F13455">
        <v>2020</v>
      </c>
    </row>
    <row r="13456" spans="1:6" x14ac:dyDescent="0.25">
      <c r="A13456" t="s">
        <v>2394</v>
      </c>
      <c r="B13456" t="s">
        <v>2401</v>
      </c>
      <c r="C13456" t="b">
        <v>1</v>
      </c>
      <c r="D13456" t="s">
        <v>88</v>
      </c>
      <c r="E13456">
        <v>1656</v>
      </c>
      <c r="F13456">
        <v>2020</v>
      </c>
    </row>
    <row r="13457" spans="1:6" x14ac:dyDescent="0.25">
      <c r="A13457" t="s">
        <v>2394</v>
      </c>
      <c r="B13457" t="s">
        <v>2401</v>
      </c>
      <c r="C13457" t="b">
        <v>1</v>
      </c>
      <c r="D13457" t="s">
        <v>88</v>
      </c>
      <c r="E13457">
        <v>1738</v>
      </c>
      <c r="F13457">
        <v>2020</v>
      </c>
    </row>
    <row r="13458" spans="1:6" x14ac:dyDescent="0.25">
      <c r="A13458" t="s">
        <v>2394</v>
      </c>
      <c r="B13458" t="s">
        <v>2401</v>
      </c>
      <c r="C13458" t="b">
        <v>1</v>
      </c>
      <c r="D13458" t="s">
        <v>88</v>
      </c>
      <c r="E13458">
        <v>2302</v>
      </c>
      <c r="F13458">
        <v>2020</v>
      </c>
    </row>
    <row r="13459" spans="1:6" x14ac:dyDescent="0.25">
      <c r="A13459" t="s">
        <v>2394</v>
      </c>
      <c r="B13459" t="s">
        <v>2401</v>
      </c>
      <c r="C13459" t="b">
        <v>1</v>
      </c>
      <c r="D13459" t="s">
        <v>88</v>
      </c>
      <c r="E13459">
        <v>3193</v>
      </c>
      <c r="F13459">
        <v>2020</v>
      </c>
    </row>
    <row r="13460" spans="1:6" x14ac:dyDescent="0.25">
      <c r="A13460" t="s">
        <v>2394</v>
      </c>
      <c r="B13460" t="s">
        <v>2401</v>
      </c>
      <c r="C13460" t="b">
        <v>1</v>
      </c>
      <c r="D13460" t="s">
        <v>88</v>
      </c>
      <c r="E13460">
        <v>3330</v>
      </c>
      <c r="F13460">
        <v>2020</v>
      </c>
    </row>
    <row r="13461" spans="1:6" x14ac:dyDescent="0.25">
      <c r="A13461" t="s">
        <v>2394</v>
      </c>
      <c r="B13461" t="s">
        <v>2401</v>
      </c>
      <c r="C13461" t="b">
        <v>1</v>
      </c>
      <c r="D13461" t="s">
        <v>88</v>
      </c>
      <c r="E13461">
        <v>3036</v>
      </c>
      <c r="F13461">
        <v>2020</v>
      </c>
    </row>
    <row r="13462" spans="1:6" x14ac:dyDescent="0.25">
      <c r="A13462" t="s">
        <v>2394</v>
      </c>
      <c r="B13462" t="s">
        <v>2401</v>
      </c>
      <c r="C13462" t="b">
        <v>1</v>
      </c>
      <c r="D13462" t="s">
        <v>88</v>
      </c>
      <c r="E13462">
        <v>3334</v>
      </c>
      <c r="F13462">
        <v>2020</v>
      </c>
    </row>
    <row r="13463" spans="1:6" x14ac:dyDescent="0.25">
      <c r="A13463" t="s">
        <v>2408</v>
      </c>
      <c r="B13463" t="s">
        <v>2339</v>
      </c>
      <c r="C13463" t="b">
        <v>1</v>
      </c>
      <c r="D13463" t="s">
        <v>40</v>
      </c>
      <c r="E13463">
        <v>7092</v>
      </c>
      <c r="F13463">
        <v>2020</v>
      </c>
    </row>
    <row r="13464" spans="1:6" x14ac:dyDescent="0.25">
      <c r="A13464" t="s">
        <v>2454</v>
      </c>
      <c r="B13464" t="s">
        <v>2401</v>
      </c>
      <c r="C13464" t="b">
        <v>1</v>
      </c>
      <c r="D13464" t="s">
        <v>88</v>
      </c>
      <c r="E13464">
        <v>3987</v>
      </c>
      <c r="F13464">
        <v>2020</v>
      </c>
    </row>
    <row r="13465" spans="1:6" x14ac:dyDescent="0.25">
      <c r="A13465" t="s">
        <v>2400</v>
      </c>
      <c r="B13465" t="s">
        <v>2339</v>
      </c>
      <c r="C13465" t="b">
        <v>1</v>
      </c>
      <c r="D13465" t="s">
        <v>40</v>
      </c>
      <c r="E13465">
        <v>1060503</v>
      </c>
      <c r="F13465">
        <v>2020</v>
      </c>
    </row>
    <row r="13466" spans="1:6" x14ac:dyDescent="0.25">
      <c r="A13466" t="s">
        <v>2394</v>
      </c>
      <c r="B13466" t="s">
        <v>2339</v>
      </c>
      <c r="C13466" t="b">
        <v>1</v>
      </c>
      <c r="D13466" t="s">
        <v>40</v>
      </c>
      <c r="E13466">
        <v>1250166</v>
      </c>
      <c r="F13466">
        <v>2020</v>
      </c>
    </row>
    <row r="13467" spans="1:6" x14ac:dyDescent="0.25">
      <c r="A13467" t="s">
        <v>2394</v>
      </c>
      <c r="B13467" t="s">
        <v>2401</v>
      </c>
      <c r="C13467" t="b">
        <v>1</v>
      </c>
      <c r="D13467" t="s">
        <v>55</v>
      </c>
      <c r="E13467">
        <v>5880</v>
      </c>
      <c r="F13467">
        <v>2020</v>
      </c>
    </row>
    <row r="13468" spans="1:6" x14ac:dyDescent="0.25">
      <c r="A13468" t="s">
        <v>2454</v>
      </c>
      <c r="B13468" t="s">
        <v>2401</v>
      </c>
      <c r="C13468" t="b">
        <v>1</v>
      </c>
      <c r="D13468" t="s">
        <v>88</v>
      </c>
      <c r="E13468">
        <v>9490</v>
      </c>
      <c r="F13468">
        <v>2020</v>
      </c>
    </row>
    <row r="13469" spans="1:6" x14ac:dyDescent="0.25">
      <c r="A13469" t="s">
        <v>2454</v>
      </c>
      <c r="B13469" t="s">
        <v>2401</v>
      </c>
      <c r="C13469" t="b">
        <v>1</v>
      </c>
      <c r="D13469" t="s">
        <v>60</v>
      </c>
      <c r="E13469">
        <v>1823</v>
      </c>
      <c r="F13469">
        <v>2020</v>
      </c>
    </row>
    <row r="13470" spans="1:6" x14ac:dyDescent="0.25">
      <c r="A13470" t="s">
        <v>2454</v>
      </c>
      <c r="B13470" t="s">
        <v>2401</v>
      </c>
      <c r="C13470" t="b">
        <v>1</v>
      </c>
      <c r="D13470" t="s">
        <v>60</v>
      </c>
      <c r="E13470">
        <v>1793</v>
      </c>
      <c r="F13470">
        <v>2020</v>
      </c>
    </row>
    <row r="13471" spans="1:6" x14ac:dyDescent="0.25">
      <c r="A13471" t="s">
        <v>2454</v>
      </c>
      <c r="B13471" t="s">
        <v>2401</v>
      </c>
      <c r="C13471" t="b">
        <v>1</v>
      </c>
      <c r="D13471" t="s">
        <v>60</v>
      </c>
      <c r="E13471">
        <v>1658</v>
      </c>
      <c r="F13471">
        <v>2020</v>
      </c>
    </row>
    <row r="13472" spans="1:6" x14ac:dyDescent="0.25">
      <c r="A13472" t="s">
        <v>2454</v>
      </c>
      <c r="B13472" t="s">
        <v>2401</v>
      </c>
      <c r="C13472" t="b">
        <v>1</v>
      </c>
      <c r="D13472" t="s">
        <v>122</v>
      </c>
      <c r="E13472">
        <v>28668</v>
      </c>
      <c r="F13472">
        <v>2020</v>
      </c>
    </row>
    <row r="13473" spans="1:6" x14ac:dyDescent="0.25">
      <c r="A13473" t="s">
        <v>2400</v>
      </c>
      <c r="B13473" t="s">
        <v>2401</v>
      </c>
      <c r="C13473" t="b">
        <v>1</v>
      </c>
      <c r="D13473" t="s">
        <v>114</v>
      </c>
      <c r="E13473">
        <v>254930</v>
      </c>
      <c r="F13473">
        <v>2020</v>
      </c>
    </row>
    <row r="13474" spans="1:6" x14ac:dyDescent="0.25">
      <c r="A13474" t="s">
        <v>2400</v>
      </c>
      <c r="B13474" t="s">
        <v>2339</v>
      </c>
      <c r="C13474" t="b">
        <v>1</v>
      </c>
      <c r="D13474" t="s">
        <v>114</v>
      </c>
      <c r="E13474">
        <v>68784</v>
      </c>
      <c r="F13474">
        <v>2020</v>
      </c>
    </row>
    <row r="13475" spans="1:6" x14ac:dyDescent="0.25">
      <c r="A13475" t="s">
        <v>2394</v>
      </c>
      <c r="B13475" t="s">
        <v>2401</v>
      </c>
      <c r="C13475" t="b">
        <v>1</v>
      </c>
      <c r="D13475" t="s">
        <v>60</v>
      </c>
      <c r="E13475">
        <v>1972</v>
      </c>
      <c r="F13475">
        <v>2020</v>
      </c>
    </row>
    <row r="13476" spans="1:6" x14ac:dyDescent="0.25">
      <c r="A13476" t="s">
        <v>2394</v>
      </c>
      <c r="B13476" t="s">
        <v>2401</v>
      </c>
      <c r="C13476" t="b">
        <v>1</v>
      </c>
      <c r="D13476" t="s">
        <v>60</v>
      </c>
      <c r="E13476">
        <v>1928</v>
      </c>
      <c r="F13476">
        <v>2020</v>
      </c>
    </row>
    <row r="13477" spans="1:6" x14ac:dyDescent="0.25">
      <c r="A13477" t="s">
        <v>2454</v>
      </c>
      <c r="B13477" t="s">
        <v>2401</v>
      </c>
      <c r="C13477" t="b">
        <v>1</v>
      </c>
      <c r="D13477" t="s">
        <v>85</v>
      </c>
      <c r="E13477">
        <v>3162</v>
      </c>
      <c r="F13477">
        <v>2020</v>
      </c>
    </row>
    <row r="13478" spans="1:6" x14ac:dyDescent="0.25">
      <c r="A13478" t="s">
        <v>2454</v>
      </c>
      <c r="B13478" t="s">
        <v>2401</v>
      </c>
      <c r="C13478" t="b">
        <v>1</v>
      </c>
      <c r="D13478" t="s">
        <v>85</v>
      </c>
      <c r="E13478">
        <v>3561</v>
      </c>
      <c r="F13478">
        <v>2020</v>
      </c>
    </row>
    <row r="13479" spans="1:6" x14ac:dyDescent="0.25">
      <c r="A13479" t="s">
        <v>2332</v>
      </c>
      <c r="B13479" t="s">
        <v>2372</v>
      </c>
      <c r="C13479" t="b">
        <v>0</v>
      </c>
      <c r="D13479" t="s">
        <v>85</v>
      </c>
      <c r="E13479">
        <v>-1591</v>
      </c>
      <c r="F13479">
        <v>2020</v>
      </c>
    </row>
    <row r="13480" spans="1:6" x14ac:dyDescent="0.25">
      <c r="A13480" t="s">
        <v>2394</v>
      </c>
      <c r="B13480" t="s">
        <v>2401</v>
      </c>
      <c r="C13480" t="b">
        <v>1</v>
      </c>
      <c r="D13480" t="s">
        <v>60</v>
      </c>
      <c r="E13480">
        <v>2767</v>
      </c>
      <c r="F13480">
        <v>2020</v>
      </c>
    </row>
    <row r="13481" spans="1:6" x14ac:dyDescent="0.25">
      <c r="A13481" t="s">
        <v>2454</v>
      </c>
      <c r="B13481" t="s">
        <v>2401</v>
      </c>
      <c r="C13481" t="b">
        <v>1</v>
      </c>
      <c r="D13481" t="s">
        <v>82</v>
      </c>
      <c r="E13481">
        <v>2567</v>
      </c>
      <c r="F13481">
        <v>2020</v>
      </c>
    </row>
    <row r="13482" spans="1:6" x14ac:dyDescent="0.25">
      <c r="A13482" t="s">
        <v>2408</v>
      </c>
      <c r="B13482" t="s">
        <v>2401</v>
      </c>
      <c r="C13482" t="b">
        <v>0</v>
      </c>
      <c r="D13482" t="s">
        <v>15</v>
      </c>
      <c r="E13482">
        <v>7033</v>
      </c>
      <c r="F13482">
        <v>2020</v>
      </c>
    </row>
    <row r="13483" spans="1:6" x14ac:dyDescent="0.25">
      <c r="A13483" t="s">
        <v>2394</v>
      </c>
      <c r="B13483" t="s">
        <v>2401</v>
      </c>
      <c r="C13483" t="b">
        <v>0</v>
      </c>
      <c r="D13483" t="s">
        <v>32</v>
      </c>
      <c r="E13483">
        <v>2939</v>
      </c>
      <c r="F13483">
        <v>2020</v>
      </c>
    </row>
    <row r="13484" spans="1:6" x14ac:dyDescent="0.25">
      <c r="A13484" t="s">
        <v>2394</v>
      </c>
      <c r="B13484" t="s">
        <v>2401</v>
      </c>
      <c r="C13484" t="b">
        <v>0</v>
      </c>
      <c r="D13484" t="s">
        <v>114</v>
      </c>
      <c r="E13484">
        <v>2152</v>
      </c>
      <c r="F13484">
        <v>2020</v>
      </c>
    </row>
    <row r="13485" spans="1:6" x14ac:dyDescent="0.25">
      <c r="A13485" t="s">
        <v>2400</v>
      </c>
      <c r="B13485" t="s">
        <v>2401</v>
      </c>
      <c r="C13485" t="b">
        <v>1</v>
      </c>
      <c r="D13485" t="s">
        <v>85</v>
      </c>
      <c r="E13485">
        <v>3380</v>
      </c>
      <c r="F13485">
        <v>2020</v>
      </c>
    </row>
    <row r="13486" spans="1:6" x14ac:dyDescent="0.25">
      <c r="A13486" t="s">
        <v>2394</v>
      </c>
      <c r="B13486" t="s">
        <v>2401</v>
      </c>
      <c r="C13486" t="b">
        <v>1</v>
      </c>
      <c r="D13486" t="s">
        <v>85</v>
      </c>
      <c r="E13486">
        <v>2093</v>
      </c>
      <c r="F13486">
        <v>2020</v>
      </c>
    </row>
    <row r="13487" spans="1:6" x14ac:dyDescent="0.25">
      <c r="A13487" t="s">
        <v>2394</v>
      </c>
      <c r="B13487" t="s">
        <v>2401</v>
      </c>
      <c r="C13487" t="b">
        <v>1</v>
      </c>
      <c r="D13487" t="s">
        <v>85</v>
      </c>
      <c r="E13487">
        <v>3020</v>
      </c>
      <c r="F13487">
        <v>2020</v>
      </c>
    </row>
    <row r="13488" spans="1:6" x14ac:dyDescent="0.25">
      <c r="A13488" t="s">
        <v>2394</v>
      </c>
      <c r="B13488" t="s">
        <v>2401</v>
      </c>
      <c r="C13488" t="b">
        <v>1</v>
      </c>
      <c r="D13488" t="s">
        <v>85</v>
      </c>
      <c r="E13488">
        <v>3223</v>
      </c>
      <c r="F13488">
        <v>2020</v>
      </c>
    </row>
    <row r="13489" spans="1:6" x14ac:dyDescent="0.25">
      <c r="A13489" t="s">
        <v>2400</v>
      </c>
      <c r="B13489" t="s">
        <v>2401</v>
      </c>
      <c r="C13489" t="b">
        <v>1</v>
      </c>
      <c r="D13489" t="s">
        <v>85</v>
      </c>
      <c r="E13489">
        <v>3447</v>
      </c>
      <c r="F13489">
        <v>2020</v>
      </c>
    </row>
    <row r="13490" spans="1:6" x14ac:dyDescent="0.25">
      <c r="A13490" t="s">
        <v>2394</v>
      </c>
      <c r="B13490" t="s">
        <v>2401</v>
      </c>
      <c r="C13490" t="b">
        <v>1</v>
      </c>
      <c r="D13490" t="s">
        <v>85</v>
      </c>
      <c r="E13490">
        <v>3039</v>
      </c>
      <c r="F13490">
        <v>2020</v>
      </c>
    </row>
    <row r="13491" spans="1:6" x14ac:dyDescent="0.25">
      <c r="A13491" t="s">
        <v>2394</v>
      </c>
      <c r="B13491" t="s">
        <v>2401</v>
      </c>
      <c r="C13491" t="b">
        <v>1</v>
      </c>
      <c r="D13491" t="s">
        <v>85</v>
      </c>
      <c r="E13491">
        <v>3221</v>
      </c>
      <c r="F13491">
        <v>2020</v>
      </c>
    </row>
    <row r="13492" spans="1:6" x14ac:dyDescent="0.25">
      <c r="A13492" t="s">
        <v>2383</v>
      </c>
      <c r="B13492" t="s">
        <v>2339</v>
      </c>
      <c r="C13492" t="b">
        <v>0</v>
      </c>
      <c r="D13492" t="s">
        <v>131</v>
      </c>
      <c r="E13492">
        <v>21227</v>
      </c>
      <c r="F13492">
        <v>2020</v>
      </c>
    </row>
    <row r="13493" spans="1:6" x14ac:dyDescent="0.25">
      <c r="A13493" t="s">
        <v>2383</v>
      </c>
      <c r="B13493" t="s">
        <v>2350</v>
      </c>
      <c r="C13493" t="b">
        <v>0</v>
      </c>
      <c r="D13493" t="s">
        <v>60</v>
      </c>
      <c r="E13493">
        <v>32</v>
      </c>
      <c r="F13493">
        <v>2020</v>
      </c>
    </row>
    <row r="13494" spans="1:6" x14ac:dyDescent="0.25">
      <c r="A13494" t="s">
        <v>2394</v>
      </c>
      <c r="B13494" t="s">
        <v>2401</v>
      </c>
      <c r="C13494" t="b">
        <v>1</v>
      </c>
      <c r="D13494" t="s">
        <v>63</v>
      </c>
      <c r="E13494">
        <v>124469.79</v>
      </c>
      <c r="F13494">
        <v>2020</v>
      </c>
    </row>
    <row r="13495" spans="1:6" x14ac:dyDescent="0.25">
      <c r="A13495" t="s">
        <v>2394</v>
      </c>
      <c r="B13495" t="s">
        <v>2401</v>
      </c>
      <c r="C13495" t="b">
        <v>1</v>
      </c>
      <c r="D13495" t="s">
        <v>63</v>
      </c>
      <c r="E13495">
        <v>7580</v>
      </c>
      <c r="F13495">
        <v>2020</v>
      </c>
    </row>
    <row r="13496" spans="1:6" x14ac:dyDescent="0.25">
      <c r="A13496" t="s">
        <v>2400</v>
      </c>
      <c r="B13496" t="s">
        <v>2401</v>
      </c>
      <c r="C13496" t="b">
        <v>1</v>
      </c>
      <c r="D13496" t="s">
        <v>27</v>
      </c>
      <c r="E13496">
        <v>10518</v>
      </c>
      <c r="F13496">
        <v>2020</v>
      </c>
    </row>
    <row r="13497" spans="1:6" x14ac:dyDescent="0.25">
      <c r="A13497" t="s">
        <v>2454</v>
      </c>
      <c r="B13497" t="s">
        <v>2401</v>
      </c>
      <c r="C13497" t="b">
        <v>1</v>
      </c>
      <c r="D13497" t="s">
        <v>88</v>
      </c>
      <c r="E13497">
        <v>9292</v>
      </c>
      <c r="F13497">
        <v>2020</v>
      </c>
    </row>
    <row r="13498" spans="1:6" x14ac:dyDescent="0.25">
      <c r="A13498" t="s">
        <v>2454</v>
      </c>
      <c r="B13498" t="s">
        <v>2401</v>
      </c>
      <c r="C13498" t="b">
        <v>1</v>
      </c>
      <c r="D13498" t="s">
        <v>88</v>
      </c>
      <c r="E13498">
        <v>7188</v>
      </c>
      <c r="F13498">
        <v>2020</v>
      </c>
    </row>
    <row r="13499" spans="1:6" x14ac:dyDescent="0.25">
      <c r="A13499" t="s">
        <v>2394</v>
      </c>
      <c r="B13499" t="s">
        <v>2401</v>
      </c>
      <c r="C13499" t="b">
        <v>1</v>
      </c>
      <c r="D13499" t="s">
        <v>97</v>
      </c>
      <c r="E13499">
        <v>3813</v>
      </c>
      <c r="F13499">
        <v>2020</v>
      </c>
    </row>
    <row r="13500" spans="1:6" x14ac:dyDescent="0.25">
      <c r="A13500" t="s">
        <v>2454</v>
      </c>
      <c r="B13500" t="s">
        <v>2401</v>
      </c>
      <c r="C13500" t="b">
        <v>1</v>
      </c>
      <c r="D13500" t="s">
        <v>97</v>
      </c>
      <c r="E13500">
        <v>3709</v>
      </c>
      <c r="F13500">
        <v>2020</v>
      </c>
    </row>
    <row r="13501" spans="1:6" x14ac:dyDescent="0.25">
      <c r="A13501" t="s">
        <v>2454</v>
      </c>
      <c r="B13501" t="s">
        <v>2401</v>
      </c>
      <c r="C13501" t="b">
        <v>1</v>
      </c>
      <c r="D13501" t="s">
        <v>97</v>
      </c>
      <c r="E13501">
        <v>3724</v>
      </c>
      <c r="F13501">
        <v>2020</v>
      </c>
    </row>
    <row r="13502" spans="1:6" x14ac:dyDescent="0.25">
      <c r="A13502" t="s">
        <v>2408</v>
      </c>
      <c r="B13502" t="s">
        <v>2339</v>
      </c>
      <c r="C13502" t="b">
        <v>1</v>
      </c>
      <c r="D13502" t="s">
        <v>40</v>
      </c>
      <c r="E13502">
        <v>6844</v>
      </c>
      <c r="F13502">
        <v>2020</v>
      </c>
    </row>
    <row r="13503" spans="1:6" x14ac:dyDescent="0.25">
      <c r="A13503" t="s">
        <v>2454</v>
      </c>
      <c r="B13503" t="s">
        <v>2401</v>
      </c>
      <c r="C13503" t="b">
        <v>1</v>
      </c>
      <c r="D13503" t="s">
        <v>111</v>
      </c>
      <c r="E13503">
        <v>7785</v>
      </c>
      <c r="F13503">
        <v>2020</v>
      </c>
    </row>
    <row r="13504" spans="1:6" x14ac:dyDescent="0.25">
      <c r="A13504" t="s">
        <v>2380</v>
      </c>
      <c r="B13504" t="s">
        <v>2350</v>
      </c>
      <c r="C13504" t="b">
        <v>0</v>
      </c>
      <c r="D13504" t="s">
        <v>85</v>
      </c>
      <c r="E13504">
        <v>22</v>
      </c>
      <c r="F13504">
        <v>2020</v>
      </c>
    </row>
    <row r="13505" spans="1:6" x14ac:dyDescent="0.25">
      <c r="A13505" t="s">
        <v>2408</v>
      </c>
      <c r="B13505" t="s">
        <v>2352</v>
      </c>
      <c r="C13505" t="b">
        <v>0</v>
      </c>
      <c r="D13505" t="s">
        <v>15</v>
      </c>
      <c r="E13505">
        <v>50114</v>
      </c>
      <c r="F13505">
        <v>2020</v>
      </c>
    </row>
    <row r="13506" spans="1:6" x14ac:dyDescent="0.25">
      <c r="A13506" t="s">
        <v>2400</v>
      </c>
      <c r="B13506" t="s">
        <v>2401</v>
      </c>
      <c r="C13506" t="b">
        <v>1</v>
      </c>
      <c r="D13506" t="s">
        <v>15</v>
      </c>
      <c r="E13506">
        <v>25059.58</v>
      </c>
      <c r="F13506">
        <v>2020</v>
      </c>
    </row>
    <row r="13507" spans="1:6" x14ac:dyDescent="0.25">
      <c r="A13507" t="s">
        <v>2400</v>
      </c>
      <c r="B13507" t="s">
        <v>2401</v>
      </c>
      <c r="C13507" t="b">
        <v>1</v>
      </c>
      <c r="D13507" t="s">
        <v>15</v>
      </c>
      <c r="E13507">
        <v>54467.16</v>
      </c>
      <c r="F13507">
        <v>2020</v>
      </c>
    </row>
    <row r="13508" spans="1:6" x14ac:dyDescent="0.25">
      <c r="A13508" t="s">
        <v>2454</v>
      </c>
      <c r="B13508" t="s">
        <v>2401</v>
      </c>
      <c r="C13508" t="b">
        <v>1</v>
      </c>
      <c r="D13508" t="s">
        <v>82</v>
      </c>
      <c r="E13508">
        <v>5646</v>
      </c>
      <c r="F13508">
        <v>2020</v>
      </c>
    </row>
    <row r="13509" spans="1:6" x14ac:dyDescent="0.25">
      <c r="A13509" t="s">
        <v>2454</v>
      </c>
      <c r="B13509" t="s">
        <v>2401</v>
      </c>
      <c r="C13509" t="b">
        <v>1</v>
      </c>
      <c r="D13509" t="s">
        <v>60</v>
      </c>
      <c r="E13509">
        <v>1556</v>
      </c>
      <c r="F13509">
        <v>2020</v>
      </c>
    </row>
    <row r="13510" spans="1:6" x14ac:dyDescent="0.25">
      <c r="A13510" t="s">
        <v>2454</v>
      </c>
      <c r="B13510" t="s">
        <v>2401</v>
      </c>
      <c r="C13510" t="b">
        <v>1</v>
      </c>
      <c r="D13510" t="s">
        <v>60</v>
      </c>
      <c r="E13510">
        <v>130</v>
      </c>
      <c r="F13510">
        <v>2020</v>
      </c>
    </row>
    <row r="13511" spans="1:6" x14ac:dyDescent="0.25">
      <c r="A13511" t="s">
        <v>2454</v>
      </c>
      <c r="B13511" t="s">
        <v>2401</v>
      </c>
      <c r="C13511" t="b">
        <v>1</v>
      </c>
      <c r="D13511" t="s">
        <v>60</v>
      </c>
      <c r="E13511">
        <v>1781</v>
      </c>
      <c r="F13511">
        <v>2020</v>
      </c>
    </row>
    <row r="13512" spans="1:6" x14ac:dyDescent="0.25">
      <c r="A13512" t="s">
        <v>2446</v>
      </c>
      <c r="B13512" t="s">
        <v>2401</v>
      </c>
      <c r="C13512" t="b">
        <v>1</v>
      </c>
      <c r="D13512" t="s">
        <v>55</v>
      </c>
      <c r="E13512">
        <v>3053</v>
      </c>
      <c r="F13512">
        <v>2020</v>
      </c>
    </row>
    <row r="13513" spans="1:6" x14ac:dyDescent="0.25">
      <c r="A13513" t="s">
        <v>2408</v>
      </c>
      <c r="B13513" t="s">
        <v>2401</v>
      </c>
      <c r="C13513" t="b">
        <v>1</v>
      </c>
      <c r="D13513" t="s">
        <v>55</v>
      </c>
      <c r="E13513">
        <v>3600</v>
      </c>
      <c r="F13513">
        <v>2020</v>
      </c>
    </row>
    <row r="13514" spans="1:6" x14ac:dyDescent="0.25">
      <c r="A13514" t="s">
        <v>2454</v>
      </c>
      <c r="B13514" t="s">
        <v>2401</v>
      </c>
      <c r="C13514" t="b">
        <v>1</v>
      </c>
      <c r="D13514" t="s">
        <v>55</v>
      </c>
      <c r="E13514">
        <v>3125</v>
      </c>
      <c r="F13514">
        <v>2020</v>
      </c>
    </row>
    <row r="13515" spans="1:6" x14ac:dyDescent="0.25">
      <c r="A13515" t="s">
        <v>2454</v>
      </c>
      <c r="B13515" t="s">
        <v>2401</v>
      </c>
      <c r="C13515" t="b">
        <v>1</v>
      </c>
      <c r="D13515" t="s">
        <v>55</v>
      </c>
      <c r="E13515">
        <v>2744</v>
      </c>
      <c r="F13515">
        <v>2020</v>
      </c>
    </row>
    <row r="13516" spans="1:6" x14ac:dyDescent="0.25">
      <c r="A13516" t="s">
        <v>2408</v>
      </c>
      <c r="B13516" t="s">
        <v>2401</v>
      </c>
      <c r="C13516" t="b">
        <v>1</v>
      </c>
      <c r="D13516" t="s">
        <v>55</v>
      </c>
      <c r="E13516">
        <v>2943</v>
      </c>
      <c r="F13516">
        <v>2020</v>
      </c>
    </row>
    <row r="13517" spans="1:6" x14ac:dyDescent="0.25">
      <c r="A13517" t="s">
        <v>2394</v>
      </c>
      <c r="B13517" t="s">
        <v>2401</v>
      </c>
      <c r="C13517" t="b">
        <v>1</v>
      </c>
      <c r="D13517" t="s">
        <v>55</v>
      </c>
      <c r="E13517">
        <v>5324</v>
      </c>
      <c r="F13517">
        <v>2020</v>
      </c>
    </row>
    <row r="13518" spans="1:6" x14ac:dyDescent="0.25">
      <c r="A13518" t="s">
        <v>2408</v>
      </c>
      <c r="B13518" t="s">
        <v>2401</v>
      </c>
      <c r="C13518" t="b">
        <v>1</v>
      </c>
      <c r="D13518" t="s">
        <v>55</v>
      </c>
      <c r="E13518">
        <v>3280</v>
      </c>
      <c r="F13518">
        <v>2020</v>
      </c>
    </row>
    <row r="13519" spans="1:6" x14ac:dyDescent="0.25">
      <c r="A13519" t="s">
        <v>2454</v>
      </c>
      <c r="B13519" t="s">
        <v>2401</v>
      </c>
      <c r="C13519" t="b">
        <v>1</v>
      </c>
      <c r="D13519" t="s">
        <v>88</v>
      </c>
      <c r="E13519">
        <v>3764</v>
      </c>
      <c r="F13519">
        <v>2020</v>
      </c>
    </row>
    <row r="13520" spans="1:6" x14ac:dyDescent="0.25">
      <c r="A13520" t="s">
        <v>2454</v>
      </c>
      <c r="B13520" t="s">
        <v>2401</v>
      </c>
      <c r="C13520" t="b">
        <v>1</v>
      </c>
      <c r="D13520" t="s">
        <v>88</v>
      </c>
      <c r="E13520">
        <v>9395</v>
      </c>
      <c r="F13520">
        <v>2020</v>
      </c>
    </row>
    <row r="13521" spans="1:6" x14ac:dyDescent="0.25">
      <c r="A13521" t="s">
        <v>2400</v>
      </c>
      <c r="B13521" t="s">
        <v>2401</v>
      </c>
      <c r="C13521" t="b">
        <v>1</v>
      </c>
      <c r="D13521" t="s">
        <v>24</v>
      </c>
      <c r="E13521">
        <v>120465</v>
      </c>
      <c r="F13521">
        <v>2020</v>
      </c>
    </row>
    <row r="13522" spans="1:6" x14ac:dyDescent="0.25">
      <c r="A13522" t="s">
        <v>2454</v>
      </c>
      <c r="B13522" t="s">
        <v>2401</v>
      </c>
      <c r="C13522" t="b">
        <v>1</v>
      </c>
      <c r="D13522" t="s">
        <v>52</v>
      </c>
      <c r="E13522">
        <v>5395</v>
      </c>
      <c r="F13522">
        <v>2020</v>
      </c>
    </row>
    <row r="13523" spans="1:6" x14ac:dyDescent="0.25">
      <c r="A13523" t="s">
        <v>2394</v>
      </c>
      <c r="B13523" t="s">
        <v>2401</v>
      </c>
      <c r="C13523" t="b">
        <v>1</v>
      </c>
      <c r="D13523" t="s">
        <v>60</v>
      </c>
      <c r="E13523">
        <v>7783</v>
      </c>
      <c r="F13523">
        <v>2020</v>
      </c>
    </row>
    <row r="13524" spans="1:6" x14ac:dyDescent="0.25">
      <c r="A13524" t="s">
        <v>2394</v>
      </c>
      <c r="B13524" t="s">
        <v>2401</v>
      </c>
      <c r="C13524" t="b">
        <v>1</v>
      </c>
      <c r="D13524" t="s">
        <v>60</v>
      </c>
      <c r="E13524">
        <v>7774</v>
      </c>
      <c r="F13524">
        <v>2020</v>
      </c>
    </row>
    <row r="13525" spans="1:6" x14ac:dyDescent="0.25">
      <c r="A13525" t="s">
        <v>2400</v>
      </c>
      <c r="B13525" t="s">
        <v>2401</v>
      </c>
      <c r="C13525" t="b">
        <v>1</v>
      </c>
      <c r="D13525" t="s">
        <v>105</v>
      </c>
      <c r="E13525">
        <v>947</v>
      </c>
      <c r="F13525">
        <v>2020</v>
      </c>
    </row>
    <row r="13526" spans="1:6" x14ac:dyDescent="0.25">
      <c r="A13526" t="s">
        <v>2400</v>
      </c>
      <c r="B13526" t="s">
        <v>2401</v>
      </c>
      <c r="C13526" t="b">
        <v>1</v>
      </c>
      <c r="D13526" t="s">
        <v>105</v>
      </c>
      <c r="E13526">
        <v>228</v>
      </c>
      <c r="F13526">
        <v>2020</v>
      </c>
    </row>
    <row r="13527" spans="1:6" x14ac:dyDescent="0.25">
      <c r="A13527" t="s">
        <v>2332</v>
      </c>
      <c r="B13527" t="s">
        <v>2372</v>
      </c>
      <c r="C13527" t="b">
        <v>0</v>
      </c>
      <c r="D13527" t="s">
        <v>55</v>
      </c>
      <c r="E13527">
        <v>-5</v>
      </c>
      <c r="F13527">
        <v>2020</v>
      </c>
    </row>
    <row r="13528" spans="1:6" x14ac:dyDescent="0.25">
      <c r="A13528" t="s">
        <v>2400</v>
      </c>
      <c r="B13528" t="s">
        <v>2339</v>
      </c>
      <c r="C13528" t="b">
        <v>1</v>
      </c>
      <c r="D13528" t="s">
        <v>42</v>
      </c>
      <c r="E13528">
        <v>600342</v>
      </c>
      <c r="F13528">
        <v>2020</v>
      </c>
    </row>
    <row r="13529" spans="1:6" x14ac:dyDescent="0.25">
      <c r="A13529" t="s">
        <v>2394</v>
      </c>
      <c r="B13529" t="s">
        <v>2401</v>
      </c>
      <c r="C13529" t="b">
        <v>1</v>
      </c>
      <c r="D13529" t="s">
        <v>88</v>
      </c>
      <c r="E13529">
        <v>10907</v>
      </c>
      <c r="F13529">
        <v>2020</v>
      </c>
    </row>
    <row r="13530" spans="1:6" x14ac:dyDescent="0.25">
      <c r="A13530" t="s">
        <v>2454</v>
      </c>
      <c r="B13530" t="s">
        <v>2401</v>
      </c>
      <c r="C13530" t="b">
        <v>1</v>
      </c>
      <c r="D13530" t="s">
        <v>16</v>
      </c>
      <c r="E13530">
        <v>3539</v>
      </c>
      <c r="F13530">
        <v>2020</v>
      </c>
    </row>
    <row r="13531" spans="1:6" x14ac:dyDescent="0.25">
      <c r="A13531" t="s">
        <v>2394</v>
      </c>
      <c r="B13531" t="s">
        <v>2401</v>
      </c>
      <c r="C13531" t="b">
        <v>1</v>
      </c>
      <c r="D13531" t="s">
        <v>79</v>
      </c>
      <c r="E13531">
        <v>2289</v>
      </c>
      <c r="F13531">
        <v>2020</v>
      </c>
    </row>
    <row r="13532" spans="1:6" x14ac:dyDescent="0.25">
      <c r="A13532" t="s">
        <v>2454</v>
      </c>
      <c r="B13532" t="s">
        <v>2401</v>
      </c>
      <c r="C13532" t="b">
        <v>1</v>
      </c>
      <c r="D13532" t="s">
        <v>55</v>
      </c>
      <c r="E13532">
        <v>2656</v>
      </c>
      <c r="F13532">
        <v>2020</v>
      </c>
    </row>
    <row r="13533" spans="1:6" x14ac:dyDescent="0.25">
      <c r="A13533" t="s">
        <v>2394</v>
      </c>
      <c r="B13533" t="s">
        <v>2339</v>
      </c>
      <c r="C13533" t="b">
        <v>1</v>
      </c>
      <c r="D13533" t="s">
        <v>114</v>
      </c>
      <c r="E13533">
        <v>148388</v>
      </c>
      <c r="F13533">
        <v>2020</v>
      </c>
    </row>
    <row r="13534" spans="1:6" x14ac:dyDescent="0.25">
      <c r="A13534" t="s">
        <v>2454</v>
      </c>
      <c r="B13534" t="s">
        <v>2401</v>
      </c>
      <c r="C13534" t="b">
        <v>1</v>
      </c>
      <c r="D13534" t="s">
        <v>105</v>
      </c>
      <c r="E13534">
        <v>4851</v>
      </c>
      <c r="F13534">
        <v>2020</v>
      </c>
    </row>
    <row r="13535" spans="1:6" x14ac:dyDescent="0.25">
      <c r="A13535" t="s">
        <v>2454</v>
      </c>
      <c r="B13535" t="s">
        <v>2401</v>
      </c>
      <c r="C13535" t="b">
        <v>1</v>
      </c>
      <c r="D13535" t="s">
        <v>16</v>
      </c>
      <c r="E13535">
        <v>4139</v>
      </c>
      <c r="F13535">
        <v>2020</v>
      </c>
    </row>
    <row r="13536" spans="1:6" x14ac:dyDescent="0.25">
      <c r="A13536" t="s">
        <v>2394</v>
      </c>
      <c r="B13536" t="s">
        <v>2401</v>
      </c>
      <c r="C13536" t="b">
        <v>1</v>
      </c>
      <c r="D13536" t="s">
        <v>88</v>
      </c>
      <c r="E13536">
        <v>7803</v>
      </c>
      <c r="F13536">
        <v>2020</v>
      </c>
    </row>
    <row r="13537" spans="1:6" x14ac:dyDescent="0.25">
      <c r="A13537" t="s">
        <v>2454</v>
      </c>
      <c r="B13537" t="s">
        <v>2401</v>
      </c>
      <c r="C13537" t="b">
        <v>1</v>
      </c>
      <c r="D13537" t="s">
        <v>97</v>
      </c>
      <c r="E13537">
        <v>11924</v>
      </c>
      <c r="F13537">
        <v>2020</v>
      </c>
    </row>
    <row r="13538" spans="1:6" x14ac:dyDescent="0.25">
      <c r="A13538" t="s">
        <v>2454</v>
      </c>
      <c r="B13538" t="s">
        <v>2401</v>
      </c>
      <c r="C13538" t="b">
        <v>1</v>
      </c>
      <c r="D13538" t="s">
        <v>15</v>
      </c>
      <c r="E13538">
        <v>2372</v>
      </c>
      <c r="F13538">
        <v>2020</v>
      </c>
    </row>
    <row r="13539" spans="1:6" x14ac:dyDescent="0.25">
      <c r="A13539" t="s">
        <v>2454</v>
      </c>
      <c r="B13539" t="s">
        <v>2401</v>
      </c>
      <c r="C13539" t="b">
        <v>1</v>
      </c>
      <c r="D13539" t="s">
        <v>16</v>
      </c>
      <c r="E13539">
        <v>3669</v>
      </c>
      <c r="F13539">
        <v>2020</v>
      </c>
    </row>
    <row r="13540" spans="1:6" x14ac:dyDescent="0.25">
      <c r="A13540" t="s">
        <v>2454</v>
      </c>
      <c r="B13540" t="s">
        <v>2401</v>
      </c>
      <c r="C13540" t="b">
        <v>1</v>
      </c>
      <c r="D13540" t="s">
        <v>16</v>
      </c>
      <c r="E13540">
        <v>3674</v>
      </c>
      <c r="F13540">
        <v>2020</v>
      </c>
    </row>
    <row r="13541" spans="1:6" x14ac:dyDescent="0.25">
      <c r="A13541" t="s">
        <v>2454</v>
      </c>
      <c r="B13541" t="s">
        <v>2401</v>
      </c>
      <c r="C13541" t="b">
        <v>1</v>
      </c>
      <c r="D13541" t="s">
        <v>16</v>
      </c>
      <c r="E13541">
        <v>3278</v>
      </c>
      <c r="F13541">
        <v>2020</v>
      </c>
    </row>
    <row r="13542" spans="1:6" x14ac:dyDescent="0.25">
      <c r="A13542" t="s">
        <v>2454</v>
      </c>
      <c r="B13542" t="s">
        <v>2401</v>
      </c>
      <c r="C13542" t="b">
        <v>1</v>
      </c>
      <c r="D13542" t="s">
        <v>15</v>
      </c>
      <c r="E13542">
        <v>3997</v>
      </c>
      <c r="F13542">
        <v>2020</v>
      </c>
    </row>
    <row r="13543" spans="1:6" x14ac:dyDescent="0.25">
      <c r="A13543" t="s">
        <v>2400</v>
      </c>
      <c r="B13543" t="s">
        <v>2339</v>
      </c>
      <c r="C13543" t="b">
        <v>1</v>
      </c>
      <c r="D13543" t="s">
        <v>108</v>
      </c>
      <c r="E13543">
        <v>553034.42000000004</v>
      </c>
      <c r="F13543">
        <v>2020</v>
      </c>
    </row>
    <row r="13544" spans="1:6" x14ac:dyDescent="0.25">
      <c r="A13544" t="s">
        <v>2400</v>
      </c>
      <c r="B13544" t="s">
        <v>2401</v>
      </c>
      <c r="C13544" t="b">
        <v>1</v>
      </c>
      <c r="D13544" t="s">
        <v>114</v>
      </c>
      <c r="E13544">
        <v>477835</v>
      </c>
      <c r="F13544">
        <v>2020</v>
      </c>
    </row>
    <row r="13545" spans="1:6" x14ac:dyDescent="0.25">
      <c r="A13545" t="s">
        <v>2338</v>
      </c>
      <c r="B13545" t="s">
        <v>2350</v>
      </c>
      <c r="C13545" t="b">
        <v>0</v>
      </c>
      <c r="D13545" t="s">
        <v>85</v>
      </c>
      <c r="E13545">
        <v>57</v>
      </c>
      <c r="F13545">
        <v>2020</v>
      </c>
    </row>
    <row r="13546" spans="1:6" x14ac:dyDescent="0.25">
      <c r="A13546" t="s">
        <v>2394</v>
      </c>
      <c r="B13546" t="s">
        <v>2401</v>
      </c>
      <c r="C13546" t="b">
        <v>1</v>
      </c>
      <c r="D13546" t="s">
        <v>16</v>
      </c>
      <c r="E13546">
        <v>3704</v>
      </c>
      <c r="F13546">
        <v>2020</v>
      </c>
    </row>
    <row r="13547" spans="1:6" x14ac:dyDescent="0.25">
      <c r="A13547" t="s">
        <v>2394</v>
      </c>
      <c r="B13547" t="s">
        <v>2401</v>
      </c>
      <c r="C13547" t="b">
        <v>1</v>
      </c>
      <c r="D13547" t="s">
        <v>16</v>
      </c>
      <c r="E13547">
        <v>3730</v>
      </c>
      <c r="F13547">
        <v>2020</v>
      </c>
    </row>
    <row r="13548" spans="1:6" x14ac:dyDescent="0.25">
      <c r="A13548" t="s">
        <v>2394</v>
      </c>
      <c r="B13548" t="s">
        <v>2401</v>
      </c>
      <c r="C13548" t="b">
        <v>1</v>
      </c>
      <c r="D13548" t="s">
        <v>16</v>
      </c>
      <c r="E13548">
        <v>3246</v>
      </c>
      <c r="F13548">
        <v>2020</v>
      </c>
    </row>
    <row r="13549" spans="1:6" x14ac:dyDescent="0.25">
      <c r="A13549" t="s">
        <v>2394</v>
      </c>
      <c r="B13549" t="s">
        <v>2401</v>
      </c>
      <c r="C13549" t="b">
        <v>1</v>
      </c>
      <c r="D13549" t="s">
        <v>16</v>
      </c>
      <c r="E13549">
        <v>3734</v>
      </c>
      <c r="F13549">
        <v>2020</v>
      </c>
    </row>
    <row r="13550" spans="1:6" x14ac:dyDescent="0.25">
      <c r="A13550" t="s">
        <v>2394</v>
      </c>
      <c r="B13550" t="s">
        <v>2401</v>
      </c>
      <c r="C13550" t="b">
        <v>1</v>
      </c>
      <c r="D13550" t="s">
        <v>16</v>
      </c>
      <c r="E13550">
        <v>3551</v>
      </c>
      <c r="F13550">
        <v>2020</v>
      </c>
    </row>
    <row r="13551" spans="1:6" x14ac:dyDescent="0.25">
      <c r="A13551" t="s">
        <v>2394</v>
      </c>
      <c r="B13551" t="s">
        <v>2401</v>
      </c>
      <c r="C13551" t="b">
        <v>1</v>
      </c>
      <c r="D13551" t="s">
        <v>16</v>
      </c>
      <c r="E13551">
        <v>3758</v>
      </c>
      <c r="F13551">
        <v>2020</v>
      </c>
    </row>
    <row r="13552" spans="1:6" x14ac:dyDescent="0.25">
      <c r="A13552" t="s">
        <v>2332</v>
      </c>
      <c r="B13552" t="s">
        <v>2372</v>
      </c>
      <c r="C13552" t="b">
        <v>0</v>
      </c>
      <c r="D13552" t="s">
        <v>55</v>
      </c>
      <c r="E13552">
        <v>-69</v>
      </c>
      <c r="F13552">
        <v>2020</v>
      </c>
    </row>
    <row r="13553" spans="1:6" x14ac:dyDescent="0.25">
      <c r="A13553" t="s">
        <v>2394</v>
      </c>
      <c r="B13553" t="s">
        <v>2339</v>
      </c>
      <c r="C13553" t="b">
        <v>1</v>
      </c>
      <c r="D13553" t="s">
        <v>114</v>
      </c>
      <c r="E13553">
        <v>460399</v>
      </c>
      <c r="F13553">
        <v>2020</v>
      </c>
    </row>
    <row r="13554" spans="1:6" x14ac:dyDescent="0.25">
      <c r="A13554" t="s">
        <v>2394</v>
      </c>
      <c r="B13554" t="s">
        <v>2339</v>
      </c>
      <c r="C13554" t="b">
        <v>1</v>
      </c>
      <c r="D13554" t="s">
        <v>114</v>
      </c>
      <c r="E13554">
        <v>1286943</v>
      </c>
      <c r="F13554">
        <v>2020</v>
      </c>
    </row>
    <row r="13555" spans="1:6" x14ac:dyDescent="0.25">
      <c r="A13555" t="s">
        <v>2394</v>
      </c>
      <c r="B13555" t="s">
        <v>2401</v>
      </c>
      <c r="C13555" t="b">
        <v>1</v>
      </c>
      <c r="D13555" t="s">
        <v>16</v>
      </c>
      <c r="E13555">
        <v>5145</v>
      </c>
      <c r="F13555">
        <v>2020</v>
      </c>
    </row>
    <row r="13556" spans="1:6" x14ac:dyDescent="0.25">
      <c r="A13556" t="s">
        <v>2454</v>
      </c>
      <c r="B13556" t="s">
        <v>2401</v>
      </c>
      <c r="C13556" t="b">
        <v>1</v>
      </c>
      <c r="D13556" t="s">
        <v>55</v>
      </c>
      <c r="E13556">
        <v>1748</v>
      </c>
      <c r="F13556">
        <v>2020</v>
      </c>
    </row>
    <row r="13557" spans="1:6" x14ac:dyDescent="0.25">
      <c r="A13557" t="s">
        <v>2454</v>
      </c>
      <c r="B13557" t="s">
        <v>2401</v>
      </c>
      <c r="C13557" t="b">
        <v>1</v>
      </c>
      <c r="D13557" t="s">
        <v>55</v>
      </c>
      <c r="E13557">
        <v>2650</v>
      </c>
      <c r="F13557">
        <v>2020</v>
      </c>
    </row>
    <row r="13558" spans="1:6" x14ac:dyDescent="0.25">
      <c r="A13558" t="s">
        <v>2454</v>
      </c>
      <c r="B13558" t="s">
        <v>2401</v>
      </c>
      <c r="C13558" t="b">
        <v>1</v>
      </c>
      <c r="D13558" t="s">
        <v>55</v>
      </c>
      <c r="E13558">
        <v>1609</v>
      </c>
      <c r="F13558">
        <v>2020</v>
      </c>
    </row>
    <row r="13559" spans="1:6" x14ac:dyDescent="0.25">
      <c r="A13559" t="s">
        <v>2394</v>
      </c>
      <c r="B13559" t="s">
        <v>2401</v>
      </c>
      <c r="C13559" t="b">
        <v>1</v>
      </c>
      <c r="D13559" t="s">
        <v>60</v>
      </c>
      <c r="E13559">
        <v>6728</v>
      </c>
      <c r="F13559">
        <v>2020</v>
      </c>
    </row>
    <row r="13560" spans="1:6" x14ac:dyDescent="0.25">
      <c r="A13560" t="s">
        <v>2394</v>
      </c>
      <c r="B13560" t="s">
        <v>2401</v>
      </c>
      <c r="C13560" t="b">
        <v>1</v>
      </c>
      <c r="D13560" t="s">
        <v>97</v>
      </c>
      <c r="E13560">
        <v>11784</v>
      </c>
      <c r="F13560">
        <v>2020</v>
      </c>
    </row>
    <row r="13561" spans="1:6" x14ac:dyDescent="0.25">
      <c r="A13561" t="s">
        <v>2394</v>
      </c>
      <c r="B13561" t="s">
        <v>2339</v>
      </c>
      <c r="C13561" t="b">
        <v>1</v>
      </c>
      <c r="D13561" t="s">
        <v>60</v>
      </c>
      <c r="E13561">
        <v>388904</v>
      </c>
      <c r="F13561">
        <v>2020</v>
      </c>
    </row>
    <row r="13562" spans="1:6" x14ac:dyDescent="0.25">
      <c r="A13562" t="s">
        <v>2394</v>
      </c>
      <c r="B13562" t="s">
        <v>2350</v>
      </c>
      <c r="C13562" t="b">
        <v>0</v>
      </c>
      <c r="D13562" t="s">
        <v>85</v>
      </c>
      <c r="E13562">
        <v>37</v>
      </c>
      <c r="F13562">
        <v>2020</v>
      </c>
    </row>
    <row r="13563" spans="1:6" x14ac:dyDescent="0.25">
      <c r="A13563" t="s">
        <v>2373</v>
      </c>
      <c r="B13563" t="s">
        <v>2350</v>
      </c>
      <c r="C13563" t="b">
        <v>0</v>
      </c>
      <c r="D13563" t="s">
        <v>85</v>
      </c>
      <c r="E13563">
        <v>5</v>
      </c>
      <c r="F13563">
        <v>2020</v>
      </c>
    </row>
    <row r="13564" spans="1:6" x14ac:dyDescent="0.25">
      <c r="A13564" t="s">
        <v>2454</v>
      </c>
      <c r="B13564" t="s">
        <v>2401</v>
      </c>
      <c r="C13564" t="b">
        <v>1</v>
      </c>
      <c r="D13564" t="s">
        <v>97</v>
      </c>
      <c r="E13564">
        <v>20592</v>
      </c>
      <c r="F13564">
        <v>2020</v>
      </c>
    </row>
    <row r="13565" spans="1:6" x14ac:dyDescent="0.25">
      <c r="A13565" t="s">
        <v>2454</v>
      </c>
      <c r="B13565" t="s">
        <v>2401</v>
      </c>
      <c r="C13565" t="b">
        <v>0</v>
      </c>
      <c r="D13565" t="s">
        <v>15</v>
      </c>
      <c r="E13565">
        <v>2589</v>
      </c>
      <c r="F13565">
        <v>2020</v>
      </c>
    </row>
    <row r="13566" spans="1:6" x14ac:dyDescent="0.25">
      <c r="A13566" t="s">
        <v>2454</v>
      </c>
      <c r="B13566" t="s">
        <v>2401</v>
      </c>
      <c r="C13566" t="b">
        <v>0</v>
      </c>
      <c r="D13566" t="s">
        <v>15</v>
      </c>
      <c r="E13566">
        <v>2551</v>
      </c>
      <c r="F13566">
        <v>2020</v>
      </c>
    </row>
    <row r="13567" spans="1:6" x14ac:dyDescent="0.25">
      <c r="A13567" t="s">
        <v>2454</v>
      </c>
      <c r="B13567" t="s">
        <v>2401</v>
      </c>
      <c r="C13567" t="b">
        <v>0</v>
      </c>
      <c r="D13567" t="s">
        <v>15</v>
      </c>
      <c r="E13567">
        <v>4164</v>
      </c>
      <c r="F13567">
        <v>2020</v>
      </c>
    </row>
    <row r="13568" spans="1:6" x14ac:dyDescent="0.25">
      <c r="A13568" t="s">
        <v>2454</v>
      </c>
      <c r="B13568" t="s">
        <v>2401</v>
      </c>
      <c r="C13568" t="b">
        <v>0</v>
      </c>
      <c r="D13568" t="s">
        <v>15</v>
      </c>
      <c r="E13568">
        <v>2319</v>
      </c>
      <c r="F13568">
        <v>2020</v>
      </c>
    </row>
    <row r="13569" spans="1:6" x14ac:dyDescent="0.25">
      <c r="A13569" t="s">
        <v>2394</v>
      </c>
      <c r="B13569" t="s">
        <v>2401</v>
      </c>
      <c r="C13569" t="b">
        <v>1</v>
      </c>
      <c r="D13569" t="s">
        <v>15</v>
      </c>
      <c r="E13569">
        <v>253578</v>
      </c>
      <c r="F13569">
        <v>2020</v>
      </c>
    </row>
    <row r="13570" spans="1:6" x14ac:dyDescent="0.25">
      <c r="A13570" t="s">
        <v>2394</v>
      </c>
      <c r="B13570" t="s">
        <v>2343</v>
      </c>
      <c r="C13570" t="b">
        <v>1</v>
      </c>
      <c r="D13570" t="s">
        <v>58</v>
      </c>
      <c r="E13570">
        <v>18744</v>
      </c>
      <c r="F13570">
        <v>2020</v>
      </c>
    </row>
    <row r="13571" spans="1:6" x14ac:dyDescent="0.25">
      <c r="A13571" t="s">
        <v>2394</v>
      </c>
      <c r="B13571" t="s">
        <v>2343</v>
      </c>
      <c r="C13571" t="b">
        <v>1</v>
      </c>
      <c r="D13571" t="s">
        <v>58</v>
      </c>
      <c r="E13571">
        <v>236205</v>
      </c>
      <c r="F13571">
        <v>2020</v>
      </c>
    </row>
    <row r="13572" spans="1:6" x14ac:dyDescent="0.25">
      <c r="A13572" t="s">
        <v>2400</v>
      </c>
      <c r="B13572" t="s">
        <v>2339</v>
      </c>
      <c r="C13572" t="b">
        <v>1</v>
      </c>
      <c r="D13572" t="s">
        <v>58</v>
      </c>
      <c r="E13572">
        <v>301028</v>
      </c>
      <c r="F13572">
        <v>2020</v>
      </c>
    </row>
    <row r="13573" spans="1:6" x14ac:dyDescent="0.25">
      <c r="A13573" t="s">
        <v>2454</v>
      </c>
      <c r="B13573" t="s">
        <v>2339</v>
      </c>
      <c r="C13573" t="b">
        <v>1</v>
      </c>
      <c r="D13573" t="s">
        <v>60</v>
      </c>
      <c r="E13573">
        <v>141079</v>
      </c>
      <c r="F13573">
        <v>2020</v>
      </c>
    </row>
    <row r="13574" spans="1:6" x14ac:dyDescent="0.25">
      <c r="A13574" t="s">
        <v>2454</v>
      </c>
      <c r="B13574" t="s">
        <v>2401</v>
      </c>
      <c r="C13574" t="b">
        <v>1</v>
      </c>
      <c r="D13574" t="s">
        <v>103</v>
      </c>
      <c r="E13574">
        <v>3494</v>
      </c>
      <c r="F13574">
        <v>2020</v>
      </c>
    </row>
    <row r="13575" spans="1:6" x14ac:dyDescent="0.25">
      <c r="A13575" t="s">
        <v>2394</v>
      </c>
      <c r="B13575" t="s">
        <v>2401</v>
      </c>
      <c r="C13575" t="b">
        <v>1</v>
      </c>
      <c r="D13575" t="s">
        <v>103</v>
      </c>
      <c r="E13575">
        <v>6521</v>
      </c>
      <c r="F13575">
        <v>2020</v>
      </c>
    </row>
    <row r="13576" spans="1:6" x14ac:dyDescent="0.25">
      <c r="A13576" t="s">
        <v>2454</v>
      </c>
      <c r="B13576" t="s">
        <v>2401</v>
      </c>
      <c r="C13576" t="b">
        <v>1</v>
      </c>
      <c r="D13576" t="s">
        <v>85</v>
      </c>
      <c r="E13576">
        <v>3481</v>
      </c>
      <c r="F13576">
        <v>2020</v>
      </c>
    </row>
    <row r="13577" spans="1:6" x14ac:dyDescent="0.25">
      <c r="A13577" t="s">
        <v>2454</v>
      </c>
      <c r="B13577" t="s">
        <v>2401</v>
      </c>
      <c r="C13577" t="b">
        <v>1</v>
      </c>
      <c r="D13577" t="s">
        <v>88</v>
      </c>
      <c r="E13577">
        <v>11467</v>
      </c>
      <c r="F13577">
        <v>2020</v>
      </c>
    </row>
    <row r="13578" spans="1:6" x14ac:dyDescent="0.25">
      <c r="A13578" t="s">
        <v>2394</v>
      </c>
      <c r="B13578" t="s">
        <v>2401</v>
      </c>
      <c r="C13578" t="b">
        <v>1</v>
      </c>
      <c r="D13578" t="s">
        <v>37</v>
      </c>
      <c r="E13578">
        <v>9156</v>
      </c>
      <c r="F13578">
        <v>2020</v>
      </c>
    </row>
    <row r="13579" spans="1:6" x14ac:dyDescent="0.25">
      <c r="A13579" t="s">
        <v>2394</v>
      </c>
      <c r="B13579" t="s">
        <v>2401</v>
      </c>
      <c r="C13579" t="b">
        <v>1</v>
      </c>
      <c r="D13579" t="s">
        <v>79</v>
      </c>
      <c r="E13579">
        <v>7983</v>
      </c>
      <c r="F13579">
        <v>2020</v>
      </c>
    </row>
    <row r="13580" spans="1:6" x14ac:dyDescent="0.25">
      <c r="A13580" t="s">
        <v>2332</v>
      </c>
      <c r="B13580" t="s">
        <v>2345</v>
      </c>
      <c r="C13580" t="b">
        <v>0</v>
      </c>
      <c r="D13580" t="s">
        <v>69</v>
      </c>
      <c r="E13580">
        <v>0</v>
      </c>
      <c r="F13580">
        <v>2020</v>
      </c>
    </row>
    <row r="13581" spans="1:6" x14ac:dyDescent="0.25">
      <c r="A13581" t="s">
        <v>2353</v>
      </c>
      <c r="B13581" t="s">
        <v>2347</v>
      </c>
      <c r="C13581" t="b">
        <v>0</v>
      </c>
      <c r="D13581" t="s">
        <v>69</v>
      </c>
      <c r="E13581">
        <v>550.28599999999994</v>
      </c>
      <c r="F13581">
        <v>2020</v>
      </c>
    </row>
    <row r="13582" spans="1:6" x14ac:dyDescent="0.25">
      <c r="A13582" t="s">
        <v>2338</v>
      </c>
      <c r="B13582" t="s">
        <v>2345</v>
      </c>
      <c r="C13582" t="b">
        <v>0</v>
      </c>
      <c r="D13582" t="s">
        <v>69</v>
      </c>
      <c r="E13582">
        <v>4993.7139999999999</v>
      </c>
      <c r="F13582">
        <v>2020</v>
      </c>
    </row>
    <row r="13583" spans="1:6" x14ac:dyDescent="0.25">
      <c r="A13583" t="s">
        <v>2446</v>
      </c>
      <c r="B13583" t="s">
        <v>2401</v>
      </c>
      <c r="C13583" t="b">
        <v>1</v>
      </c>
      <c r="D13583" t="s">
        <v>40</v>
      </c>
      <c r="E13583">
        <v>2619</v>
      </c>
      <c r="F13583">
        <v>2020</v>
      </c>
    </row>
    <row r="13584" spans="1:6" x14ac:dyDescent="0.25">
      <c r="A13584" t="s">
        <v>2338</v>
      </c>
      <c r="B13584" t="s">
        <v>2341</v>
      </c>
      <c r="C13584" t="b">
        <v>1</v>
      </c>
      <c r="D13584" t="s">
        <v>85</v>
      </c>
      <c r="E13584">
        <v>20953</v>
      </c>
      <c r="F13584">
        <v>2020</v>
      </c>
    </row>
    <row r="13585" spans="1:6" x14ac:dyDescent="0.25">
      <c r="A13585" t="s">
        <v>2446</v>
      </c>
      <c r="B13585" t="s">
        <v>2401</v>
      </c>
      <c r="C13585" t="b">
        <v>0</v>
      </c>
      <c r="D13585" t="s">
        <v>52</v>
      </c>
      <c r="E13585">
        <v>2870</v>
      </c>
      <c r="F13585">
        <v>2020</v>
      </c>
    </row>
    <row r="13586" spans="1:6" x14ac:dyDescent="0.25">
      <c r="A13586" t="s">
        <v>2408</v>
      </c>
      <c r="B13586" t="s">
        <v>2401</v>
      </c>
      <c r="C13586" t="b">
        <v>1</v>
      </c>
      <c r="D13586" t="s">
        <v>55</v>
      </c>
      <c r="E13586">
        <v>3177</v>
      </c>
      <c r="F13586">
        <v>2020</v>
      </c>
    </row>
    <row r="13587" spans="1:6" x14ac:dyDescent="0.25">
      <c r="A13587" t="s">
        <v>2454</v>
      </c>
      <c r="B13587" t="s">
        <v>2401</v>
      </c>
      <c r="C13587" t="b">
        <v>0</v>
      </c>
      <c r="D13587" t="s">
        <v>79</v>
      </c>
      <c r="E13587">
        <v>2576</v>
      </c>
      <c r="F13587">
        <v>2020</v>
      </c>
    </row>
    <row r="13588" spans="1:6" x14ac:dyDescent="0.25">
      <c r="A13588" t="s">
        <v>2454</v>
      </c>
      <c r="B13588" t="s">
        <v>2401</v>
      </c>
      <c r="C13588" t="b">
        <v>0</v>
      </c>
      <c r="D13588" t="s">
        <v>79</v>
      </c>
      <c r="E13588">
        <v>1554</v>
      </c>
      <c r="F13588">
        <v>2020</v>
      </c>
    </row>
    <row r="13589" spans="1:6" x14ac:dyDescent="0.25">
      <c r="A13589" t="s">
        <v>2394</v>
      </c>
      <c r="B13589" t="s">
        <v>2401</v>
      </c>
      <c r="C13589" t="b">
        <v>1</v>
      </c>
      <c r="D13589" t="s">
        <v>52</v>
      </c>
      <c r="E13589">
        <v>9177</v>
      </c>
      <c r="F13589">
        <v>2020</v>
      </c>
    </row>
    <row r="13590" spans="1:6" x14ac:dyDescent="0.25">
      <c r="A13590" t="s">
        <v>2394</v>
      </c>
      <c r="B13590" t="s">
        <v>2401</v>
      </c>
      <c r="C13590" t="b">
        <v>1</v>
      </c>
      <c r="D13590" t="s">
        <v>88</v>
      </c>
      <c r="E13590">
        <v>11126</v>
      </c>
      <c r="F13590">
        <v>2020</v>
      </c>
    </row>
    <row r="13591" spans="1:6" x14ac:dyDescent="0.25">
      <c r="A13591" t="s">
        <v>2394</v>
      </c>
      <c r="B13591" t="s">
        <v>2401</v>
      </c>
      <c r="C13591" t="b">
        <v>1</v>
      </c>
      <c r="D13591" t="s">
        <v>88</v>
      </c>
      <c r="E13591">
        <v>10882</v>
      </c>
      <c r="F13591">
        <v>2020</v>
      </c>
    </row>
    <row r="13592" spans="1:6" x14ac:dyDescent="0.25">
      <c r="A13592" t="s">
        <v>2394</v>
      </c>
      <c r="B13592" t="s">
        <v>2401</v>
      </c>
      <c r="C13592" t="b">
        <v>1</v>
      </c>
      <c r="D13592" t="s">
        <v>88</v>
      </c>
      <c r="E13592">
        <v>10405</v>
      </c>
      <c r="F13592">
        <v>2020</v>
      </c>
    </row>
    <row r="13593" spans="1:6" x14ac:dyDescent="0.25">
      <c r="A13593" t="s">
        <v>2400</v>
      </c>
      <c r="B13593" t="s">
        <v>2401</v>
      </c>
      <c r="C13593" t="b">
        <v>1</v>
      </c>
      <c r="D13593" t="s">
        <v>52</v>
      </c>
      <c r="E13593">
        <v>3496</v>
      </c>
      <c r="F13593">
        <v>2020</v>
      </c>
    </row>
    <row r="13594" spans="1:6" x14ac:dyDescent="0.25">
      <c r="A13594" t="s">
        <v>2400</v>
      </c>
      <c r="B13594" t="s">
        <v>2401</v>
      </c>
      <c r="C13594" t="b">
        <v>1</v>
      </c>
      <c r="D13594" t="s">
        <v>52</v>
      </c>
      <c r="E13594">
        <v>9447</v>
      </c>
      <c r="F13594">
        <v>2020</v>
      </c>
    </row>
    <row r="13595" spans="1:6" x14ac:dyDescent="0.25">
      <c r="A13595" t="s">
        <v>2454</v>
      </c>
      <c r="B13595" t="s">
        <v>2339</v>
      </c>
      <c r="C13595" t="b">
        <v>1</v>
      </c>
      <c r="D13595" t="s">
        <v>71</v>
      </c>
      <c r="E13595">
        <v>12180</v>
      </c>
      <c r="F13595">
        <v>2020</v>
      </c>
    </row>
    <row r="13596" spans="1:6" x14ac:dyDescent="0.25">
      <c r="A13596" t="s">
        <v>2394</v>
      </c>
      <c r="B13596" t="s">
        <v>2401</v>
      </c>
      <c r="C13596" t="b">
        <v>1</v>
      </c>
      <c r="D13596" t="s">
        <v>60</v>
      </c>
      <c r="E13596">
        <v>775</v>
      </c>
      <c r="F13596">
        <v>2020</v>
      </c>
    </row>
    <row r="13597" spans="1:6" x14ac:dyDescent="0.25">
      <c r="A13597" t="s">
        <v>2394</v>
      </c>
      <c r="B13597" t="s">
        <v>2401</v>
      </c>
      <c r="C13597" t="b">
        <v>1</v>
      </c>
      <c r="D13597" t="s">
        <v>60</v>
      </c>
      <c r="E13597">
        <v>1909</v>
      </c>
      <c r="F13597">
        <v>2020</v>
      </c>
    </row>
    <row r="13598" spans="1:6" x14ac:dyDescent="0.25">
      <c r="A13598" t="s">
        <v>2394</v>
      </c>
      <c r="B13598" t="s">
        <v>2401</v>
      </c>
      <c r="C13598" t="b">
        <v>1</v>
      </c>
      <c r="D13598" t="s">
        <v>60</v>
      </c>
      <c r="E13598">
        <v>2111</v>
      </c>
      <c r="F13598">
        <v>2020</v>
      </c>
    </row>
    <row r="13599" spans="1:6" x14ac:dyDescent="0.25">
      <c r="A13599" t="s">
        <v>2394</v>
      </c>
      <c r="B13599" t="s">
        <v>2401</v>
      </c>
      <c r="C13599" t="b">
        <v>1</v>
      </c>
      <c r="D13599" t="s">
        <v>60</v>
      </c>
      <c r="E13599">
        <v>2155</v>
      </c>
      <c r="F13599">
        <v>2020</v>
      </c>
    </row>
    <row r="13600" spans="1:6" x14ac:dyDescent="0.25">
      <c r="A13600" t="s">
        <v>2394</v>
      </c>
      <c r="B13600" t="s">
        <v>2401</v>
      </c>
      <c r="C13600" t="b">
        <v>1</v>
      </c>
      <c r="D13600" t="s">
        <v>60</v>
      </c>
      <c r="E13600">
        <v>1282</v>
      </c>
      <c r="F13600">
        <v>2020</v>
      </c>
    </row>
    <row r="13601" spans="1:6" x14ac:dyDescent="0.25">
      <c r="A13601" t="s">
        <v>2394</v>
      </c>
      <c r="B13601" t="s">
        <v>2401</v>
      </c>
      <c r="C13601" t="b">
        <v>1</v>
      </c>
      <c r="D13601" t="s">
        <v>60</v>
      </c>
      <c r="E13601">
        <v>2014</v>
      </c>
      <c r="F13601">
        <v>2020</v>
      </c>
    </row>
    <row r="13602" spans="1:6" x14ac:dyDescent="0.25">
      <c r="A13602" t="s">
        <v>2454</v>
      </c>
      <c r="B13602" t="s">
        <v>2401</v>
      </c>
      <c r="C13602" t="b">
        <v>1</v>
      </c>
      <c r="D13602" t="s">
        <v>88</v>
      </c>
      <c r="E13602">
        <v>179206</v>
      </c>
      <c r="F13602">
        <v>2020</v>
      </c>
    </row>
    <row r="13603" spans="1:6" x14ac:dyDescent="0.25">
      <c r="A13603" t="s">
        <v>2332</v>
      </c>
      <c r="B13603" t="s">
        <v>2401</v>
      </c>
      <c r="C13603" t="b">
        <v>0</v>
      </c>
      <c r="D13603" t="s">
        <v>105</v>
      </c>
      <c r="E13603">
        <v>0</v>
      </c>
      <c r="F13603">
        <v>2020</v>
      </c>
    </row>
    <row r="13604" spans="1:6" x14ac:dyDescent="0.25">
      <c r="A13604" t="s">
        <v>2400</v>
      </c>
      <c r="B13604" t="s">
        <v>2401</v>
      </c>
      <c r="C13604" t="b">
        <v>1</v>
      </c>
      <c r="D13604" t="s">
        <v>105</v>
      </c>
      <c r="E13604">
        <v>89</v>
      </c>
      <c r="F13604">
        <v>2020</v>
      </c>
    </row>
    <row r="13605" spans="1:6" x14ac:dyDescent="0.25">
      <c r="A13605" t="s">
        <v>2394</v>
      </c>
      <c r="B13605" t="s">
        <v>2401</v>
      </c>
      <c r="C13605" t="b">
        <v>0</v>
      </c>
      <c r="D13605" t="s">
        <v>122</v>
      </c>
      <c r="E13605">
        <v>1595</v>
      </c>
      <c r="F13605">
        <v>2020</v>
      </c>
    </row>
    <row r="13606" spans="1:6" x14ac:dyDescent="0.25">
      <c r="A13606" t="s">
        <v>2394</v>
      </c>
      <c r="B13606" t="s">
        <v>2339</v>
      </c>
      <c r="C13606" t="b">
        <v>1</v>
      </c>
      <c r="D13606" t="s">
        <v>114</v>
      </c>
      <c r="E13606">
        <v>742123</v>
      </c>
      <c r="F13606">
        <v>2020</v>
      </c>
    </row>
    <row r="13607" spans="1:6" x14ac:dyDescent="0.25">
      <c r="A13607" t="s">
        <v>2394</v>
      </c>
      <c r="B13607" t="s">
        <v>2401</v>
      </c>
      <c r="C13607" t="b">
        <v>1</v>
      </c>
      <c r="D13607" t="s">
        <v>60</v>
      </c>
      <c r="E13607">
        <v>2134</v>
      </c>
      <c r="F13607">
        <v>2020</v>
      </c>
    </row>
    <row r="13608" spans="1:6" x14ac:dyDescent="0.25">
      <c r="A13608" t="s">
        <v>2394</v>
      </c>
      <c r="B13608" t="s">
        <v>2401</v>
      </c>
      <c r="C13608" t="b">
        <v>1</v>
      </c>
      <c r="D13608" t="s">
        <v>60</v>
      </c>
      <c r="E13608">
        <v>2134</v>
      </c>
      <c r="F13608">
        <v>2020</v>
      </c>
    </row>
    <row r="13609" spans="1:6" x14ac:dyDescent="0.25">
      <c r="A13609" t="s">
        <v>2394</v>
      </c>
      <c r="B13609" t="s">
        <v>2401</v>
      </c>
      <c r="C13609" t="b">
        <v>1</v>
      </c>
      <c r="D13609" t="s">
        <v>60</v>
      </c>
      <c r="E13609">
        <v>2079</v>
      </c>
      <c r="F13609">
        <v>2020</v>
      </c>
    </row>
    <row r="13610" spans="1:6" x14ac:dyDescent="0.25">
      <c r="A13610" t="s">
        <v>2394</v>
      </c>
      <c r="B13610" t="s">
        <v>2401</v>
      </c>
      <c r="C13610" t="b">
        <v>1</v>
      </c>
      <c r="D13610" t="s">
        <v>60</v>
      </c>
      <c r="E13610">
        <v>1308</v>
      </c>
      <c r="F13610">
        <v>2020</v>
      </c>
    </row>
    <row r="13611" spans="1:6" x14ac:dyDescent="0.25">
      <c r="A13611" t="s">
        <v>2394</v>
      </c>
      <c r="B13611" t="s">
        <v>2401</v>
      </c>
      <c r="C13611" t="b">
        <v>1</v>
      </c>
      <c r="D13611" t="s">
        <v>60</v>
      </c>
      <c r="E13611">
        <v>1310</v>
      </c>
      <c r="F13611">
        <v>2020</v>
      </c>
    </row>
    <row r="13612" spans="1:6" x14ac:dyDescent="0.25">
      <c r="A13612" t="s">
        <v>2454</v>
      </c>
      <c r="B13612" t="s">
        <v>2401</v>
      </c>
      <c r="C13612" t="b">
        <v>1</v>
      </c>
      <c r="D13612" t="s">
        <v>55</v>
      </c>
      <c r="E13612">
        <v>1611</v>
      </c>
      <c r="F13612">
        <v>2020</v>
      </c>
    </row>
    <row r="13613" spans="1:6" x14ac:dyDescent="0.25">
      <c r="A13613" t="s">
        <v>2400</v>
      </c>
      <c r="B13613" t="s">
        <v>2339</v>
      </c>
      <c r="C13613" t="b">
        <v>1</v>
      </c>
      <c r="D13613" t="s">
        <v>60</v>
      </c>
      <c r="E13613">
        <v>81879</v>
      </c>
      <c r="F13613">
        <v>2020</v>
      </c>
    </row>
    <row r="13614" spans="1:6" x14ac:dyDescent="0.25">
      <c r="A13614" t="s">
        <v>2394</v>
      </c>
      <c r="B13614" t="s">
        <v>2401</v>
      </c>
      <c r="C13614" t="b">
        <v>1</v>
      </c>
      <c r="D13614" t="s">
        <v>60</v>
      </c>
      <c r="E13614">
        <v>9129</v>
      </c>
      <c r="F13614">
        <v>2020</v>
      </c>
    </row>
    <row r="13615" spans="1:6" x14ac:dyDescent="0.25">
      <c r="A13615" t="s">
        <v>2455</v>
      </c>
      <c r="B13615" t="s">
        <v>2350</v>
      </c>
      <c r="C13615" t="b">
        <v>0</v>
      </c>
      <c r="D13615" t="s">
        <v>85</v>
      </c>
      <c r="E13615">
        <v>15</v>
      </c>
      <c r="F13615">
        <v>2020</v>
      </c>
    </row>
    <row r="13616" spans="1:6" x14ac:dyDescent="0.25">
      <c r="A13616" t="s">
        <v>2394</v>
      </c>
      <c r="B13616" t="s">
        <v>2401</v>
      </c>
      <c r="C13616" t="b">
        <v>1</v>
      </c>
      <c r="D13616" t="s">
        <v>27</v>
      </c>
      <c r="E13616">
        <v>220873.02</v>
      </c>
      <c r="F13616">
        <v>2020</v>
      </c>
    </row>
    <row r="13617" spans="1:6" x14ac:dyDescent="0.25">
      <c r="A13617" t="s">
        <v>2454</v>
      </c>
      <c r="B13617" t="s">
        <v>2401</v>
      </c>
      <c r="C13617" t="b">
        <v>1</v>
      </c>
      <c r="D13617" t="s">
        <v>55</v>
      </c>
      <c r="E13617">
        <v>7323</v>
      </c>
      <c r="F13617">
        <v>2020</v>
      </c>
    </row>
    <row r="13618" spans="1:6" x14ac:dyDescent="0.25">
      <c r="A13618" t="s">
        <v>2454</v>
      </c>
      <c r="B13618" t="s">
        <v>2401</v>
      </c>
      <c r="C13618" t="b">
        <v>1</v>
      </c>
      <c r="D13618" t="s">
        <v>55</v>
      </c>
      <c r="E13618">
        <v>6825</v>
      </c>
      <c r="F13618">
        <v>2020</v>
      </c>
    </row>
    <row r="13619" spans="1:6" x14ac:dyDescent="0.25">
      <c r="A13619" t="s">
        <v>2454</v>
      </c>
      <c r="B13619" t="s">
        <v>2401</v>
      </c>
      <c r="C13619" t="b">
        <v>1</v>
      </c>
      <c r="D13619" t="s">
        <v>55</v>
      </c>
      <c r="E13619">
        <v>1797</v>
      </c>
      <c r="F13619">
        <v>2020</v>
      </c>
    </row>
    <row r="13620" spans="1:6" x14ac:dyDescent="0.25">
      <c r="A13620" t="s">
        <v>2454</v>
      </c>
      <c r="B13620" t="s">
        <v>2401</v>
      </c>
      <c r="C13620" t="b">
        <v>1</v>
      </c>
      <c r="D13620" t="s">
        <v>55</v>
      </c>
      <c r="E13620">
        <v>2330</v>
      </c>
      <c r="F13620">
        <v>2020</v>
      </c>
    </row>
    <row r="13621" spans="1:6" x14ac:dyDescent="0.25">
      <c r="A13621" t="s">
        <v>2454</v>
      </c>
      <c r="B13621" t="s">
        <v>2401</v>
      </c>
      <c r="C13621" t="b">
        <v>1</v>
      </c>
      <c r="D13621" t="s">
        <v>55</v>
      </c>
      <c r="E13621">
        <v>2416</v>
      </c>
      <c r="F13621">
        <v>2020</v>
      </c>
    </row>
    <row r="13622" spans="1:6" x14ac:dyDescent="0.25">
      <c r="A13622" t="s">
        <v>2332</v>
      </c>
      <c r="B13622" t="s">
        <v>2372</v>
      </c>
      <c r="C13622" t="b">
        <v>0</v>
      </c>
      <c r="D13622" t="s">
        <v>16</v>
      </c>
      <c r="E13622">
        <v>-133</v>
      </c>
      <c r="F13622">
        <v>2020</v>
      </c>
    </row>
    <row r="13623" spans="1:6" x14ac:dyDescent="0.25">
      <c r="A13623" t="s">
        <v>2394</v>
      </c>
      <c r="B13623" t="s">
        <v>2401</v>
      </c>
      <c r="C13623" t="b">
        <v>1</v>
      </c>
      <c r="D13623" t="s">
        <v>173</v>
      </c>
      <c r="E13623">
        <v>9022</v>
      </c>
      <c r="F13623">
        <v>2020</v>
      </c>
    </row>
    <row r="13624" spans="1:6" x14ac:dyDescent="0.25">
      <c r="A13624" t="s">
        <v>2394</v>
      </c>
      <c r="B13624" t="s">
        <v>2401</v>
      </c>
      <c r="C13624" t="b">
        <v>1</v>
      </c>
      <c r="D13624" t="s">
        <v>27</v>
      </c>
      <c r="E13624">
        <v>276272</v>
      </c>
      <c r="F13624">
        <v>2020</v>
      </c>
    </row>
    <row r="13625" spans="1:6" x14ac:dyDescent="0.25">
      <c r="A13625" t="s">
        <v>2394</v>
      </c>
      <c r="B13625" t="s">
        <v>2401</v>
      </c>
      <c r="C13625" t="b">
        <v>1</v>
      </c>
      <c r="D13625" t="s">
        <v>16</v>
      </c>
      <c r="E13625">
        <v>86395</v>
      </c>
      <c r="F13625">
        <v>2020</v>
      </c>
    </row>
    <row r="13626" spans="1:6" x14ac:dyDescent="0.25">
      <c r="A13626" t="s">
        <v>2400</v>
      </c>
      <c r="B13626" t="s">
        <v>2401</v>
      </c>
      <c r="C13626" t="b">
        <v>1</v>
      </c>
      <c r="D13626" t="s">
        <v>27</v>
      </c>
      <c r="E13626">
        <v>53239</v>
      </c>
      <c r="F13626">
        <v>2020</v>
      </c>
    </row>
    <row r="13627" spans="1:6" x14ac:dyDescent="0.25">
      <c r="A13627" t="s">
        <v>2454</v>
      </c>
      <c r="B13627" t="s">
        <v>2401</v>
      </c>
      <c r="C13627" t="b">
        <v>1</v>
      </c>
      <c r="D13627" t="s">
        <v>15</v>
      </c>
      <c r="E13627">
        <v>3363</v>
      </c>
      <c r="F13627">
        <v>2020</v>
      </c>
    </row>
    <row r="13628" spans="1:6" x14ac:dyDescent="0.25">
      <c r="A13628" t="s">
        <v>2394</v>
      </c>
      <c r="B13628" t="s">
        <v>2339</v>
      </c>
      <c r="C13628" t="b">
        <v>1</v>
      </c>
      <c r="D13628" t="s">
        <v>90</v>
      </c>
      <c r="E13628">
        <v>879469</v>
      </c>
      <c r="F13628">
        <v>2020</v>
      </c>
    </row>
    <row r="13629" spans="1:6" x14ac:dyDescent="0.25">
      <c r="A13629" t="s">
        <v>2332</v>
      </c>
      <c r="B13629" t="s">
        <v>2372</v>
      </c>
      <c r="C13629" t="b">
        <v>0</v>
      </c>
      <c r="D13629" t="s">
        <v>119</v>
      </c>
      <c r="E13629">
        <v>-1372</v>
      </c>
      <c r="F13629">
        <v>2020</v>
      </c>
    </row>
    <row r="13630" spans="1:6" x14ac:dyDescent="0.25">
      <c r="A13630" t="s">
        <v>2394</v>
      </c>
      <c r="B13630" t="s">
        <v>2401</v>
      </c>
      <c r="C13630" t="b">
        <v>1</v>
      </c>
      <c r="D13630" t="s">
        <v>119</v>
      </c>
      <c r="E13630">
        <v>7439</v>
      </c>
      <c r="F13630">
        <v>2020</v>
      </c>
    </row>
    <row r="13631" spans="1:6" x14ac:dyDescent="0.25">
      <c r="A13631" t="s">
        <v>2332</v>
      </c>
      <c r="B13631" t="s">
        <v>2372</v>
      </c>
      <c r="C13631" t="b">
        <v>0</v>
      </c>
      <c r="D13631" t="s">
        <v>119</v>
      </c>
      <c r="E13631">
        <v>-1371</v>
      </c>
      <c r="F13631">
        <v>2020</v>
      </c>
    </row>
    <row r="13632" spans="1:6" x14ac:dyDescent="0.25">
      <c r="A13632" t="s">
        <v>2394</v>
      </c>
      <c r="B13632" t="s">
        <v>2401</v>
      </c>
      <c r="C13632" t="b">
        <v>1</v>
      </c>
      <c r="D13632" t="s">
        <v>119</v>
      </c>
      <c r="E13632">
        <v>8369</v>
      </c>
      <c r="F13632">
        <v>2020</v>
      </c>
    </row>
    <row r="13633" spans="1:6" x14ac:dyDescent="0.25">
      <c r="A13633" t="s">
        <v>2332</v>
      </c>
      <c r="B13633" t="s">
        <v>2372</v>
      </c>
      <c r="C13633" t="b">
        <v>0</v>
      </c>
      <c r="D13633" t="s">
        <v>119</v>
      </c>
      <c r="E13633">
        <v>-1369</v>
      </c>
      <c r="F13633">
        <v>2020</v>
      </c>
    </row>
    <row r="13634" spans="1:6" x14ac:dyDescent="0.25">
      <c r="A13634" t="s">
        <v>2394</v>
      </c>
      <c r="B13634" t="s">
        <v>2401</v>
      </c>
      <c r="C13634" t="b">
        <v>1</v>
      </c>
      <c r="D13634" t="s">
        <v>119</v>
      </c>
      <c r="E13634">
        <v>7136</v>
      </c>
      <c r="F13634">
        <v>2020</v>
      </c>
    </row>
    <row r="13635" spans="1:6" x14ac:dyDescent="0.25">
      <c r="A13635" t="s">
        <v>2394</v>
      </c>
      <c r="B13635" t="s">
        <v>2401</v>
      </c>
      <c r="C13635" t="b">
        <v>1</v>
      </c>
      <c r="D13635" t="s">
        <v>85</v>
      </c>
      <c r="E13635">
        <v>26625</v>
      </c>
      <c r="F13635">
        <v>2020</v>
      </c>
    </row>
    <row r="13636" spans="1:6" x14ac:dyDescent="0.25">
      <c r="A13636" t="s">
        <v>2394</v>
      </c>
      <c r="B13636" t="s">
        <v>2401</v>
      </c>
      <c r="C13636" t="b">
        <v>1</v>
      </c>
      <c r="D13636" t="s">
        <v>27</v>
      </c>
      <c r="E13636">
        <v>7627</v>
      </c>
      <c r="F13636">
        <v>2020</v>
      </c>
    </row>
    <row r="13637" spans="1:6" x14ac:dyDescent="0.25">
      <c r="A13637" t="s">
        <v>2408</v>
      </c>
      <c r="B13637" t="s">
        <v>2401</v>
      </c>
      <c r="C13637" t="b">
        <v>1</v>
      </c>
      <c r="D13637" t="s">
        <v>27</v>
      </c>
      <c r="E13637">
        <v>1219</v>
      </c>
      <c r="F13637">
        <v>2020</v>
      </c>
    </row>
    <row r="13638" spans="1:6" x14ac:dyDescent="0.25">
      <c r="A13638" t="s">
        <v>2400</v>
      </c>
      <c r="B13638" t="s">
        <v>2401</v>
      </c>
      <c r="C13638" t="b">
        <v>1</v>
      </c>
      <c r="D13638" t="s">
        <v>24</v>
      </c>
      <c r="E13638">
        <v>136332</v>
      </c>
      <c r="F13638">
        <v>2020</v>
      </c>
    </row>
    <row r="13639" spans="1:6" x14ac:dyDescent="0.25">
      <c r="A13639" t="s">
        <v>2454</v>
      </c>
      <c r="B13639" t="s">
        <v>2401</v>
      </c>
      <c r="C13639" t="b">
        <v>1</v>
      </c>
      <c r="D13639" t="s">
        <v>105</v>
      </c>
      <c r="E13639">
        <v>2526</v>
      </c>
      <c r="F13639">
        <v>2020</v>
      </c>
    </row>
    <row r="13640" spans="1:6" x14ac:dyDescent="0.25">
      <c r="A13640" t="s">
        <v>2394</v>
      </c>
      <c r="B13640" t="s">
        <v>2401</v>
      </c>
      <c r="C13640" t="b">
        <v>1</v>
      </c>
      <c r="D13640" t="s">
        <v>105</v>
      </c>
      <c r="E13640">
        <v>2046</v>
      </c>
      <c r="F13640">
        <v>2020</v>
      </c>
    </row>
    <row r="13641" spans="1:6" x14ac:dyDescent="0.25">
      <c r="A13641" t="s">
        <v>2394</v>
      </c>
      <c r="B13641" t="s">
        <v>2401</v>
      </c>
      <c r="C13641" t="b">
        <v>1</v>
      </c>
      <c r="D13641" t="s">
        <v>105</v>
      </c>
      <c r="E13641">
        <v>2136</v>
      </c>
      <c r="F13641">
        <v>2020</v>
      </c>
    </row>
    <row r="13642" spans="1:6" x14ac:dyDescent="0.25">
      <c r="A13642" t="s">
        <v>2383</v>
      </c>
      <c r="B13642" t="s">
        <v>2350</v>
      </c>
      <c r="C13642" t="b">
        <v>0</v>
      </c>
      <c r="D13642" t="s">
        <v>85</v>
      </c>
      <c r="E13642">
        <v>6</v>
      </c>
      <c r="F13642">
        <v>2020</v>
      </c>
    </row>
    <row r="13643" spans="1:6" x14ac:dyDescent="0.25">
      <c r="A13643" t="s">
        <v>2394</v>
      </c>
      <c r="B13643" t="s">
        <v>2401</v>
      </c>
      <c r="C13643" t="b">
        <v>1</v>
      </c>
      <c r="D13643" t="s">
        <v>116</v>
      </c>
      <c r="E13643">
        <v>148846</v>
      </c>
      <c r="F13643">
        <v>2020</v>
      </c>
    </row>
    <row r="13644" spans="1:6" x14ac:dyDescent="0.25">
      <c r="A13644" t="s">
        <v>2454</v>
      </c>
      <c r="B13644" t="s">
        <v>2401</v>
      </c>
      <c r="C13644" t="b">
        <v>1</v>
      </c>
      <c r="D13644" t="s">
        <v>52</v>
      </c>
      <c r="E13644">
        <v>2912</v>
      </c>
      <c r="F13644">
        <v>2020</v>
      </c>
    </row>
    <row r="13645" spans="1:6" x14ac:dyDescent="0.25">
      <c r="A13645" t="s">
        <v>2454</v>
      </c>
      <c r="B13645" t="s">
        <v>2401</v>
      </c>
      <c r="C13645" t="b">
        <v>1</v>
      </c>
      <c r="D13645" t="s">
        <v>82</v>
      </c>
      <c r="E13645">
        <v>17186</v>
      </c>
      <c r="F13645">
        <v>2020</v>
      </c>
    </row>
    <row r="13646" spans="1:6" x14ac:dyDescent="0.25">
      <c r="A13646" t="s">
        <v>2408</v>
      </c>
      <c r="B13646" t="s">
        <v>2401</v>
      </c>
      <c r="C13646" t="b">
        <v>1</v>
      </c>
      <c r="D13646" t="s">
        <v>52</v>
      </c>
      <c r="E13646">
        <v>1862</v>
      </c>
      <c r="F13646">
        <v>2020</v>
      </c>
    </row>
    <row r="13647" spans="1:6" x14ac:dyDescent="0.25">
      <c r="A13647" t="s">
        <v>2394</v>
      </c>
      <c r="B13647" t="s">
        <v>2401</v>
      </c>
      <c r="C13647" t="b">
        <v>1</v>
      </c>
      <c r="D13647" t="s">
        <v>100</v>
      </c>
      <c r="E13647">
        <v>5006</v>
      </c>
      <c r="F13647">
        <v>2020</v>
      </c>
    </row>
    <row r="13648" spans="1:6" x14ac:dyDescent="0.25">
      <c r="A13648" t="s">
        <v>2394</v>
      </c>
      <c r="B13648" t="s">
        <v>2401</v>
      </c>
      <c r="C13648" t="b">
        <v>1</v>
      </c>
      <c r="D13648" t="s">
        <v>27</v>
      </c>
      <c r="E13648">
        <v>4494</v>
      </c>
      <c r="F13648">
        <v>2020</v>
      </c>
    </row>
    <row r="13649" spans="1:6" x14ac:dyDescent="0.25">
      <c r="A13649" t="s">
        <v>2400</v>
      </c>
      <c r="B13649" t="s">
        <v>2401</v>
      </c>
      <c r="C13649" t="b">
        <v>1</v>
      </c>
      <c r="D13649" t="s">
        <v>85</v>
      </c>
      <c r="E13649">
        <v>6184</v>
      </c>
      <c r="F13649">
        <v>2020</v>
      </c>
    </row>
    <row r="13650" spans="1:6" x14ac:dyDescent="0.25">
      <c r="A13650" t="s">
        <v>2394</v>
      </c>
      <c r="B13650" t="s">
        <v>2401</v>
      </c>
      <c r="C13650" t="b">
        <v>1</v>
      </c>
      <c r="D13650" t="s">
        <v>85</v>
      </c>
      <c r="E13650">
        <v>29205</v>
      </c>
      <c r="F13650">
        <v>2020</v>
      </c>
    </row>
    <row r="13651" spans="1:6" x14ac:dyDescent="0.25">
      <c r="A13651" t="s">
        <v>2394</v>
      </c>
      <c r="B13651" t="s">
        <v>2401</v>
      </c>
      <c r="C13651" t="b">
        <v>1</v>
      </c>
      <c r="D13651" t="s">
        <v>60</v>
      </c>
      <c r="E13651">
        <v>7768</v>
      </c>
      <c r="F13651">
        <v>2020</v>
      </c>
    </row>
    <row r="13652" spans="1:6" x14ac:dyDescent="0.25">
      <c r="A13652" t="s">
        <v>2394</v>
      </c>
      <c r="B13652" t="s">
        <v>2401</v>
      </c>
      <c r="C13652" t="b">
        <v>1</v>
      </c>
      <c r="D13652" t="s">
        <v>114</v>
      </c>
      <c r="E13652">
        <v>247279</v>
      </c>
      <c r="F13652">
        <v>2020</v>
      </c>
    </row>
    <row r="13653" spans="1:6" x14ac:dyDescent="0.25">
      <c r="A13653" t="s">
        <v>2400</v>
      </c>
      <c r="B13653" t="s">
        <v>2339</v>
      </c>
      <c r="C13653" t="b">
        <v>1</v>
      </c>
      <c r="D13653" t="s">
        <v>114</v>
      </c>
      <c r="E13653">
        <v>205583</v>
      </c>
      <c r="F13653">
        <v>2020</v>
      </c>
    </row>
    <row r="13654" spans="1:6" x14ac:dyDescent="0.25">
      <c r="A13654" t="s">
        <v>2394</v>
      </c>
      <c r="B13654" t="s">
        <v>2386</v>
      </c>
      <c r="C13654" t="b">
        <v>1</v>
      </c>
      <c r="D13654" t="s">
        <v>15</v>
      </c>
      <c r="E13654">
        <v>5925</v>
      </c>
      <c r="F13654">
        <v>2020</v>
      </c>
    </row>
    <row r="13655" spans="1:6" x14ac:dyDescent="0.25">
      <c r="A13655" t="s">
        <v>2394</v>
      </c>
      <c r="B13655" t="s">
        <v>2386</v>
      </c>
      <c r="C13655" t="b">
        <v>1</v>
      </c>
      <c r="D13655" t="s">
        <v>15</v>
      </c>
      <c r="E13655">
        <v>5697</v>
      </c>
      <c r="F13655">
        <v>2020</v>
      </c>
    </row>
    <row r="13656" spans="1:6" x14ac:dyDescent="0.25">
      <c r="A13656" t="s">
        <v>2454</v>
      </c>
      <c r="B13656" t="s">
        <v>2350</v>
      </c>
      <c r="C13656" t="b">
        <v>0</v>
      </c>
      <c r="D13656" t="s">
        <v>85</v>
      </c>
      <c r="E13656">
        <v>29</v>
      </c>
      <c r="F13656">
        <v>2020</v>
      </c>
    </row>
    <row r="13657" spans="1:6" x14ac:dyDescent="0.25">
      <c r="A13657" t="s">
        <v>2400</v>
      </c>
      <c r="B13657" t="s">
        <v>2401</v>
      </c>
      <c r="C13657" t="b">
        <v>1</v>
      </c>
      <c r="D13657" t="s">
        <v>58</v>
      </c>
      <c r="E13657">
        <v>1599</v>
      </c>
      <c r="F13657">
        <v>2020</v>
      </c>
    </row>
    <row r="13658" spans="1:6" x14ac:dyDescent="0.25">
      <c r="A13658" t="s">
        <v>2446</v>
      </c>
      <c r="B13658" t="s">
        <v>2350</v>
      </c>
      <c r="C13658" t="b">
        <v>0</v>
      </c>
      <c r="D13658" t="s">
        <v>85</v>
      </c>
      <c r="E13658">
        <v>309.97300000000001</v>
      </c>
      <c r="F13658">
        <v>2020</v>
      </c>
    </row>
    <row r="13659" spans="1:6" x14ac:dyDescent="0.25">
      <c r="A13659" t="s">
        <v>2389</v>
      </c>
      <c r="B13659" t="s">
        <v>2352</v>
      </c>
      <c r="C13659" t="b">
        <v>0</v>
      </c>
      <c r="D13659" t="s">
        <v>85</v>
      </c>
      <c r="E13659">
        <v>26.027000000000001</v>
      </c>
      <c r="F13659">
        <v>2020</v>
      </c>
    </row>
    <row r="13660" spans="1:6" x14ac:dyDescent="0.25">
      <c r="A13660" t="s">
        <v>2441</v>
      </c>
      <c r="B13660" t="s">
        <v>2352</v>
      </c>
      <c r="C13660" t="b">
        <v>0</v>
      </c>
      <c r="D13660" t="s">
        <v>85</v>
      </c>
      <c r="E13660">
        <v>10083</v>
      </c>
      <c r="F13660">
        <v>2020</v>
      </c>
    </row>
    <row r="13661" spans="1:6" x14ac:dyDescent="0.25">
      <c r="A13661" t="s">
        <v>2400</v>
      </c>
      <c r="B13661" t="s">
        <v>2339</v>
      </c>
      <c r="C13661" t="b">
        <v>1</v>
      </c>
      <c r="D13661" t="s">
        <v>108</v>
      </c>
      <c r="E13661">
        <v>118495</v>
      </c>
      <c r="F13661">
        <v>2020</v>
      </c>
    </row>
    <row r="13662" spans="1:6" x14ac:dyDescent="0.25">
      <c r="A13662" t="s">
        <v>2389</v>
      </c>
      <c r="B13662" t="s">
        <v>2401</v>
      </c>
      <c r="C13662" t="b">
        <v>1</v>
      </c>
      <c r="D13662" t="s">
        <v>79</v>
      </c>
      <c r="E13662">
        <v>1452</v>
      </c>
      <c r="F13662">
        <v>2020</v>
      </c>
    </row>
    <row r="13663" spans="1:6" x14ac:dyDescent="0.25">
      <c r="A13663" t="s">
        <v>2446</v>
      </c>
      <c r="B13663" t="s">
        <v>2401</v>
      </c>
      <c r="C13663" t="b">
        <v>1</v>
      </c>
      <c r="D13663" t="s">
        <v>79</v>
      </c>
      <c r="E13663">
        <v>4269</v>
      </c>
      <c r="F13663">
        <v>2020</v>
      </c>
    </row>
    <row r="13664" spans="1:6" x14ac:dyDescent="0.25">
      <c r="A13664" t="s">
        <v>2400</v>
      </c>
      <c r="B13664" t="s">
        <v>2401</v>
      </c>
      <c r="C13664" t="b">
        <v>1</v>
      </c>
      <c r="D13664" t="s">
        <v>74</v>
      </c>
      <c r="E13664">
        <v>5963</v>
      </c>
      <c r="F13664">
        <v>2020</v>
      </c>
    </row>
    <row r="13665" spans="1:6" x14ac:dyDescent="0.25">
      <c r="A13665" t="s">
        <v>2332</v>
      </c>
      <c r="B13665" t="s">
        <v>2372</v>
      </c>
      <c r="C13665" t="b">
        <v>0</v>
      </c>
      <c r="D13665" t="s">
        <v>15</v>
      </c>
      <c r="E13665">
        <v>-23</v>
      </c>
      <c r="F13665">
        <v>2020</v>
      </c>
    </row>
    <row r="13666" spans="1:6" x14ac:dyDescent="0.25">
      <c r="A13666" t="s">
        <v>2332</v>
      </c>
      <c r="B13666" t="s">
        <v>2401</v>
      </c>
      <c r="C13666" t="b">
        <v>0</v>
      </c>
      <c r="D13666" t="s">
        <v>60</v>
      </c>
      <c r="E13666">
        <v>0</v>
      </c>
      <c r="F13666">
        <v>2020</v>
      </c>
    </row>
    <row r="13667" spans="1:6" x14ac:dyDescent="0.25">
      <c r="A13667" t="s">
        <v>2454</v>
      </c>
      <c r="B13667" t="s">
        <v>2339</v>
      </c>
      <c r="C13667" t="b">
        <v>1</v>
      </c>
      <c r="D13667" t="s">
        <v>60</v>
      </c>
      <c r="E13667">
        <v>8319</v>
      </c>
      <c r="F13667">
        <v>2020</v>
      </c>
    </row>
    <row r="13668" spans="1:6" x14ac:dyDescent="0.25">
      <c r="A13668" t="s">
        <v>2446</v>
      </c>
      <c r="B13668" t="s">
        <v>2401</v>
      </c>
      <c r="C13668" t="b">
        <v>1</v>
      </c>
      <c r="D13668" t="s">
        <v>119</v>
      </c>
      <c r="E13668">
        <v>2983</v>
      </c>
      <c r="F13668">
        <v>2020</v>
      </c>
    </row>
    <row r="13669" spans="1:6" x14ac:dyDescent="0.25">
      <c r="A13669" t="s">
        <v>2332</v>
      </c>
      <c r="B13669" t="s">
        <v>2372</v>
      </c>
      <c r="C13669" t="b">
        <v>0</v>
      </c>
      <c r="D13669" t="s">
        <v>100</v>
      </c>
      <c r="E13669">
        <v>-4288</v>
      </c>
      <c r="F13669">
        <v>2020</v>
      </c>
    </row>
    <row r="13670" spans="1:6" x14ac:dyDescent="0.25">
      <c r="A13670" t="s">
        <v>2394</v>
      </c>
      <c r="B13670" t="s">
        <v>2339</v>
      </c>
      <c r="C13670" t="b">
        <v>1</v>
      </c>
      <c r="D13670" t="s">
        <v>16</v>
      </c>
      <c r="E13670">
        <v>179137</v>
      </c>
      <c r="F13670">
        <v>2020</v>
      </c>
    </row>
    <row r="13671" spans="1:6" x14ac:dyDescent="0.25">
      <c r="A13671" t="s">
        <v>2396</v>
      </c>
      <c r="B13671" t="s">
        <v>2350</v>
      </c>
      <c r="C13671" t="b">
        <v>0</v>
      </c>
      <c r="D13671" t="s">
        <v>85</v>
      </c>
      <c r="E13671">
        <v>17</v>
      </c>
      <c r="F13671">
        <v>2020</v>
      </c>
    </row>
    <row r="13672" spans="1:6" x14ac:dyDescent="0.25">
      <c r="A13672" t="s">
        <v>2332</v>
      </c>
      <c r="B13672" t="s">
        <v>2350</v>
      </c>
      <c r="C13672" t="b">
        <v>0</v>
      </c>
      <c r="D13672" t="s">
        <v>85</v>
      </c>
      <c r="E13672">
        <v>0</v>
      </c>
      <c r="F13672">
        <v>2020</v>
      </c>
    </row>
    <row r="13673" spans="1:6" x14ac:dyDescent="0.25">
      <c r="A13673" t="s">
        <v>2394</v>
      </c>
      <c r="B13673" t="s">
        <v>2401</v>
      </c>
      <c r="C13673" t="b">
        <v>1</v>
      </c>
      <c r="D13673" t="s">
        <v>114</v>
      </c>
      <c r="E13673">
        <v>249561</v>
      </c>
      <c r="F13673">
        <v>2020</v>
      </c>
    </row>
    <row r="13674" spans="1:6" x14ac:dyDescent="0.25">
      <c r="A13674" t="s">
        <v>2394</v>
      </c>
      <c r="B13674" t="s">
        <v>2352</v>
      </c>
      <c r="C13674" t="b">
        <v>0</v>
      </c>
      <c r="D13674" t="s">
        <v>3</v>
      </c>
      <c r="E13674">
        <v>348413</v>
      </c>
      <c r="F13674">
        <v>2020</v>
      </c>
    </row>
    <row r="13675" spans="1:6" x14ac:dyDescent="0.25">
      <c r="A13675" t="s">
        <v>2373</v>
      </c>
      <c r="B13675" t="s">
        <v>2350</v>
      </c>
      <c r="C13675" t="b">
        <v>0</v>
      </c>
      <c r="D13675" t="s">
        <v>85</v>
      </c>
      <c r="E13675">
        <v>22</v>
      </c>
      <c r="F13675">
        <v>2020</v>
      </c>
    </row>
    <row r="13676" spans="1:6" x14ac:dyDescent="0.25">
      <c r="A13676" t="s">
        <v>2446</v>
      </c>
      <c r="B13676" t="s">
        <v>2401</v>
      </c>
      <c r="C13676" t="b">
        <v>1</v>
      </c>
      <c r="D13676" t="s">
        <v>35</v>
      </c>
      <c r="E13676">
        <v>1476</v>
      </c>
      <c r="F13676">
        <v>2020</v>
      </c>
    </row>
    <row r="13677" spans="1:6" x14ac:dyDescent="0.25">
      <c r="A13677" t="s">
        <v>2392</v>
      </c>
      <c r="B13677" t="s">
        <v>2350</v>
      </c>
      <c r="C13677" t="b">
        <v>0</v>
      </c>
      <c r="D13677" t="s">
        <v>85</v>
      </c>
      <c r="E13677">
        <v>11</v>
      </c>
      <c r="F13677">
        <v>2020</v>
      </c>
    </row>
    <row r="13678" spans="1:6" x14ac:dyDescent="0.25">
      <c r="A13678" t="s">
        <v>2390</v>
      </c>
      <c r="B13678" t="s">
        <v>2350</v>
      </c>
      <c r="C13678" t="b">
        <v>0</v>
      </c>
      <c r="D13678" t="s">
        <v>85</v>
      </c>
      <c r="E13678">
        <v>39</v>
      </c>
      <c r="F13678">
        <v>2020</v>
      </c>
    </row>
    <row r="13679" spans="1:6" x14ac:dyDescent="0.25">
      <c r="A13679" t="s">
        <v>2389</v>
      </c>
      <c r="B13679" t="s">
        <v>2401</v>
      </c>
      <c r="C13679" t="b">
        <v>1</v>
      </c>
      <c r="D13679" t="s">
        <v>79</v>
      </c>
      <c r="E13679">
        <v>1162</v>
      </c>
      <c r="F13679">
        <v>2020</v>
      </c>
    </row>
    <row r="13680" spans="1:6" x14ac:dyDescent="0.25">
      <c r="A13680" t="s">
        <v>2454</v>
      </c>
      <c r="B13680" t="s">
        <v>2372</v>
      </c>
      <c r="C13680" t="b">
        <v>1</v>
      </c>
      <c r="D13680" t="s">
        <v>19</v>
      </c>
      <c r="E13680">
        <v>16146</v>
      </c>
      <c r="F13680">
        <v>2020</v>
      </c>
    </row>
    <row r="13681" spans="1:6" x14ac:dyDescent="0.25">
      <c r="A13681" t="s">
        <v>2454</v>
      </c>
      <c r="B13681" t="s">
        <v>2372</v>
      </c>
      <c r="C13681" t="b">
        <v>1</v>
      </c>
      <c r="D13681" t="s">
        <v>85</v>
      </c>
      <c r="E13681">
        <v>12581</v>
      </c>
      <c r="F13681">
        <v>2020</v>
      </c>
    </row>
    <row r="13682" spans="1:6" x14ac:dyDescent="0.25">
      <c r="A13682" t="s">
        <v>2454</v>
      </c>
      <c r="B13682" t="s">
        <v>2372</v>
      </c>
      <c r="C13682" t="b">
        <v>1</v>
      </c>
      <c r="D13682" t="s">
        <v>15</v>
      </c>
      <c r="E13682">
        <v>8465</v>
      </c>
      <c r="F13682">
        <v>2020</v>
      </c>
    </row>
    <row r="13683" spans="1:6" x14ac:dyDescent="0.25">
      <c r="A13683" t="s">
        <v>2454</v>
      </c>
      <c r="B13683" t="s">
        <v>2372</v>
      </c>
      <c r="C13683" t="b">
        <v>1</v>
      </c>
      <c r="D13683" t="s">
        <v>15</v>
      </c>
      <c r="E13683">
        <v>7403</v>
      </c>
      <c r="F13683">
        <v>2020</v>
      </c>
    </row>
    <row r="13684" spans="1:6" x14ac:dyDescent="0.25">
      <c r="A13684" t="s">
        <v>2380</v>
      </c>
      <c r="B13684" t="s">
        <v>2350</v>
      </c>
      <c r="C13684" t="b">
        <v>1</v>
      </c>
      <c r="D13684" t="s">
        <v>40</v>
      </c>
      <c r="E13684">
        <v>196</v>
      </c>
      <c r="F13684">
        <v>2020</v>
      </c>
    </row>
    <row r="13685" spans="1:6" x14ac:dyDescent="0.25">
      <c r="A13685" t="s">
        <v>2400</v>
      </c>
      <c r="B13685" t="s">
        <v>2401</v>
      </c>
      <c r="C13685" t="b">
        <v>1</v>
      </c>
      <c r="D13685" t="s">
        <v>15</v>
      </c>
      <c r="E13685">
        <v>1555</v>
      </c>
      <c r="F13685">
        <v>2020</v>
      </c>
    </row>
    <row r="13686" spans="1:6" x14ac:dyDescent="0.25">
      <c r="A13686" t="s">
        <v>2400</v>
      </c>
      <c r="B13686" t="s">
        <v>2401</v>
      </c>
      <c r="C13686" t="b">
        <v>1</v>
      </c>
      <c r="D13686" t="s">
        <v>15</v>
      </c>
      <c r="E13686">
        <v>5484</v>
      </c>
      <c r="F13686">
        <v>2020</v>
      </c>
    </row>
    <row r="13687" spans="1:6" x14ac:dyDescent="0.25">
      <c r="A13687" t="s">
        <v>2400</v>
      </c>
      <c r="B13687" t="s">
        <v>2401</v>
      </c>
      <c r="C13687" t="b">
        <v>1</v>
      </c>
      <c r="D13687" t="s">
        <v>15</v>
      </c>
      <c r="E13687">
        <v>5795</v>
      </c>
      <c r="F13687">
        <v>2020</v>
      </c>
    </row>
    <row r="13688" spans="1:6" x14ac:dyDescent="0.25">
      <c r="A13688" t="s">
        <v>2394</v>
      </c>
      <c r="B13688" t="s">
        <v>2401</v>
      </c>
      <c r="C13688" t="b">
        <v>1</v>
      </c>
      <c r="D13688" t="s">
        <v>82</v>
      </c>
      <c r="E13688">
        <v>26128</v>
      </c>
      <c r="F13688">
        <v>2020</v>
      </c>
    </row>
    <row r="13689" spans="1:6" x14ac:dyDescent="0.25">
      <c r="A13689" t="s">
        <v>2454</v>
      </c>
      <c r="B13689" t="s">
        <v>2401</v>
      </c>
      <c r="C13689" t="b">
        <v>1</v>
      </c>
      <c r="D13689" t="s">
        <v>111</v>
      </c>
      <c r="E13689">
        <v>3</v>
      </c>
      <c r="F13689">
        <v>2020</v>
      </c>
    </row>
    <row r="13690" spans="1:6" x14ac:dyDescent="0.25">
      <c r="A13690" t="s">
        <v>2400</v>
      </c>
      <c r="B13690" t="s">
        <v>2401</v>
      </c>
      <c r="C13690" t="b">
        <v>1</v>
      </c>
      <c r="D13690" t="s">
        <v>116</v>
      </c>
      <c r="E13690">
        <v>49062</v>
      </c>
      <c r="F13690">
        <v>2020</v>
      </c>
    </row>
    <row r="13691" spans="1:6" x14ac:dyDescent="0.25">
      <c r="A13691" t="s">
        <v>2400</v>
      </c>
      <c r="B13691" t="s">
        <v>2401</v>
      </c>
      <c r="C13691" t="b">
        <v>1</v>
      </c>
      <c r="D13691" t="s">
        <v>116</v>
      </c>
      <c r="E13691">
        <v>87464</v>
      </c>
      <c r="F13691">
        <v>2020</v>
      </c>
    </row>
    <row r="13692" spans="1:6" x14ac:dyDescent="0.25">
      <c r="A13692" t="s">
        <v>2400</v>
      </c>
      <c r="B13692" t="s">
        <v>2401</v>
      </c>
      <c r="C13692" t="b">
        <v>1</v>
      </c>
      <c r="D13692" t="s">
        <v>85</v>
      </c>
      <c r="E13692">
        <v>3517</v>
      </c>
      <c r="F13692">
        <v>2020</v>
      </c>
    </row>
    <row r="13693" spans="1:6" x14ac:dyDescent="0.25">
      <c r="A13693" t="s">
        <v>2400</v>
      </c>
      <c r="B13693" t="s">
        <v>2401</v>
      </c>
      <c r="C13693" t="b">
        <v>1</v>
      </c>
      <c r="D13693" t="s">
        <v>85</v>
      </c>
      <c r="E13693">
        <v>2782</v>
      </c>
      <c r="F13693">
        <v>2020</v>
      </c>
    </row>
    <row r="13694" spans="1:6" x14ac:dyDescent="0.25">
      <c r="A13694" t="s">
        <v>2400</v>
      </c>
      <c r="B13694" t="s">
        <v>2401</v>
      </c>
      <c r="C13694" t="b">
        <v>1</v>
      </c>
      <c r="D13694" t="s">
        <v>85</v>
      </c>
      <c r="E13694">
        <v>3122</v>
      </c>
      <c r="F13694">
        <v>2020</v>
      </c>
    </row>
    <row r="13695" spans="1:6" x14ac:dyDescent="0.25">
      <c r="A13695" t="s">
        <v>2394</v>
      </c>
      <c r="B13695" t="s">
        <v>2401</v>
      </c>
      <c r="C13695" t="b">
        <v>1</v>
      </c>
      <c r="D13695" t="s">
        <v>85</v>
      </c>
      <c r="E13695">
        <v>7280</v>
      </c>
      <c r="F13695">
        <v>2020</v>
      </c>
    </row>
    <row r="13696" spans="1:6" x14ac:dyDescent="0.25">
      <c r="A13696" t="s">
        <v>2394</v>
      </c>
      <c r="B13696" t="s">
        <v>2401</v>
      </c>
      <c r="C13696" t="b">
        <v>1</v>
      </c>
      <c r="D13696" t="s">
        <v>85</v>
      </c>
      <c r="E13696">
        <v>2013</v>
      </c>
      <c r="F13696">
        <v>2020</v>
      </c>
    </row>
    <row r="13697" spans="1:6" x14ac:dyDescent="0.25">
      <c r="A13697" t="s">
        <v>2400</v>
      </c>
      <c r="B13697" t="s">
        <v>2339</v>
      </c>
      <c r="C13697" t="b">
        <v>1</v>
      </c>
      <c r="D13697" t="s">
        <v>66</v>
      </c>
      <c r="E13697">
        <v>154</v>
      </c>
      <c r="F13697">
        <v>2020</v>
      </c>
    </row>
    <row r="13698" spans="1:6" x14ac:dyDescent="0.25">
      <c r="A13698" t="s">
        <v>2394</v>
      </c>
      <c r="B13698" t="s">
        <v>2401</v>
      </c>
      <c r="C13698" t="b">
        <v>1</v>
      </c>
      <c r="D13698" t="s">
        <v>85</v>
      </c>
      <c r="E13698">
        <v>2723</v>
      </c>
      <c r="F13698">
        <v>2020</v>
      </c>
    </row>
    <row r="13699" spans="1:6" x14ac:dyDescent="0.25">
      <c r="A13699" t="s">
        <v>2400</v>
      </c>
      <c r="B13699" t="s">
        <v>2401</v>
      </c>
      <c r="C13699" t="b">
        <v>1</v>
      </c>
      <c r="D13699" t="s">
        <v>85</v>
      </c>
      <c r="E13699">
        <v>3083</v>
      </c>
      <c r="F13699">
        <v>2020</v>
      </c>
    </row>
    <row r="13700" spans="1:6" x14ac:dyDescent="0.25">
      <c r="A13700" t="s">
        <v>2400</v>
      </c>
      <c r="B13700" t="s">
        <v>2339</v>
      </c>
      <c r="C13700" t="b">
        <v>1</v>
      </c>
      <c r="D13700" t="s">
        <v>128</v>
      </c>
      <c r="E13700">
        <v>109774</v>
      </c>
      <c r="F13700">
        <v>2020</v>
      </c>
    </row>
    <row r="13701" spans="1:6" x14ac:dyDescent="0.25">
      <c r="A13701" t="s">
        <v>2394</v>
      </c>
      <c r="B13701" t="s">
        <v>2401</v>
      </c>
      <c r="C13701" t="b">
        <v>1</v>
      </c>
      <c r="D13701" t="s">
        <v>37</v>
      </c>
      <c r="E13701">
        <v>11579</v>
      </c>
      <c r="F13701">
        <v>2020</v>
      </c>
    </row>
    <row r="13702" spans="1:6" x14ac:dyDescent="0.25">
      <c r="A13702" t="s">
        <v>2394</v>
      </c>
      <c r="B13702" t="s">
        <v>2401</v>
      </c>
      <c r="C13702" t="b">
        <v>1</v>
      </c>
      <c r="D13702" t="s">
        <v>37</v>
      </c>
      <c r="E13702">
        <v>7968</v>
      </c>
      <c r="F13702">
        <v>2020</v>
      </c>
    </row>
    <row r="13703" spans="1:6" x14ac:dyDescent="0.25">
      <c r="A13703" t="s">
        <v>2394</v>
      </c>
      <c r="B13703" t="s">
        <v>2401</v>
      </c>
      <c r="C13703" t="b">
        <v>1</v>
      </c>
      <c r="D13703" t="s">
        <v>85</v>
      </c>
      <c r="E13703">
        <v>2680</v>
      </c>
      <c r="F13703">
        <v>2020</v>
      </c>
    </row>
    <row r="13704" spans="1:6" x14ac:dyDescent="0.25">
      <c r="A13704" t="s">
        <v>2394</v>
      </c>
      <c r="B13704" t="s">
        <v>2401</v>
      </c>
      <c r="C13704" t="b">
        <v>1</v>
      </c>
      <c r="D13704" t="s">
        <v>88</v>
      </c>
      <c r="E13704">
        <v>7426</v>
      </c>
      <c r="F13704">
        <v>2020</v>
      </c>
    </row>
    <row r="13705" spans="1:6" x14ac:dyDescent="0.25">
      <c r="A13705" t="s">
        <v>2394</v>
      </c>
      <c r="B13705" t="s">
        <v>2339</v>
      </c>
      <c r="C13705" t="b">
        <v>1</v>
      </c>
      <c r="D13705" t="s">
        <v>42</v>
      </c>
      <c r="E13705">
        <v>632795</v>
      </c>
      <c r="F13705">
        <v>2020</v>
      </c>
    </row>
    <row r="13706" spans="1:6" x14ac:dyDescent="0.25">
      <c r="A13706" t="s">
        <v>2400</v>
      </c>
      <c r="B13706" t="s">
        <v>2401</v>
      </c>
      <c r="C13706" t="b">
        <v>1</v>
      </c>
      <c r="D13706" t="s">
        <v>24</v>
      </c>
      <c r="E13706">
        <v>71571</v>
      </c>
      <c r="F13706">
        <v>2020</v>
      </c>
    </row>
    <row r="13707" spans="1:6" x14ac:dyDescent="0.25">
      <c r="A13707" t="s">
        <v>2400</v>
      </c>
      <c r="B13707" t="s">
        <v>2401</v>
      </c>
      <c r="C13707" t="b">
        <v>1</v>
      </c>
      <c r="D13707" t="s">
        <v>24</v>
      </c>
      <c r="E13707">
        <v>121494</v>
      </c>
      <c r="F13707">
        <v>2020</v>
      </c>
    </row>
    <row r="13708" spans="1:6" x14ac:dyDescent="0.25">
      <c r="A13708" t="s">
        <v>2373</v>
      </c>
      <c r="B13708" t="s">
        <v>2352</v>
      </c>
      <c r="C13708" t="b">
        <v>1</v>
      </c>
      <c r="D13708" t="s">
        <v>79</v>
      </c>
      <c r="E13708">
        <v>55957</v>
      </c>
      <c r="F13708">
        <v>2020</v>
      </c>
    </row>
    <row r="13709" spans="1:6" x14ac:dyDescent="0.25">
      <c r="A13709" t="s">
        <v>2400</v>
      </c>
      <c r="B13709" t="s">
        <v>2401</v>
      </c>
      <c r="C13709" t="b">
        <v>1</v>
      </c>
      <c r="D13709" t="s">
        <v>24</v>
      </c>
      <c r="E13709">
        <v>127318</v>
      </c>
      <c r="F13709">
        <v>2020</v>
      </c>
    </row>
    <row r="13710" spans="1:6" x14ac:dyDescent="0.25">
      <c r="A13710" t="s">
        <v>2400</v>
      </c>
      <c r="B13710" t="s">
        <v>2339</v>
      </c>
      <c r="C13710" t="b">
        <v>1</v>
      </c>
      <c r="D13710" t="s">
        <v>95</v>
      </c>
      <c r="E13710">
        <v>54008</v>
      </c>
      <c r="F13710">
        <v>2020</v>
      </c>
    </row>
    <row r="13711" spans="1:6" x14ac:dyDescent="0.25">
      <c r="A13711" t="s">
        <v>2400</v>
      </c>
      <c r="B13711" t="s">
        <v>2401</v>
      </c>
      <c r="C13711" t="b">
        <v>1</v>
      </c>
      <c r="D13711" t="s">
        <v>16</v>
      </c>
      <c r="E13711">
        <v>124949</v>
      </c>
      <c r="F13711">
        <v>2020</v>
      </c>
    </row>
    <row r="13712" spans="1:6" x14ac:dyDescent="0.25">
      <c r="A13712" t="s">
        <v>2454</v>
      </c>
      <c r="B13712" t="s">
        <v>2401</v>
      </c>
      <c r="C13712" t="b">
        <v>1</v>
      </c>
      <c r="D13712" t="s">
        <v>55</v>
      </c>
      <c r="E13712">
        <v>2988</v>
      </c>
      <c r="F13712">
        <v>2020</v>
      </c>
    </row>
    <row r="13713" spans="1:6" x14ac:dyDescent="0.25">
      <c r="A13713" t="s">
        <v>2332</v>
      </c>
      <c r="B13713" t="s">
        <v>2401</v>
      </c>
      <c r="C13713" t="b">
        <v>0</v>
      </c>
      <c r="D13713" t="s">
        <v>85</v>
      </c>
      <c r="E13713">
        <v>0</v>
      </c>
      <c r="F13713">
        <v>2020</v>
      </c>
    </row>
    <row r="13714" spans="1:6" x14ac:dyDescent="0.25">
      <c r="A13714" t="s">
        <v>2332</v>
      </c>
      <c r="B13714" t="s">
        <v>2401</v>
      </c>
      <c r="C13714" t="b">
        <v>0</v>
      </c>
      <c r="D13714" t="s">
        <v>85</v>
      </c>
      <c r="E13714">
        <v>0</v>
      </c>
      <c r="F13714">
        <v>2020</v>
      </c>
    </row>
    <row r="13715" spans="1:6" x14ac:dyDescent="0.25">
      <c r="A13715" t="s">
        <v>2332</v>
      </c>
      <c r="B13715" t="s">
        <v>2401</v>
      </c>
      <c r="C13715" t="b">
        <v>0</v>
      </c>
      <c r="D13715" t="s">
        <v>85</v>
      </c>
      <c r="E13715">
        <v>0</v>
      </c>
      <c r="F13715">
        <v>2020</v>
      </c>
    </row>
    <row r="13716" spans="1:6" x14ac:dyDescent="0.25">
      <c r="A13716" t="s">
        <v>2332</v>
      </c>
      <c r="B13716" t="s">
        <v>2401</v>
      </c>
      <c r="C13716" t="b">
        <v>0</v>
      </c>
      <c r="D13716" t="s">
        <v>85</v>
      </c>
      <c r="E13716">
        <v>0</v>
      </c>
      <c r="F13716">
        <v>2020</v>
      </c>
    </row>
    <row r="13717" spans="1:6" x14ac:dyDescent="0.25">
      <c r="A13717" t="s">
        <v>2400</v>
      </c>
      <c r="B13717" t="s">
        <v>2401</v>
      </c>
      <c r="C13717" t="b">
        <v>1</v>
      </c>
      <c r="D13717" t="s">
        <v>85</v>
      </c>
      <c r="E13717">
        <v>3033</v>
      </c>
      <c r="F13717">
        <v>2020</v>
      </c>
    </row>
    <row r="13718" spans="1:6" x14ac:dyDescent="0.25">
      <c r="A13718" t="s">
        <v>2400</v>
      </c>
      <c r="B13718" t="s">
        <v>2401</v>
      </c>
      <c r="C13718" t="b">
        <v>1</v>
      </c>
      <c r="D13718" t="s">
        <v>85</v>
      </c>
      <c r="E13718">
        <v>2876</v>
      </c>
      <c r="F13718">
        <v>2020</v>
      </c>
    </row>
    <row r="13719" spans="1:6" x14ac:dyDescent="0.25">
      <c r="A13719" t="s">
        <v>2394</v>
      </c>
      <c r="B13719" t="s">
        <v>2401</v>
      </c>
      <c r="C13719" t="b">
        <v>1</v>
      </c>
      <c r="D13719" t="s">
        <v>85</v>
      </c>
      <c r="E13719">
        <v>2863</v>
      </c>
      <c r="F13719">
        <v>2020</v>
      </c>
    </row>
    <row r="13720" spans="1:6" x14ac:dyDescent="0.25">
      <c r="A13720" t="s">
        <v>2394</v>
      </c>
      <c r="B13720" t="s">
        <v>2401</v>
      </c>
      <c r="C13720" t="b">
        <v>1</v>
      </c>
      <c r="D13720" t="s">
        <v>85</v>
      </c>
      <c r="E13720">
        <v>2850</v>
      </c>
      <c r="F13720">
        <v>2020</v>
      </c>
    </row>
    <row r="13721" spans="1:6" x14ac:dyDescent="0.25">
      <c r="A13721" t="s">
        <v>2394</v>
      </c>
      <c r="B13721" t="s">
        <v>2401</v>
      </c>
      <c r="C13721" t="b">
        <v>1</v>
      </c>
      <c r="D13721" t="s">
        <v>85</v>
      </c>
      <c r="E13721">
        <v>3345</v>
      </c>
      <c r="F13721">
        <v>2020</v>
      </c>
    </row>
    <row r="13722" spans="1:6" x14ac:dyDescent="0.25">
      <c r="A13722" t="s">
        <v>2394</v>
      </c>
      <c r="B13722" t="s">
        <v>2401</v>
      </c>
      <c r="C13722" t="b">
        <v>1</v>
      </c>
      <c r="D13722" t="s">
        <v>85</v>
      </c>
      <c r="E13722">
        <v>3342</v>
      </c>
      <c r="F13722">
        <v>2020</v>
      </c>
    </row>
    <row r="13723" spans="1:6" x14ac:dyDescent="0.25">
      <c r="A13723" t="s">
        <v>2394</v>
      </c>
      <c r="B13723" t="s">
        <v>2401</v>
      </c>
      <c r="C13723" t="b">
        <v>1</v>
      </c>
      <c r="D13723" t="s">
        <v>85</v>
      </c>
      <c r="E13723">
        <v>3283</v>
      </c>
      <c r="F13723">
        <v>2020</v>
      </c>
    </row>
    <row r="13724" spans="1:6" x14ac:dyDescent="0.25">
      <c r="A13724" t="s">
        <v>2400</v>
      </c>
      <c r="B13724" t="s">
        <v>2401</v>
      </c>
      <c r="C13724" t="b">
        <v>1</v>
      </c>
      <c r="D13724" t="s">
        <v>85</v>
      </c>
      <c r="E13724">
        <v>2850</v>
      </c>
      <c r="F13724">
        <v>2020</v>
      </c>
    </row>
    <row r="13725" spans="1:6" x14ac:dyDescent="0.25">
      <c r="A13725" t="s">
        <v>2394</v>
      </c>
      <c r="B13725" t="s">
        <v>2401</v>
      </c>
      <c r="C13725" t="b">
        <v>1</v>
      </c>
      <c r="D13725" t="s">
        <v>60</v>
      </c>
      <c r="E13725">
        <v>1936</v>
      </c>
      <c r="F13725">
        <v>2020</v>
      </c>
    </row>
    <row r="13726" spans="1:6" x14ac:dyDescent="0.25">
      <c r="A13726" t="s">
        <v>2394</v>
      </c>
      <c r="B13726" t="s">
        <v>2401</v>
      </c>
      <c r="C13726" t="b">
        <v>1</v>
      </c>
      <c r="D13726" t="s">
        <v>60</v>
      </c>
      <c r="E13726">
        <v>4</v>
      </c>
      <c r="F13726">
        <v>2020</v>
      </c>
    </row>
    <row r="13727" spans="1:6" x14ac:dyDescent="0.25">
      <c r="A13727" t="s">
        <v>2394</v>
      </c>
      <c r="B13727" t="s">
        <v>2401</v>
      </c>
      <c r="C13727" t="b">
        <v>1</v>
      </c>
      <c r="D13727" t="s">
        <v>60</v>
      </c>
      <c r="E13727">
        <v>4</v>
      </c>
      <c r="F13727">
        <v>2020</v>
      </c>
    </row>
    <row r="13728" spans="1:6" x14ac:dyDescent="0.25">
      <c r="A13728" t="s">
        <v>2394</v>
      </c>
      <c r="B13728" t="s">
        <v>2401</v>
      </c>
      <c r="C13728" t="b">
        <v>1</v>
      </c>
      <c r="D13728" t="s">
        <v>60</v>
      </c>
      <c r="E13728">
        <v>1916</v>
      </c>
      <c r="F13728">
        <v>2020</v>
      </c>
    </row>
    <row r="13729" spans="1:6" x14ac:dyDescent="0.25">
      <c r="A13729" t="s">
        <v>2454</v>
      </c>
      <c r="B13729" t="s">
        <v>2401</v>
      </c>
      <c r="C13729" t="b">
        <v>1</v>
      </c>
      <c r="D13729" t="s">
        <v>88</v>
      </c>
      <c r="E13729">
        <v>3218</v>
      </c>
      <c r="F13729">
        <v>2020</v>
      </c>
    </row>
    <row r="13730" spans="1:6" x14ac:dyDescent="0.25">
      <c r="A13730" t="s">
        <v>2454</v>
      </c>
      <c r="B13730" t="s">
        <v>2401</v>
      </c>
      <c r="C13730" t="b">
        <v>1</v>
      </c>
      <c r="D13730" t="s">
        <v>88</v>
      </c>
      <c r="E13730">
        <v>3474</v>
      </c>
      <c r="F13730">
        <v>2020</v>
      </c>
    </row>
    <row r="13731" spans="1:6" x14ac:dyDescent="0.25">
      <c r="A13731" t="s">
        <v>2394</v>
      </c>
      <c r="B13731" t="s">
        <v>2401</v>
      </c>
      <c r="C13731" t="b">
        <v>1</v>
      </c>
      <c r="D13731" t="s">
        <v>24</v>
      </c>
      <c r="E13731">
        <v>96921</v>
      </c>
      <c r="F13731">
        <v>2020</v>
      </c>
    </row>
    <row r="13732" spans="1:6" x14ac:dyDescent="0.25">
      <c r="A13732" t="s">
        <v>2400</v>
      </c>
      <c r="B13732" t="s">
        <v>2401</v>
      </c>
      <c r="C13732" t="b">
        <v>1</v>
      </c>
      <c r="D13732" t="s">
        <v>24</v>
      </c>
      <c r="E13732">
        <v>83504</v>
      </c>
      <c r="F13732">
        <v>2020</v>
      </c>
    </row>
    <row r="13733" spans="1:6" x14ac:dyDescent="0.25">
      <c r="A13733" t="s">
        <v>2394</v>
      </c>
      <c r="B13733" t="s">
        <v>2401</v>
      </c>
      <c r="C13733" t="b">
        <v>1</v>
      </c>
      <c r="D13733" t="s">
        <v>24</v>
      </c>
      <c r="E13733">
        <v>169797</v>
      </c>
      <c r="F13733">
        <v>2020</v>
      </c>
    </row>
    <row r="13734" spans="1:6" x14ac:dyDescent="0.25">
      <c r="A13734" t="s">
        <v>2394</v>
      </c>
      <c r="B13734" t="s">
        <v>2401</v>
      </c>
      <c r="C13734" t="b">
        <v>1</v>
      </c>
      <c r="D13734" t="s">
        <v>88</v>
      </c>
      <c r="E13734">
        <v>140865</v>
      </c>
      <c r="F13734">
        <v>2020</v>
      </c>
    </row>
    <row r="13735" spans="1:6" x14ac:dyDescent="0.25">
      <c r="A13735" t="s">
        <v>2400</v>
      </c>
      <c r="B13735" t="s">
        <v>2401</v>
      </c>
      <c r="C13735" t="b">
        <v>1</v>
      </c>
      <c r="D13735" t="s">
        <v>15</v>
      </c>
      <c r="E13735">
        <v>332</v>
      </c>
      <c r="F13735">
        <v>2020</v>
      </c>
    </row>
    <row r="13736" spans="1:6" x14ac:dyDescent="0.25">
      <c r="A13736" t="s">
        <v>2454</v>
      </c>
      <c r="B13736" t="s">
        <v>2401</v>
      </c>
      <c r="C13736" t="b">
        <v>1</v>
      </c>
      <c r="D13736" t="s">
        <v>85</v>
      </c>
      <c r="E13736">
        <v>2459</v>
      </c>
      <c r="F13736">
        <v>2020</v>
      </c>
    </row>
    <row r="13737" spans="1:6" x14ac:dyDescent="0.25">
      <c r="A13737" t="s">
        <v>2454</v>
      </c>
      <c r="B13737" t="s">
        <v>2401</v>
      </c>
      <c r="C13737" t="b">
        <v>1</v>
      </c>
      <c r="D13737" t="s">
        <v>55</v>
      </c>
      <c r="E13737">
        <v>3237</v>
      </c>
      <c r="F13737">
        <v>2020</v>
      </c>
    </row>
    <row r="13738" spans="1:6" x14ac:dyDescent="0.25">
      <c r="A13738" t="s">
        <v>2454</v>
      </c>
      <c r="B13738" t="s">
        <v>2401</v>
      </c>
      <c r="C13738" t="b">
        <v>1</v>
      </c>
      <c r="D13738" t="s">
        <v>103</v>
      </c>
      <c r="E13738">
        <v>6507</v>
      </c>
      <c r="F13738">
        <v>2020</v>
      </c>
    </row>
    <row r="13739" spans="1:6" x14ac:dyDescent="0.25">
      <c r="A13739" t="s">
        <v>2454</v>
      </c>
      <c r="B13739" t="s">
        <v>2401</v>
      </c>
      <c r="C13739" t="b">
        <v>1</v>
      </c>
      <c r="D13739" t="s">
        <v>55</v>
      </c>
      <c r="E13739">
        <v>3396</v>
      </c>
      <c r="F13739">
        <v>2020</v>
      </c>
    </row>
    <row r="13740" spans="1:6" x14ac:dyDescent="0.25">
      <c r="A13740" t="s">
        <v>2454</v>
      </c>
      <c r="B13740" t="s">
        <v>2401</v>
      </c>
      <c r="C13740" t="b">
        <v>1</v>
      </c>
      <c r="D13740" t="s">
        <v>85</v>
      </c>
      <c r="E13740">
        <v>3389</v>
      </c>
      <c r="F13740">
        <v>2020</v>
      </c>
    </row>
    <row r="13741" spans="1:6" x14ac:dyDescent="0.25">
      <c r="A13741" t="s">
        <v>2454</v>
      </c>
      <c r="B13741" t="s">
        <v>2401</v>
      </c>
      <c r="C13741" t="b">
        <v>1</v>
      </c>
      <c r="D13741" t="s">
        <v>55</v>
      </c>
      <c r="E13741">
        <v>7263</v>
      </c>
      <c r="F13741">
        <v>2020</v>
      </c>
    </row>
    <row r="13742" spans="1:6" x14ac:dyDescent="0.25">
      <c r="A13742" t="s">
        <v>2454</v>
      </c>
      <c r="B13742" t="s">
        <v>2401</v>
      </c>
      <c r="C13742" t="b">
        <v>1</v>
      </c>
      <c r="D13742" t="s">
        <v>103</v>
      </c>
      <c r="E13742">
        <v>6046</v>
      </c>
      <c r="F13742">
        <v>2020</v>
      </c>
    </row>
    <row r="13743" spans="1:6" x14ac:dyDescent="0.25">
      <c r="A13743" t="s">
        <v>2408</v>
      </c>
      <c r="B13743" t="s">
        <v>2401</v>
      </c>
      <c r="C13743" t="b">
        <v>1</v>
      </c>
      <c r="D13743" t="s">
        <v>55</v>
      </c>
      <c r="E13743">
        <v>2463</v>
      </c>
      <c r="F13743">
        <v>2020</v>
      </c>
    </row>
    <row r="13744" spans="1:6" x14ac:dyDescent="0.25">
      <c r="A13744" t="s">
        <v>2394</v>
      </c>
      <c r="B13744" t="s">
        <v>2401</v>
      </c>
      <c r="C13744" t="b">
        <v>1</v>
      </c>
      <c r="D13744" t="s">
        <v>97</v>
      </c>
      <c r="E13744">
        <v>101708</v>
      </c>
      <c r="F13744">
        <v>2020</v>
      </c>
    </row>
    <row r="13745" spans="1:6" x14ac:dyDescent="0.25">
      <c r="A13745" t="s">
        <v>2400</v>
      </c>
      <c r="B13745" t="s">
        <v>2401</v>
      </c>
      <c r="C13745" t="b">
        <v>1</v>
      </c>
      <c r="D13745" t="s">
        <v>114</v>
      </c>
      <c r="E13745">
        <v>854143</v>
      </c>
      <c r="F13745">
        <v>2020</v>
      </c>
    </row>
    <row r="13746" spans="1:6" x14ac:dyDescent="0.25">
      <c r="A13746" t="s">
        <v>2353</v>
      </c>
      <c r="B13746" t="s">
        <v>2339</v>
      </c>
      <c r="C13746" t="b">
        <v>0</v>
      </c>
      <c r="D13746" t="s">
        <v>114</v>
      </c>
      <c r="E13746">
        <v>461210</v>
      </c>
      <c r="F13746">
        <v>2020</v>
      </c>
    </row>
    <row r="13747" spans="1:6" x14ac:dyDescent="0.25">
      <c r="A13747" t="s">
        <v>2400</v>
      </c>
      <c r="B13747" t="s">
        <v>2339</v>
      </c>
      <c r="C13747" t="b">
        <v>1</v>
      </c>
      <c r="D13747" t="s">
        <v>66</v>
      </c>
      <c r="E13747">
        <v>60083</v>
      </c>
      <c r="F13747">
        <v>2020</v>
      </c>
    </row>
    <row r="13748" spans="1:6" x14ac:dyDescent="0.25">
      <c r="A13748" t="s">
        <v>2394</v>
      </c>
      <c r="B13748" t="s">
        <v>2339</v>
      </c>
      <c r="C13748" t="b">
        <v>1</v>
      </c>
      <c r="D13748" t="s">
        <v>114</v>
      </c>
      <c r="E13748">
        <v>811273</v>
      </c>
      <c r="F13748">
        <v>2020</v>
      </c>
    </row>
    <row r="13749" spans="1:6" x14ac:dyDescent="0.25">
      <c r="A13749" t="s">
        <v>2400</v>
      </c>
      <c r="B13749" t="s">
        <v>2401</v>
      </c>
      <c r="C13749" t="b">
        <v>1</v>
      </c>
      <c r="D13749" t="s">
        <v>103</v>
      </c>
      <c r="E13749">
        <v>1811</v>
      </c>
      <c r="F13749">
        <v>2020</v>
      </c>
    </row>
    <row r="13750" spans="1:6" x14ac:dyDescent="0.25">
      <c r="A13750" t="s">
        <v>2400</v>
      </c>
      <c r="B13750" t="s">
        <v>2401</v>
      </c>
      <c r="C13750" t="b">
        <v>1</v>
      </c>
      <c r="D13750" t="s">
        <v>103</v>
      </c>
      <c r="E13750">
        <v>2646</v>
      </c>
      <c r="F13750">
        <v>2020</v>
      </c>
    </row>
    <row r="13751" spans="1:6" x14ac:dyDescent="0.25">
      <c r="A13751" t="s">
        <v>2332</v>
      </c>
      <c r="B13751" t="s">
        <v>2372</v>
      </c>
      <c r="C13751" t="b">
        <v>0</v>
      </c>
      <c r="D13751" t="s">
        <v>40</v>
      </c>
      <c r="E13751">
        <v>-59</v>
      </c>
      <c r="F13751">
        <v>2020</v>
      </c>
    </row>
    <row r="13752" spans="1:6" x14ac:dyDescent="0.25">
      <c r="A13752" t="s">
        <v>2382</v>
      </c>
      <c r="B13752" t="s">
        <v>2339</v>
      </c>
      <c r="C13752" t="b">
        <v>1</v>
      </c>
      <c r="D13752" t="s">
        <v>55</v>
      </c>
      <c r="E13752">
        <v>2</v>
      </c>
      <c r="F13752">
        <v>2020</v>
      </c>
    </row>
    <row r="13753" spans="1:6" x14ac:dyDescent="0.25">
      <c r="A13753" t="s">
        <v>2408</v>
      </c>
      <c r="B13753" t="s">
        <v>2372</v>
      </c>
      <c r="C13753" t="b">
        <v>1</v>
      </c>
      <c r="D13753" t="s">
        <v>15</v>
      </c>
      <c r="E13753">
        <v>7376</v>
      </c>
      <c r="F13753">
        <v>2020</v>
      </c>
    </row>
    <row r="13754" spans="1:6" x14ac:dyDescent="0.25">
      <c r="A13754" t="s">
        <v>2408</v>
      </c>
      <c r="B13754" t="s">
        <v>2372</v>
      </c>
      <c r="C13754" t="b">
        <v>1</v>
      </c>
      <c r="D13754" t="s">
        <v>85</v>
      </c>
      <c r="E13754">
        <v>7005</v>
      </c>
      <c r="F13754">
        <v>2020</v>
      </c>
    </row>
    <row r="13755" spans="1:6" x14ac:dyDescent="0.25">
      <c r="A13755" t="s">
        <v>2408</v>
      </c>
      <c r="B13755" t="s">
        <v>2372</v>
      </c>
      <c r="C13755" t="b">
        <v>1</v>
      </c>
      <c r="D13755" t="s">
        <v>15</v>
      </c>
      <c r="E13755">
        <v>7692</v>
      </c>
      <c r="F13755">
        <v>2020</v>
      </c>
    </row>
    <row r="13756" spans="1:6" x14ac:dyDescent="0.25">
      <c r="A13756" t="s">
        <v>2408</v>
      </c>
      <c r="B13756" t="s">
        <v>2372</v>
      </c>
      <c r="C13756" t="b">
        <v>1</v>
      </c>
      <c r="D13756" t="s">
        <v>15</v>
      </c>
      <c r="E13756">
        <v>6871</v>
      </c>
      <c r="F13756">
        <v>2020</v>
      </c>
    </row>
    <row r="13757" spans="1:6" x14ac:dyDescent="0.25">
      <c r="A13757" t="s">
        <v>2408</v>
      </c>
      <c r="B13757" t="s">
        <v>2372</v>
      </c>
      <c r="C13757" t="b">
        <v>1</v>
      </c>
      <c r="D13757" t="s">
        <v>15</v>
      </c>
      <c r="E13757">
        <v>7532</v>
      </c>
      <c r="F13757">
        <v>2020</v>
      </c>
    </row>
    <row r="13758" spans="1:6" x14ac:dyDescent="0.25">
      <c r="A13758" t="s">
        <v>2408</v>
      </c>
      <c r="B13758" t="s">
        <v>2372</v>
      </c>
      <c r="C13758" t="b">
        <v>1</v>
      </c>
      <c r="D13758" t="s">
        <v>85</v>
      </c>
      <c r="E13758">
        <v>8732</v>
      </c>
      <c r="F13758">
        <v>2020</v>
      </c>
    </row>
    <row r="13759" spans="1:6" x14ac:dyDescent="0.25">
      <c r="A13759" t="s">
        <v>2408</v>
      </c>
      <c r="B13759" t="s">
        <v>2372</v>
      </c>
      <c r="C13759" t="b">
        <v>1</v>
      </c>
      <c r="D13759" t="s">
        <v>15</v>
      </c>
      <c r="E13759">
        <v>20713</v>
      </c>
      <c r="F13759">
        <v>2020</v>
      </c>
    </row>
    <row r="13760" spans="1:6" x14ac:dyDescent="0.25">
      <c r="A13760" t="s">
        <v>2408</v>
      </c>
      <c r="B13760" t="s">
        <v>2401</v>
      </c>
      <c r="C13760" t="b">
        <v>0</v>
      </c>
      <c r="D13760" t="s">
        <v>15</v>
      </c>
      <c r="E13760">
        <v>3284</v>
      </c>
      <c r="F13760">
        <v>2020</v>
      </c>
    </row>
    <row r="13761" spans="1:6" x14ac:dyDescent="0.25">
      <c r="A13761" t="s">
        <v>2394</v>
      </c>
      <c r="B13761" t="s">
        <v>2401</v>
      </c>
      <c r="C13761" t="b">
        <v>1</v>
      </c>
      <c r="D13761" t="s">
        <v>55</v>
      </c>
      <c r="E13761">
        <v>3169</v>
      </c>
      <c r="F13761">
        <v>2020</v>
      </c>
    </row>
    <row r="13762" spans="1:6" x14ac:dyDescent="0.25">
      <c r="A13762" t="s">
        <v>2454</v>
      </c>
      <c r="B13762" t="s">
        <v>2401</v>
      </c>
      <c r="C13762" t="b">
        <v>1</v>
      </c>
      <c r="D13762" t="s">
        <v>85</v>
      </c>
      <c r="E13762">
        <v>6532</v>
      </c>
      <c r="F13762">
        <v>2020</v>
      </c>
    </row>
    <row r="13763" spans="1:6" x14ac:dyDescent="0.25">
      <c r="A13763" t="s">
        <v>2381</v>
      </c>
      <c r="B13763" t="s">
        <v>2401</v>
      </c>
      <c r="C13763" t="b">
        <v>1</v>
      </c>
      <c r="D13763" t="s">
        <v>55</v>
      </c>
      <c r="E13763">
        <v>5127</v>
      </c>
      <c r="F13763">
        <v>2020</v>
      </c>
    </row>
    <row r="13764" spans="1:6" x14ac:dyDescent="0.25">
      <c r="A13764" t="s">
        <v>2394</v>
      </c>
      <c r="B13764" t="s">
        <v>2401</v>
      </c>
      <c r="C13764" t="b">
        <v>1</v>
      </c>
      <c r="D13764" t="s">
        <v>85</v>
      </c>
      <c r="E13764">
        <v>8744</v>
      </c>
      <c r="F13764">
        <v>2020</v>
      </c>
    </row>
    <row r="13765" spans="1:6" x14ac:dyDescent="0.25">
      <c r="A13765" t="s">
        <v>2454</v>
      </c>
      <c r="B13765" t="s">
        <v>2401</v>
      </c>
      <c r="C13765" t="b">
        <v>1</v>
      </c>
      <c r="D13765" t="s">
        <v>55</v>
      </c>
      <c r="E13765">
        <v>7524</v>
      </c>
      <c r="F13765">
        <v>2020</v>
      </c>
    </row>
    <row r="13766" spans="1:6" x14ac:dyDescent="0.25">
      <c r="A13766" t="s">
        <v>2394</v>
      </c>
      <c r="B13766" t="s">
        <v>2401</v>
      </c>
      <c r="C13766" t="b">
        <v>1</v>
      </c>
      <c r="D13766" t="s">
        <v>27</v>
      </c>
      <c r="E13766">
        <v>354506</v>
      </c>
      <c r="F13766">
        <v>2020</v>
      </c>
    </row>
    <row r="13767" spans="1:6" x14ac:dyDescent="0.25">
      <c r="A13767" t="s">
        <v>2332</v>
      </c>
      <c r="B13767" t="s">
        <v>2372</v>
      </c>
      <c r="C13767" t="b">
        <v>0</v>
      </c>
      <c r="D13767" t="s">
        <v>55</v>
      </c>
      <c r="E13767">
        <v>-8</v>
      </c>
      <c r="F13767">
        <v>2020</v>
      </c>
    </row>
    <row r="13768" spans="1:6" x14ac:dyDescent="0.25">
      <c r="A13768" t="s">
        <v>2394</v>
      </c>
      <c r="B13768" t="s">
        <v>2401</v>
      </c>
      <c r="C13768" t="b">
        <v>1</v>
      </c>
      <c r="D13768" t="s">
        <v>79</v>
      </c>
      <c r="E13768">
        <v>2888</v>
      </c>
      <c r="F13768">
        <v>2020</v>
      </c>
    </row>
    <row r="13769" spans="1:6" x14ac:dyDescent="0.25">
      <c r="A13769" t="s">
        <v>2400</v>
      </c>
      <c r="B13769" t="s">
        <v>2339</v>
      </c>
      <c r="C13769" t="b">
        <v>1</v>
      </c>
      <c r="D13769" t="s">
        <v>114</v>
      </c>
      <c r="E13769">
        <v>799789</v>
      </c>
      <c r="F13769">
        <v>2020</v>
      </c>
    </row>
    <row r="13770" spans="1:6" x14ac:dyDescent="0.25">
      <c r="A13770" t="s">
        <v>2395</v>
      </c>
      <c r="B13770" t="s">
        <v>2350</v>
      </c>
      <c r="C13770" t="b">
        <v>0</v>
      </c>
      <c r="D13770" t="s">
        <v>85</v>
      </c>
      <c r="E13770">
        <v>4</v>
      </c>
      <c r="F13770">
        <v>2020</v>
      </c>
    </row>
    <row r="13771" spans="1:6" x14ac:dyDescent="0.25">
      <c r="A13771" t="s">
        <v>2381</v>
      </c>
      <c r="B13771" t="s">
        <v>2350</v>
      </c>
      <c r="C13771" t="b">
        <v>1</v>
      </c>
      <c r="D13771" t="s">
        <v>42</v>
      </c>
      <c r="E13771">
        <v>79</v>
      </c>
      <c r="F13771">
        <v>2020</v>
      </c>
    </row>
    <row r="13772" spans="1:6" x14ac:dyDescent="0.25">
      <c r="A13772" t="s">
        <v>2400</v>
      </c>
      <c r="B13772" t="s">
        <v>2339</v>
      </c>
      <c r="C13772" t="b">
        <v>1</v>
      </c>
      <c r="D13772" t="s">
        <v>134</v>
      </c>
      <c r="E13772">
        <v>65569</v>
      </c>
      <c r="F13772">
        <v>2020</v>
      </c>
    </row>
    <row r="13773" spans="1:6" x14ac:dyDescent="0.25">
      <c r="A13773" t="s">
        <v>2400</v>
      </c>
      <c r="B13773" t="s">
        <v>2401</v>
      </c>
      <c r="C13773" t="b">
        <v>1</v>
      </c>
      <c r="D13773" t="s">
        <v>88</v>
      </c>
      <c r="E13773">
        <v>10768</v>
      </c>
      <c r="F13773">
        <v>2020</v>
      </c>
    </row>
    <row r="13774" spans="1:6" x14ac:dyDescent="0.25">
      <c r="A13774" t="s">
        <v>2394</v>
      </c>
      <c r="B13774" t="s">
        <v>2401</v>
      </c>
      <c r="C13774" t="b">
        <v>1</v>
      </c>
      <c r="D13774" t="s">
        <v>88</v>
      </c>
      <c r="E13774">
        <v>8492</v>
      </c>
      <c r="F13774">
        <v>2020</v>
      </c>
    </row>
    <row r="13775" spans="1:6" x14ac:dyDescent="0.25">
      <c r="A13775" t="s">
        <v>2394</v>
      </c>
      <c r="B13775" t="s">
        <v>2401</v>
      </c>
      <c r="C13775" t="b">
        <v>1</v>
      </c>
      <c r="D13775" t="s">
        <v>88</v>
      </c>
      <c r="E13775">
        <v>7766</v>
      </c>
      <c r="F13775">
        <v>2020</v>
      </c>
    </row>
    <row r="13776" spans="1:6" x14ac:dyDescent="0.25">
      <c r="A13776" t="s">
        <v>2394</v>
      </c>
      <c r="B13776" t="s">
        <v>2401</v>
      </c>
      <c r="C13776" t="b">
        <v>1</v>
      </c>
      <c r="D13776" t="s">
        <v>82</v>
      </c>
      <c r="E13776">
        <v>24294</v>
      </c>
      <c r="F13776">
        <v>2020</v>
      </c>
    </row>
    <row r="13777" spans="1:6" x14ac:dyDescent="0.25">
      <c r="A13777" t="s">
        <v>2389</v>
      </c>
      <c r="B13777" t="s">
        <v>2401</v>
      </c>
      <c r="C13777" t="b">
        <v>0</v>
      </c>
      <c r="D13777" t="s">
        <v>79</v>
      </c>
      <c r="E13777">
        <v>1529.55</v>
      </c>
      <c r="F13777">
        <v>2020</v>
      </c>
    </row>
    <row r="13778" spans="1:6" x14ac:dyDescent="0.25">
      <c r="A13778" t="s">
        <v>2394</v>
      </c>
      <c r="B13778" t="s">
        <v>2401</v>
      </c>
      <c r="C13778" t="b">
        <v>1</v>
      </c>
      <c r="D13778" t="s">
        <v>88</v>
      </c>
      <c r="E13778">
        <v>9979</v>
      </c>
      <c r="F13778">
        <v>2020</v>
      </c>
    </row>
    <row r="13779" spans="1:6" x14ac:dyDescent="0.25">
      <c r="A13779" t="s">
        <v>2394</v>
      </c>
      <c r="B13779" t="s">
        <v>2401</v>
      </c>
      <c r="C13779" t="b">
        <v>1</v>
      </c>
      <c r="D13779" t="s">
        <v>88</v>
      </c>
      <c r="E13779">
        <v>3672</v>
      </c>
      <c r="F13779">
        <v>2020</v>
      </c>
    </row>
    <row r="13780" spans="1:6" x14ac:dyDescent="0.25">
      <c r="A13780" t="s">
        <v>2394</v>
      </c>
      <c r="B13780" t="s">
        <v>2401</v>
      </c>
      <c r="C13780" t="b">
        <v>1</v>
      </c>
      <c r="D13780" t="s">
        <v>88</v>
      </c>
      <c r="E13780">
        <v>10299</v>
      </c>
      <c r="F13780">
        <v>2020</v>
      </c>
    </row>
    <row r="13781" spans="1:6" x14ac:dyDescent="0.25">
      <c r="A13781" t="s">
        <v>2394</v>
      </c>
      <c r="B13781" t="s">
        <v>2401</v>
      </c>
      <c r="C13781" t="b">
        <v>1</v>
      </c>
      <c r="D13781" t="s">
        <v>88</v>
      </c>
      <c r="E13781">
        <v>10023</v>
      </c>
      <c r="F13781">
        <v>2020</v>
      </c>
    </row>
    <row r="13782" spans="1:6" x14ac:dyDescent="0.25">
      <c r="A13782" t="s">
        <v>2400</v>
      </c>
      <c r="B13782" t="s">
        <v>2339</v>
      </c>
      <c r="C13782" t="b">
        <v>1</v>
      </c>
      <c r="D13782" t="s">
        <v>35</v>
      </c>
      <c r="E13782">
        <v>188920</v>
      </c>
      <c r="F13782">
        <v>2020</v>
      </c>
    </row>
    <row r="13783" spans="1:6" x14ac:dyDescent="0.25">
      <c r="A13783" t="s">
        <v>2394</v>
      </c>
      <c r="B13783" t="s">
        <v>2401</v>
      </c>
      <c r="C13783" t="b">
        <v>1</v>
      </c>
      <c r="D13783" t="s">
        <v>40</v>
      </c>
      <c r="E13783">
        <v>2104</v>
      </c>
      <c r="F13783">
        <v>2020</v>
      </c>
    </row>
    <row r="13784" spans="1:6" x14ac:dyDescent="0.25">
      <c r="A13784" t="s">
        <v>2332</v>
      </c>
      <c r="B13784" t="s">
        <v>2372</v>
      </c>
      <c r="C13784" t="b">
        <v>0</v>
      </c>
      <c r="D13784" t="s">
        <v>114</v>
      </c>
      <c r="E13784">
        <v>-800</v>
      </c>
      <c r="F13784">
        <v>2020</v>
      </c>
    </row>
    <row r="13785" spans="1:6" x14ac:dyDescent="0.25">
      <c r="A13785" t="s">
        <v>2394</v>
      </c>
      <c r="B13785" t="s">
        <v>2401</v>
      </c>
      <c r="C13785" t="b">
        <v>1</v>
      </c>
      <c r="D13785" t="s">
        <v>114</v>
      </c>
      <c r="E13785">
        <v>9521</v>
      </c>
      <c r="F13785">
        <v>2020</v>
      </c>
    </row>
    <row r="13786" spans="1:6" x14ac:dyDescent="0.25">
      <c r="A13786" t="s">
        <v>2454</v>
      </c>
      <c r="B13786" t="s">
        <v>2401</v>
      </c>
      <c r="C13786" t="b">
        <v>1</v>
      </c>
      <c r="D13786" t="s">
        <v>15</v>
      </c>
      <c r="E13786">
        <v>2279</v>
      </c>
      <c r="F13786">
        <v>2020</v>
      </c>
    </row>
    <row r="13787" spans="1:6" x14ac:dyDescent="0.25">
      <c r="A13787" t="s">
        <v>2454</v>
      </c>
      <c r="B13787" t="s">
        <v>2401</v>
      </c>
      <c r="C13787" t="b">
        <v>1</v>
      </c>
      <c r="D13787" t="s">
        <v>79</v>
      </c>
      <c r="E13787">
        <v>3058</v>
      </c>
      <c r="F13787">
        <v>2020</v>
      </c>
    </row>
    <row r="13788" spans="1:6" x14ac:dyDescent="0.25">
      <c r="A13788" t="s">
        <v>2454</v>
      </c>
      <c r="B13788" t="s">
        <v>2401</v>
      </c>
      <c r="C13788" t="b">
        <v>1</v>
      </c>
      <c r="D13788" t="s">
        <v>85</v>
      </c>
      <c r="E13788">
        <v>2472</v>
      </c>
      <c r="F13788">
        <v>2020</v>
      </c>
    </row>
    <row r="13789" spans="1:6" x14ac:dyDescent="0.25">
      <c r="A13789" t="s">
        <v>2454</v>
      </c>
      <c r="B13789" t="s">
        <v>2401</v>
      </c>
      <c r="C13789" t="b">
        <v>1</v>
      </c>
      <c r="D13789" t="s">
        <v>85</v>
      </c>
      <c r="E13789">
        <v>3829</v>
      </c>
      <c r="F13789">
        <v>2020</v>
      </c>
    </row>
    <row r="13790" spans="1:6" x14ac:dyDescent="0.25">
      <c r="A13790" t="s">
        <v>2454</v>
      </c>
      <c r="B13790" t="s">
        <v>2401</v>
      </c>
      <c r="C13790" t="b">
        <v>1</v>
      </c>
      <c r="D13790" t="s">
        <v>19</v>
      </c>
      <c r="E13790">
        <v>1710</v>
      </c>
      <c r="F13790">
        <v>2020</v>
      </c>
    </row>
    <row r="13791" spans="1:6" x14ac:dyDescent="0.25">
      <c r="A13791" t="s">
        <v>2454</v>
      </c>
      <c r="B13791" t="s">
        <v>2401</v>
      </c>
      <c r="C13791" t="b">
        <v>1</v>
      </c>
      <c r="D13791" t="s">
        <v>79</v>
      </c>
      <c r="E13791">
        <v>2334</v>
      </c>
      <c r="F13791">
        <v>2020</v>
      </c>
    </row>
    <row r="13792" spans="1:6" x14ac:dyDescent="0.25">
      <c r="A13792" t="s">
        <v>2400</v>
      </c>
      <c r="B13792" t="s">
        <v>2339</v>
      </c>
      <c r="C13792" t="b">
        <v>1</v>
      </c>
      <c r="D13792" t="s">
        <v>114</v>
      </c>
      <c r="E13792">
        <v>108087</v>
      </c>
      <c r="F13792">
        <v>2020</v>
      </c>
    </row>
    <row r="13793" spans="1:6" x14ac:dyDescent="0.25">
      <c r="A13793" t="s">
        <v>2354</v>
      </c>
      <c r="B13793" t="s">
        <v>2350</v>
      </c>
      <c r="C13793" t="b">
        <v>0</v>
      </c>
      <c r="D13793" t="s">
        <v>85</v>
      </c>
      <c r="E13793">
        <v>16.75</v>
      </c>
      <c r="F13793">
        <v>2020</v>
      </c>
    </row>
    <row r="13794" spans="1:6" x14ac:dyDescent="0.25">
      <c r="A13794" t="s">
        <v>2354</v>
      </c>
      <c r="B13794" t="s">
        <v>2352</v>
      </c>
      <c r="C13794" t="b">
        <v>0</v>
      </c>
      <c r="D13794" t="s">
        <v>85</v>
      </c>
      <c r="E13794">
        <v>29.25</v>
      </c>
      <c r="F13794">
        <v>2020</v>
      </c>
    </row>
    <row r="13795" spans="1:6" x14ac:dyDescent="0.25">
      <c r="A13795" t="s">
        <v>2353</v>
      </c>
      <c r="B13795" t="s">
        <v>2339</v>
      </c>
      <c r="C13795" t="b">
        <v>0</v>
      </c>
      <c r="D13795" t="s">
        <v>114</v>
      </c>
      <c r="E13795">
        <v>965397</v>
      </c>
      <c r="F13795">
        <v>2020</v>
      </c>
    </row>
    <row r="13796" spans="1:6" x14ac:dyDescent="0.25">
      <c r="A13796" t="s">
        <v>2394</v>
      </c>
      <c r="B13796" t="s">
        <v>2401</v>
      </c>
      <c r="C13796" t="b">
        <v>1</v>
      </c>
      <c r="D13796" t="s">
        <v>88</v>
      </c>
      <c r="E13796">
        <v>9721</v>
      </c>
      <c r="F13796">
        <v>2020</v>
      </c>
    </row>
    <row r="13797" spans="1:6" x14ac:dyDescent="0.25">
      <c r="A13797" t="s">
        <v>2383</v>
      </c>
      <c r="B13797" t="s">
        <v>2350</v>
      </c>
      <c r="C13797" t="b">
        <v>0</v>
      </c>
      <c r="D13797" t="s">
        <v>79</v>
      </c>
      <c r="E13797">
        <v>43.851999999999997</v>
      </c>
      <c r="F13797">
        <v>2020</v>
      </c>
    </row>
    <row r="13798" spans="1:6" x14ac:dyDescent="0.25">
      <c r="A13798" t="s">
        <v>2383</v>
      </c>
      <c r="B13798" t="s">
        <v>2352</v>
      </c>
      <c r="C13798" t="b">
        <v>0</v>
      </c>
      <c r="D13798" t="s">
        <v>79</v>
      </c>
      <c r="E13798">
        <v>4868.1480000000001</v>
      </c>
      <c r="F13798">
        <v>2020</v>
      </c>
    </row>
    <row r="13799" spans="1:6" x14ac:dyDescent="0.25">
      <c r="A13799" t="s">
        <v>2394</v>
      </c>
      <c r="B13799" t="s">
        <v>2401</v>
      </c>
      <c r="C13799" t="b">
        <v>1</v>
      </c>
      <c r="D13799" t="s">
        <v>88</v>
      </c>
      <c r="E13799">
        <v>9399</v>
      </c>
      <c r="F13799">
        <v>2020</v>
      </c>
    </row>
    <row r="13800" spans="1:6" x14ac:dyDescent="0.25">
      <c r="A13800" t="s">
        <v>2400</v>
      </c>
      <c r="B13800" t="s">
        <v>2339</v>
      </c>
      <c r="C13800" t="b">
        <v>1</v>
      </c>
      <c r="D13800" t="s">
        <v>66</v>
      </c>
      <c r="E13800">
        <v>61733</v>
      </c>
      <c r="F13800">
        <v>2020</v>
      </c>
    </row>
    <row r="13801" spans="1:6" x14ac:dyDescent="0.25">
      <c r="A13801" t="s">
        <v>2454</v>
      </c>
      <c r="B13801" t="s">
        <v>2350</v>
      </c>
      <c r="C13801" t="b">
        <v>1</v>
      </c>
      <c r="D13801" t="s">
        <v>55</v>
      </c>
      <c r="E13801">
        <v>1656</v>
      </c>
      <c r="F13801">
        <v>2020</v>
      </c>
    </row>
    <row r="13802" spans="1:6" x14ac:dyDescent="0.25">
      <c r="A13802" t="s">
        <v>2394</v>
      </c>
      <c r="B13802" t="s">
        <v>2401</v>
      </c>
      <c r="C13802" t="b">
        <v>1</v>
      </c>
      <c r="D13802" t="s">
        <v>88</v>
      </c>
      <c r="E13802">
        <v>3814</v>
      </c>
      <c r="F13802">
        <v>2020</v>
      </c>
    </row>
    <row r="13803" spans="1:6" x14ac:dyDescent="0.25">
      <c r="A13803" t="s">
        <v>2454</v>
      </c>
      <c r="B13803" t="s">
        <v>2401</v>
      </c>
      <c r="C13803" t="b">
        <v>1</v>
      </c>
      <c r="D13803" t="s">
        <v>52</v>
      </c>
      <c r="E13803">
        <v>3110</v>
      </c>
      <c r="F13803">
        <v>2020</v>
      </c>
    </row>
    <row r="13804" spans="1:6" x14ac:dyDescent="0.25">
      <c r="A13804" t="s">
        <v>2454</v>
      </c>
      <c r="B13804" t="s">
        <v>2401</v>
      </c>
      <c r="C13804" t="b">
        <v>1</v>
      </c>
      <c r="D13804" t="s">
        <v>52</v>
      </c>
      <c r="E13804">
        <v>4129</v>
      </c>
      <c r="F13804">
        <v>2020</v>
      </c>
    </row>
    <row r="13805" spans="1:6" x14ac:dyDescent="0.25">
      <c r="A13805" t="s">
        <v>2400</v>
      </c>
      <c r="B13805" t="s">
        <v>2339</v>
      </c>
      <c r="C13805" t="b">
        <v>1</v>
      </c>
      <c r="D13805" t="s">
        <v>114</v>
      </c>
      <c r="E13805">
        <v>479481</v>
      </c>
      <c r="F13805">
        <v>2020</v>
      </c>
    </row>
    <row r="13806" spans="1:6" x14ac:dyDescent="0.25">
      <c r="A13806" t="s">
        <v>2400</v>
      </c>
      <c r="B13806" t="s">
        <v>2401</v>
      </c>
      <c r="C13806" t="b">
        <v>1</v>
      </c>
      <c r="D13806" t="s">
        <v>24</v>
      </c>
      <c r="E13806">
        <v>157064</v>
      </c>
      <c r="F13806">
        <v>2020</v>
      </c>
    </row>
    <row r="13807" spans="1:6" x14ac:dyDescent="0.25">
      <c r="A13807" t="s">
        <v>2400</v>
      </c>
      <c r="B13807" t="s">
        <v>2401</v>
      </c>
      <c r="C13807" t="b">
        <v>1</v>
      </c>
      <c r="D13807" t="s">
        <v>24</v>
      </c>
      <c r="E13807">
        <v>148094</v>
      </c>
      <c r="F13807">
        <v>2020</v>
      </c>
    </row>
    <row r="13808" spans="1:6" x14ac:dyDescent="0.25">
      <c r="A13808" t="s">
        <v>2400</v>
      </c>
      <c r="B13808" t="s">
        <v>2401</v>
      </c>
      <c r="C13808" t="b">
        <v>1</v>
      </c>
      <c r="D13808" t="s">
        <v>24</v>
      </c>
      <c r="E13808">
        <v>147227</v>
      </c>
      <c r="F13808">
        <v>2020</v>
      </c>
    </row>
    <row r="13809" spans="1:6" x14ac:dyDescent="0.25">
      <c r="A13809" t="s">
        <v>2400</v>
      </c>
      <c r="B13809" t="s">
        <v>2401</v>
      </c>
      <c r="C13809" t="b">
        <v>1</v>
      </c>
      <c r="D13809" t="s">
        <v>24</v>
      </c>
      <c r="E13809">
        <v>160109</v>
      </c>
      <c r="F13809">
        <v>2020</v>
      </c>
    </row>
    <row r="13810" spans="1:6" x14ac:dyDescent="0.25">
      <c r="A13810" t="s">
        <v>2408</v>
      </c>
      <c r="B13810" t="s">
        <v>2401</v>
      </c>
      <c r="C13810" t="b">
        <v>1</v>
      </c>
      <c r="D13810" t="s">
        <v>74</v>
      </c>
      <c r="E13810">
        <v>32782</v>
      </c>
      <c r="F13810">
        <v>2020</v>
      </c>
    </row>
    <row r="13811" spans="1:6" x14ac:dyDescent="0.25">
      <c r="A13811" t="s">
        <v>2394</v>
      </c>
      <c r="B13811" t="s">
        <v>2401</v>
      </c>
      <c r="C13811" t="b">
        <v>1</v>
      </c>
      <c r="D13811" t="s">
        <v>79</v>
      </c>
      <c r="E13811">
        <v>9710</v>
      </c>
      <c r="F13811">
        <v>2020</v>
      </c>
    </row>
    <row r="13812" spans="1:6" x14ac:dyDescent="0.25">
      <c r="A13812" t="s">
        <v>2394</v>
      </c>
      <c r="B13812" t="s">
        <v>2401</v>
      </c>
      <c r="C13812" t="b">
        <v>1</v>
      </c>
      <c r="D13812" t="s">
        <v>79</v>
      </c>
      <c r="E13812">
        <v>12850</v>
      </c>
      <c r="F13812">
        <v>2020</v>
      </c>
    </row>
    <row r="13813" spans="1:6" x14ac:dyDescent="0.25">
      <c r="A13813" t="s">
        <v>2454</v>
      </c>
      <c r="B13813" t="s">
        <v>2401</v>
      </c>
      <c r="C13813" t="b">
        <v>1</v>
      </c>
      <c r="D13813" t="s">
        <v>19</v>
      </c>
      <c r="E13813">
        <v>1506</v>
      </c>
      <c r="F13813">
        <v>2020</v>
      </c>
    </row>
    <row r="13814" spans="1:6" x14ac:dyDescent="0.25">
      <c r="A13814" t="s">
        <v>2454</v>
      </c>
      <c r="B13814" t="s">
        <v>2401</v>
      </c>
      <c r="C13814" t="b">
        <v>1</v>
      </c>
      <c r="D13814" t="s">
        <v>19</v>
      </c>
      <c r="E13814">
        <v>1636</v>
      </c>
      <c r="F13814">
        <v>2020</v>
      </c>
    </row>
    <row r="13815" spans="1:6" x14ac:dyDescent="0.25">
      <c r="A13815" t="s">
        <v>2394</v>
      </c>
      <c r="B13815" t="s">
        <v>2386</v>
      </c>
      <c r="C13815" t="b">
        <v>1</v>
      </c>
      <c r="D13815" t="s">
        <v>45</v>
      </c>
      <c r="E13815">
        <v>6545</v>
      </c>
      <c r="F13815">
        <v>2020</v>
      </c>
    </row>
    <row r="13816" spans="1:6" x14ac:dyDescent="0.25">
      <c r="A13816" t="s">
        <v>2390</v>
      </c>
      <c r="B13816" t="s">
        <v>2339</v>
      </c>
      <c r="C13816" t="b">
        <v>1</v>
      </c>
      <c r="D13816" t="s">
        <v>114</v>
      </c>
      <c r="E13816">
        <v>4</v>
      </c>
      <c r="F13816">
        <v>2020</v>
      </c>
    </row>
    <row r="13817" spans="1:6" x14ac:dyDescent="0.25">
      <c r="A13817" t="s">
        <v>2454</v>
      </c>
      <c r="B13817" t="s">
        <v>2401</v>
      </c>
      <c r="C13817" t="b">
        <v>0</v>
      </c>
      <c r="D13817" t="s">
        <v>8</v>
      </c>
      <c r="E13817">
        <v>3935</v>
      </c>
      <c r="F13817">
        <v>2020</v>
      </c>
    </row>
    <row r="13818" spans="1:6" x14ac:dyDescent="0.25">
      <c r="A13818" t="s">
        <v>2332</v>
      </c>
      <c r="B13818" t="s">
        <v>2372</v>
      </c>
      <c r="C13818" t="b">
        <v>0</v>
      </c>
      <c r="D13818" t="s">
        <v>55</v>
      </c>
      <c r="E13818">
        <v>-155</v>
      </c>
      <c r="F13818">
        <v>2020</v>
      </c>
    </row>
    <row r="13819" spans="1:6" x14ac:dyDescent="0.25">
      <c r="A13819" t="s">
        <v>2400</v>
      </c>
      <c r="B13819" t="s">
        <v>2401</v>
      </c>
      <c r="C13819" t="b">
        <v>1</v>
      </c>
      <c r="D13819" t="s">
        <v>24</v>
      </c>
      <c r="E13819">
        <v>132478</v>
      </c>
      <c r="F13819">
        <v>2020</v>
      </c>
    </row>
    <row r="13820" spans="1:6" x14ac:dyDescent="0.25">
      <c r="A13820" t="s">
        <v>2394</v>
      </c>
      <c r="B13820" t="s">
        <v>2401</v>
      </c>
      <c r="C13820" t="b">
        <v>1</v>
      </c>
      <c r="D13820" t="s">
        <v>55</v>
      </c>
      <c r="E13820">
        <v>3521</v>
      </c>
      <c r="F13820">
        <v>2020</v>
      </c>
    </row>
    <row r="13821" spans="1:6" x14ac:dyDescent="0.25">
      <c r="A13821" t="s">
        <v>2332</v>
      </c>
      <c r="B13821" t="s">
        <v>2350</v>
      </c>
      <c r="C13821" t="b">
        <v>0</v>
      </c>
      <c r="D13821" t="s">
        <v>66</v>
      </c>
      <c r="E13821">
        <v>0</v>
      </c>
      <c r="F13821">
        <v>2020</v>
      </c>
    </row>
    <row r="13822" spans="1:6" x14ac:dyDescent="0.25">
      <c r="A13822" t="s">
        <v>2394</v>
      </c>
      <c r="B13822" t="s">
        <v>2401</v>
      </c>
      <c r="C13822" t="b">
        <v>1</v>
      </c>
      <c r="D13822" t="s">
        <v>15</v>
      </c>
      <c r="E13822">
        <v>10806</v>
      </c>
      <c r="F13822">
        <v>2020</v>
      </c>
    </row>
    <row r="13823" spans="1:6" x14ac:dyDescent="0.25">
      <c r="A13823" t="s">
        <v>2394</v>
      </c>
      <c r="B13823" t="s">
        <v>2401</v>
      </c>
      <c r="C13823" t="b">
        <v>1</v>
      </c>
      <c r="D13823" t="s">
        <v>60</v>
      </c>
      <c r="E13823">
        <v>4762</v>
      </c>
      <c r="F13823">
        <v>2020</v>
      </c>
    </row>
    <row r="13824" spans="1:6" x14ac:dyDescent="0.25">
      <c r="A13824" t="s">
        <v>2332</v>
      </c>
      <c r="B13824" t="s">
        <v>2372</v>
      </c>
      <c r="C13824" t="b">
        <v>0</v>
      </c>
      <c r="D13824" t="s">
        <v>55</v>
      </c>
      <c r="E13824">
        <v>0</v>
      </c>
      <c r="F13824">
        <v>2020</v>
      </c>
    </row>
    <row r="13825" spans="1:6" x14ac:dyDescent="0.25">
      <c r="A13825" t="s">
        <v>2394</v>
      </c>
      <c r="B13825" t="s">
        <v>2401</v>
      </c>
      <c r="C13825" t="b">
        <v>1</v>
      </c>
      <c r="D13825" t="s">
        <v>55</v>
      </c>
      <c r="E13825">
        <v>8256</v>
      </c>
      <c r="F13825">
        <v>2020</v>
      </c>
    </row>
    <row r="13826" spans="1:6" x14ac:dyDescent="0.25">
      <c r="A13826" t="s">
        <v>2400</v>
      </c>
      <c r="B13826" t="s">
        <v>2339</v>
      </c>
      <c r="C13826" t="b">
        <v>0</v>
      </c>
      <c r="D13826" t="s">
        <v>93</v>
      </c>
      <c r="E13826">
        <v>4567</v>
      </c>
      <c r="F13826">
        <v>2020</v>
      </c>
    </row>
    <row r="13827" spans="1:6" x14ac:dyDescent="0.25">
      <c r="A13827" t="s">
        <v>2394</v>
      </c>
      <c r="B13827" t="s">
        <v>2401</v>
      </c>
      <c r="C13827" t="b">
        <v>1</v>
      </c>
      <c r="D13827" t="s">
        <v>15</v>
      </c>
      <c r="E13827">
        <v>11288</v>
      </c>
      <c r="F13827">
        <v>2020</v>
      </c>
    </row>
    <row r="13828" spans="1:6" x14ac:dyDescent="0.25">
      <c r="A13828" t="s">
        <v>2394</v>
      </c>
      <c r="B13828" t="s">
        <v>2401</v>
      </c>
      <c r="C13828" t="b">
        <v>1</v>
      </c>
      <c r="D13828" t="s">
        <v>19</v>
      </c>
      <c r="E13828">
        <v>53347</v>
      </c>
      <c r="F13828">
        <v>2020</v>
      </c>
    </row>
    <row r="13829" spans="1:6" x14ac:dyDescent="0.25">
      <c r="A13829" t="s">
        <v>2400</v>
      </c>
      <c r="B13829" t="s">
        <v>2350</v>
      </c>
      <c r="C13829" t="b">
        <v>1</v>
      </c>
      <c r="D13829" t="s">
        <v>93</v>
      </c>
      <c r="E13829">
        <v>751</v>
      </c>
      <c r="F13829">
        <v>2020</v>
      </c>
    </row>
    <row r="13830" spans="1:6" x14ac:dyDescent="0.25">
      <c r="A13830" t="s">
        <v>2394</v>
      </c>
      <c r="B13830" t="s">
        <v>2401</v>
      </c>
      <c r="C13830" t="b">
        <v>1</v>
      </c>
      <c r="D13830" t="s">
        <v>88</v>
      </c>
      <c r="E13830">
        <v>8026</v>
      </c>
      <c r="F13830">
        <v>2020</v>
      </c>
    </row>
    <row r="13831" spans="1:6" x14ac:dyDescent="0.25">
      <c r="A13831" t="s">
        <v>2394</v>
      </c>
      <c r="B13831" t="s">
        <v>2401</v>
      </c>
      <c r="C13831" t="b">
        <v>1</v>
      </c>
      <c r="D13831" t="s">
        <v>88</v>
      </c>
      <c r="E13831">
        <v>9467</v>
      </c>
      <c r="F13831">
        <v>2020</v>
      </c>
    </row>
    <row r="13832" spans="1:6" x14ac:dyDescent="0.25">
      <c r="A13832" t="s">
        <v>2394</v>
      </c>
      <c r="B13832" t="s">
        <v>2401</v>
      </c>
      <c r="C13832" t="b">
        <v>1</v>
      </c>
      <c r="D13832" t="s">
        <v>88</v>
      </c>
      <c r="E13832">
        <v>5697</v>
      </c>
      <c r="F13832">
        <v>2020</v>
      </c>
    </row>
    <row r="13833" spans="1:6" x14ac:dyDescent="0.25">
      <c r="A13833" t="s">
        <v>2394</v>
      </c>
      <c r="B13833" t="s">
        <v>2401</v>
      </c>
      <c r="C13833" t="b">
        <v>1</v>
      </c>
      <c r="D13833" t="s">
        <v>88</v>
      </c>
      <c r="E13833">
        <v>7614</v>
      </c>
      <c r="F13833">
        <v>2020</v>
      </c>
    </row>
    <row r="13834" spans="1:6" x14ac:dyDescent="0.25">
      <c r="A13834" t="s">
        <v>2454</v>
      </c>
      <c r="B13834" t="s">
        <v>2401</v>
      </c>
      <c r="C13834" t="b">
        <v>1</v>
      </c>
      <c r="D13834" t="s">
        <v>16</v>
      </c>
      <c r="E13834">
        <v>3298</v>
      </c>
      <c r="F13834">
        <v>2020</v>
      </c>
    </row>
    <row r="13835" spans="1:6" x14ac:dyDescent="0.25">
      <c r="A13835" t="s">
        <v>2454</v>
      </c>
      <c r="B13835" t="s">
        <v>2401</v>
      </c>
      <c r="C13835" t="b">
        <v>1</v>
      </c>
      <c r="D13835" t="s">
        <v>16</v>
      </c>
      <c r="E13835">
        <v>3150</v>
      </c>
      <c r="F13835">
        <v>2020</v>
      </c>
    </row>
    <row r="13836" spans="1:6" x14ac:dyDescent="0.25">
      <c r="A13836" t="s">
        <v>2394</v>
      </c>
      <c r="B13836" t="s">
        <v>2401</v>
      </c>
      <c r="C13836" t="b">
        <v>1</v>
      </c>
      <c r="D13836" t="s">
        <v>16</v>
      </c>
      <c r="E13836">
        <v>3673</v>
      </c>
      <c r="F13836">
        <v>2020</v>
      </c>
    </row>
    <row r="13837" spans="1:6" x14ac:dyDescent="0.25">
      <c r="A13837" t="s">
        <v>2400</v>
      </c>
      <c r="B13837" t="s">
        <v>2401</v>
      </c>
      <c r="C13837" t="b">
        <v>1</v>
      </c>
      <c r="D13837" t="s">
        <v>88</v>
      </c>
      <c r="E13837">
        <v>821</v>
      </c>
      <c r="F13837">
        <v>2020</v>
      </c>
    </row>
    <row r="13838" spans="1:6" x14ac:dyDescent="0.25">
      <c r="A13838" t="s">
        <v>2408</v>
      </c>
      <c r="B13838" t="s">
        <v>2372</v>
      </c>
      <c r="C13838" t="b">
        <v>1</v>
      </c>
      <c r="D13838" t="s">
        <v>15</v>
      </c>
      <c r="E13838">
        <v>38371</v>
      </c>
      <c r="F13838">
        <v>2020</v>
      </c>
    </row>
    <row r="13839" spans="1:6" x14ac:dyDescent="0.25">
      <c r="A13839" t="s">
        <v>2394</v>
      </c>
      <c r="B13839" t="s">
        <v>2401</v>
      </c>
      <c r="C13839" t="b">
        <v>1</v>
      </c>
      <c r="D13839" t="s">
        <v>103</v>
      </c>
      <c r="E13839">
        <v>4194</v>
      </c>
      <c r="F13839">
        <v>2020</v>
      </c>
    </row>
    <row r="13840" spans="1:6" x14ac:dyDescent="0.25">
      <c r="A13840" t="s">
        <v>2389</v>
      </c>
      <c r="B13840" t="s">
        <v>2350</v>
      </c>
      <c r="C13840" t="b">
        <v>0</v>
      </c>
      <c r="D13840" t="s">
        <v>131</v>
      </c>
      <c r="E13840">
        <v>353</v>
      </c>
      <c r="F13840">
        <v>2020</v>
      </c>
    </row>
    <row r="13841" spans="1:6" x14ac:dyDescent="0.25">
      <c r="A13841" t="s">
        <v>2338</v>
      </c>
      <c r="B13841" t="s">
        <v>2401</v>
      </c>
      <c r="C13841" t="b">
        <v>0</v>
      </c>
      <c r="D13841" t="s">
        <v>131</v>
      </c>
      <c r="E13841">
        <v>1148</v>
      </c>
      <c r="F13841">
        <v>2020</v>
      </c>
    </row>
    <row r="13842" spans="1:6" x14ac:dyDescent="0.25">
      <c r="A13842" t="s">
        <v>2446</v>
      </c>
      <c r="B13842" t="s">
        <v>2401</v>
      </c>
      <c r="C13842" t="b">
        <v>0</v>
      </c>
      <c r="D13842" t="s">
        <v>58</v>
      </c>
      <c r="E13842">
        <v>697</v>
      </c>
      <c r="F13842">
        <v>2020</v>
      </c>
    </row>
    <row r="13843" spans="1:6" x14ac:dyDescent="0.25">
      <c r="A13843" t="s">
        <v>2394</v>
      </c>
      <c r="B13843" t="s">
        <v>2401</v>
      </c>
      <c r="C13843" t="b">
        <v>1</v>
      </c>
      <c r="D13843" t="s">
        <v>88</v>
      </c>
      <c r="E13843">
        <v>136739</v>
      </c>
      <c r="F13843">
        <v>2020</v>
      </c>
    </row>
    <row r="13844" spans="1:6" x14ac:dyDescent="0.25">
      <c r="A13844" t="s">
        <v>2394</v>
      </c>
      <c r="B13844" t="s">
        <v>2401</v>
      </c>
      <c r="C13844" t="b">
        <v>1</v>
      </c>
      <c r="D13844" t="s">
        <v>105</v>
      </c>
      <c r="E13844">
        <v>158100</v>
      </c>
      <c r="F13844">
        <v>2020</v>
      </c>
    </row>
    <row r="13845" spans="1:6" x14ac:dyDescent="0.25">
      <c r="A13845" t="s">
        <v>2394</v>
      </c>
      <c r="B13845" t="s">
        <v>2401</v>
      </c>
      <c r="C13845" t="b">
        <v>1</v>
      </c>
      <c r="D13845" t="s">
        <v>79</v>
      </c>
      <c r="E13845">
        <v>4438</v>
      </c>
      <c r="F13845">
        <v>2020</v>
      </c>
    </row>
    <row r="13846" spans="1:6" x14ac:dyDescent="0.25">
      <c r="A13846" t="s">
        <v>2400</v>
      </c>
      <c r="B13846" t="s">
        <v>2401</v>
      </c>
      <c r="C13846" t="b">
        <v>1</v>
      </c>
      <c r="D13846" t="s">
        <v>35</v>
      </c>
      <c r="E13846">
        <v>675</v>
      </c>
      <c r="F13846">
        <v>2020</v>
      </c>
    </row>
    <row r="13847" spans="1:6" x14ac:dyDescent="0.25">
      <c r="A13847" t="s">
        <v>2332</v>
      </c>
      <c r="B13847" t="s">
        <v>2372</v>
      </c>
      <c r="C13847" t="b">
        <v>0</v>
      </c>
      <c r="D13847" t="s">
        <v>12</v>
      </c>
      <c r="E13847">
        <v>-260</v>
      </c>
      <c r="F13847">
        <v>2020</v>
      </c>
    </row>
    <row r="13848" spans="1:6" x14ac:dyDescent="0.25">
      <c r="A13848" t="s">
        <v>2394</v>
      </c>
      <c r="B13848" t="s">
        <v>2401</v>
      </c>
      <c r="C13848" t="b">
        <v>0</v>
      </c>
      <c r="D13848" t="s">
        <v>12</v>
      </c>
      <c r="E13848">
        <v>9409</v>
      </c>
      <c r="F13848">
        <v>2020</v>
      </c>
    </row>
    <row r="13849" spans="1:6" x14ac:dyDescent="0.25">
      <c r="A13849" t="s">
        <v>2332</v>
      </c>
      <c r="B13849" t="s">
        <v>2372</v>
      </c>
      <c r="C13849" t="b">
        <v>0</v>
      </c>
      <c r="D13849" t="s">
        <v>12</v>
      </c>
      <c r="E13849">
        <v>-262</v>
      </c>
      <c r="F13849">
        <v>2020</v>
      </c>
    </row>
    <row r="13850" spans="1:6" x14ac:dyDescent="0.25">
      <c r="A13850" t="s">
        <v>2394</v>
      </c>
      <c r="B13850" t="s">
        <v>2401</v>
      </c>
      <c r="C13850" t="b">
        <v>0</v>
      </c>
      <c r="D13850" t="s">
        <v>12</v>
      </c>
      <c r="E13850">
        <v>9536</v>
      </c>
      <c r="F13850">
        <v>2020</v>
      </c>
    </row>
    <row r="13851" spans="1:6" x14ac:dyDescent="0.25">
      <c r="A13851" t="s">
        <v>2394</v>
      </c>
      <c r="B13851" t="s">
        <v>2401</v>
      </c>
      <c r="C13851" t="b">
        <v>1</v>
      </c>
      <c r="D13851" t="s">
        <v>100</v>
      </c>
      <c r="E13851">
        <v>4758</v>
      </c>
      <c r="F13851">
        <v>2020</v>
      </c>
    </row>
    <row r="13852" spans="1:6" x14ac:dyDescent="0.25">
      <c r="A13852" t="s">
        <v>2394</v>
      </c>
      <c r="B13852" t="s">
        <v>2401</v>
      </c>
      <c r="C13852" t="b">
        <v>1</v>
      </c>
      <c r="D13852" t="s">
        <v>15</v>
      </c>
      <c r="E13852">
        <v>6655</v>
      </c>
      <c r="F13852">
        <v>2020</v>
      </c>
    </row>
    <row r="13853" spans="1:6" x14ac:dyDescent="0.25">
      <c r="A13853" t="s">
        <v>2408</v>
      </c>
      <c r="B13853" t="s">
        <v>2401</v>
      </c>
      <c r="C13853" t="b">
        <v>1</v>
      </c>
      <c r="D13853" t="s">
        <v>15</v>
      </c>
      <c r="E13853">
        <v>5656</v>
      </c>
      <c r="F13853">
        <v>2020</v>
      </c>
    </row>
    <row r="13854" spans="1:6" x14ac:dyDescent="0.25">
      <c r="A13854" t="s">
        <v>2408</v>
      </c>
      <c r="B13854" t="s">
        <v>2401</v>
      </c>
      <c r="C13854" t="b">
        <v>1</v>
      </c>
      <c r="D13854" t="s">
        <v>15</v>
      </c>
      <c r="E13854">
        <v>3736</v>
      </c>
      <c r="F13854">
        <v>2020</v>
      </c>
    </row>
    <row r="13855" spans="1:6" x14ac:dyDescent="0.25">
      <c r="A13855" t="s">
        <v>2454</v>
      </c>
      <c r="B13855" t="s">
        <v>2401</v>
      </c>
      <c r="C13855" t="b">
        <v>1</v>
      </c>
      <c r="D13855" t="s">
        <v>15</v>
      </c>
      <c r="E13855">
        <v>2047</v>
      </c>
      <c r="F13855">
        <v>2020</v>
      </c>
    </row>
    <row r="13856" spans="1:6" x14ac:dyDescent="0.25">
      <c r="A13856" t="s">
        <v>2408</v>
      </c>
      <c r="B13856" t="s">
        <v>2401</v>
      </c>
      <c r="C13856" t="b">
        <v>1</v>
      </c>
      <c r="D13856" t="s">
        <v>88</v>
      </c>
      <c r="E13856">
        <v>9542</v>
      </c>
      <c r="F13856">
        <v>2020</v>
      </c>
    </row>
    <row r="13857" spans="1:6" x14ac:dyDescent="0.25">
      <c r="A13857" t="s">
        <v>2454</v>
      </c>
      <c r="B13857" t="s">
        <v>2401</v>
      </c>
      <c r="C13857" t="b">
        <v>1</v>
      </c>
      <c r="D13857" t="s">
        <v>88</v>
      </c>
      <c r="E13857">
        <v>9713</v>
      </c>
      <c r="F13857">
        <v>2020</v>
      </c>
    </row>
    <row r="13858" spans="1:6" x14ac:dyDescent="0.25">
      <c r="A13858" t="s">
        <v>2454</v>
      </c>
      <c r="B13858" t="s">
        <v>2401</v>
      </c>
      <c r="C13858" t="b">
        <v>1</v>
      </c>
      <c r="D13858" t="s">
        <v>88</v>
      </c>
      <c r="E13858">
        <v>8063</v>
      </c>
      <c r="F13858">
        <v>2020</v>
      </c>
    </row>
    <row r="13859" spans="1:6" x14ac:dyDescent="0.25">
      <c r="A13859" t="s">
        <v>2332</v>
      </c>
      <c r="B13859" t="s">
        <v>2372</v>
      </c>
      <c r="C13859" t="b">
        <v>0</v>
      </c>
      <c r="D13859" t="s">
        <v>55</v>
      </c>
      <c r="E13859">
        <v>-9</v>
      </c>
      <c r="F13859">
        <v>2020</v>
      </c>
    </row>
    <row r="13860" spans="1:6" x14ac:dyDescent="0.25">
      <c r="A13860" t="s">
        <v>2394</v>
      </c>
      <c r="B13860" t="s">
        <v>2401</v>
      </c>
      <c r="C13860" t="b">
        <v>1</v>
      </c>
      <c r="D13860" t="s">
        <v>55</v>
      </c>
      <c r="E13860">
        <v>5657</v>
      </c>
      <c r="F13860">
        <v>2020</v>
      </c>
    </row>
    <row r="13861" spans="1:6" x14ac:dyDescent="0.25">
      <c r="A13861" t="s">
        <v>2400</v>
      </c>
      <c r="B13861" t="s">
        <v>2401</v>
      </c>
      <c r="C13861" t="b">
        <v>1</v>
      </c>
      <c r="D13861" t="s">
        <v>60</v>
      </c>
      <c r="E13861">
        <v>1038</v>
      </c>
      <c r="F13861">
        <v>2020</v>
      </c>
    </row>
    <row r="13862" spans="1:6" x14ac:dyDescent="0.25">
      <c r="A13862" t="s">
        <v>2408</v>
      </c>
      <c r="B13862" t="s">
        <v>2372</v>
      </c>
      <c r="C13862" t="b">
        <v>1</v>
      </c>
      <c r="D13862" t="s">
        <v>15</v>
      </c>
      <c r="E13862">
        <v>36532</v>
      </c>
      <c r="F13862">
        <v>2020</v>
      </c>
    </row>
    <row r="13863" spans="1:6" x14ac:dyDescent="0.25">
      <c r="A13863" t="s">
        <v>2408</v>
      </c>
      <c r="B13863" t="s">
        <v>2372</v>
      </c>
      <c r="C13863" t="b">
        <v>1</v>
      </c>
      <c r="D13863" t="s">
        <v>15</v>
      </c>
      <c r="E13863">
        <v>16499</v>
      </c>
      <c r="F13863">
        <v>2020</v>
      </c>
    </row>
    <row r="13864" spans="1:6" x14ac:dyDescent="0.25">
      <c r="A13864" t="s">
        <v>2408</v>
      </c>
      <c r="B13864" t="s">
        <v>2372</v>
      </c>
      <c r="C13864" t="b">
        <v>1</v>
      </c>
      <c r="D13864" t="s">
        <v>15</v>
      </c>
      <c r="E13864">
        <v>10177</v>
      </c>
      <c r="F13864">
        <v>2020</v>
      </c>
    </row>
    <row r="13865" spans="1:6" x14ac:dyDescent="0.25">
      <c r="A13865" t="s">
        <v>2408</v>
      </c>
      <c r="B13865" t="s">
        <v>2372</v>
      </c>
      <c r="C13865" t="b">
        <v>1</v>
      </c>
      <c r="D13865" t="s">
        <v>15</v>
      </c>
      <c r="E13865">
        <v>7324</v>
      </c>
      <c r="F13865">
        <v>2020</v>
      </c>
    </row>
    <row r="13866" spans="1:6" x14ac:dyDescent="0.25">
      <c r="A13866" t="s">
        <v>2408</v>
      </c>
      <c r="B13866" t="s">
        <v>2372</v>
      </c>
      <c r="C13866" t="b">
        <v>1</v>
      </c>
      <c r="D13866" t="s">
        <v>15</v>
      </c>
      <c r="E13866">
        <v>32248</v>
      </c>
      <c r="F13866">
        <v>2020</v>
      </c>
    </row>
    <row r="13867" spans="1:6" x14ac:dyDescent="0.25">
      <c r="A13867" t="s">
        <v>2408</v>
      </c>
      <c r="B13867" t="s">
        <v>2372</v>
      </c>
      <c r="C13867" t="b">
        <v>1</v>
      </c>
      <c r="D13867" t="s">
        <v>15</v>
      </c>
      <c r="E13867">
        <v>35689</v>
      </c>
      <c r="F13867">
        <v>2020</v>
      </c>
    </row>
    <row r="13868" spans="1:6" x14ac:dyDescent="0.25">
      <c r="A13868" t="s">
        <v>2408</v>
      </c>
      <c r="B13868" t="s">
        <v>2372</v>
      </c>
      <c r="C13868" t="b">
        <v>1</v>
      </c>
      <c r="D13868" t="s">
        <v>15</v>
      </c>
      <c r="E13868">
        <v>28502</v>
      </c>
      <c r="F13868">
        <v>2020</v>
      </c>
    </row>
    <row r="13869" spans="1:6" x14ac:dyDescent="0.25">
      <c r="A13869" t="s">
        <v>2408</v>
      </c>
      <c r="B13869" t="s">
        <v>2372</v>
      </c>
      <c r="C13869" t="b">
        <v>1</v>
      </c>
      <c r="D13869" t="s">
        <v>15</v>
      </c>
      <c r="E13869">
        <v>6757</v>
      </c>
      <c r="F13869">
        <v>2020</v>
      </c>
    </row>
    <row r="13870" spans="1:6" x14ac:dyDescent="0.25">
      <c r="A13870" t="s">
        <v>2408</v>
      </c>
      <c r="B13870" t="s">
        <v>2372</v>
      </c>
      <c r="C13870" t="b">
        <v>1</v>
      </c>
      <c r="D13870" t="s">
        <v>15</v>
      </c>
      <c r="E13870">
        <v>7482</v>
      </c>
      <c r="F13870">
        <v>2020</v>
      </c>
    </row>
    <row r="13871" spans="1:6" x14ac:dyDescent="0.25">
      <c r="A13871" t="s">
        <v>2400</v>
      </c>
      <c r="B13871" t="s">
        <v>2401</v>
      </c>
      <c r="C13871" t="b">
        <v>1</v>
      </c>
      <c r="D13871" t="s">
        <v>60</v>
      </c>
      <c r="E13871">
        <v>3604</v>
      </c>
      <c r="F13871">
        <v>2020</v>
      </c>
    </row>
    <row r="13872" spans="1:6" x14ac:dyDescent="0.25">
      <c r="A13872" t="s">
        <v>2400</v>
      </c>
      <c r="B13872" t="s">
        <v>2401</v>
      </c>
      <c r="C13872" t="b">
        <v>1</v>
      </c>
      <c r="D13872" t="s">
        <v>60</v>
      </c>
      <c r="E13872">
        <v>4091</v>
      </c>
      <c r="F13872">
        <v>2020</v>
      </c>
    </row>
    <row r="13873" spans="1:6" x14ac:dyDescent="0.25">
      <c r="A13873" t="s">
        <v>2400</v>
      </c>
      <c r="B13873" t="s">
        <v>2401</v>
      </c>
      <c r="C13873" t="b">
        <v>1</v>
      </c>
      <c r="D13873" t="s">
        <v>60</v>
      </c>
      <c r="E13873">
        <v>4114</v>
      </c>
      <c r="F13873">
        <v>2020</v>
      </c>
    </row>
    <row r="13874" spans="1:6" x14ac:dyDescent="0.25">
      <c r="A13874" t="s">
        <v>2400</v>
      </c>
      <c r="B13874" t="s">
        <v>2401</v>
      </c>
      <c r="C13874" t="b">
        <v>1</v>
      </c>
      <c r="D13874" t="s">
        <v>60</v>
      </c>
      <c r="E13874">
        <v>2114</v>
      </c>
      <c r="F13874">
        <v>2020</v>
      </c>
    </row>
    <row r="13875" spans="1:6" x14ac:dyDescent="0.25">
      <c r="A13875" t="s">
        <v>2394</v>
      </c>
      <c r="B13875" t="s">
        <v>2401</v>
      </c>
      <c r="C13875" t="b">
        <v>1</v>
      </c>
      <c r="D13875" t="s">
        <v>173</v>
      </c>
      <c r="E13875">
        <v>1857</v>
      </c>
      <c r="F13875">
        <v>2020</v>
      </c>
    </row>
    <row r="13876" spans="1:6" x14ac:dyDescent="0.25">
      <c r="A13876" t="s">
        <v>2400</v>
      </c>
      <c r="B13876" t="s">
        <v>2339</v>
      </c>
      <c r="C13876" t="b">
        <v>1</v>
      </c>
      <c r="D13876" t="s">
        <v>71</v>
      </c>
      <c r="E13876">
        <v>488143</v>
      </c>
      <c r="F13876">
        <v>2020</v>
      </c>
    </row>
    <row r="13877" spans="1:6" x14ac:dyDescent="0.25">
      <c r="A13877" t="s">
        <v>2454</v>
      </c>
      <c r="B13877" t="s">
        <v>2401</v>
      </c>
      <c r="C13877" t="b">
        <v>1</v>
      </c>
      <c r="D13877" t="s">
        <v>79</v>
      </c>
      <c r="E13877">
        <v>4643</v>
      </c>
      <c r="F13877">
        <v>2020</v>
      </c>
    </row>
    <row r="13878" spans="1:6" x14ac:dyDescent="0.25">
      <c r="A13878" t="s">
        <v>2454</v>
      </c>
      <c r="B13878" t="s">
        <v>2401</v>
      </c>
      <c r="C13878" t="b">
        <v>1</v>
      </c>
      <c r="D13878" t="s">
        <v>79</v>
      </c>
      <c r="E13878">
        <v>15929</v>
      </c>
      <c r="F13878">
        <v>2020</v>
      </c>
    </row>
    <row r="13879" spans="1:6" x14ac:dyDescent="0.25">
      <c r="A13879" t="s">
        <v>2332</v>
      </c>
      <c r="B13879" t="s">
        <v>2372</v>
      </c>
      <c r="C13879" t="b">
        <v>0</v>
      </c>
      <c r="D13879" t="s">
        <v>6</v>
      </c>
      <c r="E13879">
        <v>-71</v>
      </c>
      <c r="F13879">
        <v>2020</v>
      </c>
    </row>
    <row r="13880" spans="1:6" x14ac:dyDescent="0.25">
      <c r="A13880" t="s">
        <v>2394</v>
      </c>
      <c r="B13880" t="s">
        <v>2401</v>
      </c>
      <c r="C13880" t="b">
        <v>1</v>
      </c>
      <c r="D13880" t="s">
        <v>16</v>
      </c>
      <c r="E13880">
        <v>3723</v>
      </c>
      <c r="F13880">
        <v>2020</v>
      </c>
    </row>
    <row r="13881" spans="1:6" x14ac:dyDescent="0.25">
      <c r="A13881" t="s">
        <v>2394</v>
      </c>
      <c r="B13881" t="s">
        <v>2401</v>
      </c>
      <c r="C13881" t="b">
        <v>1</v>
      </c>
      <c r="D13881" t="s">
        <v>16</v>
      </c>
      <c r="E13881">
        <v>3381</v>
      </c>
      <c r="F13881">
        <v>2020</v>
      </c>
    </row>
    <row r="13882" spans="1:6" x14ac:dyDescent="0.25">
      <c r="A13882" t="s">
        <v>2394</v>
      </c>
      <c r="B13882" t="s">
        <v>2401</v>
      </c>
      <c r="C13882" t="b">
        <v>1</v>
      </c>
      <c r="D13882" t="s">
        <v>52</v>
      </c>
      <c r="E13882">
        <v>4164</v>
      </c>
      <c r="F13882">
        <v>2020</v>
      </c>
    </row>
    <row r="13883" spans="1:6" x14ac:dyDescent="0.25">
      <c r="A13883" t="s">
        <v>2394</v>
      </c>
      <c r="B13883" t="s">
        <v>2401</v>
      </c>
      <c r="C13883" t="b">
        <v>1</v>
      </c>
      <c r="D13883" t="s">
        <v>85</v>
      </c>
      <c r="E13883">
        <v>1260</v>
      </c>
      <c r="F13883">
        <v>2020</v>
      </c>
    </row>
    <row r="13884" spans="1:6" x14ac:dyDescent="0.25">
      <c r="A13884" t="s">
        <v>2394</v>
      </c>
      <c r="B13884" t="s">
        <v>2401</v>
      </c>
      <c r="C13884" t="b">
        <v>1</v>
      </c>
      <c r="D13884" t="s">
        <v>85</v>
      </c>
      <c r="E13884">
        <v>1980</v>
      </c>
      <c r="F13884">
        <v>2020</v>
      </c>
    </row>
    <row r="13885" spans="1:6" x14ac:dyDescent="0.25">
      <c r="A13885" t="s">
        <v>2394</v>
      </c>
      <c r="B13885" t="s">
        <v>2401</v>
      </c>
      <c r="C13885" t="b">
        <v>1</v>
      </c>
      <c r="D13885" t="s">
        <v>85</v>
      </c>
      <c r="E13885">
        <v>1951</v>
      </c>
      <c r="F13885">
        <v>2020</v>
      </c>
    </row>
    <row r="13886" spans="1:6" x14ac:dyDescent="0.25">
      <c r="A13886" t="s">
        <v>2394</v>
      </c>
      <c r="B13886" t="s">
        <v>2401</v>
      </c>
      <c r="C13886" t="b">
        <v>1</v>
      </c>
      <c r="D13886" t="s">
        <v>85</v>
      </c>
      <c r="E13886">
        <v>1533</v>
      </c>
      <c r="F13886">
        <v>2020</v>
      </c>
    </row>
    <row r="13887" spans="1:6" x14ac:dyDescent="0.25">
      <c r="A13887" t="s">
        <v>2394</v>
      </c>
      <c r="B13887" t="s">
        <v>2401</v>
      </c>
      <c r="C13887" t="b">
        <v>1</v>
      </c>
      <c r="D13887" t="s">
        <v>85</v>
      </c>
      <c r="E13887">
        <v>1553</v>
      </c>
      <c r="F13887">
        <v>2020</v>
      </c>
    </row>
    <row r="13888" spans="1:6" x14ac:dyDescent="0.25">
      <c r="A13888" t="s">
        <v>2394</v>
      </c>
      <c r="B13888" t="s">
        <v>2401</v>
      </c>
      <c r="C13888" t="b">
        <v>1</v>
      </c>
      <c r="D13888" t="s">
        <v>119</v>
      </c>
      <c r="E13888">
        <v>3565</v>
      </c>
      <c r="F13888">
        <v>2020</v>
      </c>
    </row>
    <row r="13889" spans="1:6" x14ac:dyDescent="0.25">
      <c r="A13889" t="s">
        <v>2400</v>
      </c>
      <c r="B13889" t="s">
        <v>2401</v>
      </c>
      <c r="C13889" t="b">
        <v>1</v>
      </c>
      <c r="D13889" t="s">
        <v>131</v>
      </c>
      <c r="E13889">
        <v>3766</v>
      </c>
      <c r="F13889">
        <v>2020</v>
      </c>
    </row>
    <row r="13890" spans="1:6" x14ac:dyDescent="0.25">
      <c r="A13890" t="s">
        <v>2394</v>
      </c>
      <c r="B13890" t="s">
        <v>2401</v>
      </c>
      <c r="C13890" t="b">
        <v>1</v>
      </c>
      <c r="D13890" t="s">
        <v>15</v>
      </c>
      <c r="E13890">
        <v>2183</v>
      </c>
      <c r="F13890">
        <v>2020</v>
      </c>
    </row>
    <row r="13891" spans="1:6" x14ac:dyDescent="0.25">
      <c r="A13891" t="s">
        <v>2332</v>
      </c>
      <c r="B13891" t="s">
        <v>2372</v>
      </c>
      <c r="C13891" t="b">
        <v>0</v>
      </c>
      <c r="D13891" t="s">
        <v>85</v>
      </c>
      <c r="E13891">
        <v>-293</v>
      </c>
      <c r="F13891">
        <v>2020</v>
      </c>
    </row>
    <row r="13892" spans="1:6" x14ac:dyDescent="0.25">
      <c r="A13892" t="s">
        <v>2332</v>
      </c>
      <c r="B13892" t="s">
        <v>2372</v>
      </c>
      <c r="C13892" t="b">
        <v>0</v>
      </c>
      <c r="D13892" t="s">
        <v>85</v>
      </c>
      <c r="E13892">
        <v>-544</v>
      </c>
      <c r="F13892">
        <v>2020</v>
      </c>
    </row>
    <row r="13893" spans="1:6" x14ac:dyDescent="0.25">
      <c r="A13893" t="s">
        <v>2390</v>
      </c>
      <c r="B13893" t="s">
        <v>2401</v>
      </c>
      <c r="C13893" t="b">
        <v>1</v>
      </c>
      <c r="D13893" t="s">
        <v>35</v>
      </c>
      <c r="E13893">
        <v>7210</v>
      </c>
      <c r="F13893">
        <v>2020</v>
      </c>
    </row>
    <row r="13894" spans="1:6" x14ac:dyDescent="0.25">
      <c r="A13894" t="s">
        <v>2390</v>
      </c>
      <c r="B13894" t="s">
        <v>2352</v>
      </c>
      <c r="C13894" t="b">
        <v>0</v>
      </c>
      <c r="D13894" t="s">
        <v>85</v>
      </c>
      <c r="E13894">
        <v>210</v>
      </c>
      <c r="F13894">
        <v>2020</v>
      </c>
    </row>
    <row r="13895" spans="1:6" x14ac:dyDescent="0.25">
      <c r="A13895" t="s">
        <v>2338</v>
      </c>
      <c r="B13895" t="s">
        <v>2339</v>
      </c>
      <c r="C13895" t="b">
        <v>0</v>
      </c>
      <c r="D13895" t="s">
        <v>85</v>
      </c>
      <c r="E13895">
        <v>539</v>
      </c>
      <c r="F13895">
        <v>2020</v>
      </c>
    </row>
    <row r="13896" spans="1:6" x14ac:dyDescent="0.25">
      <c r="A13896" t="s">
        <v>2394</v>
      </c>
      <c r="B13896" t="s">
        <v>2401</v>
      </c>
      <c r="C13896" t="b">
        <v>1</v>
      </c>
      <c r="D13896" t="s">
        <v>79</v>
      </c>
      <c r="E13896">
        <v>6667</v>
      </c>
      <c r="F13896">
        <v>2020</v>
      </c>
    </row>
    <row r="13897" spans="1:6" x14ac:dyDescent="0.25">
      <c r="A13897" t="s">
        <v>2394</v>
      </c>
      <c r="B13897" t="s">
        <v>2401</v>
      </c>
      <c r="C13897" t="b">
        <v>1</v>
      </c>
      <c r="D13897" t="s">
        <v>60</v>
      </c>
      <c r="E13897">
        <v>1927.53</v>
      </c>
      <c r="F13897">
        <v>2020</v>
      </c>
    </row>
    <row r="13898" spans="1:6" x14ac:dyDescent="0.25">
      <c r="A13898" t="s">
        <v>2338</v>
      </c>
      <c r="B13898" t="s">
        <v>2352</v>
      </c>
      <c r="C13898" t="b">
        <v>0</v>
      </c>
      <c r="D13898" t="s">
        <v>100</v>
      </c>
      <c r="E13898">
        <v>67.62</v>
      </c>
      <c r="F13898">
        <v>2020</v>
      </c>
    </row>
    <row r="13899" spans="1:6" x14ac:dyDescent="0.25">
      <c r="A13899" t="s">
        <v>2394</v>
      </c>
      <c r="B13899" t="s">
        <v>2401</v>
      </c>
      <c r="C13899" t="b">
        <v>1</v>
      </c>
      <c r="D13899" t="s">
        <v>131</v>
      </c>
      <c r="E13899">
        <v>7967</v>
      </c>
      <c r="F13899">
        <v>2020</v>
      </c>
    </row>
    <row r="13900" spans="1:6" x14ac:dyDescent="0.25">
      <c r="A13900" t="s">
        <v>2400</v>
      </c>
      <c r="B13900" t="s">
        <v>2339</v>
      </c>
      <c r="C13900" t="b">
        <v>1</v>
      </c>
      <c r="D13900" t="s">
        <v>97</v>
      </c>
      <c r="E13900">
        <v>93026</v>
      </c>
      <c r="F13900">
        <v>2020</v>
      </c>
    </row>
    <row r="13901" spans="1:6" x14ac:dyDescent="0.25">
      <c r="A13901" t="s">
        <v>2394</v>
      </c>
      <c r="B13901" t="s">
        <v>2401</v>
      </c>
      <c r="C13901" t="b">
        <v>1</v>
      </c>
      <c r="D13901" t="s">
        <v>79</v>
      </c>
      <c r="E13901">
        <v>4690</v>
      </c>
      <c r="F13901">
        <v>2020</v>
      </c>
    </row>
    <row r="13902" spans="1:6" x14ac:dyDescent="0.25">
      <c r="A13902" t="s">
        <v>2400</v>
      </c>
      <c r="B13902" t="s">
        <v>2401</v>
      </c>
      <c r="C13902" t="b">
        <v>1</v>
      </c>
      <c r="D13902" t="s">
        <v>24</v>
      </c>
      <c r="E13902">
        <v>144990</v>
      </c>
      <c r="F13902">
        <v>2020</v>
      </c>
    </row>
    <row r="13903" spans="1:6" x14ac:dyDescent="0.25">
      <c r="A13903" t="s">
        <v>2400</v>
      </c>
      <c r="B13903" t="s">
        <v>2339</v>
      </c>
      <c r="C13903" t="b">
        <v>0</v>
      </c>
      <c r="D13903" t="s">
        <v>93</v>
      </c>
      <c r="E13903">
        <v>4689</v>
      </c>
      <c r="F13903">
        <v>2020</v>
      </c>
    </row>
    <row r="13904" spans="1:6" x14ac:dyDescent="0.25">
      <c r="A13904" t="s">
        <v>2332</v>
      </c>
      <c r="B13904" t="s">
        <v>2372</v>
      </c>
      <c r="C13904" t="b">
        <v>0</v>
      </c>
      <c r="D13904" t="s">
        <v>114</v>
      </c>
      <c r="E13904">
        <v>-194</v>
      </c>
      <c r="F13904">
        <v>2020</v>
      </c>
    </row>
    <row r="13905" spans="1:6" x14ac:dyDescent="0.25">
      <c r="A13905" t="s">
        <v>2400</v>
      </c>
      <c r="B13905" t="s">
        <v>2401</v>
      </c>
      <c r="C13905" t="b">
        <v>1</v>
      </c>
      <c r="D13905" t="s">
        <v>114</v>
      </c>
      <c r="E13905">
        <v>385147</v>
      </c>
      <c r="F13905">
        <v>2020</v>
      </c>
    </row>
    <row r="13906" spans="1:6" x14ac:dyDescent="0.25">
      <c r="A13906" t="s">
        <v>2338</v>
      </c>
      <c r="B13906" t="s">
        <v>2401</v>
      </c>
      <c r="C13906" t="b">
        <v>1</v>
      </c>
      <c r="D13906" t="s">
        <v>82</v>
      </c>
      <c r="E13906">
        <v>1847</v>
      </c>
      <c r="F13906">
        <v>2020</v>
      </c>
    </row>
    <row r="13907" spans="1:6" x14ac:dyDescent="0.25">
      <c r="A13907" t="s">
        <v>2390</v>
      </c>
      <c r="B13907" t="s">
        <v>2352</v>
      </c>
      <c r="C13907" t="b">
        <v>0</v>
      </c>
      <c r="D13907" t="s">
        <v>55</v>
      </c>
      <c r="E13907">
        <v>4112.08</v>
      </c>
      <c r="F13907">
        <v>2020</v>
      </c>
    </row>
    <row r="13908" spans="1:6" x14ac:dyDescent="0.25">
      <c r="A13908" t="s">
        <v>2394</v>
      </c>
      <c r="B13908" t="s">
        <v>2401</v>
      </c>
      <c r="C13908" t="b">
        <v>1</v>
      </c>
      <c r="D13908" t="s">
        <v>85</v>
      </c>
      <c r="E13908">
        <v>2854</v>
      </c>
      <c r="F13908">
        <v>2020</v>
      </c>
    </row>
    <row r="13909" spans="1:6" x14ac:dyDescent="0.25">
      <c r="A13909" t="s">
        <v>2394</v>
      </c>
      <c r="B13909" t="s">
        <v>2401</v>
      </c>
      <c r="C13909" t="b">
        <v>1</v>
      </c>
      <c r="D13909" t="s">
        <v>55</v>
      </c>
      <c r="E13909">
        <v>2905</v>
      </c>
      <c r="F13909">
        <v>2020</v>
      </c>
    </row>
    <row r="13910" spans="1:6" x14ac:dyDescent="0.25">
      <c r="A13910" t="s">
        <v>2394</v>
      </c>
      <c r="B13910" t="s">
        <v>2401</v>
      </c>
      <c r="C13910" t="b">
        <v>1</v>
      </c>
      <c r="D13910" t="s">
        <v>85</v>
      </c>
      <c r="E13910">
        <v>3467</v>
      </c>
      <c r="F13910">
        <v>2020</v>
      </c>
    </row>
    <row r="13911" spans="1:6" x14ac:dyDescent="0.25">
      <c r="A13911" t="s">
        <v>2454</v>
      </c>
      <c r="B13911" t="s">
        <v>2352</v>
      </c>
      <c r="C13911" t="b">
        <v>1</v>
      </c>
      <c r="D13911" t="s">
        <v>114</v>
      </c>
      <c r="E13911">
        <v>78291</v>
      </c>
      <c r="F13911">
        <v>2020</v>
      </c>
    </row>
    <row r="13912" spans="1:6" x14ac:dyDescent="0.25">
      <c r="A13912" t="s">
        <v>2394</v>
      </c>
      <c r="B13912" t="s">
        <v>2401</v>
      </c>
      <c r="C13912" t="b">
        <v>1</v>
      </c>
      <c r="D13912" t="s">
        <v>55</v>
      </c>
      <c r="E13912">
        <v>3036</v>
      </c>
      <c r="F13912">
        <v>2020</v>
      </c>
    </row>
    <row r="13913" spans="1:6" x14ac:dyDescent="0.25">
      <c r="A13913" t="s">
        <v>2394</v>
      </c>
      <c r="B13913" t="s">
        <v>2401</v>
      </c>
      <c r="C13913" t="b">
        <v>1</v>
      </c>
      <c r="D13913" t="s">
        <v>85</v>
      </c>
      <c r="E13913">
        <v>2963</v>
      </c>
      <c r="F13913">
        <v>2020</v>
      </c>
    </row>
    <row r="13914" spans="1:6" x14ac:dyDescent="0.25">
      <c r="A13914" t="s">
        <v>2400</v>
      </c>
      <c r="B13914" t="s">
        <v>2339</v>
      </c>
      <c r="C13914" t="b">
        <v>1</v>
      </c>
      <c r="D13914" t="s">
        <v>114</v>
      </c>
      <c r="E13914">
        <v>78358</v>
      </c>
      <c r="F13914">
        <v>2020</v>
      </c>
    </row>
    <row r="13915" spans="1:6" x14ac:dyDescent="0.25">
      <c r="A13915" t="s">
        <v>2400</v>
      </c>
      <c r="B13915" t="s">
        <v>2401</v>
      </c>
      <c r="C13915" t="b">
        <v>1</v>
      </c>
      <c r="D13915" t="s">
        <v>37</v>
      </c>
      <c r="E13915">
        <v>3157</v>
      </c>
      <c r="F13915">
        <v>2020</v>
      </c>
    </row>
    <row r="13916" spans="1:6" x14ac:dyDescent="0.25">
      <c r="A13916" t="s">
        <v>2400</v>
      </c>
      <c r="B13916" t="s">
        <v>2401</v>
      </c>
      <c r="C13916" t="b">
        <v>1</v>
      </c>
      <c r="D13916" t="s">
        <v>37</v>
      </c>
      <c r="E13916">
        <v>2390</v>
      </c>
      <c r="F13916">
        <v>2020</v>
      </c>
    </row>
    <row r="13917" spans="1:6" x14ac:dyDescent="0.25">
      <c r="A13917" t="s">
        <v>2394</v>
      </c>
      <c r="B13917" t="s">
        <v>2401</v>
      </c>
      <c r="C13917" t="b">
        <v>1</v>
      </c>
      <c r="D13917" t="s">
        <v>37</v>
      </c>
      <c r="E13917">
        <v>10869</v>
      </c>
      <c r="F13917">
        <v>2020</v>
      </c>
    </row>
    <row r="13918" spans="1:6" x14ac:dyDescent="0.25">
      <c r="A13918" t="s">
        <v>2400</v>
      </c>
      <c r="B13918" t="s">
        <v>2401</v>
      </c>
      <c r="C13918" t="b">
        <v>1</v>
      </c>
      <c r="D13918" t="s">
        <v>114</v>
      </c>
      <c r="E13918">
        <v>5831</v>
      </c>
      <c r="F13918">
        <v>2020</v>
      </c>
    </row>
    <row r="13919" spans="1:6" x14ac:dyDescent="0.25">
      <c r="A13919" t="s">
        <v>2400</v>
      </c>
      <c r="B13919" t="s">
        <v>2401</v>
      </c>
      <c r="C13919" t="b">
        <v>1</v>
      </c>
      <c r="D13919" t="s">
        <v>114</v>
      </c>
      <c r="E13919">
        <v>3110</v>
      </c>
      <c r="F13919">
        <v>2020</v>
      </c>
    </row>
    <row r="13920" spans="1:6" x14ac:dyDescent="0.25">
      <c r="A13920" t="s">
        <v>2454</v>
      </c>
      <c r="B13920" t="s">
        <v>2401</v>
      </c>
      <c r="C13920" t="b">
        <v>1</v>
      </c>
      <c r="D13920" t="s">
        <v>111</v>
      </c>
      <c r="E13920">
        <v>27743</v>
      </c>
      <c r="F13920">
        <v>2020</v>
      </c>
    </row>
    <row r="13921" spans="1:6" x14ac:dyDescent="0.25">
      <c r="A13921" t="s">
        <v>2400</v>
      </c>
      <c r="B13921" t="s">
        <v>2401</v>
      </c>
      <c r="C13921" t="b">
        <v>1</v>
      </c>
      <c r="D13921" t="s">
        <v>37</v>
      </c>
      <c r="E13921">
        <v>2266</v>
      </c>
      <c r="F13921">
        <v>2020</v>
      </c>
    </row>
    <row r="13922" spans="1:6" x14ac:dyDescent="0.25">
      <c r="A13922" t="s">
        <v>2454</v>
      </c>
      <c r="B13922" t="s">
        <v>2401</v>
      </c>
      <c r="C13922" t="b">
        <v>1</v>
      </c>
      <c r="D13922" t="s">
        <v>85</v>
      </c>
      <c r="E13922">
        <v>2322</v>
      </c>
      <c r="F13922">
        <v>2020</v>
      </c>
    </row>
    <row r="13923" spans="1:6" x14ac:dyDescent="0.25">
      <c r="A13923" t="s">
        <v>2454</v>
      </c>
      <c r="B13923" t="s">
        <v>2401</v>
      </c>
      <c r="C13923" t="b">
        <v>1</v>
      </c>
      <c r="D13923" t="s">
        <v>24</v>
      </c>
      <c r="E13923">
        <v>6020</v>
      </c>
      <c r="F13923">
        <v>2020</v>
      </c>
    </row>
    <row r="13924" spans="1:6" x14ac:dyDescent="0.25">
      <c r="A13924" t="s">
        <v>2394</v>
      </c>
      <c r="B13924" t="s">
        <v>2401</v>
      </c>
      <c r="C13924" t="b">
        <v>1</v>
      </c>
      <c r="D13924" t="s">
        <v>60</v>
      </c>
      <c r="E13924">
        <v>1673</v>
      </c>
      <c r="F13924">
        <v>2020</v>
      </c>
    </row>
    <row r="13925" spans="1:6" x14ac:dyDescent="0.25">
      <c r="A13925" t="s">
        <v>2383</v>
      </c>
      <c r="B13925" t="s">
        <v>2339</v>
      </c>
      <c r="C13925" t="b">
        <v>0</v>
      </c>
      <c r="D13925" t="s">
        <v>90</v>
      </c>
      <c r="E13925">
        <v>366</v>
      </c>
      <c r="F13925">
        <v>2020</v>
      </c>
    </row>
    <row r="13926" spans="1:6" x14ac:dyDescent="0.25">
      <c r="A13926" t="s">
        <v>2454</v>
      </c>
      <c r="B13926" t="s">
        <v>2401</v>
      </c>
      <c r="C13926" t="b">
        <v>1</v>
      </c>
      <c r="D13926" t="s">
        <v>85</v>
      </c>
      <c r="E13926">
        <v>2204</v>
      </c>
      <c r="F13926">
        <v>2020</v>
      </c>
    </row>
    <row r="13927" spans="1:6" x14ac:dyDescent="0.25">
      <c r="A13927" t="s">
        <v>2454</v>
      </c>
      <c r="B13927" t="s">
        <v>2401</v>
      </c>
      <c r="C13927" t="b">
        <v>1</v>
      </c>
      <c r="D13927" t="s">
        <v>85</v>
      </c>
      <c r="E13927">
        <v>1494</v>
      </c>
      <c r="F13927">
        <v>2020</v>
      </c>
    </row>
    <row r="13928" spans="1:6" x14ac:dyDescent="0.25">
      <c r="A13928" t="s">
        <v>2394</v>
      </c>
      <c r="B13928" t="s">
        <v>2401</v>
      </c>
      <c r="C13928" t="b">
        <v>1</v>
      </c>
      <c r="D13928" t="s">
        <v>88</v>
      </c>
      <c r="E13928">
        <v>3722</v>
      </c>
      <c r="F13928">
        <v>2020</v>
      </c>
    </row>
    <row r="13929" spans="1:6" x14ac:dyDescent="0.25">
      <c r="A13929" t="s">
        <v>2394</v>
      </c>
      <c r="B13929" t="s">
        <v>2401</v>
      </c>
      <c r="C13929" t="b">
        <v>1</v>
      </c>
      <c r="D13929" t="s">
        <v>85</v>
      </c>
      <c r="E13929">
        <v>6999</v>
      </c>
      <c r="F13929">
        <v>2020</v>
      </c>
    </row>
    <row r="13930" spans="1:6" x14ac:dyDescent="0.25">
      <c r="A13930" t="s">
        <v>2400</v>
      </c>
      <c r="B13930" t="s">
        <v>2401</v>
      </c>
      <c r="C13930" t="b">
        <v>1</v>
      </c>
      <c r="D13930" t="s">
        <v>37</v>
      </c>
      <c r="E13930">
        <v>2552</v>
      </c>
      <c r="F13930">
        <v>2020</v>
      </c>
    </row>
    <row r="13931" spans="1:6" x14ac:dyDescent="0.25">
      <c r="A13931" t="s">
        <v>2400</v>
      </c>
      <c r="B13931" t="s">
        <v>2401</v>
      </c>
      <c r="C13931" t="b">
        <v>1</v>
      </c>
      <c r="D13931" t="s">
        <v>37</v>
      </c>
      <c r="E13931">
        <v>1178</v>
      </c>
      <c r="F13931">
        <v>2020</v>
      </c>
    </row>
    <row r="13932" spans="1:6" x14ac:dyDescent="0.25">
      <c r="A13932" t="s">
        <v>2394</v>
      </c>
      <c r="B13932" t="s">
        <v>2401</v>
      </c>
      <c r="C13932" t="b">
        <v>1</v>
      </c>
      <c r="D13932" t="s">
        <v>93</v>
      </c>
      <c r="E13932">
        <v>21222</v>
      </c>
      <c r="F13932">
        <v>2020</v>
      </c>
    </row>
    <row r="13933" spans="1:6" x14ac:dyDescent="0.25">
      <c r="A13933" t="s">
        <v>2400</v>
      </c>
      <c r="B13933" t="s">
        <v>2401</v>
      </c>
      <c r="C13933" t="b">
        <v>1</v>
      </c>
      <c r="D13933" t="s">
        <v>37</v>
      </c>
      <c r="E13933">
        <v>3148</v>
      </c>
      <c r="F13933">
        <v>2020</v>
      </c>
    </row>
    <row r="13934" spans="1:6" x14ac:dyDescent="0.25">
      <c r="A13934" t="s">
        <v>2400</v>
      </c>
      <c r="B13934" t="s">
        <v>2401</v>
      </c>
      <c r="C13934" t="b">
        <v>1</v>
      </c>
      <c r="D13934" t="s">
        <v>37</v>
      </c>
      <c r="E13934">
        <v>259</v>
      </c>
      <c r="F13934">
        <v>2020</v>
      </c>
    </row>
    <row r="13935" spans="1:6" x14ac:dyDescent="0.25">
      <c r="A13935" t="s">
        <v>2394</v>
      </c>
      <c r="B13935" t="s">
        <v>2339</v>
      </c>
      <c r="C13935" t="b">
        <v>1</v>
      </c>
      <c r="D13935" t="s">
        <v>40</v>
      </c>
      <c r="E13935">
        <v>754181</v>
      </c>
      <c r="F13935">
        <v>2020</v>
      </c>
    </row>
    <row r="13936" spans="1:6" x14ac:dyDescent="0.25">
      <c r="A13936" t="s">
        <v>2400</v>
      </c>
      <c r="B13936" t="s">
        <v>2401</v>
      </c>
      <c r="C13936" t="b">
        <v>1</v>
      </c>
      <c r="D13936" t="s">
        <v>88</v>
      </c>
      <c r="E13936">
        <v>5990</v>
      </c>
      <c r="F13936">
        <v>2020</v>
      </c>
    </row>
    <row r="13937" spans="1:6" x14ac:dyDescent="0.25">
      <c r="A13937" t="s">
        <v>2394</v>
      </c>
      <c r="B13937" t="s">
        <v>2401</v>
      </c>
      <c r="C13937" t="b">
        <v>1</v>
      </c>
      <c r="D13937" t="s">
        <v>60</v>
      </c>
      <c r="E13937">
        <v>896</v>
      </c>
      <c r="F13937">
        <v>2020</v>
      </c>
    </row>
    <row r="13938" spans="1:6" x14ac:dyDescent="0.25">
      <c r="A13938" t="s">
        <v>2394</v>
      </c>
      <c r="B13938" t="s">
        <v>2401</v>
      </c>
      <c r="C13938" t="b">
        <v>1</v>
      </c>
      <c r="D13938" t="s">
        <v>60</v>
      </c>
      <c r="E13938">
        <v>1235</v>
      </c>
      <c r="F13938">
        <v>2020</v>
      </c>
    </row>
    <row r="13939" spans="1:6" x14ac:dyDescent="0.25">
      <c r="A13939" t="s">
        <v>2454</v>
      </c>
      <c r="B13939" t="s">
        <v>2401</v>
      </c>
      <c r="C13939" t="b">
        <v>1</v>
      </c>
      <c r="D13939" t="s">
        <v>116</v>
      </c>
      <c r="E13939">
        <v>4550</v>
      </c>
      <c r="F13939">
        <v>2020</v>
      </c>
    </row>
    <row r="13940" spans="1:6" x14ac:dyDescent="0.25">
      <c r="A13940" t="s">
        <v>2400</v>
      </c>
      <c r="B13940" t="s">
        <v>2401</v>
      </c>
      <c r="C13940" t="b">
        <v>1</v>
      </c>
      <c r="D13940" t="s">
        <v>15</v>
      </c>
      <c r="E13940">
        <v>2928</v>
      </c>
      <c r="F13940">
        <v>2020</v>
      </c>
    </row>
    <row r="13941" spans="1:6" x14ac:dyDescent="0.25">
      <c r="A13941" t="s">
        <v>2454</v>
      </c>
      <c r="B13941" t="s">
        <v>2401</v>
      </c>
      <c r="C13941" t="b">
        <v>1</v>
      </c>
      <c r="D13941" t="s">
        <v>85</v>
      </c>
      <c r="E13941">
        <v>2523</v>
      </c>
      <c r="F13941">
        <v>2020</v>
      </c>
    </row>
    <row r="13942" spans="1:6" x14ac:dyDescent="0.25">
      <c r="A13942" t="s">
        <v>2400</v>
      </c>
      <c r="B13942" t="s">
        <v>2401</v>
      </c>
      <c r="C13942" t="b">
        <v>1</v>
      </c>
      <c r="D13942" t="s">
        <v>116</v>
      </c>
      <c r="E13942">
        <v>27937</v>
      </c>
      <c r="F13942">
        <v>2020</v>
      </c>
    </row>
    <row r="13943" spans="1:6" x14ac:dyDescent="0.25">
      <c r="A13943" t="s">
        <v>2400</v>
      </c>
      <c r="B13943" t="s">
        <v>2401</v>
      </c>
      <c r="C13943" t="b">
        <v>1</v>
      </c>
      <c r="D13943" t="s">
        <v>122</v>
      </c>
      <c r="E13943">
        <v>24405</v>
      </c>
      <c r="F13943">
        <v>2020</v>
      </c>
    </row>
    <row r="13944" spans="1:6" x14ac:dyDescent="0.25">
      <c r="A13944" t="s">
        <v>2394</v>
      </c>
      <c r="B13944" t="s">
        <v>2401</v>
      </c>
      <c r="C13944" t="b">
        <v>1</v>
      </c>
      <c r="D13944" t="s">
        <v>55</v>
      </c>
      <c r="E13944">
        <v>3120</v>
      </c>
      <c r="F13944">
        <v>2020</v>
      </c>
    </row>
    <row r="13945" spans="1:6" x14ac:dyDescent="0.25">
      <c r="A13945" t="s">
        <v>2394</v>
      </c>
      <c r="B13945" t="s">
        <v>2401</v>
      </c>
      <c r="C13945" t="b">
        <v>1</v>
      </c>
      <c r="D13945" t="s">
        <v>55</v>
      </c>
      <c r="E13945">
        <v>6015</v>
      </c>
      <c r="F13945">
        <v>2020</v>
      </c>
    </row>
    <row r="13946" spans="1:6" x14ac:dyDescent="0.25">
      <c r="A13946" t="s">
        <v>2394</v>
      </c>
      <c r="B13946" t="s">
        <v>2401</v>
      </c>
      <c r="C13946" t="b">
        <v>1</v>
      </c>
      <c r="D13946" t="s">
        <v>55</v>
      </c>
      <c r="E13946">
        <v>3646</v>
      </c>
      <c r="F13946">
        <v>2020</v>
      </c>
    </row>
    <row r="13947" spans="1:6" x14ac:dyDescent="0.25">
      <c r="A13947" t="s">
        <v>2408</v>
      </c>
      <c r="B13947" t="s">
        <v>2401</v>
      </c>
      <c r="C13947" t="b">
        <v>1</v>
      </c>
      <c r="D13947" t="s">
        <v>55</v>
      </c>
      <c r="E13947">
        <v>4096</v>
      </c>
      <c r="F13947">
        <v>2020</v>
      </c>
    </row>
    <row r="13948" spans="1:6" x14ac:dyDescent="0.25">
      <c r="A13948" t="s">
        <v>2400</v>
      </c>
      <c r="B13948" t="s">
        <v>2401</v>
      </c>
      <c r="C13948" t="b">
        <v>1</v>
      </c>
      <c r="D13948" t="s">
        <v>105</v>
      </c>
      <c r="E13948">
        <v>104061.45</v>
      </c>
      <c r="F13948">
        <v>2020</v>
      </c>
    </row>
    <row r="13949" spans="1:6" x14ac:dyDescent="0.25">
      <c r="A13949" t="s">
        <v>2394</v>
      </c>
      <c r="B13949" t="s">
        <v>2401</v>
      </c>
      <c r="C13949" t="b">
        <v>1</v>
      </c>
      <c r="D13949" t="s">
        <v>60</v>
      </c>
      <c r="E13949">
        <v>5107</v>
      </c>
      <c r="F13949">
        <v>2020</v>
      </c>
    </row>
    <row r="13950" spans="1:6" x14ac:dyDescent="0.25">
      <c r="A13950" t="s">
        <v>2394</v>
      </c>
      <c r="B13950" t="s">
        <v>2401</v>
      </c>
      <c r="C13950" t="b">
        <v>1</v>
      </c>
      <c r="D13950" t="s">
        <v>60</v>
      </c>
      <c r="E13950">
        <v>1814</v>
      </c>
      <c r="F13950">
        <v>2020</v>
      </c>
    </row>
    <row r="13951" spans="1:6" x14ac:dyDescent="0.25">
      <c r="A13951" t="s">
        <v>2400</v>
      </c>
      <c r="B13951" t="s">
        <v>2401</v>
      </c>
      <c r="C13951" t="b">
        <v>1</v>
      </c>
      <c r="D13951" t="s">
        <v>85</v>
      </c>
      <c r="E13951">
        <v>1</v>
      </c>
      <c r="F13951">
        <v>2020</v>
      </c>
    </row>
    <row r="13952" spans="1:6" x14ac:dyDescent="0.25">
      <c r="A13952" t="s">
        <v>2400</v>
      </c>
      <c r="B13952" t="s">
        <v>2401</v>
      </c>
      <c r="C13952" t="b">
        <v>1</v>
      </c>
      <c r="D13952" t="s">
        <v>85</v>
      </c>
      <c r="E13952">
        <v>1</v>
      </c>
      <c r="F13952">
        <v>2020</v>
      </c>
    </row>
    <row r="13953" spans="1:6" x14ac:dyDescent="0.25">
      <c r="A13953" t="s">
        <v>2394</v>
      </c>
      <c r="B13953" t="s">
        <v>2401</v>
      </c>
      <c r="C13953" t="b">
        <v>1</v>
      </c>
      <c r="D13953" t="s">
        <v>71</v>
      </c>
      <c r="E13953">
        <v>3553</v>
      </c>
      <c r="F13953">
        <v>2020</v>
      </c>
    </row>
    <row r="13954" spans="1:6" x14ac:dyDescent="0.25">
      <c r="A13954" t="s">
        <v>2394</v>
      </c>
      <c r="B13954" t="s">
        <v>2401</v>
      </c>
      <c r="C13954" t="b">
        <v>1</v>
      </c>
      <c r="D13954" t="s">
        <v>85</v>
      </c>
      <c r="E13954">
        <v>3141</v>
      </c>
      <c r="F13954">
        <v>2020</v>
      </c>
    </row>
    <row r="13955" spans="1:6" x14ac:dyDescent="0.25">
      <c r="A13955" t="s">
        <v>2332</v>
      </c>
      <c r="B13955" t="s">
        <v>2372</v>
      </c>
      <c r="C13955" t="b">
        <v>0</v>
      </c>
      <c r="D13955" t="s">
        <v>55</v>
      </c>
      <c r="E13955">
        <v>-291</v>
      </c>
      <c r="F13955">
        <v>2020</v>
      </c>
    </row>
    <row r="13956" spans="1:6" x14ac:dyDescent="0.25">
      <c r="A13956" t="s">
        <v>2400</v>
      </c>
      <c r="B13956" t="s">
        <v>2339</v>
      </c>
      <c r="C13956" t="b">
        <v>1</v>
      </c>
      <c r="D13956" t="s">
        <v>16</v>
      </c>
      <c r="E13956">
        <v>161119</v>
      </c>
      <c r="F13956">
        <v>2020</v>
      </c>
    </row>
    <row r="13957" spans="1:6" x14ac:dyDescent="0.25">
      <c r="A13957" t="s">
        <v>2389</v>
      </c>
      <c r="B13957" t="s">
        <v>2401</v>
      </c>
      <c r="C13957" t="b">
        <v>1</v>
      </c>
      <c r="D13957" t="s">
        <v>55</v>
      </c>
      <c r="E13957">
        <v>5963</v>
      </c>
      <c r="F13957">
        <v>2020</v>
      </c>
    </row>
    <row r="13958" spans="1:6" x14ac:dyDescent="0.25">
      <c r="A13958" t="s">
        <v>2454</v>
      </c>
      <c r="B13958" t="s">
        <v>2401</v>
      </c>
      <c r="C13958" t="b">
        <v>1</v>
      </c>
      <c r="D13958" t="s">
        <v>85</v>
      </c>
      <c r="E13958">
        <v>2835</v>
      </c>
      <c r="F13958">
        <v>2020</v>
      </c>
    </row>
    <row r="13959" spans="1:6" x14ac:dyDescent="0.25">
      <c r="A13959" t="s">
        <v>2400</v>
      </c>
      <c r="B13959" t="s">
        <v>2401</v>
      </c>
      <c r="C13959" t="b">
        <v>1</v>
      </c>
      <c r="D13959" t="s">
        <v>114</v>
      </c>
      <c r="E13959">
        <v>87</v>
      </c>
      <c r="F13959">
        <v>2020</v>
      </c>
    </row>
    <row r="13960" spans="1:6" x14ac:dyDescent="0.25">
      <c r="A13960" t="s">
        <v>2394</v>
      </c>
      <c r="B13960" t="s">
        <v>2401</v>
      </c>
      <c r="C13960" t="b">
        <v>1</v>
      </c>
      <c r="D13960" t="s">
        <v>131</v>
      </c>
      <c r="E13960">
        <v>4909</v>
      </c>
      <c r="F13960">
        <v>2020</v>
      </c>
    </row>
    <row r="13961" spans="1:6" x14ac:dyDescent="0.25">
      <c r="A13961" t="s">
        <v>2394</v>
      </c>
      <c r="B13961" t="s">
        <v>2401</v>
      </c>
      <c r="C13961" t="b">
        <v>1</v>
      </c>
      <c r="D13961" t="s">
        <v>131</v>
      </c>
      <c r="E13961">
        <v>3898</v>
      </c>
      <c r="F13961">
        <v>2020</v>
      </c>
    </row>
    <row r="13962" spans="1:6" x14ac:dyDescent="0.25">
      <c r="A13962" t="s">
        <v>2394</v>
      </c>
      <c r="B13962" t="s">
        <v>2401</v>
      </c>
      <c r="C13962" t="b">
        <v>1</v>
      </c>
      <c r="D13962" t="s">
        <v>131</v>
      </c>
      <c r="E13962">
        <v>4232</v>
      </c>
      <c r="F13962">
        <v>2020</v>
      </c>
    </row>
    <row r="13963" spans="1:6" x14ac:dyDescent="0.25">
      <c r="A13963" t="s">
        <v>2332</v>
      </c>
      <c r="B13963" t="s">
        <v>2372</v>
      </c>
      <c r="C13963" t="b">
        <v>0</v>
      </c>
      <c r="D13963" t="s">
        <v>35</v>
      </c>
      <c r="E13963">
        <v>-402</v>
      </c>
      <c r="F13963">
        <v>2020</v>
      </c>
    </row>
    <row r="13964" spans="1:6" x14ac:dyDescent="0.25">
      <c r="A13964" t="s">
        <v>2394</v>
      </c>
      <c r="B13964" t="s">
        <v>2401</v>
      </c>
      <c r="C13964" t="b">
        <v>1</v>
      </c>
      <c r="D13964" t="s">
        <v>131</v>
      </c>
      <c r="E13964">
        <v>4232</v>
      </c>
      <c r="F13964">
        <v>2020</v>
      </c>
    </row>
    <row r="13965" spans="1:6" x14ac:dyDescent="0.25">
      <c r="A13965" t="s">
        <v>2379</v>
      </c>
      <c r="B13965" t="s">
        <v>2386</v>
      </c>
      <c r="C13965" t="b">
        <v>1</v>
      </c>
      <c r="D13965" t="s">
        <v>119</v>
      </c>
      <c r="E13965">
        <v>58170</v>
      </c>
      <c r="F13965">
        <v>2020</v>
      </c>
    </row>
    <row r="13966" spans="1:6" x14ac:dyDescent="0.25">
      <c r="A13966" t="s">
        <v>2400</v>
      </c>
      <c r="B13966" t="s">
        <v>2401</v>
      </c>
      <c r="C13966" t="b">
        <v>1</v>
      </c>
      <c r="D13966" t="s">
        <v>85</v>
      </c>
      <c r="E13966">
        <v>1</v>
      </c>
      <c r="F13966">
        <v>2020</v>
      </c>
    </row>
    <row r="13967" spans="1:6" x14ac:dyDescent="0.25">
      <c r="A13967" t="s">
        <v>2394</v>
      </c>
      <c r="B13967" t="s">
        <v>2401</v>
      </c>
      <c r="C13967" t="b">
        <v>1</v>
      </c>
      <c r="D13967" t="s">
        <v>40</v>
      </c>
      <c r="E13967">
        <v>5190</v>
      </c>
      <c r="F13967">
        <v>2020</v>
      </c>
    </row>
    <row r="13968" spans="1:6" x14ac:dyDescent="0.25">
      <c r="A13968" t="s">
        <v>2332</v>
      </c>
      <c r="B13968" t="s">
        <v>2372</v>
      </c>
      <c r="C13968" t="b">
        <v>0</v>
      </c>
      <c r="D13968" t="s">
        <v>37</v>
      </c>
      <c r="E13968">
        <v>-14</v>
      </c>
      <c r="F13968">
        <v>2020</v>
      </c>
    </row>
    <row r="13969" spans="1:6" x14ac:dyDescent="0.25">
      <c r="A13969" t="s">
        <v>2394</v>
      </c>
      <c r="B13969" t="s">
        <v>2401</v>
      </c>
      <c r="C13969" t="b">
        <v>1</v>
      </c>
      <c r="D13969" t="s">
        <v>131</v>
      </c>
      <c r="E13969">
        <v>2321</v>
      </c>
      <c r="F13969">
        <v>2020</v>
      </c>
    </row>
    <row r="13970" spans="1:6" x14ac:dyDescent="0.25">
      <c r="A13970" t="s">
        <v>2394</v>
      </c>
      <c r="B13970" t="s">
        <v>2401</v>
      </c>
      <c r="C13970" t="b">
        <v>1</v>
      </c>
      <c r="D13970" t="s">
        <v>60</v>
      </c>
      <c r="E13970">
        <v>3661</v>
      </c>
      <c r="F13970">
        <v>2020</v>
      </c>
    </row>
    <row r="13971" spans="1:6" x14ac:dyDescent="0.25">
      <c r="A13971" t="s">
        <v>2394</v>
      </c>
      <c r="B13971" t="s">
        <v>2401</v>
      </c>
      <c r="C13971" t="b">
        <v>1</v>
      </c>
      <c r="D13971" t="s">
        <v>55</v>
      </c>
      <c r="E13971">
        <v>4061</v>
      </c>
      <c r="F13971">
        <v>2020</v>
      </c>
    </row>
    <row r="13972" spans="1:6" x14ac:dyDescent="0.25">
      <c r="A13972" t="s">
        <v>2400</v>
      </c>
      <c r="B13972" t="s">
        <v>2339</v>
      </c>
      <c r="C13972" t="b">
        <v>1</v>
      </c>
      <c r="D13972" t="s">
        <v>95</v>
      </c>
      <c r="E13972">
        <v>20031</v>
      </c>
      <c r="F13972">
        <v>2020</v>
      </c>
    </row>
    <row r="13973" spans="1:6" x14ac:dyDescent="0.25">
      <c r="A13973" t="s">
        <v>2394</v>
      </c>
      <c r="B13973" t="s">
        <v>2386</v>
      </c>
      <c r="C13973" t="b">
        <v>1</v>
      </c>
      <c r="D13973" t="s">
        <v>88</v>
      </c>
      <c r="E13973">
        <v>2162</v>
      </c>
      <c r="F13973">
        <v>2020</v>
      </c>
    </row>
    <row r="13974" spans="1:6" x14ac:dyDescent="0.25">
      <c r="A13974" t="s">
        <v>2394</v>
      </c>
      <c r="B13974" t="s">
        <v>2401</v>
      </c>
      <c r="C13974" t="b">
        <v>0</v>
      </c>
      <c r="D13974" t="s">
        <v>52</v>
      </c>
      <c r="E13974">
        <v>2495</v>
      </c>
      <c r="F13974">
        <v>2020</v>
      </c>
    </row>
    <row r="13975" spans="1:6" x14ac:dyDescent="0.25">
      <c r="A13975" t="s">
        <v>2394</v>
      </c>
      <c r="B13975" t="s">
        <v>2401</v>
      </c>
      <c r="C13975" t="b">
        <v>0</v>
      </c>
      <c r="D13975" t="s">
        <v>16</v>
      </c>
      <c r="E13975">
        <v>8068</v>
      </c>
      <c r="F13975">
        <v>2020</v>
      </c>
    </row>
    <row r="13976" spans="1:6" x14ac:dyDescent="0.25">
      <c r="A13976" t="s">
        <v>2394</v>
      </c>
      <c r="B13976" t="s">
        <v>2401</v>
      </c>
      <c r="C13976" t="b">
        <v>1</v>
      </c>
      <c r="D13976" t="s">
        <v>27</v>
      </c>
      <c r="E13976">
        <v>3731</v>
      </c>
      <c r="F13976">
        <v>2020</v>
      </c>
    </row>
    <row r="13977" spans="1:6" x14ac:dyDescent="0.25">
      <c r="A13977" t="s">
        <v>2454</v>
      </c>
      <c r="B13977" t="s">
        <v>2401</v>
      </c>
      <c r="C13977" t="b">
        <v>1</v>
      </c>
      <c r="D13977" t="s">
        <v>27</v>
      </c>
      <c r="E13977">
        <v>2787</v>
      </c>
      <c r="F13977">
        <v>2020</v>
      </c>
    </row>
    <row r="13978" spans="1:6" x14ac:dyDescent="0.25">
      <c r="A13978" t="s">
        <v>2394</v>
      </c>
      <c r="B13978" t="s">
        <v>2401</v>
      </c>
      <c r="C13978" t="b">
        <v>1</v>
      </c>
      <c r="D13978" t="s">
        <v>27</v>
      </c>
      <c r="E13978">
        <v>1986</v>
      </c>
      <c r="F13978">
        <v>2020</v>
      </c>
    </row>
    <row r="13979" spans="1:6" x14ac:dyDescent="0.25">
      <c r="A13979" t="s">
        <v>2394</v>
      </c>
      <c r="B13979" t="s">
        <v>2401</v>
      </c>
      <c r="C13979" t="b">
        <v>1</v>
      </c>
      <c r="D13979" t="s">
        <v>27</v>
      </c>
      <c r="E13979">
        <v>2885</v>
      </c>
      <c r="F13979">
        <v>2020</v>
      </c>
    </row>
    <row r="13980" spans="1:6" x14ac:dyDescent="0.25">
      <c r="A13980" t="s">
        <v>2394</v>
      </c>
      <c r="B13980" t="s">
        <v>2401</v>
      </c>
      <c r="C13980" t="b">
        <v>1</v>
      </c>
      <c r="D13980" t="s">
        <v>27</v>
      </c>
      <c r="E13980">
        <v>2903</v>
      </c>
      <c r="F13980">
        <v>2020</v>
      </c>
    </row>
    <row r="13981" spans="1:6" x14ac:dyDescent="0.25">
      <c r="A13981" t="s">
        <v>2454</v>
      </c>
      <c r="B13981" t="s">
        <v>2401</v>
      </c>
      <c r="C13981" t="b">
        <v>1</v>
      </c>
      <c r="D13981" t="s">
        <v>27</v>
      </c>
      <c r="E13981">
        <v>4303</v>
      </c>
      <c r="F13981">
        <v>2020</v>
      </c>
    </row>
    <row r="13982" spans="1:6" x14ac:dyDescent="0.25">
      <c r="A13982" t="s">
        <v>2454</v>
      </c>
      <c r="B13982" t="s">
        <v>2401</v>
      </c>
      <c r="C13982" t="b">
        <v>1</v>
      </c>
      <c r="D13982" t="s">
        <v>27</v>
      </c>
      <c r="E13982">
        <v>3037</v>
      </c>
      <c r="F13982">
        <v>2020</v>
      </c>
    </row>
    <row r="13983" spans="1:6" x14ac:dyDescent="0.25">
      <c r="A13983" t="s">
        <v>2394</v>
      </c>
      <c r="B13983" t="s">
        <v>2401</v>
      </c>
      <c r="C13983" t="b">
        <v>1</v>
      </c>
      <c r="D13983" t="s">
        <v>27</v>
      </c>
      <c r="E13983">
        <v>4450</v>
      </c>
      <c r="F13983">
        <v>2020</v>
      </c>
    </row>
    <row r="13984" spans="1:6" x14ac:dyDescent="0.25">
      <c r="A13984" t="s">
        <v>2394</v>
      </c>
      <c r="B13984" t="s">
        <v>2401</v>
      </c>
      <c r="C13984" t="b">
        <v>1</v>
      </c>
      <c r="D13984" t="s">
        <v>27</v>
      </c>
      <c r="E13984">
        <v>4522</v>
      </c>
      <c r="F13984">
        <v>2020</v>
      </c>
    </row>
    <row r="13985" spans="1:6" x14ac:dyDescent="0.25">
      <c r="A13985" t="s">
        <v>2394</v>
      </c>
      <c r="B13985" t="s">
        <v>2401</v>
      </c>
      <c r="C13985" t="b">
        <v>1</v>
      </c>
      <c r="D13985" t="s">
        <v>27</v>
      </c>
      <c r="E13985">
        <v>2919</v>
      </c>
      <c r="F13985">
        <v>2020</v>
      </c>
    </row>
    <row r="13986" spans="1:6" x14ac:dyDescent="0.25">
      <c r="A13986" t="s">
        <v>2394</v>
      </c>
      <c r="B13986" t="s">
        <v>2401</v>
      </c>
      <c r="C13986" t="b">
        <v>1</v>
      </c>
      <c r="D13986" t="s">
        <v>55</v>
      </c>
      <c r="E13986">
        <v>5786</v>
      </c>
      <c r="F13986">
        <v>2020</v>
      </c>
    </row>
    <row r="13987" spans="1:6" x14ac:dyDescent="0.25">
      <c r="A13987" t="s">
        <v>2400</v>
      </c>
      <c r="B13987" t="s">
        <v>2339</v>
      </c>
      <c r="C13987" t="b">
        <v>1</v>
      </c>
      <c r="D13987" t="s">
        <v>37</v>
      </c>
      <c r="E13987">
        <v>23147</v>
      </c>
      <c r="F13987">
        <v>2020</v>
      </c>
    </row>
    <row r="13988" spans="1:6" x14ac:dyDescent="0.25">
      <c r="A13988" t="s">
        <v>2394</v>
      </c>
      <c r="B13988" t="s">
        <v>2339</v>
      </c>
      <c r="C13988" t="b">
        <v>1</v>
      </c>
      <c r="D13988" t="s">
        <v>55</v>
      </c>
      <c r="E13988">
        <v>10354</v>
      </c>
      <c r="F13988">
        <v>2020</v>
      </c>
    </row>
    <row r="13989" spans="1:6" x14ac:dyDescent="0.25">
      <c r="A13989" t="s">
        <v>2400</v>
      </c>
      <c r="B13989" t="s">
        <v>2401</v>
      </c>
      <c r="C13989" t="b">
        <v>1</v>
      </c>
      <c r="D13989" t="s">
        <v>103</v>
      </c>
      <c r="E13989">
        <v>660</v>
      </c>
      <c r="F13989">
        <v>2020</v>
      </c>
    </row>
    <row r="13990" spans="1:6" x14ac:dyDescent="0.25">
      <c r="A13990" t="s">
        <v>2332</v>
      </c>
      <c r="B13990" t="s">
        <v>2401</v>
      </c>
      <c r="C13990" t="b">
        <v>0</v>
      </c>
      <c r="D13990" t="s">
        <v>8</v>
      </c>
      <c r="E13990">
        <v>0</v>
      </c>
      <c r="F13990">
        <v>2020</v>
      </c>
    </row>
    <row r="13991" spans="1:6" x14ac:dyDescent="0.25">
      <c r="A13991" t="s">
        <v>2394</v>
      </c>
      <c r="B13991" t="s">
        <v>2401</v>
      </c>
      <c r="C13991" t="b">
        <v>1</v>
      </c>
      <c r="D13991" t="s">
        <v>111</v>
      </c>
      <c r="E13991">
        <v>3493</v>
      </c>
      <c r="F13991">
        <v>2020</v>
      </c>
    </row>
    <row r="13992" spans="1:6" x14ac:dyDescent="0.25">
      <c r="A13992" t="s">
        <v>2381</v>
      </c>
      <c r="B13992" t="s">
        <v>2352</v>
      </c>
      <c r="C13992" t="b">
        <v>0</v>
      </c>
      <c r="D13992" t="s">
        <v>100</v>
      </c>
      <c r="E13992">
        <v>6480</v>
      </c>
      <c r="F13992">
        <v>2020</v>
      </c>
    </row>
    <row r="13993" spans="1:6" x14ac:dyDescent="0.25">
      <c r="A13993" t="s">
        <v>2400</v>
      </c>
      <c r="B13993" t="s">
        <v>2401</v>
      </c>
      <c r="C13993" t="b">
        <v>1</v>
      </c>
      <c r="D13993" t="s">
        <v>15</v>
      </c>
      <c r="E13993">
        <v>271</v>
      </c>
      <c r="F13993">
        <v>2020</v>
      </c>
    </row>
    <row r="13994" spans="1:6" x14ac:dyDescent="0.25">
      <c r="A13994" t="s">
        <v>2446</v>
      </c>
      <c r="B13994" t="s">
        <v>2401</v>
      </c>
      <c r="C13994" t="b">
        <v>1</v>
      </c>
      <c r="D13994" t="s">
        <v>79</v>
      </c>
      <c r="E13994">
        <v>15897</v>
      </c>
      <c r="F13994">
        <v>2020</v>
      </c>
    </row>
    <row r="13995" spans="1:6" x14ac:dyDescent="0.25">
      <c r="A13995" t="s">
        <v>2390</v>
      </c>
      <c r="B13995" t="s">
        <v>2401</v>
      </c>
      <c r="C13995" t="b">
        <v>1</v>
      </c>
      <c r="D13995" t="s">
        <v>79</v>
      </c>
      <c r="E13995">
        <v>2223</v>
      </c>
      <c r="F13995">
        <v>2020</v>
      </c>
    </row>
    <row r="13996" spans="1:6" x14ac:dyDescent="0.25">
      <c r="A13996" t="s">
        <v>2446</v>
      </c>
      <c r="B13996" t="s">
        <v>2401</v>
      </c>
      <c r="C13996" t="b">
        <v>1</v>
      </c>
      <c r="D13996" t="s">
        <v>79</v>
      </c>
      <c r="E13996">
        <v>7587</v>
      </c>
      <c r="F13996">
        <v>2020</v>
      </c>
    </row>
    <row r="13997" spans="1:6" x14ac:dyDescent="0.25">
      <c r="A13997" t="s">
        <v>2446</v>
      </c>
      <c r="B13997" t="s">
        <v>2401</v>
      </c>
      <c r="C13997" t="b">
        <v>1</v>
      </c>
      <c r="D13997" t="s">
        <v>79</v>
      </c>
      <c r="E13997">
        <v>4728</v>
      </c>
      <c r="F13997">
        <v>2020</v>
      </c>
    </row>
    <row r="13998" spans="1:6" x14ac:dyDescent="0.25">
      <c r="A13998" t="s">
        <v>2332</v>
      </c>
      <c r="B13998" t="s">
        <v>2372</v>
      </c>
      <c r="C13998" t="b">
        <v>0</v>
      </c>
      <c r="D13998" t="s">
        <v>119</v>
      </c>
      <c r="E13998">
        <v>-421</v>
      </c>
      <c r="F13998">
        <v>2020</v>
      </c>
    </row>
    <row r="13999" spans="1:6" x14ac:dyDescent="0.25">
      <c r="A13999" t="s">
        <v>2332</v>
      </c>
      <c r="B13999" t="s">
        <v>2372</v>
      </c>
      <c r="C13999" t="b">
        <v>0</v>
      </c>
      <c r="D13999" t="s">
        <v>60</v>
      </c>
      <c r="E13999">
        <v>-527</v>
      </c>
      <c r="F13999">
        <v>2020</v>
      </c>
    </row>
    <row r="14000" spans="1:6" x14ac:dyDescent="0.25">
      <c r="A14000" t="s">
        <v>2454</v>
      </c>
      <c r="B14000" t="s">
        <v>2401</v>
      </c>
      <c r="C14000" t="b">
        <v>1</v>
      </c>
      <c r="D14000" t="s">
        <v>52</v>
      </c>
      <c r="E14000">
        <v>1499</v>
      </c>
      <c r="F14000">
        <v>2020</v>
      </c>
    </row>
    <row r="14001" spans="1:6" x14ac:dyDescent="0.25">
      <c r="A14001" t="s">
        <v>2454</v>
      </c>
      <c r="B14001" t="s">
        <v>2401</v>
      </c>
      <c r="C14001" t="b">
        <v>1</v>
      </c>
      <c r="D14001" t="s">
        <v>55</v>
      </c>
      <c r="E14001">
        <v>3268</v>
      </c>
      <c r="F14001">
        <v>2020</v>
      </c>
    </row>
    <row r="14002" spans="1:6" x14ac:dyDescent="0.25">
      <c r="A14002" t="s">
        <v>2400</v>
      </c>
      <c r="B14002" t="s">
        <v>2401</v>
      </c>
      <c r="C14002" t="b">
        <v>1</v>
      </c>
      <c r="D14002" t="s">
        <v>52</v>
      </c>
      <c r="E14002">
        <v>1499</v>
      </c>
      <c r="F14002">
        <v>2020</v>
      </c>
    </row>
    <row r="14003" spans="1:6" x14ac:dyDescent="0.25">
      <c r="A14003" t="s">
        <v>2400</v>
      </c>
      <c r="B14003" t="s">
        <v>2401</v>
      </c>
      <c r="C14003" t="b">
        <v>1</v>
      </c>
      <c r="D14003" t="s">
        <v>24</v>
      </c>
      <c r="E14003">
        <v>6210</v>
      </c>
      <c r="F14003">
        <v>2020</v>
      </c>
    </row>
    <row r="14004" spans="1:6" x14ac:dyDescent="0.25">
      <c r="A14004" t="s">
        <v>2400</v>
      </c>
      <c r="B14004" t="s">
        <v>2401</v>
      </c>
      <c r="C14004" t="b">
        <v>1</v>
      </c>
      <c r="D14004" t="s">
        <v>24</v>
      </c>
      <c r="E14004">
        <v>8122</v>
      </c>
      <c r="F14004">
        <v>2020</v>
      </c>
    </row>
    <row r="14005" spans="1:6" x14ac:dyDescent="0.25">
      <c r="A14005" t="s">
        <v>2379</v>
      </c>
      <c r="B14005" t="s">
        <v>2352</v>
      </c>
      <c r="C14005" t="b">
        <v>1</v>
      </c>
      <c r="D14005" t="s">
        <v>85</v>
      </c>
      <c r="E14005">
        <v>18340</v>
      </c>
      <c r="F14005">
        <v>2020</v>
      </c>
    </row>
    <row r="14006" spans="1:6" x14ac:dyDescent="0.25">
      <c r="A14006" t="s">
        <v>2400</v>
      </c>
      <c r="B14006" t="s">
        <v>2401</v>
      </c>
      <c r="C14006" t="b">
        <v>1</v>
      </c>
      <c r="D14006" t="s">
        <v>24</v>
      </c>
      <c r="E14006">
        <v>8452</v>
      </c>
      <c r="F14006">
        <v>2020</v>
      </c>
    </row>
    <row r="14007" spans="1:6" x14ac:dyDescent="0.25">
      <c r="A14007" t="s">
        <v>2400</v>
      </c>
      <c r="B14007" t="s">
        <v>2401</v>
      </c>
      <c r="C14007" t="b">
        <v>1</v>
      </c>
      <c r="D14007" t="s">
        <v>24</v>
      </c>
      <c r="E14007">
        <v>7091</v>
      </c>
      <c r="F14007">
        <v>2020</v>
      </c>
    </row>
    <row r="14008" spans="1:6" x14ac:dyDescent="0.25">
      <c r="A14008" t="s">
        <v>2400</v>
      </c>
      <c r="B14008" t="s">
        <v>2401</v>
      </c>
      <c r="C14008" t="b">
        <v>1</v>
      </c>
      <c r="D14008" t="s">
        <v>24</v>
      </c>
      <c r="E14008">
        <v>7006</v>
      </c>
      <c r="F14008">
        <v>2020</v>
      </c>
    </row>
    <row r="14009" spans="1:6" x14ac:dyDescent="0.25">
      <c r="A14009" t="s">
        <v>2394</v>
      </c>
      <c r="B14009" t="s">
        <v>2401</v>
      </c>
      <c r="C14009" t="b">
        <v>1</v>
      </c>
      <c r="D14009" t="s">
        <v>42</v>
      </c>
      <c r="E14009">
        <v>12181</v>
      </c>
      <c r="F14009">
        <v>2020</v>
      </c>
    </row>
    <row r="14010" spans="1:6" x14ac:dyDescent="0.25">
      <c r="A14010" t="s">
        <v>2400</v>
      </c>
      <c r="B14010" t="s">
        <v>2401</v>
      </c>
      <c r="C14010" t="b">
        <v>1</v>
      </c>
      <c r="D14010" t="s">
        <v>114</v>
      </c>
      <c r="E14010">
        <v>37609</v>
      </c>
      <c r="F14010">
        <v>2020</v>
      </c>
    </row>
    <row r="14011" spans="1:6" x14ac:dyDescent="0.25">
      <c r="A14011" t="s">
        <v>2400</v>
      </c>
      <c r="B14011" t="s">
        <v>2401</v>
      </c>
      <c r="C14011" t="b">
        <v>1</v>
      </c>
      <c r="D14011" t="s">
        <v>114</v>
      </c>
      <c r="E14011">
        <v>235238.82</v>
      </c>
      <c r="F14011">
        <v>2020</v>
      </c>
    </row>
    <row r="14012" spans="1:6" x14ac:dyDescent="0.25">
      <c r="A14012" t="s">
        <v>2400</v>
      </c>
      <c r="B14012" t="s">
        <v>2339</v>
      </c>
      <c r="C14012" t="b">
        <v>1</v>
      </c>
      <c r="D14012" t="s">
        <v>97</v>
      </c>
      <c r="E14012">
        <v>172</v>
      </c>
      <c r="F14012">
        <v>2020</v>
      </c>
    </row>
    <row r="14013" spans="1:6" x14ac:dyDescent="0.25">
      <c r="A14013" t="s">
        <v>2400</v>
      </c>
      <c r="B14013" t="s">
        <v>2339</v>
      </c>
      <c r="C14013" t="b">
        <v>1</v>
      </c>
      <c r="D14013" t="s">
        <v>125</v>
      </c>
      <c r="E14013">
        <v>3182</v>
      </c>
      <c r="F14013">
        <v>2020</v>
      </c>
    </row>
    <row r="14014" spans="1:6" x14ac:dyDescent="0.25">
      <c r="A14014" t="s">
        <v>2332</v>
      </c>
      <c r="B14014" t="s">
        <v>2372</v>
      </c>
      <c r="C14014" t="b">
        <v>0</v>
      </c>
      <c r="D14014" t="s">
        <v>60</v>
      </c>
      <c r="E14014">
        <v>-467</v>
      </c>
      <c r="F14014">
        <v>2020</v>
      </c>
    </row>
    <row r="14015" spans="1:6" x14ac:dyDescent="0.25">
      <c r="A14015" t="s">
        <v>2394</v>
      </c>
      <c r="B14015" t="s">
        <v>2339</v>
      </c>
      <c r="C14015" t="b">
        <v>1</v>
      </c>
      <c r="D14015" t="s">
        <v>90</v>
      </c>
      <c r="E14015">
        <v>441705</v>
      </c>
      <c r="F14015">
        <v>2020</v>
      </c>
    </row>
    <row r="14016" spans="1:6" x14ac:dyDescent="0.25">
      <c r="A14016" t="s">
        <v>2400</v>
      </c>
      <c r="B14016" t="s">
        <v>2339</v>
      </c>
      <c r="C14016" t="b">
        <v>1</v>
      </c>
      <c r="D14016" t="s">
        <v>69</v>
      </c>
      <c r="E14016">
        <v>239455</v>
      </c>
      <c r="F14016">
        <v>2020</v>
      </c>
    </row>
    <row r="14017" spans="1:6" x14ac:dyDescent="0.25">
      <c r="A14017" t="s">
        <v>2408</v>
      </c>
      <c r="B14017" t="s">
        <v>2401</v>
      </c>
      <c r="C14017" t="b">
        <v>1</v>
      </c>
      <c r="D14017" t="s">
        <v>24</v>
      </c>
      <c r="E14017">
        <v>8860</v>
      </c>
      <c r="F14017">
        <v>2020</v>
      </c>
    </row>
    <row r="14018" spans="1:6" x14ac:dyDescent="0.25">
      <c r="A14018" t="s">
        <v>2400</v>
      </c>
      <c r="B14018" t="s">
        <v>2401</v>
      </c>
      <c r="C14018" t="b">
        <v>1</v>
      </c>
      <c r="D14018" t="s">
        <v>93</v>
      </c>
      <c r="E14018">
        <v>2551</v>
      </c>
      <c r="F14018">
        <v>2020</v>
      </c>
    </row>
    <row r="14019" spans="1:6" x14ac:dyDescent="0.25">
      <c r="A14019" t="s">
        <v>2394</v>
      </c>
      <c r="B14019" t="s">
        <v>2401</v>
      </c>
      <c r="C14019" t="b">
        <v>1</v>
      </c>
      <c r="D14019" t="s">
        <v>93</v>
      </c>
      <c r="E14019">
        <v>9936</v>
      </c>
      <c r="F14019">
        <v>2020</v>
      </c>
    </row>
    <row r="14020" spans="1:6" x14ac:dyDescent="0.25">
      <c r="A14020" t="s">
        <v>2400</v>
      </c>
      <c r="B14020" t="s">
        <v>2339</v>
      </c>
      <c r="C14020" t="b">
        <v>1</v>
      </c>
      <c r="D14020" t="s">
        <v>93</v>
      </c>
      <c r="E14020">
        <v>302695</v>
      </c>
      <c r="F14020">
        <v>2020</v>
      </c>
    </row>
    <row r="14021" spans="1:6" x14ac:dyDescent="0.25">
      <c r="A14021" t="s">
        <v>2446</v>
      </c>
      <c r="B14021" t="s">
        <v>2401</v>
      </c>
      <c r="C14021" t="b">
        <v>1</v>
      </c>
      <c r="D14021" t="s">
        <v>100</v>
      </c>
      <c r="E14021">
        <v>4745.8900000000003</v>
      </c>
      <c r="F14021">
        <v>2020</v>
      </c>
    </row>
    <row r="14022" spans="1:6" x14ac:dyDescent="0.25">
      <c r="A14022" t="s">
        <v>2400</v>
      </c>
      <c r="B14022" t="s">
        <v>2401</v>
      </c>
      <c r="C14022" t="b">
        <v>1</v>
      </c>
      <c r="D14022" t="s">
        <v>122</v>
      </c>
      <c r="E14022">
        <v>4415</v>
      </c>
      <c r="F14022">
        <v>2020</v>
      </c>
    </row>
    <row r="14023" spans="1:6" x14ac:dyDescent="0.25">
      <c r="A14023" t="s">
        <v>2400</v>
      </c>
      <c r="B14023" t="s">
        <v>2339</v>
      </c>
      <c r="C14023" t="b">
        <v>1</v>
      </c>
      <c r="D14023" t="s">
        <v>16</v>
      </c>
      <c r="E14023">
        <v>593134</v>
      </c>
      <c r="F14023">
        <v>2020</v>
      </c>
    </row>
    <row r="14024" spans="1:6" x14ac:dyDescent="0.25">
      <c r="A14024" t="s">
        <v>2394</v>
      </c>
      <c r="B14024" t="s">
        <v>2401</v>
      </c>
      <c r="C14024" t="b">
        <v>1</v>
      </c>
      <c r="D14024" t="s">
        <v>114</v>
      </c>
      <c r="E14024">
        <v>11063</v>
      </c>
      <c r="F14024">
        <v>2020</v>
      </c>
    </row>
    <row r="14025" spans="1:6" x14ac:dyDescent="0.25">
      <c r="A14025" t="s">
        <v>2400</v>
      </c>
      <c r="B14025" t="s">
        <v>2401</v>
      </c>
      <c r="C14025" t="b">
        <v>1</v>
      </c>
      <c r="D14025" t="s">
        <v>79</v>
      </c>
      <c r="E14025">
        <v>3583</v>
      </c>
      <c r="F14025">
        <v>2020</v>
      </c>
    </row>
    <row r="14026" spans="1:6" x14ac:dyDescent="0.25">
      <c r="A14026" t="s">
        <v>2400</v>
      </c>
      <c r="B14026" t="s">
        <v>2401</v>
      </c>
      <c r="C14026" t="b">
        <v>1</v>
      </c>
      <c r="D14026" t="s">
        <v>79</v>
      </c>
      <c r="E14026">
        <v>2945</v>
      </c>
      <c r="F14026">
        <v>2020</v>
      </c>
    </row>
    <row r="14027" spans="1:6" x14ac:dyDescent="0.25">
      <c r="A14027" t="s">
        <v>2394</v>
      </c>
      <c r="B14027" t="s">
        <v>2401</v>
      </c>
      <c r="C14027" t="b">
        <v>1</v>
      </c>
      <c r="D14027" t="s">
        <v>27</v>
      </c>
      <c r="E14027">
        <v>4075</v>
      </c>
      <c r="F14027">
        <v>2020</v>
      </c>
    </row>
    <row r="14028" spans="1:6" x14ac:dyDescent="0.25">
      <c r="A14028" t="s">
        <v>2394</v>
      </c>
      <c r="B14028" t="s">
        <v>2401</v>
      </c>
      <c r="C14028" t="b">
        <v>1</v>
      </c>
      <c r="D14028" t="s">
        <v>60</v>
      </c>
      <c r="E14028">
        <v>1886</v>
      </c>
      <c r="F14028">
        <v>2020</v>
      </c>
    </row>
    <row r="14029" spans="1:6" x14ac:dyDescent="0.25">
      <c r="A14029" t="s">
        <v>2394</v>
      </c>
      <c r="B14029" t="s">
        <v>2401</v>
      </c>
      <c r="C14029" t="b">
        <v>1</v>
      </c>
      <c r="D14029" t="s">
        <v>60</v>
      </c>
      <c r="E14029">
        <v>1967</v>
      </c>
      <c r="F14029">
        <v>2020</v>
      </c>
    </row>
    <row r="14030" spans="1:6" x14ac:dyDescent="0.25">
      <c r="A14030" t="s">
        <v>2394</v>
      </c>
      <c r="B14030" t="s">
        <v>2401</v>
      </c>
      <c r="C14030" t="b">
        <v>1</v>
      </c>
      <c r="D14030" t="s">
        <v>60</v>
      </c>
      <c r="E14030">
        <v>1264</v>
      </c>
      <c r="F14030">
        <v>2020</v>
      </c>
    </row>
    <row r="14031" spans="1:6" x14ac:dyDescent="0.25">
      <c r="A14031" t="s">
        <v>2400</v>
      </c>
      <c r="B14031" t="s">
        <v>2401</v>
      </c>
      <c r="C14031" t="b">
        <v>1</v>
      </c>
      <c r="D14031" t="s">
        <v>60</v>
      </c>
      <c r="E14031">
        <v>1605</v>
      </c>
      <c r="F14031">
        <v>2020</v>
      </c>
    </row>
    <row r="14032" spans="1:6" x14ac:dyDescent="0.25">
      <c r="A14032" t="s">
        <v>2400</v>
      </c>
      <c r="B14032" t="s">
        <v>2401</v>
      </c>
      <c r="C14032" t="b">
        <v>1</v>
      </c>
      <c r="D14032" t="s">
        <v>60</v>
      </c>
      <c r="E14032">
        <v>1312</v>
      </c>
      <c r="F14032">
        <v>2020</v>
      </c>
    </row>
    <row r="14033" spans="1:6" x14ac:dyDescent="0.25">
      <c r="A14033" t="s">
        <v>2332</v>
      </c>
      <c r="B14033" t="s">
        <v>2372</v>
      </c>
      <c r="C14033" t="b">
        <v>0</v>
      </c>
      <c r="D14033" t="s">
        <v>55</v>
      </c>
      <c r="E14033">
        <v>0</v>
      </c>
      <c r="F14033">
        <v>2020</v>
      </c>
    </row>
    <row r="14034" spans="1:6" x14ac:dyDescent="0.25">
      <c r="A14034" t="s">
        <v>2332</v>
      </c>
      <c r="B14034" t="s">
        <v>2401</v>
      </c>
      <c r="C14034" t="b">
        <v>0</v>
      </c>
      <c r="D14034" t="s">
        <v>55</v>
      </c>
      <c r="E14034">
        <v>0</v>
      </c>
      <c r="F14034">
        <v>2020</v>
      </c>
    </row>
    <row r="14035" spans="1:6" x14ac:dyDescent="0.25">
      <c r="A14035" t="s">
        <v>2332</v>
      </c>
      <c r="B14035" t="s">
        <v>2372</v>
      </c>
      <c r="C14035" t="b">
        <v>0</v>
      </c>
      <c r="D14035" t="s">
        <v>55</v>
      </c>
      <c r="E14035">
        <v>-61</v>
      </c>
      <c r="F14035">
        <v>2020</v>
      </c>
    </row>
    <row r="14036" spans="1:6" x14ac:dyDescent="0.25">
      <c r="A14036" t="s">
        <v>2394</v>
      </c>
      <c r="B14036" t="s">
        <v>2401</v>
      </c>
      <c r="C14036" t="b">
        <v>1</v>
      </c>
      <c r="D14036" t="s">
        <v>55</v>
      </c>
      <c r="E14036">
        <v>7423</v>
      </c>
      <c r="F14036">
        <v>2020</v>
      </c>
    </row>
    <row r="14037" spans="1:6" x14ac:dyDescent="0.25">
      <c r="A14037" t="s">
        <v>2332</v>
      </c>
      <c r="B14037" t="s">
        <v>2372</v>
      </c>
      <c r="C14037" t="b">
        <v>0</v>
      </c>
      <c r="D14037" t="s">
        <v>55</v>
      </c>
      <c r="E14037">
        <v>0</v>
      </c>
      <c r="F14037">
        <v>2020</v>
      </c>
    </row>
    <row r="14038" spans="1:6" x14ac:dyDescent="0.25">
      <c r="A14038" t="s">
        <v>2332</v>
      </c>
      <c r="B14038" t="s">
        <v>2401</v>
      </c>
      <c r="C14038" t="b">
        <v>0</v>
      </c>
      <c r="D14038" t="s">
        <v>55</v>
      </c>
      <c r="E14038">
        <v>0</v>
      </c>
      <c r="F14038">
        <v>2020</v>
      </c>
    </row>
    <row r="14039" spans="1:6" x14ac:dyDescent="0.25">
      <c r="A14039" t="s">
        <v>2400</v>
      </c>
      <c r="B14039" t="s">
        <v>2401</v>
      </c>
      <c r="C14039" t="b">
        <v>1</v>
      </c>
      <c r="D14039" t="s">
        <v>60</v>
      </c>
      <c r="E14039">
        <v>1311</v>
      </c>
      <c r="F14039">
        <v>2020</v>
      </c>
    </row>
    <row r="14040" spans="1:6" x14ac:dyDescent="0.25">
      <c r="A14040" t="s">
        <v>2394</v>
      </c>
      <c r="B14040" t="s">
        <v>2401</v>
      </c>
      <c r="C14040" t="b">
        <v>1</v>
      </c>
      <c r="D14040" t="s">
        <v>74</v>
      </c>
      <c r="E14040">
        <v>16186</v>
      </c>
      <c r="F14040">
        <v>2020</v>
      </c>
    </row>
    <row r="14041" spans="1:6" x14ac:dyDescent="0.25">
      <c r="A14041" t="s">
        <v>2332</v>
      </c>
      <c r="B14041" t="s">
        <v>2372</v>
      </c>
      <c r="C14041" t="b">
        <v>0</v>
      </c>
      <c r="D14041" t="s">
        <v>85</v>
      </c>
      <c r="E14041">
        <v>-246</v>
      </c>
      <c r="F14041">
        <v>2020</v>
      </c>
    </row>
    <row r="14042" spans="1:6" x14ac:dyDescent="0.25">
      <c r="A14042" t="s">
        <v>2400</v>
      </c>
      <c r="B14042" t="s">
        <v>2401</v>
      </c>
      <c r="C14042" t="b">
        <v>1</v>
      </c>
      <c r="D14042" t="s">
        <v>60</v>
      </c>
      <c r="E14042">
        <v>130</v>
      </c>
      <c r="F14042">
        <v>2020</v>
      </c>
    </row>
    <row r="14043" spans="1:6" x14ac:dyDescent="0.25">
      <c r="A14043" t="s">
        <v>2400</v>
      </c>
      <c r="B14043" t="s">
        <v>2401</v>
      </c>
      <c r="C14043" t="b">
        <v>1</v>
      </c>
      <c r="D14043" t="s">
        <v>60</v>
      </c>
      <c r="E14043">
        <v>618</v>
      </c>
      <c r="F14043">
        <v>2020</v>
      </c>
    </row>
    <row r="14044" spans="1:6" x14ac:dyDescent="0.25">
      <c r="A14044" t="s">
        <v>2400</v>
      </c>
      <c r="B14044" t="s">
        <v>2401</v>
      </c>
      <c r="C14044" t="b">
        <v>1</v>
      </c>
      <c r="D14044" t="s">
        <v>60</v>
      </c>
      <c r="E14044">
        <v>187</v>
      </c>
      <c r="F14044">
        <v>2020</v>
      </c>
    </row>
    <row r="14045" spans="1:6" x14ac:dyDescent="0.25">
      <c r="A14045" t="s">
        <v>2400</v>
      </c>
      <c r="B14045" t="s">
        <v>2401</v>
      </c>
      <c r="C14045" t="b">
        <v>1</v>
      </c>
      <c r="D14045" t="s">
        <v>60</v>
      </c>
      <c r="E14045">
        <v>1313</v>
      </c>
      <c r="F14045">
        <v>2020</v>
      </c>
    </row>
    <row r="14046" spans="1:6" x14ac:dyDescent="0.25">
      <c r="A14046" t="s">
        <v>2400</v>
      </c>
      <c r="B14046" t="s">
        <v>2401</v>
      </c>
      <c r="C14046" t="b">
        <v>1</v>
      </c>
      <c r="D14046" t="s">
        <v>60</v>
      </c>
      <c r="E14046">
        <v>330</v>
      </c>
      <c r="F14046">
        <v>2020</v>
      </c>
    </row>
    <row r="14047" spans="1:6" x14ac:dyDescent="0.25">
      <c r="A14047" t="s">
        <v>2454</v>
      </c>
      <c r="B14047" t="s">
        <v>2401</v>
      </c>
      <c r="C14047" t="b">
        <v>0</v>
      </c>
      <c r="D14047" t="s">
        <v>15</v>
      </c>
      <c r="E14047">
        <v>2269</v>
      </c>
      <c r="F14047">
        <v>2020</v>
      </c>
    </row>
    <row r="14048" spans="1:6" x14ac:dyDescent="0.25">
      <c r="A14048" t="s">
        <v>2400</v>
      </c>
      <c r="B14048" t="s">
        <v>2401</v>
      </c>
      <c r="C14048" t="b">
        <v>1</v>
      </c>
      <c r="D14048" t="s">
        <v>15</v>
      </c>
      <c r="E14048">
        <v>575</v>
      </c>
      <c r="F14048">
        <v>2020</v>
      </c>
    </row>
    <row r="14049" spans="1:6" x14ac:dyDescent="0.25">
      <c r="A14049" t="s">
        <v>2394</v>
      </c>
      <c r="B14049" t="s">
        <v>2401</v>
      </c>
      <c r="C14049" t="b">
        <v>1</v>
      </c>
      <c r="D14049" t="s">
        <v>100</v>
      </c>
      <c r="E14049">
        <v>24778</v>
      </c>
      <c r="F14049">
        <v>2020</v>
      </c>
    </row>
    <row r="14050" spans="1:6" x14ac:dyDescent="0.25">
      <c r="A14050" t="s">
        <v>2400</v>
      </c>
      <c r="B14050" t="s">
        <v>2401</v>
      </c>
      <c r="C14050" t="b">
        <v>1</v>
      </c>
      <c r="D14050" t="s">
        <v>100</v>
      </c>
      <c r="E14050">
        <v>8475</v>
      </c>
      <c r="F14050">
        <v>2020</v>
      </c>
    </row>
    <row r="14051" spans="1:6" x14ac:dyDescent="0.25">
      <c r="A14051" t="s">
        <v>2400</v>
      </c>
      <c r="B14051" t="s">
        <v>2401</v>
      </c>
      <c r="C14051" t="b">
        <v>1</v>
      </c>
      <c r="D14051" t="s">
        <v>100</v>
      </c>
      <c r="E14051">
        <v>9549</v>
      </c>
      <c r="F14051">
        <v>2020</v>
      </c>
    </row>
    <row r="14052" spans="1:6" x14ac:dyDescent="0.25">
      <c r="A14052" t="s">
        <v>2400</v>
      </c>
      <c r="B14052" t="s">
        <v>2401</v>
      </c>
      <c r="C14052" t="b">
        <v>1</v>
      </c>
      <c r="D14052" t="s">
        <v>55</v>
      </c>
      <c r="E14052">
        <v>7442</v>
      </c>
      <c r="F14052">
        <v>2020</v>
      </c>
    </row>
    <row r="14053" spans="1:6" x14ac:dyDescent="0.25">
      <c r="A14053" t="s">
        <v>2400</v>
      </c>
      <c r="B14053" t="s">
        <v>2401</v>
      </c>
      <c r="C14053" t="b">
        <v>1</v>
      </c>
      <c r="D14053" t="s">
        <v>42</v>
      </c>
      <c r="E14053">
        <v>38795</v>
      </c>
      <c r="F14053">
        <v>2020</v>
      </c>
    </row>
    <row r="14054" spans="1:6" x14ac:dyDescent="0.25">
      <c r="A14054" t="s">
        <v>2394</v>
      </c>
      <c r="B14054" t="s">
        <v>2401</v>
      </c>
      <c r="C14054" t="b">
        <v>1</v>
      </c>
      <c r="D14054" t="s">
        <v>82</v>
      </c>
      <c r="E14054">
        <v>6922</v>
      </c>
      <c r="F14054">
        <v>2020</v>
      </c>
    </row>
    <row r="14055" spans="1:6" x14ac:dyDescent="0.25">
      <c r="A14055" t="s">
        <v>2394</v>
      </c>
      <c r="B14055" t="s">
        <v>2401</v>
      </c>
      <c r="C14055" t="b">
        <v>1</v>
      </c>
      <c r="D14055" t="s">
        <v>82</v>
      </c>
      <c r="E14055">
        <v>12454</v>
      </c>
      <c r="F14055">
        <v>2020</v>
      </c>
    </row>
    <row r="14056" spans="1:6" x14ac:dyDescent="0.25">
      <c r="A14056" t="s">
        <v>2394</v>
      </c>
      <c r="B14056" t="s">
        <v>2401</v>
      </c>
      <c r="C14056" t="b">
        <v>1</v>
      </c>
      <c r="D14056" t="s">
        <v>88</v>
      </c>
      <c r="E14056">
        <v>3062</v>
      </c>
      <c r="F14056">
        <v>2020</v>
      </c>
    </row>
    <row r="14057" spans="1:6" x14ac:dyDescent="0.25">
      <c r="A14057" t="s">
        <v>2400</v>
      </c>
      <c r="B14057" t="s">
        <v>2401</v>
      </c>
      <c r="C14057" t="b">
        <v>1</v>
      </c>
      <c r="D14057" t="s">
        <v>88</v>
      </c>
      <c r="E14057">
        <v>30</v>
      </c>
      <c r="F14057">
        <v>2020</v>
      </c>
    </row>
    <row r="14058" spans="1:6" x14ac:dyDescent="0.25">
      <c r="A14058" t="s">
        <v>2394</v>
      </c>
      <c r="B14058" t="s">
        <v>2401</v>
      </c>
      <c r="C14058" t="b">
        <v>1</v>
      </c>
      <c r="D14058" t="s">
        <v>85</v>
      </c>
      <c r="E14058">
        <v>5162</v>
      </c>
      <c r="F14058">
        <v>2020</v>
      </c>
    </row>
    <row r="14059" spans="1:6" x14ac:dyDescent="0.25">
      <c r="A14059" t="s">
        <v>2332</v>
      </c>
      <c r="B14059" t="s">
        <v>2372</v>
      </c>
      <c r="C14059" t="b">
        <v>0</v>
      </c>
      <c r="D14059" t="s">
        <v>85</v>
      </c>
      <c r="E14059">
        <v>0</v>
      </c>
      <c r="F14059">
        <v>2020</v>
      </c>
    </row>
    <row r="14060" spans="1:6" x14ac:dyDescent="0.25">
      <c r="A14060" t="s">
        <v>2400</v>
      </c>
      <c r="B14060" t="s">
        <v>2401</v>
      </c>
      <c r="C14060" t="b">
        <v>1</v>
      </c>
      <c r="D14060" t="s">
        <v>85</v>
      </c>
      <c r="E14060">
        <v>553</v>
      </c>
      <c r="F14060">
        <v>2020</v>
      </c>
    </row>
    <row r="14061" spans="1:6" x14ac:dyDescent="0.25">
      <c r="A14061" t="s">
        <v>2332</v>
      </c>
      <c r="B14061" t="s">
        <v>2372</v>
      </c>
      <c r="C14061" t="b">
        <v>0</v>
      </c>
      <c r="D14061" t="s">
        <v>85</v>
      </c>
      <c r="E14061">
        <v>-45</v>
      </c>
      <c r="F14061">
        <v>2020</v>
      </c>
    </row>
    <row r="14062" spans="1:6" x14ac:dyDescent="0.25">
      <c r="A14062" t="s">
        <v>2394</v>
      </c>
      <c r="B14062" t="s">
        <v>2401</v>
      </c>
      <c r="C14062" t="b">
        <v>1</v>
      </c>
      <c r="D14062" t="s">
        <v>85</v>
      </c>
      <c r="E14062">
        <v>4765</v>
      </c>
      <c r="F14062">
        <v>2020</v>
      </c>
    </row>
    <row r="14063" spans="1:6" x14ac:dyDescent="0.25">
      <c r="A14063" t="s">
        <v>2454</v>
      </c>
      <c r="B14063" t="s">
        <v>2429</v>
      </c>
      <c r="C14063" t="b">
        <v>1</v>
      </c>
      <c r="D14063" t="s">
        <v>74</v>
      </c>
      <c r="E14063">
        <v>20064</v>
      </c>
      <c r="F14063">
        <v>2020</v>
      </c>
    </row>
    <row r="14064" spans="1:6" x14ac:dyDescent="0.25">
      <c r="A14064" t="s">
        <v>2400</v>
      </c>
      <c r="B14064" t="s">
        <v>2401</v>
      </c>
      <c r="C14064" t="b">
        <v>1</v>
      </c>
      <c r="D14064" t="s">
        <v>60</v>
      </c>
      <c r="E14064">
        <v>1232</v>
      </c>
      <c r="F14064">
        <v>2020</v>
      </c>
    </row>
    <row r="14065" spans="1:6" x14ac:dyDescent="0.25">
      <c r="A14065" t="s">
        <v>2400</v>
      </c>
      <c r="B14065" t="s">
        <v>2401</v>
      </c>
      <c r="C14065" t="b">
        <v>1</v>
      </c>
      <c r="D14065" t="s">
        <v>60</v>
      </c>
      <c r="E14065">
        <v>892</v>
      </c>
      <c r="F14065">
        <v>2020</v>
      </c>
    </row>
    <row r="14066" spans="1:6" x14ac:dyDescent="0.25">
      <c r="A14066" t="s">
        <v>2400</v>
      </c>
      <c r="B14066" t="s">
        <v>2401</v>
      </c>
      <c r="C14066" t="b">
        <v>1</v>
      </c>
      <c r="D14066" t="s">
        <v>60</v>
      </c>
      <c r="E14066">
        <v>892</v>
      </c>
      <c r="F14066">
        <v>2020</v>
      </c>
    </row>
    <row r="14067" spans="1:6" x14ac:dyDescent="0.25">
      <c r="A14067" t="s">
        <v>2400</v>
      </c>
      <c r="B14067" t="s">
        <v>2401</v>
      </c>
      <c r="C14067" t="b">
        <v>1</v>
      </c>
      <c r="D14067" t="s">
        <v>60</v>
      </c>
      <c r="E14067">
        <v>114</v>
      </c>
      <c r="F14067">
        <v>2020</v>
      </c>
    </row>
    <row r="14068" spans="1:6" x14ac:dyDescent="0.25">
      <c r="A14068" t="s">
        <v>2332</v>
      </c>
      <c r="B14068" t="s">
        <v>2372</v>
      </c>
      <c r="C14068" t="b">
        <v>0</v>
      </c>
      <c r="D14068" t="s">
        <v>55</v>
      </c>
      <c r="E14068">
        <v>0</v>
      </c>
      <c r="F14068">
        <v>2020</v>
      </c>
    </row>
    <row r="14069" spans="1:6" x14ac:dyDescent="0.25">
      <c r="A14069" t="s">
        <v>2400</v>
      </c>
      <c r="B14069" t="s">
        <v>2401</v>
      </c>
      <c r="C14069" t="b">
        <v>1</v>
      </c>
      <c r="D14069" t="s">
        <v>55</v>
      </c>
      <c r="E14069">
        <v>780</v>
      </c>
      <c r="F14069">
        <v>2020</v>
      </c>
    </row>
    <row r="14070" spans="1:6" x14ac:dyDescent="0.25">
      <c r="A14070" t="s">
        <v>2394</v>
      </c>
      <c r="B14070" t="s">
        <v>2401</v>
      </c>
      <c r="C14070" t="b">
        <v>1</v>
      </c>
      <c r="D14070" t="s">
        <v>85</v>
      </c>
      <c r="E14070">
        <v>4411</v>
      </c>
      <c r="F14070">
        <v>2020</v>
      </c>
    </row>
    <row r="14071" spans="1:6" x14ac:dyDescent="0.25">
      <c r="A14071" t="s">
        <v>2394</v>
      </c>
      <c r="B14071" t="s">
        <v>2401</v>
      </c>
      <c r="C14071" t="b">
        <v>1</v>
      </c>
      <c r="D14071" t="s">
        <v>85</v>
      </c>
      <c r="E14071">
        <v>4285</v>
      </c>
      <c r="F14071">
        <v>2020</v>
      </c>
    </row>
    <row r="14072" spans="1:6" x14ac:dyDescent="0.25">
      <c r="A14072" t="s">
        <v>2454</v>
      </c>
      <c r="B14072" t="s">
        <v>2401</v>
      </c>
      <c r="C14072" t="b">
        <v>1</v>
      </c>
      <c r="D14072" t="s">
        <v>58</v>
      </c>
      <c r="E14072">
        <v>1422</v>
      </c>
      <c r="F14072">
        <v>2020</v>
      </c>
    </row>
    <row r="14073" spans="1:6" x14ac:dyDescent="0.25">
      <c r="A14073" t="s">
        <v>2408</v>
      </c>
      <c r="B14073" t="s">
        <v>2401</v>
      </c>
      <c r="C14073" t="b">
        <v>1</v>
      </c>
      <c r="D14073" t="s">
        <v>58</v>
      </c>
      <c r="E14073">
        <v>1298</v>
      </c>
      <c r="F14073">
        <v>2020</v>
      </c>
    </row>
    <row r="14074" spans="1:6" x14ac:dyDescent="0.25">
      <c r="A14074" t="s">
        <v>2454</v>
      </c>
      <c r="B14074" t="s">
        <v>2401</v>
      </c>
      <c r="C14074" t="b">
        <v>1</v>
      </c>
      <c r="D14074" t="s">
        <v>15</v>
      </c>
      <c r="E14074">
        <v>2002</v>
      </c>
      <c r="F14074">
        <v>2020</v>
      </c>
    </row>
    <row r="14075" spans="1:6" x14ac:dyDescent="0.25">
      <c r="A14075" t="s">
        <v>2332</v>
      </c>
      <c r="B14075" t="s">
        <v>2372</v>
      </c>
      <c r="C14075" t="b">
        <v>0</v>
      </c>
      <c r="D14075" t="s">
        <v>16</v>
      </c>
      <c r="E14075">
        <v>-1</v>
      </c>
      <c r="F14075">
        <v>2020</v>
      </c>
    </row>
    <row r="14076" spans="1:6" x14ac:dyDescent="0.25">
      <c r="A14076" t="s">
        <v>2400</v>
      </c>
      <c r="B14076" t="s">
        <v>2339</v>
      </c>
      <c r="C14076" t="b">
        <v>1</v>
      </c>
      <c r="D14076" t="s">
        <v>66</v>
      </c>
      <c r="E14076">
        <v>509032</v>
      </c>
      <c r="F14076">
        <v>2020</v>
      </c>
    </row>
    <row r="14077" spans="1:6" x14ac:dyDescent="0.25">
      <c r="A14077" t="s">
        <v>2394</v>
      </c>
      <c r="B14077" t="s">
        <v>2401</v>
      </c>
      <c r="C14077" t="b">
        <v>1</v>
      </c>
      <c r="D14077" t="s">
        <v>114</v>
      </c>
      <c r="E14077">
        <v>21870</v>
      </c>
      <c r="F14077">
        <v>2020</v>
      </c>
    </row>
    <row r="14078" spans="1:6" x14ac:dyDescent="0.25">
      <c r="A14078" t="s">
        <v>2394</v>
      </c>
      <c r="B14078" t="s">
        <v>2339</v>
      </c>
      <c r="C14078" t="b">
        <v>1</v>
      </c>
      <c r="D14078" t="s">
        <v>114</v>
      </c>
      <c r="E14078">
        <v>828995</v>
      </c>
      <c r="F14078">
        <v>2020</v>
      </c>
    </row>
    <row r="14079" spans="1:6" x14ac:dyDescent="0.25">
      <c r="A14079" t="s">
        <v>2394</v>
      </c>
      <c r="B14079" t="s">
        <v>2401</v>
      </c>
      <c r="C14079" t="b">
        <v>1</v>
      </c>
      <c r="D14079" t="s">
        <v>122</v>
      </c>
      <c r="E14079">
        <v>37432</v>
      </c>
      <c r="F14079">
        <v>2020</v>
      </c>
    </row>
    <row r="14080" spans="1:6" x14ac:dyDescent="0.25">
      <c r="A14080" t="s">
        <v>2400</v>
      </c>
      <c r="B14080" t="s">
        <v>2401</v>
      </c>
      <c r="C14080" t="b">
        <v>1</v>
      </c>
      <c r="D14080" t="s">
        <v>60</v>
      </c>
      <c r="E14080">
        <v>1065</v>
      </c>
      <c r="F14080">
        <v>2020</v>
      </c>
    </row>
    <row r="14081" spans="1:6" x14ac:dyDescent="0.25">
      <c r="A14081" t="s">
        <v>2400</v>
      </c>
      <c r="B14081" t="s">
        <v>2401</v>
      </c>
      <c r="C14081" t="b">
        <v>1</v>
      </c>
      <c r="D14081" t="s">
        <v>60</v>
      </c>
      <c r="E14081">
        <v>1360</v>
      </c>
      <c r="F14081">
        <v>2020</v>
      </c>
    </row>
    <row r="14082" spans="1:6" x14ac:dyDescent="0.25">
      <c r="A14082" t="s">
        <v>2394</v>
      </c>
      <c r="B14082" t="s">
        <v>2401</v>
      </c>
      <c r="C14082" t="b">
        <v>1</v>
      </c>
      <c r="D14082" t="s">
        <v>60</v>
      </c>
      <c r="E14082">
        <v>1916</v>
      </c>
      <c r="F14082">
        <v>2020</v>
      </c>
    </row>
    <row r="14083" spans="1:6" x14ac:dyDescent="0.25">
      <c r="A14083" t="s">
        <v>2394</v>
      </c>
      <c r="B14083" t="s">
        <v>2401</v>
      </c>
      <c r="C14083" t="b">
        <v>1</v>
      </c>
      <c r="D14083" t="s">
        <v>60</v>
      </c>
      <c r="E14083">
        <v>1526</v>
      </c>
      <c r="F14083">
        <v>2020</v>
      </c>
    </row>
    <row r="14084" spans="1:6" x14ac:dyDescent="0.25">
      <c r="A14084" t="s">
        <v>2400</v>
      </c>
      <c r="B14084" t="s">
        <v>2401</v>
      </c>
      <c r="C14084" t="b">
        <v>1</v>
      </c>
      <c r="D14084" t="s">
        <v>60</v>
      </c>
      <c r="E14084">
        <v>1586</v>
      </c>
      <c r="F14084">
        <v>2020</v>
      </c>
    </row>
    <row r="14085" spans="1:6" x14ac:dyDescent="0.25">
      <c r="A14085" t="s">
        <v>2400</v>
      </c>
      <c r="B14085" t="s">
        <v>2401</v>
      </c>
      <c r="C14085" t="b">
        <v>1</v>
      </c>
      <c r="D14085" t="s">
        <v>60</v>
      </c>
      <c r="E14085">
        <v>1520</v>
      </c>
      <c r="F14085">
        <v>2020</v>
      </c>
    </row>
    <row r="14086" spans="1:6" x14ac:dyDescent="0.25">
      <c r="A14086" t="s">
        <v>2394</v>
      </c>
      <c r="B14086" t="s">
        <v>2401</v>
      </c>
      <c r="C14086" t="b">
        <v>1</v>
      </c>
      <c r="D14086" t="s">
        <v>60</v>
      </c>
      <c r="E14086">
        <v>1565</v>
      </c>
      <c r="F14086">
        <v>2020</v>
      </c>
    </row>
    <row r="14087" spans="1:6" x14ac:dyDescent="0.25">
      <c r="A14087" t="s">
        <v>2400</v>
      </c>
      <c r="B14087" t="s">
        <v>2401</v>
      </c>
      <c r="C14087" t="b">
        <v>1</v>
      </c>
      <c r="D14087" t="s">
        <v>60</v>
      </c>
      <c r="E14087">
        <v>1556</v>
      </c>
      <c r="F14087">
        <v>2020</v>
      </c>
    </row>
    <row r="14088" spans="1:6" x14ac:dyDescent="0.25">
      <c r="A14088" t="s">
        <v>2394</v>
      </c>
      <c r="B14088" t="s">
        <v>2401</v>
      </c>
      <c r="C14088" t="b">
        <v>1</v>
      </c>
      <c r="D14088" t="s">
        <v>60</v>
      </c>
      <c r="E14088">
        <v>1812</v>
      </c>
      <c r="F14088">
        <v>2020</v>
      </c>
    </row>
    <row r="14089" spans="1:6" x14ac:dyDescent="0.25">
      <c r="A14089" t="s">
        <v>2394</v>
      </c>
      <c r="B14089" t="s">
        <v>2401</v>
      </c>
      <c r="C14089" t="b">
        <v>1</v>
      </c>
      <c r="D14089" t="s">
        <v>60</v>
      </c>
      <c r="E14089">
        <v>1737</v>
      </c>
      <c r="F14089">
        <v>2020</v>
      </c>
    </row>
    <row r="14090" spans="1:6" x14ac:dyDescent="0.25">
      <c r="A14090" t="s">
        <v>2332</v>
      </c>
      <c r="B14090" t="s">
        <v>2401</v>
      </c>
      <c r="C14090" t="b">
        <v>0</v>
      </c>
      <c r="D14090" t="s">
        <v>55</v>
      </c>
      <c r="E14090">
        <v>0</v>
      </c>
      <c r="F14090">
        <v>2020</v>
      </c>
    </row>
    <row r="14091" spans="1:6" x14ac:dyDescent="0.25">
      <c r="A14091" t="s">
        <v>2400</v>
      </c>
      <c r="B14091" t="s">
        <v>2401</v>
      </c>
      <c r="C14091" t="b">
        <v>1</v>
      </c>
      <c r="D14091" t="s">
        <v>60</v>
      </c>
      <c r="E14091">
        <v>1076</v>
      </c>
      <c r="F14091">
        <v>2020</v>
      </c>
    </row>
    <row r="14092" spans="1:6" x14ac:dyDescent="0.25">
      <c r="A14092" t="s">
        <v>2394</v>
      </c>
      <c r="B14092" t="s">
        <v>2401</v>
      </c>
      <c r="C14092" t="b">
        <v>1</v>
      </c>
      <c r="D14092" t="s">
        <v>60</v>
      </c>
      <c r="E14092">
        <v>1711</v>
      </c>
      <c r="F14092">
        <v>2020</v>
      </c>
    </row>
    <row r="14093" spans="1:6" x14ac:dyDescent="0.25">
      <c r="A14093" t="s">
        <v>2454</v>
      </c>
      <c r="B14093" t="s">
        <v>2401</v>
      </c>
      <c r="C14093" t="b">
        <v>1</v>
      </c>
      <c r="D14093" t="s">
        <v>85</v>
      </c>
      <c r="E14093">
        <v>3187</v>
      </c>
      <c r="F14093">
        <v>2020</v>
      </c>
    </row>
    <row r="14094" spans="1:6" x14ac:dyDescent="0.25">
      <c r="A14094" t="s">
        <v>2454</v>
      </c>
      <c r="B14094" t="s">
        <v>2401</v>
      </c>
      <c r="C14094" t="b">
        <v>1</v>
      </c>
      <c r="D14094" t="s">
        <v>85</v>
      </c>
      <c r="E14094">
        <v>3521</v>
      </c>
      <c r="F14094">
        <v>2020</v>
      </c>
    </row>
    <row r="14095" spans="1:6" x14ac:dyDescent="0.25">
      <c r="A14095" t="s">
        <v>2400</v>
      </c>
      <c r="B14095" t="s">
        <v>2339</v>
      </c>
      <c r="C14095" t="b">
        <v>1</v>
      </c>
      <c r="D14095" t="s">
        <v>40</v>
      </c>
      <c r="E14095">
        <v>965577</v>
      </c>
      <c r="F14095">
        <v>2020</v>
      </c>
    </row>
    <row r="14096" spans="1:6" x14ac:dyDescent="0.25">
      <c r="A14096" t="s">
        <v>2394</v>
      </c>
      <c r="B14096" t="s">
        <v>2401</v>
      </c>
      <c r="C14096" t="b">
        <v>1</v>
      </c>
      <c r="D14096" t="s">
        <v>15</v>
      </c>
      <c r="E14096">
        <v>8118</v>
      </c>
      <c r="F14096">
        <v>2020</v>
      </c>
    </row>
    <row r="14097" spans="1:6" x14ac:dyDescent="0.25">
      <c r="A14097" t="s">
        <v>2454</v>
      </c>
      <c r="B14097" t="s">
        <v>2401</v>
      </c>
      <c r="C14097" t="b">
        <v>1</v>
      </c>
      <c r="D14097" t="s">
        <v>85</v>
      </c>
      <c r="E14097">
        <v>3328</v>
      </c>
      <c r="F14097">
        <v>2020</v>
      </c>
    </row>
    <row r="14098" spans="1:6" x14ac:dyDescent="0.25">
      <c r="A14098" t="s">
        <v>2454</v>
      </c>
      <c r="B14098" t="s">
        <v>2401</v>
      </c>
      <c r="C14098" t="b">
        <v>1</v>
      </c>
      <c r="D14098" t="s">
        <v>85</v>
      </c>
      <c r="E14098">
        <v>3418</v>
      </c>
      <c r="F14098">
        <v>2020</v>
      </c>
    </row>
    <row r="14099" spans="1:6" x14ac:dyDescent="0.25">
      <c r="A14099" t="s">
        <v>2454</v>
      </c>
      <c r="B14099" t="s">
        <v>2401</v>
      </c>
      <c r="C14099" t="b">
        <v>1</v>
      </c>
      <c r="D14099" t="s">
        <v>85</v>
      </c>
      <c r="E14099">
        <v>3606</v>
      </c>
      <c r="F14099">
        <v>2020</v>
      </c>
    </row>
    <row r="14100" spans="1:6" x14ac:dyDescent="0.25">
      <c r="A14100" t="s">
        <v>2454</v>
      </c>
      <c r="B14100" t="s">
        <v>2401</v>
      </c>
      <c r="C14100" t="b">
        <v>1</v>
      </c>
      <c r="D14100" t="s">
        <v>85</v>
      </c>
      <c r="E14100">
        <v>3339</v>
      </c>
      <c r="F14100">
        <v>2020</v>
      </c>
    </row>
    <row r="14101" spans="1:6" x14ac:dyDescent="0.25">
      <c r="A14101" t="s">
        <v>2454</v>
      </c>
      <c r="B14101" t="s">
        <v>2401</v>
      </c>
      <c r="C14101" t="b">
        <v>1</v>
      </c>
      <c r="D14101" t="s">
        <v>85</v>
      </c>
      <c r="E14101">
        <v>3374</v>
      </c>
      <c r="F14101">
        <v>2020</v>
      </c>
    </row>
    <row r="14102" spans="1:6" x14ac:dyDescent="0.25">
      <c r="A14102" t="s">
        <v>2454</v>
      </c>
      <c r="B14102" t="s">
        <v>2401</v>
      </c>
      <c r="C14102" t="b">
        <v>1</v>
      </c>
      <c r="D14102" t="s">
        <v>85</v>
      </c>
      <c r="E14102">
        <v>3273</v>
      </c>
      <c r="F14102">
        <v>2020</v>
      </c>
    </row>
    <row r="14103" spans="1:6" x14ac:dyDescent="0.25">
      <c r="A14103" t="s">
        <v>2394</v>
      </c>
      <c r="B14103" t="s">
        <v>2352</v>
      </c>
      <c r="C14103" t="b">
        <v>1</v>
      </c>
      <c r="D14103" t="s">
        <v>105</v>
      </c>
      <c r="E14103">
        <v>5300</v>
      </c>
      <c r="F14103">
        <v>2020</v>
      </c>
    </row>
    <row r="14104" spans="1:6" x14ac:dyDescent="0.25">
      <c r="A14104" t="s">
        <v>2332</v>
      </c>
      <c r="B14104" t="s">
        <v>2372</v>
      </c>
      <c r="C14104" t="b">
        <v>0</v>
      </c>
      <c r="D14104" t="s">
        <v>88</v>
      </c>
      <c r="E14104">
        <v>-54</v>
      </c>
      <c r="F14104">
        <v>2020</v>
      </c>
    </row>
    <row r="14105" spans="1:6" x14ac:dyDescent="0.25">
      <c r="A14105" t="s">
        <v>2454</v>
      </c>
      <c r="B14105" t="s">
        <v>2401</v>
      </c>
      <c r="C14105" t="b">
        <v>1</v>
      </c>
      <c r="D14105" t="s">
        <v>15</v>
      </c>
      <c r="E14105">
        <v>3644</v>
      </c>
      <c r="F14105">
        <v>2020</v>
      </c>
    </row>
    <row r="14106" spans="1:6" x14ac:dyDescent="0.25">
      <c r="A14106" t="s">
        <v>2400</v>
      </c>
      <c r="B14106" t="s">
        <v>2401</v>
      </c>
      <c r="C14106" t="b">
        <v>1</v>
      </c>
      <c r="D14106" t="s">
        <v>35</v>
      </c>
      <c r="E14106">
        <v>624</v>
      </c>
      <c r="F14106">
        <v>2020</v>
      </c>
    </row>
    <row r="14107" spans="1:6" x14ac:dyDescent="0.25">
      <c r="A14107" t="s">
        <v>2400</v>
      </c>
      <c r="B14107" t="s">
        <v>2401</v>
      </c>
      <c r="C14107" t="b">
        <v>1</v>
      </c>
      <c r="D14107" t="s">
        <v>35</v>
      </c>
      <c r="E14107">
        <v>745</v>
      </c>
      <c r="F14107">
        <v>2020</v>
      </c>
    </row>
    <row r="14108" spans="1:6" x14ac:dyDescent="0.25">
      <c r="A14108" t="s">
        <v>2400</v>
      </c>
      <c r="B14108" t="s">
        <v>2401</v>
      </c>
      <c r="C14108" t="b">
        <v>1</v>
      </c>
      <c r="D14108" t="s">
        <v>35</v>
      </c>
      <c r="E14108">
        <v>743</v>
      </c>
      <c r="F14108">
        <v>2020</v>
      </c>
    </row>
    <row r="14109" spans="1:6" x14ac:dyDescent="0.25">
      <c r="A14109" t="s">
        <v>2394</v>
      </c>
      <c r="B14109" t="s">
        <v>2401</v>
      </c>
      <c r="C14109" t="b">
        <v>1</v>
      </c>
      <c r="D14109" t="s">
        <v>52</v>
      </c>
      <c r="E14109">
        <v>2138</v>
      </c>
      <c r="F14109">
        <v>2020</v>
      </c>
    </row>
    <row r="14110" spans="1:6" x14ac:dyDescent="0.25">
      <c r="A14110" t="s">
        <v>2400</v>
      </c>
      <c r="B14110" t="s">
        <v>2401</v>
      </c>
      <c r="C14110" t="b">
        <v>1</v>
      </c>
      <c r="D14110" t="s">
        <v>35</v>
      </c>
      <c r="E14110">
        <v>305</v>
      </c>
      <c r="F14110">
        <v>2020</v>
      </c>
    </row>
    <row r="14111" spans="1:6" x14ac:dyDescent="0.25">
      <c r="A14111" t="s">
        <v>2454</v>
      </c>
      <c r="B14111" t="s">
        <v>2401</v>
      </c>
      <c r="C14111" t="b">
        <v>1</v>
      </c>
      <c r="D14111" t="s">
        <v>15</v>
      </c>
      <c r="E14111">
        <v>3774</v>
      </c>
      <c r="F14111">
        <v>2020</v>
      </c>
    </row>
    <row r="14112" spans="1:6" x14ac:dyDescent="0.25">
      <c r="A14112" t="s">
        <v>2394</v>
      </c>
      <c r="B14112" t="s">
        <v>2401</v>
      </c>
      <c r="C14112" t="b">
        <v>1</v>
      </c>
      <c r="D14112" t="s">
        <v>52</v>
      </c>
      <c r="E14112">
        <v>1578</v>
      </c>
      <c r="F14112">
        <v>2020</v>
      </c>
    </row>
    <row r="14113" spans="1:6" x14ac:dyDescent="0.25">
      <c r="A14113" t="s">
        <v>2394</v>
      </c>
      <c r="B14113" t="s">
        <v>2401</v>
      </c>
      <c r="C14113" t="b">
        <v>1</v>
      </c>
      <c r="D14113" t="s">
        <v>88</v>
      </c>
      <c r="E14113">
        <v>152932</v>
      </c>
      <c r="F14113">
        <v>2020</v>
      </c>
    </row>
    <row r="14114" spans="1:6" x14ac:dyDescent="0.25">
      <c r="A14114" t="s">
        <v>2400</v>
      </c>
      <c r="B14114" t="s">
        <v>2401</v>
      </c>
      <c r="C14114" t="b">
        <v>1</v>
      </c>
      <c r="D14114" t="s">
        <v>122</v>
      </c>
      <c r="E14114">
        <v>801</v>
      </c>
      <c r="F14114">
        <v>2020</v>
      </c>
    </row>
    <row r="14115" spans="1:6" x14ac:dyDescent="0.25">
      <c r="A14115" t="s">
        <v>2394</v>
      </c>
      <c r="B14115" t="s">
        <v>2401</v>
      </c>
      <c r="C14115" t="b">
        <v>1</v>
      </c>
      <c r="D14115" t="s">
        <v>15</v>
      </c>
      <c r="E14115">
        <v>8109</v>
      </c>
      <c r="F14115">
        <v>2020</v>
      </c>
    </row>
    <row r="14116" spans="1:6" x14ac:dyDescent="0.25">
      <c r="A14116" t="s">
        <v>2394</v>
      </c>
      <c r="B14116" t="s">
        <v>2401</v>
      </c>
      <c r="C14116" t="b">
        <v>1</v>
      </c>
      <c r="D14116" t="s">
        <v>85</v>
      </c>
      <c r="E14116">
        <v>2826</v>
      </c>
      <c r="F14116">
        <v>2020</v>
      </c>
    </row>
    <row r="14117" spans="1:6" x14ac:dyDescent="0.25">
      <c r="A14117" t="s">
        <v>2394</v>
      </c>
      <c r="B14117" t="s">
        <v>2401</v>
      </c>
      <c r="C14117" t="b">
        <v>1</v>
      </c>
      <c r="D14117" t="s">
        <v>82</v>
      </c>
      <c r="E14117">
        <v>25474</v>
      </c>
      <c r="F14117">
        <v>2020</v>
      </c>
    </row>
    <row r="14118" spans="1:6" x14ac:dyDescent="0.25">
      <c r="A14118" t="s">
        <v>2394</v>
      </c>
      <c r="B14118" t="s">
        <v>2401</v>
      </c>
      <c r="C14118" t="b">
        <v>1</v>
      </c>
      <c r="D14118" t="s">
        <v>82</v>
      </c>
      <c r="E14118">
        <v>25632</v>
      </c>
      <c r="F14118">
        <v>2020</v>
      </c>
    </row>
    <row r="14119" spans="1:6" x14ac:dyDescent="0.25">
      <c r="A14119" t="s">
        <v>2400</v>
      </c>
      <c r="B14119" t="s">
        <v>2401</v>
      </c>
      <c r="C14119" t="b">
        <v>1</v>
      </c>
      <c r="D14119" t="s">
        <v>122</v>
      </c>
      <c r="E14119">
        <v>13493</v>
      </c>
      <c r="F14119">
        <v>2020</v>
      </c>
    </row>
    <row r="14120" spans="1:6" x14ac:dyDescent="0.25">
      <c r="A14120" t="s">
        <v>2400</v>
      </c>
      <c r="B14120" t="s">
        <v>2401</v>
      </c>
      <c r="C14120" t="b">
        <v>1</v>
      </c>
      <c r="D14120" t="s">
        <v>122</v>
      </c>
      <c r="E14120">
        <v>14757</v>
      </c>
      <c r="F14120">
        <v>2020</v>
      </c>
    </row>
    <row r="14121" spans="1:6" x14ac:dyDescent="0.25">
      <c r="A14121" t="s">
        <v>2400</v>
      </c>
      <c r="B14121" t="s">
        <v>2401</v>
      </c>
      <c r="C14121" t="b">
        <v>1</v>
      </c>
      <c r="D14121" t="s">
        <v>52</v>
      </c>
      <c r="E14121">
        <v>2879</v>
      </c>
      <c r="F14121">
        <v>2020</v>
      </c>
    </row>
    <row r="14122" spans="1:6" x14ac:dyDescent="0.25">
      <c r="A14122" t="s">
        <v>2394</v>
      </c>
      <c r="B14122" t="s">
        <v>2401</v>
      </c>
      <c r="C14122" t="b">
        <v>1</v>
      </c>
      <c r="D14122" t="s">
        <v>85</v>
      </c>
      <c r="E14122">
        <v>3762</v>
      </c>
      <c r="F14122">
        <v>2020</v>
      </c>
    </row>
    <row r="14123" spans="1:6" x14ac:dyDescent="0.25">
      <c r="A14123" t="s">
        <v>2400</v>
      </c>
      <c r="B14123" t="s">
        <v>2401</v>
      </c>
      <c r="C14123" t="b">
        <v>1</v>
      </c>
      <c r="D14123" t="s">
        <v>122</v>
      </c>
      <c r="E14123">
        <v>19628</v>
      </c>
      <c r="F14123">
        <v>2020</v>
      </c>
    </row>
    <row r="14124" spans="1:6" x14ac:dyDescent="0.25">
      <c r="A14124" t="s">
        <v>2394</v>
      </c>
      <c r="B14124" t="s">
        <v>2401</v>
      </c>
      <c r="C14124" t="b">
        <v>1</v>
      </c>
      <c r="D14124" t="s">
        <v>52</v>
      </c>
      <c r="E14124">
        <v>2457</v>
      </c>
      <c r="F14124">
        <v>2020</v>
      </c>
    </row>
    <row r="14125" spans="1:6" x14ac:dyDescent="0.25">
      <c r="A14125" t="s">
        <v>2332</v>
      </c>
      <c r="B14125" t="s">
        <v>2372</v>
      </c>
      <c r="C14125" t="b">
        <v>0</v>
      </c>
      <c r="D14125" t="s">
        <v>60</v>
      </c>
      <c r="E14125">
        <v>-228</v>
      </c>
      <c r="F14125">
        <v>2020</v>
      </c>
    </row>
    <row r="14126" spans="1:6" x14ac:dyDescent="0.25">
      <c r="A14126" t="s">
        <v>2394</v>
      </c>
      <c r="B14126" t="s">
        <v>2401</v>
      </c>
      <c r="C14126" t="b">
        <v>1</v>
      </c>
      <c r="D14126" t="s">
        <v>16</v>
      </c>
      <c r="E14126">
        <v>3517</v>
      </c>
      <c r="F14126">
        <v>2020</v>
      </c>
    </row>
    <row r="14127" spans="1:6" x14ac:dyDescent="0.25">
      <c r="A14127" t="s">
        <v>2454</v>
      </c>
      <c r="B14127" t="s">
        <v>2350</v>
      </c>
      <c r="C14127" t="b">
        <v>1</v>
      </c>
      <c r="D14127" t="s">
        <v>66</v>
      </c>
      <c r="E14127">
        <v>24</v>
      </c>
      <c r="F14127">
        <v>2020</v>
      </c>
    </row>
    <row r="14128" spans="1:6" x14ac:dyDescent="0.25">
      <c r="A14128" t="s">
        <v>2454</v>
      </c>
      <c r="B14128" t="s">
        <v>2350</v>
      </c>
      <c r="C14128" t="b">
        <v>1</v>
      </c>
      <c r="D14128" t="s">
        <v>66</v>
      </c>
      <c r="E14128">
        <v>3</v>
      </c>
      <c r="F14128">
        <v>2020</v>
      </c>
    </row>
    <row r="14129" spans="1:6" x14ac:dyDescent="0.25">
      <c r="A14129" t="s">
        <v>2454</v>
      </c>
      <c r="B14129" t="s">
        <v>2350</v>
      </c>
      <c r="C14129" t="b">
        <v>1</v>
      </c>
      <c r="D14129" t="s">
        <v>66</v>
      </c>
      <c r="E14129">
        <v>3</v>
      </c>
      <c r="F14129">
        <v>2020</v>
      </c>
    </row>
    <row r="14130" spans="1:6" x14ac:dyDescent="0.25">
      <c r="A14130" t="s">
        <v>2400</v>
      </c>
      <c r="B14130" t="s">
        <v>2339</v>
      </c>
      <c r="C14130" t="b">
        <v>1</v>
      </c>
      <c r="D14130" t="s">
        <v>114</v>
      </c>
      <c r="E14130">
        <v>20438</v>
      </c>
      <c r="F14130">
        <v>2020</v>
      </c>
    </row>
    <row r="14131" spans="1:6" x14ac:dyDescent="0.25">
      <c r="A14131" t="s">
        <v>2400</v>
      </c>
      <c r="B14131" t="s">
        <v>2339</v>
      </c>
      <c r="C14131" t="b">
        <v>1</v>
      </c>
      <c r="D14131" t="s">
        <v>114</v>
      </c>
      <c r="E14131">
        <v>5249</v>
      </c>
      <c r="F14131">
        <v>2020</v>
      </c>
    </row>
    <row r="14132" spans="1:6" x14ac:dyDescent="0.25">
      <c r="A14132" t="s">
        <v>2400</v>
      </c>
      <c r="B14132" t="s">
        <v>2339</v>
      </c>
      <c r="C14132" t="b">
        <v>1</v>
      </c>
      <c r="D14132" t="s">
        <v>108</v>
      </c>
      <c r="E14132">
        <v>119209</v>
      </c>
      <c r="F14132">
        <v>2020</v>
      </c>
    </row>
    <row r="14133" spans="1:6" x14ac:dyDescent="0.25">
      <c r="A14133" t="s">
        <v>2400</v>
      </c>
      <c r="B14133" t="s">
        <v>2339</v>
      </c>
      <c r="C14133" t="b">
        <v>1</v>
      </c>
      <c r="D14133" t="s">
        <v>95</v>
      </c>
      <c r="E14133">
        <v>99343</v>
      </c>
      <c r="F14133">
        <v>2020</v>
      </c>
    </row>
    <row r="14134" spans="1:6" x14ac:dyDescent="0.25">
      <c r="A14134" t="s">
        <v>2400</v>
      </c>
      <c r="B14134" t="s">
        <v>2401</v>
      </c>
      <c r="C14134" t="b">
        <v>1</v>
      </c>
      <c r="D14134" t="s">
        <v>131</v>
      </c>
      <c r="E14134">
        <v>13405</v>
      </c>
      <c r="F14134">
        <v>2020</v>
      </c>
    </row>
    <row r="14135" spans="1:6" x14ac:dyDescent="0.25">
      <c r="A14135" t="s">
        <v>2394</v>
      </c>
      <c r="B14135" t="s">
        <v>2401</v>
      </c>
      <c r="C14135" t="b">
        <v>1</v>
      </c>
      <c r="D14135" t="s">
        <v>85</v>
      </c>
      <c r="E14135">
        <v>3414</v>
      </c>
      <c r="F14135">
        <v>2020</v>
      </c>
    </row>
    <row r="14136" spans="1:6" x14ac:dyDescent="0.25">
      <c r="A14136" t="s">
        <v>2400</v>
      </c>
      <c r="B14136" t="s">
        <v>2401</v>
      </c>
      <c r="C14136" t="b">
        <v>1</v>
      </c>
      <c r="D14136" t="s">
        <v>85</v>
      </c>
      <c r="E14136">
        <v>2996</v>
      </c>
      <c r="F14136">
        <v>2020</v>
      </c>
    </row>
    <row r="14137" spans="1:6" x14ac:dyDescent="0.25">
      <c r="A14137" t="s">
        <v>2394</v>
      </c>
      <c r="B14137" t="s">
        <v>2401</v>
      </c>
      <c r="C14137" t="b">
        <v>1</v>
      </c>
      <c r="D14137" t="s">
        <v>85</v>
      </c>
      <c r="E14137">
        <v>3729</v>
      </c>
      <c r="F14137">
        <v>2020</v>
      </c>
    </row>
    <row r="14138" spans="1:6" x14ac:dyDescent="0.25">
      <c r="A14138" t="s">
        <v>2394</v>
      </c>
      <c r="B14138" t="s">
        <v>2401</v>
      </c>
      <c r="C14138" t="b">
        <v>1</v>
      </c>
      <c r="D14138" t="s">
        <v>85</v>
      </c>
      <c r="E14138">
        <v>3640</v>
      </c>
      <c r="F14138">
        <v>2020</v>
      </c>
    </row>
    <row r="14139" spans="1:6" x14ac:dyDescent="0.25">
      <c r="A14139" t="s">
        <v>2400</v>
      </c>
      <c r="B14139" t="s">
        <v>2339</v>
      </c>
      <c r="C14139" t="b">
        <v>1</v>
      </c>
      <c r="D14139" t="s">
        <v>8</v>
      </c>
      <c r="E14139">
        <v>111279</v>
      </c>
      <c r="F14139">
        <v>2020</v>
      </c>
    </row>
    <row r="14140" spans="1:6" x14ac:dyDescent="0.25">
      <c r="A14140" t="s">
        <v>2394</v>
      </c>
      <c r="B14140" t="s">
        <v>2401</v>
      </c>
      <c r="C14140" t="b">
        <v>1</v>
      </c>
      <c r="D14140" t="s">
        <v>60</v>
      </c>
      <c r="E14140">
        <v>1830</v>
      </c>
      <c r="F14140">
        <v>2020</v>
      </c>
    </row>
    <row r="14141" spans="1:6" x14ac:dyDescent="0.25">
      <c r="A14141" t="s">
        <v>2394</v>
      </c>
      <c r="B14141" t="s">
        <v>2401</v>
      </c>
      <c r="C14141" t="b">
        <v>1</v>
      </c>
      <c r="D14141" t="s">
        <v>60</v>
      </c>
      <c r="E14141">
        <v>1887</v>
      </c>
      <c r="F14141">
        <v>2020</v>
      </c>
    </row>
    <row r="14142" spans="1:6" x14ac:dyDescent="0.25">
      <c r="A14142" t="s">
        <v>2394</v>
      </c>
      <c r="B14142" t="s">
        <v>2401</v>
      </c>
      <c r="C14142" t="b">
        <v>1</v>
      </c>
      <c r="D14142" t="s">
        <v>60</v>
      </c>
      <c r="E14142">
        <v>1834</v>
      </c>
      <c r="F14142">
        <v>2020</v>
      </c>
    </row>
    <row r="14143" spans="1:6" x14ac:dyDescent="0.25">
      <c r="A14143" t="s">
        <v>2394</v>
      </c>
      <c r="B14143" t="s">
        <v>2401</v>
      </c>
      <c r="C14143" t="b">
        <v>1</v>
      </c>
      <c r="D14143" t="s">
        <v>60</v>
      </c>
      <c r="E14143">
        <v>1868</v>
      </c>
      <c r="F14143">
        <v>2020</v>
      </c>
    </row>
    <row r="14144" spans="1:6" x14ac:dyDescent="0.25">
      <c r="A14144" t="s">
        <v>2400</v>
      </c>
      <c r="B14144" t="s">
        <v>2401</v>
      </c>
      <c r="C14144" t="b">
        <v>1</v>
      </c>
      <c r="D14144" t="s">
        <v>60</v>
      </c>
      <c r="E14144">
        <v>750</v>
      </c>
      <c r="F14144">
        <v>2020</v>
      </c>
    </row>
    <row r="14145" spans="1:6" x14ac:dyDescent="0.25">
      <c r="A14145" t="s">
        <v>2394</v>
      </c>
      <c r="B14145" t="s">
        <v>2401</v>
      </c>
      <c r="C14145" t="b">
        <v>1</v>
      </c>
      <c r="D14145" t="s">
        <v>60</v>
      </c>
      <c r="E14145">
        <v>1799</v>
      </c>
      <c r="F14145">
        <v>2020</v>
      </c>
    </row>
    <row r="14146" spans="1:6" x14ac:dyDescent="0.25">
      <c r="A14146" t="s">
        <v>2394</v>
      </c>
      <c r="B14146" t="s">
        <v>2401</v>
      </c>
      <c r="C14146" t="b">
        <v>1</v>
      </c>
      <c r="D14146" t="s">
        <v>60</v>
      </c>
      <c r="E14146">
        <v>1792</v>
      </c>
      <c r="F14146">
        <v>2020</v>
      </c>
    </row>
    <row r="14147" spans="1:6" x14ac:dyDescent="0.25">
      <c r="A14147" t="s">
        <v>2400</v>
      </c>
      <c r="B14147" t="s">
        <v>2401</v>
      </c>
      <c r="C14147" t="b">
        <v>1</v>
      </c>
      <c r="D14147" t="s">
        <v>82</v>
      </c>
      <c r="E14147">
        <v>5220</v>
      </c>
      <c r="F14147">
        <v>2020</v>
      </c>
    </row>
    <row r="14148" spans="1:6" x14ac:dyDescent="0.25">
      <c r="A14148" t="s">
        <v>2394</v>
      </c>
      <c r="B14148" t="s">
        <v>2401</v>
      </c>
      <c r="C14148" t="b">
        <v>1</v>
      </c>
      <c r="D14148" t="s">
        <v>82</v>
      </c>
      <c r="E14148">
        <v>3730</v>
      </c>
      <c r="F14148">
        <v>2020</v>
      </c>
    </row>
    <row r="14149" spans="1:6" x14ac:dyDescent="0.25">
      <c r="A14149" t="s">
        <v>2400</v>
      </c>
      <c r="B14149" t="s">
        <v>2401</v>
      </c>
      <c r="C14149" t="b">
        <v>1</v>
      </c>
      <c r="D14149" t="s">
        <v>82</v>
      </c>
      <c r="E14149">
        <v>3907</v>
      </c>
      <c r="F14149">
        <v>2020</v>
      </c>
    </row>
    <row r="14150" spans="1:6" x14ac:dyDescent="0.25">
      <c r="A14150" t="s">
        <v>2400</v>
      </c>
      <c r="B14150" t="s">
        <v>2401</v>
      </c>
      <c r="C14150" t="b">
        <v>1</v>
      </c>
      <c r="D14150" t="s">
        <v>85</v>
      </c>
      <c r="E14150">
        <v>3372</v>
      </c>
      <c r="F14150">
        <v>2020</v>
      </c>
    </row>
    <row r="14151" spans="1:6" x14ac:dyDescent="0.25">
      <c r="A14151" t="s">
        <v>2400</v>
      </c>
      <c r="B14151" t="s">
        <v>2401</v>
      </c>
      <c r="C14151" t="b">
        <v>1</v>
      </c>
      <c r="D14151" t="s">
        <v>85</v>
      </c>
      <c r="E14151">
        <v>2633</v>
      </c>
      <c r="F14151">
        <v>2020</v>
      </c>
    </row>
    <row r="14152" spans="1:6" x14ac:dyDescent="0.25">
      <c r="A14152" t="s">
        <v>2332</v>
      </c>
      <c r="B14152" t="s">
        <v>2401</v>
      </c>
      <c r="C14152" t="b">
        <v>0</v>
      </c>
      <c r="D14152" t="s">
        <v>55</v>
      </c>
      <c r="E14152">
        <v>0</v>
      </c>
      <c r="F14152">
        <v>2020</v>
      </c>
    </row>
    <row r="14153" spans="1:6" x14ac:dyDescent="0.25">
      <c r="A14153" t="s">
        <v>2400</v>
      </c>
      <c r="B14153" t="s">
        <v>2339</v>
      </c>
      <c r="C14153" t="b">
        <v>1</v>
      </c>
      <c r="D14153" t="s">
        <v>50</v>
      </c>
      <c r="E14153">
        <v>13615</v>
      </c>
      <c r="F14153">
        <v>2020</v>
      </c>
    </row>
    <row r="14154" spans="1:6" x14ac:dyDescent="0.25">
      <c r="A14154" t="s">
        <v>2400</v>
      </c>
      <c r="B14154" t="s">
        <v>2339</v>
      </c>
      <c r="C14154" t="b">
        <v>0</v>
      </c>
      <c r="D14154" t="s">
        <v>134</v>
      </c>
      <c r="E14154">
        <v>513347</v>
      </c>
      <c r="F14154">
        <v>2020</v>
      </c>
    </row>
    <row r="14155" spans="1:6" x14ac:dyDescent="0.25">
      <c r="A14155" t="s">
        <v>2400</v>
      </c>
      <c r="B14155" t="s">
        <v>2401</v>
      </c>
      <c r="C14155" t="b">
        <v>1</v>
      </c>
      <c r="D14155" t="s">
        <v>103</v>
      </c>
      <c r="E14155">
        <v>490</v>
      </c>
      <c r="F14155">
        <v>2020</v>
      </c>
    </row>
    <row r="14156" spans="1:6" x14ac:dyDescent="0.25">
      <c r="A14156" t="s">
        <v>2394</v>
      </c>
      <c r="B14156" t="s">
        <v>2401</v>
      </c>
      <c r="C14156" t="b">
        <v>1</v>
      </c>
      <c r="D14156" t="s">
        <v>37</v>
      </c>
      <c r="E14156">
        <v>1085</v>
      </c>
      <c r="F14156">
        <v>2020</v>
      </c>
    </row>
    <row r="14157" spans="1:6" x14ac:dyDescent="0.25">
      <c r="A14157" t="s">
        <v>2394</v>
      </c>
      <c r="B14157" t="s">
        <v>2401</v>
      </c>
      <c r="C14157" t="b">
        <v>1</v>
      </c>
      <c r="D14157" t="s">
        <v>60</v>
      </c>
      <c r="E14157">
        <v>2015</v>
      </c>
      <c r="F14157">
        <v>2020</v>
      </c>
    </row>
    <row r="14158" spans="1:6" x14ac:dyDescent="0.25">
      <c r="A14158" t="s">
        <v>2394</v>
      </c>
      <c r="B14158" t="s">
        <v>2401</v>
      </c>
      <c r="C14158" t="b">
        <v>1</v>
      </c>
      <c r="D14158" t="s">
        <v>60</v>
      </c>
      <c r="E14158">
        <v>1860</v>
      </c>
      <c r="F14158">
        <v>2020</v>
      </c>
    </row>
    <row r="14159" spans="1:6" x14ac:dyDescent="0.25">
      <c r="A14159" t="s">
        <v>2400</v>
      </c>
      <c r="B14159" t="s">
        <v>2401</v>
      </c>
      <c r="C14159" t="b">
        <v>1</v>
      </c>
      <c r="D14159" t="s">
        <v>60</v>
      </c>
      <c r="E14159">
        <v>1203</v>
      </c>
      <c r="F14159">
        <v>2020</v>
      </c>
    </row>
    <row r="14160" spans="1:6" x14ac:dyDescent="0.25">
      <c r="A14160" t="s">
        <v>2400</v>
      </c>
      <c r="B14160" t="s">
        <v>2401</v>
      </c>
      <c r="C14160" t="b">
        <v>1</v>
      </c>
      <c r="D14160" t="s">
        <v>60</v>
      </c>
      <c r="E14160">
        <v>1157</v>
      </c>
      <c r="F14160">
        <v>2020</v>
      </c>
    </row>
    <row r="14161" spans="1:6" x14ac:dyDescent="0.25">
      <c r="A14161" t="s">
        <v>2400</v>
      </c>
      <c r="B14161" t="s">
        <v>2401</v>
      </c>
      <c r="C14161" t="b">
        <v>1</v>
      </c>
      <c r="D14161" t="s">
        <v>60</v>
      </c>
      <c r="E14161">
        <v>1176</v>
      </c>
      <c r="F14161">
        <v>2020</v>
      </c>
    </row>
    <row r="14162" spans="1:6" x14ac:dyDescent="0.25">
      <c r="A14162" t="s">
        <v>2400</v>
      </c>
      <c r="B14162" t="s">
        <v>2401</v>
      </c>
      <c r="C14162" t="b">
        <v>1</v>
      </c>
      <c r="D14162" t="s">
        <v>60</v>
      </c>
      <c r="E14162">
        <v>1155</v>
      </c>
      <c r="F14162">
        <v>2020</v>
      </c>
    </row>
    <row r="14163" spans="1:6" x14ac:dyDescent="0.25">
      <c r="A14163" t="s">
        <v>2400</v>
      </c>
      <c r="B14163" t="s">
        <v>2401</v>
      </c>
      <c r="C14163" t="b">
        <v>1</v>
      </c>
      <c r="D14163" t="s">
        <v>60</v>
      </c>
      <c r="E14163">
        <v>1184</v>
      </c>
      <c r="F14163">
        <v>2020</v>
      </c>
    </row>
    <row r="14164" spans="1:6" x14ac:dyDescent="0.25">
      <c r="A14164" t="s">
        <v>2400</v>
      </c>
      <c r="B14164" t="s">
        <v>2401</v>
      </c>
      <c r="C14164" t="b">
        <v>1</v>
      </c>
      <c r="D14164" t="s">
        <v>60</v>
      </c>
      <c r="E14164">
        <v>1960</v>
      </c>
      <c r="F14164">
        <v>2020</v>
      </c>
    </row>
    <row r="14165" spans="1:6" x14ac:dyDescent="0.25">
      <c r="A14165" t="s">
        <v>2400</v>
      </c>
      <c r="B14165" t="s">
        <v>2401</v>
      </c>
      <c r="C14165" t="b">
        <v>1</v>
      </c>
      <c r="D14165" t="s">
        <v>60</v>
      </c>
      <c r="E14165">
        <v>1911</v>
      </c>
      <c r="F14165">
        <v>2020</v>
      </c>
    </row>
    <row r="14166" spans="1:6" x14ac:dyDescent="0.25">
      <c r="A14166" t="s">
        <v>2400</v>
      </c>
      <c r="B14166" t="s">
        <v>2401</v>
      </c>
      <c r="C14166" t="b">
        <v>1</v>
      </c>
      <c r="D14166" t="s">
        <v>60</v>
      </c>
      <c r="E14166">
        <v>1978</v>
      </c>
      <c r="F14166">
        <v>2020</v>
      </c>
    </row>
    <row r="14167" spans="1:6" x14ac:dyDescent="0.25">
      <c r="A14167" t="s">
        <v>2400</v>
      </c>
      <c r="B14167" t="s">
        <v>2401</v>
      </c>
      <c r="C14167" t="b">
        <v>1</v>
      </c>
      <c r="D14167" t="s">
        <v>60</v>
      </c>
      <c r="E14167">
        <v>1962</v>
      </c>
      <c r="F14167">
        <v>2020</v>
      </c>
    </row>
    <row r="14168" spans="1:6" x14ac:dyDescent="0.25">
      <c r="A14168" t="s">
        <v>2400</v>
      </c>
      <c r="B14168" t="s">
        <v>2401</v>
      </c>
      <c r="C14168" t="b">
        <v>1</v>
      </c>
      <c r="D14168" t="s">
        <v>79</v>
      </c>
      <c r="E14168">
        <v>11538</v>
      </c>
      <c r="F14168">
        <v>2020</v>
      </c>
    </row>
    <row r="14169" spans="1:6" x14ac:dyDescent="0.25">
      <c r="A14169" t="s">
        <v>2332</v>
      </c>
      <c r="B14169" t="s">
        <v>2372</v>
      </c>
      <c r="C14169" t="b">
        <v>0</v>
      </c>
      <c r="D14169" t="s">
        <v>79</v>
      </c>
      <c r="E14169">
        <v>0</v>
      </c>
      <c r="F14169">
        <v>2020</v>
      </c>
    </row>
    <row r="14170" spans="1:6" x14ac:dyDescent="0.25">
      <c r="A14170" t="s">
        <v>2400</v>
      </c>
      <c r="B14170" t="s">
        <v>2401</v>
      </c>
      <c r="C14170" t="b">
        <v>1</v>
      </c>
      <c r="D14170" t="s">
        <v>79</v>
      </c>
      <c r="E14170">
        <v>11485</v>
      </c>
      <c r="F14170">
        <v>2020</v>
      </c>
    </row>
    <row r="14171" spans="1:6" x14ac:dyDescent="0.25">
      <c r="A14171" t="s">
        <v>2400</v>
      </c>
      <c r="B14171" t="s">
        <v>2401</v>
      </c>
      <c r="C14171" t="b">
        <v>1</v>
      </c>
      <c r="D14171" t="s">
        <v>60</v>
      </c>
      <c r="E14171">
        <v>81</v>
      </c>
      <c r="F14171">
        <v>2020</v>
      </c>
    </row>
    <row r="14172" spans="1:6" x14ac:dyDescent="0.25">
      <c r="A14172" t="s">
        <v>2400</v>
      </c>
      <c r="B14172" t="s">
        <v>2401</v>
      </c>
      <c r="C14172" t="b">
        <v>1</v>
      </c>
      <c r="D14172" t="s">
        <v>60</v>
      </c>
      <c r="E14172">
        <v>236</v>
      </c>
      <c r="F14172">
        <v>2020</v>
      </c>
    </row>
    <row r="14173" spans="1:6" x14ac:dyDescent="0.25">
      <c r="A14173" t="s">
        <v>2400</v>
      </c>
      <c r="B14173" t="s">
        <v>2401</v>
      </c>
      <c r="C14173" t="b">
        <v>1</v>
      </c>
      <c r="D14173" t="s">
        <v>60</v>
      </c>
      <c r="E14173">
        <v>117</v>
      </c>
      <c r="F14173">
        <v>2020</v>
      </c>
    </row>
    <row r="14174" spans="1:6" x14ac:dyDescent="0.25">
      <c r="A14174" t="s">
        <v>2400</v>
      </c>
      <c r="B14174" t="s">
        <v>2401</v>
      </c>
      <c r="C14174" t="b">
        <v>1</v>
      </c>
      <c r="D14174" t="s">
        <v>60</v>
      </c>
      <c r="E14174">
        <v>140</v>
      </c>
      <c r="F14174">
        <v>2020</v>
      </c>
    </row>
    <row r="14175" spans="1:6" x14ac:dyDescent="0.25">
      <c r="A14175" t="s">
        <v>2400</v>
      </c>
      <c r="B14175" t="s">
        <v>2401</v>
      </c>
      <c r="C14175" t="b">
        <v>1</v>
      </c>
      <c r="D14175" t="s">
        <v>60</v>
      </c>
      <c r="E14175">
        <v>133</v>
      </c>
      <c r="F14175">
        <v>2020</v>
      </c>
    </row>
    <row r="14176" spans="1:6" x14ac:dyDescent="0.25">
      <c r="A14176" t="s">
        <v>2400</v>
      </c>
      <c r="B14176" t="s">
        <v>2401</v>
      </c>
      <c r="C14176" t="b">
        <v>1</v>
      </c>
      <c r="D14176" t="s">
        <v>60</v>
      </c>
      <c r="E14176">
        <v>125</v>
      </c>
      <c r="F14176">
        <v>2020</v>
      </c>
    </row>
    <row r="14177" spans="1:6" x14ac:dyDescent="0.25">
      <c r="A14177" t="s">
        <v>2400</v>
      </c>
      <c r="B14177" t="s">
        <v>2401</v>
      </c>
      <c r="C14177" t="b">
        <v>1</v>
      </c>
      <c r="D14177" t="s">
        <v>60</v>
      </c>
      <c r="E14177">
        <v>287</v>
      </c>
      <c r="F14177">
        <v>2020</v>
      </c>
    </row>
    <row r="14178" spans="1:6" x14ac:dyDescent="0.25">
      <c r="A14178" t="s">
        <v>2400</v>
      </c>
      <c r="B14178" t="s">
        <v>2401</v>
      </c>
      <c r="C14178" t="b">
        <v>1</v>
      </c>
      <c r="D14178" t="s">
        <v>60</v>
      </c>
      <c r="E14178">
        <v>255</v>
      </c>
      <c r="F14178">
        <v>2020</v>
      </c>
    </row>
    <row r="14179" spans="1:6" x14ac:dyDescent="0.25">
      <c r="A14179" t="s">
        <v>2400</v>
      </c>
      <c r="B14179" t="s">
        <v>2401</v>
      </c>
      <c r="C14179" t="b">
        <v>1</v>
      </c>
      <c r="D14179" t="s">
        <v>60</v>
      </c>
      <c r="E14179">
        <v>123</v>
      </c>
      <c r="F14179">
        <v>2020</v>
      </c>
    </row>
    <row r="14180" spans="1:6" x14ac:dyDescent="0.25">
      <c r="A14180" t="s">
        <v>2400</v>
      </c>
      <c r="B14180" t="s">
        <v>2401</v>
      </c>
      <c r="C14180" t="b">
        <v>1</v>
      </c>
      <c r="D14180" t="s">
        <v>60</v>
      </c>
      <c r="E14180">
        <v>273</v>
      </c>
      <c r="F14180">
        <v>2020</v>
      </c>
    </row>
    <row r="14181" spans="1:6" x14ac:dyDescent="0.25">
      <c r="A14181" t="s">
        <v>2400</v>
      </c>
      <c r="B14181" t="s">
        <v>2401</v>
      </c>
      <c r="C14181" t="b">
        <v>1</v>
      </c>
      <c r="D14181" t="s">
        <v>85</v>
      </c>
      <c r="E14181">
        <v>3045</v>
      </c>
      <c r="F14181">
        <v>2020</v>
      </c>
    </row>
    <row r="14182" spans="1:6" x14ac:dyDescent="0.25">
      <c r="A14182" t="s">
        <v>2394</v>
      </c>
      <c r="B14182" t="s">
        <v>2401</v>
      </c>
      <c r="C14182" t="b">
        <v>1</v>
      </c>
      <c r="D14182" t="s">
        <v>16</v>
      </c>
      <c r="E14182">
        <v>1967</v>
      </c>
      <c r="F14182">
        <v>2020</v>
      </c>
    </row>
    <row r="14183" spans="1:6" x14ac:dyDescent="0.25">
      <c r="A14183" t="s">
        <v>2394</v>
      </c>
      <c r="B14183" t="s">
        <v>2401</v>
      </c>
      <c r="C14183" t="b">
        <v>1</v>
      </c>
      <c r="D14183" t="s">
        <v>16</v>
      </c>
      <c r="E14183">
        <v>2397</v>
      </c>
      <c r="F14183">
        <v>2020</v>
      </c>
    </row>
    <row r="14184" spans="1:6" x14ac:dyDescent="0.25">
      <c r="A14184" t="s">
        <v>2400</v>
      </c>
      <c r="B14184" t="s">
        <v>2401</v>
      </c>
      <c r="C14184" t="b">
        <v>1</v>
      </c>
      <c r="D14184" t="s">
        <v>60</v>
      </c>
      <c r="E14184">
        <v>67</v>
      </c>
      <c r="F14184">
        <v>2020</v>
      </c>
    </row>
    <row r="14185" spans="1:6" x14ac:dyDescent="0.25">
      <c r="A14185" t="s">
        <v>2400</v>
      </c>
      <c r="B14185" t="s">
        <v>2401</v>
      </c>
      <c r="C14185" t="b">
        <v>1</v>
      </c>
      <c r="D14185" t="s">
        <v>60</v>
      </c>
      <c r="E14185">
        <v>288</v>
      </c>
      <c r="F14185">
        <v>2020</v>
      </c>
    </row>
    <row r="14186" spans="1:6" x14ac:dyDescent="0.25">
      <c r="A14186" t="s">
        <v>2400</v>
      </c>
      <c r="B14186" t="s">
        <v>2401</v>
      </c>
      <c r="C14186" t="b">
        <v>1</v>
      </c>
      <c r="D14186" t="s">
        <v>60</v>
      </c>
      <c r="E14186">
        <v>158</v>
      </c>
      <c r="F14186">
        <v>2020</v>
      </c>
    </row>
    <row r="14187" spans="1:6" x14ac:dyDescent="0.25">
      <c r="A14187" t="s">
        <v>2400</v>
      </c>
      <c r="B14187" t="s">
        <v>2401</v>
      </c>
      <c r="C14187" t="b">
        <v>1</v>
      </c>
      <c r="D14187" t="s">
        <v>60</v>
      </c>
      <c r="E14187">
        <v>130</v>
      </c>
      <c r="F14187">
        <v>2020</v>
      </c>
    </row>
    <row r="14188" spans="1:6" x14ac:dyDescent="0.25">
      <c r="A14188" t="s">
        <v>2445</v>
      </c>
      <c r="B14188" t="s">
        <v>2350</v>
      </c>
      <c r="C14188" t="b">
        <v>1</v>
      </c>
      <c r="D14188" t="s">
        <v>122</v>
      </c>
      <c r="E14188">
        <v>114</v>
      </c>
      <c r="F14188">
        <v>2020</v>
      </c>
    </row>
    <row r="14189" spans="1:6" x14ac:dyDescent="0.25">
      <c r="A14189" t="s">
        <v>2394</v>
      </c>
      <c r="B14189" t="s">
        <v>2401</v>
      </c>
      <c r="C14189" t="b">
        <v>1</v>
      </c>
      <c r="D14189" t="s">
        <v>60</v>
      </c>
      <c r="E14189">
        <v>1748</v>
      </c>
      <c r="F14189">
        <v>2020</v>
      </c>
    </row>
    <row r="14190" spans="1:6" x14ac:dyDescent="0.25">
      <c r="A14190" t="s">
        <v>2394</v>
      </c>
      <c r="B14190" t="s">
        <v>2401</v>
      </c>
      <c r="C14190" t="b">
        <v>1</v>
      </c>
      <c r="D14190" t="s">
        <v>60</v>
      </c>
      <c r="E14190">
        <v>1819</v>
      </c>
      <c r="F14190">
        <v>2020</v>
      </c>
    </row>
    <row r="14191" spans="1:6" x14ac:dyDescent="0.25">
      <c r="A14191" t="s">
        <v>2400</v>
      </c>
      <c r="B14191" t="s">
        <v>2401</v>
      </c>
      <c r="C14191" t="b">
        <v>1</v>
      </c>
      <c r="D14191" t="s">
        <v>60</v>
      </c>
      <c r="E14191">
        <v>1771</v>
      </c>
      <c r="F14191">
        <v>2020</v>
      </c>
    </row>
    <row r="14192" spans="1:6" x14ac:dyDescent="0.25">
      <c r="A14192" t="s">
        <v>2394</v>
      </c>
      <c r="B14192" t="s">
        <v>2401</v>
      </c>
      <c r="C14192" t="b">
        <v>1</v>
      </c>
      <c r="D14192" t="s">
        <v>60</v>
      </c>
      <c r="E14192">
        <v>1668</v>
      </c>
      <c r="F14192">
        <v>2020</v>
      </c>
    </row>
    <row r="14193" spans="1:6" x14ac:dyDescent="0.25">
      <c r="A14193" t="s">
        <v>2400</v>
      </c>
      <c r="B14193" t="s">
        <v>2401</v>
      </c>
      <c r="C14193" t="b">
        <v>1</v>
      </c>
      <c r="D14193" t="s">
        <v>60</v>
      </c>
      <c r="E14193">
        <v>1581</v>
      </c>
      <c r="F14193">
        <v>2020</v>
      </c>
    </row>
    <row r="14194" spans="1:6" x14ac:dyDescent="0.25">
      <c r="A14194" t="s">
        <v>2400</v>
      </c>
      <c r="B14194" t="s">
        <v>2401</v>
      </c>
      <c r="C14194" t="b">
        <v>1</v>
      </c>
      <c r="D14194" t="s">
        <v>60</v>
      </c>
      <c r="E14194">
        <v>1337</v>
      </c>
      <c r="F14194">
        <v>2020</v>
      </c>
    </row>
    <row r="14195" spans="1:6" x14ac:dyDescent="0.25">
      <c r="A14195" t="s">
        <v>2408</v>
      </c>
      <c r="B14195" t="s">
        <v>2401</v>
      </c>
      <c r="C14195" t="b">
        <v>1</v>
      </c>
      <c r="D14195" t="s">
        <v>114</v>
      </c>
      <c r="E14195">
        <v>22053</v>
      </c>
      <c r="F14195">
        <v>2020</v>
      </c>
    </row>
    <row r="14196" spans="1:6" x14ac:dyDescent="0.25">
      <c r="A14196" t="s">
        <v>2408</v>
      </c>
      <c r="B14196" t="s">
        <v>2401</v>
      </c>
      <c r="C14196" t="b">
        <v>1</v>
      </c>
      <c r="D14196" t="s">
        <v>93</v>
      </c>
      <c r="E14196">
        <v>4440</v>
      </c>
      <c r="F14196">
        <v>2020</v>
      </c>
    </row>
    <row r="14197" spans="1:6" x14ac:dyDescent="0.25">
      <c r="A14197" t="s">
        <v>2400</v>
      </c>
      <c r="B14197" t="s">
        <v>2401</v>
      </c>
      <c r="C14197" t="b">
        <v>1</v>
      </c>
      <c r="D14197" t="s">
        <v>60</v>
      </c>
      <c r="E14197">
        <v>1337</v>
      </c>
      <c r="F14197">
        <v>2020</v>
      </c>
    </row>
    <row r="14198" spans="1:6" x14ac:dyDescent="0.25">
      <c r="A14198" t="s">
        <v>2400</v>
      </c>
      <c r="B14198" t="s">
        <v>2401</v>
      </c>
      <c r="C14198" t="b">
        <v>1</v>
      </c>
      <c r="D14198" t="s">
        <v>60</v>
      </c>
      <c r="E14198">
        <v>1337</v>
      </c>
      <c r="F14198">
        <v>2020</v>
      </c>
    </row>
    <row r="14199" spans="1:6" x14ac:dyDescent="0.25">
      <c r="A14199" t="s">
        <v>2394</v>
      </c>
      <c r="B14199" t="s">
        <v>2401</v>
      </c>
      <c r="C14199" t="b">
        <v>1</v>
      </c>
      <c r="D14199" t="s">
        <v>82</v>
      </c>
      <c r="E14199">
        <v>25852</v>
      </c>
      <c r="F14199">
        <v>2020</v>
      </c>
    </row>
    <row r="14200" spans="1:6" x14ac:dyDescent="0.25">
      <c r="A14200" t="s">
        <v>2394</v>
      </c>
      <c r="B14200" t="s">
        <v>2401</v>
      </c>
      <c r="C14200" t="b">
        <v>1</v>
      </c>
      <c r="D14200" t="s">
        <v>79</v>
      </c>
      <c r="E14200">
        <v>5459</v>
      </c>
      <c r="F14200">
        <v>2020</v>
      </c>
    </row>
    <row r="14201" spans="1:6" x14ac:dyDescent="0.25">
      <c r="A14201" t="s">
        <v>2332</v>
      </c>
      <c r="B14201" t="s">
        <v>2372</v>
      </c>
      <c r="C14201" t="b">
        <v>0</v>
      </c>
      <c r="D14201" t="s">
        <v>24</v>
      </c>
      <c r="E14201">
        <v>0</v>
      </c>
      <c r="F14201">
        <v>2020</v>
      </c>
    </row>
    <row r="14202" spans="1:6" x14ac:dyDescent="0.25">
      <c r="A14202" t="s">
        <v>2394</v>
      </c>
      <c r="B14202" t="s">
        <v>2401</v>
      </c>
      <c r="C14202" t="b">
        <v>1</v>
      </c>
      <c r="D14202" t="s">
        <v>24</v>
      </c>
      <c r="E14202">
        <v>12312</v>
      </c>
      <c r="F14202">
        <v>2020</v>
      </c>
    </row>
    <row r="14203" spans="1:6" x14ac:dyDescent="0.25">
      <c r="A14203" t="s">
        <v>2394</v>
      </c>
      <c r="B14203" t="s">
        <v>2401</v>
      </c>
      <c r="C14203" t="b">
        <v>1</v>
      </c>
      <c r="D14203" t="s">
        <v>24</v>
      </c>
      <c r="E14203">
        <v>73516</v>
      </c>
      <c r="F14203">
        <v>2020</v>
      </c>
    </row>
    <row r="14204" spans="1:6" x14ac:dyDescent="0.25">
      <c r="A14204" t="s">
        <v>2400</v>
      </c>
      <c r="B14204" t="s">
        <v>2401</v>
      </c>
      <c r="C14204" t="b">
        <v>1</v>
      </c>
      <c r="D14204" t="s">
        <v>103</v>
      </c>
      <c r="E14204">
        <v>644.49</v>
      </c>
      <c r="F14204">
        <v>2020</v>
      </c>
    </row>
    <row r="14205" spans="1:6" x14ac:dyDescent="0.25">
      <c r="A14205" t="s">
        <v>2400</v>
      </c>
      <c r="B14205" t="s">
        <v>2401</v>
      </c>
      <c r="C14205" t="b">
        <v>1</v>
      </c>
      <c r="D14205" t="s">
        <v>79</v>
      </c>
      <c r="E14205">
        <v>276</v>
      </c>
      <c r="F14205">
        <v>2020</v>
      </c>
    </row>
    <row r="14206" spans="1:6" x14ac:dyDescent="0.25">
      <c r="A14206" t="s">
        <v>2383</v>
      </c>
      <c r="B14206" t="s">
        <v>2401</v>
      </c>
      <c r="C14206" t="b">
        <v>1</v>
      </c>
      <c r="D14206" t="s">
        <v>79</v>
      </c>
      <c r="E14206">
        <v>1398</v>
      </c>
      <c r="F14206">
        <v>2020</v>
      </c>
    </row>
    <row r="14207" spans="1:6" x14ac:dyDescent="0.25">
      <c r="A14207" t="s">
        <v>2373</v>
      </c>
      <c r="B14207" t="s">
        <v>2350</v>
      </c>
      <c r="C14207" t="b">
        <v>1</v>
      </c>
      <c r="D14207" t="s">
        <v>119</v>
      </c>
      <c r="E14207">
        <v>428</v>
      </c>
      <c r="F14207">
        <v>2020</v>
      </c>
    </row>
    <row r="14208" spans="1:6" x14ac:dyDescent="0.25">
      <c r="A14208" t="s">
        <v>2394</v>
      </c>
      <c r="B14208" t="s">
        <v>2401</v>
      </c>
      <c r="C14208" t="b">
        <v>1</v>
      </c>
      <c r="D14208" t="s">
        <v>15</v>
      </c>
      <c r="E14208">
        <v>4219</v>
      </c>
      <c r="F14208">
        <v>2020</v>
      </c>
    </row>
    <row r="14209" spans="1:6" x14ac:dyDescent="0.25">
      <c r="A14209" t="s">
        <v>2400</v>
      </c>
      <c r="B14209" t="s">
        <v>2339</v>
      </c>
      <c r="C14209" t="b">
        <v>1</v>
      </c>
      <c r="D14209" t="s">
        <v>125</v>
      </c>
      <c r="E14209">
        <v>76352</v>
      </c>
      <c r="F14209">
        <v>2020</v>
      </c>
    </row>
    <row r="14210" spans="1:6" x14ac:dyDescent="0.25">
      <c r="A14210" t="s">
        <v>2394</v>
      </c>
      <c r="B14210" t="s">
        <v>2401</v>
      </c>
      <c r="C14210" t="b">
        <v>1</v>
      </c>
      <c r="D14210" t="s">
        <v>97</v>
      </c>
      <c r="E14210">
        <v>3760</v>
      </c>
      <c r="F14210">
        <v>2020</v>
      </c>
    </row>
    <row r="14211" spans="1:6" x14ac:dyDescent="0.25">
      <c r="A14211" t="s">
        <v>2394</v>
      </c>
      <c r="B14211" t="s">
        <v>2401</v>
      </c>
      <c r="C14211" t="b">
        <v>1</v>
      </c>
      <c r="D14211" t="s">
        <v>97</v>
      </c>
      <c r="E14211">
        <v>3730</v>
      </c>
      <c r="F14211">
        <v>2020</v>
      </c>
    </row>
    <row r="14212" spans="1:6" x14ac:dyDescent="0.25">
      <c r="A14212" t="s">
        <v>2394</v>
      </c>
      <c r="B14212" t="s">
        <v>2401</v>
      </c>
      <c r="C14212" t="b">
        <v>1</v>
      </c>
      <c r="D14212" t="s">
        <v>97</v>
      </c>
      <c r="E14212">
        <v>3805</v>
      </c>
      <c r="F14212">
        <v>2020</v>
      </c>
    </row>
    <row r="14213" spans="1:6" x14ac:dyDescent="0.25">
      <c r="A14213" t="s">
        <v>2454</v>
      </c>
      <c r="B14213" t="s">
        <v>2401</v>
      </c>
      <c r="C14213" t="b">
        <v>1</v>
      </c>
      <c r="D14213" t="s">
        <v>119</v>
      </c>
      <c r="E14213">
        <v>3729</v>
      </c>
      <c r="F14213">
        <v>2020</v>
      </c>
    </row>
    <row r="14214" spans="1:6" x14ac:dyDescent="0.25">
      <c r="A14214" t="s">
        <v>2446</v>
      </c>
      <c r="B14214" t="s">
        <v>2401</v>
      </c>
      <c r="C14214" t="b">
        <v>0</v>
      </c>
      <c r="D14214" t="s">
        <v>37</v>
      </c>
      <c r="E14214">
        <v>2001</v>
      </c>
      <c r="F14214">
        <v>2020</v>
      </c>
    </row>
    <row r="14215" spans="1:6" x14ac:dyDescent="0.25">
      <c r="A14215" t="s">
        <v>2332</v>
      </c>
      <c r="B14215" t="s">
        <v>2372</v>
      </c>
      <c r="C14215" t="b">
        <v>0</v>
      </c>
      <c r="D14215" t="s">
        <v>55</v>
      </c>
      <c r="E14215">
        <v>-42</v>
      </c>
      <c r="F14215">
        <v>2020</v>
      </c>
    </row>
    <row r="14216" spans="1:6" x14ac:dyDescent="0.25">
      <c r="A14216" t="s">
        <v>2454</v>
      </c>
      <c r="B14216" t="s">
        <v>2401</v>
      </c>
      <c r="C14216" t="b">
        <v>1</v>
      </c>
      <c r="D14216" t="s">
        <v>55</v>
      </c>
      <c r="E14216">
        <v>7838</v>
      </c>
      <c r="F14216">
        <v>2020</v>
      </c>
    </row>
    <row r="14217" spans="1:6" x14ac:dyDescent="0.25">
      <c r="A14217" t="s">
        <v>2400</v>
      </c>
      <c r="B14217" t="s">
        <v>2401</v>
      </c>
      <c r="C14217" t="b">
        <v>1</v>
      </c>
      <c r="D14217" t="s">
        <v>60</v>
      </c>
      <c r="E14217">
        <v>142</v>
      </c>
      <c r="F14217">
        <v>2020</v>
      </c>
    </row>
    <row r="14218" spans="1:6" x14ac:dyDescent="0.25">
      <c r="A14218" t="s">
        <v>2400</v>
      </c>
      <c r="B14218" t="s">
        <v>2401</v>
      </c>
      <c r="C14218" t="b">
        <v>1</v>
      </c>
      <c r="D14218" t="s">
        <v>114</v>
      </c>
      <c r="E14218">
        <v>22222</v>
      </c>
      <c r="F14218">
        <v>2020</v>
      </c>
    </row>
    <row r="14219" spans="1:6" x14ac:dyDescent="0.25">
      <c r="A14219" t="s">
        <v>2400</v>
      </c>
      <c r="B14219" t="s">
        <v>2401</v>
      </c>
      <c r="C14219" t="b">
        <v>1</v>
      </c>
      <c r="D14219" t="s">
        <v>85</v>
      </c>
      <c r="E14219">
        <v>5568</v>
      </c>
      <c r="F14219">
        <v>2020</v>
      </c>
    </row>
    <row r="14220" spans="1:6" x14ac:dyDescent="0.25">
      <c r="A14220" t="s">
        <v>2394</v>
      </c>
      <c r="B14220" t="s">
        <v>2401</v>
      </c>
      <c r="C14220" t="b">
        <v>1</v>
      </c>
      <c r="D14220" t="s">
        <v>88</v>
      </c>
      <c r="E14220">
        <v>1545</v>
      </c>
      <c r="F14220">
        <v>2020</v>
      </c>
    </row>
    <row r="14221" spans="1:6" x14ac:dyDescent="0.25">
      <c r="A14221" t="s">
        <v>2389</v>
      </c>
      <c r="B14221" t="s">
        <v>2401</v>
      </c>
      <c r="C14221" t="b">
        <v>0</v>
      </c>
      <c r="D14221" t="s">
        <v>79</v>
      </c>
      <c r="E14221">
        <v>2662</v>
      </c>
      <c r="F14221">
        <v>2020</v>
      </c>
    </row>
    <row r="14222" spans="1:6" x14ac:dyDescent="0.25">
      <c r="A14222" t="s">
        <v>2454</v>
      </c>
      <c r="B14222" t="s">
        <v>2401</v>
      </c>
      <c r="C14222" t="b">
        <v>0</v>
      </c>
      <c r="D14222" t="s">
        <v>85</v>
      </c>
      <c r="E14222">
        <v>7123</v>
      </c>
      <c r="F14222">
        <v>2020</v>
      </c>
    </row>
    <row r="14223" spans="1:6" x14ac:dyDescent="0.25">
      <c r="A14223" t="s">
        <v>2400</v>
      </c>
      <c r="B14223" t="s">
        <v>2401</v>
      </c>
      <c r="C14223" t="b">
        <v>1</v>
      </c>
      <c r="D14223" t="s">
        <v>60</v>
      </c>
      <c r="E14223">
        <v>3462</v>
      </c>
      <c r="F14223">
        <v>2020</v>
      </c>
    </row>
    <row r="14224" spans="1:6" x14ac:dyDescent="0.25">
      <c r="A14224" t="s">
        <v>2446</v>
      </c>
      <c r="B14224" t="s">
        <v>2401</v>
      </c>
      <c r="C14224" t="b">
        <v>0</v>
      </c>
      <c r="D14224" t="s">
        <v>55</v>
      </c>
      <c r="E14224">
        <v>2418</v>
      </c>
      <c r="F14224">
        <v>2020</v>
      </c>
    </row>
    <row r="14225" spans="1:6" x14ac:dyDescent="0.25">
      <c r="A14225" t="s">
        <v>2394</v>
      </c>
      <c r="B14225" t="s">
        <v>2401</v>
      </c>
      <c r="C14225" t="b">
        <v>1</v>
      </c>
      <c r="D14225" t="s">
        <v>97</v>
      </c>
      <c r="E14225">
        <v>3690</v>
      </c>
      <c r="F14225">
        <v>2020</v>
      </c>
    </row>
    <row r="14226" spans="1:6" x14ac:dyDescent="0.25">
      <c r="A14226" t="s">
        <v>2382</v>
      </c>
      <c r="B14226" t="s">
        <v>2352</v>
      </c>
      <c r="C14226" t="b">
        <v>0</v>
      </c>
      <c r="D14226" t="s">
        <v>85</v>
      </c>
      <c r="E14226">
        <v>17335</v>
      </c>
      <c r="F14226">
        <v>2020</v>
      </c>
    </row>
    <row r="14227" spans="1:6" x14ac:dyDescent="0.25">
      <c r="A14227" t="s">
        <v>2394</v>
      </c>
      <c r="B14227" t="s">
        <v>2401</v>
      </c>
      <c r="C14227" t="b">
        <v>1</v>
      </c>
      <c r="D14227" t="s">
        <v>52</v>
      </c>
      <c r="E14227">
        <v>3390</v>
      </c>
      <c r="F14227">
        <v>2020</v>
      </c>
    </row>
    <row r="14228" spans="1:6" x14ac:dyDescent="0.25">
      <c r="A14228" t="s">
        <v>2394</v>
      </c>
      <c r="B14228" t="s">
        <v>2401</v>
      </c>
      <c r="C14228" t="b">
        <v>1</v>
      </c>
      <c r="D14228" t="s">
        <v>19</v>
      </c>
      <c r="E14228">
        <v>1398</v>
      </c>
      <c r="F14228">
        <v>2020</v>
      </c>
    </row>
    <row r="14229" spans="1:6" x14ac:dyDescent="0.25">
      <c r="A14229" t="s">
        <v>2394</v>
      </c>
      <c r="B14229" t="s">
        <v>2401</v>
      </c>
      <c r="C14229" t="b">
        <v>1</v>
      </c>
      <c r="D14229" t="s">
        <v>19</v>
      </c>
      <c r="E14229">
        <v>1398</v>
      </c>
      <c r="F14229">
        <v>2020</v>
      </c>
    </row>
    <row r="14230" spans="1:6" x14ac:dyDescent="0.25">
      <c r="A14230" t="s">
        <v>2394</v>
      </c>
      <c r="B14230" t="s">
        <v>2401</v>
      </c>
      <c r="C14230" t="b">
        <v>1</v>
      </c>
      <c r="D14230" t="s">
        <v>105</v>
      </c>
      <c r="E14230">
        <v>1322</v>
      </c>
      <c r="F14230">
        <v>2020</v>
      </c>
    </row>
    <row r="14231" spans="1:6" x14ac:dyDescent="0.25">
      <c r="A14231" t="s">
        <v>2394</v>
      </c>
      <c r="B14231" t="s">
        <v>2401</v>
      </c>
      <c r="C14231" t="b">
        <v>1</v>
      </c>
      <c r="D14231" t="s">
        <v>105</v>
      </c>
      <c r="E14231">
        <v>3215</v>
      </c>
      <c r="F14231">
        <v>2020</v>
      </c>
    </row>
    <row r="14232" spans="1:6" x14ac:dyDescent="0.25">
      <c r="A14232" t="s">
        <v>2400</v>
      </c>
      <c r="B14232" t="s">
        <v>2401</v>
      </c>
      <c r="C14232" t="b">
        <v>1</v>
      </c>
      <c r="D14232" t="s">
        <v>105</v>
      </c>
      <c r="E14232">
        <v>1545</v>
      </c>
      <c r="F14232">
        <v>2020</v>
      </c>
    </row>
    <row r="14233" spans="1:6" x14ac:dyDescent="0.25">
      <c r="A14233" t="s">
        <v>2400</v>
      </c>
      <c r="B14233" t="s">
        <v>2401</v>
      </c>
      <c r="C14233" t="b">
        <v>1</v>
      </c>
      <c r="D14233" t="s">
        <v>19</v>
      </c>
      <c r="E14233">
        <v>1064</v>
      </c>
      <c r="F14233">
        <v>2020</v>
      </c>
    </row>
    <row r="14234" spans="1:6" x14ac:dyDescent="0.25">
      <c r="A14234" t="s">
        <v>2400</v>
      </c>
      <c r="B14234" t="s">
        <v>2401</v>
      </c>
      <c r="C14234" t="b">
        <v>1</v>
      </c>
      <c r="D14234" t="s">
        <v>19</v>
      </c>
      <c r="E14234">
        <v>1098</v>
      </c>
      <c r="F14234">
        <v>2020</v>
      </c>
    </row>
    <row r="14235" spans="1:6" x14ac:dyDescent="0.25">
      <c r="A14235" t="s">
        <v>2408</v>
      </c>
      <c r="B14235" t="s">
        <v>2386</v>
      </c>
      <c r="C14235" t="b">
        <v>1</v>
      </c>
      <c r="D14235" t="s">
        <v>128</v>
      </c>
      <c r="E14235">
        <v>6457</v>
      </c>
      <c r="F14235">
        <v>2020</v>
      </c>
    </row>
    <row r="14236" spans="1:6" x14ac:dyDescent="0.25">
      <c r="A14236" t="s">
        <v>2400</v>
      </c>
      <c r="B14236" t="s">
        <v>2401</v>
      </c>
      <c r="C14236" t="b">
        <v>1</v>
      </c>
      <c r="D14236" t="s">
        <v>60</v>
      </c>
      <c r="E14236">
        <v>122</v>
      </c>
      <c r="F14236">
        <v>2020</v>
      </c>
    </row>
    <row r="14237" spans="1:6" x14ac:dyDescent="0.25">
      <c r="A14237" t="s">
        <v>2400</v>
      </c>
      <c r="B14237" t="s">
        <v>2339</v>
      </c>
      <c r="C14237" t="b">
        <v>1</v>
      </c>
      <c r="D14237" t="s">
        <v>35</v>
      </c>
      <c r="E14237">
        <v>25004</v>
      </c>
      <c r="F14237">
        <v>2020</v>
      </c>
    </row>
    <row r="14238" spans="1:6" x14ac:dyDescent="0.25">
      <c r="A14238" t="s">
        <v>2400</v>
      </c>
      <c r="B14238" t="s">
        <v>2401</v>
      </c>
      <c r="C14238" t="b">
        <v>1</v>
      </c>
      <c r="D14238" t="s">
        <v>60</v>
      </c>
      <c r="E14238">
        <v>1617</v>
      </c>
      <c r="F14238">
        <v>2020</v>
      </c>
    </row>
    <row r="14239" spans="1:6" x14ac:dyDescent="0.25">
      <c r="A14239" t="s">
        <v>2454</v>
      </c>
      <c r="B14239" t="s">
        <v>2401</v>
      </c>
      <c r="C14239" t="b">
        <v>0</v>
      </c>
      <c r="D14239" t="s">
        <v>52</v>
      </c>
      <c r="E14239">
        <v>1199.8800000000001</v>
      </c>
      <c r="F14239">
        <v>2020</v>
      </c>
    </row>
    <row r="14240" spans="1:6" x14ac:dyDescent="0.25">
      <c r="A14240" t="s">
        <v>2446</v>
      </c>
      <c r="B14240" t="s">
        <v>2401</v>
      </c>
      <c r="C14240" t="b">
        <v>0</v>
      </c>
      <c r="D14240" t="s">
        <v>24</v>
      </c>
      <c r="E14240">
        <v>1897</v>
      </c>
      <c r="F14240">
        <v>2020</v>
      </c>
    </row>
    <row r="14241" spans="1:6" x14ac:dyDescent="0.25">
      <c r="A14241" t="s">
        <v>2446</v>
      </c>
      <c r="B14241" t="s">
        <v>2401</v>
      </c>
      <c r="C14241" t="b">
        <v>0</v>
      </c>
      <c r="D14241" t="s">
        <v>24</v>
      </c>
      <c r="E14241">
        <v>1426</v>
      </c>
      <c r="F14241">
        <v>2020</v>
      </c>
    </row>
    <row r="14242" spans="1:6" x14ac:dyDescent="0.25">
      <c r="A14242" t="s">
        <v>2454</v>
      </c>
      <c r="B14242" t="s">
        <v>2401</v>
      </c>
      <c r="C14242" t="b">
        <v>0</v>
      </c>
      <c r="D14242" t="s">
        <v>79</v>
      </c>
      <c r="E14242">
        <v>4180.7700000000004</v>
      </c>
      <c r="F14242">
        <v>2020</v>
      </c>
    </row>
    <row r="14243" spans="1:6" x14ac:dyDescent="0.25">
      <c r="A14243" t="s">
        <v>2353</v>
      </c>
      <c r="B14243" t="s">
        <v>2339</v>
      </c>
      <c r="C14243" t="b">
        <v>0</v>
      </c>
      <c r="D14243" t="s">
        <v>90</v>
      </c>
      <c r="E14243">
        <v>26419</v>
      </c>
      <c r="F14243">
        <v>2020</v>
      </c>
    </row>
    <row r="14244" spans="1:6" x14ac:dyDescent="0.25">
      <c r="A14244" t="s">
        <v>2394</v>
      </c>
      <c r="B14244" t="s">
        <v>2401</v>
      </c>
      <c r="C14244" t="b">
        <v>1</v>
      </c>
      <c r="D14244" t="s">
        <v>79</v>
      </c>
      <c r="E14244">
        <v>2080</v>
      </c>
      <c r="F14244">
        <v>2020</v>
      </c>
    </row>
    <row r="14245" spans="1:6" x14ac:dyDescent="0.25">
      <c r="A14245" t="s">
        <v>2394</v>
      </c>
      <c r="B14245" t="s">
        <v>2401</v>
      </c>
      <c r="C14245" t="b">
        <v>1</v>
      </c>
      <c r="D14245" t="s">
        <v>19</v>
      </c>
      <c r="E14245">
        <v>3644</v>
      </c>
      <c r="F14245">
        <v>2020</v>
      </c>
    </row>
    <row r="14246" spans="1:6" x14ac:dyDescent="0.25">
      <c r="A14246" t="s">
        <v>2400</v>
      </c>
      <c r="B14246" t="s">
        <v>2401</v>
      </c>
      <c r="C14246" t="b">
        <v>1</v>
      </c>
      <c r="D14246" t="s">
        <v>19</v>
      </c>
      <c r="E14246">
        <v>575</v>
      </c>
      <c r="F14246">
        <v>2020</v>
      </c>
    </row>
    <row r="14247" spans="1:6" x14ac:dyDescent="0.25">
      <c r="A14247" t="s">
        <v>2332</v>
      </c>
      <c r="B14247" t="s">
        <v>2372</v>
      </c>
      <c r="C14247" t="b">
        <v>0</v>
      </c>
      <c r="D14247" t="s">
        <v>55</v>
      </c>
      <c r="E14247">
        <v>0</v>
      </c>
      <c r="F14247">
        <v>2020</v>
      </c>
    </row>
    <row r="14248" spans="1:6" x14ac:dyDescent="0.25">
      <c r="A14248" t="s">
        <v>2400</v>
      </c>
      <c r="B14248" t="s">
        <v>2401</v>
      </c>
      <c r="C14248" t="b">
        <v>1</v>
      </c>
      <c r="D14248" t="s">
        <v>55</v>
      </c>
      <c r="E14248">
        <v>1510</v>
      </c>
      <c r="F14248">
        <v>2020</v>
      </c>
    </row>
    <row r="14249" spans="1:6" x14ac:dyDescent="0.25">
      <c r="A14249" t="s">
        <v>2408</v>
      </c>
      <c r="B14249" t="s">
        <v>2401</v>
      </c>
      <c r="C14249" t="b">
        <v>1</v>
      </c>
      <c r="D14249" t="s">
        <v>88</v>
      </c>
      <c r="E14249">
        <v>3630</v>
      </c>
      <c r="F14249">
        <v>2020</v>
      </c>
    </row>
    <row r="14250" spans="1:6" x14ac:dyDescent="0.25">
      <c r="A14250" t="s">
        <v>2408</v>
      </c>
      <c r="B14250" t="s">
        <v>2401</v>
      </c>
      <c r="C14250" t="b">
        <v>1</v>
      </c>
      <c r="D14250" t="s">
        <v>88</v>
      </c>
      <c r="E14250">
        <v>3548</v>
      </c>
      <c r="F14250">
        <v>2020</v>
      </c>
    </row>
    <row r="14251" spans="1:6" x14ac:dyDescent="0.25">
      <c r="A14251" t="s">
        <v>2400</v>
      </c>
      <c r="B14251" t="s">
        <v>2339</v>
      </c>
      <c r="C14251" t="b">
        <v>1</v>
      </c>
      <c r="D14251" t="s">
        <v>108</v>
      </c>
      <c r="E14251">
        <v>43763</v>
      </c>
      <c r="F14251">
        <v>2020</v>
      </c>
    </row>
    <row r="14252" spans="1:6" x14ac:dyDescent="0.25">
      <c r="A14252" t="s">
        <v>2454</v>
      </c>
      <c r="B14252" t="s">
        <v>2401</v>
      </c>
      <c r="C14252" t="b">
        <v>1</v>
      </c>
      <c r="D14252" t="s">
        <v>88</v>
      </c>
      <c r="E14252">
        <v>8428</v>
      </c>
      <c r="F14252">
        <v>2020</v>
      </c>
    </row>
    <row r="14253" spans="1:6" x14ac:dyDescent="0.25">
      <c r="A14253" t="s">
        <v>2400</v>
      </c>
      <c r="B14253" t="s">
        <v>2401</v>
      </c>
      <c r="C14253" t="b">
        <v>1</v>
      </c>
      <c r="D14253" t="s">
        <v>105</v>
      </c>
      <c r="E14253">
        <v>112367</v>
      </c>
      <c r="F14253">
        <v>2020</v>
      </c>
    </row>
    <row r="14254" spans="1:6" x14ac:dyDescent="0.25">
      <c r="A14254" t="s">
        <v>2454</v>
      </c>
      <c r="B14254" t="s">
        <v>2401</v>
      </c>
      <c r="C14254" t="b">
        <v>1</v>
      </c>
      <c r="D14254" t="s">
        <v>88</v>
      </c>
      <c r="E14254">
        <v>3504</v>
      </c>
      <c r="F14254">
        <v>2020</v>
      </c>
    </row>
    <row r="14255" spans="1:6" x14ac:dyDescent="0.25">
      <c r="A14255" t="s">
        <v>2400</v>
      </c>
      <c r="B14255" t="s">
        <v>2401</v>
      </c>
      <c r="C14255" t="b">
        <v>1</v>
      </c>
      <c r="D14255" t="s">
        <v>114</v>
      </c>
      <c r="E14255">
        <v>119941</v>
      </c>
      <c r="F14255">
        <v>2020</v>
      </c>
    </row>
    <row r="14256" spans="1:6" x14ac:dyDescent="0.25">
      <c r="A14256" t="s">
        <v>2394</v>
      </c>
      <c r="B14256" t="s">
        <v>2401</v>
      </c>
      <c r="C14256" t="b">
        <v>1</v>
      </c>
      <c r="D14256" t="s">
        <v>16</v>
      </c>
      <c r="E14256">
        <v>3556</v>
      </c>
      <c r="F14256">
        <v>2020</v>
      </c>
    </row>
    <row r="14257" spans="1:6" x14ac:dyDescent="0.25">
      <c r="A14257" t="s">
        <v>2394</v>
      </c>
      <c r="B14257" t="s">
        <v>2401</v>
      </c>
      <c r="C14257" t="b">
        <v>1</v>
      </c>
      <c r="D14257" t="s">
        <v>16</v>
      </c>
      <c r="E14257">
        <v>3652</v>
      </c>
      <c r="F14257">
        <v>2020</v>
      </c>
    </row>
    <row r="14258" spans="1:6" x14ac:dyDescent="0.25">
      <c r="A14258" t="s">
        <v>2394</v>
      </c>
      <c r="B14258" t="s">
        <v>2401</v>
      </c>
      <c r="C14258" t="b">
        <v>1</v>
      </c>
      <c r="D14258" t="s">
        <v>16</v>
      </c>
      <c r="E14258">
        <v>3694</v>
      </c>
      <c r="F14258">
        <v>2020</v>
      </c>
    </row>
    <row r="14259" spans="1:6" x14ac:dyDescent="0.25">
      <c r="A14259" t="s">
        <v>2394</v>
      </c>
      <c r="B14259" t="s">
        <v>2401</v>
      </c>
      <c r="C14259" t="b">
        <v>1</v>
      </c>
      <c r="D14259" t="s">
        <v>85</v>
      </c>
      <c r="E14259">
        <v>1408</v>
      </c>
      <c r="F14259">
        <v>2020</v>
      </c>
    </row>
    <row r="14260" spans="1:6" x14ac:dyDescent="0.25">
      <c r="A14260" t="s">
        <v>2332</v>
      </c>
      <c r="B14260" t="s">
        <v>2401</v>
      </c>
      <c r="C14260" t="b">
        <v>0</v>
      </c>
      <c r="D14260" t="s">
        <v>29</v>
      </c>
      <c r="E14260">
        <v>0</v>
      </c>
      <c r="F14260">
        <v>2020</v>
      </c>
    </row>
    <row r="14261" spans="1:6" x14ac:dyDescent="0.25">
      <c r="A14261" t="s">
        <v>2408</v>
      </c>
      <c r="B14261" t="s">
        <v>2352</v>
      </c>
      <c r="C14261" t="b">
        <v>0</v>
      </c>
      <c r="D14261" t="s">
        <v>15</v>
      </c>
      <c r="E14261">
        <v>227758</v>
      </c>
      <c r="F14261">
        <v>2020</v>
      </c>
    </row>
    <row r="14262" spans="1:6" x14ac:dyDescent="0.25">
      <c r="A14262" t="s">
        <v>2394</v>
      </c>
      <c r="B14262" t="s">
        <v>2401</v>
      </c>
      <c r="C14262" t="b">
        <v>1</v>
      </c>
      <c r="D14262" t="s">
        <v>79</v>
      </c>
      <c r="E14262">
        <v>1651</v>
      </c>
      <c r="F14262">
        <v>2020</v>
      </c>
    </row>
    <row r="14263" spans="1:6" x14ac:dyDescent="0.25">
      <c r="A14263" t="s">
        <v>2400</v>
      </c>
      <c r="B14263" t="s">
        <v>2339</v>
      </c>
      <c r="C14263" t="b">
        <v>1</v>
      </c>
      <c r="D14263" t="s">
        <v>40</v>
      </c>
      <c r="E14263">
        <v>79296</v>
      </c>
      <c r="F14263">
        <v>2020</v>
      </c>
    </row>
    <row r="14264" spans="1:6" x14ac:dyDescent="0.25">
      <c r="A14264" t="s">
        <v>2408</v>
      </c>
      <c r="B14264" t="s">
        <v>2401</v>
      </c>
      <c r="C14264" t="b">
        <v>0</v>
      </c>
      <c r="D14264" t="s">
        <v>19</v>
      </c>
      <c r="E14264">
        <v>3996</v>
      </c>
      <c r="F14264">
        <v>2020</v>
      </c>
    </row>
    <row r="14265" spans="1:6" x14ac:dyDescent="0.25">
      <c r="A14265" t="s">
        <v>2390</v>
      </c>
      <c r="B14265" t="s">
        <v>2401</v>
      </c>
      <c r="C14265" t="b">
        <v>0</v>
      </c>
      <c r="D14265" t="s">
        <v>52</v>
      </c>
      <c r="E14265">
        <v>1186</v>
      </c>
      <c r="F14265">
        <v>2020</v>
      </c>
    </row>
    <row r="14266" spans="1:6" x14ac:dyDescent="0.25">
      <c r="A14266" t="s">
        <v>2454</v>
      </c>
      <c r="B14266" t="s">
        <v>2401</v>
      </c>
      <c r="C14266" t="b">
        <v>0</v>
      </c>
      <c r="D14266" t="s">
        <v>55</v>
      </c>
      <c r="E14266">
        <v>3348</v>
      </c>
      <c r="F14266">
        <v>2020</v>
      </c>
    </row>
    <row r="14267" spans="1:6" x14ac:dyDescent="0.25">
      <c r="A14267" t="s">
        <v>2381</v>
      </c>
      <c r="B14267" t="s">
        <v>2401</v>
      </c>
      <c r="C14267" t="b">
        <v>0</v>
      </c>
      <c r="D14267" t="s">
        <v>85</v>
      </c>
      <c r="E14267">
        <v>664</v>
      </c>
      <c r="F14267">
        <v>2020</v>
      </c>
    </row>
    <row r="14268" spans="1:6" x14ac:dyDescent="0.25">
      <c r="A14268" t="s">
        <v>2390</v>
      </c>
      <c r="B14268" t="s">
        <v>2401</v>
      </c>
      <c r="C14268" t="b">
        <v>0</v>
      </c>
      <c r="D14268" t="s">
        <v>85</v>
      </c>
      <c r="E14268">
        <v>2483</v>
      </c>
      <c r="F14268">
        <v>2020</v>
      </c>
    </row>
    <row r="14269" spans="1:6" x14ac:dyDescent="0.25">
      <c r="A14269" t="s">
        <v>2454</v>
      </c>
      <c r="B14269" t="s">
        <v>2401</v>
      </c>
      <c r="C14269" t="b">
        <v>1</v>
      </c>
      <c r="D14269" t="s">
        <v>88</v>
      </c>
      <c r="E14269">
        <v>5235</v>
      </c>
      <c r="F14269">
        <v>2020</v>
      </c>
    </row>
    <row r="14270" spans="1:6" x14ac:dyDescent="0.25">
      <c r="A14270" t="s">
        <v>2338</v>
      </c>
      <c r="B14270" t="s">
        <v>2401</v>
      </c>
      <c r="C14270" t="b">
        <v>0</v>
      </c>
      <c r="D14270" t="s">
        <v>93</v>
      </c>
      <c r="E14270">
        <v>1521</v>
      </c>
      <c r="F14270">
        <v>2020</v>
      </c>
    </row>
    <row r="14271" spans="1:6" x14ac:dyDescent="0.25">
      <c r="A14271" t="s">
        <v>2400</v>
      </c>
      <c r="B14271" t="s">
        <v>2401</v>
      </c>
      <c r="C14271" t="b">
        <v>1</v>
      </c>
      <c r="D14271" t="s">
        <v>12</v>
      </c>
      <c r="E14271">
        <v>53864</v>
      </c>
      <c r="F14271">
        <v>2020</v>
      </c>
    </row>
    <row r="14272" spans="1:6" x14ac:dyDescent="0.25">
      <c r="A14272" t="s">
        <v>2454</v>
      </c>
      <c r="B14272" t="s">
        <v>2401</v>
      </c>
      <c r="C14272" t="b">
        <v>1</v>
      </c>
      <c r="D14272" t="s">
        <v>88</v>
      </c>
      <c r="E14272">
        <v>2421</v>
      </c>
      <c r="F14272">
        <v>2020</v>
      </c>
    </row>
    <row r="14273" spans="1:6" x14ac:dyDescent="0.25">
      <c r="A14273" t="s">
        <v>2408</v>
      </c>
      <c r="B14273" t="s">
        <v>2401</v>
      </c>
      <c r="C14273" t="b">
        <v>0</v>
      </c>
      <c r="D14273" t="s">
        <v>85</v>
      </c>
      <c r="E14273">
        <v>2979</v>
      </c>
      <c r="F14273">
        <v>2020</v>
      </c>
    </row>
    <row r="14274" spans="1:6" x14ac:dyDescent="0.25">
      <c r="A14274" t="s">
        <v>2394</v>
      </c>
      <c r="B14274" t="s">
        <v>2401</v>
      </c>
      <c r="C14274" t="b">
        <v>0</v>
      </c>
      <c r="D14274" t="s">
        <v>79</v>
      </c>
      <c r="E14274">
        <v>2668</v>
      </c>
      <c r="F14274">
        <v>2020</v>
      </c>
    </row>
    <row r="14275" spans="1:6" x14ac:dyDescent="0.25">
      <c r="A14275" t="s">
        <v>2408</v>
      </c>
      <c r="B14275" t="s">
        <v>2401</v>
      </c>
      <c r="C14275" t="b">
        <v>1</v>
      </c>
      <c r="D14275" t="s">
        <v>88</v>
      </c>
      <c r="E14275">
        <v>3535</v>
      </c>
      <c r="F14275">
        <v>2020</v>
      </c>
    </row>
    <row r="14276" spans="1:6" x14ac:dyDescent="0.25">
      <c r="A14276" t="s">
        <v>2394</v>
      </c>
      <c r="B14276" t="s">
        <v>2401</v>
      </c>
      <c r="C14276" t="b">
        <v>1</v>
      </c>
      <c r="D14276" t="s">
        <v>97</v>
      </c>
      <c r="E14276">
        <v>23326</v>
      </c>
      <c r="F14276">
        <v>2020</v>
      </c>
    </row>
    <row r="14277" spans="1:6" x14ac:dyDescent="0.25">
      <c r="A14277" t="s">
        <v>2400</v>
      </c>
      <c r="B14277" t="s">
        <v>2372</v>
      </c>
      <c r="C14277" t="b">
        <v>1</v>
      </c>
      <c r="D14277" t="s">
        <v>19</v>
      </c>
      <c r="E14277">
        <v>9910</v>
      </c>
      <c r="F14277">
        <v>2020</v>
      </c>
    </row>
    <row r="14278" spans="1:6" x14ac:dyDescent="0.25">
      <c r="A14278" t="s">
        <v>2408</v>
      </c>
      <c r="B14278" t="s">
        <v>2401</v>
      </c>
      <c r="C14278" t="b">
        <v>1</v>
      </c>
      <c r="D14278" t="s">
        <v>15</v>
      </c>
      <c r="E14278">
        <v>1865</v>
      </c>
      <c r="F14278">
        <v>2020</v>
      </c>
    </row>
    <row r="14279" spans="1:6" x14ac:dyDescent="0.25">
      <c r="A14279" t="s">
        <v>2353</v>
      </c>
      <c r="B14279" t="s">
        <v>2401</v>
      </c>
      <c r="C14279" t="b">
        <v>0</v>
      </c>
      <c r="D14279" t="s">
        <v>60</v>
      </c>
      <c r="E14279">
        <v>62</v>
      </c>
      <c r="F14279">
        <v>2020</v>
      </c>
    </row>
    <row r="14280" spans="1:6" x14ac:dyDescent="0.25">
      <c r="A14280" t="s">
        <v>2400</v>
      </c>
      <c r="B14280" t="s">
        <v>2401</v>
      </c>
      <c r="C14280" t="b">
        <v>1</v>
      </c>
      <c r="D14280" t="s">
        <v>60</v>
      </c>
      <c r="E14280">
        <v>50</v>
      </c>
      <c r="F14280">
        <v>2020</v>
      </c>
    </row>
    <row r="14281" spans="1:6" x14ac:dyDescent="0.25">
      <c r="A14281" t="s">
        <v>2353</v>
      </c>
      <c r="B14281" t="s">
        <v>2401</v>
      </c>
      <c r="C14281" t="b">
        <v>0</v>
      </c>
      <c r="D14281" t="s">
        <v>60</v>
      </c>
      <c r="E14281">
        <v>47</v>
      </c>
      <c r="F14281">
        <v>2020</v>
      </c>
    </row>
    <row r="14282" spans="1:6" x14ac:dyDescent="0.25">
      <c r="A14282" t="s">
        <v>2353</v>
      </c>
      <c r="B14282" t="s">
        <v>2401</v>
      </c>
      <c r="C14282" t="b">
        <v>0</v>
      </c>
      <c r="D14282" t="s">
        <v>60</v>
      </c>
      <c r="E14282">
        <v>28</v>
      </c>
      <c r="F14282">
        <v>2020</v>
      </c>
    </row>
    <row r="14283" spans="1:6" x14ac:dyDescent="0.25">
      <c r="A14283" t="s">
        <v>2400</v>
      </c>
      <c r="B14283" t="s">
        <v>2401</v>
      </c>
      <c r="C14283" t="b">
        <v>1</v>
      </c>
      <c r="D14283" t="s">
        <v>60</v>
      </c>
      <c r="E14283">
        <v>156</v>
      </c>
      <c r="F14283">
        <v>2020</v>
      </c>
    </row>
    <row r="14284" spans="1:6" x14ac:dyDescent="0.25">
      <c r="A14284" t="s">
        <v>2332</v>
      </c>
      <c r="B14284" t="s">
        <v>2401</v>
      </c>
      <c r="C14284" t="b">
        <v>0</v>
      </c>
      <c r="D14284" t="s">
        <v>60</v>
      </c>
      <c r="E14284">
        <v>0</v>
      </c>
      <c r="F14284">
        <v>2020</v>
      </c>
    </row>
    <row r="14285" spans="1:6" x14ac:dyDescent="0.25">
      <c r="A14285" t="s">
        <v>2400</v>
      </c>
      <c r="B14285" t="s">
        <v>2401</v>
      </c>
      <c r="C14285" t="b">
        <v>1</v>
      </c>
      <c r="D14285" t="s">
        <v>60</v>
      </c>
      <c r="E14285">
        <v>169</v>
      </c>
      <c r="F14285">
        <v>2020</v>
      </c>
    </row>
    <row r="14286" spans="1:6" x14ac:dyDescent="0.25">
      <c r="A14286" t="s">
        <v>2400</v>
      </c>
      <c r="B14286" t="s">
        <v>2401</v>
      </c>
      <c r="C14286" t="b">
        <v>1</v>
      </c>
      <c r="D14286" t="s">
        <v>60</v>
      </c>
      <c r="E14286">
        <v>161</v>
      </c>
      <c r="F14286">
        <v>2020</v>
      </c>
    </row>
    <row r="14287" spans="1:6" x14ac:dyDescent="0.25">
      <c r="A14287" t="s">
        <v>2332</v>
      </c>
      <c r="B14287" t="s">
        <v>2401</v>
      </c>
      <c r="C14287" t="b">
        <v>0</v>
      </c>
      <c r="D14287" t="s">
        <v>60</v>
      </c>
      <c r="E14287">
        <v>0</v>
      </c>
      <c r="F14287">
        <v>2020</v>
      </c>
    </row>
    <row r="14288" spans="1:6" x14ac:dyDescent="0.25">
      <c r="A14288" t="s">
        <v>2400</v>
      </c>
      <c r="B14288" t="s">
        <v>2401</v>
      </c>
      <c r="C14288" t="b">
        <v>1</v>
      </c>
      <c r="D14288" t="s">
        <v>60</v>
      </c>
      <c r="E14288">
        <v>122</v>
      </c>
      <c r="F14288">
        <v>2020</v>
      </c>
    </row>
    <row r="14289" spans="1:6" x14ac:dyDescent="0.25">
      <c r="A14289" t="s">
        <v>2400</v>
      </c>
      <c r="B14289" t="s">
        <v>2401</v>
      </c>
      <c r="C14289" t="b">
        <v>1</v>
      </c>
      <c r="D14289" t="s">
        <v>58</v>
      </c>
      <c r="E14289">
        <v>842</v>
      </c>
      <c r="F14289">
        <v>2020</v>
      </c>
    </row>
    <row r="14290" spans="1:6" x14ac:dyDescent="0.25">
      <c r="A14290" t="s">
        <v>2400</v>
      </c>
      <c r="B14290" t="s">
        <v>2401</v>
      </c>
      <c r="C14290" t="b">
        <v>1</v>
      </c>
      <c r="D14290" t="s">
        <v>58</v>
      </c>
      <c r="E14290">
        <v>405</v>
      </c>
      <c r="F14290">
        <v>2020</v>
      </c>
    </row>
    <row r="14291" spans="1:6" x14ac:dyDescent="0.25">
      <c r="A14291" t="s">
        <v>2394</v>
      </c>
      <c r="B14291" t="s">
        <v>2401</v>
      </c>
      <c r="C14291" t="b">
        <v>1</v>
      </c>
      <c r="D14291" t="s">
        <v>52</v>
      </c>
      <c r="E14291">
        <v>3962</v>
      </c>
      <c r="F14291">
        <v>2020</v>
      </c>
    </row>
    <row r="14292" spans="1:6" x14ac:dyDescent="0.25">
      <c r="A14292" t="s">
        <v>2332</v>
      </c>
      <c r="B14292" t="s">
        <v>2372</v>
      </c>
      <c r="C14292" t="b">
        <v>0</v>
      </c>
      <c r="D14292" t="s">
        <v>37</v>
      </c>
      <c r="E14292">
        <v>-4</v>
      </c>
      <c r="F14292">
        <v>2020</v>
      </c>
    </row>
    <row r="14293" spans="1:6" x14ac:dyDescent="0.25">
      <c r="A14293" t="s">
        <v>2394</v>
      </c>
      <c r="B14293" t="s">
        <v>2401</v>
      </c>
      <c r="C14293" t="b">
        <v>1</v>
      </c>
      <c r="D14293" t="s">
        <v>37</v>
      </c>
      <c r="E14293">
        <v>2978</v>
      </c>
      <c r="F14293">
        <v>2020</v>
      </c>
    </row>
    <row r="14294" spans="1:6" x14ac:dyDescent="0.25">
      <c r="A14294" t="s">
        <v>2400</v>
      </c>
      <c r="B14294" t="s">
        <v>2339</v>
      </c>
      <c r="C14294" t="b">
        <v>1</v>
      </c>
      <c r="D14294" t="s">
        <v>95</v>
      </c>
      <c r="E14294">
        <v>177422</v>
      </c>
      <c r="F14294">
        <v>2020</v>
      </c>
    </row>
    <row r="14295" spans="1:6" x14ac:dyDescent="0.25">
      <c r="A14295" t="s">
        <v>2400</v>
      </c>
      <c r="B14295" t="s">
        <v>2401</v>
      </c>
      <c r="C14295" t="b">
        <v>1</v>
      </c>
      <c r="D14295" t="s">
        <v>97</v>
      </c>
      <c r="E14295">
        <v>17990</v>
      </c>
      <c r="F14295">
        <v>2020</v>
      </c>
    </row>
    <row r="14296" spans="1:6" x14ac:dyDescent="0.25">
      <c r="A14296" t="s">
        <v>2400</v>
      </c>
      <c r="B14296" t="s">
        <v>2401</v>
      </c>
      <c r="C14296" t="b">
        <v>1</v>
      </c>
      <c r="D14296" t="s">
        <v>97</v>
      </c>
      <c r="E14296">
        <v>18564</v>
      </c>
      <c r="F14296">
        <v>2020</v>
      </c>
    </row>
    <row r="14297" spans="1:6" x14ac:dyDescent="0.25">
      <c r="A14297" t="s">
        <v>2446</v>
      </c>
      <c r="B14297" t="s">
        <v>2401</v>
      </c>
      <c r="C14297" t="b">
        <v>1</v>
      </c>
      <c r="D14297" t="s">
        <v>88</v>
      </c>
      <c r="E14297">
        <v>9557</v>
      </c>
      <c r="F14297">
        <v>2020</v>
      </c>
    </row>
    <row r="14298" spans="1:6" x14ac:dyDescent="0.25">
      <c r="A14298" t="s">
        <v>2400</v>
      </c>
      <c r="B14298" t="s">
        <v>2401</v>
      </c>
      <c r="C14298" t="b">
        <v>1</v>
      </c>
      <c r="D14298" t="s">
        <v>79</v>
      </c>
      <c r="E14298">
        <v>3450</v>
      </c>
      <c r="F14298">
        <v>2020</v>
      </c>
    </row>
    <row r="14299" spans="1:6" x14ac:dyDescent="0.25">
      <c r="A14299" t="s">
        <v>2400</v>
      </c>
      <c r="B14299" t="s">
        <v>2401</v>
      </c>
      <c r="C14299" t="b">
        <v>1</v>
      </c>
      <c r="D14299" t="s">
        <v>55</v>
      </c>
      <c r="E14299">
        <v>261</v>
      </c>
      <c r="F14299">
        <v>2020</v>
      </c>
    </row>
    <row r="14300" spans="1:6" x14ac:dyDescent="0.25">
      <c r="A14300" t="s">
        <v>2400</v>
      </c>
      <c r="B14300" t="s">
        <v>2401</v>
      </c>
      <c r="C14300" t="b">
        <v>1</v>
      </c>
      <c r="D14300" t="s">
        <v>85</v>
      </c>
      <c r="E14300">
        <v>268</v>
      </c>
      <c r="F14300">
        <v>2020</v>
      </c>
    </row>
    <row r="14301" spans="1:6" x14ac:dyDescent="0.25">
      <c r="A14301" t="s">
        <v>2400</v>
      </c>
      <c r="B14301" t="s">
        <v>2401</v>
      </c>
      <c r="C14301" t="b">
        <v>1</v>
      </c>
      <c r="D14301" t="s">
        <v>85</v>
      </c>
      <c r="E14301">
        <v>141</v>
      </c>
      <c r="F14301">
        <v>2020</v>
      </c>
    </row>
    <row r="14302" spans="1:6" x14ac:dyDescent="0.25">
      <c r="A14302" t="s">
        <v>2400</v>
      </c>
      <c r="B14302" t="s">
        <v>2401</v>
      </c>
      <c r="C14302" t="b">
        <v>1</v>
      </c>
      <c r="D14302" t="s">
        <v>85</v>
      </c>
      <c r="E14302">
        <v>29</v>
      </c>
      <c r="F14302">
        <v>2020</v>
      </c>
    </row>
    <row r="14303" spans="1:6" x14ac:dyDescent="0.25">
      <c r="A14303" t="s">
        <v>2400</v>
      </c>
      <c r="B14303" t="s">
        <v>2401</v>
      </c>
      <c r="C14303" t="b">
        <v>1</v>
      </c>
      <c r="D14303" t="s">
        <v>85</v>
      </c>
      <c r="E14303">
        <v>29</v>
      </c>
      <c r="F14303">
        <v>2020</v>
      </c>
    </row>
    <row r="14304" spans="1:6" x14ac:dyDescent="0.25">
      <c r="A14304" t="s">
        <v>2394</v>
      </c>
      <c r="B14304" t="s">
        <v>2401</v>
      </c>
      <c r="C14304" t="b">
        <v>1</v>
      </c>
      <c r="D14304" t="s">
        <v>97</v>
      </c>
      <c r="E14304">
        <v>23846</v>
      </c>
      <c r="F14304">
        <v>2020</v>
      </c>
    </row>
    <row r="14305" spans="1:6" x14ac:dyDescent="0.25">
      <c r="A14305" t="s">
        <v>2332</v>
      </c>
      <c r="B14305" t="s">
        <v>2401</v>
      </c>
      <c r="C14305" t="b">
        <v>0</v>
      </c>
      <c r="D14305" t="s">
        <v>88</v>
      </c>
      <c r="E14305">
        <v>0</v>
      </c>
      <c r="F14305">
        <v>2020</v>
      </c>
    </row>
    <row r="14306" spans="1:6" x14ac:dyDescent="0.25">
      <c r="A14306" t="s">
        <v>2400</v>
      </c>
      <c r="B14306" t="s">
        <v>2401</v>
      </c>
      <c r="C14306" t="b">
        <v>1</v>
      </c>
      <c r="D14306" t="s">
        <v>88</v>
      </c>
      <c r="E14306">
        <v>3473</v>
      </c>
      <c r="F14306">
        <v>2020</v>
      </c>
    </row>
    <row r="14307" spans="1:6" x14ac:dyDescent="0.25">
      <c r="A14307" t="s">
        <v>2353</v>
      </c>
      <c r="B14307" t="s">
        <v>2350</v>
      </c>
      <c r="C14307" t="b">
        <v>0</v>
      </c>
      <c r="D14307" t="s">
        <v>173</v>
      </c>
      <c r="E14307">
        <v>20.515999999999998</v>
      </c>
      <c r="F14307">
        <v>2020</v>
      </c>
    </row>
    <row r="14308" spans="1:6" x14ac:dyDescent="0.25">
      <c r="A14308" t="s">
        <v>2454</v>
      </c>
      <c r="B14308" t="s">
        <v>2352</v>
      </c>
      <c r="C14308" t="b">
        <v>0</v>
      </c>
      <c r="D14308" t="s">
        <v>173</v>
      </c>
      <c r="E14308">
        <v>56628.383999999998</v>
      </c>
      <c r="F14308">
        <v>2020</v>
      </c>
    </row>
    <row r="14309" spans="1:6" x14ac:dyDescent="0.25">
      <c r="A14309" t="s">
        <v>2400</v>
      </c>
      <c r="B14309" t="s">
        <v>2401</v>
      </c>
      <c r="C14309" t="b">
        <v>1</v>
      </c>
      <c r="D14309" t="s">
        <v>8</v>
      </c>
      <c r="E14309">
        <v>82470</v>
      </c>
      <c r="F14309">
        <v>2020</v>
      </c>
    </row>
    <row r="14310" spans="1:6" x14ac:dyDescent="0.25">
      <c r="A14310" t="s">
        <v>2400</v>
      </c>
      <c r="B14310" t="s">
        <v>2401</v>
      </c>
      <c r="C14310" t="b">
        <v>1</v>
      </c>
      <c r="D14310" t="s">
        <v>27</v>
      </c>
      <c r="E14310">
        <v>122427</v>
      </c>
      <c r="F14310">
        <v>2020</v>
      </c>
    </row>
    <row r="14311" spans="1:6" x14ac:dyDescent="0.25">
      <c r="A14311" t="s">
        <v>2400</v>
      </c>
      <c r="B14311" t="s">
        <v>2401</v>
      </c>
      <c r="C14311" t="b">
        <v>1</v>
      </c>
      <c r="D14311" t="s">
        <v>114</v>
      </c>
      <c r="E14311">
        <v>21464</v>
      </c>
      <c r="F14311">
        <v>2020</v>
      </c>
    </row>
    <row r="14312" spans="1:6" x14ac:dyDescent="0.25">
      <c r="A14312" t="s">
        <v>2454</v>
      </c>
      <c r="B14312" t="s">
        <v>2401</v>
      </c>
      <c r="C14312" t="b">
        <v>1</v>
      </c>
      <c r="D14312" t="s">
        <v>79</v>
      </c>
      <c r="E14312">
        <v>5552</v>
      </c>
      <c r="F14312">
        <v>2020</v>
      </c>
    </row>
    <row r="14313" spans="1:6" x14ac:dyDescent="0.25">
      <c r="A14313" t="s">
        <v>2454</v>
      </c>
      <c r="B14313" t="s">
        <v>2401</v>
      </c>
      <c r="C14313" t="b">
        <v>1</v>
      </c>
      <c r="D14313" t="s">
        <v>19</v>
      </c>
      <c r="E14313">
        <v>1553</v>
      </c>
      <c r="F14313">
        <v>2020</v>
      </c>
    </row>
    <row r="14314" spans="1:6" x14ac:dyDescent="0.25">
      <c r="A14314" t="s">
        <v>2454</v>
      </c>
      <c r="B14314" t="s">
        <v>2401</v>
      </c>
      <c r="C14314" t="b">
        <v>1</v>
      </c>
      <c r="D14314" t="s">
        <v>79</v>
      </c>
      <c r="E14314">
        <v>3202</v>
      </c>
      <c r="F14314">
        <v>2020</v>
      </c>
    </row>
    <row r="14315" spans="1:6" x14ac:dyDescent="0.25">
      <c r="A14315" t="s">
        <v>2454</v>
      </c>
      <c r="B14315" t="s">
        <v>2401</v>
      </c>
      <c r="C14315" t="b">
        <v>1</v>
      </c>
      <c r="D14315" t="s">
        <v>79</v>
      </c>
      <c r="E14315">
        <v>2813</v>
      </c>
      <c r="F14315">
        <v>2020</v>
      </c>
    </row>
    <row r="14316" spans="1:6" x14ac:dyDescent="0.25">
      <c r="A14316" t="s">
        <v>2454</v>
      </c>
      <c r="B14316" t="s">
        <v>2401</v>
      </c>
      <c r="C14316" t="b">
        <v>1</v>
      </c>
      <c r="D14316" t="s">
        <v>79</v>
      </c>
      <c r="E14316">
        <v>6154</v>
      </c>
      <c r="F14316">
        <v>2020</v>
      </c>
    </row>
    <row r="14317" spans="1:6" x14ac:dyDescent="0.25">
      <c r="A14317" t="s">
        <v>2454</v>
      </c>
      <c r="B14317" t="s">
        <v>2401</v>
      </c>
      <c r="C14317" t="b">
        <v>1</v>
      </c>
      <c r="D14317" t="s">
        <v>19</v>
      </c>
      <c r="E14317">
        <v>1721</v>
      </c>
      <c r="F14317">
        <v>2020</v>
      </c>
    </row>
    <row r="14318" spans="1:6" x14ac:dyDescent="0.25">
      <c r="A14318" t="s">
        <v>2454</v>
      </c>
      <c r="B14318" t="s">
        <v>2401</v>
      </c>
      <c r="C14318" t="b">
        <v>1</v>
      </c>
      <c r="D14318" t="s">
        <v>15</v>
      </c>
      <c r="E14318">
        <v>2126</v>
      </c>
      <c r="F14318">
        <v>2020</v>
      </c>
    </row>
    <row r="14319" spans="1:6" x14ac:dyDescent="0.25">
      <c r="A14319" t="s">
        <v>2454</v>
      </c>
      <c r="B14319" t="s">
        <v>2401</v>
      </c>
      <c r="C14319" t="b">
        <v>1</v>
      </c>
      <c r="D14319" t="s">
        <v>15</v>
      </c>
      <c r="E14319">
        <v>1619</v>
      </c>
      <c r="F14319">
        <v>2020</v>
      </c>
    </row>
    <row r="14320" spans="1:6" x14ac:dyDescent="0.25">
      <c r="A14320" t="s">
        <v>2332</v>
      </c>
      <c r="B14320" t="s">
        <v>2429</v>
      </c>
      <c r="C14320" t="b">
        <v>0</v>
      </c>
      <c r="D14320" t="s">
        <v>74</v>
      </c>
      <c r="E14320">
        <v>0</v>
      </c>
      <c r="F14320">
        <v>2020</v>
      </c>
    </row>
    <row r="14321" spans="1:6" x14ac:dyDescent="0.25">
      <c r="A14321" t="s">
        <v>2353</v>
      </c>
      <c r="B14321" t="s">
        <v>2429</v>
      </c>
      <c r="C14321" t="b">
        <v>0</v>
      </c>
      <c r="D14321" t="s">
        <v>74</v>
      </c>
      <c r="E14321">
        <v>125038</v>
      </c>
      <c r="F14321">
        <v>2020</v>
      </c>
    </row>
    <row r="14322" spans="1:6" x14ac:dyDescent="0.25">
      <c r="A14322" t="s">
        <v>2394</v>
      </c>
      <c r="B14322" t="s">
        <v>2401</v>
      </c>
      <c r="C14322" t="b">
        <v>0</v>
      </c>
      <c r="D14322" t="s">
        <v>79</v>
      </c>
      <c r="E14322">
        <v>2140</v>
      </c>
      <c r="F14322">
        <v>2020</v>
      </c>
    </row>
    <row r="14323" spans="1:6" x14ac:dyDescent="0.25">
      <c r="A14323" t="s">
        <v>2400</v>
      </c>
      <c r="B14323" t="s">
        <v>2401</v>
      </c>
      <c r="C14323" t="b">
        <v>1</v>
      </c>
      <c r="D14323" t="s">
        <v>60</v>
      </c>
      <c r="E14323">
        <v>1615</v>
      </c>
      <c r="F14323">
        <v>2020</v>
      </c>
    </row>
    <row r="14324" spans="1:6" x14ac:dyDescent="0.25">
      <c r="A14324" t="s">
        <v>2454</v>
      </c>
      <c r="B14324" t="s">
        <v>2401</v>
      </c>
      <c r="C14324" t="b">
        <v>1</v>
      </c>
      <c r="D14324" t="s">
        <v>119</v>
      </c>
      <c r="E14324">
        <v>3209</v>
      </c>
      <c r="F14324">
        <v>2020</v>
      </c>
    </row>
    <row r="14325" spans="1:6" x14ac:dyDescent="0.25">
      <c r="A14325" t="s">
        <v>2394</v>
      </c>
      <c r="B14325" t="s">
        <v>2401</v>
      </c>
      <c r="C14325" t="b">
        <v>1</v>
      </c>
      <c r="D14325" t="s">
        <v>85</v>
      </c>
      <c r="E14325">
        <v>6806</v>
      </c>
      <c r="F14325">
        <v>2020</v>
      </c>
    </row>
    <row r="14326" spans="1:6" x14ac:dyDescent="0.25">
      <c r="A14326" t="s">
        <v>2394</v>
      </c>
      <c r="B14326" t="s">
        <v>2401</v>
      </c>
      <c r="C14326" t="b">
        <v>1</v>
      </c>
      <c r="D14326" t="s">
        <v>60</v>
      </c>
      <c r="E14326">
        <v>8799</v>
      </c>
      <c r="F14326">
        <v>2020</v>
      </c>
    </row>
    <row r="14327" spans="1:6" x14ac:dyDescent="0.25">
      <c r="A14327" t="s">
        <v>2394</v>
      </c>
      <c r="B14327" t="s">
        <v>2401</v>
      </c>
      <c r="C14327" t="b">
        <v>1</v>
      </c>
      <c r="D14327" t="s">
        <v>85</v>
      </c>
      <c r="E14327">
        <v>3306</v>
      </c>
      <c r="F14327">
        <v>2020</v>
      </c>
    </row>
    <row r="14328" spans="1:6" x14ac:dyDescent="0.25">
      <c r="A14328" t="s">
        <v>2394</v>
      </c>
      <c r="B14328" t="s">
        <v>2401</v>
      </c>
      <c r="C14328" t="b">
        <v>1</v>
      </c>
      <c r="D14328" t="s">
        <v>85</v>
      </c>
      <c r="E14328">
        <v>6591</v>
      </c>
      <c r="F14328">
        <v>2020</v>
      </c>
    </row>
    <row r="14329" spans="1:6" x14ac:dyDescent="0.25">
      <c r="A14329" t="s">
        <v>2394</v>
      </c>
      <c r="B14329" t="s">
        <v>2401</v>
      </c>
      <c r="C14329" t="b">
        <v>1</v>
      </c>
      <c r="D14329" t="s">
        <v>85</v>
      </c>
      <c r="E14329">
        <v>7081</v>
      </c>
      <c r="F14329">
        <v>2020</v>
      </c>
    </row>
    <row r="14330" spans="1:6" x14ac:dyDescent="0.25">
      <c r="A14330" t="s">
        <v>2394</v>
      </c>
      <c r="B14330" t="s">
        <v>2401</v>
      </c>
      <c r="C14330" t="b">
        <v>1</v>
      </c>
      <c r="D14330" t="s">
        <v>19</v>
      </c>
      <c r="E14330">
        <v>1583</v>
      </c>
      <c r="F14330">
        <v>2020</v>
      </c>
    </row>
    <row r="14331" spans="1:6" x14ac:dyDescent="0.25">
      <c r="A14331" t="s">
        <v>2394</v>
      </c>
      <c r="B14331" t="s">
        <v>2401</v>
      </c>
      <c r="C14331" t="b">
        <v>1</v>
      </c>
      <c r="D14331" t="s">
        <v>19</v>
      </c>
      <c r="E14331">
        <v>1583</v>
      </c>
      <c r="F14331">
        <v>2020</v>
      </c>
    </row>
    <row r="14332" spans="1:6" x14ac:dyDescent="0.25">
      <c r="A14332" t="s">
        <v>2390</v>
      </c>
      <c r="B14332" t="s">
        <v>2401</v>
      </c>
      <c r="C14332" t="b">
        <v>1</v>
      </c>
      <c r="D14332" t="s">
        <v>15</v>
      </c>
      <c r="E14332">
        <v>2658</v>
      </c>
      <c r="F14332">
        <v>2020</v>
      </c>
    </row>
    <row r="14333" spans="1:6" x14ac:dyDescent="0.25">
      <c r="A14333" t="s">
        <v>2400</v>
      </c>
      <c r="B14333" t="s">
        <v>2401</v>
      </c>
      <c r="C14333" t="b">
        <v>1</v>
      </c>
      <c r="D14333" t="s">
        <v>16</v>
      </c>
      <c r="E14333">
        <v>3503</v>
      </c>
      <c r="F14333">
        <v>2020</v>
      </c>
    </row>
    <row r="14334" spans="1:6" x14ac:dyDescent="0.25">
      <c r="A14334" t="s">
        <v>2400</v>
      </c>
      <c r="B14334" t="s">
        <v>2401</v>
      </c>
      <c r="C14334" t="b">
        <v>1</v>
      </c>
      <c r="D14334" t="s">
        <v>60</v>
      </c>
      <c r="E14334">
        <v>1381</v>
      </c>
      <c r="F14334">
        <v>2020</v>
      </c>
    </row>
    <row r="14335" spans="1:6" x14ac:dyDescent="0.25">
      <c r="A14335" t="s">
        <v>2446</v>
      </c>
      <c r="B14335" t="s">
        <v>2401</v>
      </c>
      <c r="C14335" t="b">
        <v>1</v>
      </c>
      <c r="D14335" t="s">
        <v>88</v>
      </c>
      <c r="E14335">
        <v>6626</v>
      </c>
      <c r="F14335">
        <v>2020</v>
      </c>
    </row>
    <row r="14336" spans="1:6" x14ac:dyDescent="0.25">
      <c r="A14336" t="s">
        <v>2394</v>
      </c>
      <c r="B14336" t="s">
        <v>2401</v>
      </c>
      <c r="C14336" t="b">
        <v>1</v>
      </c>
      <c r="D14336" t="s">
        <v>88</v>
      </c>
      <c r="E14336">
        <v>8146</v>
      </c>
      <c r="F14336">
        <v>2020</v>
      </c>
    </row>
    <row r="14337" spans="1:6" x14ac:dyDescent="0.25">
      <c r="A14337" t="s">
        <v>2381</v>
      </c>
      <c r="B14337" t="s">
        <v>2401</v>
      </c>
      <c r="C14337" t="b">
        <v>1</v>
      </c>
      <c r="D14337" t="s">
        <v>15</v>
      </c>
      <c r="E14337">
        <v>6431</v>
      </c>
      <c r="F14337">
        <v>2020</v>
      </c>
    </row>
    <row r="14338" spans="1:6" x14ac:dyDescent="0.25">
      <c r="A14338" t="s">
        <v>2400</v>
      </c>
      <c r="B14338" t="s">
        <v>2401</v>
      </c>
      <c r="C14338" t="b">
        <v>1</v>
      </c>
      <c r="D14338" t="s">
        <v>114</v>
      </c>
      <c r="E14338">
        <v>36984.42</v>
      </c>
      <c r="F14338">
        <v>2020</v>
      </c>
    </row>
    <row r="14339" spans="1:6" x14ac:dyDescent="0.25">
      <c r="A14339" t="s">
        <v>2400</v>
      </c>
      <c r="B14339" t="s">
        <v>2339</v>
      </c>
      <c r="C14339" t="b">
        <v>1</v>
      </c>
      <c r="D14339" t="s">
        <v>37</v>
      </c>
      <c r="E14339">
        <v>109175</v>
      </c>
      <c r="F14339">
        <v>2020</v>
      </c>
    </row>
    <row r="14340" spans="1:6" x14ac:dyDescent="0.25">
      <c r="A14340" t="s">
        <v>2394</v>
      </c>
      <c r="B14340" t="s">
        <v>2401</v>
      </c>
      <c r="C14340" t="b">
        <v>1</v>
      </c>
      <c r="D14340" t="s">
        <v>93</v>
      </c>
      <c r="E14340">
        <v>3477</v>
      </c>
      <c r="F14340">
        <v>2020</v>
      </c>
    </row>
    <row r="14341" spans="1:6" x14ac:dyDescent="0.25">
      <c r="A14341" t="s">
        <v>2394</v>
      </c>
      <c r="B14341" t="s">
        <v>2401</v>
      </c>
      <c r="C14341" t="b">
        <v>1</v>
      </c>
      <c r="D14341" t="s">
        <v>82</v>
      </c>
      <c r="E14341">
        <v>2832</v>
      </c>
      <c r="F14341">
        <v>2020</v>
      </c>
    </row>
    <row r="14342" spans="1:6" x14ac:dyDescent="0.25">
      <c r="A14342" t="s">
        <v>2394</v>
      </c>
      <c r="B14342" t="s">
        <v>2401</v>
      </c>
      <c r="C14342" t="b">
        <v>1</v>
      </c>
      <c r="D14342" t="s">
        <v>22</v>
      </c>
      <c r="E14342">
        <v>5128</v>
      </c>
      <c r="F14342">
        <v>2020</v>
      </c>
    </row>
    <row r="14343" spans="1:6" x14ac:dyDescent="0.25">
      <c r="A14343" t="s">
        <v>2394</v>
      </c>
      <c r="B14343" t="s">
        <v>2339</v>
      </c>
      <c r="C14343" t="b">
        <v>1</v>
      </c>
      <c r="D14343" t="s">
        <v>71</v>
      </c>
      <c r="E14343">
        <v>12475</v>
      </c>
      <c r="F14343">
        <v>2020</v>
      </c>
    </row>
    <row r="14344" spans="1:6" x14ac:dyDescent="0.25">
      <c r="A14344" t="s">
        <v>2400</v>
      </c>
      <c r="B14344" t="s">
        <v>2401</v>
      </c>
      <c r="C14344" t="b">
        <v>1</v>
      </c>
      <c r="D14344" t="s">
        <v>60</v>
      </c>
      <c r="E14344">
        <v>1554</v>
      </c>
      <c r="F14344">
        <v>2020</v>
      </c>
    </row>
    <row r="14345" spans="1:6" x14ac:dyDescent="0.25">
      <c r="A14345" t="s">
        <v>2400</v>
      </c>
      <c r="B14345" t="s">
        <v>2401</v>
      </c>
      <c r="C14345" t="b">
        <v>1</v>
      </c>
      <c r="D14345" t="s">
        <v>60</v>
      </c>
      <c r="E14345">
        <v>1236</v>
      </c>
      <c r="F14345">
        <v>2020</v>
      </c>
    </row>
    <row r="14346" spans="1:6" x14ac:dyDescent="0.25">
      <c r="A14346" t="s">
        <v>2400</v>
      </c>
      <c r="B14346" t="s">
        <v>2401</v>
      </c>
      <c r="C14346" t="b">
        <v>1</v>
      </c>
      <c r="D14346" t="s">
        <v>60</v>
      </c>
      <c r="E14346">
        <v>1268</v>
      </c>
      <c r="F14346">
        <v>2020</v>
      </c>
    </row>
    <row r="14347" spans="1:6" x14ac:dyDescent="0.25">
      <c r="A14347" t="s">
        <v>2400</v>
      </c>
      <c r="B14347" t="s">
        <v>2401</v>
      </c>
      <c r="C14347" t="b">
        <v>1</v>
      </c>
      <c r="D14347" t="s">
        <v>60</v>
      </c>
      <c r="E14347">
        <v>1591</v>
      </c>
      <c r="F14347">
        <v>2020</v>
      </c>
    </row>
    <row r="14348" spans="1:6" x14ac:dyDescent="0.25">
      <c r="A14348" t="s">
        <v>2332</v>
      </c>
      <c r="B14348" t="s">
        <v>2372</v>
      </c>
      <c r="C14348" t="b">
        <v>0</v>
      </c>
      <c r="D14348" t="s">
        <v>55</v>
      </c>
      <c r="E14348">
        <v>-81</v>
      </c>
      <c r="F14348">
        <v>2020</v>
      </c>
    </row>
    <row r="14349" spans="1:6" x14ac:dyDescent="0.25">
      <c r="A14349" t="s">
        <v>2394</v>
      </c>
      <c r="B14349" t="s">
        <v>2401</v>
      </c>
      <c r="C14349" t="b">
        <v>1</v>
      </c>
      <c r="D14349" t="s">
        <v>55</v>
      </c>
      <c r="E14349">
        <v>5418</v>
      </c>
      <c r="F14349">
        <v>2020</v>
      </c>
    </row>
    <row r="14350" spans="1:6" x14ac:dyDescent="0.25">
      <c r="A14350" t="s">
        <v>2400</v>
      </c>
      <c r="B14350" t="s">
        <v>2401</v>
      </c>
      <c r="C14350" t="b">
        <v>1</v>
      </c>
      <c r="D14350" t="s">
        <v>35</v>
      </c>
      <c r="E14350">
        <v>2461</v>
      </c>
      <c r="F14350">
        <v>2020</v>
      </c>
    </row>
    <row r="14351" spans="1:6" x14ac:dyDescent="0.25">
      <c r="A14351" t="s">
        <v>2394</v>
      </c>
      <c r="B14351" t="s">
        <v>2401</v>
      </c>
      <c r="C14351" t="b">
        <v>1</v>
      </c>
      <c r="D14351" t="s">
        <v>60</v>
      </c>
      <c r="E14351">
        <v>2138</v>
      </c>
      <c r="F14351">
        <v>2020</v>
      </c>
    </row>
    <row r="14352" spans="1:6" x14ac:dyDescent="0.25">
      <c r="A14352" t="s">
        <v>2394</v>
      </c>
      <c r="B14352" t="s">
        <v>2401</v>
      </c>
      <c r="C14352" t="b">
        <v>1</v>
      </c>
      <c r="D14352" t="s">
        <v>60</v>
      </c>
      <c r="E14352">
        <v>2055</v>
      </c>
      <c r="F14352">
        <v>2020</v>
      </c>
    </row>
    <row r="14353" spans="1:6" x14ac:dyDescent="0.25">
      <c r="A14353" t="s">
        <v>2394</v>
      </c>
      <c r="B14353" t="s">
        <v>2401</v>
      </c>
      <c r="C14353" t="b">
        <v>1</v>
      </c>
      <c r="D14353" t="s">
        <v>60</v>
      </c>
      <c r="E14353">
        <v>2189</v>
      </c>
      <c r="F14353">
        <v>2020</v>
      </c>
    </row>
    <row r="14354" spans="1:6" x14ac:dyDescent="0.25">
      <c r="A14354" t="s">
        <v>2394</v>
      </c>
      <c r="B14354" t="s">
        <v>2401</v>
      </c>
      <c r="C14354" t="b">
        <v>1</v>
      </c>
      <c r="D14354" t="s">
        <v>60</v>
      </c>
      <c r="E14354">
        <v>385</v>
      </c>
      <c r="F14354">
        <v>2020</v>
      </c>
    </row>
    <row r="14355" spans="1:6" x14ac:dyDescent="0.25">
      <c r="A14355" t="s">
        <v>2389</v>
      </c>
      <c r="B14355" t="s">
        <v>2401</v>
      </c>
      <c r="C14355" t="b">
        <v>1</v>
      </c>
      <c r="D14355" t="s">
        <v>79</v>
      </c>
      <c r="E14355">
        <v>1997</v>
      </c>
      <c r="F14355">
        <v>2020</v>
      </c>
    </row>
    <row r="14356" spans="1:6" x14ac:dyDescent="0.25">
      <c r="A14356" t="s">
        <v>2454</v>
      </c>
      <c r="B14356" t="s">
        <v>2401</v>
      </c>
      <c r="C14356" t="b">
        <v>1</v>
      </c>
      <c r="D14356" t="s">
        <v>85</v>
      </c>
      <c r="E14356">
        <v>3282</v>
      </c>
      <c r="F14356">
        <v>2020</v>
      </c>
    </row>
    <row r="14357" spans="1:6" x14ac:dyDescent="0.25">
      <c r="A14357" t="s">
        <v>2394</v>
      </c>
      <c r="B14357" t="s">
        <v>2401</v>
      </c>
      <c r="C14357" t="b">
        <v>1</v>
      </c>
      <c r="D14357" t="s">
        <v>60</v>
      </c>
      <c r="E14357">
        <v>4696</v>
      </c>
      <c r="F14357">
        <v>2020</v>
      </c>
    </row>
    <row r="14358" spans="1:6" x14ac:dyDescent="0.25">
      <c r="A14358" t="s">
        <v>2394</v>
      </c>
      <c r="B14358" t="s">
        <v>2401</v>
      </c>
      <c r="C14358" t="b">
        <v>1</v>
      </c>
      <c r="D14358" t="s">
        <v>85</v>
      </c>
      <c r="E14358">
        <v>2865</v>
      </c>
      <c r="F14358">
        <v>2020</v>
      </c>
    </row>
    <row r="14359" spans="1:6" x14ac:dyDescent="0.25">
      <c r="A14359" t="s">
        <v>2394</v>
      </c>
      <c r="B14359" t="s">
        <v>2401</v>
      </c>
      <c r="C14359" t="b">
        <v>1</v>
      </c>
      <c r="D14359" t="s">
        <v>85</v>
      </c>
      <c r="E14359">
        <v>2688</v>
      </c>
      <c r="F14359">
        <v>2020</v>
      </c>
    </row>
    <row r="14360" spans="1:6" x14ac:dyDescent="0.25">
      <c r="A14360" t="s">
        <v>2394</v>
      </c>
      <c r="B14360" t="s">
        <v>2401</v>
      </c>
      <c r="C14360" t="b">
        <v>1</v>
      </c>
      <c r="D14360" t="s">
        <v>85</v>
      </c>
      <c r="E14360">
        <v>2771</v>
      </c>
      <c r="F14360">
        <v>2020</v>
      </c>
    </row>
    <row r="14361" spans="1:6" x14ac:dyDescent="0.25">
      <c r="A14361" t="s">
        <v>2394</v>
      </c>
      <c r="B14361" t="s">
        <v>2401</v>
      </c>
      <c r="C14361" t="b">
        <v>1</v>
      </c>
      <c r="D14361" t="s">
        <v>85</v>
      </c>
      <c r="E14361">
        <v>1997</v>
      </c>
      <c r="F14361">
        <v>2020</v>
      </c>
    </row>
    <row r="14362" spans="1:6" x14ac:dyDescent="0.25">
      <c r="A14362" t="s">
        <v>2332</v>
      </c>
      <c r="B14362" t="s">
        <v>2401</v>
      </c>
      <c r="C14362" t="b">
        <v>0</v>
      </c>
      <c r="D14362" t="s">
        <v>85</v>
      </c>
      <c r="E14362">
        <v>0</v>
      </c>
      <c r="F14362">
        <v>2020</v>
      </c>
    </row>
    <row r="14363" spans="1:6" x14ac:dyDescent="0.25">
      <c r="A14363" t="s">
        <v>2383</v>
      </c>
      <c r="B14363" t="s">
        <v>2401</v>
      </c>
      <c r="C14363" t="b">
        <v>1</v>
      </c>
      <c r="D14363" t="s">
        <v>79</v>
      </c>
      <c r="E14363">
        <v>1627</v>
      </c>
      <c r="F14363">
        <v>2020</v>
      </c>
    </row>
    <row r="14364" spans="1:6" x14ac:dyDescent="0.25">
      <c r="A14364" t="s">
        <v>2400</v>
      </c>
      <c r="B14364" t="s">
        <v>2401</v>
      </c>
      <c r="C14364" t="b">
        <v>1</v>
      </c>
      <c r="D14364" t="s">
        <v>15</v>
      </c>
      <c r="E14364">
        <v>1637</v>
      </c>
      <c r="F14364">
        <v>2020</v>
      </c>
    </row>
    <row r="14365" spans="1:6" x14ac:dyDescent="0.25">
      <c r="A14365" t="s">
        <v>2332</v>
      </c>
      <c r="B14365" t="s">
        <v>2372</v>
      </c>
      <c r="C14365" t="b">
        <v>0</v>
      </c>
      <c r="D14365" t="s">
        <v>85</v>
      </c>
      <c r="E14365">
        <v>0</v>
      </c>
      <c r="F14365">
        <v>2020</v>
      </c>
    </row>
    <row r="14366" spans="1:6" x14ac:dyDescent="0.25">
      <c r="A14366" t="s">
        <v>2332</v>
      </c>
      <c r="B14366" t="s">
        <v>2401</v>
      </c>
      <c r="C14366" t="b">
        <v>0</v>
      </c>
      <c r="D14366" t="s">
        <v>85</v>
      </c>
      <c r="E14366">
        <v>0</v>
      </c>
      <c r="F14366">
        <v>2020</v>
      </c>
    </row>
    <row r="14367" spans="1:6" x14ac:dyDescent="0.25">
      <c r="A14367" t="s">
        <v>2400</v>
      </c>
      <c r="B14367" t="s">
        <v>2401</v>
      </c>
      <c r="C14367" t="b">
        <v>0</v>
      </c>
      <c r="D14367" t="s">
        <v>15</v>
      </c>
      <c r="E14367">
        <v>13336</v>
      </c>
      <c r="F14367">
        <v>2020</v>
      </c>
    </row>
    <row r="14368" spans="1:6" x14ac:dyDescent="0.25">
      <c r="A14368" t="s">
        <v>2400</v>
      </c>
      <c r="B14368" t="s">
        <v>2401</v>
      </c>
      <c r="C14368" t="b">
        <v>1</v>
      </c>
      <c r="D14368" t="s">
        <v>60</v>
      </c>
      <c r="E14368">
        <v>1336</v>
      </c>
      <c r="F14368">
        <v>2020</v>
      </c>
    </row>
    <row r="14369" spans="1:6" x14ac:dyDescent="0.25">
      <c r="A14369" t="s">
        <v>2400</v>
      </c>
      <c r="B14369" t="s">
        <v>2401</v>
      </c>
      <c r="C14369" t="b">
        <v>1</v>
      </c>
      <c r="D14369" t="s">
        <v>15</v>
      </c>
      <c r="E14369">
        <v>2173</v>
      </c>
      <c r="F14369">
        <v>2020</v>
      </c>
    </row>
    <row r="14370" spans="1:6" x14ac:dyDescent="0.25">
      <c r="A14370" t="s">
        <v>2400</v>
      </c>
      <c r="B14370" t="s">
        <v>2401</v>
      </c>
      <c r="C14370" t="b">
        <v>1</v>
      </c>
      <c r="D14370" t="s">
        <v>15</v>
      </c>
      <c r="E14370">
        <v>56</v>
      </c>
      <c r="F14370">
        <v>2020</v>
      </c>
    </row>
    <row r="14371" spans="1:6" x14ac:dyDescent="0.25">
      <c r="A14371" t="s">
        <v>2332</v>
      </c>
      <c r="B14371" t="s">
        <v>2372</v>
      </c>
      <c r="C14371" t="b">
        <v>0</v>
      </c>
      <c r="D14371" t="s">
        <v>15</v>
      </c>
      <c r="E14371">
        <v>-6</v>
      </c>
      <c r="F14371">
        <v>2020</v>
      </c>
    </row>
    <row r="14372" spans="1:6" x14ac:dyDescent="0.25">
      <c r="A14372" t="s">
        <v>2400</v>
      </c>
      <c r="B14372" t="s">
        <v>2401</v>
      </c>
      <c r="C14372" t="b">
        <v>1</v>
      </c>
      <c r="D14372" t="s">
        <v>15</v>
      </c>
      <c r="E14372">
        <v>1741</v>
      </c>
      <c r="F14372">
        <v>2020</v>
      </c>
    </row>
    <row r="14373" spans="1:6" x14ac:dyDescent="0.25">
      <c r="A14373" t="s">
        <v>2332</v>
      </c>
      <c r="B14373" t="s">
        <v>2372</v>
      </c>
      <c r="C14373" t="b">
        <v>0</v>
      </c>
      <c r="D14373" t="s">
        <v>15</v>
      </c>
      <c r="E14373">
        <v>-1</v>
      </c>
      <c r="F14373">
        <v>2020</v>
      </c>
    </row>
    <row r="14374" spans="1:6" x14ac:dyDescent="0.25">
      <c r="A14374" t="s">
        <v>2400</v>
      </c>
      <c r="B14374" t="s">
        <v>2401</v>
      </c>
      <c r="C14374" t="b">
        <v>1</v>
      </c>
      <c r="D14374" t="s">
        <v>15</v>
      </c>
      <c r="E14374">
        <v>1708</v>
      </c>
      <c r="F14374">
        <v>2020</v>
      </c>
    </row>
    <row r="14375" spans="1:6" x14ac:dyDescent="0.25">
      <c r="A14375" t="s">
        <v>2332</v>
      </c>
      <c r="B14375" t="s">
        <v>2372</v>
      </c>
      <c r="C14375" t="b">
        <v>0</v>
      </c>
      <c r="D14375" t="s">
        <v>15</v>
      </c>
      <c r="E14375">
        <v>-2</v>
      </c>
      <c r="F14375">
        <v>2020</v>
      </c>
    </row>
    <row r="14376" spans="1:6" x14ac:dyDescent="0.25">
      <c r="A14376" t="s">
        <v>2400</v>
      </c>
      <c r="B14376" t="s">
        <v>2401</v>
      </c>
      <c r="C14376" t="b">
        <v>1</v>
      </c>
      <c r="D14376" t="s">
        <v>15</v>
      </c>
      <c r="E14376">
        <v>314</v>
      </c>
      <c r="F14376">
        <v>2020</v>
      </c>
    </row>
    <row r="14377" spans="1:6" x14ac:dyDescent="0.25">
      <c r="A14377" t="s">
        <v>2394</v>
      </c>
      <c r="B14377" t="s">
        <v>2352</v>
      </c>
      <c r="C14377" t="b">
        <v>1</v>
      </c>
      <c r="D14377" t="s">
        <v>116</v>
      </c>
      <c r="E14377">
        <v>55156</v>
      </c>
      <c r="F14377">
        <v>2020</v>
      </c>
    </row>
    <row r="14378" spans="1:6" x14ac:dyDescent="0.25">
      <c r="A14378" t="s">
        <v>2400</v>
      </c>
      <c r="B14378" t="s">
        <v>2401</v>
      </c>
      <c r="C14378" t="b">
        <v>1</v>
      </c>
      <c r="D14378" t="s">
        <v>60</v>
      </c>
      <c r="E14378">
        <v>1374</v>
      </c>
      <c r="F14378">
        <v>2020</v>
      </c>
    </row>
    <row r="14379" spans="1:6" x14ac:dyDescent="0.25">
      <c r="A14379" t="s">
        <v>2400</v>
      </c>
      <c r="B14379" t="s">
        <v>2401</v>
      </c>
      <c r="C14379" t="b">
        <v>1</v>
      </c>
      <c r="D14379" t="s">
        <v>60</v>
      </c>
      <c r="E14379">
        <v>1005</v>
      </c>
      <c r="F14379">
        <v>2020</v>
      </c>
    </row>
    <row r="14380" spans="1:6" x14ac:dyDescent="0.25">
      <c r="A14380" t="s">
        <v>2400</v>
      </c>
      <c r="B14380" t="s">
        <v>2401</v>
      </c>
      <c r="C14380" t="b">
        <v>1</v>
      </c>
      <c r="D14380" t="s">
        <v>60</v>
      </c>
      <c r="E14380">
        <v>1389</v>
      </c>
      <c r="F14380">
        <v>2020</v>
      </c>
    </row>
    <row r="14381" spans="1:6" x14ac:dyDescent="0.25">
      <c r="A14381" t="s">
        <v>2400</v>
      </c>
      <c r="B14381" t="s">
        <v>2401</v>
      </c>
      <c r="C14381" t="b">
        <v>1</v>
      </c>
      <c r="D14381" t="s">
        <v>60</v>
      </c>
      <c r="E14381">
        <v>1474</v>
      </c>
      <c r="F14381">
        <v>2020</v>
      </c>
    </row>
    <row r="14382" spans="1:6" x14ac:dyDescent="0.25">
      <c r="A14382" t="s">
        <v>2400</v>
      </c>
      <c r="B14382" t="s">
        <v>2401</v>
      </c>
      <c r="C14382" t="b">
        <v>1</v>
      </c>
      <c r="D14382" t="s">
        <v>173</v>
      </c>
      <c r="E14382">
        <v>1816</v>
      </c>
      <c r="F14382">
        <v>2020</v>
      </c>
    </row>
    <row r="14383" spans="1:6" x14ac:dyDescent="0.25">
      <c r="A14383" t="s">
        <v>2400</v>
      </c>
      <c r="B14383" t="s">
        <v>2401</v>
      </c>
      <c r="C14383" t="b">
        <v>1</v>
      </c>
      <c r="D14383" t="s">
        <v>60</v>
      </c>
      <c r="E14383">
        <v>1373</v>
      </c>
      <c r="F14383">
        <v>2020</v>
      </c>
    </row>
    <row r="14384" spans="1:6" x14ac:dyDescent="0.25">
      <c r="A14384" t="s">
        <v>2400</v>
      </c>
      <c r="B14384" t="s">
        <v>2401</v>
      </c>
      <c r="C14384" t="b">
        <v>1</v>
      </c>
      <c r="D14384" t="s">
        <v>60</v>
      </c>
      <c r="E14384">
        <v>1244</v>
      </c>
      <c r="F14384">
        <v>2020</v>
      </c>
    </row>
    <row r="14385" spans="1:6" x14ac:dyDescent="0.25">
      <c r="A14385" t="s">
        <v>2398</v>
      </c>
      <c r="B14385" t="s">
        <v>2339</v>
      </c>
      <c r="C14385" t="b">
        <v>1</v>
      </c>
      <c r="D14385" t="s">
        <v>60</v>
      </c>
      <c r="E14385">
        <v>16917</v>
      </c>
      <c r="F14385">
        <v>2020</v>
      </c>
    </row>
    <row r="14386" spans="1:6" x14ac:dyDescent="0.25">
      <c r="A14386" t="s">
        <v>2380</v>
      </c>
      <c r="B14386" t="s">
        <v>2339</v>
      </c>
      <c r="C14386" t="b">
        <v>1</v>
      </c>
      <c r="D14386" t="s">
        <v>60</v>
      </c>
      <c r="E14386">
        <v>11816</v>
      </c>
      <c r="F14386">
        <v>2020</v>
      </c>
    </row>
    <row r="14387" spans="1:6" x14ac:dyDescent="0.25">
      <c r="A14387" t="s">
        <v>2380</v>
      </c>
      <c r="B14387" t="s">
        <v>2339</v>
      </c>
      <c r="C14387" t="b">
        <v>1</v>
      </c>
      <c r="D14387" t="s">
        <v>60</v>
      </c>
      <c r="E14387">
        <v>10528</v>
      </c>
      <c r="F14387">
        <v>2020</v>
      </c>
    </row>
    <row r="14388" spans="1:6" x14ac:dyDescent="0.25">
      <c r="A14388" t="s">
        <v>2400</v>
      </c>
      <c r="B14388" t="s">
        <v>2401</v>
      </c>
      <c r="C14388" t="b">
        <v>1</v>
      </c>
      <c r="D14388" t="s">
        <v>60</v>
      </c>
      <c r="E14388">
        <v>1083</v>
      </c>
      <c r="F14388">
        <v>2020</v>
      </c>
    </row>
    <row r="14389" spans="1:6" x14ac:dyDescent="0.25">
      <c r="A14389" t="s">
        <v>2332</v>
      </c>
      <c r="B14389" t="s">
        <v>2372</v>
      </c>
      <c r="C14389" t="b">
        <v>0</v>
      </c>
      <c r="D14389" t="s">
        <v>55</v>
      </c>
      <c r="E14389">
        <v>0</v>
      </c>
      <c r="F14389">
        <v>2020</v>
      </c>
    </row>
    <row r="14390" spans="1:6" x14ac:dyDescent="0.25">
      <c r="A14390" t="s">
        <v>2400</v>
      </c>
      <c r="B14390" t="s">
        <v>2401</v>
      </c>
      <c r="C14390" t="b">
        <v>1</v>
      </c>
      <c r="D14390" t="s">
        <v>55</v>
      </c>
      <c r="E14390">
        <v>1510</v>
      </c>
      <c r="F14390">
        <v>2020</v>
      </c>
    </row>
    <row r="14391" spans="1:6" x14ac:dyDescent="0.25">
      <c r="A14391" t="s">
        <v>2400</v>
      </c>
      <c r="B14391" t="s">
        <v>2339</v>
      </c>
      <c r="C14391" t="b">
        <v>1</v>
      </c>
      <c r="D14391" t="s">
        <v>134</v>
      </c>
      <c r="E14391">
        <v>37079</v>
      </c>
      <c r="F14391">
        <v>2020</v>
      </c>
    </row>
    <row r="14392" spans="1:6" x14ac:dyDescent="0.25">
      <c r="A14392" t="s">
        <v>2390</v>
      </c>
      <c r="B14392" t="s">
        <v>2372</v>
      </c>
      <c r="C14392" t="b">
        <v>1</v>
      </c>
      <c r="D14392" t="s">
        <v>19</v>
      </c>
      <c r="E14392">
        <v>9593</v>
      </c>
      <c r="F14392">
        <v>2020</v>
      </c>
    </row>
    <row r="14393" spans="1:6" x14ac:dyDescent="0.25">
      <c r="A14393" t="s">
        <v>2454</v>
      </c>
      <c r="B14393" t="s">
        <v>2372</v>
      </c>
      <c r="C14393" t="b">
        <v>1</v>
      </c>
      <c r="D14393" t="s">
        <v>15</v>
      </c>
      <c r="E14393">
        <v>15448</v>
      </c>
      <c r="F14393">
        <v>2020</v>
      </c>
    </row>
    <row r="14394" spans="1:6" x14ac:dyDescent="0.25">
      <c r="A14394" t="s">
        <v>2394</v>
      </c>
      <c r="B14394" t="s">
        <v>2401</v>
      </c>
      <c r="C14394" t="b">
        <v>1</v>
      </c>
      <c r="D14394" t="s">
        <v>97</v>
      </c>
      <c r="E14394">
        <v>3011</v>
      </c>
      <c r="F14394">
        <v>2020</v>
      </c>
    </row>
    <row r="14395" spans="1:6" x14ac:dyDescent="0.25">
      <c r="A14395" t="s">
        <v>2394</v>
      </c>
      <c r="B14395" t="s">
        <v>2401</v>
      </c>
      <c r="C14395" t="b">
        <v>1</v>
      </c>
      <c r="D14395" t="s">
        <v>97</v>
      </c>
      <c r="E14395">
        <v>3749</v>
      </c>
      <c r="F14395">
        <v>2020</v>
      </c>
    </row>
    <row r="14396" spans="1:6" x14ac:dyDescent="0.25">
      <c r="A14396" t="s">
        <v>2446</v>
      </c>
      <c r="B14396" t="s">
        <v>2401</v>
      </c>
      <c r="C14396" t="b">
        <v>1</v>
      </c>
      <c r="D14396" t="s">
        <v>88</v>
      </c>
      <c r="E14396">
        <v>8918</v>
      </c>
      <c r="F14396">
        <v>2020</v>
      </c>
    </row>
    <row r="14397" spans="1:6" x14ac:dyDescent="0.25">
      <c r="A14397" t="s">
        <v>2394</v>
      </c>
      <c r="B14397" t="s">
        <v>2401</v>
      </c>
      <c r="C14397" t="b">
        <v>1</v>
      </c>
      <c r="D14397" t="s">
        <v>85</v>
      </c>
      <c r="E14397">
        <v>932</v>
      </c>
      <c r="F14397">
        <v>2020</v>
      </c>
    </row>
    <row r="14398" spans="1:6" x14ac:dyDescent="0.25">
      <c r="A14398" t="s">
        <v>2400</v>
      </c>
      <c r="B14398" t="s">
        <v>2401</v>
      </c>
      <c r="C14398" t="b">
        <v>1</v>
      </c>
      <c r="D14398" t="s">
        <v>79</v>
      </c>
      <c r="E14398">
        <v>8594</v>
      </c>
      <c r="F14398">
        <v>2020</v>
      </c>
    </row>
    <row r="14399" spans="1:6" x14ac:dyDescent="0.25">
      <c r="A14399" t="s">
        <v>2400</v>
      </c>
      <c r="B14399" t="s">
        <v>2401</v>
      </c>
      <c r="C14399" t="b">
        <v>1</v>
      </c>
      <c r="D14399" t="s">
        <v>79</v>
      </c>
      <c r="E14399">
        <v>7087</v>
      </c>
      <c r="F14399">
        <v>2020</v>
      </c>
    </row>
    <row r="14400" spans="1:6" x14ac:dyDescent="0.25">
      <c r="A14400" t="s">
        <v>2394</v>
      </c>
      <c r="B14400" t="s">
        <v>2401</v>
      </c>
      <c r="C14400" t="b">
        <v>1</v>
      </c>
      <c r="D14400" t="s">
        <v>60</v>
      </c>
      <c r="E14400">
        <v>1731</v>
      </c>
      <c r="F14400">
        <v>2020</v>
      </c>
    </row>
    <row r="14401" spans="1:6" x14ac:dyDescent="0.25">
      <c r="A14401" t="s">
        <v>2394</v>
      </c>
      <c r="B14401" t="s">
        <v>2401</v>
      </c>
      <c r="C14401" t="b">
        <v>1</v>
      </c>
      <c r="D14401" t="s">
        <v>60</v>
      </c>
      <c r="E14401">
        <v>1562</v>
      </c>
      <c r="F14401">
        <v>2020</v>
      </c>
    </row>
    <row r="14402" spans="1:6" x14ac:dyDescent="0.25">
      <c r="A14402" t="s">
        <v>2379</v>
      </c>
      <c r="B14402" t="s">
        <v>2401</v>
      </c>
      <c r="C14402" t="b">
        <v>1</v>
      </c>
      <c r="D14402" t="s">
        <v>15</v>
      </c>
      <c r="E14402">
        <v>1802</v>
      </c>
      <c r="F14402">
        <v>2020</v>
      </c>
    </row>
    <row r="14403" spans="1:6" x14ac:dyDescent="0.25">
      <c r="A14403" t="s">
        <v>2400</v>
      </c>
      <c r="B14403" t="s">
        <v>2401</v>
      </c>
      <c r="C14403" t="b">
        <v>1</v>
      </c>
      <c r="D14403" t="s">
        <v>97</v>
      </c>
      <c r="E14403">
        <v>3301</v>
      </c>
      <c r="F14403">
        <v>2020</v>
      </c>
    </row>
    <row r="14404" spans="1:6" x14ac:dyDescent="0.25">
      <c r="A14404" t="s">
        <v>2394</v>
      </c>
      <c r="B14404" t="s">
        <v>2350</v>
      </c>
      <c r="C14404" t="b">
        <v>1</v>
      </c>
      <c r="D14404" t="s">
        <v>93</v>
      </c>
      <c r="E14404">
        <v>201</v>
      </c>
      <c r="F14404">
        <v>2020</v>
      </c>
    </row>
    <row r="14405" spans="1:6" x14ac:dyDescent="0.25">
      <c r="A14405" t="s">
        <v>2332</v>
      </c>
      <c r="B14405" t="s">
        <v>2372</v>
      </c>
      <c r="C14405" t="b">
        <v>0</v>
      </c>
      <c r="D14405" t="s">
        <v>95</v>
      </c>
      <c r="E14405">
        <v>-770</v>
      </c>
      <c r="F14405">
        <v>2020</v>
      </c>
    </row>
    <row r="14406" spans="1:6" x14ac:dyDescent="0.25">
      <c r="A14406" t="s">
        <v>2394</v>
      </c>
      <c r="B14406" t="s">
        <v>2401</v>
      </c>
      <c r="C14406" t="b">
        <v>1</v>
      </c>
      <c r="D14406" t="s">
        <v>79</v>
      </c>
      <c r="E14406">
        <v>3693</v>
      </c>
      <c r="F14406">
        <v>2020</v>
      </c>
    </row>
    <row r="14407" spans="1:6" x14ac:dyDescent="0.25">
      <c r="A14407" t="s">
        <v>2400</v>
      </c>
      <c r="B14407" t="s">
        <v>2339</v>
      </c>
      <c r="C14407" t="b">
        <v>1</v>
      </c>
      <c r="D14407" t="s">
        <v>60</v>
      </c>
      <c r="E14407">
        <v>11750</v>
      </c>
      <c r="F14407">
        <v>2020</v>
      </c>
    </row>
    <row r="14408" spans="1:6" x14ac:dyDescent="0.25">
      <c r="A14408" t="s">
        <v>2394</v>
      </c>
      <c r="B14408" t="s">
        <v>2401</v>
      </c>
      <c r="C14408" t="b">
        <v>1</v>
      </c>
      <c r="D14408" t="s">
        <v>105</v>
      </c>
      <c r="E14408">
        <v>3707</v>
      </c>
      <c r="F14408">
        <v>2020</v>
      </c>
    </row>
    <row r="14409" spans="1:6" x14ac:dyDescent="0.25">
      <c r="A14409" t="s">
        <v>2400</v>
      </c>
      <c r="B14409" t="s">
        <v>2401</v>
      </c>
      <c r="C14409" t="b">
        <v>1</v>
      </c>
      <c r="D14409" t="s">
        <v>97</v>
      </c>
      <c r="E14409">
        <v>118</v>
      </c>
      <c r="F14409">
        <v>2020</v>
      </c>
    </row>
    <row r="14410" spans="1:6" x14ac:dyDescent="0.25">
      <c r="A14410" t="s">
        <v>2400</v>
      </c>
      <c r="B14410" t="s">
        <v>2401</v>
      </c>
      <c r="C14410" t="b">
        <v>1</v>
      </c>
      <c r="D14410" t="s">
        <v>105</v>
      </c>
      <c r="E14410">
        <v>7</v>
      </c>
      <c r="F14410">
        <v>2020</v>
      </c>
    </row>
    <row r="14411" spans="1:6" x14ac:dyDescent="0.25">
      <c r="A14411" t="s">
        <v>2400</v>
      </c>
      <c r="B14411" t="s">
        <v>2401</v>
      </c>
      <c r="C14411" t="b">
        <v>1</v>
      </c>
      <c r="D14411" t="s">
        <v>97</v>
      </c>
      <c r="E14411">
        <v>2278</v>
      </c>
      <c r="F14411">
        <v>2020</v>
      </c>
    </row>
    <row r="14412" spans="1:6" x14ac:dyDescent="0.25">
      <c r="A14412" t="s">
        <v>2400</v>
      </c>
      <c r="B14412" t="s">
        <v>2401</v>
      </c>
      <c r="C14412" t="b">
        <v>1</v>
      </c>
      <c r="D14412" t="s">
        <v>97</v>
      </c>
      <c r="E14412">
        <v>120</v>
      </c>
      <c r="F14412">
        <v>2020</v>
      </c>
    </row>
    <row r="14413" spans="1:6" x14ac:dyDescent="0.25">
      <c r="A14413" t="s">
        <v>2400</v>
      </c>
      <c r="B14413" t="s">
        <v>2401</v>
      </c>
      <c r="C14413" t="b">
        <v>1</v>
      </c>
      <c r="D14413" t="s">
        <v>97</v>
      </c>
      <c r="E14413">
        <v>2385</v>
      </c>
      <c r="F14413">
        <v>2020</v>
      </c>
    </row>
    <row r="14414" spans="1:6" x14ac:dyDescent="0.25">
      <c r="A14414" t="s">
        <v>2400</v>
      </c>
      <c r="B14414" t="s">
        <v>2401</v>
      </c>
      <c r="C14414" t="b">
        <v>1</v>
      </c>
      <c r="D14414" t="s">
        <v>97</v>
      </c>
      <c r="E14414">
        <v>19</v>
      </c>
      <c r="F14414">
        <v>2020</v>
      </c>
    </row>
    <row r="14415" spans="1:6" x14ac:dyDescent="0.25">
      <c r="A14415" t="s">
        <v>2332</v>
      </c>
      <c r="B14415" t="s">
        <v>2372</v>
      </c>
      <c r="C14415" t="b">
        <v>0</v>
      </c>
      <c r="D14415" t="s">
        <v>55</v>
      </c>
      <c r="E14415">
        <v>-4</v>
      </c>
      <c r="F14415">
        <v>2020</v>
      </c>
    </row>
    <row r="14416" spans="1:6" x14ac:dyDescent="0.25">
      <c r="A14416" t="s">
        <v>2400</v>
      </c>
      <c r="B14416" t="s">
        <v>2401</v>
      </c>
      <c r="C14416" t="b">
        <v>1</v>
      </c>
      <c r="D14416" t="s">
        <v>55</v>
      </c>
      <c r="E14416">
        <v>2127</v>
      </c>
      <c r="F14416">
        <v>2020</v>
      </c>
    </row>
    <row r="14417" spans="1:6" x14ac:dyDescent="0.25">
      <c r="A14417" t="s">
        <v>2332</v>
      </c>
      <c r="B14417" t="s">
        <v>2372</v>
      </c>
      <c r="C14417" t="b">
        <v>0</v>
      </c>
      <c r="D14417" t="s">
        <v>55</v>
      </c>
      <c r="E14417">
        <v>0</v>
      </c>
      <c r="F14417">
        <v>2020</v>
      </c>
    </row>
    <row r="14418" spans="1:6" x14ac:dyDescent="0.25">
      <c r="A14418" t="s">
        <v>2332</v>
      </c>
      <c r="B14418" t="s">
        <v>2401</v>
      </c>
      <c r="C14418" t="b">
        <v>0</v>
      </c>
      <c r="D14418" t="s">
        <v>55</v>
      </c>
      <c r="E14418">
        <v>0</v>
      </c>
      <c r="F14418">
        <v>2020</v>
      </c>
    </row>
    <row r="14419" spans="1:6" x14ac:dyDescent="0.25">
      <c r="A14419" t="s">
        <v>2332</v>
      </c>
      <c r="B14419" t="s">
        <v>2372</v>
      </c>
      <c r="C14419" t="b">
        <v>0</v>
      </c>
      <c r="D14419" t="s">
        <v>55</v>
      </c>
      <c r="E14419">
        <v>-1</v>
      </c>
      <c r="F14419">
        <v>2020</v>
      </c>
    </row>
    <row r="14420" spans="1:6" x14ac:dyDescent="0.25">
      <c r="A14420" t="s">
        <v>2400</v>
      </c>
      <c r="B14420" t="s">
        <v>2401</v>
      </c>
      <c r="C14420" t="b">
        <v>1</v>
      </c>
      <c r="D14420" t="s">
        <v>55</v>
      </c>
      <c r="E14420">
        <v>622</v>
      </c>
      <c r="F14420">
        <v>2020</v>
      </c>
    </row>
    <row r="14421" spans="1:6" x14ac:dyDescent="0.25">
      <c r="A14421" t="s">
        <v>2332</v>
      </c>
      <c r="B14421" t="s">
        <v>2372</v>
      </c>
      <c r="C14421" t="b">
        <v>0</v>
      </c>
      <c r="D14421" t="s">
        <v>55</v>
      </c>
      <c r="E14421">
        <v>-6</v>
      </c>
      <c r="F14421">
        <v>2020</v>
      </c>
    </row>
    <row r="14422" spans="1:6" x14ac:dyDescent="0.25">
      <c r="A14422" t="s">
        <v>2400</v>
      </c>
      <c r="B14422" t="s">
        <v>2401</v>
      </c>
      <c r="C14422" t="b">
        <v>1</v>
      </c>
      <c r="D14422" t="s">
        <v>55</v>
      </c>
      <c r="E14422">
        <v>725</v>
      </c>
      <c r="F14422">
        <v>2020</v>
      </c>
    </row>
    <row r="14423" spans="1:6" x14ac:dyDescent="0.25">
      <c r="A14423" t="s">
        <v>2332</v>
      </c>
      <c r="B14423" t="s">
        <v>2372</v>
      </c>
      <c r="C14423" t="b">
        <v>0</v>
      </c>
      <c r="D14423" t="s">
        <v>55</v>
      </c>
      <c r="E14423">
        <v>0</v>
      </c>
      <c r="F14423">
        <v>2020</v>
      </c>
    </row>
    <row r="14424" spans="1:6" x14ac:dyDescent="0.25">
      <c r="A14424" t="s">
        <v>2332</v>
      </c>
      <c r="B14424" t="s">
        <v>2401</v>
      </c>
      <c r="C14424" t="b">
        <v>0</v>
      </c>
      <c r="D14424" t="s">
        <v>55</v>
      </c>
      <c r="E14424">
        <v>0</v>
      </c>
      <c r="F14424">
        <v>2020</v>
      </c>
    </row>
    <row r="14425" spans="1:6" x14ac:dyDescent="0.25">
      <c r="A14425" t="s">
        <v>2332</v>
      </c>
      <c r="B14425" t="s">
        <v>2372</v>
      </c>
      <c r="C14425" t="b">
        <v>0</v>
      </c>
      <c r="D14425" t="s">
        <v>55</v>
      </c>
      <c r="E14425">
        <v>0</v>
      </c>
      <c r="F14425">
        <v>2020</v>
      </c>
    </row>
    <row r="14426" spans="1:6" x14ac:dyDescent="0.25">
      <c r="A14426" t="s">
        <v>2332</v>
      </c>
      <c r="B14426" t="s">
        <v>2401</v>
      </c>
      <c r="C14426" t="b">
        <v>0</v>
      </c>
      <c r="D14426" t="s">
        <v>55</v>
      </c>
      <c r="E14426">
        <v>0</v>
      </c>
      <c r="F14426">
        <v>2020</v>
      </c>
    </row>
    <row r="14427" spans="1:6" x14ac:dyDescent="0.25">
      <c r="A14427" t="s">
        <v>2400</v>
      </c>
      <c r="B14427" t="s">
        <v>2401</v>
      </c>
      <c r="C14427" t="b">
        <v>1</v>
      </c>
      <c r="D14427" t="s">
        <v>82</v>
      </c>
      <c r="E14427">
        <v>4090</v>
      </c>
      <c r="F14427">
        <v>2020</v>
      </c>
    </row>
    <row r="14428" spans="1:6" x14ac:dyDescent="0.25">
      <c r="A14428" t="s">
        <v>2394</v>
      </c>
      <c r="B14428" t="s">
        <v>2401</v>
      </c>
      <c r="C14428" t="b">
        <v>1</v>
      </c>
      <c r="D14428" t="s">
        <v>60</v>
      </c>
      <c r="E14428">
        <v>1569</v>
      </c>
      <c r="F14428">
        <v>2020</v>
      </c>
    </row>
    <row r="14429" spans="1:6" x14ac:dyDescent="0.25">
      <c r="A14429" t="s">
        <v>2394</v>
      </c>
      <c r="B14429" t="s">
        <v>2401</v>
      </c>
      <c r="C14429" t="b">
        <v>1</v>
      </c>
      <c r="D14429" t="s">
        <v>60</v>
      </c>
      <c r="E14429">
        <v>1638</v>
      </c>
      <c r="F14429">
        <v>2020</v>
      </c>
    </row>
    <row r="14430" spans="1:6" x14ac:dyDescent="0.25">
      <c r="A14430" t="s">
        <v>2353</v>
      </c>
      <c r="B14430" t="s">
        <v>2350</v>
      </c>
      <c r="C14430" t="b">
        <v>0</v>
      </c>
      <c r="D14430" t="s">
        <v>79</v>
      </c>
      <c r="E14430">
        <v>87.492000000000004</v>
      </c>
      <c r="F14430">
        <v>2020</v>
      </c>
    </row>
    <row r="14431" spans="1:6" x14ac:dyDescent="0.25">
      <c r="A14431" t="s">
        <v>2383</v>
      </c>
      <c r="B14431" t="s">
        <v>2352</v>
      </c>
      <c r="C14431" t="b">
        <v>0</v>
      </c>
      <c r="D14431" t="s">
        <v>79</v>
      </c>
      <c r="E14431">
        <v>46389.008000000002</v>
      </c>
      <c r="F14431">
        <v>2020</v>
      </c>
    </row>
    <row r="14432" spans="1:6" x14ac:dyDescent="0.25">
      <c r="A14432" t="s">
        <v>2400</v>
      </c>
      <c r="B14432" t="s">
        <v>2401</v>
      </c>
      <c r="C14432" t="b">
        <v>1</v>
      </c>
      <c r="D14432" t="s">
        <v>60</v>
      </c>
      <c r="E14432">
        <v>1527</v>
      </c>
      <c r="F14432">
        <v>2020</v>
      </c>
    </row>
    <row r="14433" spans="1:6" x14ac:dyDescent="0.25">
      <c r="A14433" t="s">
        <v>2459</v>
      </c>
      <c r="B14433" t="s">
        <v>2352</v>
      </c>
      <c r="C14433" t="b">
        <v>1</v>
      </c>
      <c r="D14433" t="s">
        <v>100</v>
      </c>
      <c r="E14433">
        <v>27572.3</v>
      </c>
      <c r="F14433">
        <v>2020</v>
      </c>
    </row>
    <row r="14434" spans="1:6" x14ac:dyDescent="0.25">
      <c r="A14434" t="s">
        <v>2394</v>
      </c>
      <c r="B14434" t="s">
        <v>2401</v>
      </c>
      <c r="C14434" t="b">
        <v>1</v>
      </c>
      <c r="D14434" t="s">
        <v>15</v>
      </c>
      <c r="E14434">
        <v>4089</v>
      </c>
      <c r="F14434">
        <v>2020</v>
      </c>
    </row>
    <row r="14435" spans="1:6" x14ac:dyDescent="0.25">
      <c r="A14435" t="s">
        <v>2383</v>
      </c>
      <c r="B14435" t="s">
        <v>2352</v>
      </c>
      <c r="C14435" t="b">
        <v>0</v>
      </c>
      <c r="D14435" t="s">
        <v>79</v>
      </c>
      <c r="E14435">
        <v>15997</v>
      </c>
      <c r="F14435">
        <v>2020</v>
      </c>
    </row>
    <row r="14436" spans="1:6" x14ac:dyDescent="0.25">
      <c r="A14436" t="s">
        <v>2454</v>
      </c>
      <c r="B14436" t="s">
        <v>2401</v>
      </c>
      <c r="C14436" t="b">
        <v>1</v>
      </c>
      <c r="D14436" t="s">
        <v>15</v>
      </c>
      <c r="E14436">
        <v>6056</v>
      </c>
      <c r="F14436">
        <v>2020</v>
      </c>
    </row>
    <row r="14437" spans="1:6" x14ac:dyDescent="0.25">
      <c r="A14437" t="s">
        <v>2394</v>
      </c>
      <c r="B14437" t="s">
        <v>2401</v>
      </c>
      <c r="C14437" t="b">
        <v>1</v>
      </c>
      <c r="D14437" t="s">
        <v>52</v>
      </c>
      <c r="E14437">
        <v>3644</v>
      </c>
      <c r="F14437">
        <v>2020</v>
      </c>
    </row>
    <row r="14438" spans="1:6" x14ac:dyDescent="0.25">
      <c r="A14438" t="s">
        <v>2394</v>
      </c>
      <c r="B14438" t="s">
        <v>2401</v>
      </c>
      <c r="C14438" t="b">
        <v>1</v>
      </c>
      <c r="D14438" t="s">
        <v>85</v>
      </c>
      <c r="E14438">
        <v>1821</v>
      </c>
      <c r="F14438">
        <v>2020</v>
      </c>
    </row>
    <row r="14439" spans="1:6" x14ac:dyDescent="0.25">
      <c r="A14439" t="s">
        <v>2394</v>
      </c>
      <c r="B14439" t="s">
        <v>2401</v>
      </c>
      <c r="C14439" t="b">
        <v>1</v>
      </c>
      <c r="D14439" t="s">
        <v>85</v>
      </c>
      <c r="E14439">
        <v>1906</v>
      </c>
      <c r="F14439">
        <v>2020</v>
      </c>
    </row>
    <row r="14440" spans="1:6" x14ac:dyDescent="0.25">
      <c r="A14440" t="s">
        <v>2400</v>
      </c>
      <c r="B14440" t="s">
        <v>2401</v>
      </c>
      <c r="C14440" t="b">
        <v>1</v>
      </c>
      <c r="D14440" t="s">
        <v>95</v>
      </c>
      <c r="E14440">
        <v>4349</v>
      </c>
      <c r="F14440">
        <v>2020</v>
      </c>
    </row>
    <row r="14441" spans="1:6" x14ac:dyDescent="0.25">
      <c r="A14441" t="s">
        <v>2400</v>
      </c>
      <c r="B14441" t="s">
        <v>2401</v>
      </c>
      <c r="C14441" t="b">
        <v>1</v>
      </c>
      <c r="D14441" t="s">
        <v>95</v>
      </c>
      <c r="E14441">
        <v>4168</v>
      </c>
      <c r="F14441">
        <v>2020</v>
      </c>
    </row>
    <row r="14442" spans="1:6" x14ac:dyDescent="0.25">
      <c r="A14442" t="s">
        <v>2332</v>
      </c>
      <c r="B14442" t="s">
        <v>2352</v>
      </c>
      <c r="C14442" t="b">
        <v>0</v>
      </c>
      <c r="D14442" t="s">
        <v>79</v>
      </c>
      <c r="E14442">
        <v>0</v>
      </c>
      <c r="F14442">
        <v>2020</v>
      </c>
    </row>
    <row r="14443" spans="1:6" x14ac:dyDescent="0.25">
      <c r="A14443" t="s">
        <v>2454</v>
      </c>
      <c r="B14443" t="s">
        <v>2352</v>
      </c>
      <c r="C14443" t="b">
        <v>0</v>
      </c>
      <c r="D14443" t="s">
        <v>79</v>
      </c>
      <c r="E14443">
        <v>2522</v>
      </c>
      <c r="F14443">
        <v>2020</v>
      </c>
    </row>
    <row r="14444" spans="1:6" x14ac:dyDescent="0.25">
      <c r="A14444" t="s">
        <v>2400</v>
      </c>
      <c r="B14444" t="s">
        <v>2401</v>
      </c>
      <c r="C14444" t="b">
        <v>1</v>
      </c>
      <c r="D14444" t="s">
        <v>79</v>
      </c>
      <c r="E14444">
        <v>14288</v>
      </c>
      <c r="F14444">
        <v>2020</v>
      </c>
    </row>
    <row r="14445" spans="1:6" x14ac:dyDescent="0.25">
      <c r="A14445" t="s">
        <v>2394</v>
      </c>
      <c r="B14445" t="s">
        <v>2401</v>
      </c>
      <c r="C14445" t="b">
        <v>1</v>
      </c>
      <c r="D14445" t="s">
        <v>105</v>
      </c>
      <c r="E14445">
        <v>20770</v>
      </c>
      <c r="F14445">
        <v>2020</v>
      </c>
    </row>
    <row r="14446" spans="1:6" x14ac:dyDescent="0.25">
      <c r="A14446" t="s">
        <v>2332</v>
      </c>
      <c r="B14446" t="s">
        <v>2372</v>
      </c>
      <c r="C14446" t="b">
        <v>0</v>
      </c>
      <c r="D14446" t="s">
        <v>15</v>
      </c>
      <c r="E14446">
        <v>0</v>
      </c>
      <c r="F14446">
        <v>2020</v>
      </c>
    </row>
    <row r="14447" spans="1:6" x14ac:dyDescent="0.25">
      <c r="A14447" t="s">
        <v>2400</v>
      </c>
      <c r="B14447" t="s">
        <v>2401</v>
      </c>
      <c r="C14447" t="b">
        <v>1</v>
      </c>
      <c r="D14447" t="s">
        <v>15</v>
      </c>
      <c r="E14447">
        <v>1807</v>
      </c>
      <c r="F14447">
        <v>2020</v>
      </c>
    </row>
    <row r="14448" spans="1:6" x14ac:dyDescent="0.25">
      <c r="A14448" t="s">
        <v>2394</v>
      </c>
      <c r="B14448" t="s">
        <v>2401</v>
      </c>
      <c r="C14448" t="b">
        <v>1</v>
      </c>
      <c r="D14448" t="s">
        <v>85</v>
      </c>
      <c r="E14448">
        <v>1904</v>
      </c>
      <c r="F14448">
        <v>2020</v>
      </c>
    </row>
    <row r="14449" spans="1:6" x14ac:dyDescent="0.25">
      <c r="A14449" t="s">
        <v>2394</v>
      </c>
      <c r="B14449" t="s">
        <v>2401</v>
      </c>
      <c r="C14449" t="b">
        <v>1</v>
      </c>
      <c r="D14449" t="s">
        <v>52</v>
      </c>
      <c r="E14449">
        <v>3627</v>
      </c>
      <c r="F14449">
        <v>2020</v>
      </c>
    </row>
    <row r="14450" spans="1:6" x14ac:dyDescent="0.25">
      <c r="A14450" t="s">
        <v>2394</v>
      </c>
      <c r="B14450" t="s">
        <v>2401</v>
      </c>
      <c r="C14450" t="b">
        <v>1</v>
      </c>
      <c r="D14450" t="s">
        <v>15</v>
      </c>
      <c r="E14450">
        <v>2772</v>
      </c>
      <c r="F14450">
        <v>2020</v>
      </c>
    </row>
    <row r="14451" spans="1:6" x14ac:dyDescent="0.25">
      <c r="A14451" t="s">
        <v>2454</v>
      </c>
      <c r="B14451" t="s">
        <v>2401</v>
      </c>
      <c r="C14451" t="b">
        <v>1</v>
      </c>
      <c r="D14451" t="s">
        <v>15</v>
      </c>
      <c r="E14451">
        <v>5362</v>
      </c>
      <c r="F14451">
        <v>2020</v>
      </c>
    </row>
    <row r="14452" spans="1:6" x14ac:dyDescent="0.25">
      <c r="A14452" t="s">
        <v>2400</v>
      </c>
      <c r="B14452" t="s">
        <v>2401</v>
      </c>
      <c r="C14452" t="b">
        <v>1</v>
      </c>
      <c r="D14452" t="s">
        <v>114</v>
      </c>
      <c r="E14452">
        <v>178226</v>
      </c>
      <c r="F14452">
        <v>2020</v>
      </c>
    </row>
    <row r="14453" spans="1:6" x14ac:dyDescent="0.25">
      <c r="A14453" t="s">
        <v>2400</v>
      </c>
      <c r="B14453" t="s">
        <v>2401</v>
      </c>
      <c r="C14453" t="b">
        <v>1</v>
      </c>
      <c r="D14453" t="s">
        <v>100</v>
      </c>
      <c r="E14453">
        <v>9585</v>
      </c>
      <c r="F14453">
        <v>2020</v>
      </c>
    </row>
    <row r="14454" spans="1:6" x14ac:dyDescent="0.25">
      <c r="A14454" t="s">
        <v>2400</v>
      </c>
      <c r="B14454" t="s">
        <v>2339</v>
      </c>
      <c r="C14454" t="b">
        <v>1</v>
      </c>
      <c r="D14454" t="s">
        <v>40</v>
      </c>
      <c r="E14454">
        <v>19359</v>
      </c>
      <c r="F14454">
        <v>2020</v>
      </c>
    </row>
    <row r="14455" spans="1:6" x14ac:dyDescent="0.25">
      <c r="A14455" t="s">
        <v>2390</v>
      </c>
      <c r="B14455" t="s">
        <v>2401</v>
      </c>
      <c r="C14455" t="b">
        <v>1</v>
      </c>
      <c r="D14455" t="s">
        <v>52</v>
      </c>
      <c r="E14455">
        <v>2812</v>
      </c>
      <c r="F14455">
        <v>2020</v>
      </c>
    </row>
    <row r="14456" spans="1:6" x14ac:dyDescent="0.25">
      <c r="A14456" t="s">
        <v>2390</v>
      </c>
      <c r="B14456" t="s">
        <v>2401</v>
      </c>
      <c r="C14456" t="b">
        <v>1</v>
      </c>
      <c r="D14456" t="s">
        <v>52</v>
      </c>
      <c r="E14456">
        <v>2818</v>
      </c>
      <c r="F14456">
        <v>2020</v>
      </c>
    </row>
    <row r="14457" spans="1:6" x14ac:dyDescent="0.25">
      <c r="A14457" t="s">
        <v>2390</v>
      </c>
      <c r="B14457" t="s">
        <v>2401</v>
      </c>
      <c r="C14457" t="b">
        <v>1</v>
      </c>
      <c r="D14457" t="s">
        <v>52</v>
      </c>
      <c r="E14457">
        <v>2505</v>
      </c>
      <c r="F14457">
        <v>2020</v>
      </c>
    </row>
    <row r="14458" spans="1:6" x14ac:dyDescent="0.25">
      <c r="A14458" t="s">
        <v>2446</v>
      </c>
      <c r="B14458" t="s">
        <v>2401</v>
      </c>
      <c r="C14458" t="b">
        <v>1</v>
      </c>
      <c r="D14458" t="s">
        <v>52</v>
      </c>
      <c r="E14458">
        <v>2708</v>
      </c>
      <c r="F14458">
        <v>2020</v>
      </c>
    </row>
    <row r="14459" spans="1:6" x14ac:dyDescent="0.25">
      <c r="A14459" t="s">
        <v>2400</v>
      </c>
      <c r="B14459" t="s">
        <v>2401</v>
      </c>
      <c r="C14459" t="b">
        <v>1</v>
      </c>
      <c r="D14459" t="s">
        <v>15</v>
      </c>
      <c r="E14459">
        <v>550</v>
      </c>
      <c r="F14459">
        <v>2020</v>
      </c>
    </row>
    <row r="14460" spans="1:6" x14ac:dyDescent="0.25">
      <c r="A14460" t="s">
        <v>2394</v>
      </c>
      <c r="B14460" t="s">
        <v>2401</v>
      </c>
      <c r="C14460" t="b">
        <v>1</v>
      </c>
      <c r="D14460" t="s">
        <v>79</v>
      </c>
      <c r="E14460">
        <v>1384</v>
      </c>
      <c r="F14460">
        <v>2020</v>
      </c>
    </row>
    <row r="14461" spans="1:6" x14ac:dyDescent="0.25">
      <c r="A14461" t="s">
        <v>2394</v>
      </c>
      <c r="B14461" t="s">
        <v>2401</v>
      </c>
      <c r="C14461" t="b">
        <v>1</v>
      </c>
      <c r="D14461" t="s">
        <v>8</v>
      </c>
      <c r="E14461">
        <v>3137</v>
      </c>
      <c r="F14461">
        <v>2020</v>
      </c>
    </row>
    <row r="14462" spans="1:6" x14ac:dyDescent="0.25">
      <c r="A14462" t="s">
        <v>2400</v>
      </c>
      <c r="B14462" t="s">
        <v>2401</v>
      </c>
      <c r="C14462" t="b">
        <v>1</v>
      </c>
      <c r="D14462" t="s">
        <v>60</v>
      </c>
      <c r="E14462">
        <v>709</v>
      </c>
      <c r="F14462">
        <v>2020</v>
      </c>
    </row>
    <row r="14463" spans="1:6" x14ac:dyDescent="0.25">
      <c r="A14463" t="s">
        <v>2400</v>
      </c>
      <c r="B14463" t="s">
        <v>2401</v>
      </c>
      <c r="C14463" t="b">
        <v>1</v>
      </c>
      <c r="D14463" t="s">
        <v>60</v>
      </c>
      <c r="E14463">
        <v>1107</v>
      </c>
      <c r="F14463">
        <v>2020</v>
      </c>
    </row>
    <row r="14464" spans="1:6" x14ac:dyDescent="0.25">
      <c r="A14464" t="s">
        <v>2400</v>
      </c>
      <c r="B14464" t="s">
        <v>2401</v>
      </c>
      <c r="C14464" t="b">
        <v>1</v>
      </c>
      <c r="D14464" t="s">
        <v>60</v>
      </c>
      <c r="E14464">
        <v>752</v>
      </c>
      <c r="F14464">
        <v>2020</v>
      </c>
    </row>
    <row r="14465" spans="1:6" x14ac:dyDescent="0.25">
      <c r="A14465" t="s">
        <v>2332</v>
      </c>
      <c r="B14465" t="s">
        <v>2372</v>
      </c>
      <c r="C14465" t="b">
        <v>0</v>
      </c>
      <c r="D14465" t="s">
        <v>27</v>
      </c>
      <c r="E14465">
        <v>-5</v>
      </c>
      <c r="F14465">
        <v>2020</v>
      </c>
    </row>
    <row r="14466" spans="1:6" x14ac:dyDescent="0.25">
      <c r="A14466" t="s">
        <v>2400</v>
      </c>
      <c r="B14466" t="s">
        <v>2401</v>
      </c>
      <c r="C14466" t="b">
        <v>1</v>
      </c>
      <c r="D14466" t="s">
        <v>27</v>
      </c>
      <c r="E14466">
        <v>701</v>
      </c>
      <c r="F14466">
        <v>2020</v>
      </c>
    </row>
    <row r="14467" spans="1:6" x14ac:dyDescent="0.25">
      <c r="A14467" t="s">
        <v>2394</v>
      </c>
      <c r="B14467" t="s">
        <v>2401</v>
      </c>
      <c r="C14467" t="b">
        <v>1</v>
      </c>
      <c r="D14467" t="s">
        <v>16</v>
      </c>
      <c r="E14467">
        <v>1729</v>
      </c>
      <c r="F14467">
        <v>2020</v>
      </c>
    </row>
    <row r="14468" spans="1:6" x14ac:dyDescent="0.25">
      <c r="A14468" t="s">
        <v>2394</v>
      </c>
      <c r="B14468" t="s">
        <v>2401</v>
      </c>
      <c r="C14468" t="b">
        <v>1</v>
      </c>
      <c r="D14468" t="s">
        <v>19</v>
      </c>
      <c r="E14468">
        <v>1336</v>
      </c>
      <c r="F14468">
        <v>2020</v>
      </c>
    </row>
    <row r="14469" spans="1:6" x14ac:dyDescent="0.25">
      <c r="A14469" t="s">
        <v>2396</v>
      </c>
      <c r="B14469" t="s">
        <v>2352</v>
      </c>
      <c r="C14469" t="b">
        <v>1</v>
      </c>
      <c r="D14469" t="s">
        <v>79</v>
      </c>
      <c r="E14469">
        <v>22653.68</v>
      </c>
      <c r="F14469">
        <v>2020</v>
      </c>
    </row>
    <row r="14470" spans="1:6" x14ac:dyDescent="0.25">
      <c r="A14470" t="s">
        <v>2394</v>
      </c>
      <c r="B14470" t="s">
        <v>2401</v>
      </c>
      <c r="C14470" t="b">
        <v>1</v>
      </c>
      <c r="D14470" t="s">
        <v>60</v>
      </c>
      <c r="E14470">
        <v>2298</v>
      </c>
      <c r="F14470">
        <v>2020</v>
      </c>
    </row>
    <row r="14471" spans="1:6" x14ac:dyDescent="0.25">
      <c r="A14471" t="s">
        <v>2400</v>
      </c>
      <c r="B14471" t="s">
        <v>2401</v>
      </c>
      <c r="C14471" t="b">
        <v>1</v>
      </c>
      <c r="D14471" t="s">
        <v>15</v>
      </c>
      <c r="E14471">
        <v>56034</v>
      </c>
      <c r="F14471">
        <v>2020</v>
      </c>
    </row>
    <row r="14472" spans="1:6" x14ac:dyDescent="0.25">
      <c r="A14472" t="s">
        <v>2400</v>
      </c>
      <c r="B14472" t="s">
        <v>2401</v>
      </c>
      <c r="C14472" t="b">
        <v>1</v>
      </c>
      <c r="D14472" t="s">
        <v>105</v>
      </c>
      <c r="E14472">
        <v>124258</v>
      </c>
      <c r="F14472">
        <v>2020</v>
      </c>
    </row>
    <row r="14473" spans="1:6" x14ac:dyDescent="0.25">
      <c r="A14473" t="s">
        <v>2446</v>
      </c>
      <c r="B14473" t="s">
        <v>2401</v>
      </c>
      <c r="C14473" t="b">
        <v>1</v>
      </c>
      <c r="D14473" t="s">
        <v>8</v>
      </c>
      <c r="E14473">
        <v>30930</v>
      </c>
      <c r="F14473">
        <v>2020</v>
      </c>
    </row>
    <row r="14474" spans="1:6" x14ac:dyDescent="0.25">
      <c r="A14474" t="s">
        <v>2408</v>
      </c>
      <c r="B14474" t="s">
        <v>2401</v>
      </c>
      <c r="C14474" t="b">
        <v>1</v>
      </c>
      <c r="D14474" t="s">
        <v>55</v>
      </c>
      <c r="E14474">
        <v>1661</v>
      </c>
      <c r="F14474">
        <v>2020</v>
      </c>
    </row>
    <row r="14475" spans="1:6" x14ac:dyDescent="0.25">
      <c r="A14475" t="s">
        <v>2454</v>
      </c>
      <c r="B14475" t="s">
        <v>2401</v>
      </c>
      <c r="C14475" t="b">
        <v>1</v>
      </c>
      <c r="D14475" t="s">
        <v>55</v>
      </c>
      <c r="E14475">
        <v>4840</v>
      </c>
      <c r="F14475">
        <v>2020</v>
      </c>
    </row>
    <row r="14476" spans="1:6" x14ac:dyDescent="0.25">
      <c r="A14476" t="s">
        <v>2408</v>
      </c>
      <c r="B14476" t="s">
        <v>2401</v>
      </c>
      <c r="C14476" t="b">
        <v>1</v>
      </c>
      <c r="D14476" t="s">
        <v>55</v>
      </c>
      <c r="E14476">
        <v>1744</v>
      </c>
      <c r="F14476">
        <v>2020</v>
      </c>
    </row>
    <row r="14477" spans="1:6" x14ac:dyDescent="0.25">
      <c r="A14477" t="s">
        <v>2408</v>
      </c>
      <c r="B14477" t="s">
        <v>2401</v>
      </c>
      <c r="C14477" t="b">
        <v>1</v>
      </c>
      <c r="D14477" t="s">
        <v>55</v>
      </c>
      <c r="E14477">
        <v>1705</v>
      </c>
      <c r="F14477">
        <v>2020</v>
      </c>
    </row>
    <row r="14478" spans="1:6" x14ac:dyDescent="0.25">
      <c r="A14478" t="s">
        <v>2408</v>
      </c>
      <c r="B14478" t="s">
        <v>2401</v>
      </c>
      <c r="C14478" t="b">
        <v>1</v>
      </c>
      <c r="D14478" t="s">
        <v>55</v>
      </c>
      <c r="E14478">
        <v>1662</v>
      </c>
      <c r="F14478">
        <v>2020</v>
      </c>
    </row>
    <row r="14479" spans="1:6" x14ac:dyDescent="0.25">
      <c r="A14479" t="s">
        <v>2408</v>
      </c>
      <c r="B14479" t="s">
        <v>2401</v>
      </c>
      <c r="C14479" t="b">
        <v>1</v>
      </c>
      <c r="D14479" t="s">
        <v>55</v>
      </c>
      <c r="E14479">
        <v>3826</v>
      </c>
      <c r="F14479">
        <v>2020</v>
      </c>
    </row>
    <row r="14480" spans="1:6" x14ac:dyDescent="0.25">
      <c r="A14480" t="s">
        <v>2408</v>
      </c>
      <c r="B14480" t="s">
        <v>2401</v>
      </c>
      <c r="C14480" t="b">
        <v>1</v>
      </c>
      <c r="D14480" t="s">
        <v>55</v>
      </c>
      <c r="E14480">
        <v>3673</v>
      </c>
      <c r="F14480">
        <v>2020</v>
      </c>
    </row>
    <row r="14481" spans="1:6" x14ac:dyDescent="0.25">
      <c r="A14481" t="s">
        <v>2408</v>
      </c>
      <c r="B14481" t="s">
        <v>2401</v>
      </c>
      <c r="C14481" t="b">
        <v>1</v>
      </c>
      <c r="D14481" t="s">
        <v>55</v>
      </c>
      <c r="E14481">
        <v>1614</v>
      </c>
      <c r="F14481">
        <v>2020</v>
      </c>
    </row>
    <row r="14482" spans="1:6" x14ac:dyDescent="0.25">
      <c r="A14482" t="s">
        <v>2408</v>
      </c>
      <c r="B14482" t="s">
        <v>2401</v>
      </c>
      <c r="C14482" t="b">
        <v>1</v>
      </c>
      <c r="D14482" t="s">
        <v>55</v>
      </c>
      <c r="E14482">
        <v>1661</v>
      </c>
      <c r="F14482">
        <v>2020</v>
      </c>
    </row>
    <row r="14483" spans="1:6" x14ac:dyDescent="0.25">
      <c r="A14483" t="s">
        <v>2400</v>
      </c>
      <c r="B14483" t="s">
        <v>2401</v>
      </c>
      <c r="C14483" t="b">
        <v>1</v>
      </c>
      <c r="D14483" t="s">
        <v>88</v>
      </c>
      <c r="E14483">
        <v>704</v>
      </c>
      <c r="F14483">
        <v>2020</v>
      </c>
    </row>
    <row r="14484" spans="1:6" x14ac:dyDescent="0.25">
      <c r="A14484" t="s">
        <v>2408</v>
      </c>
      <c r="B14484" t="s">
        <v>2401</v>
      </c>
      <c r="C14484" t="b">
        <v>1</v>
      </c>
      <c r="D14484" t="s">
        <v>55</v>
      </c>
      <c r="E14484">
        <v>1743</v>
      </c>
      <c r="F14484">
        <v>2020</v>
      </c>
    </row>
    <row r="14485" spans="1:6" x14ac:dyDescent="0.25">
      <c r="A14485" t="s">
        <v>2408</v>
      </c>
      <c r="B14485" t="s">
        <v>2401</v>
      </c>
      <c r="C14485" t="b">
        <v>1</v>
      </c>
      <c r="D14485" t="s">
        <v>55</v>
      </c>
      <c r="E14485">
        <v>1706</v>
      </c>
      <c r="F14485">
        <v>2020</v>
      </c>
    </row>
    <row r="14486" spans="1:6" x14ac:dyDescent="0.25">
      <c r="A14486" t="s">
        <v>2408</v>
      </c>
      <c r="B14486" t="s">
        <v>2401</v>
      </c>
      <c r="C14486" t="b">
        <v>1</v>
      </c>
      <c r="D14486" t="s">
        <v>55</v>
      </c>
      <c r="E14486">
        <v>1728</v>
      </c>
      <c r="F14486">
        <v>2020</v>
      </c>
    </row>
    <row r="14487" spans="1:6" x14ac:dyDescent="0.25">
      <c r="A14487" t="s">
        <v>2408</v>
      </c>
      <c r="B14487" t="s">
        <v>2401</v>
      </c>
      <c r="C14487" t="b">
        <v>1</v>
      </c>
      <c r="D14487" t="s">
        <v>55</v>
      </c>
      <c r="E14487">
        <v>1446</v>
      </c>
      <c r="F14487">
        <v>2020</v>
      </c>
    </row>
    <row r="14488" spans="1:6" x14ac:dyDescent="0.25">
      <c r="A14488" t="s">
        <v>2408</v>
      </c>
      <c r="B14488" t="s">
        <v>2401</v>
      </c>
      <c r="C14488" t="b">
        <v>1</v>
      </c>
      <c r="D14488" t="s">
        <v>55</v>
      </c>
      <c r="E14488">
        <v>1600</v>
      </c>
      <c r="F14488">
        <v>2020</v>
      </c>
    </row>
    <row r="14489" spans="1:6" x14ac:dyDescent="0.25">
      <c r="A14489" t="s">
        <v>2394</v>
      </c>
      <c r="B14489" t="s">
        <v>2350</v>
      </c>
      <c r="C14489" t="b">
        <v>1</v>
      </c>
      <c r="D14489" t="s">
        <v>42</v>
      </c>
      <c r="E14489">
        <v>76</v>
      </c>
      <c r="F14489">
        <v>2020</v>
      </c>
    </row>
    <row r="14490" spans="1:6" x14ac:dyDescent="0.25">
      <c r="A14490" t="s">
        <v>2332</v>
      </c>
      <c r="B14490" t="s">
        <v>2339</v>
      </c>
      <c r="C14490" t="b">
        <v>0</v>
      </c>
      <c r="D14490" t="s">
        <v>82</v>
      </c>
      <c r="E14490">
        <v>0</v>
      </c>
      <c r="F14490">
        <v>2020</v>
      </c>
    </row>
    <row r="14491" spans="1:6" x14ac:dyDescent="0.25">
      <c r="A14491" t="s">
        <v>2394</v>
      </c>
      <c r="B14491" t="s">
        <v>2401</v>
      </c>
      <c r="C14491" t="b">
        <v>1</v>
      </c>
      <c r="D14491" t="s">
        <v>82</v>
      </c>
      <c r="E14491">
        <v>140653</v>
      </c>
      <c r="F14491">
        <v>2020</v>
      </c>
    </row>
    <row r="14492" spans="1:6" x14ac:dyDescent="0.25">
      <c r="A14492" t="s">
        <v>2400</v>
      </c>
      <c r="B14492" t="s">
        <v>2401</v>
      </c>
      <c r="C14492" t="b">
        <v>1</v>
      </c>
      <c r="D14492" t="s">
        <v>24</v>
      </c>
      <c r="E14492">
        <v>93607</v>
      </c>
      <c r="F14492">
        <v>2020</v>
      </c>
    </row>
    <row r="14493" spans="1:6" x14ac:dyDescent="0.25">
      <c r="A14493" t="s">
        <v>2400</v>
      </c>
      <c r="B14493" t="s">
        <v>2401</v>
      </c>
      <c r="C14493" t="b">
        <v>1</v>
      </c>
      <c r="D14493" t="s">
        <v>24</v>
      </c>
      <c r="E14493">
        <v>92146</v>
      </c>
      <c r="F14493">
        <v>2020</v>
      </c>
    </row>
    <row r="14494" spans="1:6" x14ac:dyDescent="0.25">
      <c r="A14494" t="s">
        <v>2332</v>
      </c>
      <c r="B14494" t="s">
        <v>2372</v>
      </c>
      <c r="C14494" t="b">
        <v>0</v>
      </c>
      <c r="D14494" t="s">
        <v>85</v>
      </c>
      <c r="E14494">
        <v>-2</v>
      </c>
      <c r="F14494">
        <v>2020</v>
      </c>
    </row>
    <row r="14495" spans="1:6" x14ac:dyDescent="0.25">
      <c r="A14495" t="s">
        <v>2394</v>
      </c>
      <c r="B14495" t="s">
        <v>2401</v>
      </c>
      <c r="C14495" t="b">
        <v>1</v>
      </c>
      <c r="D14495" t="s">
        <v>16</v>
      </c>
      <c r="E14495">
        <v>2133</v>
      </c>
      <c r="F14495">
        <v>2020</v>
      </c>
    </row>
    <row r="14496" spans="1:6" x14ac:dyDescent="0.25">
      <c r="A14496" t="s">
        <v>2394</v>
      </c>
      <c r="B14496" t="s">
        <v>2401</v>
      </c>
      <c r="C14496" t="b">
        <v>1</v>
      </c>
      <c r="D14496" t="s">
        <v>16</v>
      </c>
      <c r="E14496">
        <v>2282</v>
      </c>
      <c r="F14496">
        <v>2020</v>
      </c>
    </row>
    <row r="14497" spans="1:6" x14ac:dyDescent="0.25">
      <c r="A14497" t="s">
        <v>2408</v>
      </c>
      <c r="B14497" t="s">
        <v>2401</v>
      </c>
      <c r="C14497" t="b">
        <v>1</v>
      </c>
      <c r="D14497" t="s">
        <v>55</v>
      </c>
      <c r="E14497">
        <v>3402</v>
      </c>
      <c r="F14497">
        <v>2020</v>
      </c>
    </row>
    <row r="14498" spans="1:6" x14ac:dyDescent="0.25">
      <c r="A14498" t="s">
        <v>2408</v>
      </c>
      <c r="B14498" t="s">
        <v>2401</v>
      </c>
      <c r="C14498" t="b">
        <v>1</v>
      </c>
      <c r="D14498" t="s">
        <v>55</v>
      </c>
      <c r="E14498">
        <v>1672</v>
      </c>
      <c r="F14498">
        <v>2020</v>
      </c>
    </row>
    <row r="14499" spans="1:6" x14ac:dyDescent="0.25">
      <c r="A14499" t="s">
        <v>2400</v>
      </c>
      <c r="B14499" t="s">
        <v>2339</v>
      </c>
      <c r="C14499" t="b">
        <v>1</v>
      </c>
      <c r="D14499" t="s">
        <v>95</v>
      </c>
      <c r="E14499">
        <v>72607</v>
      </c>
      <c r="F14499">
        <v>2020</v>
      </c>
    </row>
    <row r="14500" spans="1:6" x14ac:dyDescent="0.25">
      <c r="A14500" t="s">
        <v>2400</v>
      </c>
      <c r="B14500" t="s">
        <v>2401</v>
      </c>
      <c r="C14500" t="b">
        <v>1</v>
      </c>
      <c r="D14500" t="s">
        <v>19</v>
      </c>
      <c r="E14500">
        <v>1500</v>
      </c>
      <c r="F14500">
        <v>2020</v>
      </c>
    </row>
    <row r="14501" spans="1:6" x14ac:dyDescent="0.25">
      <c r="A14501" t="s">
        <v>2332</v>
      </c>
      <c r="B14501" t="s">
        <v>2401</v>
      </c>
      <c r="C14501" t="b">
        <v>0</v>
      </c>
      <c r="D14501" t="s">
        <v>60</v>
      </c>
      <c r="E14501">
        <v>0</v>
      </c>
      <c r="F14501">
        <v>2020</v>
      </c>
    </row>
    <row r="14502" spans="1:6" x14ac:dyDescent="0.25">
      <c r="A14502" t="s">
        <v>2394</v>
      </c>
      <c r="B14502" t="s">
        <v>2372</v>
      </c>
      <c r="C14502" t="b">
        <v>0</v>
      </c>
      <c r="D14502" t="s">
        <v>15</v>
      </c>
      <c r="E14502">
        <v>30512</v>
      </c>
      <c r="F14502">
        <v>2020</v>
      </c>
    </row>
    <row r="14503" spans="1:6" x14ac:dyDescent="0.25">
      <c r="A14503" t="s">
        <v>2394</v>
      </c>
      <c r="B14503" t="s">
        <v>2372</v>
      </c>
      <c r="C14503" t="b">
        <v>0</v>
      </c>
      <c r="D14503" t="s">
        <v>15</v>
      </c>
      <c r="E14503">
        <v>8515</v>
      </c>
      <c r="F14503">
        <v>2020</v>
      </c>
    </row>
    <row r="14504" spans="1:6" x14ac:dyDescent="0.25">
      <c r="A14504" t="s">
        <v>2394</v>
      </c>
      <c r="B14504" t="s">
        <v>2372</v>
      </c>
      <c r="C14504" t="b">
        <v>0</v>
      </c>
      <c r="D14504" t="s">
        <v>15</v>
      </c>
      <c r="E14504">
        <v>8463</v>
      </c>
      <c r="F14504">
        <v>2020</v>
      </c>
    </row>
    <row r="14505" spans="1:6" x14ac:dyDescent="0.25">
      <c r="A14505" t="s">
        <v>2394</v>
      </c>
      <c r="B14505" t="s">
        <v>2372</v>
      </c>
      <c r="C14505" t="b">
        <v>0</v>
      </c>
      <c r="D14505" t="s">
        <v>15</v>
      </c>
      <c r="E14505">
        <v>8814</v>
      </c>
      <c r="F14505">
        <v>2020</v>
      </c>
    </row>
    <row r="14506" spans="1:6" x14ac:dyDescent="0.25">
      <c r="A14506" t="s">
        <v>2394</v>
      </c>
      <c r="B14506" t="s">
        <v>2372</v>
      </c>
      <c r="C14506" t="b">
        <v>0</v>
      </c>
      <c r="D14506" t="s">
        <v>15</v>
      </c>
      <c r="E14506">
        <v>10517</v>
      </c>
      <c r="F14506">
        <v>2020</v>
      </c>
    </row>
    <row r="14507" spans="1:6" x14ac:dyDescent="0.25">
      <c r="A14507" t="s">
        <v>2332</v>
      </c>
      <c r="B14507" t="s">
        <v>2372</v>
      </c>
      <c r="C14507" t="b">
        <v>0</v>
      </c>
      <c r="D14507" t="s">
        <v>15</v>
      </c>
      <c r="E14507">
        <v>-114</v>
      </c>
      <c r="F14507">
        <v>2020</v>
      </c>
    </row>
    <row r="14508" spans="1:6" x14ac:dyDescent="0.25">
      <c r="A14508" t="s">
        <v>2332</v>
      </c>
      <c r="B14508" t="s">
        <v>2372</v>
      </c>
      <c r="C14508" t="b">
        <v>0</v>
      </c>
      <c r="D14508" t="s">
        <v>15</v>
      </c>
      <c r="E14508">
        <v>-116</v>
      </c>
      <c r="F14508">
        <v>2020</v>
      </c>
    </row>
    <row r="14509" spans="1:6" x14ac:dyDescent="0.25">
      <c r="A14509" t="s">
        <v>2332</v>
      </c>
      <c r="B14509" t="s">
        <v>2372</v>
      </c>
      <c r="C14509" t="b">
        <v>0</v>
      </c>
      <c r="D14509" t="s">
        <v>15</v>
      </c>
      <c r="E14509">
        <v>-297</v>
      </c>
      <c r="F14509">
        <v>2020</v>
      </c>
    </row>
    <row r="14510" spans="1:6" x14ac:dyDescent="0.25">
      <c r="A14510" t="s">
        <v>2332</v>
      </c>
      <c r="B14510" t="s">
        <v>2372</v>
      </c>
      <c r="C14510" t="b">
        <v>0</v>
      </c>
      <c r="D14510" t="s">
        <v>15</v>
      </c>
      <c r="E14510">
        <v>-111</v>
      </c>
      <c r="F14510">
        <v>2020</v>
      </c>
    </row>
    <row r="14511" spans="1:6" x14ac:dyDescent="0.25">
      <c r="A14511" t="s">
        <v>2332</v>
      </c>
      <c r="B14511" t="s">
        <v>2372</v>
      </c>
      <c r="C14511" t="b">
        <v>0</v>
      </c>
      <c r="D14511" t="s">
        <v>15</v>
      </c>
      <c r="E14511">
        <v>-105</v>
      </c>
      <c r="F14511">
        <v>2020</v>
      </c>
    </row>
    <row r="14512" spans="1:6" x14ac:dyDescent="0.25">
      <c r="A14512" t="s">
        <v>2332</v>
      </c>
      <c r="B14512" t="s">
        <v>2372</v>
      </c>
      <c r="C14512" t="b">
        <v>0</v>
      </c>
      <c r="D14512" t="s">
        <v>15</v>
      </c>
      <c r="E14512">
        <v>-102</v>
      </c>
      <c r="F14512">
        <v>2020</v>
      </c>
    </row>
    <row r="14513" spans="1:6" x14ac:dyDescent="0.25">
      <c r="A14513" t="s">
        <v>2332</v>
      </c>
      <c r="B14513" t="s">
        <v>2372</v>
      </c>
      <c r="C14513" t="b">
        <v>0</v>
      </c>
      <c r="D14513" t="s">
        <v>15</v>
      </c>
      <c r="E14513">
        <v>-85</v>
      </c>
      <c r="F14513">
        <v>2020</v>
      </c>
    </row>
    <row r="14514" spans="1:6" x14ac:dyDescent="0.25">
      <c r="A14514" t="s">
        <v>2332</v>
      </c>
      <c r="B14514" t="s">
        <v>2372</v>
      </c>
      <c r="C14514" t="b">
        <v>0</v>
      </c>
      <c r="D14514" t="s">
        <v>15</v>
      </c>
      <c r="E14514">
        <v>-446</v>
      </c>
      <c r="F14514">
        <v>2020</v>
      </c>
    </row>
    <row r="14515" spans="1:6" x14ac:dyDescent="0.25">
      <c r="A14515" t="s">
        <v>2332</v>
      </c>
      <c r="B14515" t="s">
        <v>2372</v>
      </c>
      <c r="C14515" t="b">
        <v>0</v>
      </c>
      <c r="D14515" t="s">
        <v>15</v>
      </c>
      <c r="E14515">
        <v>-71</v>
      </c>
      <c r="F14515">
        <v>2020</v>
      </c>
    </row>
    <row r="14516" spans="1:6" x14ac:dyDescent="0.25">
      <c r="A14516" t="s">
        <v>2400</v>
      </c>
      <c r="B14516" t="s">
        <v>2401</v>
      </c>
      <c r="C14516" t="b">
        <v>1</v>
      </c>
      <c r="D14516" t="s">
        <v>15</v>
      </c>
      <c r="E14516">
        <v>723</v>
      </c>
      <c r="F14516">
        <v>2020</v>
      </c>
    </row>
    <row r="14517" spans="1:6" x14ac:dyDescent="0.25">
      <c r="A14517" t="s">
        <v>2400</v>
      </c>
      <c r="B14517" t="s">
        <v>2401</v>
      </c>
      <c r="C14517" t="b">
        <v>1</v>
      </c>
      <c r="D14517" t="s">
        <v>79</v>
      </c>
      <c r="E14517">
        <v>1729</v>
      </c>
      <c r="F14517">
        <v>2020</v>
      </c>
    </row>
    <row r="14518" spans="1:6" x14ac:dyDescent="0.25">
      <c r="A14518" t="s">
        <v>2394</v>
      </c>
      <c r="B14518" t="s">
        <v>2401</v>
      </c>
      <c r="C14518" t="b">
        <v>1</v>
      </c>
      <c r="D14518" t="s">
        <v>12</v>
      </c>
      <c r="E14518">
        <v>3365</v>
      </c>
      <c r="F14518">
        <v>2020</v>
      </c>
    </row>
    <row r="14519" spans="1:6" x14ac:dyDescent="0.25">
      <c r="A14519" t="s">
        <v>2353</v>
      </c>
      <c r="B14519" t="s">
        <v>2350</v>
      </c>
      <c r="C14519" t="b">
        <v>0</v>
      </c>
      <c r="D14519" t="s">
        <v>95</v>
      </c>
      <c r="E14519">
        <v>3.0640000000000001</v>
      </c>
      <c r="F14519">
        <v>2020</v>
      </c>
    </row>
    <row r="14520" spans="1:6" x14ac:dyDescent="0.25">
      <c r="A14520" t="s">
        <v>2344</v>
      </c>
      <c r="B14520" t="s">
        <v>2352</v>
      </c>
      <c r="C14520" t="b">
        <v>1</v>
      </c>
      <c r="D14520" t="s">
        <v>95</v>
      </c>
      <c r="E14520">
        <v>6418.9359999999997</v>
      </c>
      <c r="F14520">
        <v>2020</v>
      </c>
    </row>
    <row r="14521" spans="1:6" x14ac:dyDescent="0.25">
      <c r="A14521" t="s">
        <v>2400</v>
      </c>
      <c r="B14521" t="s">
        <v>2401</v>
      </c>
      <c r="C14521" t="b">
        <v>1</v>
      </c>
      <c r="D14521" t="s">
        <v>60</v>
      </c>
      <c r="E14521">
        <v>1220</v>
      </c>
      <c r="F14521">
        <v>2020</v>
      </c>
    </row>
    <row r="14522" spans="1:6" x14ac:dyDescent="0.25">
      <c r="A14522" t="s">
        <v>2394</v>
      </c>
      <c r="B14522" t="s">
        <v>2401</v>
      </c>
      <c r="C14522" t="b">
        <v>0</v>
      </c>
      <c r="D14522" t="s">
        <v>15</v>
      </c>
      <c r="E14522">
        <v>804</v>
      </c>
      <c r="F14522">
        <v>2020</v>
      </c>
    </row>
    <row r="14523" spans="1:6" x14ac:dyDescent="0.25">
      <c r="A14523" t="s">
        <v>2446</v>
      </c>
      <c r="B14523" t="s">
        <v>2352</v>
      </c>
      <c r="C14523" t="b">
        <v>0</v>
      </c>
      <c r="D14523" t="s">
        <v>111</v>
      </c>
      <c r="E14523">
        <v>328991</v>
      </c>
      <c r="F14523">
        <v>2020</v>
      </c>
    </row>
    <row r="14524" spans="1:6" x14ac:dyDescent="0.25">
      <c r="A14524" t="s">
        <v>2400</v>
      </c>
      <c r="B14524" t="s">
        <v>2401</v>
      </c>
      <c r="C14524" t="b">
        <v>1</v>
      </c>
      <c r="D14524" t="s">
        <v>105</v>
      </c>
      <c r="E14524">
        <v>5689</v>
      </c>
      <c r="F14524">
        <v>2020</v>
      </c>
    </row>
    <row r="14525" spans="1:6" x14ac:dyDescent="0.25">
      <c r="A14525" t="s">
        <v>2400</v>
      </c>
      <c r="B14525" t="s">
        <v>2401</v>
      </c>
      <c r="C14525" t="b">
        <v>1</v>
      </c>
      <c r="D14525" t="s">
        <v>97</v>
      </c>
      <c r="E14525">
        <v>22034</v>
      </c>
      <c r="F14525">
        <v>2020</v>
      </c>
    </row>
    <row r="14526" spans="1:6" x14ac:dyDescent="0.25">
      <c r="A14526" t="s">
        <v>2394</v>
      </c>
      <c r="B14526" t="s">
        <v>2372</v>
      </c>
      <c r="C14526" t="b">
        <v>0</v>
      </c>
      <c r="D14526" t="s">
        <v>55</v>
      </c>
      <c r="E14526">
        <v>17263</v>
      </c>
      <c r="F14526">
        <v>2020</v>
      </c>
    </row>
    <row r="14527" spans="1:6" x14ac:dyDescent="0.25">
      <c r="A14527" t="s">
        <v>2394</v>
      </c>
      <c r="B14527" t="s">
        <v>2372</v>
      </c>
      <c r="C14527" t="b">
        <v>0</v>
      </c>
      <c r="D14527" t="s">
        <v>15</v>
      </c>
      <c r="E14527">
        <v>22837</v>
      </c>
      <c r="F14527">
        <v>2020</v>
      </c>
    </row>
    <row r="14528" spans="1:6" x14ac:dyDescent="0.25">
      <c r="A14528" t="s">
        <v>2400</v>
      </c>
      <c r="B14528" t="s">
        <v>2339</v>
      </c>
      <c r="C14528" t="b">
        <v>1</v>
      </c>
      <c r="D14528" t="s">
        <v>40</v>
      </c>
      <c r="E14528">
        <v>25981</v>
      </c>
      <c r="F14528">
        <v>2020</v>
      </c>
    </row>
    <row r="14529" spans="1:6" x14ac:dyDescent="0.25">
      <c r="A14529" t="s">
        <v>2400</v>
      </c>
      <c r="B14529" t="s">
        <v>2339</v>
      </c>
      <c r="C14529" t="b">
        <v>1</v>
      </c>
      <c r="D14529" t="s">
        <v>40</v>
      </c>
      <c r="E14529">
        <v>45248</v>
      </c>
      <c r="F14529">
        <v>2020</v>
      </c>
    </row>
    <row r="14530" spans="1:6" x14ac:dyDescent="0.25">
      <c r="A14530" t="s">
        <v>2332</v>
      </c>
      <c r="B14530" t="s">
        <v>2401</v>
      </c>
      <c r="C14530" t="b">
        <v>0</v>
      </c>
      <c r="D14530" t="s">
        <v>97</v>
      </c>
      <c r="E14530">
        <v>0</v>
      </c>
      <c r="F14530">
        <v>2020</v>
      </c>
    </row>
    <row r="14531" spans="1:6" x14ac:dyDescent="0.25">
      <c r="A14531" t="s">
        <v>2454</v>
      </c>
      <c r="B14531" t="s">
        <v>2372</v>
      </c>
      <c r="C14531" t="b">
        <v>1</v>
      </c>
      <c r="D14531" t="s">
        <v>85</v>
      </c>
      <c r="E14531">
        <v>14426</v>
      </c>
      <c r="F14531">
        <v>2020</v>
      </c>
    </row>
    <row r="14532" spans="1:6" x14ac:dyDescent="0.25">
      <c r="A14532" t="s">
        <v>2454</v>
      </c>
      <c r="B14532" t="s">
        <v>2372</v>
      </c>
      <c r="C14532" t="b">
        <v>1</v>
      </c>
      <c r="D14532" t="s">
        <v>85</v>
      </c>
      <c r="E14532">
        <v>9492</v>
      </c>
      <c r="F14532">
        <v>2020</v>
      </c>
    </row>
    <row r="14533" spans="1:6" x14ac:dyDescent="0.25">
      <c r="A14533" t="s">
        <v>2454</v>
      </c>
      <c r="B14533" t="s">
        <v>2372</v>
      </c>
      <c r="C14533" t="b">
        <v>1</v>
      </c>
      <c r="D14533" t="s">
        <v>85</v>
      </c>
      <c r="E14533">
        <v>8543</v>
      </c>
      <c r="F14533">
        <v>2020</v>
      </c>
    </row>
    <row r="14534" spans="1:6" x14ac:dyDescent="0.25">
      <c r="A14534" t="s">
        <v>2383</v>
      </c>
      <c r="B14534" t="s">
        <v>2401</v>
      </c>
      <c r="C14534" t="b">
        <v>1</v>
      </c>
      <c r="D14534" t="s">
        <v>15</v>
      </c>
      <c r="E14534">
        <v>7765</v>
      </c>
      <c r="F14534">
        <v>2020</v>
      </c>
    </row>
    <row r="14535" spans="1:6" x14ac:dyDescent="0.25">
      <c r="A14535" t="s">
        <v>2400</v>
      </c>
      <c r="B14535" t="s">
        <v>2401</v>
      </c>
      <c r="C14535" t="b">
        <v>1</v>
      </c>
      <c r="D14535" t="s">
        <v>52</v>
      </c>
      <c r="E14535">
        <v>1462</v>
      </c>
      <c r="F14535">
        <v>2020</v>
      </c>
    </row>
    <row r="14536" spans="1:6" x14ac:dyDescent="0.25">
      <c r="A14536" t="s">
        <v>2400</v>
      </c>
      <c r="B14536" t="s">
        <v>2401</v>
      </c>
      <c r="C14536" t="b">
        <v>1</v>
      </c>
      <c r="D14536" t="s">
        <v>60</v>
      </c>
      <c r="E14536">
        <v>473</v>
      </c>
      <c r="F14536">
        <v>2020</v>
      </c>
    </row>
    <row r="14537" spans="1:6" x14ac:dyDescent="0.25">
      <c r="A14537" t="s">
        <v>2400</v>
      </c>
      <c r="B14537" t="s">
        <v>2401</v>
      </c>
      <c r="C14537" t="b">
        <v>1</v>
      </c>
      <c r="D14537" t="s">
        <v>60</v>
      </c>
      <c r="E14537">
        <v>465</v>
      </c>
      <c r="F14537">
        <v>2020</v>
      </c>
    </row>
    <row r="14538" spans="1:6" x14ac:dyDescent="0.25">
      <c r="A14538" t="s">
        <v>2394</v>
      </c>
      <c r="B14538" t="s">
        <v>2401</v>
      </c>
      <c r="C14538" t="b">
        <v>1</v>
      </c>
      <c r="D14538" t="s">
        <v>55</v>
      </c>
      <c r="E14538">
        <v>3469</v>
      </c>
      <c r="F14538">
        <v>2020</v>
      </c>
    </row>
    <row r="14539" spans="1:6" x14ac:dyDescent="0.25">
      <c r="A14539" t="s">
        <v>2394</v>
      </c>
      <c r="B14539" t="s">
        <v>2401</v>
      </c>
      <c r="C14539" t="b">
        <v>1</v>
      </c>
      <c r="D14539" t="s">
        <v>58</v>
      </c>
      <c r="E14539">
        <v>1935</v>
      </c>
      <c r="F14539">
        <v>2020</v>
      </c>
    </row>
    <row r="14540" spans="1:6" x14ac:dyDescent="0.25">
      <c r="A14540" t="s">
        <v>2332</v>
      </c>
      <c r="B14540" t="s">
        <v>2401</v>
      </c>
      <c r="C14540" t="b">
        <v>0</v>
      </c>
      <c r="D14540" t="s">
        <v>97</v>
      </c>
      <c r="E14540">
        <v>0</v>
      </c>
      <c r="F14540">
        <v>2020</v>
      </c>
    </row>
    <row r="14541" spans="1:6" x14ac:dyDescent="0.25">
      <c r="A14541" t="s">
        <v>2332</v>
      </c>
      <c r="B14541" t="s">
        <v>2401</v>
      </c>
      <c r="C14541" t="b">
        <v>0</v>
      </c>
      <c r="D14541" t="s">
        <v>97</v>
      </c>
      <c r="E14541">
        <v>0</v>
      </c>
      <c r="F14541">
        <v>2020</v>
      </c>
    </row>
    <row r="14542" spans="1:6" x14ac:dyDescent="0.25">
      <c r="A14542" t="s">
        <v>2332</v>
      </c>
      <c r="B14542" t="s">
        <v>2401</v>
      </c>
      <c r="C14542" t="b">
        <v>0</v>
      </c>
      <c r="D14542" t="s">
        <v>97</v>
      </c>
      <c r="E14542">
        <v>0</v>
      </c>
      <c r="F14542">
        <v>2020</v>
      </c>
    </row>
    <row r="14543" spans="1:6" x14ac:dyDescent="0.25">
      <c r="A14543" t="s">
        <v>2400</v>
      </c>
      <c r="B14543" t="s">
        <v>2339</v>
      </c>
      <c r="C14543" t="b">
        <v>1</v>
      </c>
      <c r="D14543" t="s">
        <v>37</v>
      </c>
      <c r="E14543">
        <v>111768</v>
      </c>
      <c r="F14543">
        <v>2020</v>
      </c>
    </row>
    <row r="14544" spans="1:6" x14ac:dyDescent="0.25">
      <c r="A14544" t="s">
        <v>2400</v>
      </c>
      <c r="B14544" t="s">
        <v>2401</v>
      </c>
      <c r="C14544" t="b">
        <v>1</v>
      </c>
      <c r="D14544" t="s">
        <v>50</v>
      </c>
      <c r="E14544">
        <v>6031</v>
      </c>
      <c r="F14544">
        <v>2020</v>
      </c>
    </row>
    <row r="14545" spans="1:6" x14ac:dyDescent="0.25">
      <c r="A14545" t="s">
        <v>2394</v>
      </c>
      <c r="B14545" t="s">
        <v>2401</v>
      </c>
      <c r="C14545" t="b">
        <v>1</v>
      </c>
      <c r="D14545" t="s">
        <v>103</v>
      </c>
      <c r="E14545">
        <v>32844</v>
      </c>
      <c r="F14545">
        <v>2020</v>
      </c>
    </row>
    <row r="14546" spans="1:6" x14ac:dyDescent="0.25">
      <c r="A14546" t="s">
        <v>2454</v>
      </c>
      <c r="B14546" t="s">
        <v>2401</v>
      </c>
      <c r="C14546" t="b">
        <v>1</v>
      </c>
      <c r="D14546" t="s">
        <v>55</v>
      </c>
      <c r="E14546">
        <v>3730</v>
      </c>
      <c r="F14546">
        <v>2020</v>
      </c>
    </row>
    <row r="14547" spans="1:6" x14ac:dyDescent="0.25">
      <c r="A14547" t="s">
        <v>2353</v>
      </c>
      <c r="B14547" t="s">
        <v>2352</v>
      </c>
      <c r="C14547" t="b">
        <v>0</v>
      </c>
      <c r="D14547" t="s">
        <v>19</v>
      </c>
      <c r="E14547">
        <v>1048</v>
      </c>
      <c r="F14547">
        <v>2020</v>
      </c>
    </row>
    <row r="14548" spans="1:6" x14ac:dyDescent="0.25">
      <c r="A14548" t="s">
        <v>2390</v>
      </c>
      <c r="B14548" t="s">
        <v>2352</v>
      </c>
      <c r="C14548" t="b">
        <v>0</v>
      </c>
      <c r="D14548" t="s">
        <v>19</v>
      </c>
      <c r="E14548">
        <v>19133</v>
      </c>
      <c r="F14548">
        <v>2020</v>
      </c>
    </row>
    <row r="14549" spans="1:6" x14ac:dyDescent="0.25">
      <c r="A14549" t="s">
        <v>2400</v>
      </c>
      <c r="B14549" t="s">
        <v>2401</v>
      </c>
      <c r="C14549" t="b">
        <v>1</v>
      </c>
      <c r="D14549" t="s">
        <v>85</v>
      </c>
      <c r="E14549">
        <v>548</v>
      </c>
      <c r="F14549">
        <v>2020</v>
      </c>
    </row>
    <row r="14550" spans="1:6" x14ac:dyDescent="0.25">
      <c r="A14550" t="s">
        <v>2400</v>
      </c>
      <c r="B14550" t="s">
        <v>2401</v>
      </c>
      <c r="C14550" t="b">
        <v>1</v>
      </c>
      <c r="D14550" t="s">
        <v>60</v>
      </c>
      <c r="E14550">
        <v>947</v>
      </c>
      <c r="F14550">
        <v>2020</v>
      </c>
    </row>
    <row r="14551" spans="1:6" x14ac:dyDescent="0.25">
      <c r="A14551" t="s">
        <v>2400</v>
      </c>
      <c r="B14551" t="s">
        <v>2401</v>
      </c>
      <c r="C14551" t="b">
        <v>1</v>
      </c>
      <c r="D14551" t="s">
        <v>60</v>
      </c>
      <c r="E14551">
        <v>54</v>
      </c>
      <c r="F14551">
        <v>2020</v>
      </c>
    </row>
    <row r="14552" spans="1:6" x14ac:dyDescent="0.25">
      <c r="A14552" t="s">
        <v>2400</v>
      </c>
      <c r="B14552" t="s">
        <v>2401</v>
      </c>
      <c r="C14552" t="b">
        <v>1</v>
      </c>
      <c r="D14552" t="s">
        <v>60</v>
      </c>
      <c r="E14552">
        <v>696</v>
      </c>
      <c r="F14552">
        <v>2020</v>
      </c>
    </row>
    <row r="14553" spans="1:6" x14ac:dyDescent="0.25">
      <c r="A14553" t="s">
        <v>2400</v>
      </c>
      <c r="B14553" t="s">
        <v>2401</v>
      </c>
      <c r="C14553" t="b">
        <v>1</v>
      </c>
      <c r="D14553" t="s">
        <v>16</v>
      </c>
      <c r="E14553">
        <v>3691</v>
      </c>
      <c r="F14553">
        <v>2020</v>
      </c>
    </row>
    <row r="14554" spans="1:6" x14ac:dyDescent="0.25">
      <c r="A14554" t="s">
        <v>2400</v>
      </c>
      <c r="B14554" t="s">
        <v>2401</v>
      </c>
      <c r="C14554" t="b">
        <v>1</v>
      </c>
      <c r="D14554" t="s">
        <v>60</v>
      </c>
      <c r="E14554">
        <v>603</v>
      </c>
      <c r="F14554">
        <v>2020</v>
      </c>
    </row>
    <row r="14555" spans="1:6" x14ac:dyDescent="0.25">
      <c r="A14555" t="s">
        <v>2400</v>
      </c>
      <c r="B14555" t="s">
        <v>2401</v>
      </c>
      <c r="C14555" t="b">
        <v>1</v>
      </c>
      <c r="D14555" t="s">
        <v>60</v>
      </c>
      <c r="E14555">
        <v>651</v>
      </c>
      <c r="F14555">
        <v>2020</v>
      </c>
    </row>
    <row r="14556" spans="1:6" x14ac:dyDescent="0.25">
      <c r="A14556" t="s">
        <v>2400</v>
      </c>
      <c r="B14556" t="s">
        <v>2339</v>
      </c>
      <c r="C14556" t="b">
        <v>1</v>
      </c>
      <c r="D14556" t="s">
        <v>58</v>
      </c>
      <c r="E14556">
        <v>38056</v>
      </c>
      <c r="F14556">
        <v>2020</v>
      </c>
    </row>
    <row r="14557" spans="1:6" x14ac:dyDescent="0.25">
      <c r="A14557" t="s">
        <v>2400</v>
      </c>
      <c r="B14557" t="s">
        <v>2401</v>
      </c>
      <c r="C14557" t="b">
        <v>1</v>
      </c>
      <c r="D14557" t="s">
        <v>60</v>
      </c>
      <c r="E14557">
        <v>1284</v>
      </c>
      <c r="F14557">
        <v>2020</v>
      </c>
    </row>
    <row r="14558" spans="1:6" x14ac:dyDescent="0.25">
      <c r="A14558" t="s">
        <v>2332</v>
      </c>
      <c r="B14558" t="s">
        <v>2339</v>
      </c>
      <c r="C14558" t="b">
        <v>0</v>
      </c>
      <c r="D14558" t="s">
        <v>60</v>
      </c>
      <c r="E14558">
        <v>0</v>
      </c>
      <c r="F14558">
        <v>2020</v>
      </c>
    </row>
    <row r="14559" spans="1:6" x14ac:dyDescent="0.25">
      <c r="A14559" t="s">
        <v>2394</v>
      </c>
      <c r="B14559" t="s">
        <v>2401</v>
      </c>
      <c r="C14559" t="b">
        <v>1</v>
      </c>
      <c r="D14559" t="s">
        <v>55</v>
      </c>
      <c r="E14559">
        <v>4839</v>
      </c>
      <c r="F14559">
        <v>2020</v>
      </c>
    </row>
    <row r="14560" spans="1:6" x14ac:dyDescent="0.25">
      <c r="A14560" t="s">
        <v>2332</v>
      </c>
      <c r="B14560" t="s">
        <v>2401</v>
      </c>
      <c r="C14560" t="b">
        <v>0</v>
      </c>
      <c r="D14560" t="s">
        <v>88</v>
      </c>
      <c r="E14560">
        <v>0</v>
      </c>
      <c r="F14560">
        <v>2020</v>
      </c>
    </row>
    <row r="14561" spans="1:6" x14ac:dyDescent="0.25">
      <c r="A14561" t="s">
        <v>2332</v>
      </c>
      <c r="B14561" t="s">
        <v>2401</v>
      </c>
      <c r="C14561" t="b">
        <v>0</v>
      </c>
      <c r="D14561" t="s">
        <v>88</v>
      </c>
      <c r="E14561">
        <v>0</v>
      </c>
      <c r="F14561">
        <v>2020</v>
      </c>
    </row>
    <row r="14562" spans="1:6" x14ac:dyDescent="0.25">
      <c r="A14562" t="s">
        <v>2332</v>
      </c>
      <c r="B14562" t="s">
        <v>2401</v>
      </c>
      <c r="C14562" t="b">
        <v>0</v>
      </c>
      <c r="D14562" t="s">
        <v>88</v>
      </c>
      <c r="E14562">
        <v>0</v>
      </c>
      <c r="F14562">
        <v>2020</v>
      </c>
    </row>
    <row r="14563" spans="1:6" x14ac:dyDescent="0.25">
      <c r="A14563" t="s">
        <v>2446</v>
      </c>
      <c r="B14563" t="s">
        <v>2401</v>
      </c>
      <c r="C14563" t="b">
        <v>1</v>
      </c>
      <c r="D14563" t="s">
        <v>55</v>
      </c>
      <c r="E14563">
        <v>1760</v>
      </c>
      <c r="F14563">
        <v>2020</v>
      </c>
    </row>
    <row r="14564" spans="1:6" x14ac:dyDescent="0.25">
      <c r="A14564" t="s">
        <v>2400</v>
      </c>
      <c r="B14564" t="s">
        <v>2401</v>
      </c>
      <c r="C14564" t="b">
        <v>1</v>
      </c>
      <c r="D14564" t="s">
        <v>79</v>
      </c>
      <c r="E14564">
        <v>794</v>
      </c>
      <c r="F14564">
        <v>2020</v>
      </c>
    </row>
    <row r="14565" spans="1:6" x14ac:dyDescent="0.25">
      <c r="A14565" t="s">
        <v>2454</v>
      </c>
      <c r="B14565" t="s">
        <v>2372</v>
      </c>
      <c r="C14565" t="b">
        <v>1</v>
      </c>
      <c r="D14565" t="s">
        <v>15</v>
      </c>
      <c r="E14565">
        <v>17777</v>
      </c>
      <c r="F14565">
        <v>2020</v>
      </c>
    </row>
    <row r="14566" spans="1:6" x14ac:dyDescent="0.25">
      <c r="A14566" t="s">
        <v>2394</v>
      </c>
      <c r="B14566" t="s">
        <v>2372</v>
      </c>
      <c r="C14566" t="b">
        <v>1</v>
      </c>
      <c r="D14566" t="s">
        <v>22</v>
      </c>
      <c r="E14566">
        <v>10851</v>
      </c>
      <c r="F14566">
        <v>2020</v>
      </c>
    </row>
    <row r="14567" spans="1:6" x14ac:dyDescent="0.25">
      <c r="A14567" t="s">
        <v>2394</v>
      </c>
      <c r="B14567" t="s">
        <v>2372</v>
      </c>
      <c r="C14567" t="b">
        <v>1</v>
      </c>
      <c r="D14567" t="s">
        <v>15</v>
      </c>
      <c r="E14567">
        <v>9982</v>
      </c>
      <c r="F14567">
        <v>2020</v>
      </c>
    </row>
    <row r="14568" spans="1:6" x14ac:dyDescent="0.25">
      <c r="A14568" t="s">
        <v>2394</v>
      </c>
      <c r="B14568" t="s">
        <v>2372</v>
      </c>
      <c r="C14568" t="b">
        <v>1</v>
      </c>
      <c r="D14568" t="s">
        <v>79</v>
      </c>
      <c r="E14568">
        <v>13157</v>
      </c>
      <c r="F14568">
        <v>2020</v>
      </c>
    </row>
    <row r="14569" spans="1:6" x14ac:dyDescent="0.25">
      <c r="A14569" t="s">
        <v>2454</v>
      </c>
      <c r="B14569" t="s">
        <v>2372</v>
      </c>
      <c r="C14569" t="b">
        <v>1</v>
      </c>
      <c r="D14569" t="s">
        <v>79</v>
      </c>
      <c r="E14569">
        <v>16904</v>
      </c>
      <c r="F14569">
        <v>2020</v>
      </c>
    </row>
    <row r="14570" spans="1:6" x14ac:dyDescent="0.25">
      <c r="A14570" t="s">
        <v>2394</v>
      </c>
      <c r="B14570" t="s">
        <v>2372</v>
      </c>
      <c r="C14570" t="b">
        <v>1</v>
      </c>
      <c r="D14570" t="s">
        <v>15</v>
      </c>
      <c r="E14570">
        <v>20677</v>
      </c>
      <c r="F14570">
        <v>2020</v>
      </c>
    </row>
    <row r="14571" spans="1:6" x14ac:dyDescent="0.25">
      <c r="A14571" t="s">
        <v>2454</v>
      </c>
      <c r="B14571" t="s">
        <v>2372</v>
      </c>
      <c r="C14571" t="b">
        <v>1</v>
      </c>
      <c r="D14571" t="s">
        <v>15</v>
      </c>
      <c r="E14571">
        <v>38720</v>
      </c>
      <c r="F14571">
        <v>2020</v>
      </c>
    </row>
    <row r="14572" spans="1:6" x14ac:dyDescent="0.25">
      <c r="A14572" t="s">
        <v>2454</v>
      </c>
      <c r="B14572" t="s">
        <v>2372</v>
      </c>
      <c r="C14572" t="b">
        <v>1</v>
      </c>
      <c r="D14572" t="s">
        <v>79</v>
      </c>
      <c r="E14572">
        <v>20795</v>
      </c>
      <c r="F14572">
        <v>2020</v>
      </c>
    </row>
    <row r="14573" spans="1:6" x14ac:dyDescent="0.25">
      <c r="A14573" t="s">
        <v>2454</v>
      </c>
      <c r="B14573" t="s">
        <v>2372</v>
      </c>
      <c r="C14573" t="b">
        <v>1</v>
      </c>
      <c r="D14573" t="s">
        <v>15</v>
      </c>
      <c r="E14573">
        <v>31069</v>
      </c>
      <c r="F14573">
        <v>2020</v>
      </c>
    </row>
    <row r="14574" spans="1:6" x14ac:dyDescent="0.25">
      <c r="A14574" t="s">
        <v>2379</v>
      </c>
      <c r="B14574" t="s">
        <v>2386</v>
      </c>
      <c r="C14574" t="b">
        <v>1</v>
      </c>
      <c r="D14574" t="s">
        <v>58</v>
      </c>
      <c r="E14574">
        <v>24012</v>
      </c>
      <c r="F14574">
        <v>2020</v>
      </c>
    </row>
    <row r="14575" spans="1:6" x14ac:dyDescent="0.25">
      <c r="A14575" t="s">
        <v>2394</v>
      </c>
      <c r="B14575" t="s">
        <v>2372</v>
      </c>
      <c r="C14575" t="b">
        <v>1</v>
      </c>
      <c r="D14575" t="s">
        <v>15</v>
      </c>
      <c r="E14575">
        <v>9616</v>
      </c>
      <c r="F14575">
        <v>2020</v>
      </c>
    </row>
    <row r="14576" spans="1:6" x14ac:dyDescent="0.25">
      <c r="A14576" t="s">
        <v>2454</v>
      </c>
      <c r="B14576" t="s">
        <v>2372</v>
      </c>
      <c r="C14576" t="b">
        <v>1</v>
      </c>
      <c r="D14576" t="s">
        <v>15</v>
      </c>
      <c r="E14576">
        <v>16299</v>
      </c>
      <c r="F14576">
        <v>2020</v>
      </c>
    </row>
    <row r="14577" spans="1:6" x14ac:dyDescent="0.25">
      <c r="A14577" t="s">
        <v>2394</v>
      </c>
      <c r="B14577" t="s">
        <v>2372</v>
      </c>
      <c r="C14577" t="b">
        <v>1</v>
      </c>
      <c r="D14577" t="s">
        <v>79</v>
      </c>
      <c r="E14577">
        <v>19898</v>
      </c>
      <c r="F14577">
        <v>2020</v>
      </c>
    </row>
    <row r="14578" spans="1:6" x14ac:dyDescent="0.25">
      <c r="A14578" t="s">
        <v>2394</v>
      </c>
      <c r="B14578" t="s">
        <v>2372</v>
      </c>
      <c r="C14578" t="b">
        <v>1</v>
      </c>
      <c r="D14578" t="s">
        <v>15</v>
      </c>
      <c r="E14578">
        <v>21902</v>
      </c>
      <c r="F14578">
        <v>2020</v>
      </c>
    </row>
    <row r="14579" spans="1:6" x14ac:dyDescent="0.25">
      <c r="A14579" t="s">
        <v>2454</v>
      </c>
      <c r="B14579" t="s">
        <v>2372</v>
      </c>
      <c r="C14579" t="b">
        <v>1</v>
      </c>
      <c r="D14579" t="s">
        <v>15</v>
      </c>
      <c r="E14579">
        <v>12657</v>
      </c>
      <c r="F14579">
        <v>2020</v>
      </c>
    </row>
    <row r="14580" spans="1:6" x14ac:dyDescent="0.25">
      <c r="A14580" t="s">
        <v>2454</v>
      </c>
      <c r="B14580" t="s">
        <v>2372</v>
      </c>
      <c r="C14580" t="b">
        <v>1</v>
      </c>
      <c r="D14580" t="s">
        <v>15</v>
      </c>
      <c r="E14580">
        <v>12282</v>
      </c>
      <c r="F14580">
        <v>2020</v>
      </c>
    </row>
    <row r="14581" spans="1:6" x14ac:dyDescent="0.25">
      <c r="A14581" t="s">
        <v>2394</v>
      </c>
      <c r="B14581" t="s">
        <v>2372</v>
      </c>
      <c r="C14581" t="b">
        <v>1</v>
      </c>
      <c r="D14581" t="s">
        <v>15</v>
      </c>
      <c r="E14581">
        <v>26236</v>
      </c>
      <c r="F14581">
        <v>2020</v>
      </c>
    </row>
    <row r="14582" spans="1:6" x14ac:dyDescent="0.25">
      <c r="A14582" t="s">
        <v>2400</v>
      </c>
      <c r="B14582" t="s">
        <v>2401</v>
      </c>
      <c r="C14582" t="b">
        <v>1</v>
      </c>
      <c r="D14582" t="s">
        <v>103</v>
      </c>
      <c r="E14582">
        <v>5</v>
      </c>
      <c r="F14582">
        <v>2020</v>
      </c>
    </row>
    <row r="14583" spans="1:6" x14ac:dyDescent="0.25">
      <c r="A14583" t="s">
        <v>2400</v>
      </c>
      <c r="B14583" t="s">
        <v>2401</v>
      </c>
      <c r="C14583" t="b">
        <v>1</v>
      </c>
      <c r="D14583" t="s">
        <v>105</v>
      </c>
      <c r="E14583">
        <v>82</v>
      </c>
      <c r="F14583">
        <v>2020</v>
      </c>
    </row>
    <row r="14584" spans="1:6" x14ac:dyDescent="0.25">
      <c r="A14584" t="s">
        <v>2332</v>
      </c>
      <c r="B14584" t="s">
        <v>2401</v>
      </c>
      <c r="C14584" t="b">
        <v>0</v>
      </c>
      <c r="D14584" t="s">
        <v>16</v>
      </c>
      <c r="E14584">
        <v>0</v>
      </c>
      <c r="F14584">
        <v>2020</v>
      </c>
    </row>
    <row r="14585" spans="1:6" x14ac:dyDescent="0.25">
      <c r="A14585" t="s">
        <v>2400</v>
      </c>
      <c r="B14585" t="s">
        <v>2401</v>
      </c>
      <c r="C14585" t="b">
        <v>1</v>
      </c>
      <c r="D14585" t="s">
        <v>88</v>
      </c>
      <c r="E14585">
        <v>608</v>
      </c>
      <c r="F14585">
        <v>2020</v>
      </c>
    </row>
    <row r="14586" spans="1:6" x14ac:dyDescent="0.25">
      <c r="A14586" t="s">
        <v>2400</v>
      </c>
      <c r="B14586" t="s">
        <v>2401</v>
      </c>
      <c r="C14586" t="b">
        <v>1</v>
      </c>
      <c r="D14586" t="s">
        <v>88</v>
      </c>
      <c r="E14586">
        <v>1059</v>
      </c>
      <c r="F14586">
        <v>2020</v>
      </c>
    </row>
    <row r="14587" spans="1:6" x14ac:dyDescent="0.25">
      <c r="A14587" t="s">
        <v>2400</v>
      </c>
      <c r="B14587" t="s">
        <v>2401</v>
      </c>
      <c r="C14587" t="b">
        <v>1</v>
      </c>
      <c r="D14587" t="s">
        <v>88</v>
      </c>
      <c r="E14587">
        <v>659</v>
      </c>
      <c r="F14587">
        <v>2020</v>
      </c>
    </row>
    <row r="14588" spans="1:6" x14ac:dyDescent="0.25">
      <c r="A14588" t="s">
        <v>2400</v>
      </c>
      <c r="B14588" t="s">
        <v>2401</v>
      </c>
      <c r="C14588" t="b">
        <v>1</v>
      </c>
      <c r="D14588" t="s">
        <v>60</v>
      </c>
      <c r="E14588">
        <v>44</v>
      </c>
      <c r="F14588">
        <v>2020</v>
      </c>
    </row>
    <row r="14589" spans="1:6" x14ac:dyDescent="0.25">
      <c r="A14589" t="s">
        <v>2400</v>
      </c>
      <c r="B14589" t="s">
        <v>2401</v>
      </c>
      <c r="C14589" t="b">
        <v>1</v>
      </c>
      <c r="D14589" t="s">
        <v>60</v>
      </c>
      <c r="E14589">
        <v>145</v>
      </c>
      <c r="F14589">
        <v>2020</v>
      </c>
    </row>
    <row r="14590" spans="1:6" x14ac:dyDescent="0.25">
      <c r="A14590" t="s">
        <v>2400</v>
      </c>
      <c r="B14590" t="s">
        <v>2401</v>
      </c>
      <c r="C14590" t="b">
        <v>1</v>
      </c>
      <c r="D14590" t="s">
        <v>122</v>
      </c>
      <c r="E14590">
        <v>4936</v>
      </c>
      <c r="F14590">
        <v>2020</v>
      </c>
    </row>
    <row r="14591" spans="1:6" x14ac:dyDescent="0.25">
      <c r="A14591" t="s">
        <v>2400</v>
      </c>
      <c r="B14591" t="s">
        <v>2401</v>
      </c>
      <c r="C14591" t="b">
        <v>1</v>
      </c>
      <c r="D14591" t="s">
        <v>122</v>
      </c>
      <c r="E14591">
        <v>14309</v>
      </c>
      <c r="F14591">
        <v>2020</v>
      </c>
    </row>
    <row r="14592" spans="1:6" x14ac:dyDescent="0.25">
      <c r="A14592" t="s">
        <v>2400</v>
      </c>
      <c r="B14592" t="s">
        <v>2401</v>
      </c>
      <c r="C14592" t="b">
        <v>1</v>
      </c>
      <c r="D14592" t="s">
        <v>85</v>
      </c>
      <c r="E14592">
        <v>2232</v>
      </c>
      <c r="F14592">
        <v>2020</v>
      </c>
    </row>
    <row r="14593" spans="1:6" x14ac:dyDescent="0.25">
      <c r="A14593" t="s">
        <v>2394</v>
      </c>
      <c r="B14593" t="s">
        <v>2401</v>
      </c>
      <c r="C14593" t="b">
        <v>1</v>
      </c>
      <c r="D14593" t="s">
        <v>85</v>
      </c>
      <c r="E14593">
        <v>3422</v>
      </c>
      <c r="F14593">
        <v>2020</v>
      </c>
    </row>
    <row r="14594" spans="1:6" x14ac:dyDescent="0.25">
      <c r="A14594" t="s">
        <v>2394</v>
      </c>
      <c r="B14594" t="s">
        <v>2401</v>
      </c>
      <c r="C14594" t="b">
        <v>1</v>
      </c>
      <c r="D14594" t="s">
        <v>85</v>
      </c>
      <c r="E14594">
        <v>2579</v>
      </c>
      <c r="F14594">
        <v>2020</v>
      </c>
    </row>
    <row r="14595" spans="1:6" x14ac:dyDescent="0.25">
      <c r="A14595" t="s">
        <v>2394</v>
      </c>
      <c r="B14595" t="s">
        <v>2401</v>
      </c>
      <c r="C14595" t="b">
        <v>1</v>
      </c>
      <c r="D14595" t="s">
        <v>85</v>
      </c>
      <c r="E14595">
        <v>3528</v>
      </c>
      <c r="F14595">
        <v>2020</v>
      </c>
    </row>
    <row r="14596" spans="1:6" x14ac:dyDescent="0.25">
      <c r="A14596" t="s">
        <v>2394</v>
      </c>
      <c r="B14596" t="s">
        <v>2401</v>
      </c>
      <c r="C14596" t="b">
        <v>1</v>
      </c>
      <c r="D14596" t="s">
        <v>85</v>
      </c>
      <c r="E14596">
        <v>1257</v>
      </c>
      <c r="F14596">
        <v>2020</v>
      </c>
    </row>
    <row r="14597" spans="1:6" x14ac:dyDescent="0.25">
      <c r="A14597" t="s">
        <v>2400</v>
      </c>
      <c r="B14597" t="s">
        <v>2401</v>
      </c>
      <c r="C14597" t="b">
        <v>1</v>
      </c>
      <c r="D14597" t="s">
        <v>16</v>
      </c>
      <c r="E14597">
        <v>2813</v>
      </c>
      <c r="F14597">
        <v>2020</v>
      </c>
    </row>
    <row r="14598" spans="1:6" x14ac:dyDescent="0.25">
      <c r="A14598" t="s">
        <v>2400</v>
      </c>
      <c r="B14598" t="s">
        <v>2401</v>
      </c>
      <c r="C14598" t="b">
        <v>1</v>
      </c>
      <c r="D14598" t="s">
        <v>24</v>
      </c>
      <c r="E14598">
        <v>132023</v>
      </c>
      <c r="F14598">
        <v>2020</v>
      </c>
    </row>
    <row r="14599" spans="1:6" x14ac:dyDescent="0.25">
      <c r="A14599" t="s">
        <v>2454</v>
      </c>
      <c r="B14599" t="s">
        <v>2386</v>
      </c>
      <c r="C14599" t="b">
        <v>1</v>
      </c>
      <c r="D14599" t="s">
        <v>32</v>
      </c>
      <c r="E14599">
        <v>17664</v>
      </c>
      <c r="F14599">
        <v>2020</v>
      </c>
    </row>
    <row r="14600" spans="1:6" x14ac:dyDescent="0.25">
      <c r="A14600" t="s">
        <v>2400</v>
      </c>
      <c r="B14600" t="s">
        <v>2401</v>
      </c>
      <c r="C14600" t="b">
        <v>1</v>
      </c>
      <c r="D14600" t="s">
        <v>105</v>
      </c>
      <c r="E14600">
        <v>8495</v>
      </c>
      <c r="F14600">
        <v>2020</v>
      </c>
    </row>
    <row r="14601" spans="1:6" x14ac:dyDescent="0.25">
      <c r="A14601" t="s">
        <v>2400</v>
      </c>
      <c r="B14601" t="s">
        <v>2401</v>
      </c>
      <c r="C14601" t="b">
        <v>0</v>
      </c>
      <c r="D14601" t="s">
        <v>15</v>
      </c>
      <c r="E14601">
        <v>2990</v>
      </c>
      <c r="F14601">
        <v>2020</v>
      </c>
    </row>
    <row r="14602" spans="1:6" x14ac:dyDescent="0.25">
      <c r="A14602" t="s">
        <v>2332</v>
      </c>
      <c r="B14602" t="s">
        <v>2401</v>
      </c>
      <c r="C14602" t="b">
        <v>0</v>
      </c>
      <c r="D14602" t="s">
        <v>105</v>
      </c>
      <c r="E14602">
        <v>0</v>
      </c>
      <c r="F14602">
        <v>2020</v>
      </c>
    </row>
    <row r="14603" spans="1:6" x14ac:dyDescent="0.25">
      <c r="A14603" t="s">
        <v>2400</v>
      </c>
      <c r="B14603" t="s">
        <v>2401</v>
      </c>
      <c r="C14603" t="b">
        <v>1</v>
      </c>
      <c r="D14603" t="s">
        <v>105</v>
      </c>
      <c r="E14603">
        <v>262</v>
      </c>
      <c r="F14603">
        <v>2020</v>
      </c>
    </row>
    <row r="14604" spans="1:6" x14ac:dyDescent="0.25">
      <c r="A14604" t="s">
        <v>2400</v>
      </c>
      <c r="B14604" t="s">
        <v>2401</v>
      </c>
      <c r="C14604" t="b">
        <v>1</v>
      </c>
      <c r="D14604" t="s">
        <v>15</v>
      </c>
      <c r="E14604">
        <v>153</v>
      </c>
      <c r="F14604">
        <v>2020</v>
      </c>
    </row>
    <row r="14605" spans="1:6" x14ac:dyDescent="0.25">
      <c r="A14605" t="s">
        <v>2332</v>
      </c>
      <c r="B14605" t="s">
        <v>2401</v>
      </c>
      <c r="C14605" t="b">
        <v>0</v>
      </c>
      <c r="D14605" t="s">
        <v>15</v>
      </c>
      <c r="E14605">
        <v>0</v>
      </c>
      <c r="F14605">
        <v>2020</v>
      </c>
    </row>
    <row r="14606" spans="1:6" x14ac:dyDescent="0.25">
      <c r="A14606" t="s">
        <v>2400</v>
      </c>
      <c r="B14606" t="s">
        <v>2401</v>
      </c>
      <c r="C14606" t="b">
        <v>1</v>
      </c>
      <c r="D14606" t="s">
        <v>100</v>
      </c>
      <c r="E14606">
        <v>445</v>
      </c>
      <c r="F14606">
        <v>2020</v>
      </c>
    </row>
    <row r="14607" spans="1:6" x14ac:dyDescent="0.25">
      <c r="A14607" t="s">
        <v>2454</v>
      </c>
      <c r="B14607" t="s">
        <v>2401</v>
      </c>
      <c r="C14607" t="b">
        <v>1</v>
      </c>
      <c r="D14607" t="s">
        <v>85</v>
      </c>
      <c r="E14607">
        <v>1758</v>
      </c>
      <c r="F14607">
        <v>2020</v>
      </c>
    </row>
    <row r="14608" spans="1:6" x14ac:dyDescent="0.25">
      <c r="A14608" t="s">
        <v>2332</v>
      </c>
      <c r="B14608" t="s">
        <v>2372</v>
      </c>
      <c r="C14608" t="b">
        <v>0</v>
      </c>
      <c r="D14608" t="s">
        <v>85</v>
      </c>
      <c r="E14608">
        <v>0</v>
      </c>
      <c r="F14608">
        <v>2020</v>
      </c>
    </row>
    <row r="14609" spans="1:6" x14ac:dyDescent="0.25">
      <c r="A14609" t="s">
        <v>2332</v>
      </c>
      <c r="B14609" t="s">
        <v>2401</v>
      </c>
      <c r="C14609" t="b">
        <v>0</v>
      </c>
      <c r="D14609" t="s">
        <v>85</v>
      </c>
      <c r="E14609">
        <v>0</v>
      </c>
      <c r="F14609">
        <v>2020</v>
      </c>
    </row>
    <row r="14610" spans="1:6" x14ac:dyDescent="0.25">
      <c r="A14610" t="s">
        <v>2332</v>
      </c>
      <c r="B14610" t="s">
        <v>2372</v>
      </c>
      <c r="C14610" t="b">
        <v>0</v>
      </c>
      <c r="D14610" t="s">
        <v>27</v>
      </c>
      <c r="E14610">
        <v>0</v>
      </c>
      <c r="F14610">
        <v>2020</v>
      </c>
    </row>
    <row r="14611" spans="1:6" x14ac:dyDescent="0.25">
      <c r="A14611" t="s">
        <v>2332</v>
      </c>
      <c r="B14611" t="s">
        <v>2372</v>
      </c>
      <c r="C14611" t="b">
        <v>0</v>
      </c>
      <c r="D14611" t="s">
        <v>27</v>
      </c>
      <c r="E14611">
        <v>0</v>
      </c>
      <c r="F14611">
        <v>2020</v>
      </c>
    </row>
    <row r="14612" spans="1:6" x14ac:dyDescent="0.25">
      <c r="A14612" t="s">
        <v>2332</v>
      </c>
      <c r="B14612" t="s">
        <v>2350</v>
      </c>
      <c r="C14612" t="b">
        <v>0</v>
      </c>
      <c r="D14612" t="s">
        <v>27</v>
      </c>
      <c r="E14612">
        <v>0</v>
      </c>
      <c r="F14612">
        <v>2020</v>
      </c>
    </row>
    <row r="14613" spans="1:6" x14ac:dyDescent="0.25">
      <c r="A14613" t="s">
        <v>2400</v>
      </c>
      <c r="B14613" t="s">
        <v>2401</v>
      </c>
      <c r="C14613" t="b">
        <v>1</v>
      </c>
      <c r="D14613" t="s">
        <v>97</v>
      </c>
      <c r="E14613">
        <v>12469</v>
      </c>
      <c r="F14613">
        <v>2020</v>
      </c>
    </row>
    <row r="14614" spans="1:6" x14ac:dyDescent="0.25">
      <c r="A14614" t="s">
        <v>2400</v>
      </c>
      <c r="B14614" t="s">
        <v>2401</v>
      </c>
      <c r="C14614" t="b">
        <v>1</v>
      </c>
      <c r="D14614" t="s">
        <v>97</v>
      </c>
      <c r="E14614">
        <v>14169</v>
      </c>
      <c r="F14614">
        <v>2020</v>
      </c>
    </row>
    <row r="14615" spans="1:6" x14ac:dyDescent="0.25">
      <c r="A14615" t="s">
        <v>2400</v>
      </c>
      <c r="B14615" t="s">
        <v>2401</v>
      </c>
      <c r="C14615" t="b">
        <v>1</v>
      </c>
      <c r="D14615" t="s">
        <v>85</v>
      </c>
      <c r="E14615">
        <v>2292</v>
      </c>
      <c r="F14615">
        <v>2020</v>
      </c>
    </row>
    <row r="14616" spans="1:6" x14ac:dyDescent="0.25">
      <c r="A14616" t="s">
        <v>2400</v>
      </c>
      <c r="B14616" t="s">
        <v>2401</v>
      </c>
      <c r="C14616" t="b">
        <v>1</v>
      </c>
      <c r="D14616" t="s">
        <v>85</v>
      </c>
      <c r="E14616">
        <v>2436</v>
      </c>
      <c r="F14616">
        <v>2020</v>
      </c>
    </row>
    <row r="14617" spans="1:6" x14ac:dyDescent="0.25">
      <c r="A14617" t="s">
        <v>2400</v>
      </c>
      <c r="B14617" t="s">
        <v>2401</v>
      </c>
      <c r="C14617" t="b">
        <v>1</v>
      </c>
      <c r="D14617" t="s">
        <v>79</v>
      </c>
      <c r="E14617">
        <v>35800</v>
      </c>
      <c r="F14617">
        <v>2020</v>
      </c>
    </row>
    <row r="14618" spans="1:6" x14ac:dyDescent="0.25">
      <c r="A14618" t="s">
        <v>2400</v>
      </c>
      <c r="B14618" t="s">
        <v>2401</v>
      </c>
      <c r="C14618" t="b">
        <v>1</v>
      </c>
      <c r="D14618" t="s">
        <v>35</v>
      </c>
      <c r="E14618">
        <v>897</v>
      </c>
      <c r="F14618">
        <v>2020</v>
      </c>
    </row>
    <row r="14619" spans="1:6" x14ac:dyDescent="0.25">
      <c r="A14619" t="s">
        <v>2400</v>
      </c>
      <c r="B14619" t="s">
        <v>2401</v>
      </c>
      <c r="C14619" t="b">
        <v>1</v>
      </c>
      <c r="D14619" t="s">
        <v>60</v>
      </c>
      <c r="E14619">
        <v>391</v>
      </c>
      <c r="F14619">
        <v>2020</v>
      </c>
    </row>
    <row r="14620" spans="1:6" x14ac:dyDescent="0.25">
      <c r="A14620" t="s">
        <v>2400</v>
      </c>
      <c r="B14620" t="s">
        <v>2401</v>
      </c>
      <c r="C14620" t="b">
        <v>1</v>
      </c>
      <c r="D14620" t="s">
        <v>60</v>
      </c>
      <c r="E14620">
        <v>205</v>
      </c>
      <c r="F14620">
        <v>2020</v>
      </c>
    </row>
    <row r="14621" spans="1:6" x14ac:dyDescent="0.25">
      <c r="A14621" t="s">
        <v>2400</v>
      </c>
      <c r="B14621" t="s">
        <v>2401</v>
      </c>
      <c r="C14621" t="b">
        <v>1</v>
      </c>
      <c r="D14621" t="s">
        <v>97</v>
      </c>
      <c r="E14621">
        <v>15606</v>
      </c>
      <c r="F14621">
        <v>2020</v>
      </c>
    </row>
    <row r="14622" spans="1:6" x14ac:dyDescent="0.25">
      <c r="A14622" t="s">
        <v>2400</v>
      </c>
      <c r="B14622" t="s">
        <v>2401</v>
      </c>
      <c r="C14622" t="b">
        <v>1</v>
      </c>
      <c r="D14622" t="s">
        <v>97</v>
      </c>
      <c r="E14622">
        <v>14958</v>
      </c>
      <c r="F14622">
        <v>2020</v>
      </c>
    </row>
    <row r="14623" spans="1:6" x14ac:dyDescent="0.25">
      <c r="A14623" t="s">
        <v>2394</v>
      </c>
      <c r="B14623" t="s">
        <v>2401</v>
      </c>
      <c r="C14623" t="b">
        <v>1</v>
      </c>
      <c r="D14623" t="s">
        <v>85</v>
      </c>
      <c r="E14623">
        <v>3484</v>
      </c>
      <c r="F14623">
        <v>2020</v>
      </c>
    </row>
    <row r="14624" spans="1:6" x14ac:dyDescent="0.25">
      <c r="A14624" t="s">
        <v>2400</v>
      </c>
      <c r="B14624" t="s">
        <v>2339</v>
      </c>
      <c r="C14624" t="b">
        <v>1</v>
      </c>
      <c r="D14624" t="s">
        <v>16</v>
      </c>
      <c r="E14624">
        <v>658321</v>
      </c>
      <c r="F14624">
        <v>2020</v>
      </c>
    </row>
    <row r="14625" spans="1:6" x14ac:dyDescent="0.25">
      <c r="A14625" t="s">
        <v>2332</v>
      </c>
      <c r="B14625" t="s">
        <v>2372</v>
      </c>
      <c r="C14625" t="b">
        <v>0</v>
      </c>
      <c r="D14625" t="s">
        <v>55</v>
      </c>
      <c r="E14625">
        <v>-104</v>
      </c>
      <c r="F14625">
        <v>2020</v>
      </c>
    </row>
    <row r="14626" spans="1:6" x14ac:dyDescent="0.25">
      <c r="A14626" t="s">
        <v>2400</v>
      </c>
      <c r="B14626" t="s">
        <v>2401</v>
      </c>
      <c r="C14626" t="b">
        <v>1</v>
      </c>
      <c r="D14626" t="s">
        <v>55</v>
      </c>
      <c r="E14626">
        <v>4361</v>
      </c>
      <c r="F14626">
        <v>2020</v>
      </c>
    </row>
    <row r="14627" spans="1:6" x14ac:dyDescent="0.25">
      <c r="A14627" t="s">
        <v>2400</v>
      </c>
      <c r="B14627" t="s">
        <v>2401</v>
      </c>
      <c r="C14627" t="b">
        <v>1</v>
      </c>
      <c r="D14627" t="s">
        <v>105</v>
      </c>
      <c r="E14627">
        <v>1123</v>
      </c>
      <c r="F14627">
        <v>2020</v>
      </c>
    </row>
    <row r="14628" spans="1:6" x14ac:dyDescent="0.25">
      <c r="A14628" t="s">
        <v>2400</v>
      </c>
      <c r="B14628" t="s">
        <v>2401</v>
      </c>
      <c r="C14628" t="b">
        <v>1</v>
      </c>
      <c r="D14628" t="s">
        <v>27</v>
      </c>
      <c r="E14628">
        <v>5049</v>
      </c>
      <c r="F14628">
        <v>2020</v>
      </c>
    </row>
    <row r="14629" spans="1:6" x14ac:dyDescent="0.25">
      <c r="A14629" t="s">
        <v>2400</v>
      </c>
      <c r="B14629" t="s">
        <v>2401</v>
      </c>
      <c r="C14629" t="b">
        <v>1</v>
      </c>
      <c r="D14629" t="s">
        <v>60</v>
      </c>
      <c r="E14629">
        <v>112</v>
      </c>
      <c r="F14629">
        <v>2020</v>
      </c>
    </row>
    <row r="14630" spans="1:6" x14ac:dyDescent="0.25">
      <c r="A14630" t="s">
        <v>2400</v>
      </c>
      <c r="B14630" t="s">
        <v>2401</v>
      </c>
      <c r="C14630" t="b">
        <v>1</v>
      </c>
      <c r="D14630" t="s">
        <v>60</v>
      </c>
      <c r="E14630">
        <v>125</v>
      </c>
      <c r="F14630">
        <v>2020</v>
      </c>
    </row>
    <row r="14631" spans="1:6" x14ac:dyDescent="0.25">
      <c r="A14631" t="s">
        <v>2400</v>
      </c>
      <c r="B14631" t="s">
        <v>2401</v>
      </c>
      <c r="C14631" t="b">
        <v>1</v>
      </c>
      <c r="D14631" t="s">
        <v>60</v>
      </c>
      <c r="E14631">
        <v>181</v>
      </c>
      <c r="F14631">
        <v>2020</v>
      </c>
    </row>
    <row r="14632" spans="1:6" x14ac:dyDescent="0.25">
      <c r="A14632" t="s">
        <v>2400</v>
      </c>
      <c r="B14632" t="s">
        <v>2401</v>
      </c>
      <c r="C14632" t="b">
        <v>1</v>
      </c>
      <c r="D14632" t="s">
        <v>60</v>
      </c>
      <c r="E14632">
        <v>145</v>
      </c>
      <c r="F14632">
        <v>2020</v>
      </c>
    </row>
    <row r="14633" spans="1:6" x14ac:dyDescent="0.25">
      <c r="A14633" t="s">
        <v>2394</v>
      </c>
      <c r="B14633" t="s">
        <v>2401</v>
      </c>
      <c r="C14633" t="b">
        <v>1</v>
      </c>
      <c r="D14633" t="s">
        <v>35</v>
      </c>
      <c r="E14633">
        <v>2560</v>
      </c>
      <c r="F14633">
        <v>2020</v>
      </c>
    </row>
    <row r="14634" spans="1:6" x14ac:dyDescent="0.25">
      <c r="A14634" t="s">
        <v>2394</v>
      </c>
      <c r="B14634" t="s">
        <v>2347</v>
      </c>
      <c r="C14634" t="b">
        <v>0</v>
      </c>
      <c r="D14634" t="s">
        <v>40</v>
      </c>
      <c r="E14634">
        <v>20320.53</v>
      </c>
      <c r="F14634">
        <v>2020</v>
      </c>
    </row>
    <row r="14635" spans="1:6" x14ac:dyDescent="0.25">
      <c r="A14635" t="s">
        <v>2408</v>
      </c>
      <c r="B14635" t="s">
        <v>2347</v>
      </c>
      <c r="C14635" t="b">
        <v>0</v>
      </c>
      <c r="D14635" t="s">
        <v>93</v>
      </c>
      <c r="E14635">
        <v>16425</v>
      </c>
      <c r="F14635">
        <v>2020</v>
      </c>
    </row>
    <row r="14636" spans="1:6" x14ac:dyDescent="0.25">
      <c r="A14636" t="s">
        <v>2454</v>
      </c>
      <c r="B14636" t="s">
        <v>2347</v>
      </c>
      <c r="C14636" t="b">
        <v>0</v>
      </c>
      <c r="D14636" t="s">
        <v>58</v>
      </c>
      <c r="E14636">
        <v>15799.36</v>
      </c>
      <c r="F14636">
        <v>2020</v>
      </c>
    </row>
    <row r="14637" spans="1:6" x14ac:dyDescent="0.25">
      <c r="A14637" t="s">
        <v>2394</v>
      </c>
      <c r="B14637" t="s">
        <v>2347</v>
      </c>
      <c r="C14637" t="b">
        <v>0</v>
      </c>
      <c r="D14637" t="s">
        <v>40</v>
      </c>
      <c r="E14637">
        <v>16056.41</v>
      </c>
      <c r="F14637">
        <v>2020</v>
      </c>
    </row>
    <row r="14638" spans="1:6" x14ac:dyDescent="0.25">
      <c r="A14638" t="s">
        <v>2400</v>
      </c>
      <c r="B14638" t="s">
        <v>2401</v>
      </c>
      <c r="C14638" t="b">
        <v>1</v>
      </c>
      <c r="D14638" t="s">
        <v>105</v>
      </c>
      <c r="E14638">
        <v>1560</v>
      </c>
      <c r="F14638">
        <v>2020</v>
      </c>
    </row>
    <row r="14639" spans="1:6" x14ac:dyDescent="0.25">
      <c r="A14639" t="s">
        <v>2332</v>
      </c>
      <c r="B14639" t="s">
        <v>2372</v>
      </c>
      <c r="C14639" t="b">
        <v>0</v>
      </c>
      <c r="D14639" t="s">
        <v>15</v>
      </c>
      <c r="E14639">
        <v>-3162</v>
      </c>
      <c r="F14639">
        <v>2020</v>
      </c>
    </row>
    <row r="14640" spans="1:6" x14ac:dyDescent="0.25">
      <c r="A14640" t="s">
        <v>2400</v>
      </c>
      <c r="B14640" t="s">
        <v>2401</v>
      </c>
      <c r="C14640" t="b">
        <v>1</v>
      </c>
      <c r="D14640" t="s">
        <v>88</v>
      </c>
      <c r="E14640">
        <v>2249</v>
      </c>
      <c r="F14640">
        <v>2020</v>
      </c>
    </row>
    <row r="14641" spans="1:6" x14ac:dyDescent="0.25">
      <c r="A14641" t="s">
        <v>2400</v>
      </c>
      <c r="B14641" t="s">
        <v>2401</v>
      </c>
      <c r="C14641" t="b">
        <v>1</v>
      </c>
      <c r="D14641" t="s">
        <v>88</v>
      </c>
      <c r="E14641">
        <v>2702</v>
      </c>
      <c r="F14641">
        <v>2020</v>
      </c>
    </row>
    <row r="14642" spans="1:6" x14ac:dyDescent="0.25">
      <c r="A14642" t="s">
        <v>2400</v>
      </c>
      <c r="B14642" t="s">
        <v>2401</v>
      </c>
      <c r="C14642" t="b">
        <v>1</v>
      </c>
      <c r="D14642" t="s">
        <v>88</v>
      </c>
      <c r="E14642">
        <v>3568</v>
      </c>
      <c r="F14642">
        <v>2020</v>
      </c>
    </row>
    <row r="14643" spans="1:6" x14ac:dyDescent="0.25">
      <c r="A14643" t="s">
        <v>2400</v>
      </c>
      <c r="B14643" t="s">
        <v>2401</v>
      </c>
      <c r="C14643" t="b">
        <v>1</v>
      </c>
      <c r="D14643" t="s">
        <v>105</v>
      </c>
      <c r="E14643">
        <v>65081</v>
      </c>
      <c r="F14643">
        <v>2020</v>
      </c>
    </row>
    <row r="14644" spans="1:6" x14ac:dyDescent="0.25">
      <c r="A14644" t="s">
        <v>2394</v>
      </c>
      <c r="B14644" t="s">
        <v>2401</v>
      </c>
      <c r="C14644" t="b">
        <v>1</v>
      </c>
      <c r="D14644" t="s">
        <v>71</v>
      </c>
      <c r="E14644">
        <v>9101</v>
      </c>
      <c r="F14644">
        <v>2020</v>
      </c>
    </row>
    <row r="14645" spans="1:6" x14ac:dyDescent="0.25">
      <c r="A14645" t="s">
        <v>2408</v>
      </c>
      <c r="B14645" t="s">
        <v>2347</v>
      </c>
      <c r="C14645" t="b">
        <v>0</v>
      </c>
      <c r="D14645" t="s">
        <v>37</v>
      </c>
      <c r="E14645">
        <v>19414.55</v>
      </c>
      <c r="F14645">
        <v>2020</v>
      </c>
    </row>
    <row r="14646" spans="1:6" x14ac:dyDescent="0.25">
      <c r="A14646" t="s">
        <v>2454</v>
      </c>
      <c r="B14646" t="s">
        <v>2386</v>
      </c>
      <c r="C14646" t="b">
        <v>1</v>
      </c>
      <c r="D14646" t="s">
        <v>108</v>
      </c>
      <c r="E14646">
        <v>1218.893</v>
      </c>
      <c r="F14646">
        <v>2020</v>
      </c>
    </row>
    <row r="14647" spans="1:6" x14ac:dyDescent="0.25">
      <c r="A14647" t="s">
        <v>2353</v>
      </c>
      <c r="B14647" t="s">
        <v>2347</v>
      </c>
      <c r="C14647" t="b">
        <v>0</v>
      </c>
      <c r="D14647" t="s">
        <v>108</v>
      </c>
      <c r="E14647">
        <v>1872.884</v>
      </c>
      <c r="F14647">
        <v>2020</v>
      </c>
    </row>
    <row r="14648" spans="1:6" x14ac:dyDescent="0.25">
      <c r="A14648" t="s">
        <v>2454</v>
      </c>
      <c r="B14648" t="s">
        <v>2386</v>
      </c>
      <c r="C14648" t="b">
        <v>1</v>
      </c>
      <c r="D14648" t="s">
        <v>108</v>
      </c>
      <c r="E14648">
        <v>10408.223</v>
      </c>
      <c r="F14648">
        <v>2020</v>
      </c>
    </row>
    <row r="14649" spans="1:6" x14ac:dyDescent="0.25">
      <c r="A14649" t="s">
        <v>2400</v>
      </c>
      <c r="B14649" t="s">
        <v>2401</v>
      </c>
      <c r="C14649" t="b">
        <v>1</v>
      </c>
      <c r="D14649" t="s">
        <v>85</v>
      </c>
      <c r="E14649">
        <v>1454</v>
      </c>
      <c r="F14649">
        <v>2020</v>
      </c>
    </row>
    <row r="14650" spans="1:6" x14ac:dyDescent="0.25">
      <c r="A14650" t="s">
        <v>2400</v>
      </c>
      <c r="B14650" t="s">
        <v>2401</v>
      </c>
      <c r="C14650" t="b">
        <v>1</v>
      </c>
      <c r="D14650" t="s">
        <v>85</v>
      </c>
      <c r="E14650">
        <v>1170</v>
      </c>
      <c r="F14650">
        <v>2020</v>
      </c>
    </row>
    <row r="14651" spans="1:6" x14ac:dyDescent="0.25">
      <c r="A14651" t="s">
        <v>2400</v>
      </c>
      <c r="B14651" t="s">
        <v>2401</v>
      </c>
      <c r="C14651" t="b">
        <v>1</v>
      </c>
      <c r="D14651" t="s">
        <v>85</v>
      </c>
      <c r="E14651">
        <v>1059</v>
      </c>
      <c r="F14651">
        <v>2020</v>
      </c>
    </row>
    <row r="14652" spans="1:6" x14ac:dyDescent="0.25">
      <c r="A14652" t="s">
        <v>2400</v>
      </c>
      <c r="B14652" t="s">
        <v>2401</v>
      </c>
      <c r="C14652" t="b">
        <v>1</v>
      </c>
      <c r="D14652" t="s">
        <v>85</v>
      </c>
      <c r="E14652">
        <v>3342</v>
      </c>
      <c r="F14652">
        <v>2020</v>
      </c>
    </row>
    <row r="14653" spans="1:6" x14ac:dyDescent="0.25">
      <c r="A14653" t="s">
        <v>2400</v>
      </c>
      <c r="B14653" t="s">
        <v>2401</v>
      </c>
      <c r="C14653" t="b">
        <v>1</v>
      </c>
      <c r="D14653" t="s">
        <v>85</v>
      </c>
      <c r="E14653">
        <v>3143</v>
      </c>
      <c r="F14653">
        <v>2020</v>
      </c>
    </row>
    <row r="14654" spans="1:6" x14ac:dyDescent="0.25">
      <c r="A14654" t="s">
        <v>2332</v>
      </c>
      <c r="B14654" t="s">
        <v>2401</v>
      </c>
      <c r="C14654" t="b">
        <v>0</v>
      </c>
      <c r="D14654" t="s">
        <v>15</v>
      </c>
      <c r="E14654">
        <v>0</v>
      </c>
      <c r="F14654">
        <v>2020</v>
      </c>
    </row>
    <row r="14655" spans="1:6" x14ac:dyDescent="0.25">
      <c r="A14655" t="s">
        <v>2400</v>
      </c>
      <c r="B14655" t="s">
        <v>2401</v>
      </c>
      <c r="C14655" t="b">
        <v>1</v>
      </c>
      <c r="D14655" t="s">
        <v>82</v>
      </c>
      <c r="E14655">
        <v>83382</v>
      </c>
      <c r="F14655">
        <v>2020</v>
      </c>
    </row>
    <row r="14656" spans="1:6" x14ac:dyDescent="0.25">
      <c r="A14656" t="s">
        <v>2394</v>
      </c>
      <c r="B14656" t="s">
        <v>2401</v>
      </c>
      <c r="C14656" t="b">
        <v>1</v>
      </c>
      <c r="D14656" t="s">
        <v>16</v>
      </c>
      <c r="E14656">
        <v>15411</v>
      </c>
      <c r="F14656">
        <v>2020</v>
      </c>
    </row>
    <row r="14657" spans="1:6" x14ac:dyDescent="0.25">
      <c r="A14657" t="s">
        <v>2332</v>
      </c>
      <c r="B14657" t="s">
        <v>2401</v>
      </c>
      <c r="C14657" t="b">
        <v>0</v>
      </c>
      <c r="D14657" t="s">
        <v>55</v>
      </c>
      <c r="E14657">
        <v>0</v>
      </c>
      <c r="F14657">
        <v>2020</v>
      </c>
    </row>
    <row r="14658" spans="1:6" x14ac:dyDescent="0.25">
      <c r="A14658" t="s">
        <v>2400</v>
      </c>
      <c r="B14658" t="s">
        <v>2401</v>
      </c>
      <c r="C14658" t="b">
        <v>1</v>
      </c>
      <c r="D14658" t="s">
        <v>35</v>
      </c>
      <c r="E14658">
        <v>843</v>
      </c>
      <c r="F14658">
        <v>2020</v>
      </c>
    </row>
    <row r="14659" spans="1:6" x14ac:dyDescent="0.25">
      <c r="A14659" t="s">
        <v>2400</v>
      </c>
      <c r="B14659" t="s">
        <v>2401</v>
      </c>
      <c r="C14659" t="b">
        <v>1</v>
      </c>
      <c r="D14659" t="s">
        <v>35</v>
      </c>
      <c r="E14659">
        <v>70</v>
      </c>
      <c r="F14659">
        <v>2020</v>
      </c>
    </row>
    <row r="14660" spans="1:6" x14ac:dyDescent="0.25">
      <c r="A14660" t="s">
        <v>2400</v>
      </c>
      <c r="B14660" t="s">
        <v>2401</v>
      </c>
      <c r="C14660" t="b">
        <v>1</v>
      </c>
      <c r="D14660" t="s">
        <v>103</v>
      </c>
      <c r="E14660">
        <v>173</v>
      </c>
      <c r="F14660">
        <v>2020</v>
      </c>
    </row>
    <row r="14661" spans="1:6" x14ac:dyDescent="0.25">
      <c r="A14661" t="s">
        <v>2400</v>
      </c>
      <c r="B14661" t="s">
        <v>2401</v>
      </c>
      <c r="C14661" t="b">
        <v>1</v>
      </c>
      <c r="D14661" t="s">
        <v>52</v>
      </c>
      <c r="E14661">
        <v>4629</v>
      </c>
      <c r="F14661">
        <v>2020</v>
      </c>
    </row>
    <row r="14662" spans="1:6" x14ac:dyDescent="0.25">
      <c r="A14662" t="s">
        <v>2400</v>
      </c>
      <c r="B14662" t="s">
        <v>2401</v>
      </c>
      <c r="C14662" t="b">
        <v>1</v>
      </c>
      <c r="D14662" t="s">
        <v>52</v>
      </c>
      <c r="E14662">
        <v>279</v>
      </c>
      <c r="F14662">
        <v>2020</v>
      </c>
    </row>
    <row r="14663" spans="1:6" x14ac:dyDescent="0.25">
      <c r="A14663" t="s">
        <v>2400</v>
      </c>
      <c r="B14663" t="s">
        <v>2401</v>
      </c>
      <c r="C14663" t="b">
        <v>1</v>
      </c>
      <c r="D14663" t="s">
        <v>74</v>
      </c>
      <c r="E14663">
        <v>6116</v>
      </c>
      <c r="F14663">
        <v>2020</v>
      </c>
    </row>
    <row r="14664" spans="1:6" x14ac:dyDescent="0.25">
      <c r="A14664" t="s">
        <v>2400</v>
      </c>
      <c r="B14664" t="s">
        <v>2401</v>
      </c>
      <c r="C14664" t="b">
        <v>1</v>
      </c>
      <c r="D14664" t="s">
        <v>97</v>
      </c>
      <c r="E14664">
        <v>3104</v>
      </c>
      <c r="F14664">
        <v>2020</v>
      </c>
    </row>
    <row r="14665" spans="1:6" x14ac:dyDescent="0.25">
      <c r="A14665" t="s">
        <v>2400</v>
      </c>
      <c r="B14665" t="s">
        <v>2339</v>
      </c>
      <c r="C14665" t="b">
        <v>1</v>
      </c>
      <c r="D14665" t="s">
        <v>134</v>
      </c>
      <c r="E14665">
        <v>146407</v>
      </c>
      <c r="F14665">
        <v>2020</v>
      </c>
    </row>
    <row r="14666" spans="1:6" x14ac:dyDescent="0.25">
      <c r="A14666" t="s">
        <v>2400</v>
      </c>
      <c r="B14666" t="s">
        <v>2339</v>
      </c>
      <c r="C14666" t="b">
        <v>1</v>
      </c>
      <c r="D14666" t="s">
        <v>134</v>
      </c>
      <c r="E14666">
        <v>116063</v>
      </c>
      <c r="F14666">
        <v>2020</v>
      </c>
    </row>
    <row r="14667" spans="1:6" x14ac:dyDescent="0.25">
      <c r="A14667" t="s">
        <v>2400</v>
      </c>
      <c r="B14667" t="s">
        <v>2339</v>
      </c>
      <c r="C14667" t="b">
        <v>1</v>
      </c>
      <c r="D14667" t="s">
        <v>134</v>
      </c>
      <c r="E14667">
        <v>46215</v>
      </c>
      <c r="F14667">
        <v>2020</v>
      </c>
    </row>
    <row r="14668" spans="1:6" x14ac:dyDescent="0.25">
      <c r="A14668" t="s">
        <v>2394</v>
      </c>
      <c r="B14668" t="s">
        <v>2347</v>
      </c>
      <c r="C14668" t="b">
        <v>0</v>
      </c>
      <c r="D14668" t="s">
        <v>108</v>
      </c>
      <c r="E14668">
        <v>15787.72</v>
      </c>
      <c r="F14668">
        <v>2020</v>
      </c>
    </row>
    <row r="14669" spans="1:6" x14ac:dyDescent="0.25">
      <c r="A14669" t="s">
        <v>2454</v>
      </c>
      <c r="B14669" t="s">
        <v>2347</v>
      </c>
      <c r="C14669" t="b">
        <v>0</v>
      </c>
      <c r="D14669" t="s">
        <v>40</v>
      </c>
      <c r="E14669">
        <v>24669.040000000001</v>
      </c>
      <c r="F14669">
        <v>2020</v>
      </c>
    </row>
    <row r="14670" spans="1:6" x14ac:dyDescent="0.25">
      <c r="A14670" t="s">
        <v>2408</v>
      </c>
      <c r="B14670" t="s">
        <v>2347</v>
      </c>
      <c r="C14670" t="b">
        <v>0</v>
      </c>
      <c r="D14670" t="s">
        <v>93</v>
      </c>
      <c r="E14670">
        <v>14105.74</v>
      </c>
      <c r="F14670">
        <v>2020</v>
      </c>
    </row>
    <row r="14671" spans="1:6" x14ac:dyDescent="0.25">
      <c r="A14671" t="s">
        <v>2400</v>
      </c>
      <c r="B14671" t="s">
        <v>2347</v>
      </c>
      <c r="C14671" t="b">
        <v>0</v>
      </c>
      <c r="D14671" t="s">
        <v>37</v>
      </c>
      <c r="E14671">
        <v>18794</v>
      </c>
      <c r="F14671">
        <v>2020</v>
      </c>
    </row>
    <row r="14672" spans="1:6" x14ac:dyDescent="0.25">
      <c r="A14672" t="s">
        <v>2408</v>
      </c>
      <c r="B14672" t="s">
        <v>2347</v>
      </c>
      <c r="C14672" t="b">
        <v>0</v>
      </c>
      <c r="D14672" t="s">
        <v>37</v>
      </c>
      <c r="E14672">
        <v>17687.95</v>
      </c>
      <c r="F14672">
        <v>2020</v>
      </c>
    </row>
    <row r="14673" spans="1:6" x14ac:dyDescent="0.25">
      <c r="A14673" t="s">
        <v>2454</v>
      </c>
      <c r="B14673" t="s">
        <v>2347</v>
      </c>
      <c r="C14673" t="b">
        <v>0</v>
      </c>
      <c r="D14673" t="s">
        <v>40</v>
      </c>
      <c r="E14673">
        <v>19412.61</v>
      </c>
      <c r="F14673">
        <v>2020</v>
      </c>
    </row>
    <row r="14674" spans="1:6" x14ac:dyDescent="0.25">
      <c r="A14674" t="s">
        <v>2398</v>
      </c>
      <c r="B14674" t="s">
        <v>2347</v>
      </c>
      <c r="C14674" t="b">
        <v>0</v>
      </c>
      <c r="D14674" t="s">
        <v>37</v>
      </c>
      <c r="E14674">
        <v>14901</v>
      </c>
      <c r="F14674">
        <v>2020</v>
      </c>
    </row>
    <row r="14675" spans="1:6" x14ac:dyDescent="0.25">
      <c r="A14675" t="s">
        <v>2400</v>
      </c>
      <c r="B14675" t="s">
        <v>2401</v>
      </c>
      <c r="C14675" t="b">
        <v>1</v>
      </c>
      <c r="D14675" t="s">
        <v>97</v>
      </c>
      <c r="E14675">
        <v>12376</v>
      </c>
      <c r="F14675">
        <v>2020</v>
      </c>
    </row>
    <row r="14676" spans="1:6" x14ac:dyDescent="0.25">
      <c r="A14676" t="s">
        <v>2400</v>
      </c>
      <c r="B14676" t="s">
        <v>2401</v>
      </c>
      <c r="C14676" t="b">
        <v>1</v>
      </c>
      <c r="D14676" t="s">
        <v>97</v>
      </c>
      <c r="E14676">
        <v>14011</v>
      </c>
      <c r="F14676">
        <v>2020</v>
      </c>
    </row>
    <row r="14677" spans="1:6" x14ac:dyDescent="0.25">
      <c r="A14677" t="s">
        <v>2408</v>
      </c>
      <c r="B14677" t="s">
        <v>2347</v>
      </c>
      <c r="C14677" t="b">
        <v>0</v>
      </c>
      <c r="D14677" t="s">
        <v>93</v>
      </c>
      <c r="E14677">
        <v>13947.63</v>
      </c>
      <c r="F14677">
        <v>2020</v>
      </c>
    </row>
    <row r="14678" spans="1:6" x14ac:dyDescent="0.25">
      <c r="A14678" t="s">
        <v>2394</v>
      </c>
      <c r="B14678" t="s">
        <v>2401</v>
      </c>
      <c r="C14678" t="b">
        <v>0</v>
      </c>
      <c r="D14678" t="s">
        <v>15</v>
      </c>
      <c r="E14678">
        <v>2577</v>
      </c>
      <c r="F14678">
        <v>2020</v>
      </c>
    </row>
    <row r="14679" spans="1:6" x14ac:dyDescent="0.25">
      <c r="A14679" t="s">
        <v>2400</v>
      </c>
      <c r="B14679" t="s">
        <v>2401</v>
      </c>
      <c r="C14679" t="b">
        <v>1</v>
      </c>
      <c r="D14679" t="s">
        <v>15</v>
      </c>
      <c r="E14679">
        <v>9853</v>
      </c>
      <c r="F14679">
        <v>2020</v>
      </c>
    </row>
    <row r="14680" spans="1:6" x14ac:dyDescent="0.25">
      <c r="A14680" t="s">
        <v>2400</v>
      </c>
      <c r="B14680" t="s">
        <v>2401</v>
      </c>
      <c r="C14680" t="b">
        <v>1</v>
      </c>
      <c r="D14680" t="s">
        <v>60</v>
      </c>
      <c r="E14680">
        <v>147</v>
      </c>
      <c r="F14680">
        <v>2020</v>
      </c>
    </row>
    <row r="14681" spans="1:6" x14ac:dyDescent="0.25">
      <c r="A14681" t="s">
        <v>2400</v>
      </c>
      <c r="B14681" t="s">
        <v>2401</v>
      </c>
      <c r="C14681" t="b">
        <v>1</v>
      </c>
      <c r="D14681" t="s">
        <v>60</v>
      </c>
      <c r="E14681">
        <v>64</v>
      </c>
      <c r="F14681">
        <v>2020</v>
      </c>
    </row>
    <row r="14682" spans="1:6" x14ac:dyDescent="0.25">
      <c r="A14682" t="s">
        <v>2332</v>
      </c>
      <c r="B14682" t="s">
        <v>2401</v>
      </c>
      <c r="C14682" t="b">
        <v>0</v>
      </c>
      <c r="D14682" t="s">
        <v>60</v>
      </c>
      <c r="E14682">
        <v>0</v>
      </c>
      <c r="F14682">
        <v>2020</v>
      </c>
    </row>
    <row r="14683" spans="1:6" x14ac:dyDescent="0.25">
      <c r="A14683" t="s">
        <v>2400</v>
      </c>
      <c r="B14683" t="s">
        <v>2401</v>
      </c>
      <c r="C14683" t="b">
        <v>1</v>
      </c>
      <c r="D14683" t="s">
        <v>60</v>
      </c>
      <c r="E14683">
        <v>105</v>
      </c>
      <c r="F14683">
        <v>2020</v>
      </c>
    </row>
    <row r="14684" spans="1:6" x14ac:dyDescent="0.25">
      <c r="A14684" t="s">
        <v>2332</v>
      </c>
      <c r="B14684" t="s">
        <v>2401</v>
      </c>
      <c r="C14684" t="b">
        <v>0</v>
      </c>
      <c r="D14684" t="s">
        <v>60</v>
      </c>
      <c r="E14684">
        <v>0</v>
      </c>
      <c r="F14684">
        <v>2020</v>
      </c>
    </row>
    <row r="14685" spans="1:6" x14ac:dyDescent="0.25">
      <c r="A14685" t="s">
        <v>2400</v>
      </c>
      <c r="B14685" t="s">
        <v>2401</v>
      </c>
      <c r="C14685" t="b">
        <v>1</v>
      </c>
      <c r="D14685" t="s">
        <v>55</v>
      </c>
      <c r="E14685">
        <v>2340</v>
      </c>
      <c r="F14685">
        <v>2020</v>
      </c>
    </row>
    <row r="14686" spans="1:6" x14ac:dyDescent="0.25">
      <c r="A14686" t="s">
        <v>2332</v>
      </c>
      <c r="B14686" t="s">
        <v>2401</v>
      </c>
      <c r="C14686" t="b">
        <v>0</v>
      </c>
      <c r="D14686" t="s">
        <v>103</v>
      </c>
      <c r="E14686">
        <v>0</v>
      </c>
      <c r="F14686">
        <v>2020</v>
      </c>
    </row>
    <row r="14687" spans="1:6" x14ac:dyDescent="0.25">
      <c r="A14687" t="s">
        <v>2400</v>
      </c>
      <c r="B14687" t="s">
        <v>2401</v>
      </c>
      <c r="C14687" t="b">
        <v>1</v>
      </c>
      <c r="D14687" t="s">
        <v>35</v>
      </c>
      <c r="E14687">
        <v>1</v>
      </c>
      <c r="F14687">
        <v>2020</v>
      </c>
    </row>
    <row r="14688" spans="1:6" x14ac:dyDescent="0.25">
      <c r="A14688" t="s">
        <v>2400</v>
      </c>
      <c r="B14688" t="s">
        <v>2401</v>
      </c>
      <c r="C14688" t="b">
        <v>1</v>
      </c>
      <c r="D14688" t="s">
        <v>35</v>
      </c>
      <c r="E14688">
        <v>6</v>
      </c>
      <c r="F14688">
        <v>2020</v>
      </c>
    </row>
    <row r="14689" spans="1:6" x14ac:dyDescent="0.25">
      <c r="A14689" t="s">
        <v>2400</v>
      </c>
      <c r="B14689" t="s">
        <v>2401</v>
      </c>
      <c r="C14689" t="b">
        <v>1</v>
      </c>
      <c r="D14689" t="s">
        <v>55</v>
      </c>
      <c r="E14689">
        <v>329</v>
      </c>
      <c r="F14689">
        <v>2020</v>
      </c>
    </row>
    <row r="14690" spans="1:6" x14ac:dyDescent="0.25">
      <c r="A14690" t="s">
        <v>2400</v>
      </c>
      <c r="B14690" t="s">
        <v>2401</v>
      </c>
      <c r="C14690" t="b">
        <v>1</v>
      </c>
      <c r="D14690" t="s">
        <v>35</v>
      </c>
      <c r="E14690">
        <v>86</v>
      </c>
      <c r="F14690">
        <v>2020</v>
      </c>
    </row>
    <row r="14691" spans="1:6" x14ac:dyDescent="0.25">
      <c r="A14691" t="s">
        <v>2400</v>
      </c>
      <c r="B14691" t="s">
        <v>2401</v>
      </c>
      <c r="C14691" t="b">
        <v>1</v>
      </c>
      <c r="D14691" t="s">
        <v>55</v>
      </c>
      <c r="E14691">
        <v>476</v>
      </c>
      <c r="F14691">
        <v>2020</v>
      </c>
    </row>
    <row r="14692" spans="1:6" x14ac:dyDescent="0.25">
      <c r="A14692" t="s">
        <v>2332</v>
      </c>
      <c r="B14692" t="s">
        <v>2401</v>
      </c>
      <c r="C14692" t="b">
        <v>0</v>
      </c>
      <c r="D14692" t="s">
        <v>35</v>
      </c>
      <c r="E14692">
        <v>0</v>
      </c>
      <c r="F14692">
        <v>2020</v>
      </c>
    </row>
    <row r="14693" spans="1:6" x14ac:dyDescent="0.25">
      <c r="A14693" t="s">
        <v>2400</v>
      </c>
      <c r="B14693" t="s">
        <v>2401</v>
      </c>
      <c r="C14693" t="b">
        <v>1</v>
      </c>
      <c r="D14693" t="s">
        <v>97</v>
      </c>
      <c r="E14693">
        <v>306</v>
      </c>
      <c r="F14693">
        <v>2020</v>
      </c>
    </row>
    <row r="14694" spans="1:6" x14ac:dyDescent="0.25">
      <c r="A14694" t="s">
        <v>2400</v>
      </c>
      <c r="B14694" t="s">
        <v>2401</v>
      </c>
      <c r="C14694" t="b">
        <v>1</v>
      </c>
      <c r="D14694" t="s">
        <v>97</v>
      </c>
      <c r="E14694">
        <v>195</v>
      </c>
      <c r="F14694">
        <v>2020</v>
      </c>
    </row>
    <row r="14695" spans="1:6" x14ac:dyDescent="0.25">
      <c r="A14695" t="s">
        <v>2400</v>
      </c>
      <c r="B14695" t="s">
        <v>2401</v>
      </c>
      <c r="C14695" t="b">
        <v>1</v>
      </c>
      <c r="D14695" t="s">
        <v>97</v>
      </c>
      <c r="E14695">
        <v>61</v>
      </c>
      <c r="F14695">
        <v>2020</v>
      </c>
    </row>
    <row r="14696" spans="1:6" x14ac:dyDescent="0.25">
      <c r="A14696" t="s">
        <v>2400</v>
      </c>
      <c r="B14696" t="s">
        <v>2401</v>
      </c>
      <c r="C14696" t="b">
        <v>1</v>
      </c>
      <c r="D14696" t="s">
        <v>97</v>
      </c>
      <c r="E14696">
        <v>166</v>
      </c>
      <c r="F14696">
        <v>2020</v>
      </c>
    </row>
    <row r="14697" spans="1:6" x14ac:dyDescent="0.25">
      <c r="A14697" t="s">
        <v>2400</v>
      </c>
      <c r="B14697" t="s">
        <v>2401</v>
      </c>
      <c r="C14697" t="b">
        <v>1</v>
      </c>
      <c r="D14697" t="s">
        <v>97</v>
      </c>
      <c r="E14697">
        <v>76</v>
      </c>
      <c r="F14697">
        <v>2020</v>
      </c>
    </row>
    <row r="14698" spans="1:6" x14ac:dyDescent="0.25">
      <c r="A14698" t="s">
        <v>2400</v>
      </c>
      <c r="B14698" t="s">
        <v>2401</v>
      </c>
      <c r="C14698" t="b">
        <v>1</v>
      </c>
      <c r="D14698" t="s">
        <v>97</v>
      </c>
      <c r="E14698">
        <v>68</v>
      </c>
      <c r="F14698">
        <v>2020</v>
      </c>
    </row>
    <row r="14699" spans="1:6" x14ac:dyDescent="0.25">
      <c r="A14699" t="s">
        <v>2400</v>
      </c>
      <c r="B14699" t="s">
        <v>2401</v>
      </c>
      <c r="C14699" t="b">
        <v>1</v>
      </c>
      <c r="D14699" t="s">
        <v>97</v>
      </c>
      <c r="E14699">
        <v>49</v>
      </c>
      <c r="F14699">
        <v>2020</v>
      </c>
    </row>
    <row r="14700" spans="1:6" x14ac:dyDescent="0.25">
      <c r="A14700" t="s">
        <v>2400</v>
      </c>
      <c r="B14700" t="s">
        <v>2401</v>
      </c>
      <c r="C14700" t="b">
        <v>1</v>
      </c>
      <c r="D14700" t="s">
        <v>97</v>
      </c>
      <c r="E14700">
        <v>27</v>
      </c>
      <c r="F14700">
        <v>2020</v>
      </c>
    </row>
    <row r="14701" spans="1:6" x14ac:dyDescent="0.25">
      <c r="A14701" t="s">
        <v>2400</v>
      </c>
      <c r="B14701" t="s">
        <v>2401</v>
      </c>
      <c r="C14701" t="b">
        <v>1</v>
      </c>
      <c r="D14701" t="s">
        <v>97</v>
      </c>
      <c r="E14701">
        <v>406</v>
      </c>
      <c r="F14701">
        <v>2020</v>
      </c>
    </row>
    <row r="14702" spans="1:6" x14ac:dyDescent="0.25">
      <c r="A14702" t="s">
        <v>2400</v>
      </c>
      <c r="B14702" t="s">
        <v>2401</v>
      </c>
      <c r="C14702" t="b">
        <v>1</v>
      </c>
      <c r="D14702" t="s">
        <v>122</v>
      </c>
      <c r="E14702">
        <v>1563</v>
      </c>
      <c r="F14702">
        <v>2020</v>
      </c>
    </row>
    <row r="14703" spans="1:6" x14ac:dyDescent="0.25">
      <c r="A14703" t="s">
        <v>2400</v>
      </c>
      <c r="B14703" t="s">
        <v>2401</v>
      </c>
      <c r="C14703" t="b">
        <v>1</v>
      </c>
      <c r="D14703" t="s">
        <v>97</v>
      </c>
      <c r="E14703">
        <v>2167</v>
      </c>
      <c r="F14703">
        <v>2020</v>
      </c>
    </row>
    <row r="14704" spans="1:6" x14ac:dyDescent="0.25">
      <c r="A14704" t="s">
        <v>2400</v>
      </c>
      <c r="B14704" t="s">
        <v>2401</v>
      </c>
      <c r="C14704" t="b">
        <v>1</v>
      </c>
      <c r="D14704" t="s">
        <v>105</v>
      </c>
      <c r="E14704">
        <v>64</v>
      </c>
      <c r="F14704">
        <v>2020</v>
      </c>
    </row>
    <row r="14705" spans="1:6" x14ac:dyDescent="0.25">
      <c r="A14705" t="s">
        <v>2400</v>
      </c>
      <c r="B14705" t="s">
        <v>2401</v>
      </c>
      <c r="C14705" t="b">
        <v>1</v>
      </c>
      <c r="D14705" t="s">
        <v>88</v>
      </c>
      <c r="E14705">
        <v>13</v>
      </c>
      <c r="F14705">
        <v>2020</v>
      </c>
    </row>
    <row r="14706" spans="1:6" x14ac:dyDescent="0.25">
      <c r="A14706" t="s">
        <v>2400</v>
      </c>
      <c r="B14706" t="s">
        <v>2401</v>
      </c>
      <c r="C14706" t="b">
        <v>1</v>
      </c>
      <c r="D14706" t="s">
        <v>88</v>
      </c>
      <c r="E14706">
        <v>9</v>
      </c>
      <c r="F14706">
        <v>2020</v>
      </c>
    </row>
    <row r="14707" spans="1:6" x14ac:dyDescent="0.25">
      <c r="A14707" t="s">
        <v>2400</v>
      </c>
      <c r="B14707" t="s">
        <v>2386</v>
      </c>
      <c r="C14707" t="b">
        <v>1</v>
      </c>
      <c r="D14707" t="s">
        <v>58</v>
      </c>
      <c r="E14707">
        <v>19277</v>
      </c>
      <c r="F14707">
        <v>2020</v>
      </c>
    </row>
    <row r="14708" spans="1:6" x14ac:dyDescent="0.25">
      <c r="A14708" t="s">
        <v>2400</v>
      </c>
      <c r="B14708" t="s">
        <v>2401</v>
      </c>
      <c r="C14708" t="b">
        <v>1</v>
      </c>
      <c r="D14708" t="s">
        <v>88</v>
      </c>
      <c r="E14708">
        <v>42</v>
      </c>
      <c r="F14708">
        <v>2020</v>
      </c>
    </row>
    <row r="14709" spans="1:6" x14ac:dyDescent="0.25">
      <c r="A14709" t="s">
        <v>2400</v>
      </c>
      <c r="B14709" t="s">
        <v>2339</v>
      </c>
      <c r="C14709" t="b">
        <v>1</v>
      </c>
      <c r="D14709" t="s">
        <v>35</v>
      </c>
      <c r="E14709">
        <v>74734</v>
      </c>
      <c r="F14709">
        <v>2020</v>
      </c>
    </row>
    <row r="14710" spans="1:6" x14ac:dyDescent="0.25">
      <c r="A14710" t="s">
        <v>2389</v>
      </c>
      <c r="B14710" t="s">
        <v>2401</v>
      </c>
      <c r="C14710" t="b">
        <v>0</v>
      </c>
      <c r="D14710" t="s">
        <v>15</v>
      </c>
      <c r="E14710">
        <v>466</v>
      </c>
      <c r="F14710">
        <v>2020</v>
      </c>
    </row>
    <row r="14711" spans="1:6" x14ac:dyDescent="0.25">
      <c r="A14711" t="s">
        <v>2390</v>
      </c>
      <c r="B14711" t="s">
        <v>2401</v>
      </c>
      <c r="C14711" t="b">
        <v>0</v>
      </c>
      <c r="D14711" t="s">
        <v>15</v>
      </c>
      <c r="E14711">
        <v>1578</v>
      </c>
      <c r="F14711">
        <v>2020</v>
      </c>
    </row>
    <row r="14712" spans="1:6" x14ac:dyDescent="0.25">
      <c r="A14712" t="s">
        <v>2400</v>
      </c>
      <c r="B14712" t="s">
        <v>2401</v>
      </c>
      <c r="C14712" t="b">
        <v>1</v>
      </c>
      <c r="D14712" t="s">
        <v>103</v>
      </c>
      <c r="E14712">
        <v>1745</v>
      </c>
      <c r="F14712">
        <v>2020</v>
      </c>
    </row>
    <row r="14713" spans="1:6" x14ac:dyDescent="0.25">
      <c r="A14713" t="s">
        <v>2332</v>
      </c>
      <c r="B14713" t="s">
        <v>2401</v>
      </c>
      <c r="C14713" t="b">
        <v>0</v>
      </c>
      <c r="D14713" t="s">
        <v>60</v>
      </c>
      <c r="E14713">
        <v>0</v>
      </c>
      <c r="F14713">
        <v>2020</v>
      </c>
    </row>
    <row r="14714" spans="1:6" x14ac:dyDescent="0.25">
      <c r="A14714" t="s">
        <v>2400</v>
      </c>
      <c r="B14714" t="s">
        <v>2401</v>
      </c>
      <c r="C14714" t="b">
        <v>1</v>
      </c>
      <c r="D14714" t="s">
        <v>88</v>
      </c>
      <c r="E14714">
        <v>628</v>
      </c>
      <c r="F14714">
        <v>2020</v>
      </c>
    </row>
    <row r="14715" spans="1:6" x14ac:dyDescent="0.25">
      <c r="A14715" t="s">
        <v>2400</v>
      </c>
      <c r="B14715" t="s">
        <v>2401</v>
      </c>
      <c r="C14715" t="b">
        <v>1</v>
      </c>
      <c r="D14715" t="s">
        <v>97</v>
      </c>
      <c r="E14715">
        <v>519</v>
      </c>
      <c r="F14715">
        <v>2020</v>
      </c>
    </row>
    <row r="14716" spans="1:6" x14ac:dyDescent="0.25">
      <c r="A14716" t="s">
        <v>2394</v>
      </c>
      <c r="B14716" t="s">
        <v>2401</v>
      </c>
      <c r="C14716" t="b">
        <v>1</v>
      </c>
      <c r="D14716" t="s">
        <v>27</v>
      </c>
      <c r="E14716">
        <v>2147</v>
      </c>
      <c r="F14716">
        <v>2020</v>
      </c>
    </row>
    <row r="14717" spans="1:6" x14ac:dyDescent="0.25">
      <c r="A14717" t="s">
        <v>2400</v>
      </c>
      <c r="B14717" t="s">
        <v>2401</v>
      </c>
      <c r="C14717" t="b">
        <v>1</v>
      </c>
      <c r="D14717" t="s">
        <v>55</v>
      </c>
      <c r="E14717">
        <v>3244</v>
      </c>
      <c r="F14717">
        <v>2020</v>
      </c>
    </row>
    <row r="14718" spans="1:6" x14ac:dyDescent="0.25">
      <c r="A14718" t="s">
        <v>2394</v>
      </c>
      <c r="B14718" t="s">
        <v>2401</v>
      </c>
      <c r="C14718" t="b">
        <v>1</v>
      </c>
      <c r="D14718" t="s">
        <v>85</v>
      </c>
      <c r="E14718">
        <v>6517</v>
      </c>
      <c r="F14718">
        <v>2020</v>
      </c>
    </row>
    <row r="14719" spans="1:6" x14ac:dyDescent="0.25">
      <c r="A14719" t="s">
        <v>2400</v>
      </c>
      <c r="B14719" t="s">
        <v>2401</v>
      </c>
      <c r="C14719" t="b">
        <v>1</v>
      </c>
      <c r="D14719" t="s">
        <v>35</v>
      </c>
      <c r="E14719">
        <v>727</v>
      </c>
      <c r="F14719">
        <v>2020</v>
      </c>
    </row>
    <row r="14720" spans="1:6" x14ac:dyDescent="0.25">
      <c r="A14720" t="s">
        <v>2332</v>
      </c>
      <c r="B14720" t="s">
        <v>2343</v>
      </c>
      <c r="C14720" t="b">
        <v>0</v>
      </c>
      <c r="D14720" t="s">
        <v>131</v>
      </c>
      <c r="E14720">
        <v>682113</v>
      </c>
      <c r="F14720">
        <v>2020</v>
      </c>
    </row>
    <row r="14721" spans="1:6" x14ac:dyDescent="0.25">
      <c r="A14721" t="s">
        <v>2400</v>
      </c>
      <c r="B14721" t="s">
        <v>2343</v>
      </c>
      <c r="C14721" t="b">
        <v>1</v>
      </c>
      <c r="D14721" t="s">
        <v>131</v>
      </c>
      <c r="E14721">
        <v>1254354</v>
      </c>
      <c r="F14721">
        <v>2020</v>
      </c>
    </row>
    <row r="14722" spans="1:6" x14ac:dyDescent="0.25">
      <c r="A14722" t="s">
        <v>2400</v>
      </c>
      <c r="B14722" t="s">
        <v>2401</v>
      </c>
      <c r="C14722" t="b">
        <v>1</v>
      </c>
      <c r="D14722" t="s">
        <v>16</v>
      </c>
      <c r="E14722">
        <v>2579</v>
      </c>
      <c r="F14722">
        <v>2020</v>
      </c>
    </row>
    <row r="14723" spans="1:6" x14ac:dyDescent="0.25">
      <c r="A14723" t="s">
        <v>2408</v>
      </c>
      <c r="B14723" t="s">
        <v>2401</v>
      </c>
      <c r="C14723" t="b">
        <v>1</v>
      </c>
      <c r="D14723" t="s">
        <v>79</v>
      </c>
      <c r="E14723">
        <v>2903</v>
      </c>
      <c r="F14723">
        <v>2020</v>
      </c>
    </row>
    <row r="14724" spans="1:6" x14ac:dyDescent="0.25">
      <c r="A14724" t="s">
        <v>2400</v>
      </c>
      <c r="B14724" t="s">
        <v>2401</v>
      </c>
      <c r="C14724" t="b">
        <v>1</v>
      </c>
      <c r="D14724" t="s">
        <v>16</v>
      </c>
      <c r="E14724">
        <v>2526</v>
      </c>
      <c r="F14724">
        <v>2020</v>
      </c>
    </row>
    <row r="14725" spans="1:6" x14ac:dyDescent="0.25">
      <c r="A14725" t="s">
        <v>2400</v>
      </c>
      <c r="B14725" t="s">
        <v>2401</v>
      </c>
      <c r="C14725" t="b">
        <v>1</v>
      </c>
      <c r="D14725" t="s">
        <v>79</v>
      </c>
      <c r="E14725">
        <v>151</v>
      </c>
      <c r="F14725">
        <v>2020</v>
      </c>
    </row>
    <row r="14726" spans="1:6" x14ac:dyDescent="0.25">
      <c r="A14726" t="s">
        <v>2390</v>
      </c>
      <c r="B14726" t="s">
        <v>2401</v>
      </c>
      <c r="C14726" t="b">
        <v>1</v>
      </c>
      <c r="D14726" t="s">
        <v>85</v>
      </c>
      <c r="E14726">
        <v>2547</v>
      </c>
      <c r="F14726">
        <v>2020</v>
      </c>
    </row>
    <row r="14727" spans="1:6" x14ac:dyDescent="0.25">
      <c r="A14727" t="s">
        <v>2400</v>
      </c>
      <c r="B14727" t="s">
        <v>2401</v>
      </c>
      <c r="C14727" t="b">
        <v>1</v>
      </c>
      <c r="D14727" t="s">
        <v>16</v>
      </c>
      <c r="E14727">
        <v>3115</v>
      </c>
      <c r="F14727">
        <v>2020</v>
      </c>
    </row>
    <row r="14728" spans="1:6" x14ac:dyDescent="0.25">
      <c r="A14728" t="s">
        <v>2400</v>
      </c>
      <c r="B14728" t="s">
        <v>2401</v>
      </c>
      <c r="C14728" t="b">
        <v>1</v>
      </c>
      <c r="D14728" t="s">
        <v>97</v>
      </c>
      <c r="E14728">
        <v>152</v>
      </c>
      <c r="F14728">
        <v>2020</v>
      </c>
    </row>
    <row r="14729" spans="1:6" x14ac:dyDescent="0.25">
      <c r="A14729" t="s">
        <v>2400</v>
      </c>
      <c r="B14729" t="s">
        <v>2401</v>
      </c>
      <c r="C14729" t="b">
        <v>1</v>
      </c>
      <c r="D14729" t="s">
        <v>97</v>
      </c>
      <c r="E14729">
        <v>211</v>
      </c>
      <c r="F14729">
        <v>2020</v>
      </c>
    </row>
    <row r="14730" spans="1:6" x14ac:dyDescent="0.25">
      <c r="A14730" t="s">
        <v>2400</v>
      </c>
      <c r="B14730" t="s">
        <v>2401</v>
      </c>
      <c r="C14730" t="b">
        <v>1</v>
      </c>
      <c r="D14730" t="s">
        <v>88</v>
      </c>
      <c r="E14730">
        <v>40</v>
      </c>
      <c r="F14730">
        <v>2020</v>
      </c>
    </row>
    <row r="14731" spans="1:6" x14ac:dyDescent="0.25">
      <c r="A14731" t="s">
        <v>2400</v>
      </c>
      <c r="B14731" t="s">
        <v>2401</v>
      </c>
      <c r="C14731" t="b">
        <v>1</v>
      </c>
      <c r="D14731" t="s">
        <v>35</v>
      </c>
      <c r="E14731">
        <v>67</v>
      </c>
      <c r="F14731">
        <v>2020</v>
      </c>
    </row>
    <row r="14732" spans="1:6" x14ac:dyDescent="0.25">
      <c r="A14732" t="s">
        <v>2394</v>
      </c>
      <c r="B14732" t="s">
        <v>2401</v>
      </c>
      <c r="C14732" t="b">
        <v>1</v>
      </c>
      <c r="D14732" t="s">
        <v>85</v>
      </c>
      <c r="E14732">
        <v>3433</v>
      </c>
      <c r="F14732">
        <v>2020</v>
      </c>
    </row>
    <row r="14733" spans="1:6" x14ac:dyDescent="0.25">
      <c r="A14733" t="s">
        <v>2394</v>
      </c>
      <c r="B14733" t="s">
        <v>2401</v>
      </c>
      <c r="C14733" t="b">
        <v>1</v>
      </c>
      <c r="D14733" t="s">
        <v>55</v>
      </c>
      <c r="E14733">
        <v>5027</v>
      </c>
      <c r="F14733">
        <v>2020</v>
      </c>
    </row>
    <row r="14734" spans="1:6" x14ac:dyDescent="0.25">
      <c r="A14734" t="s">
        <v>2394</v>
      </c>
      <c r="B14734" t="s">
        <v>2401</v>
      </c>
      <c r="C14734" t="b">
        <v>1</v>
      </c>
      <c r="D14734" t="s">
        <v>85</v>
      </c>
      <c r="E14734">
        <v>5421</v>
      </c>
      <c r="F14734">
        <v>2020</v>
      </c>
    </row>
    <row r="14735" spans="1:6" x14ac:dyDescent="0.25">
      <c r="A14735" t="s">
        <v>2400</v>
      </c>
      <c r="B14735" t="s">
        <v>2401</v>
      </c>
      <c r="C14735" t="b">
        <v>1</v>
      </c>
      <c r="D14735" t="s">
        <v>55</v>
      </c>
      <c r="E14735">
        <v>4520</v>
      </c>
      <c r="F14735">
        <v>2020</v>
      </c>
    </row>
    <row r="14736" spans="1:6" x14ac:dyDescent="0.25">
      <c r="A14736" t="s">
        <v>2394</v>
      </c>
      <c r="B14736" t="s">
        <v>2401</v>
      </c>
      <c r="C14736" t="b">
        <v>1</v>
      </c>
      <c r="D14736" t="s">
        <v>85</v>
      </c>
      <c r="E14736">
        <v>6893</v>
      </c>
      <c r="F14736">
        <v>2020</v>
      </c>
    </row>
    <row r="14737" spans="1:6" x14ac:dyDescent="0.25">
      <c r="A14737" t="s">
        <v>2400</v>
      </c>
      <c r="B14737" t="s">
        <v>2401</v>
      </c>
      <c r="C14737" t="b">
        <v>1</v>
      </c>
      <c r="D14737" t="s">
        <v>97</v>
      </c>
      <c r="E14737">
        <v>198</v>
      </c>
      <c r="F14737">
        <v>2020</v>
      </c>
    </row>
    <row r="14738" spans="1:6" x14ac:dyDescent="0.25">
      <c r="A14738" t="s">
        <v>2400</v>
      </c>
      <c r="B14738" t="s">
        <v>2339</v>
      </c>
      <c r="C14738" t="b">
        <v>1</v>
      </c>
      <c r="D14738" t="s">
        <v>97</v>
      </c>
      <c r="E14738">
        <v>184</v>
      </c>
      <c r="F14738">
        <v>2020</v>
      </c>
    </row>
    <row r="14739" spans="1:6" x14ac:dyDescent="0.25">
      <c r="A14739" t="s">
        <v>2400</v>
      </c>
      <c r="B14739" t="s">
        <v>2339</v>
      </c>
      <c r="C14739" t="b">
        <v>1</v>
      </c>
      <c r="D14739" t="s">
        <v>97</v>
      </c>
      <c r="E14739">
        <v>161</v>
      </c>
      <c r="F14739">
        <v>2020</v>
      </c>
    </row>
    <row r="14740" spans="1:6" x14ac:dyDescent="0.25">
      <c r="A14740" t="s">
        <v>2400</v>
      </c>
      <c r="B14740" t="s">
        <v>2339</v>
      </c>
      <c r="C14740" t="b">
        <v>1</v>
      </c>
      <c r="D14740" t="s">
        <v>97</v>
      </c>
      <c r="E14740">
        <v>59</v>
      </c>
      <c r="F14740">
        <v>2020</v>
      </c>
    </row>
    <row r="14741" spans="1:6" x14ac:dyDescent="0.25">
      <c r="A14741" t="s">
        <v>2332</v>
      </c>
      <c r="B14741" t="s">
        <v>2401</v>
      </c>
      <c r="C14741" t="b">
        <v>0</v>
      </c>
      <c r="D14741" t="s">
        <v>15</v>
      </c>
      <c r="E14741">
        <v>0</v>
      </c>
      <c r="F14741">
        <v>2020</v>
      </c>
    </row>
    <row r="14742" spans="1:6" x14ac:dyDescent="0.25">
      <c r="A14742" t="s">
        <v>2400</v>
      </c>
      <c r="B14742" t="s">
        <v>2339</v>
      </c>
      <c r="C14742" t="b">
        <v>1</v>
      </c>
      <c r="D14742" t="s">
        <v>97</v>
      </c>
      <c r="E14742">
        <v>16207</v>
      </c>
      <c r="F14742">
        <v>2020</v>
      </c>
    </row>
    <row r="14743" spans="1:6" x14ac:dyDescent="0.25">
      <c r="A14743" t="s">
        <v>2400</v>
      </c>
      <c r="B14743" t="s">
        <v>2401</v>
      </c>
      <c r="C14743" t="b">
        <v>1</v>
      </c>
      <c r="D14743" t="s">
        <v>35</v>
      </c>
      <c r="E14743">
        <v>315</v>
      </c>
      <c r="F14743">
        <v>2020</v>
      </c>
    </row>
    <row r="14744" spans="1:6" x14ac:dyDescent="0.25">
      <c r="A14744" t="s">
        <v>2400</v>
      </c>
      <c r="B14744" t="s">
        <v>2401</v>
      </c>
      <c r="C14744" t="b">
        <v>1</v>
      </c>
      <c r="D14744" t="s">
        <v>35</v>
      </c>
      <c r="E14744">
        <v>6</v>
      </c>
      <c r="F14744">
        <v>2020</v>
      </c>
    </row>
    <row r="14745" spans="1:6" x14ac:dyDescent="0.25">
      <c r="A14745" t="s">
        <v>2454</v>
      </c>
      <c r="B14745" t="s">
        <v>2401</v>
      </c>
      <c r="C14745" t="b">
        <v>1</v>
      </c>
      <c r="D14745" t="s">
        <v>55</v>
      </c>
      <c r="E14745">
        <v>4</v>
      </c>
      <c r="F14745">
        <v>2020</v>
      </c>
    </row>
    <row r="14746" spans="1:6" x14ac:dyDescent="0.25">
      <c r="A14746" t="s">
        <v>2446</v>
      </c>
      <c r="B14746" t="s">
        <v>2401</v>
      </c>
      <c r="C14746" t="b">
        <v>1</v>
      </c>
      <c r="D14746" t="s">
        <v>60</v>
      </c>
      <c r="E14746">
        <v>16165</v>
      </c>
      <c r="F14746">
        <v>2020</v>
      </c>
    </row>
    <row r="14747" spans="1:6" x14ac:dyDescent="0.25">
      <c r="A14747" t="s">
        <v>2353</v>
      </c>
      <c r="B14747" t="s">
        <v>2339</v>
      </c>
      <c r="C14747" t="b">
        <v>0</v>
      </c>
      <c r="D14747" t="s">
        <v>42</v>
      </c>
      <c r="E14747">
        <v>52458</v>
      </c>
      <c r="F14747">
        <v>2020</v>
      </c>
    </row>
    <row r="14748" spans="1:6" x14ac:dyDescent="0.25">
      <c r="A14748" t="s">
        <v>2408</v>
      </c>
      <c r="B14748" t="s">
        <v>2401</v>
      </c>
      <c r="C14748" t="b">
        <v>1</v>
      </c>
      <c r="D14748" t="s">
        <v>50</v>
      </c>
      <c r="E14748">
        <v>15803</v>
      </c>
      <c r="F14748">
        <v>2020</v>
      </c>
    </row>
    <row r="14749" spans="1:6" x14ac:dyDescent="0.25">
      <c r="A14749" t="s">
        <v>2400</v>
      </c>
      <c r="B14749" t="s">
        <v>2401</v>
      </c>
      <c r="C14749" t="b">
        <v>1</v>
      </c>
      <c r="D14749" t="s">
        <v>114</v>
      </c>
      <c r="E14749">
        <v>1218</v>
      </c>
      <c r="F14749">
        <v>2020</v>
      </c>
    </row>
    <row r="14750" spans="1:6" x14ac:dyDescent="0.25">
      <c r="A14750" t="s">
        <v>2400</v>
      </c>
      <c r="B14750" t="s">
        <v>2401</v>
      </c>
      <c r="C14750" t="b">
        <v>1</v>
      </c>
      <c r="D14750" t="s">
        <v>131</v>
      </c>
      <c r="E14750">
        <v>240</v>
      </c>
      <c r="F14750">
        <v>2020</v>
      </c>
    </row>
    <row r="14751" spans="1:6" x14ac:dyDescent="0.25">
      <c r="A14751" t="s">
        <v>2394</v>
      </c>
      <c r="B14751" t="s">
        <v>2401</v>
      </c>
      <c r="C14751" t="b">
        <v>1</v>
      </c>
      <c r="D14751" t="s">
        <v>85</v>
      </c>
      <c r="E14751">
        <v>3786</v>
      </c>
      <c r="F14751">
        <v>2020</v>
      </c>
    </row>
    <row r="14752" spans="1:6" x14ac:dyDescent="0.25">
      <c r="A14752" t="s">
        <v>2454</v>
      </c>
      <c r="B14752" t="s">
        <v>2401</v>
      </c>
      <c r="C14752" t="b">
        <v>1</v>
      </c>
      <c r="D14752" t="s">
        <v>103</v>
      </c>
      <c r="E14752">
        <v>3709</v>
      </c>
      <c r="F14752">
        <v>2020</v>
      </c>
    </row>
    <row r="14753" spans="1:6" x14ac:dyDescent="0.25">
      <c r="A14753" t="s">
        <v>2394</v>
      </c>
      <c r="B14753" t="s">
        <v>2401</v>
      </c>
      <c r="C14753" t="b">
        <v>1</v>
      </c>
      <c r="D14753" t="s">
        <v>85</v>
      </c>
      <c r="E14753">
        <v>3870</v>
      </c>
      <c r="F14753">
        <v>2020</v>
      </c>
    </row>
    <row r="14754" spans="1:6" x14ac:dyDescent="0.25">
      <c r="A14754" t="s">
        <v>2394</v>
      </c>
      <c r="B14754" t="s">
        <v>2401</v>
      </c>
      <c r="C14754" t="b">
        <v>1</v>
      </c>
      <c r="D14754" t="s">
        <v>85</v>
      </c>
      <c r="E14754">
        <v>4066</v>
      </c>
      <c r="F14754">
        <v>2020</v>
      </c>
    </row>
    <row r="14755" spans="1:6" x14ac:dyDescent="0.25">
      <c r="A14755" t="s">
        <v>2394</v>
      </c>
      <c r="B14755" t="s">
        <v>2401</v>
      </c>
      <c r="C14755" t="b">
        <v>1</v>
      </c>
      <c r="D14755" t="s">
        <v>85</v>
      </c>
      <c r="E14755">
        <v>2978</v>
      </c>
      <c r="F14755">
        <v>2020</v>
      </c>
    </row>
    <row r="14756" spans="1:6" x14ac:dyDescent="0.25">
      <c r="A14756" t="s">
        <v>2394</v>
      </c>
      <c r="B14756" t="s">
        <v>2401</v>
      </c>
      <c r="C14756" t="b">
        <v>1</v>
      </c>
      <c r="D14756" t="s">
        <v>85</v>
      </c>
      <c r="E14756">
        <v>3560</v>
      </c>
      <c r="F14756">
        <v>2020</v>
      </c>
    </row>
    <row r="14757" spans="1:6" x14ac:dyDescent="0.25">
      <c r="A14757" t="s">
        <v>2454</v>
      </c>
      <c r="B14757" t="s">
        <v>2401</v>
      </c>
      <c r="C14757" t="b">
        <v>1</v>
      </c>
      <c r="D14757" t="s">
        <v>122</v>
      </c>
      <c r="E14757">
        <v>39371</v>
      </c>
      <c r="F14757">
        <v>2020</v>
      </c>
    </row>
    <row r="14758" spans="1:6" x14ac:dyDescent="0.25">
      <c r="A14758" t="s">
        <v>2408</v>
      </c>
      <c r="B14758" t="s">
        <v>2401</v>
      </c>
      <c r="C14758" t="b">
        <v>1</v>
      </c>
      <c r="D14758" t="s">
        <v>79</v>
      </c>
      <c r="E14758">
        <v>1472</v>
      </c>
      <c r="F14758">
        <v>2020</v>
      </c>
    </row>
    <row r="14759" spans="1:6" x14ac:dyDescent="0.25">
      <c r="A14759" t="s">
        <v>2400</v>
      </c>
      <c r="B14759" t="s">
        <v>2401</v>
      </c>
      <c r="C14759" t="b">
        <v>1</v>
      </c>
      <c r="D14759" t="s">
        <v>58</v>
      </c>
      <c r="E14759">
        <v>156</v>
      </c>
      <c r="F14759">
        <v>2020</v>
      </c>
    </row>
    <row r="14760" spans="1:6" x14ac:dyDescent="0.25">
      <c r="A14760" t="s">
        <v>2394</v>
      </c>
      <c r="B14760" t="s">
        <v>2401</v>
      </c>
      <c r="C14760" t="b">
        <v>0</v>
      </c>
      <c r="D14760" t="s">
        <v>74</v>
      </c>
      <c r="E14760">
        <v>1411</v>
      </c>
      <c r="F14760">
        <v>2020</v>
      </c>
    </row>
    <row r="14761" spans="1:6" x14ac:dyDescent="0.25">
      <c r="A14761" t="s">
        <v>2400</v>
      </c>
      <c r="B14761" t="s">
        <v>2401</v>
      </c>
      <c r="C14761" t="b">
        <v>1</v>
      </c>
      <c r="D14761" t="s">
        <v>60</v>
      </c>
      <c r="E14761">
        <v>83</v>
      </c>
      <c r="F14761">
        <v>2020</v>
      </c>
    </row>
    <row r="14762" spans="1:6" x14ac:dyDescent="0.25">
      <c r="A14762" t="s">
        <v>2400</v>
      </c>
      <c r="B14762" t="s">
        <v>2401</v>
      </c>
      <c r="C14762" t="b">
        <v>1</v>
      </c>
      <c r="D14762" t="s">
        <v>35</v>
      </c>
      <c r="E14762">
        <v>4</v>
      </c>
      <c r="F14762">
        <v>2020</v>
      </c>
    </row>
    <row r="14763" spans="1:6" x14ac:dyDescent="0.25">
      <c r="A14763" t="s">
        <v>2400</v>
      </c>
      <c r="B14763" t="s">
        <v>2401</v>
      </c>
      <c r="C14763" t="b">
        <v>1</v>
      </c>
      <c r="D14763" t="s">
        <v>100</v>
      </c>
      <c r="E14763">
        <v>1170</v>
      </c>
      <c r="F14763">
        <v>2020</v>
      </c>
    </row>
    <row r="14764" spans="1:6" x14ac:dyDescent="0.25">
      <c r="A14764" t="s">
        <v>2454</v>
      </c>
      <c r="B14764" t="s">
        <v>2401</v>
      </c>
      <c r="C14764" t="b">
        <v>1</v>
      </c>
      <c r="D14764" t="s">
        <v>85</v>
      </c>
      <c r="E14764">
        <v>12350</v>
      </c>
      <c r="F14764">
        <v>2020</v>
      </c>
    </row>
    <row r="14765" spans="1:6" x14ac:dyDescent="0.25">
      <c r="A14765" t="s">
        <v>2332</v>
      </c>
      <c r="B14765" t="s">
        <v>2372</v>
      </c>
      <c r="C14765" t="b">
        <v>0</v>
      </c>
      <c r="D14765" t="s">
        <v>15</v>
      </c>
      <c r="E14765">
        <v>0</v>
      </c>
      <c r="F14765">
        <v>2020</v>
      </c>
    </row>
    <row r="14766" spans="1:6" x14ac:dyDescent="0.25">
      <c r="A14766" t="s">
        <v>2400</v>
      </c>
      <c r="B14766" t="s">
        <v>2401</v>
      </c>
      <c r="C14766" t="b">
        <v>1</v>
      </c>
      <c r="D14766" t="s">
        <v>15</v>
      </c>
      <c r="E14766">
        <v>16755.96</v>
      </c>
      <c r="F14766">
        <v>2020</v>
      </c>
    </row>
    <row r="14767" spans="1:6" x14ac:dyDescent="0.25">
      <c r="A14767" t="s">
        <v>2400</v>
      </c>
      <c r="B14767" t="s">
        <v>2401</v>
      </c>
      <c r="C14767" t="b">
        <v>1</v>
      </c>
      <c r="D14767" t="s">
        <v>15</v>
      </c>
      <c r="E14767">
        <v>19233.990000000002</v>
      </c>
      <c r="F14767">
        <v>2020</v>
      </c>
    </row>
    <row r="14768" spans="1:6" x14ac:dyDescent="0.25">
      <c r="A14768" t="s">
        <v>2383</v>
      </c>
      <c r="B14768" t="s">
        <v>2401</v>
      </c>
      <c r="C14768" t="b">
        <v>1</v>
      </c>
      <c r="D14768" t="s">
        <v>55</v>
      </c>
      <c r="E14768">
        <v>6786</v>
      </c>
      <c r="F14768">
        <v>2020</v>
      </c>
    </row>
    <row r="14769" spans="1:6" x14ac:dyDescent="0.25">
      <c r="A14769" t="s">
        <v>2394</v>
      </c>
      <c r="B14769" t="s">
        <v>2401</v>
      </c>
      <c r="C14769" t="b">
        <v>1</v>
      </c>
      <c r="D14769" t="s">
        <v>103</v>
      </c>
      <c r="E14769">
        <v>29337</v>
      </c>
      <c r="F14769">
        <v>2020</v>
      </c>
    </row>
    <row r="14770" spans="1:6" x14ac:dyDescent="0.25">
      <c r="A14770" t="s">
        <v>2389</v>
      </c>
      <c r="B14770" t="s">
        <v>2401</v>
      </c>
      <c r="C14770" t="b">
        <v>1</v>
      </c>
      <c r="D14770" t="s">
        <v>55</v>
      </c>
      <c r="E14770">
        <v>7213</v>
      </c>
      <c r="F14770">
        <v>2020</v>
      </c>
    </row>
    <row r="14771" spans="1:6" x14ac:dyDescent="0.25">
      <c r="A14771" t="s">
        <v>2408</v>
      </c>
      <c r="B14771" t="s">
        <v>2401</v>
      </c>
      <c r="C14771" t="b">
        <v>1</v>
      </c>
      <c r="D14771" t="s">
        <v>55</v>
      </c>
      <c r="E14771">
        <v>6422</v>
      </c>
      <c r="F14771">
        <v>2020</v>
      </c>
    </row>
    <row r="14772" spans="1:6" x14ac:dyDescent="0.25">
      <c r="A14772" t="s">
        <v>2454</v>
      </c>
      <c r="B14772" t="s">
        <v>2401</v>
      </c>
      <c r="C14772" t="b">
        <v>1</v>
      </c>
      <c r="D14772" t="s">
        <v>103</v>
      </c>
      <c r="E14772">
        <v>3084</v>
      </c>
      <c r="F14772">
        <v>2020</v>
      </c>
    </row>
    <row r="14773" spans="1:6" x14ac:dyDescent="0.25">
      <c r="A14773" t="s">
        <v>2408</v>
      </c>
      <c r="B14773" t="s">
        <v>2401</v>
      </c>
      <c r="C14773" t="b">
        <v>1</v>
      </c>
      <c r="D14773" t="s">
        <v>55</v>
      </c>
      <c r="E14773">
        <v>4308</v>
      </c>
      <c r="F14773">
        <v>2020</v>
      </c>
    </row>
    <row r="14774" spans="1:6" x14ac:dyDescent="0.25">
      <c r="A14774" t="s">
        <v>2454</v>
      </c>
      <c r="B14774" t="s">
        <v>2401</v>
      </c>
      <c r="C14774" t="b">
        <v>1</v>
      </c>
      <c r="D14774" t="s">
        <v>103</v>
      </c>
      <c r="E14774">
        <v>8761</v>
      </c>
      <c r="F14774">
        <v>2020</v>
      </c>
    </row>
    <row r="14775" spans="1:6" x14ac:dyDescent="0.25">
      <c r="A14775" t="s">
        <v>2454</v>
      </c>
      <c r="B14775" t="s">
        <v>2401</v>
      </c>
      <c r="C14775" t="b">
        <v>1</v>
      </c>
      <c r="D14775" t="s">
        <v>103</v>
      </c>
      <c r="E14775">
        <v>2157</v>
      </c>
      <c r="F14775">
        <v>2020</v>
      </c>
    </row>
    <row r="14776" spans="1:6" x14ac:dyDescent="0.25">
      <c r="A14776" t="s">
        <v>2408</v>
      </c>
      <c r="B14776" t="s">
        <v>2401</v>
      </c>
      <c r="C14776" t="b">
        <v>1</v>
      </c>
      <c r="D14776" t="s">
        <v>55</v>
      </c>
      <c r="E14776">
        <v>2019</v>
      </c>
      <c r="F14776">
        <v>2020</v>
      </c>
    </row>
    <row r="14777" spans="1:6" x14ac:dyDescent="0.25">
      <c r="A14777" t="s">
        <v>2394</v>
      </c>
      <c r="B14777" t="s">
        <v>2401</v>
      </c>
      <c r="C14777" t="b">
        <v>1</v>
      </c>
      <c r="D14777" t="s">
        <v>103</v>
      </c>
      <c r="E14777">
        <v>3849</v>
      </c>
      <c r="F14777">
        <v>2020</v>
      </c>
    </row>
    <row r="14778" spans="1:6" x14ac:dyDescent="0.25">
      <c r="A14778" t="s">
        <v>2454</v>
      </c>
      <c r="B14778" t="s">
        <v>2401</v>
      </c>
      <c r="C14778" t="b">
        <v>1</v>
      </c>
      <c r="D14778" t="s">
        <v>88</v>
      </c>
      <c r="E14778">
        <v>9330</v>
      </c>
      <c r="F14778">
        <v>2020</v>
      </c>
    </row>
    <row r="14779" spans="1:6" x14ac:dyDescent="0.25">
      <c r="A14779" t="s">
        <v>2454</v>
      </c>
      <c r="B14779" t="s">
        <v>2401</v>
      </c>
      <c r="C14779" t="b">
        <v>1</v>
      </c>
      <c r="D14779" t="s">
        <v>88</v>
      </c>
      <c r="E14779">
        <v>8699</v>
      </c>
      <c r="F14779">
        <v>2020</v>
      </c>
    </row>
    <row r="14780" spans="1:6" x14ac:dyDescent="0.25">
      <c r="A14780" t="s">
        <v>2454</v>
      </c>
      <c r="B14780" t="s">
        <v>2401</v>
      </c>
      <c r="C14780" t="b">
        <v>1</v>
      </c>
      <c r="D14780" t="s">
        <v>88</v>
      </c>
      <c r="E14780">
        <v>9367</v>
      </c>
      <c r="F14780">
        <v>2020</v>
      </c>
    </row>
    <row r="14781" spans="1:6" x14ac:dyDescent="0.25">
      <c r="A14781" t="s">
        <v>2408</v>
      </c>
      <c r="B14781" t="s">
        <v>2401</v>
      </c>
      <c r="C14781" t="b">
        <v>1</v>
      </c>
      <c r="D14781" t="s">
        <v>55</v>
      </c>
      <c r="E14781">
        <v>2824</v>
      </c>
      <c r="F14781">
        <v>2020</v>
      </c>
    </row>
    <row r="14782" spans="1:6" x14ac:dyDescent="0.25">
      <c r="A14782" t="s">
        <v>2454</v>
      </c>
      <c r="B14782" t="s">
        <v>2401</v>
      </c>
      <c r="C14782" t="b">
        <v>1</v>
      </c>
      <c r="D14782" t="s">
        <v>88</v>
      </c>
      <c r="E14782">
        <v>9776</v>
      </c>
      <c r="F14782">
        <v>2020</v>
      </c>
    </row>
    <row r="14783" spans="1:6" x14ac:dyDescent="0.25">
      <c r="A14783" t="s">
        <v>2400</v>
      </c>
      <c r="B14783" t="s">
        <v>2401</v>
      </c>
      <c r="C14783" t="b">
        <v>1</v>
      </c>
      <c r="D14783" t="s">
        <v>35</v>
      </c>
      <c r="E14783">
        <v>1</v>
      </c>
      <c r="F14783">
        <v>2020</v>
      </c>
    </row>
    <row r="14784" spans="1:6" x14ac:dyDescent="0.25">
      <c r="A14784" t="s">
        <v>2394</v>
      </c>
      <c r="B14784" t="s">
        <v>2341</v>
      </c>
      <c r="C14784" t="b">
        <v>1</v>
      </c>
      <c r="D14784" t="s">
        <v>16</v>
      </c>
      <c r="E14784">
        <v>27317</v>
      </c>
      <c r="F14784">
        <v>2020</v>
      </c>
    </row>
    <row r="14785" spans="1:6" x14ac:dyDescent="0.25">
      <c r="A14785" t="s">
        <v>2400</v>
      </c>
      <c r="B14785" t="s">
        <v>2401</v>
      </c>
      <c r="C14785" t="b">
        <v>1</v>
      </c>
      <c r="D14785" t="s">
        <v>35</v>
      </c>
      <c r="E14785">
        <v>3</v>
      </c>
      <c r="F14785">
        <v>2020</v>
      </c>
    </row>
    <row r="14786" spans="1:6" x14ac:dyDescent="0.25">
      <c r="A14786" t="s">
        <v>2332</v>
      </c>
      <c r="B14786" t="s">
        <v>2401</v>
      </c>
      <c r="C14786" t="b">
        <v>0</v>
      </c>
      <c r="D14786" t="s">
        <v>85</v>
      </c>
      <c r="E14786">
        <v>0</v>
      </c>
      <c r="F14786">
        <v>2020</v>
      </c>
    </row>
    <row r="14787" spans="1:6" x14ac:dyDescent="0.25">
      <c r="A14787" t="s">
        <v>2400</v>
      </c>
      <c r="B14787" t="s">
        <v>2339</v>
      </c>
      <c r="C14787" t="b">
        <v>1</v>
      </c>
      <c r="D14787" t="s">
        <v>60</v>
      </c>
      <c r="E14787">
        <v>174</v>
      </c>
      <c r="F14787">
        <v>2020</v>
      </c>
    </row>
    <row r="14788" spans="1:6" x14ac:dyDescent="0.25">
      <c r="A14788" t="s">
        <v>2408</v>
      </c>
      <c r="B14788" t="s">
        <v>2401</v>
      </c>
      <c r="C14788" t="b">
        <v>1</v>
      </c>
      <c r="D14788" t="s">
        <v>55</v>
      </c>
      <c r="E14788">
        <v>1767</v>
      </c>
      <c r="F14788">
        <v>2020</v>
      </c>
    </row>
    <row r="14789" spans="1:6" x14ac:dyDescent="0.25">
      <c r="A14789" t="s">
        <v>2400</v>
      </c>
      <c r="B14789" t="s">
        <v>2386</v>
      </c>
      <c r="C14789" t="b">
        <v>1</v>
      </c>
      <c r="D14789" t="s">
        <v>15</v>
      </c>
      <c r="E14789">
        <v>2943</v>
      </c>
      <c r="F14789">
        <v>2020</v>
      </c>
    </row>
    <row r="14790" spans="1:6" x14ac:dyDescent="0.25">
      <c r="A14790" t="s">
        <v>2394</v>
      </c>
      <c r="B14790" t="s">
        <v>2352</v>
      </c>
      <c r="C14790" t="b">
        <v>1</v>
      </c>
      <c r="D14790" t="s">
        <v>79</v>
      </c>
      <c r="E14790">
        <v>470</v>
      </c>
      <c r="F14790">
        <v>2020</v>
      </c>
    </row>
    <row r="14791" spans="1:6" x14ac:dyDescent="0.25">
      <c r="A14791" t="s">
        <v>2400</v>
      </c>
      <c r="B14791" t="s">
        <v>2372</v>
      </c>
      <c r="C14791" t="b">
        <v>1</v>
      </c>
      <c r="D14791" t="s">
        <v>85</v>
      </c>
      <c r="E14791">
        <v>3702</v>
      </c>
      <c r="F14791">
        <v>2020</v>
      </c>
    </row>
    <row r="14792" spans="1:6" x14ac:dyDescent="0.25">
      <c r="A14792" t="s">
        <v>2400</v>
      </c>
      <c r="B14792" t="s">
        <v>2401</v>
      </c>
      <c r="C14792" t="b">
        <v>1</v>
      </c>
      <c r="D14792" t="s">
        <v>16</v>
      </c>
      <c r="E14792">
        <v>1104</v>
      </c>
      <c r="F14792">
        <v>2020</v>
      </c>
    </row>
    <row r="14793" spans="1:6" x14ac:dyDescent="0.25">
      <c r="A14793" t="s">
        <v>2400</v>
      </c>
      <c r="B14793" t="s">
        <v>2352</v>
      </c>
      <c r="C14793" t="b">
        <v>1</v>
      </c>
      <c r="D14793" t="s">
        <v>93</v>
      </c>
      <c r="E14793">
        <v>153</v>
      </c>
      <c r="F14793">
        <v>2020</v>
      </c>
    </row>
    <row r="14794" spans="1:6" x14ac:dyDescent="0.25">
      <c r="A14794" t="s">
        <v>2400</v>
      </c>
      <c r="B14794" t="s">
        <v>2401</v>
      </c>
      <c r="C14794" t="b">
        <v>1</v>
      </c>
      <c r="D14794" t="s">
        <v>122</v>
      </c>
      <c r="E14794">
        <v>11291</v>
      </c>
      <c r="F14794">
        <v>2020</v>
      </c>
    </row>
    <row r="14795" spans="1:6" x14ac:dyDescent="0.25">
      <c r="A14795" t="s">
        <v>2400</v>
      </c>
      <c r="B14795" t="s">
        <v>2401</v>
      </c>
      <c r="C14795" t="b">
        <v>1</v>
      </c>
      <c r="D14795" t="s">
        <v>35</v>
      </c>
      <c r="E14795">
        <v>1</v>
      </c>
      <c r="F14795">
        <v>2020</v>
      </c>
    </row>
    <row r="14796" spans="1:6" x14ac:dyDescent="0.25">
      <c r="A14796" t="s">
        <v>2408</v>
      </c>
      <c r="B14796" t="s">
        <v>2401</v>
      </c>
      <c r="C14796" t="b">
        <v>1</v>
      </c>
      <c r="D14796" t="s">
        <v>55</v>
      </c>
      <c r="E14796">
        <v>2836</v>
      </c>
      <c r="F14796">
        <v>2020</v>
      </c>
    </row>
    <row r="14797" spans="1:6" x14ac:dyDescent="0.25">
      <c r="A14797" t="s">
        <v>2400</v>
      </c>
      <c r="B14797" t="s">
        <v>2401</v>
      </c>
      <c r="C14797" t="b">
        <v>1</v>
      </c>
      <c r="D14797" t="s">
        <v>88</v>
      </c>
      <c r="E14797">
        <v>672</v>
      </c>
      <c r="F14797">
        <v>2020</v>
      </c>
    </row>
    <row r="14798" spans="1:6" x14ac:dyDescent="0.25">
      <c r="A14798" t="s">
        <v>2381</v>
      </c>
      <c r="B14798" t="s">
        <v>2401</v>
      </c>
      <c r="C14798" t="b">
        <v>1</v>
      </c>
      <c r="D14798" t="s">
        <v>88</v>
      </c>
      <c r="E14798">
        <v>6931</v>
      </c>
      <c r="F14798">
        <v>2020</v>
      </c>
    </row>
    <row r="14799" spans="1:6" x14ac:dyDescent="0.25">
      <c r="A14799" t="s">
        <v>2381</v>
      </c>
      <c r="B14799" t="s">
        <v>2401</v>
      </c>
      <c r="C14799" t="b">
        <v>1</v>
      </c>
      <c r="D14799" t="s">
        <v>88</v>
      </c>
      <c r="E14799">
        <v>4411</v>
      </c>
      <c r="F14799">
        <v>2020</v>
      </c>
    </row>
    <row r="14800" spans="1:6" x14ac:dyDescent="0.25">
      <c r="A14800" t="s">
        <v>2381</v>
      </c>
      <c r="B14800" t="s">
        <v>2401</v>
      </c>
      <c r="C14800" t="b">
        <v>1</v>
      </c>
      <c r="D14800" t="s">
        <v>88</v>
      </c>
      <c r="E14800">
        <v>7910</v>
      </c>
      <c r="F14800">
        <v>2020</v>
      </c>
    </row>
    <row r="14801" spans="1:6" x14ac:dyDescent="0.25">
      <c r="A14801" t="s">
        <v>2381</v>
      </c>
      <c r="B14801" t="s">
        <v>2401</v>
      </c>
      <c r="C14801" t="b">
        <v>1</v>
      </c>
      <c r="D14801" t="s">
        <v>88</v>
      </c>
      <c r="E14801">
        <v>7284</v>
      </c>
      <c r="F14801">
        <v>2020</v>
      </c>
    </row>
    <row r="14802" spans="1:6" x14ac:dyDescent="0.25">
      <c r="A14802" t="s">
        <v>2400</v>
      </c>
      <c r="B14802" t="s">
        <v>2401</v>
      </c>
      <c r="C14802" t="b">
        <v>1</v>
      </c>
      <c r="D14802" t="s">
        <v>40</v>
      </c>
      <c r="E14802">
        <v>79</v>
      </c>
      <c r="F14802">
        <v>2020</v>
      </c>
    </row>
    <row r="14803" spans="1:6" x14ac:dyDescent="0.25">
      <c r="A14803" t="s">
        <v>2390</v>
      </c>
      <c r="B14803" t="s">
        <v>2401</v>
      </c>
      <c r="C14803" t="b">
        <v>1</v>
      </c>
      <c r="D14803" t="s">
        <v>29</v>
      </c>
      <c r="E14803">
        <v>23268</v>
      </c>
      <c r="F14803">
        <v>2020</v>
      </c>
    </row>
    <row r="14804" spans="1:6" x14ac:dyDescent="0.25">
      <c r="A14804" t="s">
        <v>2454</v>
      </c>
      <c r="B14804" t="s">
        <v>2401</v>
      </c>
      <c r="C14804" t="b">
        <v>1</v>
      </c>
      <c r="D14804" t="s">
        <v>88</v>
      </c>
      <c r="E14804">
        <v>9077</v>
      </c>
      <c r="F14804">
        <v>2020</v>
      </c>
    </row>
    <row r="14805" spans="1:6" x14ac:dyDescent="0.25">
      <c r="A14805" t="s">
        <v>2454</v>
      </c>
      <c r="B14805" t="s">
        <v>2401</v>
      </c>
      <c r="C14805" t="b">
        <v>1</v>
      </c>
      <c r="D14805" t="s">
        <v>88</v>
      </c>
      <c r="E14805">
        <v>7961</v>
      </c>
      <c r="F14805">
        <v>2020</v>
      </c>
    </row>
    <row r="14806" spans="1:6" x14ac:dyDescent="0.25">
      <c r="A14806" t="s">
        <v>2394</v>
      </c>
      <c r="B14806" t="s">
        <v>2401</v>
      </c>
      <c r="C14806" t="b">
        <v>1</v>
      </c>
      <c r="D14806" t="s">
        <v>79</v>
      </c>
      <c r="E14806">
        <v>153</v>
      </c>
      <c r="F14806">
        <v>2020</v>
      </c>
    </row>
    <row r="14807" spans="1:6" x14ac:dyDescent="0.25">
      <c r="A14807" t="s">
        <v>2394</v>
      </c>
      <c r="B14807" t="s">
        <v>2401</v>
      </c>
      <c r="C14807" t="b">
        <v>1</v>
      </c>
      <c r="D14807" t="s">
        <v>79</v>
      </c>
      <c r="E14807">
        <v>125</v>
      </c>
      <c r="F14807">
        <v>2020</v>
      </c>
    </row>
    <row r="14808" spans="1:6" x14ac:dyDescent="0.25">
      <c r="A14808" t="s">
        <v>2332</v>
      </c>
      <c r="B14808" t="s">
        <v>2372</v>
      </c>
      <c r="C14808" t="b">
        <v>0</v>
      </c>
      <c r="D14808" t="s">
        <v>125</v>
      </c>
      <c r="E14808">
        <v>-13</v>
      </c>
      <c r="F14808">
        <v>2020</v>
      </c>
    </row>
    <row r="14809" spans="1:6" x14ac:dyDescent="0.25">
      <c r="A14809" t="s">
        <v>2400</v>
      </c>
      <c r="B14809" t="s">
        <v>2401</v>
      </c>
      <c r="C14809" t="b">
        <v>1</v>
      </c>
      <c r="D14809" t="s">
        <v>125</v>
      </c>
      <c r="E14809">
        <v>393</v>
      </c>
      <c r="F14809">
        <v>2020</v>
      </c>
    </row>
    <row r="14810" spans="1:6" x14ac:dyDescent="0.25">
      <c r="A14810" t="s">
        <v>2400</v>
      </c>
      <c r="B14810" t="s">
        <v>2401</v>
      </c>
      <c r="C14810" t="b">
        <v>1</v>
      </c>
      <c r="D14810" t="s">
        <v>16</v>
      </c>
      <c r="E14810">
        <v>223</v>
      </c>
      <c r="F14810">
        <v>2020</v>
      </c>
    </row>
    <row r="14811" spans="1:6" x14ac:dyDescent="0.25">
      <c r="A14811" t="s">
        <v>2400</v>
      </c>
      <c r="B14811" t="s">
        <v>2401</v>
      </c>
      <c r="C14811" t="b">
        <v>1</v>
      </c>
      <c r="D14811" t="s">
        <v>35</v>
      </c>
      <c r="E14811">
        <v>1</v>
      </c>
      <c r="F14811">
        <v>2020</v>
      </c>
    </row>
    <row r="14812" spans="1:6" x14ac:dyDescent="0.25">
      <c r="A14812" t="s">
        <v>2332</v>
      </c>
      <c r="B14812" t="s">
        <v>2372</v>
      </c>
      <c r="C14812" t="b">
        <v>0</v>
      </c>
      <c r="D14812" t="s">
        <v>37</v>
      </c>
      <c r="E14812">
        <v>0</v>
      </c>
      <c r="F14812">
        <v>2020</v>
      </c>
    </row>
    <row r="14813" spans="1:6" x14ac:dyDescent="0.25">
      <c r="A14813" t="s">
        <v>2400</v>
      </c>
      <c r="B14813" t="s">
        <v>2401</v>
      </c>
      <c r="C14813" t="b">
        <v>1</v>
      </c>
      <c r="D14813" t="s">
        <v>27</v>
      </c>
      <c r="E14813">
        <v>3423</v>
      </c>
      <c r="F14813">
        <v>2020</v>
      </c>
    </row>
    <row r="14814" spans="1:6" x14ac:dyDescent="0.25">
      <c r="A14814" t="s">
        <v>2332</v>
      </c>
      <c r="B14814" t="s">
        <v>2401</v>
      </c>
      <c r="C14814" t="b">
        <v>0</v>
      </c>
      <c r="D14814" t="s">
        <v>15</v>
      </c>
      <c r="E14814">
        <v>0</v>
      </c>
      <c r="F14814">
        <v>2020</v>
      </c>
    </row>
    <row r="14815" spans="1:6" x14ac:dyDescent="0.25">
      <c r="A14815" t="s">
        <v>2390</v>
      </c>
      <c r="B14815" t="s">
        <v>2401</v>
      </c>
      <c r="C14815" t="b">
        <v>1</v>
      </c>
      <c r="D14815" t="s">
        <v>27</v>
      </c>
      <c r="E14815">
        <v>728</v>
      </c>
      <c r="F14815">
        <v>2020</v>
      </c>
    </row>
    <row r="14816" spans="1:6" x14ac:dyDescent="0.25">
      <c r="A14816" t="s">
        <v>2394</v>
      </c>
      <c r="B14816" t="s">
        <v>2401</v>
      </c>
      <c r="C14816" t="b">
        <v>1</v>
      </c>
      <c r="D14816" t="s">
        <v>114</v>
      </c>
      <c r="E14816">
        <v>9951</v>
      </c>
      <c r="F14816">
        <v>2020</v>
      </c>
    </row>
    <row r="14817" spans="1:6" x14ac:dyDescent="0.25">
      <c r="A14817" t="s">
        <v>2400</v>
      </c>
      <c r="B14817" t="s">
        <v>2401</v>
      </c>
      <c r="C14817" t="b">
        <v>1</v>
      </c>
      <c r="D14817" t="s">
        <v>35</v>
      </c>
      <c r="E14817">
        <v>100</v>
      </c>
      <c r="F14817">
        <v>2020</v>
      </c>
    </row>
    <row r="14818" spans="1:6" x14ac:dyDescent="0.25">
      <c r="A14818" t="s">
        <v>2400</v>
      </c>
      <c r="B14818" t="s">
        <v>2401</v>
      </c>
      <c r="C14818" t="b">
        <v>1</v>
      </c>
      <c r="D14818" t="s">
        <v>35</v>
      </c>
      <c r="E14818">
        <v>89</v>
      </c>
      <c r="F14818">
        <v>2020</v>
      </c>
    </row>
    <row r="14819" spans="1:6" x14ac:dyDescent="0.25">
      <c r="A14819" t="s">
        <v>2394</v>
      </c>
      <c r="B14819" t="s">
        <v>2401</v>
      </c>
      <c r="C14819" t="b">
        <v>1</v>
      </c>
      <c r="D14819" t="s">
        <v>55</v>
      </c>
      <c r="E14819">
        <v>2513</v>
      </c>
      <c r="F14819">
        <v>2020</v>
      </c>
    </row>
    <row r="14820" spans="1:6" x14ac:dyDescent="0.25">
      <c r="A14820" t="s">
        <v>2394</v>
      </c>
      <c r="B14820" t="s">
        <v>2401</v>
      </c>
      <c r="C14820" t="b">
        <v>1</v>
      </c>
      <c r="D14820" t="s">
        <v>55</v>
      </c>
      <c r="E14820">
        <v>3237</v>
      </c>
      <c r="F14820">
        <v>2020</v>
      </c>
    </row>
    <row r="14821" spans="1:6" x14ac:dyDescent="0.25">
      <c r="A14821" t="s">
        <v>2457</v>
      </c>
      <c r="B14821" t="s">
        <v>2341</v>
      </c>
      <c r="C14821" t="b">
        <v>1</v>
      </c>
      <c r="D14821" t="s">
        <v>60</v>
      </c>
      <c r="E14821">
        <v>55179</v>
      </c>
      <c r="F14821">
        <v>2020</v>
      </c>
    </row>
    <row r="14822" spans="1:6" x14ac:dyDescent="0.25">
      <c r="A14822" t="s">
        <v>2400</v>
      </c>
      <c r="B14822" t="s">
        <v>2401</v>
      </c>
      <c r="C14822" t="b">
        <v>1</v>
      </c>
      <c r="D14822" t="s">
        <v>35</v>
      </c>
      <c r="E14822">
        <v>2530</v>
      </c>
      <c r="F14822">
        <v>2020</v>
      </c>
    </row>
    <row r="14823" spans="1:6" x14ac:dyDescent="0.25">
      <c r="A14823" t="s">
        <v>2400</v>
      </c>
      <c r="B14823" t="s">
        <v>2401</v>
      </c>
      <c r="C14823" t="b">
        <v>1</v>
      </c>
      <c r="D14823" t="s">
        <v>35</v>
      </c>
      <c r="E14823">
        <v>83</v>
      </c>
      <c r="F14823">
        <v>2020</v>
      </c>
    </row>
    <row r="14824" spans="1:6" x14ac:dyDescent="0.25">
      <c r="A14824" t="s">
        <v>2400</v>
      </c>
      <c r="B14824" t="s">
        <v>2401</v>
      </c>
      <c r="C14824" t="b">
        <v>1</v>
      </c>
      <c r="D14824" t="s">
        <v>35</v>
      </c>
      <c r="E14824">
        <v>1</v>
      </c>
      <c r="F14824">
        <v>2020</v>
      </c>
    </row>
    <row r="14825" spans="1:6" x14ac:dyDescent="0.25">
      <c r="A14825" t="s">
        <v>2332</v>
      </c>
      <c r="B14825" t="s">
        <v>2401</v>
      </c>
      <c r="C14825" t="b">
        <v>0</v>
      </c>
      <c r="D14825" t="s">
        <v>15</v>
      </c>
      <c r="E14825">
        <v>0</v>
      </c>
      <c r="F14825">
        <v>2020</v>
      </c>
    </row>
    <row r="14826" spans="1:6" x14ac:dyDescent="0.25">
      <c r="A14826" t="s">
        <v>2400</v>
      </c>
      <c r="B14826" t="s">
        <v>2401</v>
      </c>
      <c r="C14826" t="b">
        <v>1</v>
      </c>
      <c r="D14826" t="s">
        <v>16</v>
      </c>
      <c r="E14826">
        <v>28</v>
      </c>
      <c r="F14826">
        <v>2020</v>
      </c>
    </row>
    <row r="14827" spans="1:6" x14ac:dyDescent="0.25">
      <c r="A14827" t="s">
        <v>2400</v>
      </c>
      <c r="B14827" t="s">
        <v>2401</v>
      </c>
      <c r="C14827" t="b">
        <v>1</v>
      </c>
      <c r="D14827" t="s">
        <v>15</v>
      </c>
      <c r="E14827">
        <v>299</v>
      </c>
      <c r="F14827">
        <v>2020</v>
      </c>
    </row>
    <row r="14828" spans="1:6" x14ac:dyDescent="0.25">
      <c r="A14828" t="s">
        <v>2400</v>
      </c>
      <c r="B14828" t="s">
        <v>2401</v>
      </c>
      <c r="C14828" t="b">
        <v>1</v>
      </c>
      <c r="D14828" t="s">
        <v>119</v>
      </c>
      <c r="E14828">
        <v>43</v>
      </c>
      <c r="F14828">
        <v>2020</v>
      </c>
    </row>
    <row r="14829" spans="1:6" x14ac:dyDescent="0.25">
      <c r="A14829" t="s">
        <v>2400</v>
      </c>
      <c r="B14829" t="s">
        <v>2401</v>
      </c>
      <c r="C14829" t="b">
        <v>1</v>
      </c>
      <c r="D14829" t="s">
        <v>35</v>
      </c>
      <c r="E14829">
        <v>16</v>
      </c>
      <c r="F14829">
        <v>2020</v>
      </c>
    </row>
    <row r="14830" spans="1:6" x14ac:dyDescent="0.25">
      <c r="A14830" t="s">
        <v>2400</v>
      </c>
      <c r="B14830" t="s">
        <v>2401</v>
      </c>
      <c r="C14830" t="b">
        <v>1</v>
      </c>
      <c r="D14830" t="s">
        <v>27</v>
      </c>
      <c r="E14830">
        <v>2850</v>
      </c>
      <c r="F14830">
        <v>2020</v>
      </c>
    </row>
    <row r="14831" spans="1:6" x14ac:dyDescent="0.25">
      <c r="A14831" t="s">
        <v>2400</v>
      </c>
      <c r="B14831" t="s">
        <v>2401</v>
      </c>
      <c r="C14831" t="b">
        <v>1</v>
      </c>
      <c r="D14831" t="s">
        <v>27</v>
      </c>
      <c r="E14831">
        <v>4938</v>
      </c>
      <c r="F14831">
        <v>2020</v>
      </c>
    </row>
    <row r="14832" spans="1:6" x14ac:dyDescent="0.25">
      <c r="A14832" t="s">
        <v>2400</v>
      </c>
      <c r="B14832" t="s">
        <v>2401</v>
      </c>
      <c r="C14832" t="b">
        <v>1</v>
      </c>
      <c r="D14832" t="s">
        <v>27</v>
      </c>
      <c r="E14832">
        <v>3338</v>
      </c>
      <c r="F14832">
        <v>2020</v>
      </c>
    </row>
    <row r="14833" spans="1:6" x14ac:dyDescent="0.25">
      <c r="A14833" t="s">
        <v>2400</v>
      </c>
      <c r="B14833" t="s">
        <v>2401</v>
      </c>
      <c r="C14833" t="b">
        <v>1</v>
      </c>
      <c r="D14833" t="s">
        <v>27</v>
      </c>
      <c r="E14833">
        <v>2522</v>
      </c>
      <c r="F14833">
        <v>2020</v>
      </c>
    </row>
    <row r="14834" spans="1:6" x14ac:dyDescent="0.25">
      <c r="A14834" t="s">
        <v>2400</v>
      </c>
      <c r="B14834" t="s">
        <v>2401</v>
      </c>
      <c r="C14834" t="b">
        <v>1</v>
      </c>
      <c r="D14834" t="s">
        <v>27</v>
      </c>
      <c r="E14834">
        <v>3161</v>
      </c>
      <c r="F14834">
        <v>2020</v>
      </c>
    </row>
    <row r="14835" spans="1:6" x14ac:dyDescent="0.25">
      <c r="A14835" t="s">
        <v>2400</v>
      </c>
      <c r="B14835" t="s">
        <v>2401</v>
      </c>
      <c r="C14835" t="b">
        <v>1</v>
      </c>
      <c r="D14835" t="s">
        <v>27</v>
      </c>
      <c r="E14835">
        <v>5069</v>
      </c>
      <c r="F14835">
        <v>2020</v>
      </c>
    </row>
    <row r="14836" spans="1:6" x14ac:dyDescent="0.25">
      <c r="A14836" t="s">
        <v>2400</v>
      </c>
      <c r="B14836" t="s">
        <v>2401</v>
      </c>
      <c r="C14836" t="b">
        <v>1</v>
      </c>
      <c r="D14836" t="s">
        <v>27</v>
      </c>
      <c r="E14836">
        <v>5229</v>
      </c>
      <c r="F14836">
        <v>2020</v>
      </c>
    </row>
    <row r="14837" spans="1:6" x14ac:dyDescent="0.25">
      <c r="A14837" t="s">
        <v>2400</v>
      </c>
      <c r="B14837" t="s">
        <v>2401</v>
      </c>
      <c r="C14837" t="b">
        <v>1</v>
      </c>
      <c r="D14837" t="s">
        <v>27</v>
      </c>
      <c r="E14837">
        <v>4848</v>
      </c>
      <c r="F14837">
        <v>2020</v>
      </c>
    </row>
    <row r="14838" spans="1:6" x14ac:dyDescent="0.25">
      <c r="A14838" t="s">
        <v>2400</v>
      </c>
      <c r="B14838" t="s">
        <v>2401</v>
      </c>
      <c r="C14838" t="b">
        <v>1</v>
      </c>
      <c r="D14838" t="s">
        <v>27</v>
      </c>
      <c r="E14838">
        <v>1680</v>
      </c>
      <c r="F14838">
        <v>2020</v>
      </c>
    </row>
    <row r="14839" spans="1:6" x14ac:dyDescent="0.25">
      <c r="A14839" t="s">
        <v>2400</v>
      </c>
      <c r="B14839" t="s">
        <v>2401</v>
      </c>
      <c r="C14839" t="b">
        <v>1</v>
      </c>
      <c r="D14839" t="s">
        <v>27</v>
      </c>
      <c r="E14839">
        <v>2285</v>
      </c>
      <c r="F14839">
        <v>2020</v>
      </c>
    </row>
    <row r="14840" spans="1:6" x14ac:dyDescent="0.25">
      <c r="A14840" t="s">
        <v>2400</v>
      </c>
      <c r="B14840" t="s">
        <v>2401</v>
      </c>
      <c r="C14840" t="b">
        <v>1</v>
      </c>
      <c r="D14840" t="s">
        <v>27</v>
      </c>
      <c r="E14840">
        <v>4736</v>
      </c>
      <c r="F14840">
        <v>2020</v>
      </c>
    </row>
    <row r="14841" spans="1:6" x14ac:dyDescent="0.25">
      <c r="A14841" t="s">
        <v>2400</v>
      </c>
      <c r="B14841" t="s">
        <v>2401</v>
      </c>
      <c r="C14841" t="b">
        <v>1</v>
      </c>
      <c r="D14841" t="s">
        <v>27</v>
      </c>
      <c r="E14841">
        <v>2973</v>
      </c>
      <c r="F14841">
        <v>2020</v>
      </c>
    </row>
    <row r="14842" spans="1:6" x14ac:dyDescent="0.25">
      <c r="A14842" t="s">
        <v>2394</v>
      </c>
      <c r="B14842" t="s">
        <v>2401</v>
      </c>
      <c r="C14842" t="b">
        <v>1</v>
      </c>
      <c r="D14842" t="s">
        <v>66</v>
      </c>
      <c r="E14842">
        <v>2107</v>
      </c>
      <c r="F14842">
        <v>2020</v>
      </c>
    </row>
    <row r="14843" spans="1:6" x14ac:dyDescent="0.25">
      <c r="A14843" t="s">
        <v>2332</v>
      </c>
      <c r="B14843" t="s">
        <v>2372</v>
      </c>
      <c r="C14843" t="b">
        <v>0</v>
      </c>
      <c r="D14843" t="s">
        <v>114</v>
      </c>
      <c r="E14843">
        <v>-54</v>
      </c>
      <c r="F14843">
        <v>2020</v>
      </c>
    </row>
    <row r="14844" spans="1:6" x14ac:dyDescent="0.25">
      <c r="A14844" t="s">
        <v>2332</v>
      </c>
      <c r="B14844" t="s">
        <v>2372</v>
      </c>
      <c r="C14844" t="b">
        <v>0</v>
      </c>
      <c r="D14844" t="s">
        <v>114</v>
      </c>
      <c r="E14844">
        <v>-53</v>
      </c>
      <c r="F14844">
        <v>2020</v>
      </c>
    </row>
    <row r="14845" spans="1:6" x14ac:dyDescent="0.25">
      <c r="A14845" t="s">
        <v>2332</v>
      </c>
      <c r="B14845" t="s">
        <v>2372</v>
      </c>
      <c r="C14845" t="b">
        <v>0</v>
      </c>
      <c r="D14845" t="s">
        <v>114</v>
      </c>
      <c r="E14845">
        <v>-43</v>
      </c>
      <c r="F14845">
        <v>2020</v>
      </c>
    </row>
    <row r="14846" spans="1:6" x14ac:dyDescent="0.25">
      <c r="A14846" t="s">
        <v>2332</v>
      </c>
      <c r="B14846" t="s">
        <v>2372</v>
      </c>
      <c r="C14846" t="b">
        <v>0</v>
      </c>
      <c r="D14846" t="s">
        <v>114</v>
      </c>
      <c r="E14846">
        <v>-30</v>
      </c>
      <c r="F14846">
        <v>2020</v>
      </c>
    </row>
    <row r="14847" spans="1:6" x14ac:dyDescent="0.25">
      <c r="A14847" t="s">
        <v>2332</v>
      </c>
      <c r="B14847" t="s">
        <v>2372</v>
      </c>
      <c r="C14847" t="b">
        <v>0</v>
      </c>
      <c r="D14847" t="s">
        <v>114</v>
      </c>
      <c r="E14847">
        <v>-4</v>
      </c>
      <c r="F14847">
        <v>2020</v>
      </c>
    </row>
    <row r="14848" spans="1:6" x14ac:dyDescent="0.25">
      <c r="A14848" t="s">
        <v>2332</v>
      </c>
      <c r="B14848" t="s">
        <v>2372</v>
      </c>
      <c r="C14848" t="b">
        <v>0</v>
      </c>
      <c r="D14848" t="s">
        <v>114</v>
      </c>
      <c r="E14848">
        <v>-21</v>
      </c>
      <c r="F14848">
        <v>2020</v>
      </c>
    </row>
    <row r="14849" spans="1:6" x14ac:dyDescent="0.25">
      <c r="A14849" t="s">
        <v>2400</v>
      </c>
      <c r="B14849" t="s">
        <v>2401</v>
      </c>
      <c r="C14849" t="b">
        <v>1</v>
      </c>
      <c r="D14849" t="s">
        <v>35</v>
      </c>
      <c r="E14849">
        <v>103</v>
      </c>
      <c r="F14849">
        <v>2020</v>
      </c>
    </row>
    <row r="14850" spans="1:6" x14ac:dyDescent="0.25">
      <c r="A14850" t="s">
        <v>2400</v>
      </c>
      <c r="B14850" t="s">
        <v>2401</v>
      </c>
      <c r="C14850" t="b">
        <v>1</v>
      </c>
      <c r="D14850" t="s">
        <v>35</v>
      </c>
      <c r="E14850">
        <v>67</v>
      </c>
      <c r="F14850">
        <v>2020</v>
      </c>
    </row>
    <row r="14851" spans="1:6" x14ac:dyDescent="0.25">
      <c r="A14851" t="s">
        <v>2400</v>
      </c>
      <c r="B14851" t="s">
        <v>2401</v>
      </c>
      <c r="C14851" t="b">
        <v>1</v>
      </c>
      <c r="D14851" t="s">
        <v>35</v>
      </c>
      <c r="E14851">
        <v>99</v>
      </c>
      <c r="F14851">
        <v>2020</v>
      </c>
    </row>
    <row r="14852" spans="1:6" x14ac:dyDescent="0.25">
      <c r="A14852" t="s">
        <v>2394</v>
      </c>
      <c r="B14852" t="s">
        <v>2401</v>
      </c>
      <c r="C14852" t="b">
        <v>1</v>
      </c>
      <c r="D14852" t="s">
        <v>48</v>
      </c>
      <c r="E14852">
        <v>1498</v>
      </c>
      <c r="F14852">
        <v>2020</v>
      </c>
    </row>
    <row r="14853" spans="1:6" x14ac:dyDescent="0.25">
      <c r="A14853" t="s">
        <v>2394</v>
      </c>
      <c r="B14853" t="s">
        <v>2401</v>
      </c>
      <c r="C14853" t="b">
        <v>1</v>
      </c>
      <c r="D14853" t="s">
        <v>48</v>
      </c>
      <c r="E14853">
        <v>1522</v>
      </c>
      <c r="F14853">
        <v>2020</v>
      </c>
    </row>
    <row r="14854" spans="1:6" x14ac:dyDescent="0.25">
      <c r="A14854" t="s">
        <v>2332</v>
      </c>
      <c r="B14854" t="s">
        <v>2401</v>
      </c>
      <c r="C14854" t="b">
        <v>0</v>
      </c>
      <c r="D14854" t="s">
        <v>48</v>
      </c>
      <c r="E14854">
        <v>0</v>
      </c>
      <c r="F14854">
        <v>2020</v>
      </c>
    </row>
    <row r="14855" spans="1:6" x14ac:dyDescent="0.25">
      <c r="A14855" t="s">
        <v>2332</v>
      </c>
      <c r="B14855" t="s">
        <v>2401</v>
      </c>
      <c r="C14855" t="b">
        <v>0</v>
      </c>
      <c r="D14855" t="s">
        <v>15</v>
      </c>
      <c r="E14855">
        <v>0</v>
      </c>
      <c r="F14855">
        <v>2020</v>
      </c>
    </row>
    <row r="14856" spans="1:6" x14ac:dyDescent="0.25">
      <c r="A14856" t="s">
        <v>2400</v>
      </c>
      <c r="B14856" t="s">
        <v>2339</v>
      </c>
      <c r="C14856" t="b">
        <v>1</v>
      </c>
      <c r="D14856" t="s">
        <v>42</v>
      </c>
      <c r="E14856">
        <v>127214</v>
      </c>
      <c r="F14856">
        <v>2020</v>
      </c>
    </row>
    <row r="14857" spans="1:6" x14ac:dyDescent="0.25">
      <c r="A14857" t="s">
        <v>2332</v>
      </c>
      <c r="B14857" t="s">
        <v>2401</v>
      </c>
      <c r="C14857" t="b">
        <v>0</v>
      </c>
      <c r="D14857" t="s">
        <v>85</v>
      </c>
      <c r="E14857">
        <v>0</v>
      </c>
      <c r="F14857">
        <v>2020</v>
      </c>
    </row>
    <row r="14858" spans="1:6" x14ac:dyDescent="0.25">
      <c r="A14858" t="s">
        <v>2332</v>
      </c>
      <c r="B14858" t="s">
        <v>2401</v>
      </c>
      <c r="C14858" t="b">
        <v>0</v>
      </c>
      <c r="D14858" t="s">
        <v>88</v>
      </c>
      <c r="E14858">
        <v>0</v>
      </c>
      <c r="F14858">
        <v>2020</v>
      </c>
    </row>
    <row r="14859" spans="1:6" x14ac:dyDescent="0.25">
      <c r="A14859" t="s">
        <v>2400</v>
      </c>
      <c r="B14859" t="s">
        <v>2401</v>
      </c>
      <c r="C14859" t="b">
        <v>1</v>
      </c>
      <c r="D14859" t="s">
        <v>35</v>
      </c>
      <c r="E14859">
        <v>1</v>
      </c>
      <c r="F14859">
        <v>2020</v>
      </c>
    </row>
    <row r="14860" spans="1:6" x14ac:dyDescent="0.25">
      <c r="A14860" t="s">
        <v>2400</v>
      </c>
      <c r="B14860" t="s">
        <v>2401</v>
      </c>
      <c r="C14860" t="b">
        <v>1</v>
      </c>
      <c r="D14860" t="s">
        <v>35</v>
      </c>
      <c r="E14860">
        <v>1</v>
      </c>
      <c r="F14860">
        <v>2020</v>
      </c>
    </row>
    <row r="14861" spans="1:6" x14ac:dyDescent="0.25">
      <c r="A14861" t="s">
        <v>2400</v>
      </c>
      <c r="B14861" t="s">
        <v>2401</v>
      </c>
      <c r="C14861" t="b">
        <v>1</v>
      </c>
      <c r="D14861" t="s">
        <v>35</v>
      </c>
      <c r="E14861">
        <v>37</v>
      </c>
      <c r="F14861">
        <v>2020</v>
      </c>
    </row>
    <row r="14862" spans="1:6" x14ac:dyDescent="0.25">
      <c r="A14862" t="s">
        <v>2400</v>
      </c>
      <c r="B14862" t="s">
        <v>2401</v>
      </c>
      <c r="C14862" t="b">
        <v>1</v>
      </c>
      <c r="D14862" t="s">
        <v>35</v>
      </c>
      <c r="E14862">
        <v>1</v>
      </c>
      <c r="F14862">
        <v>2020</v>
      </c>
    </row>
    <row r="14863" spans="1:6" x14ac:dyDescent="0.25">
      <c r="A14863" t="s">
        <v>2454</v>
      </c>
      <c r="B14863" t="s">
        <v>2339</v>
      </c>
      <c r="C14863" t="b">
        <v>1</v>
      </c>
      <c r="D14863" t="s">
        <v>69</v>
      </c>
      <c r="E14863">
        <v>5166</v>
      </c>
      <c r="F14863">
        <v>2020</v>
      </c>
    </row>
    <row r="14864" spans="1:6" x14ac:dyDescent="0.25">
      <c r="A14864" t="s">
        <v>2400</v>
      </c>
      <c r="B14864" t="s">
        <v>2401</v>
      </c>
      <c r="C14864" t="b">
        <v>1</v>
      </c>
      <c r="D14864" t="s">
        <v>103</v>
      </c>
      <c r="E14864">
        <v>1</v>
      </c>
      <c r="F14864">
        <v>2020</v>
      </c>
    </row>
    <row r="14865" spans="1:6" x14ac:dyDescent="0.25">
      <c r="A14865" t="s">
        <v>2400</v>
      </c>
      <c r="B14865" t="s">
        <v>2401</v>
      </c>
      <c r="C14865" t="b">
        <v>1</v>
      </c>
      <c r="D14865" t="s">
        <v>103</v>
      </c>
      <c r="E14865">
        <v>1</v>
      </c>
      <c r="F14865">
        <v>2020</v>
      </c>
    </row>
    <row r="14866" spans="1:6" x14ac:dyDescent="0.25">
      <c r="A14866" t="s">
        <v>2400</v>
      </c>
      <c r="B14866" t="s">
        <v>2401</v>
      </c>
      <c r="C14866" t="b">
        <v>1</v>
      </c>
      <c r="D14866" t="s">
        <v>52</v>
      </c>
      <c r="E14866">
        <v>23</v>
      </c>
      <c r="F14866">
        <v>2020</v>
      </c>
    </row>
    <row r="14867" spans="1:6" x14ac:dyDescent="0.25">
      <c r="A14867" t="s">
        <v>2400</v>
      </c>
      <c r="B14867" t="s">
        <v>2372</v>
      </c>
      <c r="C14867" t="b">
        <v>1</v>
      </c>
      <c r="D14867" t="s">
        <v>85</v>
      </c>
      <c r="E14867">
        <v>20502</v>
      </c>
      <c r="F14867">
        <v>2020</v>
      </c>
    </row>
    <row r="14868" spans="1:6" x14ac:dyDescent="0.25">
      <c r="A14868" t="s">
        <v>2400</v>
      </c>
      <c r="B14868" t="s">
        <v>2401</v>
      </c>
      <c r="C14868" t="b">
        <v>1</v>
      </c>
      <c r="D14868" t="s">
        <v>79</v>
      </c>
      <c r="E14868">
        <v>1681</v>
      </c>
      <c r="F14868">
        <v>2020</v>
      </c>
    </row>
    <row r="14869" spans="1:6" x14ac:dyDescent="0.25">
      <c r="A14869" t="s">
        <v>2400</v>
      </c>
      <c r="B14869" t="s">
        <v>2401</v>
      </c>
      <c r="C14869" t="b">
        <v>1</v>
      </c>
      <c r="D14869" t="s">
        <v>35</v>
      </c>
      <c r="E14869">
        <v>685</v>
      </c>
      <c r="F14869">
        <v>2020</v>
      </c>
    </row>
    <row r="14870" spans="1:6" x14ac:dyDescent="0.25">
      <c r="A14870" t="s">
        <v>2400</v>
      </c>
      <c r="B14870" t="s">
        <v>2401</v>
      </c>
      <c r="C14870" t="b">
        <v>1</v>
      </c>
      <c r="D14870" t="s">
        <v>88</v>
      </c>
      <c r="E14870">
        <v>315</v>
      </c>
      <c r="F14870">
        <v>2020</v>
      </c>
    </row>
    <row r="14871" spans="1:6" x14ac:dyDescent="0.25">
      <c r="A14871" t="s">
        <v>2400</v>
      </c>
      <c r="B14871" t="s">
        <v>2401</v>
      </c>
      <c r="C14871" t="b">
        <v>1</v>
      </c>
      <c r="D14871" t="s">
        <v>35</v>
      </c>
      <c r="E14871">
        <v>373</v>
      </c>
      <c r="F14871">
        <v>2020</v>
      </c>
    </row>
    <row r="14872" spans="1:6" x14ac:dyDescent="0.25">
      <c r="A14872" t="s">
        <v>2400</v>
      </c>
      <c r="B14872" t="s">
        <v>2401</v>
      </c>
      <c r="C14872" t="b">
        <v>1</v>
      </c>
      <c r="D14872" t="s">
        <v>71</v>
      </c>
      <c r="E14872">
        <v>9109</v>
      </c>
      <c r="F14872">
        <v>2020</v>
      </c>
    </row>
    <row r="14873" spans="1:6" x14ac:dyDescent="0.25">
      <c r="A14873" t="s">
        <v>2400</v>
      </c>
      <c r="B14873" t="s">
        <v>2401</v>
      </c>
      <c r="C14873" t="b">
        <v>1</v>
      </c>
      <c r="D14873" t="s">
        <v>88</v>
      </c>
      <c r="E14873">
        <v>40</v>
      </c>
      <c r="F14873">
        <v>2020</v>
      </c>
    </row>
    <row r="14874" spans="1:6" x14ac:dyDescent="0.25">
      <c r="A14874" t="s">
        <v>2400</v>
      </c>
      <c r="B14874" t="s">
        <v>2401</v>
      </c>
      <c r="C14874" t="b">
        <v>1</v>
      </c>
      <c r="D14874" t="s">
        <v>88</v>
      </c>
      <c r="E14874">
        <v>106</v>
      </c>
      <c r="F14874">
        <v>2020</v>
      </c>
    </row>
    <row r="14875" spans="1:6" x14ac:dyDescent="0.25">
      <c r="A14875" t="s">
        <v>2400</v>
      </c>
      <c r="B14875" t="s">
        <v>2401</v>
      </c>
      <c r="C14875" t="b">
        <v>1</v>
      </c>
      <c r="D14875" t="s">
        <v>35</v>
      </c>
      <c r="E14875">
        <v>197</v>
      </c>
      <c r="F14875">
        <v>2020</v>
      </c>
    </row>
    <row r="14876" spans="1:6" x14ac:dyDescent="0.25">
      <c r="A14876" t="s">
        <v>2400</v>
      </c>
      <c r="B14876" t="s">
        <v>2401</v>
      </c>
      <c r="C14876" t="b">
        <v>1</v>
      </c>
      <c r="D14876" t="s">
        <v>19</v>
      </c>
      <c r="E14876">
        <v>1296</v>
      </c>
      <c r="F14876">
        <v>2020</v>
      </c>
    </row>
    <row r="14877" spans="1:6" x14ac:dyDescent="0.25">
      <c r="A14877" t="s">
        <v>2454</v>
      </c>
      <c r="B14877" t="s">
        <v>2401</v>
      </c>
      <c r="C14877" t="b">
        <v>1</v>
      </c>
      <c r="D14877" t="s">
        <v>15</v>
      </c>
      <c r="E14877">
        <v>3040</v>
      </c>
      <c r="F14877">
        <v>2020</v>
      </c>
    </row>
    <row r="14878" spans="1:6" x14ac:dyDescent="0.25">
      <c r="A14878" t="s">
        <v>2400</v>
      </c>
      <c r="B14878" t="s">
        <v>2339</v>
      </c>
      <c r="C14878" t="b">
        <v>1</v>
      </c>
      <c r="D14878" t="s">
        <v>71</v>
      </c>
      <c r="E14878">
        <v>40383.29</v>
      </c>
      <c r="F14878">
        <v>2020</v>
      </c>
    </row>
    <row r="14879" spans="1:6" x14ac:dyDescent="0.25">
      <c r="A14879" t="s">
        <v>2394</v>
      </c>
      <c r="B14879" t="s">
        <v>2350</v>
      </c>
      <c r="C14879" t="b">
        <v>0</v>
      </c>
      <c r="D14879" t="s">
        <v>55</v>
      </c>
      <c r="E14879">
        <v>46</v>
      </c>
      <c r="F14879">
        <v>2020</v>
      </c>
    </row>
    <row r="14880" spans="1:6" x14ac:dyDescent="0.25">
      <c r="A14880" t="s">
        <v>2459</v>
      </c>
      <c r="B14880" t="s">
        <v>2350</v>
      </c>
      <c r="C14880" t="b">
        <v>0</v>
      </c>
      <c r="D14880" t="s">
        <v>55</v>
      </c>
      <c r="E14880">
        <v>4.7610000000000001</v>
      </c>
      <c r="F14880">
        <v>2020</v>
      </c>
    </row>
    <row r="14881" spans="1:6" x14ac:dyDescent="0.25">
      <c r="A14881" t="s">
        <v>2394</v>
      </c>
      <c r="B14881" t="s">
        <v>2352</v>
      </c>
      <c r="C14881" t="b">
        <v>0</v>
      </c>
      <c r="D14881" t="s">
        <v>55</v>
      </c>
      <c r="E14881">
        <v>22.239000000000001</v>
      </c>
      <c r="F14881">
        <v>2020</v>
      </c>
    </row>
    <row r="14882" spans="1:6" x14ac:dyDescent="0.25">
      <c r="A14882" t="s">
        <v>2332</v>
      </c>
      <c r="B14882" t="s">
        <v>2401</v>
      </c>
      <c r="C14882" t="b">
        <v>0</v>
      </c>
      <c r="D14882" t="s">
        <v>88</v>
      </c>
      <c r="E14882">
        <v>0</v>
      </c>
      <c r="F14882">
        <v>2020</v>
      </c>
    </row>
    <row r="14883" spans="1:6" x14ac:dyDescent="0.25">
      <c r="A14883" t="s">
        <v>2400</v>
      </c>
      <c r="B14883" t="s">
        <v>2401</v>
      </c>
      <c r="C14883" t="b">
        <v>0</v>
      </c>
      <c r="D14883" t="s">
        <v>15</v>
      </c>
      <c r="E14883">
        <v>208</v>
      </c>
      <c r="F14883">
        <v>2020</v>
      </c>
    </row>
    <row r="14884" spans="1:6" x14ac:dyDescent="0.25">
      <c r="A14884" t="s">
        <v>2400</v>
      </c>
      <c r="B14884" t="s">
        <v>2401</v>
      </c>
      <c r="C14884" t="b">
        <v>0</v>
      </c>
      <c r="D14884" t="s">
        <v>8</v>
      </c>
      <c r="E14884">
        <v>417</v>
      </c>
      <c r="F14884">
        <v>2020</v>
      </c>
    </row>
    <row r="14885" spans="1:6" x14ac:dyDescent="0.25">
      <c r="A14885" t="s">
        <v>2400</v>
      </c>
      <c r="B14885" t="s">
        <v>2386</v>
      </c>
      <c r="C14885" t="b">
        <v>1</v>
      </c>
      <c r="D14885" t="s">
        <v>50</v>
      </c>
      <c r="E14885">
        <v>52609</v>
      </c>
      <c r="F14885">
        <v>2020</v>
      </c>
    </row>
    <row r="14886" spans="1:6" x14ac:dyDescent="0.25">
      <c r="A14886" t="s">
        <v>2400</v>
      </c>
      <c r="B14886" t="s">
        <v>2401</v>
      </c>
      <c r="C14886" t="b">
        <v>1</v>
      </c>
      <c r="D14886" t="s">
        <v>105</v>
      </c>
      <c r="E14886">
        <v>64</v>
      </c>
      <c r="F14886">
        <v>2020</v>
      </c>
    </row>
    <row r="14887" spans="1:6" x14ac:dyDescent="0.25">
      <c r="A14887" t="s">
        <v>2400</v>
      </c>
      <c r="B14887" t="s">
        <v>2401</v>
      </c>
      <c r="C14887" t="b">
        <v>1</v>
      </c>
      <c r="D14887" t="s">
        <v>105</v>
      </c>
      <c r="E14887">
        <v>39</v>
      </c>
      <c r="F14887">
        <v>2020</v>
      </c>
    </row>
    <row r="14888" spans="1:6" x14ac:dyDescent="0.25">
      <c r="A14888" t="s">
        <v>2400</v>
      </c>
      <c r="B14888" t="s">
        <v>2401</v>
      </c>
      <c r="C14888" t="b">
        <v>1</v>
      </c>
      <c r="D14888" t="s">
        <v>55</v>
      </c>
      <c r="E14888">
        <v>65</v>
      </c>
      <c r="F14888">
        <v>2020</v>
      </c>
    </row>
    <row r="14889" spans="1:6" x14ac:dyDescent="0.25">
      <c r="A14889" t="s">
        <v>2400</v>
      </c>
      <c r="B14889" t="s">
        <v>2401</v>
      </c>
      <c r="C14889" t="b">
        <v>1</v>
      </c>
      <c r="D14889" t="s">
        <v>15</v>
      </c>
      <c r="E14889">
        <v>78</v>
      </c>
      <c r="F14889">
        <v>2020</v>
      </c>
    </row>
    <row r="14890" spans="1:6" x14ac:dyDescent="0.25">
      <c r="A14890" t="s">
        <v>2400</v>
      </c>
      <c r="B14890" t="s">
        <v>2401</v>
      </c>
      <c r="C14890" t="b">
        <v>1</v>
      </c>
      <c r="D14890" t="s">
        <v>55</v>
      </c>
      <c r="E14890">
        <v>7763</v>
      </c>
      <c r="F14890">
        <v>2020</v>
      </c>
    </row>
    <row r="14891" spans="1:6" x14ac:dyDescent="0.25">
      <c r="A14891" t="s">
        <v>2400</v>
      </c>
      <c r="B14891" t="s">
        <v>2350</v>
      </c>
      <c r="C14891" t="b">
        <v>1</v>
      </c>
      <c r="D14891" t="s">
        <v>71</v>
      </c>
      <c r="E14891">
        <v>14</v>
      </c>
      <c r="F14891">
        <v>2020</v>
      </c>
    </row>
    <row r="14892" spans="1:6" x14ac:dyDescent="0.25">
      <c r="A14892" t="s">
        <v>2332</v>
      </c>
      <c r="B14892" t="s">
        <v>2386</v>
      </c>
      <c r="C14892" t="b">
        <v>0</v>
      </c>
      <c r="D14892" t="s">
        <v>71</v>
      </c>
      <c r="E14892">
        <v>0</v>
      </c>
      <c r="F14892">
        <v>2020</v>
      </c>
    </row>
    <row r="14893" spans="1:6" x14ac:dyDescent="0.25">
      <c r="A14893" t="s">
        <v>2400</v>
      </c>
      <c r="B14893" t="s">
        <v>2401</v>
      </c>
      <c r="C14893" t="b">
        <v>1</v>
      </c>
      <c r="D14893" t="s">
        <v>85</v>
      </c>
      <c r="E14893">
        <v>493</v>
      </c>
      <c r="F14893">
        <v>2020</v>
      </c>
    </row>
    <row r="14894" spans="1:6" x14ac:dyDescent="0.25">
      <c r="A14894" t="s">
        <v>2394</v>
      </c>
      <c r="B14894" t="s">
        <v>2401</v>
      </c>
      <c r="C14894" t="b">
        <v>1</v>
      </c>
      <c r="D14894" t="s">
        <v>79</v>
      </c>
      <c r="E14894">
        <v>1439</v>
      </c>
      <c r="F14894">
        <v>2020</v>
      </c>
    </row>
    <row r="14895" spans="1:6" x14ac:dyDescent="0.25">
      <c r="A14895" t="s">
        <v>2332</v>
      </c>
      <c r="B14895" t="s">
        <v>2372</v>
      </c>
      <c r="C14895" t="b">
        <v>0</v>
      </c>
      <c r="D14895" t="s">
        <v>55</v>
      </c>
      <c r="E14895">
        <v>0</v>
      </c>
      <c r="F14895">
        <v>2020</v>
      </c>
    </row>
    <row r="14896" spans="1:6" x14ac:dyDescent="0.25">
      <c r="A14896" t="s">
        <v>2400</v>
      </c>
      <c r="B14896" t="s">
        <v>2401</v>
      </c>
      <c r="C14896" t="b">
        <v>1</v>
      </c>
      <c r="D14896" t="s">
        <v>55</v>
      </c>
      <c r="E14896">
        <v>748</v>
      </c>
      <c r="F14896">
        <v>2020</v>
      </c>
    </row>
    <row r="14897" spans="1:6" x14ac:dyDescent="0.25">
      <c r="A14897" t="s">
        <v>2400</v>
      </c>
      <c r="B14897" t="s">
        <v>2401</v>
      </c>
      <c r="C14897" t="b">
        <v>1</v>
      </c>
      <c r="D14897" t="s">
        <v>55</v>
      </c>
      <c r="E14897">
        <v>6735</v>
      </c>
      <c r="F14897">
        <v>2020</v>
      </c>
    </row>
    <row r="14898" spans="1:6" x14ac:dyDescent="0.25">
      <c r="A14898" t="s">
        <v>2332</v>
      </c>
      <c r="B14898" t="s">
        <v>2372</v>
      </c>
      <c r="C14898" t="b">
        <v>0</v>
      </c>
      <c r="D14898" t="s">
        <v>55</v>
      </c>
      <c r="E14898">
        <v>0</v>
      </c>
      <c r="F14898">
        <v>2020</v>
      </c>
    </row>
    <row r="14899" spans="1:6" x14ac:dyDescent="0.25">
      <c r="A14899" t="s">
        <v>2400</v>
      </c>
      <c r="B14899" t="s">
        <v>2401</v>
      </c>
      <c r="C14899" t="b">
        <v>1</v>
      </c>
      <c r="D14899" t="s">
        <v>55</v>
      </c>
      <c r="E14899">
        <v>6355</v>
      </c>
      <c r="F14899">
        <v>2020</v>
      </c>
    </row>
    <row r="14900" spans="1:6" x14ac:dyDescent="0.25">
      <c r="A14900" t="s">
        <v>2400</v>
      </c>
      <c r="B14900" t="s">
        <v>2401</v>
      </c>
      <c r="C14900" t="b">
        <v>1</v>
      </c>
      <c r="D14900" t="s">
        <v>12</v>
      </c>
      <c r="E14900">
        <v>1442</v>
      </c>
      <c r="F14900">
        <v>2020</v>
      </c>
    </row>
    <row r="14901" spans="1:6" x14ac:dyDescent="0.25">
      <c r="A14901" t="s">
        <v>2400</v>
      </c>
      <c r="B14901" t="s">
        <v>2401</v>
      </c>
      <c r="C14901" t="b">
        <v>1</v>
      </c>
      <c r="D14901" t="s">
        <v>85</v>
      </c>
      <c r="E14901">
        <v>735</v>
      </c>
      <c r="F14901">
        <v>2020</v>
      </c>
    </row>
    <row r="14902" spans="1:6" x14ac:dyDescent="0.25">
      <c r="A14902" t="s">
        <v>2394</v>
      </c>
      <c r="B14902" t="s">
        <v>2401</v>
      </c>
      <c r="C14902" t="b">
        <v>1</v>
      </c>
      <c r="D14902" t="s">
        <v>77</v>
      </c>
      <c r="E14902">
        <v>3873</v>
      </c>
      <c r="F14902">
        <v>2020</v>
      </c>
    </row>
    <row r="14903" spans="1:6" x14ac:dyDescent="0.25">
      <c r="A14903" t="s">
        <v>2400</v>
      </c>
      <c r="B14903" t="s">
        <v>2401</v>
      </c>
      <c r="C14903" t="b">
        <v>1</v>
      </c>
      <c r="D14903" t="s">
        <v>58</v>
      </c>
      <c r="E14903">
        <v>2</v>
      </c>
      <c r="F14903">
        <v>2020</v>
      </c>
    </row>
    <row r="14904" spans="1:6" x14ac:dyDescent="0.25">
      <c r="A14904" t="s">
        <v>2400</v>
      </c>
      <c r="B14904" t="s">
        <v>2401</v>
      </c>
      <c r="C14904" t="b">
        <v>1</v>
      </c>
      <c r="D14904" t="s">
        <v>58</v>
      </c>
      <c r="E14904">
        <v>4</v>
      </c>
      <c r="F14904">
        <v>2020</v>
      </c>
    </row>
    <row r="14905" spans="1:6" x14ac:dyDescent="0.25">
      <c r="A14905" t="s">
        <v>2400</v>
      </c>
      <c r="B14905" t="s">
        <v>2401</v>
      </c>
      <c r="C14905" t="b">
        <v>1</v>
      </c>
      <c r="D14905" t="s">
        <v>58</v>
      </c>
      <c r="E14905">
        <v>5</v>
      </c>
      <c r="F14905">
        <v>2020</v>
      </c>
    </row>
    <row r="14906" spans="1:6" x14ac:dyDescent="0.25">
      <c r="A14906" t="s">
        <v>2400</v>
      </c>
      <c r="B14906" t="s">
        <v>2401</v>
      </c>
      <c r="C14906" t="b">
        <v>1</v>
      </c>
      <c r="D14906" t="s">
        <v>58</v>
      </c>
      <c r="E14906">
        <v>1</v>
      </c>
      <c r="F14906">
        <v>2020</v>
      </c>
    </row>
    <row r="14907" spans="1:6" x14ac:dyDescent="0.25">
      <c r="A14907" t="s">
        <v>2332</v>
      </c>
      <c r="B14907" t="s">
        <v>2401</v>
      </c>
      <c r="C14907" t="b">
        <v>0</v>
      </c>
      <c r="D14907" t="s">
        <v>58</v>
      </c>
      <c r="E14907">
        <v>0</v>
      </c>
      <c r="F14907">
        <v>2020</v>
      </c>
    </row>
    <row r="14908" spans="1:6" x14ac:dyDescent="0.25">
      <c r="A14908" t="s">
        <v>2400</v>
      </c>
      <c r="B14908" t="s">
        <v>2401</v>
      </c>
      <c r="C14908" t="b">
        <v>1</v>
      </c>
      <c r="D14908" t="s">
        <v>58</v>
      </c>
      <c r="E14908">
        <v>1</v>
      </c>
      <c r="F14908">
        <v>2020</v>
      </c>
    </row>
    <row r="14909" spans="1:6" x14ac:dyDescent="0.25">
      <c r="A14909" t="s">
        <v>2400</v>
      </c>
      <c r="B14909" t="s">
        <v>2401</v>
      </c>
      <c r="C14909" t="b">
        <v>1</v>
      </c>
      <c r="D14909" t="s">
        <v>58</v>
      </c>
      <c r="E14909">
        <v>5</v>
      </c>
      <c r="F14909">
        <v>2020</v>
      </c>
    </row>
    <row r="14910" spans="1:6" x14ac:dyDescent="0.25">
      <c r="A14910" t="s">
        <v>2400</v>
      </c>
      <c r="B14910" t="s">
        <v>2401</v>
      </c>
      <c r="C14910" t="b">
        <v>1</v>
      </c>
      <c r="D14910" t="s">
        <v>58</v>
      </c>
      <c r="E14910">
        <v>2</v>
      </c>
      <c r="F14910">
        <v>2020</v>
      </c>
    </row>
    <row r="14911" spans="1:6" x14ac:dyDescent="0.25">
      <c r="A14911" t="s">
        <v>2400</v>
      </c>
      <c r="B14911" t="s">
        <v>2401</v>
      </c>
      <c r="C14911" t="b">
        <v>1</v>
      </c>
      <c r="D14911" t="s">
        <v>58</v>
      </c>
      <c r="E14911">
        <v>5</v>
      </c>
      <c r="F14911">
        <v>2020</v>
      </c>
    </row>
    <row r="14912" spans="1:6" x14ac:dyDescent="0.25">
      <c r="A14912" t="s">
        <v>2400</v>
      </c>
      <c r="B14912" t="s">
        <v>2401</v>
      </c>
      <c r="C14912" t="b">
        <v>0</v>
      </c>
      <c r="D14912" t="s">
        <v>52</v>
      </c>
      <c r="E14912">
        <v>1569</v>
      </c>
      <c r="F14912">
        <v>2020</v>
      </c>
    </row>
    <row r="14913" spans="1:6" x14ac:dyDescent="0.25">
      <c r="A14913" t="s">
        <v>2379</v>
      </c>
      <c r="B14913" t="s">
        <v>2386</v>
      </c>
      <c r="C14913" t="b">
        <v>1</v>
      </c>
      <c r="D14913" t="s">
        <v>69</v>
      </c>
      <c r="E14913">
        <v>11994</v>
      </c>
      <c r="F14913">
        <v>2020</v>
      </c>
    </row>
    <row r="14914" spans="1:6" x14ac:dyDescent="0.25">
      <c r="A14914" t="s">
        <v>2381</v>
      </c>
      <c r="B14914" t="s">
        <v>2350</v>
      </c>
      <c r="C14914" t="b">
        <v>0</v>
      </c>
      <c r="D14914" t="s">
        <v>19</v>
      </c>
      <c r="E14914">
        <v>97</v>
      </c>
      <c r="F14914">
        <v>2020</v>
      </c>
    </row>
    <row r="14915" spans="1:6" x14ac:dyDescent="0.25">
      <c r="A14915" t="s">
        <v>2400</v>
      </c>
      <c r="B14915" t="s">
        <v>2401</v>
      </c>
      <c r="C14915" t="b">
        <v>1</v>
      </c>
      <c r="D14915" t="s">
        <v>15</v>
      </c>
      <c r="E14915">
        <v>1634</v>
      </c>
      <c r="F14915">
        <v>2020</v>
      </c>
    </row>
    <row r="14916" spans="1:6" x14ac:dyDescent="0.25">
      <c r="A14916" t="s">
        <v>2400</v>
      </c>
      <c r="B14916" t="s">
        <v>2401</v>
      </c>
      <c r="C14916" t="b">
        <v>1</v>
      </c>
      <c r="D14916" t="s">
        <v>15</v>
      </c>
      <c r="E14916">
        <v>2143</v>
      </c>
      <c r="F14916">
        <v>2020</v>
      </c>
    </row>
    <row r="14917" spans="1:6" x14ac:dyDescent="0.25">
      <c r="A14917" t="s">
        <v>2394</v>
      </c>
      <c r="B14917" t="s">
        <v>2401</v>
      </c>
      <c r="C14917" t="b">
        <v>1</v>
      </c>
      <c r="D14917" t="s">
        <v>15</v>
      </c>
      <c r="E14917">
        <v>16021</v>
      </c>
      <c r="F14917">
        <v>2020</v>
      </c>
    </row>
    <row r="14918" spans="1:6" x14ac:dyDescent="0.25">
      <c r="A14918" t="s">
        <v>2394</v>
      </c>
      <c r="B14918" t="s">
        <v>2401</v>
      </c>
      <c r="C14918" t="b">
        <v>1</v>
      </c>
      <c r="D14918" t="s">
        <v>15</v>
      </c>
      <c r="E14918">
        <v>13200</v>
      </c>
      <c r="F14918">
        <v>2020</v>
      </c>
    </row>
    <row r="14919" spans="1:6" x14ac:dyDescent="0.25">
      <c r="A14919" t="s">
        <v>2332</v>
      </c>
      <c r="B14919" t="s">
        <v>2401</v>
      </c>
      <c r="C14919" t="b">
        <v>0</v>
      </c>
      <c r="D14919" t="s">
        <v>15</v>
      </c>
      <c r="E14919">
        <v>0</v>
      </c>
      <c r="F14919">
        <v>2020</v>
      </c>
    </row>
    <row r="14920" spans="1:6" x14ac:dyDescent="0.25">
      <c r="A14920" t="s">
        <v>2400</v>
      </c>
      <c r="B14920" t="s">
        <v>2401</v>
      </c>
      <c r="C14920" t="b">
        <v>1</v>
      </c>
      <c r="D14920" t="s">
        <v>85</v>
      </c>
      <c r="E14920">
        <v>93</v>
      </c>
      <c r="F14920">
        <v>2020</v>
      </c>
    </row>
    <row r="14921" spans="1:6" x14ac:dyDescent="0.25">
      <c r="A14921" t="s">
        <v>2454</v>
      </c>
      <c r="B14921" t="s">
        <v>2401</v>
      </c>
      <c r="C14921" t="b">
        <v>1</v>
      </c>
      <c r="D14921" t="s">
        <v>88</v>
      </c>
      <c r="E14921">
        <v>8932</v>
      </c>
      <c r="F14921">
        <v>2020</v>
      </c>
    </row>
    <row r="14922" spans="1:6" x14ac:dyDescent="0.25">
      <c r="A14922" t="s">
        <v>2400</v>
      </c>
      <c r="B14922" t="s">
        <v>2401</v>
      </c>
      <c r="C14922" t="b">
        <v>1</v>
      </c>
      <c r="D14922" t="s">
        <v>103</v>
      </c>
      <c r="E14922">
        <v>748</v>
      </c>
      <c r="F14922">
        <v>2020</v>
      </c>
    </row>
    <row r="14923" spans="1:6" x14ac:dyDescent="0.25">
      <c r="A14923" t="s">
        <v>2400</v>
      </c>
      <c r="B14923" t="s">
        <v>2350</v>
      </c>
      <c r="C14923" t="b">
        <v>1</v>
      </c>
      <c r="D14923" t="s">
        <v>40</v>
      </c>
      <c r="E14923">
        <v>43</v>
      </c>
      <c r="F14923">
        <v>2020</v>
      </c>
    </row>
    <row r="14924" spans="1:6" x14ac:dyDescent="0.25">
      <c r="A14924" t="s">
        <v>2394</v>
      </c>
      <c r="B14924" t="s">
        <v>2401</v>
      </c>
      <c r="C14924" t="b">
        <v>1</v>
      </c>
      <c r="D14924" t="s">
        <v>27</v>
      </c>
      <c r="E14924">
        <v>5180</v>
      </c>
      <c r="F14924">
        <v>2020</v>
      </c>
    </row>
    <row r="14925" spans="1:6" x14ac:dyDescent="0.25">
      <c r="A14925" t="s">
        <v>2400</v>
      </c>
      <c r="B14925" t="s">
        <v>2401</v>
      </c>
      <c r="C14925" t="b">
        <v>1</v>
      </c>
      <c r="D14925" t="s">
        <v>27</v>
      </c>
      <c r="E14925">
        <v>2778</v>
      </c>
      <c r="F14925">
        <v>2020</v>
      </c>
    </row>
    <row r="14926" spans="1:6" x14ac:dyDescent="0.25">
      <c r="A14926" t="s">
        <v>2400</v>
      </c>
      <c r="B14926" t="s">
        <v>2401</v>
      </c>
      <c r="C14926" t="b">
        <v>1</v>
      </c>
      <c r="D14926" t="s">
        <v>27</v>
      </c>
      <c r="E14926">
        <v>2824</v>
      </c>
      <c r="F14926">
        <v>2020</v>
      </c>
    </row>
    <row r="14927" spans="1:6" x14ac:dyDescent="0.25">
      <c r="A14927" t="s">
        <v>2394</v>
      </c>
      <c r="B14927" t="s">
        <v>2401</v>
      </c>
      <c r="C14927" t="b">
        <v>1</v>
      </c>
      <c r="D14927" t="s">
        <v>27</v>
      </c>
      <c r="E14927">
        <v>5603</v>
      </c>
      <c r="F14927">
        <v>2020</v>
      </c>
    </row>
    <row r="14928" spans="1:6" x14ac:dyDescent="0.25">
      <c r="A14928" t="s">
        <v>2454</v>
      </c>
      <c r="B14928" t="s">
        <v>2401</v>
      </c>
      <c r="C14928" t="b">
        <v>1</v>
      </c>
      <c r="D14928" t="s">
        <v>55</v>
      </c>
      <c r="E14928">
        <v>4827</v>
      </c>
      <c r="F14928">
        <v>2020</v>
      </c>
    </row>
    <row r="14929" spans="1:6" x14ac:dyDescent="0.25">
      <c r="A14929" t="s">
        <v>2454</v>
      </c>
      <c r="B14929" t="s">
        <v>2401</v>
      </c>
      <c r="C14929" t="b">
        <v>1</v>
      </c>
      <c r="D14929" t="s">
        <v>55</v>
      </c>
      <c r="E14929">
        <v>2569</v>
      </c>
      <c r="F14929">
        <v>2020</v>
      </c>
    </row>
    <row r="14930" spans="1:6" x14ac:dyDescent="0.25">
      <c r="A14930" t="s">
        <v>2408</v>
      </c>
      <c r="B14930" t="s">
        <v>2401</v>
      </c>
      <c r="C14930" t="b">
        <v>1</v>
      </c>
      <c r="D14930" t="s">
        <v>55</v>
      </c>
      <c r="E14930">
        <v>3703</v>
      </c>
      <c r="F14930">
        <v>2020</v>
      </c>
    </row>
    <row r="14931" spans="1:6" x14ac:dyDescent="0.25">
      <c r="A14931" t="s">
        <v>2408</v>
      </c>
      <c r="B14931" t="s">
        <v>2401</v>
      </c>
      <c r="C14931" t="b">
        <v>1</v>
      </c>
      <c r="D14931" t="s">
        <v>55</v>
      </c>
      <c r="E14931">
        <v>4051</v>
      </c>
      <c r="F14931">
        <v>2020</v>
      </c>
    </row>
    <row r="14932" spans="1:6" x14ac:dyDescent="0.25">
      <c r="A14932" t="s">
        <v>2381</v>
      </c>
      <c r="B14932" t="s">
        <v>2401</v>
      </c>
      <c r="C14932" t="b">
        <v>1</v>
      </c>
      <c r="D14932" t="s">
        <v>15</v>
      </c>
      <c r="E14932">
        <v>5096</v>
      </c>
      <c r="F14932">
        <v>2020</v>
      </c>
    </row>
    <row r="14933" spans="1:6" x14ac:dyDescent="0.25">
      <c r="A14933" t="s">
        <v>2389</v>
      </c>
      <c r="B14933" t="s">
        <v>2401</v>
      </c>
      <c r="C14933" t="b">
        <v>1</v>
      </c>
      <c r="D14933" t="s">
        <v>8</v>
      </c>
      <c r="E14933">
        <v>7104</v>
      </c>
      <c r="F14933">
        <v>2020</v>
      </c>
    </row>
    <row r="14934" spans="1:6" x14ac:dyDescent="0.25">
      <c r="A14934" t="s">
        <v>2400</v>
      </c>
      <c r="B14934" t="s">
        <v>2401</v>
      </c>
      <c r="C14934" t="b">
        <v>1</v>
      </c>
      <c r="D14934" t="s">
        <v>27</v>
      </c>
      <c r="E14934">
        <v>3758</v>
      </c>
      <c r="F14934">
        <v>2020</v>
      </c>
    </row>
    <row r="14935" spans="1:6" x14ac:dyDescent="0.25">
      <c r="A14935" t="s">
        <v>2400</v>
      </c>
      <c r="B14935" t="s">
        <v>2401</v>
      </c>
      <c r="C14935" t="b">
        <v>1</v>
      </c>
      <c r="D14935" t="s">
        <v>27</v>
      </c>
      <c r="E14935">
        <v>5364</v>
      </c>
      <c r="F14935">
        <v>2020</v>
      </c>
    </row>
    <row r="14936" spans="1:6" x14ac:dyDescent="0.25">
      <c r="A14936" t="s">
        <v>2394</v>
      </c>
      <c r="B14936" t="s">
        <v>2401</v>
      </c>
      <c r="C14936" t="b">
        <v>1</v>
      </c>
      <c r="D14936" t="s">
        <v>27</v>
      </c>
      <c r="E14936">
        <v>4403</v>
      </c>
      <c r="F14936">
        <v>2020</v>
      </c>
    </row>
    <row r="14937" spans="1:6" x14ac:dyDescent="0.25">
      <c r="A14937" t="s">
        <v>2400</v>
      </c>
      <c r="B14937" t="s">
        <v>2401</v>
      </c>
      <c r="C14937" t="b">
        <v>1</v>
      </c>
      <c r="D14937" t="s">
        <v>27</v>
      </c>
      <c r="E14937">
        <v>3315</v>
      </c>
      <c r="F14937">
        <v>2020</v>
      </c>
    </row>
    <row r="14938" spans="1:6" x14ac:dyDescent="0.25">
      <c r="A14938" t="s">
        <v>2394</v>
      </c>
      <c r="B14938" t="s">
        <v>2401</v>
      </c>
      <c r="C14938" t="b">
        <v>1</v>
      </c>
      <c r="D14938" t="s">
        <v>27</v>
      </c>
      <c r="E14938">
        <v>4352</v>
      </c>
      <c r="F14938">
        <v>2020</v>
      </c>
    </row>
    <row r="14939" spans="1:6" x14ac:dyDescent="0.25">
      <c r="A14939" t="s">
        <v>2408</v>
      </c>
      <c r="B14939" t="s">
        <v>2401</v>
      </c>
      <c r="C14939" t="b">
        <v>1</v>
      </c>
      <c r="D14939" t="s">
        <v>55</v>
      </c>
      <c r="E14939">
        <v>1781</v>
      </c>
      <c r="F14939">
        <v>2020</v>
      </c>
    </row>
    <row r="14940" spans="1:6" x14ac:dyDescent="0.25">
      <c r="A14940" t="s">
        <v>2454</v>
      </c>
      <c r="B14940" t="s">
        <v>2401</v>
      </c>
      <c r="C14940" t="b">
        <v>1</v>
      </c>
      <c r="D14940" t="s">
        <v>55</v>
      </c>
      <c r="E14940">
        <v>9063</v>
      </c>
      <c r="F14940">
        <v>2020</v>
      </c>
    </row>
    <row r="14941" spans="1:6" x14ac:dyDescent="0.25">
      <c r="A14941" t="s">
        <v>2454</v>
      </c>
      <c r="B14941" t="s">
        <v>2401</v>
      </c>
      <c r="C14941" t="b">
        <v>1</v>
      </c>
      <c r="D14941" t="s">
        <v>55</v>
      </c>
      <c r="E14941">
        <v>8156</v>
      </c>
      <c r="F14941">
        <v>2020</v>
      </c>
    </row>
    <row r="14942" spans="1:6" x14ac:dyDescent="0.25">
      <c r="A14942" t="s">
        <v>2389</v>
      </c>
      <c r="B14942" t="s">
        <v>2372</v>
      </c>
      <c r="C14942" t="b">
        <v>0</v>
      </c>
      <c r="D14942" t="s">
        <v>16</v>
      </c>
      <c r="E14942">
        <v>20987</v>
      </c>
      <c r="F14942">
        <v>2020</v>
      </c>
    </row>
    <row r="14943" spans="1:6" x14ac:dyDescent="0.25">
      <c r="A14943" t="s">
        <v>2400</v>
      </c>
      <c r="B14943" t="s">
        <v>2401</v>
      </c>
      <c r="C14943" t="b">
        <v>1</v>
      </c>
      <c r="D14943" t="s">
        <v>52</v>
      </c>
      <c r="E14943">
        <v>1731</v>
      </c>
      <c r="F14943">
        <v>2020</v>
      </c>
    </row>
    <row r="14944" spans="1:6" x14ac:dyDescent="0.25">
      <c r="A14944" t="s">
        <v>2400</v>
      </c>
      <c r="B14944" t="s">
        <v>2401</v>
      </c>
      <c r="C14944" t="b">
        <v>1</v>
      </c>
      <c r="D14944" t="s">
        <v>103</v>
      </c>
      <c r="E14944">
        <v>490</v>
      </c>
      <c r="F14944">
        <v>2020</v>
      </c>
    </row>
    <row r="14945" spans="1:6" x14ac:dyDescent="0.25">
      <c r="A14945" t="s">
        <v>2400</v>
      </c>
      <c r="B14945" t="s">
        <v>2401</v>
      </c>
      <c r="C14945" t="b">
        <v>1</v>
      </c>
      <c r="D14945" t="s">
        <v>52</v>
      </c>
      <c r="E14945">
        <v>99</v>
      </c>
      <c r="F14945">
        <v>2020</v>
      </c>
    </row>
    <row r="14946" spans="1:6" x14ac:dyDescent="0.25">
      <c r="A14946" t="s">
        <v>2400</v>
      </c>
      <c r="B14946" t="s">
        <v>2401</v>
      </c>
      <c r="C14946" t="b">
        <v>1</v>
      </c>
      <c r="D14946" t="s">
        <v>52</v>
      </c>
      <c r="E14946">
        <v>56</v>
      </c>
      <c r="F14946">
        <v>2020</v>
      </c>
    </row>
    <row r="14947" spans="1:6" x14ac:dyDescent="0.25">
      <c r="A14947" t="s">
        <v>2353</v>
      </c>
      <c r="B14947" t="s">
        <v>2352</v>
      </c>
      <c r="C14947" t="b">
        <v>0</v>
      </c>
      <c r="D14947" t="s">
        <v>97</v>
      </c>
      <c r="E14947">
        <v>10.62</v>
      </c>
      <c r="F14947">
        <v>2020</v>
      </c>
    </row>
    <row r="14948" spans="1:6" x14ac:dyDescent="0.25">
      <c r="A14948" t="s">
        <v>2400</v>
      </c>
      <c r="B14948" t="s">
        <v>2386</v>
      </c>
      <c r="C14948" t="b">
        <v>1</v>
      </c>
      <c r="D14948" t="s">
        <v>97</v>
      </c>
      <c r="E14948">
        <v>2245.38</v>
      </c>
      <c r="F14948">
        <v>2020</v>
      </c>
    </row>
    <row r="14949" spans="1:6" x14ac:dyDescent="0.25">
      <c r="A14949" t="s">
        <v>2394</v>
      </c>
      <c r="B14949" t="s">
        <v>2401</v>
      </c>
      <c r="C14949" t="b">
        <v>1</v>
      </c>
      <c r="D14949" t="s">
        <v>103</v>
      </c>
      <c r="E14949">
        <v>23796</v>
      </c>
      <c r="F14949">
        <v>2020</v>
      </c>
    </row>
    <row r="14950" spans="1:6" x14ac:dyDescent="0.25">
      <c r="A14950" t="s">
        <v>2332</v>
      </c>
      <c r="B14950" t="s">
        <v>2401</v>
      </c>
      <c r="C14950" t="b">
        <v>0</v>
      </c>
      <c r="D14950" t="s">
        <v>85</v>
      </c>
      <c r="E14950">
        <v>0</v>
      </c>
      <c r="F14950">
        <v>2020</v>
      </c>
    </row>
    <row r="14951" spans="1:6" x14ac:dyDescent="0.25">
      <c r="A14951" t="s">
        <v>2400</v>
      </c>
      <c r="B14951" t="s">
        <v>2372</v>
      </c>
      <c r="C14951" t="b">
        <v>1</v>
      </c>
      <c r="D14951" t="s">
        <v>85</v>
      </c>
      <c r="E14951">
        <v>2335</v>
      </c>
      <c r="F14951">
        <v>2020</v>
      </c>
    </row>
    <row r="14952" spans="1:6" x14ac:dyDescent="0.25">
      <c r="A14952" t="s">
        <v>2400</v>
      </c>
      <c r="B14952" t="s">
        <v>2372</v>
      </c>
      <c r="C14952" t="b">
        <v>1</v>
      </c>
      <c r="D14952" t="s">
        <v>85</v>
      </c>
      <c r="E14952">
        <v>2677</v>
      </c>
      <c r="F14952">
        <v>2020</v>
      </c>
    </row>
    <row r="14953" spans="1:6" x14ac:dyDescent="0.25">
      <c r="A14953" t="s">
        <v>2454</v>
      </c>
      <c r="B14953" t="s">
        <v>2372</v>
      </c>
      <c r="C14953" t="b">
        <v>1</v>
      </c>
      <c r="D14953" t="s">
        <v>19</v>
      </c>
      <c r="E14953">
        <v>8670</v>
      </c>
      <c r="F14953">
        <v>2020</v>
      </c>
    </row>
    <row r="14954" spans="1:6" x14ac:dyDescent="0.25">
      <c r="A14954" t="s">
        <v>2394</v>
      </c>
      <c r="B14954" t="s">
        <v>2372</v>
      </c>
      <c r="C14954" t="b">
        <v>1</v>
      </c>
      <c r="D14954" t="s">
        <v>15</v>
      </c>
      <c r="E14954">
        <v>9195</v>
      </c>
      <c r="F14954">
        <v>2020</v>
      </c>
    </row>
    <row r="14955" spans="1:6" x14ac:dyDescent="0.25">
      <c r="A14955" t="s">
        <v>2332</v>
      </c>
      <c r="B14955" t="s">
        <v>2372</v>
      </c>
      <c r="C14955" t="b">
        <v>0</v>
      </c>
      <c r="D14955" t="s">
        <v>15</v>
      </c>
      <c r="E14955">
        <v>0</v>
      </c>
      <c r="F14955">
        <v>2020</v>
      </c>
    </row>
    <row r="14956" spans="1:6" x14ac:dyDescent="0.25">
      <c r="A14956" t="s">
        <v>2332</v>
      </c>
      <c r="B14956" t="s">
        <v>2372</v>
      </c>
      <c r="C14956" t="b">
        <v>0</v>
      </c>
      <c r="D14956" t="s">
        <v>55</v>
      </c>
      <c r="E14956">
        <v>0</v>
      </c>
      <c r="F14956">
        <v>2020</v>
      </c>
    </row>
    <row r="14957" spans="1:6" x14ac:dyDescent="0.25">
      <c r="A14957" t="s">
        <v>2332</v>
      </c>
      <c r="B14957" t="s">
        <v>2372</v>
      </c>
      <c r="C14957" t="b">
        <v>0</v>
      </c>
      <c r="D14957" t="s">
        <v>119</v>
      </c>
      <c r="E14957">
        <v>0</v>
      </c>
      <c r="F14957">
        <v>2020</v>
      </c>
    </row>
    <row r="14958" spans="1:6" x14ac:dyDescent="0.25">
      <c r="A14958" t="s">
        <v>2332</v>
      </c>
      <c r="B14958" t="s">
        <v>2372</v>
      </c>
      <c r="C14958" t="b">
        <v>0</v>
      </c>
      <c r="D14958" t="s">
        <v>114</v>
      </c>
      <c r="E14958">
        <v>0</v>
      </c>
      <c r="F14958">
        <v>2020</v>
      </c>
    </row>
    <row r="14959" spans="1:6" x14ac:dyDescent="0.25">
      <c r="A14959" t="s">
        <v>2332</v>
      </c>
      <c r="B14959" t="s">
        <v>2372</v>
      </c>
      <c r="C14959" t="b">
        <v>0</v>
      </c>
      <c r="D14959" t="s">
        <v>50</v>
      </c>
      <c r="E14959">
        <v>0</v>
      </c>
      <c r="F14959">
        <v>2020</v>
      </c>
    </row>
    <row r="14960" spans="1:6" x14ac:dyDescent="0.25">
      <c r="A14960" t="s">
        <v>2332</v>
      </c>
      <c r="B14960" t="s">
        <v>2372</v>
      </c>
      <c r="C14960" t="b">
        <v>0</v>
      </c>
      <c r="D14960" t="s">
        <v>85</v>
      </c>
      <c r="E14960">
        <v>0</v>
      </c>
      <c r="F14960">
        <v>2020</v>
      </c>
    </row>
    <row r="14961" spans="1:6" x14ac:dyDescent="0.25">
      <c r="A14961" t="s">
        <v>2332</v>
      </c>
      <c r="B14961" t="s">
        <v>2372</v>
      </c>
      <c r="C14961" t="b">
        <v>0</v>
      </c>
      <c r="D14961" t="s">
        <v>24</v>
      </c>
      <c r="E14961">
        <v>0</v>
      </c>
      <c r="F14961">
        <v>2020</v>
      </c>
    </row>
    <row r="14962" spans="1:6" x14ac:dyDescent="0.25">
      <c r="A14962" t="s">
        <v>2332</v>
      </c>
      <c r="B14962" t="s">
        <v>2350</v>
      </c>
      <c r="C14962" t="b">
        <v>0</v>
      </c>
      <c r="D14962" t="s">
        <v>52</v>
      </c>
      <c r="E14962">
        <v>0</v>
      </c>
      <c r="F14962">
        <v>2020</v>
      </c>
    </row>
    <row r="14963" spans="1:6" x14ac:dyDescent="0.25">
      <c r="A14963" t="s">
        <v>2332</v>
      </c>
      <c r="B14963" t="s">
        <v>2350</v>
      </c>
      <c r="C14963" t="b">
        <v>0</v>
      </c>
      <c r="D14963" t="s">
        <v>122</v>
      </c>
      <c r="E14963">
        <v>0</v>
      </c>
      <c r="F14963">
        <v>2020</v>
      </c>
    </row>
    <row r="14964" spans="1:6" x14ac:dyDescent="0.25">
      <c r="A14964" t="s">
        <v>2353</v>
      </c>
      <c r="B14964" t="s">
        <v>2343</v>
      </c>
      <c r="C14964" t="b">
        <v>0</v>
      </c>
      <c r="D14964" t="s">
        <v>63</v>
      </c>
      <c r="E14964">
        <v>32441.663</v>
      </c>
      <c r="F14964">
        <v>2020</v>
      </c>
    </row>
    <row r="14965" spans="1:6" x14ac:dyDescent="0.25">
      <c r="A14965" t="s">
        <v>2353</v>
      </c>
      <c r="B14965" t="s">
        <v>2343</v>
      </c>
      <c r="C14965" t="b">
        <v>0</v>
      </c>
      <c r="D14965" t="s">
        <v>114</v>
      </c>
      <c r="E14965">
        <v>5191.5569999999998</v>
      </c>
      <c r="F14965">
        <v>2020</v>
      </c>
    </row>
    <row r="14966" spans="1:6" x14ac:dyDescent="0.25">
      <c r="A14966" t="s">
        <v>2332</v>
      </c>
      <c r="B14966" t="s">
        <v>2343</v>
      </c>
      <c r="C14966" t="b">
        <v>0</v>
      </c>
      <c r="D14966" t="s">
        <v>66</v>
      </c>
      <c r="E14966">
        <v>0</v>
      </c>
      <c r="F14966">
        <v>2020</v>
      </c>
    </row>
    <row r="14967" spans="1:6" x14ac:dyDescent="0.25">
      <c r="A14967" t="s">
        <v>2353</v>
      </c>
      <c r="B14967" t="s">
        <v>2343</v>
      </c>
      <c r="C14967" t="b">
        <v>0</v>
      </c>
      <c r="D14967" t="s">
        <v>74</v>
      </c>
      <c r="E14967">
        <v>15333.700999999999</v>
      </c>
      <c r="F14967">
        <v>2020</v>
      </c>
    </row>
    <row r="14968" spans="1:6" x14ac:dyDescent="0.25">
      <c r="A14968" t="s">
        <v>2332</v>
      </c>
      <c r="B14968" t="s">
        <v>2343</v>
      </c>
      <c r="C14968" t="b">
        <v>0</v>
      </c>
      <c r="D14968" t="s">
        <v>3</v>
      </c>
      <c r="E14968">
        <v>0</v>
      </c>
      <c r="F14968">
        <v>2020</v>
      </c>
    </row>
    <row r="14969" spans="1:6" x14ac:dyDescent="0.25">
      <c r="A14969" t="s">
        <v>2353</v>
      </c>
      <c r="B14969" t="s">
        <v>2343</v>
      </c>
      <c r="C14969" t="b">
        <v>0</v>
      </c>
      <c r="D14969" t="s">
        <v>52</v>
      </c>
      <c r="E14969">
        <v>253.548</v>
      </c>
      <c r="F14969">
        <v>2020</v>
      </c>
    </row>
    <row r="14970" spans="1:6" x14ac:dyDescent="0.25">
      <c r="A14970" t="s">
        <v>2353</v>
      </c>
      <c r="B14970" t="s">
        <v>2343</v>
      </c>
      <c r="C14970" t="b">
        <v>0</v>
      </c>
      <c r="D14970" t="s">
        <v>16</v>
      </c>
      <c r="E14970">
        <v>115916.87</v>
      </c>
      <c r="F14970">
        <v>2020</v>
      </c>
    </row>
    <row r="14971" spans="1:6" x14ac:dyDescent="0.25">
      <c r="A14971" t="s">
        <v>2353</v>
      </c>
      <c r="B14971" t="s">
        <v>2343</v>
      </c>
      <c r="C14971" t="b">
        <v>0</v>
      </c>
      <c r="D14971" t="s">
        <v>27</v>
      </c>
      <c r="E14971">
        <v>196958.03</v>
      </c>
      <c r="F14971">
        <v>2020</v>
      </c>
    </row>
    <row r="14972" spans="1:6" x14ac:dyDescent="0.25">
      <c r="A14972" t="s">
        <v>2353</v>
      </c>
      <c r="B14972" t="s">
        <v>2343</v>
      </c>
      <c r="C14972" t="b">
        <v>0</v>
      </c>
      <c r="D14972" t="s">
        <v>3</v>
      </c>
      <c r="E14972">
        <v>14679.433999999999</v>
      </c>
      <c r="F14972">
        <v>2020</v>
      </c>
    </row>
    <row r="14973" spans="1:6" x14ac:dyDescent="0.25">
      <c r="A14973" t="s">
        <v>2332</v>
      </c>
      <c r="B14973" t="s">
        <v>2343</v>
      </c>
      <c r="C14973" t="b">
        <v>0</v>
      </c>
      <c r="D14973" t="s">
        <v>122</v>
      </c>
      <c r="E14973">
        <v>0</v>
      </c>
      <c r="F14973">
        <v>2020</v>
      </c>
    </row>
    <row r="14974" spans="1:6" x14ac:dyDescent="0.25">
      <c r="A14974" t="s">
        <v>2353</v>
      </c>
      <c r="B14974" t="s">
        <v>2350</v>
      </c>
      <c r="C14974" t="b">
        <v>0</v>
      </c>
      <c r="D14974" t="s">
        <v>122</v>
      </c>
      <c r="E14974">
        <v>361.92399999999998</v>
      </c>
      <c r="F14974">
        <v>2020</v>
      </c>
    </row>
    <row r="14975" spans="1:6" x14ac:dyDescent="0.25">
      <c r="A14975" t="s">
        <v>2353</v>
      </c>
      <c r="B14975" t="s">
        <v>2350</v>
      </c>
      <c r="C14975" t="b">
        <v>0</v>
      </c>
      <c r="D14975" t="s">
        <v>52</v>
      </c>
      <c r="E14975">
        <v>6.2229999999999999</v>
      </c>
      <c r="F14975">
        <v>2020</v>
      </c>
    </row>
    <row r="14976" spans="1:6" x14ac:dyDescent="0.25">
      <c r="A14976" t="s">
        <v>2332</v>
      </c>
      <c r="B14976" t="s">
        <v>2350</v>
      </c>
      <c r="C14976" t="b">
        <v>0</v>
      </c>
      <c r="D14976" t="s">
        <v>66</v>
      </c>
      <c r="E14976">
        <v>0</v>
      </c>
      <c r="F14976">
        <v>2020</v>
      </c>
    </row>
    <row r="14977" spans="1:6" x14ac:dyDescent="0.25">
      <c r="A14977" t="s">
        <v>2353</v>
      </c>
      <c r="B14977" t="s">
        <v>2343</v>
      </c>
      <c r="C14977" t="b">
        <v>0</v>
      </c>
      <c r="D14977" t="s">
        <v>63</v>
      </c>
      <c r="E14977">
        <v>50036.131999999998</v>
      </c>
      <c r="F14977">
        <v>2020</v>
      </c>
    </row>
    <row r="14978" spans="1:6" x14ac:dyDescent="0.25">
      <c r="A14978" t="s">
        <v>2353</v>
      </c>
      <c r="B14978" t="s">
        <v>2343</v>
      </c>
      <c r="C14978" t="b">
        <v>0</v>
      </c>
      <c r="D14978" t="s">
        <v>74</v>
      </c>
      <c r="E14978">
        <v>42379.38</v>
      </c>
      <c r="F14978">
        <v>2020</v>
      </c>
    </row>
    <row r="14979" spans="1:6" x14ac:dyDescent="0.25">
      <c r="A14979" t="s">
        <v>2353</v>
      </c>
      <c r="B14979" t="s">
        <v>2343</v>
      </c>
      <c r="C14979" t="b">
        <v>0</v>
      </c>
      <c r="D14979" t="s">
        <v>16</v>
      </c>
      <c r="E14979">
        <v>201987.77</v>
      </c>
      <c r="F14979">
        <v>2020</v>
      </c>
    </row>
    <row r="14980" spans="1:6" x14ac:dyDescent="0.25">
      <c r="A14980" t="s">
        <v>2353</v>
      </c>
      <c r="B14980" t="s">
        <v>2343</v>
      </c>
      <c r="C14980" t="b">
        <v>0</v>
      </c>
      <c r="D14980" t="s">
        <v>3</v>
      </c>
      <c r="E14980">
        <v>47613.127999999997</v>
      </c>
      <c r="F14980">
        <v>2020</v>
      </c>
    </row>
    <row r="14981" spans="1:6" x14ac:dyDescent="0.25">
      <c r="A14981" t="s">
        <v>2353</v>
      </c>
      <c r="B14981" t="s">
        <v>2343</v>
      </c>
      <c r="C14981" t="b">
        <v>0</v>
      </c>
      <c r="D14981" t="s">
        <v>52</v>
      </c>
      <c r="E14981">
        <v>2957.5</v>
      </c>
      <c r="F14981">
        <v>2020</v>
      </c>
    </row>
    <row r="14982" spans="1:6" x14ac:dyDescent="0.25">
      <c r="A14982" t="s">
        <v>2353</v>
      </c>
      <c r="B14982" t="s">
        <v>2343</v>
      </c>
      <c r="C14982" t="b">
        <v>0</v>
      </c>
      <c r="D14982" t="s">
        <v>66</v>
      </c>
      <c r="E14982">
        <v>125779.97</v>
      </c>
      <c r="F14982">
        <v>2020</v>
      </c>
    </row>
    <row r="14983" spans="1:6" x14ac:dyDescent="0.25">
      <c r="A14983" t="s">
        <v>2353</v>
      </c>
      <c r="B14983" t="s">
        <v>2343</v>
      </c>
      <c r="C14983" t="b">
        <v>0</v>
      </c>
      <c r="D14983" t="s">
        <v>114</v>
      </c>
      <c r="E14983">
        <v>86033.462</v>
      </c>
      <c r="F14983">
        <v>2020</v>
      </c>
    </row>
    <row r="14984" spans="1:6" x14ac:dyDescent="0.25">
      <c r="A14984" t="s">
        <v>2353</v>
      </c>
      <c r="B14984" t="s">
        <v>2343</v>
      </c>
      <c r="C14984" t="b">
        <v>0</v>
      </c>
      <c r="D14984" t="s">
        <v>122</v>
      </c>
      <c r="E14984">
        <v>252576.61</v>
      </c>
      <c r="F14984">
        <v>2020</v>
      </c>
    </row>
    <row r="14985" spans="1:6" x14ac:dyDescent="0.25">
      <c r="A14985" t="s">
        <v>2353</v>
      </c>
      <c r="B14985" t="s">
        <v>2343</v>
      </c>
      <c r="C14985" t="b">
        <v>0</v>
      </c>
      <c r="D14985" t="s">
        <v>3</v>
      </c>
      <c r="E14985">
        <v>437806.24</v>
      </c>
      <c r="F14985">
        <v>2020</v>
      </c>
    </row>
    <row r="14986" spans="1:6" x14ac:dyDescent="0.25">
      <c r="A14986" t="s">
        <v>2353</v>
      </c>
      <c r="B14986" t="s">
        <v>2343</v>
      </c>
      <c r="C14986" t="b">
        <v>0</v>
      </c>
      <c r="D14986" t="s">
        <v>27</v>
      </c>
      <c r="E14986">
        <v>338604.77</v>
      </c>
      <c r="F14986">
        <v>2020</v>
      </c>
    </row>
    <row r="14987" spans="1:6" x14ac:dyDescent="0.25">
      <c r="A14987" t="s">
        <v>2332</v>
      </c>
      <c r="B14987" t="s">
        <v>2372</v>
      </c>
      <c r="C14987" t="b">
        <v>0</v>
      </c>
      <c r="D14987" t="s">
        <v>19</v>
      </c>
      <c r="E14987">
        <v>0</v>
      </c>
      <c r="F14987">
        <v>2020</v>
      </c>
    </row>
    <row r="14988" spans="1:6" x14ac:dyDescent="0.25">
      <c r="A14988" t="s">
        <v>2332</v>
      </c>
      <c r="B14988" t="s">
        <v>2350</v>
      </c>
      <c r="C14988" t="b">
        <v>0</v>
      </c>
      <c r="D14988" t="s">
        <v>63</v>
      </c>
      <c r="E14988">
        <v>0</v>
      </c>
      <c r="F14988">
        <v>2020</v>
      </c>
    </row>
    <row r="14989" spans="1:6" x14ac:dyDescent="0.25">
      <c r="A14989" t="s">
        <v>2332</v>
      </c>
      <c r="B14989" t="s">
        <v>2350</v>
      </c>
      <c r="C14989" t="b">
        <v>0</v>
      </c>
      <c r="D14989" t="s">
        <v>60</v>
      </c>
      <c r="E14989">
        <v>0</v>
      </c>
      <c r="F14989">
        <v>2020</v>
      </c>
    </row>
    <row r="14990" spans="1:6" x14ac:dyDescent="0.25">
      <c r="A14990" t="s">
        <v>2353</v>
      </c>
      <c r="B14990" t="s">
        <v>2350</v>
      </c>
      <c r="C14990" t="b">
        <v>0</v>
      </c>
      <c r="D14990" t="s">
        <v>52</v>
      </c>
      <c r="E14990">
        <v>1143.9870000000001</v>
      </c>
      <c r="F14990">
        <v>2020</v>
      </c>
    </row>
    <row r="14991" spans="1:6" x14ac:dyDescent="0.25">
      <c r="A14991" t="s">
        <v>2332</v>
      </c>
      <c r="B14991" t="s">
        <v>2350</v>
      </c>
      <c r="C14991" t="b">
        <v>0</v>
      </c>
      <c r="D14991" t="s">
        <v>52</v>
      </c>
      <c r="E14991">
        <v>0</v>
      </c>
      <c r="F14991">
        <v>2020</v>
      </c>
    </row>
    <row r="14992" spans="1:6" x14ac:dyDescent="0.25">
      <c r="A14992" t="s">
        <v>2353</v>
      </c>
      <c r="B14992" t="s">
        <v>2350</v>
      </c>
      <c r="C14992" t="b">
        <v>0</v>
      </c>
      <c r="D14992" t="s">
        <v>122</v>
      </c>
      <c r="E14992">
        <v>30.792000000000002</v>
      </c>
      <c r="F14992">
        <v>2020</v>
      </c>
    </row>
    <row r="14993" spans="1:6" x14ac:dyDescent="0.25">
      <c r="A14993" t="s">
        <v>2332</v>
      </c>
      <c r="B14993" t="s">
        <v>2350</v>
      </c>
      <c r="C14993" t="b">
        <v>0</v>
      </c>
      <c r="D14993" t="s">
        <v>55</v>
      </c>
      <c r="E14993">
        <v>0</v>
      </c>
      <c r="F14993">
        <v>2020</v>
      </c>
    </row>
    <row r="14994" spans="1:6" x14ac:dyDescent="0.25">
      <c r="A14994" t="s">
        <v>2353</v>
      </c>
      <c r="B14994" t="s">
        <v>2350</v>
      </c>
      <c r="C14994" t="b">
        <v>0</v>
      </c>
      <c r="D14994" t="s">
        <v>35</v>
      </c>
      <c r="E14994">
        <v>12.125</v>
      </c>
      <c r="F14994">
        <v>2020</v>
      </c>
    </row>
    <row r="14995" spans="1:6" x14ac:dyDescent="0.25">
      <c r="A14995" t="s">
        <v>2353</v>
      </c>
      <c r="B14995" t="s">
        <v>2350</v>
      </c>
      <c r="C14995" t="b">
        <v>0</v>
      </c>
      <c r="D14995" t="s">
        <v>66</v>
      </c>
      <c r="E14995">
        <v>76.900999999999996</v>
      </c>
      <c r="F14995">
        <v>2020</v>
      </c>
    </row>
    <row r="14996" spans="1:6" x14ac:dyDescent="0.25">
      <c r="A14996" t="s">
        <v>2353</v>
      </c>
      <c r="B14996" t="s">
        <v>2352</v>
      </c>
      <c r="C14996" t="b">
        <v>0</v>
      </c>
      <c r="D14996" t="s">
        <v>35</v>
      </c>
      <c r="E14996">
        <v>15468.166999999999</v>
      </c>
      <c r="F14996">
        <v>2020</v>
      </c>
    </row>
    <row r="14997" spans="1:6" x14ac:dyDescent="0.25">
      <c r="A14997" t="s">
        <v>2353</v>
      </c>
      <c r="B14997" t="s">
        <v>2352</v>
      </c>
      <c r="C14997" t="b">
        <v>0</v>
      </c>
      <c r="D14997" t="s">
        <v>173</v>
      </c>
      <c r="E14997">
        <v>26583.059000000001</v>
      </c>
      <c r="F14997">
        <v>2020</v>
      </c>
    </row>
    <row r="14998" spans="1:6" x14ac:dyDescent="0.25">
      <c r="A14998" t="s">
        <v>2353</v>
      </c>
      <c r="B14998" t="s">
        <v>2352</v>
      </c>
      <c r="C14998" t="b">
        <v>0</v>
      </c>
      <c r="D14998" t="s">
        <v>16</v>
      </c>
      <c r="E14998">
        <v>4919.2330000000002</v>
      </c>
      <c r="F14998">
        <v>2020</v>
      </c>
    </row>
    <row r="14999" spans="1:6" x14ac:dyDescent="0.25">
      <c r="A14999" t="s">
        <v>2332</v>
      </c>
      <c r="B14999" t="s">
        <v>2352</v>
      </c>
      <c r="C14999" t="b">
        <v>0</v>
      </c>
      <c r="D14999" t="s">
        <v>63</v>
      </c>
      <c r="E14999">
        <v>0</v>
      </c>
      <c r="F14999">
        <v>2020</v>
      </c>
    </row>
    <row r="15000" spans="1:6" x14ac:dyDescent="0.25">
      <c r="A15000" t="s">
        <v>2353</v>
      </c>
      <c r="B15000" t="s">
        <v>2352</v>
      </c>
      <c r="C15000" t="b">
        <v>0</v>
      </c>
      <c r="D15000" t="s">
        <v>66</v>
      </c>
      <c r="E15000">
        <v>9808.7189999999991</v>
      </c>
      <c r="F15000">
        <v>2020</v>
      </c>
    </row>
    <row r="15001" spans="1:6" x14ac:dyDescent="0.25">
      <c r="A15001" t="s">
        <v>2332</v>
      </c>
      <c r="B15001" t="s">
        <v>2352</v>
      </c>
      <c r="C15001" t="b">
        <v>0</v>
      </c>
      <c r="D15001" t="s">
        <v>15</v>
      </c>
      <c r="E15001">
        <v>0</v>
      </c>
      <c r="F15001">
        <v>2020</v>
      </c>
    </row>
    <row r="15002" spans="1:6" x14ac:dyDescent="0.25">
      <c r="A15002" t="s">
        <v>2353</v>
      </c>
      <c r="B15002" t="s">
        <v>2352</v>
      </c>
      <c r="C15002" t="b">
        <v>0</v>
      </c>
      <c r="D15002" t="s">
        <v>60</v>
      </c>
      <c r="E15002">
        <v>2314.5450000000001</v>
      </c>
      <c r="F15002">
        <v>2020</v>
      </c>
    </row>
    <row r="15003" spans="1:6" x14ac:dyDescent="0.25">
      <c r="A15003" t="s">
        <v>2353</v>
      </c>
      <c r="B15003" t="s">
        <v>2352</v>
      </c>
      <c r="C15003" t="b">
        <v>0</v>
      </c>
      <c r="D15003" t="s">
        <v>52</v>
      </c>
      <c r="E15003">
        <v>12386.383</v>
      </c>
      <c r="F15003">
        <v>2020</v>
      </c>
    </row>
    <row r="15004" spans="1:6" x14ac:dyDescent="0.25">
      <c r="A15004" t="s">
        <v>2353</v>
      </c>
      <c r="B15004" t="s">
        <v>2352</v>
      </c>
      <c r="C15004" t="b">
        <v>0</v>
      </c>
      <c r="D15004" t="s">
        <v>52</v>
      </c>
      <c r="E15004">
        <v>4056.2449999999999</v>
      </c>
      <c r="F15004">
        <v>2020</v>
      </c>
    </row>
    <row r="15005" spans="1:6" x14ac:dyDescent="0.25">
      <c r="A15005" t="s">
        <v>2353</v>
      </c>
      <c r="B15005" t="s">
        <v>2352</v>
      </c>
      <c r="C15005" t="b">
        <v>0</v>
      </c>
      <c r="D15005" t="s">
        <v>45</v>
      </c>
      <c r="E15005">
        <v>20336.550999999999</v>
      </c>
      <c r="F15005">
        <v>2020</v>
      </c>
    </row>
    <row r="15006" spans="1:6" x14ac:dyDescent="0.25">
      <c r="A15006" t="s">
        <v>2353</v>
      </c>
      <c r="B15006" t="s">
        <v>2352</v>
      </c>
      <c r="C15006" t="b">
        <v>0</v>
      </c>
      <c r="D15006" t="s">
        <v>15</v>
      </c>
      <c r="E15006">
        <v>9091.268</v>
      </c>
      <c r="F15006">
        <v>2020</v>
      </c>
    </row>
    <row r="15007" spans="1:6" x14ac:dyDescent="0.25">
      <c r="A15007" t="s">
        <v>2353</v>
      </c>
      <c r="B15007" t="s">
        <v>2352</v>
      </c>
      <c r="C15007" t="b">
        <v>0</v>
      </c>
      <c r="D15007" t="s">
        <v>15</v>
      </c>
      <c r="E15007">
        <v>1984.19</v>
      </c>
      <c r="F15007">
        <v>2020</v>
      </c>
    </row>
    <row r="15008" spans="1:6" x14ac:dyDescent="0.25">
      <c r="A15008" t="s">
        <v>2353</v>
      </c>
      <c r="B15008" t="s">
        <v>2352</v>
      </c>
      <c r="C15008" t="b">
        <v>0</v>
      </c>
      <c r="D15008" t="s">
        <v>45</v>
      </c>
      <c r="E15008">
        <v>5658.2780000000002</v>
      </c>
      <c r="F15008">
        <v>2020</v>
      </c>
    </row>
    <row r="15009" spans="1:6" x14ac:dyDescent="0.25">
      <c r="A15009" t="s">
        <v>2332</v>
      </c>
      <c r="B15009" t="s">
        <v>2352</v>
      </c>
      <c r="C15009" t="b">
        <v>0</v>
      </c>
      <c r="D15009" t="s">
        <v>55</v>
      </c>
      <c r="E15009">
        <v>0</v>
      </c>
      <c r="F15009">
        <v>2020</v>
      </c>
    </row>
    <row r="15010" spans="1:6" x14ac:dyDescent="0.25">
      <c r="A15010" t="s">
        <v>2353</v>
      </c>
      <c r="B15010" t="s">
        <v>2352</v>
      </c>
      <c r="C15010" t="b">
        <v>0</v>
      </c>
      <c r="D15010" t="s">
        <v>82</v>
      </c>
      <c r="E15010">
        <v>23461.63</v>
      </c>
      <c r="F15010">
        <v>2020</v>
      </c>
    </row>
    <row r="15011" spans="1:6" x14ac:dyDescent="0.25">
      <c r="A15011" t="s">
        <v>2353</v>
      </c>
      <c r="B15011" t="s">
        <v>2372</v>
      </c>
      <c r="C15011" t="b">
        <v>0</v>
      </c>
      <c r="D15011" t="s">
        <v>15</v>
      </c>
      <c r="E15011">
        <v>13947.57</v>
      </c>
      <c r="F15011">
        <v>2020</v>
      </c>
    </row>
    <row r="15012" spans="1:6" x14ac:dyDescent="0.25">
      <c r="A15012" t="s">
        <v>2353</v>
      </c>
      <c r="B15012" t="s">
        <v>2341</v>
      </c>
      <c r="C15012" t="b">
        <v>0</v>
      </c>
      <c r="D15012" t="s">
        <v>15</v>
      </c>
      <c r="E15012">
        <v>53165.035000000003</v>
      </c>
      <c r="F15012">
        <v>2020</v>
      </c>
    </row>
    <row r="15013" spans="1:6" x14ac:dyDescent="0.25">
      <c r="A15013" t="s">
        <v>2353</v>
      </c>
      <c r="B15013" t="s">
        <v>2341</v>
      </c>
      <c r="C15013" t="b">
        <v>0</v>
      </c>
      <c r="D15013" t="s">
        <v>6</v>
      </c>
      <c r="E15013">
        <v>117529.55</v>
      </c>
      <c r="F15013">
        <v>2020</v>
      </c>
    </row>
    <row r="15014" spans="1:6" x14ac:dyDescent="0.25">
      <c r="A15014" t="s">
        <v>2353</v>
      </c>
      <c r="B15014" t="s">
        <v>2341</v>
      </c>
      <c r="C15014" t="b">
        <v>0</v>
      </c>
      <c r="D15014" t="s">
        <v>114</v>
      </c>
      <c r="E15014">
        <v>33472.870999999999</v>
      </c>
      <c r="F15014">
        <v>2020</v>
      </c>
    </row>
    <row r="15015" spans="1:6" x14ac:dyDescent="0.25">
      <c r="A15015" t="s">
        <v>2353</v>
      </c>
      <c r="B15015" t="s">
        <v>2341</v>
      </c>
      <c r="C15015" t="b">
        <v>0</v>
      </c>
      <c r="D15015" t="s">
        <v>32</v>
      </c>
      <c r="E15015">
        <v>7091.7380000000003</v>
      </c>
      <c r="F15015">
        <v>2020</v>
      </c>
    </row>
    <row r="15016" spans="1:6" x14ac:dyDescent="0.25">
      <c r="A15016" t="s">
        <v>2353</v>
      </c>
      <c r="B15016" t="s">
        <v>2341</v>
      </c>
      <c r="C15016" t="b">
        <v>0</v>
      </c>
      <c r="D15016" t="s">
        <v>85</v>
      </c>
      <c r="E15016">
        <v>6719.1729999999998</v>
      </c>
      <c r="F15016">
        <v>2020</v>
      </c>
    </row>
    <row r="15017" spans="1:6" x14ac:dyDescent="0.25">
      <c r="A15017" t="s">
        <v>2332</v>
      </c>
      <c r="B15017" t="s">
        <v>2350</v>
      </c>
      <c r="C15017" t="b">
        <v>0</v>
      </c>
      <c r="D15017" t="s">
        <v>42</v>
      </c>
      <c r="E15017">
        <v>0</v>
      </c>
      <c r="F15017">
        <v>2020</v>
      </c>
    </row>
    <row r="15018" spans="1:6" x14ac:dyDescent="0.25">
      <c r="A15018" t="s">
        <v>2332</v>
      </c>
      <c r="B15018" t="s">
        <v>2350</v>
      </c>
      <c r="C15018" t="b">
        <v>0</v>
      </c>
      <c r="D15018" t="s">
        <v>66</v>
      </c>
      <c r="E15018">
        <v>0</v>
      </c>
      <c r="F15018">
        <v>2020</v>
      </c>
    </row>
    <row r="15019" spans="1:6" x14ac:dyDescent="0.25">
      <c r="A15019" t="s">
        <v>2353</v>
      </c>
      <c r="B15019" t="s">
        <v>2350</v>
      </c>
      <c r="C15019" t="b">
        <v>0</v>
      </c>
      <c r="D15019" t="s">
        <v>52</v>
      </c>
      <c r="E15019">
        <v>2.7949999999999999</v>
      </c>
      <c r="F15019">
        <v>2020</v>
      </c>
    </row>
    <row r="15020" spans="1:6" x14ac:dyDescent="0.25">
      <c r="A15020" t="s">
        <v>2332</v>
      </c>
      <c r="B15020" t="s">
        <v>2350</v>
      </c>
      <c r="C15020" t="b">
        <v>0</v>
      </c>
      <c r="D15020" t="s">
        <v>15</v>
      </c>
      <c r="E15020">
        <v>0</v>
      </c>
      <c r="F15020">
        <v>2020</v>
      </c>
    </row>
    <row r="15021" spans="1:6" x14ac:dyDescent="0.25">
      <c r="A15021" t="s">
        <v>2353</v>
      </c>
      <c r="B15021" t="s">
        <v>2350</v>
      </c>
      <c r="C15021" t="b">
        <v>0</v>
      </c>
      <c r="D15021" t="s">
        <v>108</v>
      </c>
      <c r="E15021">
        <v>12.744</v>
      </c>
      <c r="F15021">
        <v>2020</v>
      </c>
    </row>
    <row r="15022" spans="1:6" x14ac:dyDescent="0.25">
      <c r="A15022" t="s">
        <v>2353</v>
      </c>
      <c r="B15022" t="s">
        <v>2350</v>
      </c>
      <c r="C15022" t="b">
        <v>0</v>
      </c>
      <c r="D15022" t="s">
        <v>6</v>
      </c>
      <c r="E15022">
        <v>2434.0160000000001</v>
      </c>
      <c r="F15022">
        <v>2020</v>
      </c>
    </row>
    <row r="15023" spans="1:6" x14ac:dyDescent="0.25">
      <c r="A15023" t="s">
        <v>2353</v>
      </c>
      <c r="B15023" t="s">
        <v>2350</v>
      </c>
      <c r="C15023" t="b">
        <v>0</v>
      </c>
      <c r="D15023" t="s">
        <v>6</v>
      </c>
      <c r="E15023">
        <v>429.88600000000002</v>
      </c>
      <c r="F15023">
        <v>2020</v>
      </c>
    </row>
    <row r="15024" spans="1:6" x14ac:dyDescent="0.25">
      <c r="A15024" t="s">
        <v>2332</v>
      </c>
      <c r="B15024" t="s">
        <v>2350</v>
      </c>
      <c r="C15024" t="b">
        <v>0</v>
      </c>
      <c r="D15024" t="s">
        <v>79</v>
      </c>
      <c r="E15024">
        <v>0</v>
      </c>
      <c r="F15024">
        <v>2020</v>
      </c>
    </row>
    <row r="15025" spans="1:6" x14ac:dyDescent="0.25">
      <c r="A15025" t="s">
        <v>2353</v>
      </c>
      <c r="B15025" t="s">
        <v>2350</v>
      </c>
      <c r="C15025" t="b">
        <v>0</v>
      </c>
      <c r="D15025" t="s">
        <v>85</v>
      </c>
      <c r="E15025">
        <v>8.4939999999999998</v>
      </c>
      <c r="F15025">
        <v>2020</v>
      </c>
    </row>
    <row r="15026" spans="1:6" x14ac:dyDescent="0.25">
      <c r="A15026" t="s">
        <v>2332</v>
      </c>
      <c r="B15026" t="s">
        <v>2386</v>
      </c>
      <c r="C15026" t="b">
        <v>0</v>
      </c>
      <c r="D15026" t="s">
        <v>111</v>
      </c>
      <c r="E15026">
        <v>0</v>
      </c>
      <c r="F15026">
        <v>2020</v>
      </c>
    </row>
    <row r="15027" spans="1:6" x14ac:dyDescent="0.25">
      <c r="A15027" t="s">
        <v>2353</v>
      </c>
      <c r="B15027" t="s">
        <v>2386</v>
      </c>
      <c r="C15027" t="b">
        <v>0</v>
      </c>
      <c r="D15027" t="s">
        <v>15</v>
      </c>
      <c r="E15027">
        <v>20919.812999999998</v>
      </c>
      <c r="F15027">
        <v>2020</v>
      </c>
    </row>
    <row r="15028" spans="1:6" x14ac:dyDescent="0.25">
      <c r="A15028" t="s">
        <v>2332</v>
      </c>
      <c r="B15028" t="s">
        <v>2352</v>
      </c>
      <c r="C15028" t="b">
        <v>0</v>
      </c>
      <c r="D15028" t="s">
        <v>15</v>
      </c>
      <c r="E15028">
        <v>0</v>
      </c>
      <c r="F15028">
        <v>2020</v>
      </c>
    </row>
    <row r="15029" spans="1:6" x14ac:dyDescent="0.25">
      <c r="A15029" t="s">
        <v>2353</v>
      </c>
      <c r="B15029" t="s">
        <v>2352</v>
      </c>
      <c r="C15029" t="b">
        <v>0</v>
      </c>
      <c r="D15029" t="s">
        <v>85</v>
      </c>
      <c r="E15029">
        <v>10163.576999999999</v>
      </c>
      <c r="F15029">
        <v>2020</v>
      </c>
    </row>
    <row r="15030" spans="1:6" x14ac:dyDescent="0.25">
      <c r="A15030" t="s">
        <v>2332</v>
      </c>
      <c r="B15030" t="s">
        <v>2352</v>
      </c>
      <c r="C15030" t="b">
        <v>0</v>
      </c>
      <c r="D15030" t="s">
        <v>42</v>
      </c>
      <c r="E15030">
        <v>0</v>
      </c>
      <c r="F15030">
        <v>2020</v>
      </c>
    </row>
    <row r="15031" spans="1:6" x14ac:dyDescent="0.25">
      <c r="A15031" t="s">
        <v>2353</v>
      </c>
      <c r="B15031" t="s">
        <v>2352</v>
      </c>
      <c r="C15031" t="b">
        <v>0</v>
      </c>
      <c r="D15031" t="s">
        <v>52</v>
      </c>
      <c r="E15031">
        <v>258.65300000000002</v>
      </c>
      <c r="F15031">
        <v>2020</v>
      </c>
    </row>
    <row r="15032" spans="1:6" x14ac:dyDescent="0.25">
      <c r="A15032" t="s">
        <v>2353</v>
      </c>
      <c r="B15032" t="s">
        <v>2352</v>
      </c>
      <c r="C15032" t="b">
        <v>0</v>
      </c>
      <c r="D15032" t="s">
        <v>100</v>
      </c>
      <c r="E15032">
        <v>8326.4110000000001</v>
      </c>
      <c r="F15032">
        <v>2020</v>
      </c>
    </row>
    <row r="15033" spans="1:6" x14ac:dyDescent="0.25">
      <c r="A15033" t="s">
        <v>2332</v>
      </c>
      <c r="B15033" t="s">
        <v>2352</v>
      </c>
      <c r="C15033" t="b">
        <v>0</v>
      </c>
      <c r="D15033" t="s">
        <v>114</v>
      </c>
      <c r="E15033">
        <v>0</v>
      </c>
      <c r="F15033">
        <v>2020</v>
      </c>
    </row>
    <row r="15034" spans="1:6" x14ac:dyDescent="0.25">
      <c r="A15034" t="s">
        <v>2332</v>
      </c>
      <c r="B15034" t="s">
        <v>2352</v>
      </c>
      <c r="C15034" t="b">
        <v>0</v>
      </c>
      <c r="D15034" t="s">
        <v>66</v>
      </c>
      <c r="E15034">
        <v>0</v>
      </c>
      <c r="F15034">
        <v>2020</v>
      </c>
    </row>
    <row r="15035" spans="1:6" x14ac:dyDescent="0.25">
      <c r="A15035" t="s">
        <v>2353</v>
      </c>
      <c r="B15035" t="s">
        <v>2386</v>
      </c>
      <c r="C15035" t="b">
        <v>0</v>
      </c>
      <c r="D15035" t="s">
        <v>88</v>
      </c>
      <c r="E15035">
        <v>8374.6</v>
      </c>
      <c r="F15035">
        <v>2020</v>
      </c>
    </row>
    <row r="15036" spans="1:6" x14ac:dyDescent="0.25">
      <c r="A15036" t="s">
        <v>2332</v>
      </c>
      <c r="B15036" t="s">
        <v>2372</v>
      </c>
      <c r="C15036" t="b">
        <v>0</v>
      </c>
      <c r="D15036" t="s">
        <v>15</v>
      </c>
      <c r="E15036">
        <v>0</v>
      </c>
      <c r="F15036">
        <v>2020</v>
      </c>
    </row>
    <row r="15037" spans="1:6" x14ac:dyDescent="0.25">
      <c r="A15037" t="s">
        <v>2353</v>
      </c>
      <c r="B15037" t="s">
        <v>2401</v>
      </c>
      <c r="C15037" t="b">
        <v>0</v>
      </c>
      <c r="D15037" t="s">
        <v>15</v>
      </c>
      <c r="E15037">
        <v>16292.656999999999</v>
      </c>
      <c r="F15037">
        <v>2020</v>
      </c>
    </row>
    <row r="15038" spans="1:6" x14ac:dyDescent="0.25">
      <c r="A15038" t="s">
        <v>2353</v>
      </c>
      <c r="B15038" t="s">
        <v>2401</v>
      </c>
      <c r="C15038" t="b">
        <v>0</v>
      </c>
      <c r="D15038" t="s">
        <v>119</v>
      </c>
      <c r="E15038">
        <v>1489.383</v>
      </c>
      <c r="F15038">
        <v>2020</v>
      </c>
    </row>
    <row r="15039" spans="1:6" x14ac:dyDescent="0.25">
      <c r="A15039" t="s">
        <v>2353</v>
      </c>
      <c r="B15039" t="s">
        <v>2401</v>
      </c>
      <c r="C15039" t="b">
        <v>0</v>
      </c>
      <c r="D15039" t="s">
        <v>85</v>
      </c>
      <c r="E15039">
        <v>1276.8240000000001</v>
      </c>
      <c r="F15039">
        <v>2020</v>
      </c>
    </row>
    <row r="15040" spans="1:6" x14ac:dyDescent="0.25">
      <c r="A15040" t="s">
        <v>2353</v>
      </c>
      <c r="B15040" t="s">
        <v>2401</v>
      </c>
      <c r="C15040" t="b">
        <v>0</v>
      </c>
      <c r="D15040" t="s">
        <v>52</v>
      </c>
      <c r="E15040">
        <v>1073.335</v>
      </c>
      <c r="F15040">
        <v>2020</v>
      </c>
    </row>
    <row r="15041" spans="1:6" x14ac:dyDescent="0.25">
      <c r="A15041" t="s">
        <v>2353</v>
      </c>
      <c r="B15041" t="s">
        <v>2401</v>
      </c>
      <c r="C15041" t="b">
        <v>0</v>
      </c>
      <c r="D15041" t="s">
        <v>82</v>
      </c>
      <c r="E15041">
        <v>3607.9189999999999</v>
      </c>
      <c r="F15041">
        <v>2020</v>
      </c>
    </row>
    <row r="15042" spans="1:6" x14ac:dyDescent="0.25">
      <c r="A15042" t="s">
        <v>2353</v>
      </c>
      <c r="B15042" t="s">
        <v>2401</v>
      </c>
      <c r="C15042" t="b">
        <v>0</v>
      </c>
      <c r="D15042" t="s">
        <v>103</v>
      </c>
      <c r="E15042">
        <v>1199.154</v>
      </c>
      <c r="F15042">
        <v>2020</v>
      </c>
    </row>
    <row r="15043" spans="1:6" x14ac:dyDescent="0.25">
      <c r="A15043" t="s">
        <v>2353</v>
      </c>
      <c r="B15043" t="s">
        <v>2401</v>
      </c>
      <c r="C15043" t="b">
        <v>0</v>
      </c>
      <c r="D15043" t="s">
        <v>37</v>
      </c>
      <c r="E15043">
        <v>690.89400000000001</v>
      </c>
      <c r="F15043">
        <v>2020</v>
      </c>
    </row>
    <row r="15044" spans="1:6" x14ac:dyDescent="0.25">
      <c r="A15044" t="s">
        <v>2353</v>
      </c>
      <c r="B15044" t="s">
        <v>2401</v>
      </c>
      <c r="C15044" t="b">
        <v>0</v>
      </c>
      <c r="D15044" t="s">
        <v>131</v>
      </c>
      <c r="E15044">
        <v>8008.2190000000001</v>
      </c>
      <c r="F15044">
        <v>2020</v>
      </c>
    </row>
    <row r="15045" spans="1:6" x14ac:dyDescent="0.25">
      <c r="A15045" t="s">
        <v>2353</v>
      </c>
      <c r="B15045" t="s">
        <v>2401</v>
      </c>
      <c r="C15045" t="b">
        <v>0</v>
      </c>
      <c r="D15045" t="s">
        <v>15</v>
      </c>
      <c r="E15045">
        <v>1400.2840000000001</v>
      </c>
      <c r="F15045">
        <v>2020</v>
      </c>
    </row>
    <row r="15046" spans="1:6" x14ac:dyDescent="0.25">
      <c r="A15046" t="s">
        <v>2353</v>
      </c>
      <c r="B15046" t="s">
        <v>2401</v>
      </c>
      <c r="C15046" t="b">
        <v>0</v>
      </c>
      <c r="D15046" t="s">
        <v>15</v>
      </c>
      <c r="E15046">
        <v>2107.4259999999999</v>
      </c>
      <c r="F15046">
        <v>2020</v>
      </c>
    </row>
    <row r="15047" spans="1:6" x14ac:dyDescent="0.25">
      <c r="A15047" t="s">
        <v>2353</v>
      </c>
      <c r="B15047" t="s">
        <v>2401</v>
      </c>
      <c r="C15047" t="b">
        <v>0</v>
      </c>
      <c r="D15047" t="s">
        <v>55</v>
      </c>
      <c r="E15047">
        <v>7808.4750000000004</v>
      </c>
      <c r="F15047">
        <v>2020</v>
      </c>
    </row>
    <row r="15048" spans="1:6" x14ac:dyDescent="0.25">
      <c r="A15048" t="s">
        <v>2353</v>
      </c>
      <c r="B15048" t="s">
        <v>2401</v>
      </c>
      <c r="C15048" t="b">
        <v>0</v>
      </c>
      <c r="D15048" t="s">
        <v>35</v>
      </c>
      <c r="E15048">
        <v>202.16399999999999</v>
      </c>
      <c r="F15048">
        <v>2020</v>
      </c>
    </row>
    <row r="15049" spans="1:6" x14ac:dyDescent="0.25">
      <c r="A15049" t="s">
        <v>2353</v>
      </c>
      <c r="B15049" t="s">
        <v>2401</v>
      </c>
      <c r="C15049" t="b">
        <v>0</v>
      </c>
      <c r="D15049" t="s">
        <v>3</v>
      </c>
      <c r="E15049">
        <v>16914.477999999999</v>
      </c>
      <c r="F15049">
        <v>2020</v>
      </c>
    </row>
    <row r="15050" spans="1:6" x14ac:dyDescent="0.25">
      <c r="A15050" t="s">
        <v>2353</v>
      </c>
      <c r="B15050" t="s">
        <v>2401</v>
      </c>
      <c r="C15050" t="b">
        <v>0</v>
      </c>
      <c r="D15050" t="s">
        <v>85</v>
      </c>
      <c r="E15050">
        <v>147.405</v>
      </c>
      <c r="F15050">
        <v>2020</v>
      </c>
    </row>
    <row r="15051" spans="1:6" x14ac:dyDescent="0.25">
      <c r="A15051" t="s">
        <v>2353</v>
      </c>
      <c r="B15051" t="s">
        <v>2401</v>
      </c>
      <c r="C15051" t="b">
        <v>0</v>
      </c>
      <c r="D15051" t="s">
        <v>60</v>
      </c>
      <c r="E15051">
        <v>3849.723</v>
      </c>
      <c r="F15051">
        <v>2020</v>
      </c>
    </row>
    <row r="15052" spans="1:6" x14ac:dyDescent="0.25">
      <c r="A15052" t="s">
        <v>2353</v>
      </c>
      <c r="B15052" t="s">
        <v>2401</v>
      </c>
      <c r="C15052" t="b">
        <v>0</v>
      </c>
      <c r="D15052" t="s">
        <v>88</v>
      </c>
      <c r="E15052">
        <v>20803.420999999998</v>
      </c>
      <c r="F15052">
        <v>2020</v>
      </c>
    </row>
    <row r="15053" spans="1:6" x14ac:dyDescent="0.25">
      <c r="A15053" t="s">
        <v>2353</v>
      </c>
      <c r="B15053" t="s">
        <v>2345</v>
      </c>
      <c r="C15053" t="b">
        <v>0</v>
      </c>
      <c r="D15053" t="s">
        <v>3</v>
      </c>
      <c r="E15053">
        <v>176063.17</v>
      </c>
      <c r="F15053">
        <v>2020</v>
      </c>
    </row>
    <row r="15054" spans="1:6" x14ac:dyDescent="0.25">
      <c r="A15054" t="s">
        <v>2332</v>
      </c>
      <c r="B15054" t="s">
        <v>2345</v>
      </c>
      <c r="C15054" t="b">
        <v>0</v>
      </c>
      <c r="D15054" t="s">
        <v>131</v>
      </c>
      <c r="E15054">
        <v>0</v>
      </c>
      <c r="F15054">
        <v>2020</v>
      </c>
    </row>
    <row r="15055" spans="1:6" x14ac:dyDescent="0.25">
      <c r="A15055" t="s">
        <v>2353</v>
      </c>
      <c r="B15055" t="s">
        <v>2350</v>
      </c>
      <c r="C15055" t="b">
        <v>0</v>
      </c>
      <c r="D15055" t="s">
        <v>66</v>
      </c>
      <c r="E15055">
        <v>1297.2439999999999</v>
      </c>
      <c r="F15055">
        <v>2020</v>
      </c>
    </row>
    <row r="15056" spans="1:6" x14ac:dyDescent="0.25">
      <c r="A15056" t="s">
        <v>2353</v>
      </c>
      <c r="B15056" t="s">
        <v>2350</v>
      </c>
      <c r="C15056" t="b">
        <v>0</v>
      </c>
      <c r="D15056" t="s">
        <v>71</v>
      </c>
      <c r="E15056">
        <v>118.473</v>
      </c>
      <c r="F15056">
        <v>2020</v>
      </c>
    </row>
    <row r="15057" spans="1:6" x14ac:dyDescent="0.25">
      <c r="A15057" t="s">
        <v>2332</v>
      </c>
      <c r="B15057" t="s">
        <v>2350</v>
      </c>
      <c r="C15057" t="b">
        <v>0</v>
      </c>
      <c r="D15057" t="s">
        <v>16</v>
      </c>
      <c r="E15057">
        <v>0</v>
      </c>
      <c r="F15057">
        <v>2020</v>
      </c>
    </row>
    <row r="15058" spans="1:6" x14ac:dyDescent="0.25">
      <c r="A15058" t="s">
        <v>2353</v>
      </c>
      <c r="B15058" t="s">
        <v>2350</v>
      </c>
      <c r="C15058" t="b">
        <v>0</v>
      </c>
      <c r="D15058" t="s">
        <v>122</v>
      </c>
      <c r="E15058">
        <v>100.149</v>
      </c>
      <c r="F15058">
        <v>2020</v>
      </c>
    </row>
    <row r="15059" spans="1:6" x14ac:dyDescent="0.25">
      <c r="A15059" t="s">
        <v>2332</v>
      </c>
      <c r="B15059" t="s">
        <v>2350</v>
      </c>
      <c r="C15059" t="b">
        <v>0</v>
      </c>
      <c r="D15059" t="s">
        <v>58</v>
      </c>
      <c r="E15059">
        <v>0</v>
      </c>
      <c r="F15059">
        <v>2020</v>
      </c>
    </row>
    <row r="15060" spans="1:6" x14ac:dyDescent="0.25">
      <c r="A15060" t="s">
        <v>2332</v>
      </c>
      <c r="B15060" t="s">
        <v>2350</v>
      </c>
      <c r="C15060" t="b">
        <v>0</v>
      </c>
      <c r="D15060" t="s">
        <v>35</v>
      </c>
      <c r="E15060">
        <v>0</v>
      </c>
      <c r="F15060">
        <v>2020</v>
      </c>
    </row>
    <row r="15061" spans="1:6" x14ac:dyDescent="0.25">
      <c r="A15061" t="s">
        <v>2332</v>
      </c>
      <c r="B15061" t="s">
        <v>2350</v>
      </c>
      <c r="C15061" t="b">
        <v>0</v>
      </c>
      <c r="D15061" t="s">
        <v>93</v>
      </c>
      <c r="E15061">
        <v>0</v>
      </c>
      <c r="F15061">
        <v>2020</v>
      </c>
    </row>
    <row r="15062" spans="1:6" x14ac:dyDescent="0.25">
      <c r="A15062" t="s">
        <v>2332</v>
      </c>
      <c r="B15062" t="s">
        <v>2350</v>
      </c>
      <c r="C15062" t="b">
        <v>0</v>
      </c>
      <c r="D15062" t="s">
        <v>131</v>
      </c>
      <c r="E15062">
        <v>0</v>
      </c>
      <c r="F15062">
        <v>2020</v>
      </c>
    </row>
    <row r="15063" spans="1:6" x14ac:dyDescent="0.25">
      <c r="A15063" t="s">
        <v>2332</v>
      </c>
      <c r="B15063" t="s">
        <v>2350</v>
      </c>
      <c r="C15063" t="b">
        <v>0</v>
      </c>
      <c r="D15063" t="s">
        <v>131</v>
      </c>
      <c r="E15063">
        <v>0</v>
      </c>
      <c r="F15063">
        <v>2020</v>
      </c>
    </row>
    <row r="15064" spans="1:6" x14ac:dyDescent="0.25">
      <c r="A15064" t="s">
        <v>2332</v>
      </c>
      <c r="B15064" t="s">
        <v>2350</v>
      </c>
      <c r="C15064" t="b">
        <v>0</v>
      </c>
      <c r="D15064" t="s">
        <v>24</v>
      </c>
      <c r="E15064">
        <v>0</v>
      </c>
      <c r="F15064">
        <v>2020</v>
      </c>
    </row>
    <row r="15065" spans="1:6" x14ac:dyDescent="0.25">
      <c r="A15065" t="s">
        <v>2353</v>
      </c>
      <c r="B15065" t="s">
        <v>2350</v>
      </c>
      <c r="C15065" t="b">
        <v>0</v>
      </c>
      <c r="D15065" t="s">
        <v>55</v>
      </c>
      <c r="E15065">
        <v>13.048999999999999</v>
      </c>
      <c r="F15065">
        <v>2020</v>
      </c>
    </row>
    <row r="15066" spans="1:6" x14ac:dyDescent="0.25">
      <c r="A15066" t="s">
        <v>2353</v>
      </c>
      <c r="B15066" t="s">
        <v>2371</v>
      </c>
      <c r="C15066" t="b">
        <v>0</v>
      </c>
      <c r="D15066" t="s">
        <v>48</v>
      </c>
      <c r="E15066">
        <v>180747.59</v>
      </c>
      <c r="F15066">
        <v>2020</v>
      </c>
    </row>
    <row r="15067" spans="1:6" x14ac:dyDescent="0.25">
      <c r="A15067" t="s">
        <v>2353</v>
      </c>
      <c r="B15067" t="s">
        <v>2347</v>
      </c>
      <c r="C15067" t="b">
        <v>0</v>
      </c>
      <c r="D15067" t="s">
        <v>82</v>
      </c>
      <c r="E15067">
        <v>42676.366000000002</v>
      </c>
      <c r="F15067">
        <v>2020</v>
      </c>
    </row>
    <row r="15068" spans="1:6" x14ac:dyDescent="0.25">
      <c r="A15068" t="s">
        <v>2353</v>
      </c>
      <c r="B15068" t="s">
        <v>2347</v>
      </c>
      <c r="C15068" t="b">
        <v>0</v>
      </c>
      <c r="D15068" t="s">
        <v>114</v>
      </c>
      <c r="E15068">
        <v>11063.918</v>
      </c>
      <c r="F15068">
        <v>2020</v>
      </c>
    </row>
    <row r="15069" spans="1:6" x14ac:dyDescent="0.25">
      <c r="A15069" t="s">
        <v>2353</v>
      </c>
      <c r="B15069" t="s">
        <v>2347</v>
      </c>
      <c r="C15069" t="b">
        <v>0</v>
      </c>
      <c r="D15069" t="s">
        <v>35</v>
      </c>
      <c r="E15069">
        <v>1601.44</v>
      </c>
      <c r="F15069">
        <v>2020</v>
      </c>
    </row>
    <row r="15070" spans="1:6" x14ac:dyDescent="0.25">
      <c r="A15070" t="s">
        <v>2353</v>
      </c>
      <c r="B15070" t="s">
        <v>2347</v>
      </c>
      <c r="C15070" t="b">
        <v>0</v>
      </c>
      <c r="D15070" t="s">
        <v>114</v>
      </c>
      <c r="E15070">
        <v>2889.5529999999999</v>
      </c>
      <c r="F15070">
        <v>2020</v>
      </c>
    </row>
    <row r="15071" spans="1:6" x14ac:dyDescent="0.25">
      <c r="A15071" t="s">
        <v>2332</v>
      </c>
      <c r="B15071" t="s">
        <v>2347</v>
      </c>
      <c r="C15071" t="b">
        <v>0</v>
      </c>
      <c r="D15071" t="s">
        <v>131</v>
      </c>
      <c r="E15071">
        <v>0</v>
      </c>
      <c r="F15071">
        <v>2020</v>
      </c>
    </row>
    <row r="15072" spans="1:6" x14ac:dyDescent="0.25">
      <c r="A15072" t="s">
        <v>2353</v>
      </c>
      <c r="B15072" t="s">
        <v>2347</v>
      </c>
      <c r="C15072" t="b">
        <v>0</v>
      </c>
      <c r="D15072" t="s">
        <v>15</v>
      </c>
      <c r="E15072">
        <v>556.32399999999996</v>
      </c>
      <c r="F15072">
        <v>2020</v>
      </c>
    </row>
    <row r="15073" spans="1:6" x14ac:dyDescent="0.25">
      <c r="A15073" t="s">
        <v>2353</v>
      </c>
      <c r="B15073" t="s">
        <v>2347</v>
      </c>
      <c r="C15073" t="b">
        <v>0</v>
      </c>
      <c r="D15073" t="s">
        <v>48</v>
      </c>
      <c r="E15073">
        <v>2394.6930000000002</v>
      </c>
      <c r="F15073">
        <v>2020</v>
      </c>
    </row>
    <row r="15074" spans="1:6" x14ac:dyDescent="0.25">
      <c r="A15074" t="s">
        <v>2353</v>
      </c>
      <c r="B15074" t="s">
        <v>2347</v>
      </c>
      <c r="C15074" t="b">
        <v>0</v>
      </c>
      <c r="D15074" t="s">
        <v>55</v>
      </c>
      <c r="E15074">
        <v>5812.1940000000004</v>
      </c>
      <c r="F15074">
        <v>2020</v>
      </c>
    </row>
    <row r="15075" spans="1:6" x14ac:dyDescent="0.25">
      <c r="A15075" t="s">
        <v>2353</v>
      </c>
      <c r="B15075" t="s">
        <v>2347</v>
      </c>
      <c r="C15075" t="b">
        <v>0</v>
      </c>
      <c r="D15075" t="s">
        <v>3</v>
      </c>
      <c r="E15075">
        <v>12267.767</v>
      </c>
      <c r="F15075">
        <v>2020</v>
      </c>
    </row>
    <row r="15076" spans="1:6" x14ac:dyDescent="0.25">
      <c r="A15076" t="s">
        <v>2332</v>
      </c>
      <c r="B15076" t="s">
        <v>2347</v>
      </c>
      <c r="C15076" t="b">
        <v>0</v>
      </c>
      <c r="D15076" t="s">
        <v>24</v>
      </c>
      <c r="E15076">
        <v>0</v>
      </c>
      <c r="F15076">
        <v>2020</v>
      </c>
    </row>
    <row r="15077" spans="1:6" x14ac:dyDescent="0.25">
      <c r="A15077" t="s">
        <v>2332</v>
      </c>
      <c r="B15077" t="s">
        <v>2347</v>
      </c>
      <c r="C15077" t="b">
        <v>0</v>
      </c>
      <c r="D15077" t="s">
        <v>122</v>
      </c>
      <c r="E15077">
        <v>0</v>
      </c>
      <c r="F15077">
        <v>2020</v>
      </c>
    </row>
    <row r="15078" spans="1:6" x14ac:dyDescent="0.25">
      <c r="A15078" t="s">
        <v>2332</v>
      </c>
      <c r="B15078" t="s">
        <v>2347</v>
      </c>
      <c r="C15078" t="b">
        <v>0</v>
      </c>
      <c r="D15078" t="s">
        <v>55</v>
      </c>
      <c r="E15078">
        <v>708.1</v>
      </c>
      <c r="F15078">
        <v>2020</v>
      </c>
    </row>
    <row r="15079" spans="1:6" x14ac:dyDescent="0.25">
      <c r="A15079" t="s">
        <v>2332</v>
      </c>
      <c r="B15079" t="s">
        <v>2347</v>
      </c>
      <c r="C15079" t="b">
        <v>0</v>
      </c>
      <c r="D15079" t="s">
        <v>52</v>
      </c>
      <c r="E15079">
        <v>0</v>
      </c>
      <c r="F15079">
        <v>2020</v>
      </c>
    </row>
    <row r="15080" spans="1:6" x14ac:dyDescent="0.25">
      <c r="A15080" t="s">
        <v>2332</v>
      </c>
      <c r="B15080" t="s">
        <v>2347</v>
      </c>
      <c r="C15080" t="b">
        <v>0</v>
      </c>
      <c r="D15080" t="s">
        <v>15</v>
      </c>
      <c r="E15080">
        <v>0</v>
      </c>
      <c r="F15080">
        <v>2020</v>
      </c>
    </row>
    <row r="15081" spans="1:6" x14ac:dyDescent="0.25">
      <c r="A15081" t="s">
        <v>2332</v>
      </c>
      <c r="B15081" t="s">
        <v>2347</v>
      </c>
      <c r="C15081" t="b">
        <v>0</v>
      </c>
      <c r="D15081" t="s">
        <v>114</v>
      </c>
      <c r="E15081">
        <v>0</v>
      </c>
      <c r="F15081">
        <v>2020</v>
      </c>
    </row>
    <row r="15082" spans="1:6" x14ac:dyDescent="0.25">
      <c r="A15082" t="s">
        <v>2332</v>
      </c>
      <c r="B15082" t="s">
        <v>2347</v>
      </c>
      <c r="C15082" t="b">
        <v>0</v>
      </c>
      <c r="D15082" t="s">
        <v>16</v>
      </c>
      <c r="E15082">
        <v>0</v>
      </c>
      <c r="F15082">
        <v>2020</v>
      </c>
    </row>
    <row r="15083" spans="1:6" x14ac:dyDescent="0.25">
      <c r="A15083" t="s">
        <v>2332</v>
      </c>
      <c r="B15083" t="s">
        <v>2347</v>
      </c>
      <c r="C15083" t="b">
        <v>0</v>
      </c>
      <c r="D15083" t="s">
        <v>85</v>
      </c>
      <c r="E15083">
        <v>0</v>
      </c>
      <c r="F15083">
        <v>2020</v>
      </c>
    </row>
    <row r="15084" spans="1:6" x14ac:dyDescent="0.25">
      <c r="A15084" t="s">
        <v>2332</v>
      </c>
      <c r="B15084" t="s">
        <v>2347</v>
      </c>
      <c r="C15084" t="b">
        <v>0</v>
      </c>
      <c r="D15084" t="s">
        <v>63</v>
      </c>
      <c r="E15084">
        <v>0</v>
      </c>
      <c r="F15084">
        <v>2020</v>
      </c>
    </row>
    <row r="15085" spans="1:6" x14ac:dyDescent="0.25">
      <c r="A15085" t="s">
        <v>2353</v>
      </c>
      <c r="B15085" t="s">
        <v>2347</v>
      </c>
      <c r="C15085" t="b">
        <v>0</v>
      </c>
      <c r="D15085" t="s">
        <v>48</v>
      </c>
      <c r="E15085">
        <v>35924.957000000002</v>
      </c>
      <c r="F15085">
        <v>2020</v>
      </c>
    </row>
    <row r="15086" spans="1:6" x14ac:dyDescent="0.25">
      <c r="A15086" t="s">
        <v>2332</v>
      </c>
      <c r="B15086" t="s">
        <v>2347</v>
      </c>
      <c r="C15086" t="b">
        <v>0</v>
      </c>
      <c r="D15086" t="s">
        <v>58</v>
      </c>
      <c r="E15086">
        <v>0</v>
      </c>
      <c r="F15086">
        <v>2020</v>
      </c>
    </row>
    <row r="15087" spans="1:6" x14ac:dyDescent="0.25">
      <c r="A15087" t="s">
        <v>2332</v>
      </c>
      <c r="B15087" t="s">
        <v>2347</v>
      </c>
      <c r="C15087" t="b">
        <v>0</v>
      </c>
      <c r="D15087" t="s">
        <v>58</v>
      </c>
      <c r="E15087">
        <v>0</v>
      </c>
      <c r="F15087">
        <v>2020</v>
      </c>
    </row>
    <row r="15088" spans="1:6" x14ac:dyDescent="0.25">
      <c r="A15088" t="s">
        <v>2332</v>
      </c>
      <c r="B15088" t="s">
        <v>2368</v>
      </c>
      <c r="C15088" t="b">
        <v>0</v>
      </c>
      <c r="D15088" t="s">
        <v>40</v>
      </c>
      <c r="E15088">
        <v>0</v>
      </c>
      <c r="F15088">
        <v>2020</v>
      </c>
    </row>
    <row r="15089" spans="1:6" x14ac:dyDescent="0.25">
      <c r="A15089" t="s">
        <v>2332</v>
      </c>
      <c r="B15089" t="s">
        <v>2386</v>
      </c>
      <c r="C15089" t="b">
        <v>0</v>
      </c>
      <c r="D15089" t="s">
        <v>131</v>
      </c>
      <c r="E15089">
        <v>0</v>
      </c>
      <c r="F15089">
        <v>2020</v>
      </c>
    </row>
    <row r="15090" spans="1:6" x14ac:dyDescent="0.25">
      <c r="A15090" t="s">
        <v>2353</v>
      </c>
      <c r="B15090" t="s">
        <v>2372</v>
      </c>
      <c r="C15090" t="b">
        <v>0</v>
      </c>
      <c r="D15090" t="s">
        <v>114</v>
      </c>
      <c r="E15090">
        <v>4488.4650000000001</v>
      </c>
      <c r="F15090">
        <v>2020</v>
      </c>
    </row>
    <row r="15091" spans="1:6" x14ac:dyDescent="0.25">
      <c r="A15091" t="s">
        <v>2353</v>
      </c>
      <c r="B15091" t="s">
        <v>2372</v>
      </c>
      <c r="C15091" t="b">
        <v>0</v>
      </c>
      <c r="D15091" t="s">
        <v>15</v>
      </c>
      <c r="E15091">
        <v>1311.1959999999999</v>
      </c>
      <c r="F15091">
        <v>2020</v>
      </c>
    </row>
    <row r="15092" spans="1:6" x14ac:dyDescent="0.25">
      <c r="A15092" t="s">
        <v>2332</v>
      </c>
      <c r="B15092" t="s">
        <v>2372</v>
      </c>
      <c r="C15092" t="b">
        <v>0</v>
      </c>
      <c r="D15092" t="s">
        <v>55</v>
      </c>
      <c r="E15092">
        <v>0</v>
      </c>
      <c r="F15092">
        <v>2020</v>
      </c>
    </row>
    <row r="15093" spans="1:6" x14ac:dyDescent="0.25">
      <c r="A15093" t="s">
        <v>2353</v>
      </c>
      <c r="B15093" t="s">
        <v>2350</v>
      </c>
      <c r="C15093" t="b">
        <v>0</v>
      </c>
      <c r="D15093" t="s">
        <v>114</v>
      </c>
      <c r="E15093">
        <v>5551.2529999999997</v>
      </c>
      <c r="F15093">
        <v>2020</v>
      </c>
    </row>
    <row r="15094" spans="1:6" x14ac:dyDescent="0.25">
      <c r="A15094" t="s">
        <v>2332</v>
      </c>
      <c r="B15094" t="s">
        <v>2372</v>
      </c>
      <c r="C15094" t="b">
        <v>0</v>
      </c>
      <c r="D15094" t="s">
        <v>48</v>
      </c>
      <c r="E15094">
        <v>0</v>
      </c>
      <c r="F15094">
        <v>2020</v>
      </c>
    </row>
    <row r="15095" spans="1:6" x14ac:dyDescent="0.25">
      <c r="A15095" t="s">
        <v>2332</v>
      </c>
      <c r="B15095" t="s">
        <v>2372</v>
      </c>
      <c r="C15095" t="b">
        <v>0</v>
      </c>
      <c r="D15095" t="s">
        <v>37</v>
      </c>
      <c r="E15095">
        <v>0</v>
      </c>
      <c r="F15095">
        <v>2020</v>
      </c>
    </row>
    <row r="15096" spans="1:6" x14ac:dyDescent="0.25">
      <c r="A15096" t="s">
        <v>2353</v>
      </c>
      <c r="B15096" t="s">
        <v>2345</v>
      </c>
      <c r="C15096" t="b">
        <v>0</v>
      </c>
      <c r="D15096" t="s">
        <v>71</v>
      </c>
      <c r="E15096">
        <v>43695.694000000003</v>
      </c>
      <c r="F15096">
        <v>2020</v>
      </c>
    </row>
    <row r="15097" spans="1:6" x14ac:dyDescent="0.25">
      <c r="A15097" t="s">
        <v>2353</v>
      </c>
      <c r="B15097" t="s">
        <v>2345</v>
      </c>
      <c r="C15097" t="b">
        <v>0</v>
      </c>
      <c r="D15097" t="s">
        <v>66</v>
      </c>
      <c r="E15097">
        <v>559794.6</v>
      </c>
      <c r="F15097">
        <v>2020</v>
      </c>
    </row>
    <row r="15098" spans="1:6" x14ac:dyDescent="0.25">
      <c r="A15098" t="s">
        <v>2332</v>
      </c>
      <c r="B15098" t="s">
        <v>2350</v>
      </c>
      <c r="C15098" t="b">
        <v>0</v>
      </c>
      <c r="D15098" t="s">
        <v>63</v>
      </c>
      <c r="E15098">
        <v>0</v>
      </c>
      <c r="F15098">
        <v>2020</v>
      </c>
    </row>
    <row r="15099" spans="1:6" x14ac:dyDescent="0.25">
      <c r="A15099" t="s">
        <v>2353</v>
      </c>
      <c r="B15099" t="s">
        <v>2350</v>
      </c>
      <c r="C15099" t="b">
        <v>0</v>
      </c>
      <c r="D15099" t="s">
        <v>122</v>
      </c>
      <c r="E15099">
        <v>3074.7689999999998</v>
      </c>
      <c r="F15099">
        <v>2020</v>
      </c>
    </row>
    <row r="15100" spans="1:6" x14ac:dyDescent="0.25">
      <c r="A15100" t="s">
        <v>2332</v>
      </c>
      <c r="B15100" t="s">
        <v>2350</v>
      </c>
      <c r="C15100" t="b">
        <v>0</v>
      </c>
      <c r="D15100" t="s">
        <v>58</v>
      </c>
      <c r="E15100">
        <v>0</v>
      </c>
      <c r="F15100">
        <v>2020</v>
      </c>
    </row>
    <row r="15101" spans="1:6" x14ac:dyDescent="0.25">
      <c r="A15101" t="s">
        <v>2353</v>
      </c>
      <c r="B15101" t="s">
        <v>2350</v>
      </c>
      <c r="C15101" t="b">
        <v>0</v>
      </c>
      <c r="D15101" t="s">
        <v>55</v>
      </c>
      <c r="E15101">
        <v>3872.8580000000002</v>
      </c>
      <c r="F15101">
        <v>2020</v>
      </c>
    </row>
    <row r="15102" spans="1:6" x14ac:dyDescent="0.25">
      <c r="A15102" t="s">
        <v>2353</v>
      </c>
      <c r="B15102" t="s">
        <v>2345</v>
      </c>
      <c r="C15102" t="b">
        <v>0</v>
      </c>
      <c r="D15102" t="s">
        <v>35</v>
      </c>
      <c r="E15102">
        <v>39535.743999999999</v>
      </c>
      <c r="F15102">
        <v>2020</v>
      </c>
    </row>
    <row r="15103" spans="1:6" x14ac:dyDescent="0.25">
      <c r="A15103" t="s">
        <v>2353</v>
      </c>
      <c r="B15103" t="s">
        <v>2345</v>
      </c>
      <c r="C15103" t="b">
        <v>0</v>
      </c>
      <c r="D15103" t="s">
        <v>71</v>
      </c>
      <c r="E15103">
        <v>48627.837</v>
      </c>
      <c r="F15103">
        <v>2020</v>
      </c>
    </row>
    <row r="15104" spans="1:6" x14ac:dyDescent="0.25">
      <c r="A15104" t="s">
        <v>2332</v>
      </c>
      <c r="B15104" t="s">
        <v>2345</v>
      </c>
      <c r="C15104" t="b">
        <v>0</v>
      </c>
      <c r="D15104" t="s">
        <v>66</v>
      </c>
      <c r="E15104">
        <v>0</v>
      </c>
      <c r="F15104">
        <v>2020</v>
      </c>
    </row>
    <row r="15105" spans="1:6" x14ac:dyDescent="0.25">
      <c r="A15105" t="s">
        <v>2332</v>
      </c>
      <c r="B15105" t="s">
        <v>2345</v>
      </c>
      <c r="C15105" t="b">
        <v>0</v>
      </c>
      <c r="D15105" t="s">
        <v>3</v>
      </c>
      <c r="E15105">
        <v>0</v>
      </c>
      <c r="F15105">
        <v>2020</v>
      </c>
    </row>
    <row r="15106" spans="1:6" x14ac:dyDescent="0.25">
      <c r="A15106" t="s">
        <v>2353</v>
      </c>
      <c r="B15106" t="s">
        <v>2386</v>
      </c>
      <c r="C15106" t="b">
        <v>0</v>
      </c>
      <c r="D15106" t="s">
        <v>24</v>
      </c>
      <c r="E15106">
        <v>47365.02</v>
      </c>
      <c r="F15106">
        <v>2020</v>
      </c>
    </row>
    <row r="15107" spans="1:6" x14ac:dyDescent="0.25">
      <c r="A15107" t="s">
        <v>2332</v>
      </c>
      <c r="B15107" t="s">
        <v>2386</v>
      </c>
      <c r="C15107" t="b">
        <v>0</v>
      </c>
      <c r="D15107" t="s">
        <v>131</v>
      </c>
      <c r="E15107">
        <v>0</v>
      </c>
      <c r="F15107">
        <v>2020</v>
      </c>
    </row>
    <row r="15108" spans="1:6" x14ac:dyDescent="0.25">
      <c r="A15108" t="s">
        <v>2353</v>
      </c>
      <c r="B15108" t="s">
        <v>2372</v>
      </c>
      <c r="C15108" t="b">
        <v>0</v>
      </c>
      <c r="D15108" t="s">
        <v>114</v>
      </c>
      <c r="E15108">
        <v>2.0920000000000001</v>
      </c>
      <c r="F15108">
        <v>2020</v>
      </c>
    </row>
    <row r="15109" spans="1:6" x14ac:dyDescent="0.25">
      <c r="A15109" t="s">
        <v>2353</v>
      </c>
      <c r="B15109" t="s">
        <v>2339</v>
      </c>
      <c r="C15109" t="b">
        <v>0</v>
      </c>
      <c r="D15109" t="s">
        <v>60</v>
      </c>
      <c r="E15109">
        <v>3352.7080000000001</v>
      </c>
      <c r="F15109">
        <v>2020</v>
      </c>
    </row>
    <row r="15110" spans="1:6" x14ac:dyDescent="0.25">
      <c r="A15110" t="s">
        <v>2353</v>
      </c>
      <c r="B15110" t="s">
        <v>2339</v>
      </c>
      <c r="C15110" t="b">
        <v>0</v>
      </c>
      <c r="D15110" t="s">
        <v>29</v>
      </c>
      <c r="E15110">
        <v>9778.7330000000002</v>
      </c>
      <c r="F15110">
        <v>2020</v>
      </c>
    </row>
    <row r="15111" spans="1:6" x14ac:dyDescent="0.25">
      <c r="A15111" t="s">
        <v>2353</v>
      </c>
      <c r="B15111" t="s">
        <v>2339</v>
      </c>
      <c r="C15111" t="b">
        <v>0</v>
      </c>
      <c r="D15111" t="s">
        <v>125</v>
      </c>
      <c r="E15111">
        <v>35293.942000000003</v>
      </c>
      <c r="F15111">
        <v>2020</v>
      </c>
    </row>
    <row r="15112" spans="1:6" x14ac:dyDescent="0.25">
      <c r="A15112" t="s">
        <v>2353</v>
      </c>
      <c r="B15112" t="s">
        <v>2339</v>
      </c>
      <c r="C15112" t="b">
        <v>0</v>
      </c>
      <c r="D15112" t="s">
        <v>74</v>
      </c>
      <c r="E15112">
        <v>31811.978999999999</v>
      </c>
      <c r="F15112">
        <v>2020</v>
      </c>
    </row>
    <row r="15113" spans="1:6" x14ac:dyDescent="0.25">
      <c r="A15113" t="s">
        <v>2353</v>
      </c>
      <c r="B15113" t="s">
        <v>2339</v>
      </c>
      <c r="C15113" t="b">
        <v>0</v>
      </c>
      <c r="D15113" t="s">
        <v>52</v>
      </c>
      <c r="E15113">
        <v>8674.5259999999998</v>
      </c>
      <c r="F15113">
        <v>2020</v>
      </c>
    </row>
    <row r="15114" spans="1:6" x14ac:dyDescent="0.25">
      <c r="A15114" t="s">
        <v>2353</v>
      </c>
      <c r="B15114" t="s">
        <v>2339</v>
      </c>
      <c r="C15114" t="b">
        <v>0</v>
      </c>
      <c r="D15114" t="s">
        <v>77</v>
      </c>
      <c r="E15114">
        <v>9605.2420000000002</v>
      </c>
      <c r="F15114">
        <v>2020</v>
      </c>
    </row>
    <row r="15115" spans="1:6" x14ac:dyDescent="0.25">
      <c r="A15115" t="s">
        <v>2353</v>
      </c>
      <c r="B15115" t="s">
        <v>2339</v>
      </c>
      <c r="C15115" t="b">
        <v>0</v>
      </c>
      <c r="D15115" t="s">
        <v>55</v>
      </c>
      <c r="E15115">
        <v>794.78700000000003</v>
      </c>
      <c r="F15115">
        <v>2020</v>
      </c>
    </row>
    <row r="15116" spans="1:6" x14ac:dyDescent="0.25">
      <c r="A15116" t="s">
        <v>2353</v>
      </c>
      <c r="B15116" t="s">
        <v>2339</v>
      </c>
      <c r="C15116" t="b">
        <v>0</v>
      </c>
      <c r="D15116" t="s">
        <v>32</v>
      </c>
      <c r="E15116">
        <v>4472.1689999999999</v>
      </c>
      <c r="F15116">
        <v>2020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938E49-4BD6-42DD-BBFD-EF804B9E7EAC}">
  <sheetPr>
    <tabColor theme="6"/>
  </sheetPr>
  <dimension ref="A1:AL256"/>
  <sheetViews>
    <sheetView zoomScale="80" zoomScaleNormal="80" workbookViewId="0">
      <selection activeCell="A7" sqref="A7:XFD7"/>
    </sheetView>
  </sheetViews>
  <sheetFormatPr defaultRowHeight="15" x14ac:dyDescent="0.25"/>
  <cols>
    <col min="2" max="2" width="10.7109375" bestFit="1" customWidth="1"/>
    <col min="3" max="3" width="11.42578125" customWidth="1"/>
    <col min="4" max="4" width="13.5703125" customWidth="1"/>
    <col min="5" max="5" width="13.7109375" customWidth="1"/>
    <col min="6" max="6" width="11.42578125" customWidth="1"/>
    <col min="7" max="7" width="11" style="110" customWidth="1"/>
    <col min="8" max="8" width="8.7109375" style="113"/>
  </cols>
  <sheetData>
    <row r="1" spans="1:38" s="10" customFormat="1" ht="90" x14ac:dyDescent="0.25">
      <c r="B1" s="105" t="s">
        <v>2540</v>
      </c>
      <c r="C1" s="106" t="s">
        <v>2538</v>
      </c>
      <c r="D1" s="106" t="s">
        <v>2546</v>
      </c>
      <c r="E1" s="105" t="s">
        <v>2542</v>
      </c>
      <c r="F1" s="105" t="s">
        <v>2544</v>
      </c>
      <c r="G1" s="106" t="s">
        <v>2543</v>
      </c>
      <c r="H1" s="111"/>
    </row>
    <row r="2" spans="1:38" x14ac:dyDescent="0.25">
      <c r="A2" s="92" t="s">
        <v>172</v>
      </c>
      <c r="B2" s="92" t="s">
        <v>2541</v>
      </c>
      <c r="C2" s="107">
        <v>2020</v>
      </c>
      <c r="D2" s="107"/>
      <c r="E2" s="93">
        <v>2020</v>
      </c>
      <c r="F2" s="1">
        <v>2020</v>
      </c>
      <c r="G2" s="107" t="s">
        <v>2539</v>
      </c>
      <c r="H2" s="102">
        <v>2020</v>
      </c>
      <c r="I2" s="104">
        <v>2021</v>
      </c>
      <c r="J2" s="104">
        <v>2022</v>
      </c>
      <c r="K2" s="104">
        <v>2023</v>
      </c>
      <c r="L2" s="104">
        <v>2024</v>
      </c>
      <c r="M2" s="104">
        <v>2025</v>
      </c>
      <c r="N2" s="104">
        <v>2026</v>
      </c>
      <c r="O2" s="104">
        <v>2027</v>
      </c>
      <c r="P2" s="104">
        <v>2028</v>
      </c>
      <c r="Q2" s="104">
        <v>2029</v>
      </c>
      <c r="R2" s="104">
        <v>2030</v>
      </c>
      <c r="S2" s="104">
        <v>2031</v>
      </c>
      <c r="T2" s="104">
        <v>2032</v>
      </c>
      <c r="U2" s="104">
        <v>2033</v>
      </c>
      <c r="V2" s="104">
        <v>2034</v>
      </c>
      <c r="W2" s="104">
        <v>2035</v>
      </c>
      <c r="X2" s="104">
        <v>2036</v>
      </c>
      <c r="Y2" s="104">
        <v>2037</v>
      </c>
      <c r="Z2" s="104">
        <v>2038</v>
      </c>
      <c r="AA2" s="104">
        <v>2039</v>
      </c>
      <c r="AB2" s="104">
        <v>2040</v>
      </c>
      <c r="AC2" s="104">
        <v>2041</v>
      </c>
      <c r="AD2" s="104">
        <v>2042</v>
      </c>
      <c r="AE2" s="104">
        <v>2043</v>
      </c>
      <c r="AF2" s="104">
        <v>2044</v>
      </c>
      <c r="AG2" s="104">
        <v>2045</v>
      </c>
      <c r="AH2" s="104">
        <v>2046</v>
      </c>
      <c r="AI2" s="104">
        <v>2047</v>
      </c>
      <c r="AJ2" s="104">
        <v>2048</v>
      </c>
      <c r="AK2" s="104">
        <v>2049</v>
      </c>
      <c r="AL2" s="104">
        <v>2050</v>
      </c>
    </row>
    <row r="3" spans="1:38" x14ac:dyDescent="0.25">
      <c r="A3" s="97" t="s">
        <v>6</v>
      </c>
      <c r="B3" s="97" t="b">
        <f>IFERROR(INDEX('RPS Targets (%)'!$A:$A,MATCH(A3,'RPS Targets (%)'!$B:$B,0)),FALSE)</f>
        <v>0</v>
      </c>
      <c r="C3" s="108">
        <f>MIN(SUMIFS('RPS-Applicable Sales'!C:C,'RPS-Applicable Sales'!$A:$A,$A3)/SUMIFS('Statewide Sales'!B:B,'Statewide Sales'!$A:$A,$A3),1)</f>
        <v>0</v>
      </c>
      <c r="D3" s="115">
        <f>IF(AND(B3=TRUE,F3=0),1,0)</f>
        <v>0</v>
      </c>
      <c r="E3" s="76">
        <f>IF(B3=TRUE,SUMIFS('SY RPS values'!$J$27:$BG$27,'SY RPS values'!$J$1:$BG$1,A3),0)</f>
        <v>0</v>
      </c>
      <c r="F3" s="76">
        <f>SUMIFS('RPS Targets (%)'!Y:Y,'RPS Targets (%)'!$B:$B,$A3)</f>
        <v>0</v>
      </c>
      <c r="G3" s="108">
        <f>MIN(IFERROR(E3/F3,0),1)</f>
        <v>0</v>
      </c>
      <c r="H3" s="103">
        <f>IF($D3=0,SUMIFS('RPS Targets (%)'!Y:Y,'RPS Targets (%)'!$B:$B,$A3)*INDEX('RPS-Applicable Sales %'!$B$3:$AF$52,MATCH($A3,'RPS-Applicable Sales %'!$A$3:$A$52,0),MATCH(H$2,'RPS-Applicable Sales %'!$B$2:$AF$2,0))*$G3,SUMIFS('RPS Targets (%)'!Y:Y,'RPS Targets (%)'!$B:$B,$A3)*INDEX('RPS-Applicable Sales %'!$B$3:$AF$52,MATCH($A3,'RPS-Applicable Sales %'!$A$3:$A$52,0),MATCH(H$2,'RPS-Applicable Sales %'!$B$2:$AF$2,0)))</f>
        <v>0</v>
      </c>
      <c r="I3" s="76">
        <f>IF($D3=0,SUMIFS('RPS Targets (%)'!Z:Z,'RPS Targets (%)'!$B:$B,$A3)*INDEX('RPS-Applicable Sales %'!$B$3:$AF$52,MATCH($A3,'RPS-Applicable Sales %'!$A$3:$A$52,0),MATCH(I$2,'RPS-Applicable Sales %'!$B$2:$AF$2,0))*$G3,SUMIFS('RPS Targets (%)'!Z:Z,'RPS Targets (%)'!$B:$B,$A3)*INDEX('RPS-Applicable Sales %'!$B$3:$AF$52,MATCH($A3,'RPS-Applicable Sales %'!$A$3:$A$52,0),MATCH(I$2,'RPS-Applicable Sales %'!$B$2:$AF$2,0)))</f>
        <v>0</v>
      </c>
      <c r="J3" s="76">
        <f>IF($D3=0,SUMIFS('RPS Targets (%)'!AA:AA,'RPS Targets (%)'!$B:$B,$A3)*INDEX('RPS-Applicable Sales %'!$B$3:$AF$52,MATCH($A3,'RPS-Applicable Sales %'!$A$3:$A$52,0),MATCH(J$2,'RPS-Applicable Sales %'!$B$2:$AF$2,0))*$G3,SUMIFS('RPS Targets (%)'!AA:AA,'RPS Targets (%)'!$B:$B,$A3)*INDEX('RPS-Applicable Sales %'!$B$3:$AF$52,MATCH($A3,'RPS-Applicable Sales %'!$A$3:$A$52,0),MATCH(J$2,'RPS-Applicable Sales %'!$B$2:$AF$2,0)))</f>
        <v>0</v>
      </c>
      <c r="K3" s="76">
        <f>IF($D3=0,SUMIFS('RPS Targets (%)'!AB:AB,'RPS Targets (%)'!$B:$B,$A3)*INDEX('RPS-Applicable Sales %'!$B$3:$AF$52,MATCH($A3,'RPS-Applicable Sales %'!$A$3:$A$52,0),MATCH(K$2,'RPS-Applicable Sales %'!$B$2:$AF$2,0))*$G3,SUMIFS('RPS Targets (%)'!AB:AB,'RPS Targets (%)'!$B:$B,$A3)*INDEX('RPS-Applicable Sales %'!$B$3:$AF$52,MATCH($A3,'RPS-Applicable Sales %'!$A$3:$A$52,0),MATCH(K$2,'RPS-Applicable Sales %'!$B$2:$AF$2,0)))</f>
        <v>0</v>
      </c>
      <c r="L3" s="76">
        <f>IF($D3=0,SUMIFS('RPS Targets (%)'!AC:AC,'RPS Targets (%)'!$B:$B,$A3)*INDEX('RPS-Applicable Sales %'!$B$3:$AF$52,MATCH($A3,'RPS-Applicable Sales %'!$A$3:$A$52,0),MATCH(L$2,'RPS-Applicable Sales %'!$B$2:$AF$2,0))*$G3,SUMIFS('RPS Targets (%)'!AC:AC,'RPS Targets (%)'!$B:$B,$A3)*INDEX('RPS-Applicable Sales %'!$B$3:$AF$52,MATCH($A3,'RPS-Applicable Sales %'!$A$3:$A$52,0),MATCH(L$2,'RPS-Applicable Sales %'!$B$2:$AF$2,0)))</f>
        <v>0</v>
      </c>
      <c r="M3" s="76">
        <f>IF($D3=0,SUMIFS('RPS Targets (%)'!AD:AD,'RPS Targets (%)'!$B:$B,$A3)*INDEX('RPS-Applicable Sales %'!$B$3:$AF$52,MATCH($A3,'RPS-Applicable Sales %'!$A$3:$A$52,0),MATCH(M$2,'RPS-Applicable Sales %'!$B$2:$AF$2,0))*$G3,SUMIFS('RPS Targets (%)'!AD:AD,'RPS Targets (%)'!$B:$B,$A3)*INDEX('RPS-Applicable Sales %'!$B$3:$AF$52,MATCH($A3,'RPS-Applicable Sales %'!$A$3:$A$52,0),MATCH(M$2,'RPS-Applicable Sales %'!$B$2:$AF$2,0)))</f>
        <v>0</v>
      </c>
      <c r="N3" s="76">
        <f>IF($D3=0,SUMIFS('RPS Targets (%)'!AE:AE,'RPS Targets (%)'!$B:$B,$A3)*INDEX('RPS-Applicable Sales %'!$B$3:$AF$52,MATCH($A3,'RPS-Applicable Sales %'!$A$3:$A$52,0),MATCH(N$2,'RPS-Applicable Sales %'!$B$2:$AF$2,0))*$G3,SUMIFS('RPS Targets (%)'!AE:AE,'RPS Targets (%)'!$B:$B,$A3)*INDEX('RPS-Applicable Sales %'!$B$3:$AF$52,MATCH($A3,'RPS-Applicable Sales %'!$A$3:$A$52,0),MATCH(N$2,'RPS-Applicable Sales %'!$B$2:$AF$2,0)))</f>
        <v>0</v>
      </c>
      <c r="O3" s="76">
        <f>IF($D3=0,SUMIFS('RPS Targets (%)'!AF:AF,'RPS Targets (%)'!$B:$B,$A3)*INDEX('RPS-Applicable Sales %'!$B$3:$AF$52,MATCH($A3,'RPS-Applicable Sales %'!$A$3:$A$52,0),MATCH(O$2,'RPS-Applicable Sales %'!$B$2:$AF$2,0))*$G3,SUMIFS('RPS Targets (%)'!AF:AF,'RPS Targets (%)'!$B:$B,$A3)*INDEX('RPS-Applicable Sales %'!$B$3:$AF$52,MATCH($A3,'RPS-Applicable Sales %'!$A$3:$A$52,0),MATCH(O$2,'RPS-Applicable Sales %'!$B$2:$AF$2,0)))</f>
        <v>0</v>
      </c>
      <c r="P3" s="76">
        <f>IF($D3=0,SUMIFS('RPS Targets (%)'!AG:AG,'RPS Targets (%)'!$B:$B,$A3)*INDEX('RPS-Applicable Sales %'!$B$3:$AF$52,MATCH($A3,'RPS-Applicable Sales %'!$A$3:$A$52,0),MATCH(P$2,'RPS-Applicable Sales %'!$B$2:$AF$2,0))*$G3,SUMIFS('RPS Targets (%)'!AG:AG,'RPS Targets (%)'!$B:$B,$A3)*INDEX('RPS-Applicable Sales %'!$B$3:$AF$52,MATCH($A3,'RPS-Applicable Sales %'!$A$3:$A$52,0),MATCH(P$2,'RPS-Applicable Sales %'!$B$2:$AF$2,0)))</f>
        <v>0</v>
      </c>
      <c r="Q3" s="76">
        <f>IF($D3=0,SUMIFS('RPS Targets (%)'!AH:AH,'RPS Targets (%)'!$B:$B,$A3)*INDEX('RPS-Applicable Sales %'!$B$3:$AF$52,MATCH($A3,'RPS-Applicable Sales %'!$A$3:$A$52,0),MATCH(Q$2,'RPS-Applicable Sales %'!$B$2:$AF$2,0))*$G3,SUMIFS('RPS Targets (%)'!AH:AH,'RPS Targets (%)'!$B:$B,$A3)*INDEX('RPS-Applicable Sales %'!$B$3:$AF$52,MATCH($A3,'RPS-Applicable Sales %'!$A$3:$A$52,0),MATCH(Q$2,'RPS-Applicable Sales %'!$B$2:$AF$2,0)))</f>
        <v>0</v>
      </c>
      <c r="R3" s="76">
        <f>IF($D3=0,SUMIFS('RPS Targets (%)'!AI:AI,'RPS Targets (%)'!$B:$B,$A3)*INDEX('RPS-Applicable Sales %'!$B$3:$AF$52,MATCH($A3,'RPS-Applicable Sales %'!$A$3:$A$52,0),MATCH(R$2,'RPS-Applicable Sales %'!$B$2:$AF$2,0))*$G3,SUMIFS('RPS Targets (%)'!AI:AI,'RPS Targets (%)'!$B:$B,$A3)*INDEX('RPS-Applicable Sales %'!$B$3:$AF$52,MATCH($A3,'RPS-Applicable Sales %'!$A$3:$A$52,0),MATCH(R$2,'RPS-Applicable Sales %'!$B$2:$AF$2,0)))</f>
        <v>0</v>
      </c>
      <c r="S3" s="76">
        <f>IF($D3=0,SUMIFS('RPS Targets (%)'!AJ:AJ,'RPS Targets (%)'!$B:$B,$A3)*INDEX('RPS-Applicable Sales %'!$B$3:$AF$52,MATCH($A3,'RPS-Applicable Sales %'!$A$3:$A$52,0),MATCH(S$2,'RPS-Applicable Sales %'!$B$2:$AF$2,0))*$G3,SUMIFS('RPS Targets (%)'!AJ:AJ,'RPS Targets (%)'!$B:$B,$A3)*INDEX('RPS-Applicable Sales %'!$B$3:$AF$52,MATCH($A3,'RPS-Applicable Sales %'!$A$3:$A$52,0),MATCH(S$2,'RPS-Applicable Sales %'!$B$2:$AF$2,0)))</f>
        <v>0</v>
      </c>
      <c r="T3" s="76">
        <f>IF($D3=0,SUMIFS('RPS Targets (%)'!AK:AK,'RPS Targets (%)'!$B:$B,$A3)*INDEX('RPS-Applicable Sales %'!$B$3:$AF$52,MATCH($A3,'RPS-Applicable Sales %'!$A$3:$A$52,0),MATCH(T$2,'RPS-Applicable Sales %'!$B$2:$AF$2,0))*$G3,SUMIFS('RPS Targets (%)'!AK:AK,'RPS Targets (%)'!$B:$B,$A3)*INDEX('RPS-Applicable Sales %'!$B$3:$AF$52,MATCH($A3,'RPS-Applicable Sales %'!$A$3:$A$52,0),MATCH(T$2,'RPS-Applicable Sales %'!$B$2:$AF$2,0)))</f>
        <v>0</v>
      </c>
      <c r="U3" s="76">
        <f>IF($D3=0,SUMIFS('RPS Targets (%)'!AL:AL,'RPS Targets (%)'!$B:$B,$A3)*INDEX('RPS-Applicable Sales %'!$B$3:$AF$52,MATCH($A3,'RPS-Applicable Sales %'!$A$3:$A$52,0),MATCH(U$2,'RPS-Applicable Sales %'!$B$2:$AF$2,0))*$G3,SUMIFS('RPS Targets (%)'!AL:AL,'RPS Targets (%)'!$B:$B,$A3)*INDEX('RPS-Applicable Sales %'!$B$3:$AF$52,MATCH($A3,'RPS-Applicable Sales %'!$A$3:$A$52,0),MATCH(U$2,'RPS-Applicable Sales %'!$B$2:$AF$2,0)))</f>
        <v>0</v>
      </c>
      <c r="V3" s="76">
        <f>IF($D3=0,SUMIFS('RPS Targets (%)'!AM:AM,'RPS Targets (%)'!$B:$B,$A3)*INDEX('RPS-Applicable Sales %'!$B$3:$AF$52,MATCH($A3,'RPS-Applicable Sales %'!$A$3:$A$52,0),MATCH(V$2,'RPS-Applicable Sales %'!$B$2:$AF$2,0))*$G3,SUMIFS('RPS Targets (%)'!AM:AM,'RPS Targets (%)'!$B:$B,$A3)*INDEX('RPS-Applicable Sales %'!$B$3:$AF$52,MATCH($A3,'RPS-Applicable Sales %'!$A$3:$A$52,0),MATCH(V$2,'RPS-Applicable Sales %'!$B$2:$AF$2,0)))</f>
        <v>0</v>
      </c>
      <c r="W3" s="76">
        <f>IF($D3=0,SUMIFS('RPS Targets (%)'!AN:AN,'RPS Targets (%)'!$B:$B,$A3)*INDEX('RPS-Applicable Sales %'!$B$3:$AF$52,MATCH($A3,'RPS-Applicable Sales %'!$A$3:$A$52,0),MATCH(W$2,'RPS-Applicable Sales %'!$B$2:$AF$2,0))*$G3,SUMIFS('RPS Targets (%)'!AN:AN,'RPS Targets (%)'!$B:$B,$A3)*INDEX('RPS-Applicable Sales %'!$B$3:$AF$52,MATCH($A3,'RPS-Applicable Sales %'!$A$3:$A$52,0),MATCH(W$2,'RPS-Applicable Sales %'!$B$2:$AF$2,0)))</f>
        <v>0</v>
      </c>
      <c r="X3" s="76">
        <f>IF($D3=0,SUMIFS('RPS Targets (%)'!AO:AO,'RPS Targets (%)'!$B:$B,$A3)*INDEX('RPS-Applicable Sales %'!$B$3:$AF$52,MATCH($A3,'RPS-Applicable Sales %'!$A$3:$A$52,0),MATCH(X$2,'RPS-Applicable Sales %'!$B$2:$AF$2,0))*$G3,SUMIFS('RPS Targets (%)'!AO:AO,'RPS Targets (%)'!$B:$B,$A3)*INDEX('RPS-Applicable Sales %'!$B$3:$AF$52,MATCH($A3,'RPS-Applicable Sales %'!$A$3:$A$52,0),MATCH(X$2,'RPS-Applicable Sales %'!$B$2:$AF$2,0)))</f>
        <v>0</v>
      </c>
      <c r="Y3" s="76">
        <f>IF($D3=0,SUMIFS('RPS Targets (%)'!AP:AP,'RPS Targets (%)'!$B:$B,$A3)*INDEX('RPS-Applicable Sales %'!$B$3:$AF$52,MATCH($A3,'RPS-Applicable Sales %'!$A$3:$A$52,0),MATCH(Y$2,'RPS-Applicable Sales %'!$B$2:$AF$2,0))*$G3,SUMIFS('RPS Targets (%)'!AP:AP,'RPS Targets (%)'!$B:$B,$A3)*INDEX('RPS-Applicable Sales %'!$B$3:$AF$52,MATCH($A3,'RPS-Applicable Sales %'!$A$3:$A$52,0),MATCH(Y$2,'RPS-Applicable Sales %'!$B$2:$AF$2,0)))</f>
        <v>0</v>
      </c>
      <c r="Z3" s="76">
        <f>IF($D3=0,SUMIFS('RPS Targets (%)'!AQ:AQ,'RPS Targets (%)'!$B:$B,$A3)*INDEX('RPS-Applicable Sales %'!$B$3:$AF$52,MATCH($A3,'RPS-Applicable Sales %'!$A$3:$A$52,0),MATCH(Z$2,'RPS-Applicable Sales %'!$B$2:$AF$2,0))*$G3,SUMIFS('RPS Targets (%)'!AQ:AQ,'RPS Targets (%)'!$B:$B,$A3)*INDEX('RPS-Applicable Sales %'!$B$3:$AF$52,MATCH($A3,'RPS-Applicable Sales %'!$A$3:$A$52,0),MATCH(Z$2,'RPS-Applicable Sales %'!$B$2:$AF$2,0)))</f>
        <v>0</v>
      </c>
      <c r="AA3" s="76">
        <f>IF($D3=0,SUMIFS('RPS Targets (%)'!AR:AR,'RPS Targets (%)'!$B:$B,$A3)*INDEX('RPS-Applicable Sales %'!$B$3:$AF$52,MATCH($A3,'RPS-Applicable Sales %'!$A$3:$A$52,0),MATCH(AA$2,'RPS-Applicable Sales %'!$B$2:$AF$2,0))*$G3,SUMIFS('RPS Targets (%)'!AR:AR,'RPS Targets (%)'!$B:$B,$A3)*INDEX('RPS-Applicable Sales %'!$B$3:$AF$52,MATCH($A3,'RPS-Applicable Sales %'!$A$3:$A$52,0),MATCH(AA$2,'RPS-Applicable Sales %'!$B$2:$AF$2,0)))</f>
        <v>0</v>
      </c>
      <c r="AB3" s="76">
        <f>IF($D3=0,SUMIFS('RPS Targets (%)'!AS:AS,'RPS Targets (%)'!$B:$B,$A3)*INDEX('RPS-Applicable Sales %'!$B$3:$AF$52,MATCH($A3,'RPS-Applicable Sales %'!$A$3:$A$52,0),MATCH(AB$2,'RPS-Applicable Sales %'!$B$2:$AF$2,0))*$G3,SUMIFS('RPS Targets (%)'!AS:AS,'RPS Targets (%)'!$B:$B,$A3)*INDEX('RPS-Applicable Sales %'!$B$3:$AF$52,MATCH($A3,'RPS-Applicable Sales %'!$A$3:$A$52,0),MATCH(AB$2,'RPS-Applicable Sales %'!$B$2:$AF$2,0)))</f>
        <v>0</v>
      </c>
      <c r="AC3" s="76">
        <f>IF($D3=0,SUMIFS('RPS Targets (%)'!AT:AT,'RPS Targets (%)'!$B:$B,$A3)*INDEX('RPS-Applicable Sales %'!$B$3:$AF$52,MATCH($A3,'RPS-Applicable Sales %'!$A$3:$A$52,0),MATCH(AC$2,'RPS-Applicable Sales %'!$B$2:$AF$2,0))*$G3,SUMIFS('RPS Targets (%)'!AT:AT,'RPS Targets (%)'!$B:$B,$A3)*INDEX('RPS-Applicable Sales %'!$B$3:$AF$52,MATCH($A3,'RPS-Applicable Sales %'!$A$3:$A$52,0),MATCH(AC$2,'RPS-Applicable Sales %'!$B$2:$AF$2,0)))</f>
        <v>0</v>
      </c>
      <c r="AD3" s="76">
        <f>IF($D3=0,SUMIFS('RPS Targets (%)'!AU:AU,'RPS Targets (%)'!$B:$B,$A3)*INDEX('RPS-Applicable Sales %'!$B$3:$AF$52,MATCH($A3,'RPS-Applicable Sales %'!$A$3:$A$52,0),MATCH(AD$2,'RPS-Applicable Sales %'!$B$2:$AF$2,0))*$G3,SUMIFS('RPS Targets (%)'!AU:AU,'RPS Targets (%)'!$B:$B,$A3)*INDEX('RPS-Applicable Sales %'!$B$3:$AF$52,MATCH($A3,'RPS-Applicable Sales %'!$A$3:$A$52,0),MATCH(AD$2,'RPS-Applicable Sales %'!$B$2:$AF$2,0)))</f>
        <v>0</v>
      </c>
      <c r="AE3" s="76">
        <f>IF($D3=0,SUMIFS('RPS Targets (%)'!AV:AV,'RPS Targets (%)'!$B:$B,$A3)*INDEX('RPS-Applicable Sales %'!$B$3:$AF$52,MATCH($A3,'RPS-Applicable Sales %'!$A$3:$A$52,0),MATCH(AE$2,'RPS-Applicable Sales %'!$B$2:$AF$2,0))*$G3,SUMIFS('RPS Targets (%)'!AV:AV,'RPS Targets (%)'!$B:$B,$A3)*INDEX('RPS-Applicable Sales %'!$B$3:$AF$52,MATCH($A3,'RPS-Applicable Sales %'!$A$3:$A$52,0),MATCH(AE$2,'RPS-Applicable Sales %'!$B$2:$AF$2,0)))</f>
        <v>0</v>
      </c>
      <c r="AF3" s="76">
        <f>IF($D3=0,SUMIFS('RPS Targets (%)'!AW:AW,'RPS Targets (%)'!$B:$B,$A3)*INDEX('RPS-Applicable Sales %'!$B$3:$AF$52,MATCH($A3,'RPS-Applicable Sales %'!$A$3:$A$52,0),MATCH(AF$2,'RPS-Applicable Sales %'!$B$2:$AF$2,0))*$G3,SUMIFS('RPS Targets (%)'!AW:AW,'RPS Targets (%)'!$B:$B,$A3)*INDEX('RPS-Applicable Sales %'!$B$3:$AF$52,MATCH($A3,'RPS-Applicable Sales %'!$A$3:$A$52,0),MATCH(AF$2,'RPS-Applicable Sales %'!$B$2:$AF$2,0)))</f>
        <v>0</v>
      </c>
      <c r="AG3" s="76">
        <f>IF($D3=0,SUMIFS('RPS Targets (%)'!AX:AX,'RPS Targets (%)'!$B:$B,$A3)*INDEX('RPS-Applicable Sales %'!$B$3:$AF$52,MATCH($A3,'RPS-Applicable Sales %'!$A$3:$A$52,0),MATCH(AG$2,'RPS-Applicable Sales %'!$B$2:$AF$2,0))*$G3,SUMIFS('RPS Targets (%)'!AX:AX,'RPS Targets (%)'!$B:$B,$A3)*INDEX('RPS-Applicable Sales %'!$B$3:$AF$52,MATCH($A3,'RPS-Applicable Sales %'!$A$3:$A$52,0),MATCH(AG$2,'RPS-Applicable Sales %'!$B$2:$AF$2,0)))</f>
        <v>0</v>
      </c>
      <c r="AH3" s="76">
        <f>IF($D3=0,SUMIFS('RPS Targets (%)'!AY:AY,'RPS Targets (%)'!$B:$B,$A3)*INDEX('RPS-Applicable Sales %'!$B$3:$AF$52,MATCH($A3,'RPS-Applicable Sales %'!$A$3:$A$52,0),MATCH(AH$2,'RPS-Applicable Sales %'!$B$2:$AF$2,0))*$G3,SUMIFS('RPS Targets (%)'!AY:AY,'RPS Targets (%)'!$B:$B,$A3)*INDEX('RPS-Applicable Sales %'!$B$3:$AF$52,MATCH($A3,'RPS-Applicable Sales %'!$A$3:$A$52,0),MATCH(AH$2,'RPS-Applicable Sales %'!$B$2:$AF$2,0)))</f>
        <v>0</v>
      </c>
      <c r="AI3" s="76">
        <f>IF($D3=0,SUMIFS('RPS Targets (%)'!AZ:AZ,'RPS Targets (%)'!$B:$B,$A3)*INDEX('RPS-Applicable Sales %'!$B$3:$AF$52,MATCH($A3,'RPS-Applicable Sales %'!$A$3:$A$52,0),MATCH(AI$2,'RPS-Applicable Sales %'!$B$2:$AF$2,0))*$G3,SUMIFS('RPS Targets (%)'!AZ:AZ,'RPS Targets (%)'!$B:$B,$A3)*INDEX('RPS-Applicable Sales %'!$B$3:$AF$52,MATCH($A3,'RPS-Applicable Sales %'!$A$3:$A$52,0),MATCH(AI$2,'RPS-Applicable Sales %'!$B$2:$AF$2,0)))</f>
        <v>0</v>
      </c>
      <c r="AJ3" s="76">
        <f>IF($D3=0,SUMIFS('RPS Targets (%)'!BA:BA,'RPS Targets (%)'!$B:$B,$A3)*INDEX('RPS-Applicable Sales %'!$B$3:$AF$52,MATCH($A3,'RPS-Applicable Sales %'!$A$3:$A$52,0),MATCH(AJ$2,'RPS-Applicable Sales %'!$B$2:$AF$2,0))*$G3,SUMIFS('RPS Targets (%)'!BA:BA,'RPS Targets (%)'!$B:$B,$A3)*INDEX('RPS-Applicable Sales %'!$B$3:$AF$52,MATCH($A3,'RPS-Applicable Sales %'!$A$3:$A$52,0),MATCH(AJ$2,'RPS-Applicable Sales %'!$B$2:$AF$2,0)))</f>
        <v>0</v>
      </c>
      <c r="AK3" s="76">
        <f>IF($D3=0,SUMIFS('RPS Targets (%)'!BB:BB,'RPS Targets (%)'!$B:$B,$A3)*INDEX('RPS-Applicable Sales %'!$B$3:$AF$52,MATCH($A3,'RPS-Applicable Sales %'!$A$3:$A$52,0),MATCH(AK$2,'RPS-Applicable Sales %'!$B$2:$AF$2,0))*$G3,SUMIFS('RPS Targets (%)'!BB:BB,'RPS Targets (%)'!$B:$B,$A3)*INDEX('RPS-Applicable Sales %'!$B$3:$AF$52,MATCH($A3,'RPS-Applicable Sales %'!$A$3:$A$52,0),MATCH(AK$2,'RPS-Applicable Sales %'!$B$2:$AF$2,0)))</f>
        <v>0</v>
      </c>
      <c r="AL3" s="76">
        <f>IF($D3=0,SUMIFS('RPS Targets (%)'!BC:BC,'RPS Targets (%)'!$B:$B,$A3)*INDEX('RPS-Applicable Sales %'!$B$3:$AF$52,MATCH($A3,'RPS-Applicable Sales %'!$A$3:$A$52,0),MATCH(AL$2,'RPS-Applicable Sales %'!$B$2:$AF$2,0))*$G3,SUMIFS('RPS Targets (%)'!BC:BC,'RPS Targets (%)'!$B:$B,$A3)*INDEX('RPS-Applicable Sales %'!$B$3:$AF$52,MATCH($A3,'RPS-Applicable Sales %'!$A$3:$A$52,0),MATCH(AL$2,'RPS-Applicable Sales %'!$B$2:$AF$2,0)))</f>
        <v>0</v>
      </c>
    </row>
    <row r="4" spans="1:38" x14ac:dyDescent="0.25">
      <c r="A4" s="97" t="s">
        <v>3</v>
      </c>
      <c r="B4" s="97" t="b">
        <f>IFERROR(INDEX('RPS Targets (%)'!$A:$A,MATCH(A4,'RPS Targets (%)'!$B:$B,0)),FALSE)</f>
        <v>0</v>
      </c>
      <c r="C4" s="108">
        <f>MIN(SUMIFS('RPS-Applicable Sales'!C:C,'RPS-Applicable Sales'!$A:$A,$A4)/SUMIFS('Statewide Sales'!B:B,'Statewide Sales'!$A:$A,$A4),1)</f>
        <v>0</v>
      </c>
      <c r="D4" s="115">
        <f t="shared" ref="D4:D52" si="0">IF(AND(B4=TRUE,F4=0),1,0)</f>
        <v>0</v>
      </c>
      <c r="E4" s="76">
        <f>IF(B4=TRUE,SUMIFS('SY RPS values'!$J$27:$BG$27,'SY RPS values'!$J$1:$BG$1,A4),0)</f>
        <v>0</v>
      </c>
      <c r="F4" s="76">
        <f>SUMIFS('RPS Targets (%)'!Y:Y,'RPS Targets (%)'!$B:$B,$A4)</f>
        <v>0</v>
      </c>
      <c r="G4" s="108">
        <f t="shared" ref="G4:G52" si="1">MIN(IFERROR(E4/F4,0),1)</f>
        <v>0</v>
      </c>
      <c r="H4" s="103">
        <f>IF($D4=0,SUMIFS('RPS Targets (%)'!Y:Y,'RPS Targets (%)'!$B:$B,$A4)*INDEX('RPS-Applicable Sales %'!$B$3:$AF$52,MATCH($A4,'RPS-Applicable Sales %'!$A$3:$A$52,0),MATCH(H$2,'RPS-Applicable Sales %'!$B$2:$AF$2,0))*$G4,SUMIFS('RPS Targets (%)'!Y:Y,'RPS Targets (%)'!$B:$B,$A4)*INDEX('RPS-Applicable Sales %'!$B$3:$AF$52,MATCH($A4,'RPS-Applicable Sales %'!$A$3:$A$52,0),MATCH(H$2,'RPS-Applicable Sales %'!$B$2:$AF$2,0)))</f>
        <v>0</v>
      </c>
      <c r="I4" s="76">
        <f>IF($D4=0,SUMIFS('RPS Targets (%)'!Z:Z,'RPS Targets (%)'!$B:$B,$A4)*INDEX('RPS-Applicable Sales %'!$B$3:$AF$52,MATCH($A4,'RPS-Applicable Sales %'!$A$3:$A$52,0),MATCH(I$2,'RPS-Applicable Sales %'!$B$2:$AF$2,0))*$G4,SUMIFS('RPS Targets (%)'!Z:Z,'RPS Targets (%)'!$B:$B,$A4)*INDEX('RPS-Applicable Sales %'!$B$3:$AF$52,MATCH($A4,'RPS-Applicable Sales %'!$A$3:$A$52,0),MATCH(I$2,'RPS-Applicable Sales %'!$B$2:$AF$2,0)))</f>
        <v>0</v>
      </c>
      <c r="J4" s="76">
        <f>IF($D4=0,SUMIFS('RPS Targets (%)'!AA:AA,'RPS Targets (%)'!$B:$B,$A4)*INDEX('RPS-Applicable Sales %'!$B$3:$AF$52,MATCH($A4,'RPS-Applicable Sales %'!$A$3:$A$52,0),MATCH(J$2,'RPS-Applicable Sales %'!$B$2:$AF$2,0))*$G4,SUMIFS('RPS Targets (%)'!AA:AA,'RPS Targets (%)'!$B:$B,$A4)*INDEX('RPS-Applicable Sales %'!$B$3:$AF$52,MATCH($A4,'RPS-Applicable Sales %'!$A$3:$A$52,0),MATCH(J$2,'RPS-Applicable Sales %'!$B$2:$AF$2,0)))</f>
        <v>0</v>
      </c>
      <c r="K4" s="76">
        <f>IF($D4=0,SUMIFS('RPS Targets (%)'!AB:AB,'RPS Targets (%)'!$B:$B,$A4)*INDEX('RPS-Applicable Sales %'!$B$3:$AF$52,MATCH($A4,'RPS-Applicable Sales %'!$A$3:$A$52,0),MATCH(K$2,'RPS-Applicable Sales %'!$B$2:$AF$2,0))*$G4,SUMIFS('RPS Targets (%)'!AB:AB,'RPS Targets (%)'!$B:$B,$A4)*INDEX('RPS-Applicable Sales %'!$B$3:$AF$52,MATCH($A4,'RPS-Applicable Sales %'!$A$3:$A$52,0),MATCH(K$2,'RPS-Applicable Sales %'!$B$2:$AF$2,0)))</f>
        <v>0</v>
      </c>
      <c r="L4" s="76">
        <f>IF($D4=0,SUMIFS('RPS Targets (%)'!AC:AC,'RPS Targets (%)'!$B:$B,$A4)*INDEX('RPS-Applicable Sales %'!$B$3:$AF$52,MATCH($A4,'RPS-Applicable Sales %'!$A$3:$A$52,0),MATCH(L$2,'RPS-Applicable Sales %'!$B$2:$AF$2,0))*$G4,SUMIFS('RPS Targets (%)'!AC:AC,'RPS Targets (%)'!$B:$B,$A4)*INDEX('RPS-Applicable Sales %'!$B$3:$AF$52,MATCH($A4,'RPS-Applicable Sales %'!$A$3:$A$52,0),MATCH(L$2,'RPS-Applicable Sales %'!$B$2:$AF$2,0)))</f>
        <v>0</v>
      </c>
      <c r="M4" s="76">
        <f>IF($D4=0,SUMIFS('RPS Targets (%)'!AD:AD,'RPS Targets (%)'!$B:$B,$A4)*INDEX('RPS-Applicable Sales %'!$B$3:$AF$52,MATCH($A4,'RPS-Applicable Sales %'!$A$3:$A$52,0),MATCH(M$2,'RPS-Applicable Sales %'!$B$2:$AF$2,0))*$G4,SUMIFS('RPS Targets (%)'!AD:AD,'RPS Targets (%)'!$B:$B,$A4)*INDEX('RPS-Applicable Sales %'!$B$3:$AF$52,MATCH($A4,'RPS-Applicable Sales %'!$A$3:$A$52,0),MATCH(M$2,'RPS-Applicable Sales %'!$B$2:$AF$2,0)))</f>
        <v>0</v>
      </c>
      <c r="N4" s="76">
        <f>IF($D4=0,SUMIFS('RPS Targets (%)'!AE:AE,'RPS Targets (%)'!$B:$B,$A4)*INDEX('RPS-Applicable Sales %'!$B$3:$AF$52,MATCH($A4,'RPS-Applicable Sales %'!$A$3:$A$52,0),MATCH(N$2,'RPS-Applicable Sales %'!$B$2:$AF$2,0))*$G4,SUMIFS('RPS Targets (%)'!AE:AE,'RPS Targets (%)'!$B:$B,$A4)*INDEX('RPS-Applicable Sales %'!$B$3:$AF$52,MATCH($A4,'RPS-Applicable Sales %'!$A$3:$A$52,0),MATCH(N$2,'RPS-Applicable Sales %'!$B$2:$AF$2,0)))</f>
        <v>0</v>
      </c>
      <c r="O4" s="76">
        <f>IF($D4=0,SUMIFS('RPS Targets (%)'!AF:AF,'RPS Targets (%)'!$B:$B,$A4)*INDEX('RPS-Applicable Sales %'!$B$3:$AF$52,MATCH($A4,'RPS-Applicable Sales %'!$A$3:$A$52,0),MATCH(O$2,'RPS-Applicable Sales %'!$B$2:$AF$2,0))*$G4,SUMIFS('RPS Targets (%)'!AF:AF,'RPS Targets (%)'!$B:$B,$A4)*INDEX('RPS-Applicable Sales %'!$B$3:$AF$52,MATCH($A4,'RPS-Applicable Sales %'!$A$3:$A$52,0),MATCH(O$2,'RPS-Applicable Sales %'!$B$2:$AF$2,0)))</f>
        <v>0</v>
      </c>
      <c r="P4" s="76">
        <f>IF($D4=0,SUMIFS('RPS Targets (%)'!AG:AG,'RPS Targets (%)'!$B:$B,$A4)*INDEX('RPS-Applicable Sales %'!$B$3:$AF$52,MATCH($A4,'RPS-Applicable Sales %'!$A$3:$A$52,0),MATCH(P$2,'RPS-Applicable Sales %'!$B$2:$AF$2,0))*$G4,SUMIFS('RPS Targets (%)'!AG:AG,'RPS Targets (%)'!$B:$B,$A4)*INDEX('RPS-Applicable Sales %'!$B$3:$AF$52,MATCH($A4,'RPS-Applicable Sales %'!$A$3:$A$52,0),MATCH(P$2,'RPS-Applicable Sales %'!$B$2:$AF$2,0)))</f>
        <v>0</v>
      </c>
      <c r="Q4" s="76">
        <f>IF($D4=0,SUMIFS('RPS Targets (%)'!AH:AH,'RPS Targets (%)'!$B:$B,$A4)*INDEX('RPS-Applicable Sales %'!$B$3:$AF$52,MATCH($A4,'RPS-Applicable Sales %'!$A$3:$A$52,0),MATCH(Q$2,'RPS-Applicable Sales %'!$B$2:$AF$2,0))*$G4,SUMIFS('RPS Targets (%)'!AH:AH,'RPS Targets (%)'!$B:$B,$A4)*INDEX('RPS-Applicable Sales %'!$B$3:$AF$52,MATCH($A4,'RPS-Applicable Sales %'!$A$3:$A$52,0),MATCH(Q$2,'RPS-Applicable Sales %'!$B$2:$AF$2,0)))</f>
        <v>0</v>
      </c>
      <c r="R4" s="76">
        <f>IF($D4=0,SUMIFS('RPS Targets (%)'!AI:AI,'RPS Targets (%)'!$B:$B,$A4)*INDEX('RPS-Applicable Sales %'!$B$3:$AF$52,MATCH($A4,'RPS-Applicable Sales %'!$A$3:$A$52,0),MATCH(R$2,'RPS-Applicable Sales %'!$B$2:$AF$2,0))*$G4,SUMIFS('RPS Targets (%)'!AI:AI,'RPS Targets (%)'!$B:$B,$A4)*INDEX('RPS-Applicable Sales %'!$B$3:$AF$52,MATCH($A4,'RPS-Applicable Sales %'!$A$3:$A$52,0),MATCH(R$2,'RPS-Applicable Sales %'!$B$2:$AF$2,0)))</f>
        <v>0</v>
      </c>
      <c r="S4" s="76">
        <f>IF($D4=0,SUMIFS('RPS Targets (%)'!AJ:AJ,'RPS Targets (%)'!$B:$B,$A4)*INDEX('RPS-Applicable Sales %'!$B$3:$AF$52,MATCH($A4,'RPS-Applicable Sales %'!$A$3:$A$52,0),MATCH(S$2,'RPS-Applicable Sales %'!$B$2:$AF$2,0))*$G4,SUMIFS('RPS Targets (%)'!AJ:AJ,'RPS Targets (%)'!$B:$B,$A4)*INDEX('RPS-Applicable Sales %'!$B$3:$AF$52,MATCH($A4,'RPS-Applicable Sales %'!$A$3:$A$52,0),MATCH(S$2,'RPS-Applicable Sales %'!$B$2:$AF$2,0)))</f>
        <v>0</v>
      </c>
      <c r="T4" s="76">
        <f>IF($D4=0,SUMIFS('RPS Targets (%)'!AK:AK,'RPS Targets (%)'!$B:$B,$A4)*INDEX('RPS-Applicable Sales %'!$B$3:$AF$52,MATCH($A4,'RPS-Applicable Sales %'!$A$3:$A$52,0),MATCH(T$2,'RPS-Applicable Sales %'!$B$2:$AF$2,0))*$G4,SUMIFS('RPS Targets (%)'!AK:AK,'RPS Targets (%)'!$B:$B,$A4)*INDEX('RPS-Applicable Sales %'!$B$3:$AF$52,MATCH($A4,'RPS-Applicable Sales %'!$A$3:$A$52,0),MATCH(T$2,'RPS-Applicable Sales %'!$B$2:$AF$2,0)))</f>
        <v>0</v>
      </c>
      <c r="U4" s="76">
        <f>IF($D4=0,SUMIFS('RPS Targets (%)'!AL:AL,'RPS Targets (%)'!$B:$B,$A4)*INDEX('RPS-Applicable Sales %'!$B$3:$AF$52,MATCH($A4,'RPS-Applicable Sales %'!$A$3:$A$52,0),MATCH(U$2,'RPS-Applicable Sales %'!$B$2:$AF$2,0))*$G4,SUMIFS('RPS Targets (%)'!AL:AL,'RPS Targets (%)'!$B:$B,$A4)*INDEX('RPS-Applicable Sales %'!$B$3:$AF$52,MATCH($A4,'RPS-Applicable Sales %'!$A$3:$A$52,0),MATCH(U$2,'RPS-Applicable Sales %'!$B$2:$AF$2,0)))</f>
        <v>0</v>
      </c>
      <c r="V4" s="76">
        <f>IF($D4=0,SUMIFS('RPS Targets (%)'!AM:AM,'RPS Targets (%)'!$B:$B,$A4)*INDEX('RPS-Applicable Sales %'!$B$3:$AF$52,MATCH($A4,'RPS-Applicable Sales %'!$A$3:$A$52,0),MATCH(V$2,'RPS-Applicable Sales %'!$B$2:$AF$2,0))*$G4,SUMIFS('RPS Targets (%)'!AM:AM,'RPS Targets (%)'!$B:$B,$A4)*INDEX('RPS-Applicable Sales %'!$B$3:$AF$52,MATCH($A4,'RPS-Applicable Sales %'!$A$3:$A$52,0),MATCH(V$2,'RPS-Applicable Sales %'!$B$2:$AF$2,0)))</f>
        <v>0</v>
      </c>
      <c r="W4" s="76">
        <f>IF($D4=0,SUMIFS('RPS Targets (%)'!AN:AN,'RPS Targets (%)'!$B:$B,$A4)*INDEX('RPS-Applicable Sales %'!$B$3:$AF$52,MATCH($A4,'RPS-Applicable Sales %'!$A$3:$A$52,0),MATCH(W$2,'RPS-Applicable Sales %'!$B$2:$AF$2,0))*$G4,SUMIFS('RPS Targets (%)'!AN:AN,'RPS Targets (%)'!$B:$B,$A4)*INDEX('RPS-Applicable Sales %'!$B$3:$AF$52,MATCH($A4,'RPS-Applicable Sales %'!$A$3:$A$52,0),MATCH(W$2,'RPS-Applicable Sales %'!$B$2:$AF$2,0)))</f>
        <v>0</v>
      </c>
      <c r="X4" s="76">
        <f>IF($D4=0,SUMIFS('RPS Targets (%)'!AO:AO,'RPS Targets (%)'!$B:$B,$A4)*INDEX('RPS-Applicable Sales %'!$B$3:$AF$52,MATCH($A4,'RPS-Applicable Sales %'!$A$3:$A$52,0),MATCH(X$2,'RPS-Applicable Sales %'!$B$2:$AF$2,0))*$G4,SUMIFS('RPS Targets (%)'!AO:AO,'RPS Targets (%)'!$B:$B,$A4)*INDEX('RPS-Applicable Sales %'!$B$3:$AF$52,MATCH($A4,'RPS-Applicable Sales %'!$A$3:$A$52,0),MATCH(X$2,'RPS-Applicable Sales %'!$B$2:$AF$2,0)))</f>
        <v>0</v>
      </c>
      <c r="Y4" s="76">
        <f>IF($D4=0,SUMIFS('RPS Targets (%)'!AP:AP,'RPS Targets (%)'!$B:$B,$A4)*INDEX('RPS-Applicable Sales %'!$B$3:$AF$52,MATCH($A4,'RPS-Applicable Sales %'!$A$3:$A$52,0),MATCH(Y$2,'RPS-Applicable Sales %'!$B$2:$AF$2,0))*$G4,SUMIFS('RPS Targets (%)'!AP:AP,'RPS Targets (%)'!$B:$B,$A4)*INDEX('RPS-Applicable Sales %'!$B$3:$AF$52,MATCH($A4,'RPS-Applicable Sales %'!$A$3:$A$52,0),MATCH(Y$2,'RPS-Applicable Sales %'!$B$2:$AF$2,0)))</f>
        <v>0</v>
      </c>
      <c r="Z4" s="76">
        <f>IF($D4=0,SUMIFS('RPS Targets (%)'!AQ:AQ,'RPS Targets (%)'!$B:$B,$A4)*INDEX('RPS-Applicable Sales %'!$B$3:$AF$52,MATCH($A4,'RPS-Applicable Sales %'!$A$3:$A$52,0),MATCH(Z$2,'RPS-Applicable Sales %'!$B$2:$AF$2,0))*$G4,SUMIFS('RPS Targets (%)'!AQ:AQ,'RPS Targets (%)'!$B:$B,$A4)*INDEX('RPS-Applicable Sales %'!$B$3:$AF$52,MATCH($A4,'RPS-Applicable Sales %'!$A$3:$A$52,0),MATCH(Z$2,'RPS-Applicable Sales %'!$B$2:$AF$2,0)))</f>
        <v>0</v>
      </c>
      <c r="AA4" s="76">
        <f>IF($D4=0,SUMIFS('RPS Targets (%)'!AR:AR,'RPS Targets (%)'!$B:$B,$A4)*INDEX('RPS-Applicable Sales %'!$B$3:$AF$52,MATCH($A4,'RPS-Applicable Sales %'!$A$3:$A$52,0),MATCH(AA$2,'RPS-Applicable Sales %'!$B$2:$AF$2,0))*$G4,SUMIFS('RPS Targets (%)'!AR:AR,'RPS Targets (%)'!$B:$B,$A4)*INDEX('RPS-Applicable Sales %'!$B$3:$AF$52,MATCH($A4,'RPS-Applicable Sales %'!$A$3:$A$52,0),MATCH(AA$2,'RPS-Applicable Sales %'!$B$2:$AF$2,0)))</f>
        <v>0</v>
      </c>
      <c r="AB4" s="76">
        <f>IF($D4=0,SUMIFS('RPS Targets (%)'!AS:AS,'RPS Targets (%)'!$B:$B,$A4)*INDEX('RPS-Applicable Sales %'!$B$3:$AF$52,MATCH($A4,'RPS-Applicable Sales %'!$A$3:$A$52,0),MATCH(AB$2,'RPS-Applicable Sales %'!$B$2:$AF$2,0))*$G4,SUMIFS('RPS Targets (%)'!AS:AS,'RPS Targets (%)'!$B:$B,$A4)*INDEX('RPS-Applicable Sales %'!$B$3:$AF$52,MATCH($A4,'RPS-Applicable Sales %'!$A$3:$A$52,0),MATCH(AB$2,'RPS-Applicable Sales %'!$B$2:$AF$2,0)))</f>
        <v>0</v>
      </c>
      <c r="AC4" s="76">
        <f>IF($D4=0,SUMIFS('RPS Targets (%)'!AT:AT,'RPS Targets (%)'!$B:$B,$A4)*INDEX('RPS-Applicable Sales %'!$B$3:$AF$52,MATCH($A4,'RPS-Applicable Sales %'!$A$3:$A$52,0),MATCH(AC$2,'RPS-Applicable Sales %'!$B$2:$AF$2,0))*$G4,SUMIFS('RPS Targets (%)'!AT:AT,'RPS Targets (%)'!$B:$B,$A4)*INDEX('RPS-Applicable Sales %'!$B$3:$AF$52,MATCH($A4,'RPS-Applicable Sales %'!$A$3:$A$52,0),MATCH(AC$2,'RPS-Applicable Sales %'!$B$2:$AF$2,0)))</f>
        <v>0</v>
      </c>
      <c r="AD4" s="76">
        <f>IF($D4=0,SUMIFS('RPS Targets (%)'!AU:AU,'RPS Targets (%)'!$B:$B,$A4)*INDEX('RPS-Applicable Sales %'!$B$3:$AF$52,MATCH($A4,'RPS-Applicable Sales %'!$A$3:$A$52,0),MATCH(AD$2,'RPS-Applicable Sales %'!$B$2:$AF$2,0))*$G4,SUMIFS('RPS Targets (%)'!AU:AU,'RPS Targets (%)'!$B:$B,$A4)*INDEX('RPS-Applicable Sales %'!$B$3:$AF$52,MATCH($A4,'RPS-Applicable Sales %'!$A$3:$A$52,0),MATCH(AD$2,'RPS-Applicable Sales %'!$B$2:$AF$2,0)))</f>
        <v>0</v>
      </c>
      <c r="AE4" s="76">
        <f>IF($D4=0,SUMIFS('RPS Targets (%)'!AV:AV,'RPS Targets (%)'!$B:$B,$A4)*INDEX('RPS-Applicable Sales %'!$B$3:$AF$52,MATCH($A4,'RPS-Applicable Sales %'!$A$3:$A$52,0),MATCH(AE$2,'RPS-Applicable Sales %'!$B$2:$AF$2,0))*$G4,SUMIFS('RPS Targets (%)'!AV:AV,'RPS Targets (%)'!$B:$B,$A4)*INDEX('RPS-Applicable Sales %'!$B$3:$AF$52,MATCH($A4,'RPS-Applicable Sales %'!$A$3:$A$52,0),MATCH(AE$2,'RPS-Applicable Sales %'!$B$2:$AF$2,0)))</f>
        <v>0</v>
      </c>
      <c r="AF4" s="76">
        <f>IF($D4=0,SUMIFS('RPS Targets (%)'!AW:AW,'RPS Targets (%)'!$B:$B,$A4)*INDEX('RPS-Applicable Sales %'!$B$3:$AF$52,MATCH($A4,'RPS-Applicable Sales %'!$A$3:$A$52,0),MATCH(AF$2,'RPS-Applicable Sales %'!$B$2:$AF$2,0))*$G4,SUMIFS('RPS Targets (%)'!AW:AW,'RPS Targets (%)'!$B:$B,$A4)*INDEX('RPS-Applicable Sales %'!$B$3:$AF$52,MATCH($A4,'RPS-Applicable Sales %'!$A$3:$A$52,0),MATCH(AF$2,'RPS-Applicable Sales %'!$B$2:$AF$2,0)))</f>
        <v>0</v>
      </c>
      <c r="AG4" s="76">
        <f>IF($D4=0,SUMIFS('RPS Targets (%)'!AX:AX,'RPS Targets (%)'!$B:$B,$A4)*INDEX('RPS-Applicable Sales %'!$B$3:$AF$52,MATCH($A4,'RPS-Applicable Sales %'!$A$3:$A$52,0),MATCH(AG$2,'RPS-Applicable Sales %'!$B$2:$AF$2,0))*$G4,SUMIFS('RPS Targets (%)'!AX:AX,'RPS Targets (%)'!$B:$B,$A4)*INDEX('RPS-Applicable Sales %'!$B$3:$AF$52,MATCH($A4,'RPS-Applicable Sales %'!$A$3:$A$52,0),MATCH(AG$2,'RPS-Applicable Sales %'!$B$2:$AF$2,0)))</f>
        <v>0</v>
      </c>
      <c r="AH4" s="76">
        <f>IF($D4=0,SUMIFS('RPS Targets (%)'!AY:AY,'RPS Targets (%)'!$B:$B,$A4)*INDEX('RPS-Applicable Sales %'!$B$3:$AF$52,MATCH($A4,'RPS-Applicable Sales %'!$A$3:$A$52,0),MATCH(AH$2,'RPS-Applicable Sales %'!$B$2:$AF$2,0))*$G4,SUMIFS('RPS Targets (%)'!AY:AY,'RPS Targets (%)'!$B:$B,$A4)*INDEX('RPS-Applicable Sales %'!$B$3:$AF$52,MATCH($A4,'RPS-Applicable Sales %'!$A$3:$A$52,0),MATCH(AH$2,'RPS-Applicable Sales %'!$B$2:$AF$2,0)))</f>
        <v>0</v>
      </c>
      <c r="AI4" s="76">
        <f>IF($D4=0,SUMIFS('RPS Targets (%)'!AZ:AZ,'RPS Targets (%)'!$B:$B,$A4)*INDEX('RPS-Applicable Sales %'!$B$3:$AF$52,MATCH($A4,'RPS-Applicable Sales %'!$A$3:$A$52,0),MATCH(AI$2,'RPS-Applicable Sales %'!$B$2:$AF$2,0))*$G4,SUMIFS('RPS Targets (%)'!AZ:AZ,'RPS Targets (%)'!$B:$B,$A4)*INDEX('RPS-Applicable Sales %'!$B$3:$AF$52,MATCH($A4,'RPS-Applicable Sales %'!$A$3:$A$52,0),MATCH(AI$2,'RPS-Applicable Sales %'!$B$2:$AF$2,0)))</f>
        <v>0</v>
      </c>
      <c r="AJ4" s="76">
        <f>IF($D4=0,SUMIFS('RPS Targets (%)'!BA:BA,'RPS Targets (%)'!$B:$B,$A4)*INDEX('RPS-Applicable Sales %'!$B$3:$AF$52,MATCH($A4,'RPS-Applicable Sales %'!$A$3:$A$52,0),MATCH(AJ$2,'RPS-Applicable Sales %'!$B$2:$AF$2,0))*$G4,SUMIFS('RPS Targets (%)'!BA:BA,'RPS Targets (%)'!$B:$B,$A4)*INDEX('RPS-Applicable Sales %'!$B$3:$AF$52,MATCH($A4,'RPS-Applicable Sales %'!$A$3:$A$52,0),MATCH(AJ$2,'RPS-Applicable Sales %'!$B$2:$AF$2,0)))</f>
        <v>0</v>
      </c>
      <c r="AK4" s="76">
        <f>IF($D4=0,SUMIFS('RPS Targets (%)'!BB:BB,'RPS Targets (%)'!$B:$B,$A4)*INDEX('RPS-Applicable Sales %'!$B$3:$AF$52,MATCH($A4,'RPS-Applicable Sales %'!$A$3:$A$52,0),MATCH(AK$2,'RPS-Applicable Sales %'!$B$2:$AF$2,0))*$G4,SUMIFS('RPS Targets (%)'!BB:BB,'RPS Targets (%)'!$B:$B,$A4)*INDEX('RPS-Applicable Sales %'!$B$3:$AF$52,MATCH($A4,'RPS-Applicable Sales %'!$A$3:$A$52,0),MATCH(AK$2,'RPS-Applicable Sales %'!$B$2:$AF$2,0)))</f>
        <v>0</v>
      </c>
      <c r="AL4" s="76">
        <f>IF($D4=0,SUMIFS('RPS Targets (%)'!BC:BC,'RPS Targets (%)'!$B:$B,$A4)*INDEX('RPS-Applicable Sales %'!$B$3:$AF$52,MATCH($A4,'RPS-Applicable Sales %'!$A$3:$A$52,0),MATCH(AL$2,'RPS-Applicable Sales %'!$B$2:$AF$2,0))*$G4,SUMIFS('RPS Targets (%)'!BC:BC,'RPS Targets (%)'!$B:$B,$A4)*INDEX('RPS-Applicable Sales %'!$B$3:$AF$52,MATCH($A4,'RPS-Applicable Sales %'!$A$3:$A$52,0),MATCH(AL$2,'RPS-Applicable Sales %'!$B$2:$AF$2,0)))</f>
        <v>0</v>
      </c>
    </row>
    <row r="5" spans="1:38" x14ac:dyDescent="0.25">
      <c r="A5" s="97" t="s">
        <v>12</v>
      </c>
      <c r="B5" s="97" t="b">
        <f>IFERROR(INDEX('RPS Targets (%)'!$A:$A,MATCH(A5,'RPS Targets (%)'!$B:$B,0)),FALSE)</f>
        <v>0</v>
      </c>
      <c r="C5" s="108">
        <f>MIN(SUMIFS('RPS-Applicable Sales'!C:C,'RPS-Applicable Sales'!$A:$A,$A5)/SUMIFS('Statewide Sales'!B:B,'Statewide Sales'!$A:$A,$A5),1)</f>
        <v>0</v>
      </c>
      <c r="D5" s="115">
        <f t="shared" si="0"/>
        <v>0</v>
      </c>
      <c r="E5" s="76">
        <f>IF(B5=TRUE,SUMIFS('SY RPS values'!$J$27:$BG$27,'SY RPS values'!$J$1:$BG$1,A5),0)</f>
        <v>0</v>
      </c>
      <c r="F5" s="76">
        <f>SUMIFS('RPS Targets (%)'!Y:Y,'RPS Targets (%)'!$B:$B,$A5)</f>
        <v>0</v>
      </c>
      <c r="G5" s="108">
        <f t="shared" si="1"/>
        <v>0</v>
      </c>
      <c r="H5" s="103">
        <f>IF($D5=0,SUMIFS('RPS Targets (%)'!Y:Y,'RPS Targets (%)'!$B:$B,$A5)*INDEX('RPS-Applicable Sales %'!$B$3:$AF$52,MATCH($A5,'RPS-Applicable Sales %'!$A$3:$A$52,0),MATCH(H$2,'RPS-Applicable Sales %'!$B$2:$AF$2,0))*$G5,SUMIFS('RPS Targets (%)'!Y:Y,'RPS Targets (%)'!$B:$B,$A5)*INDEX('RPS-Applicable Sales %'!$B$3:$AF$52,MATCH($A5,'RPS-Applicable Sales %'!$A$3:$A$52,0),MATCH(H$2,'RPS-Applicable Sales %'!$B$2:$AF$2,0)))</f>
        <v>0</v>
      </c>
      <c r="I5" s="76">
        <f>IF($D5=0,SUMIFS('RPS Targets (%)'!Z:Z,'RPS Targets (%)'!$B:$B,$A5)*INDEX('RPS-Applicable Sales %'!$B$3:$AF$52,MATCH($A5,'RPS-Applicable Sales %'!$A$3:$A$52,0),MATCH(I$2,'RPS-Applicable Sales %'!$B$2:$AF$2,0))*$G5,SUMIFS('RPS Targets (%)'!Z:Z,'RPS Targets (%)'!$B:$B,$A5)*INDEX('RPS-Applicable Sales %'!$B$3:$AF$52,MATCH($A5,'RPS-Applicable Sales %'!$A$3:$A$52,0),MATCH(I$2,'RPS-Applicable Sales %'!$B$2:$AF$2,0)))</f>
        <v>0</v>
      </c>
      <c r="J5" s="76">
        <f>IF($D5=0,SUMIFS('RPS Targets (%)'!AA:AA,'RPS Targets (%)'!$B:$B,$A5)*INDEX('RPS-Applicable Sales %'!$B$3:$AF$52,MATCH($A5,'RPS-Applicable Sales %'!$A$3:$A$52,0),MATCH(J$2,'RPS-Applicable Sales %'!$B$2:$AF$2,0))*$G5,SUMIFS('RPS Targets (%)'!AA:AA,'RPS Targets (%)'!$B:$B,$A5)*INDEX('RPS-Applicable Sales %'!$B$3:$AF$52,MATCH($A5,'RPS-Applicable Sales %'!$A$3:$A$52,0),MATCH(J$2,'RPS-Applicable Sales %'!$B$2:$AF$2,0)))</f>
        <v>0</v>
      </c>
      <c r="K5" s="76">
        <f>IF($D5=0,SUMIFS('RPS Targets (%)'!AB:AB,'RPS Targets (%)'!$B:$B,$A5)*INDEX('RPS-Applicable Sales %'!$B$3:$AF$52,MATCH($A5,'RPS-Applicable Sales %'!$A$3:$A$52,0),MATCH(K$2,'RPS-Applicable Sales %'!$B$2:$AF$2,0))*$G5,SUMIFS('RPS Targets (%)'!AB:AB,'RPS Targets (%)'!$B:$B,$A5)*INDEX('RPS-Applicable Sales %'!$B$3:$AF$52,MATCH($A5,'RPS-Applicable Sales %'!$A$3:$A$52,0),MATCH(K$2,'RPS-Applicable Sales %'!$B$2:$AF$2,0)))</f>
        <v>0</v>
      </c>
      <c r="L5" s="76">
        <f>IF($D5=0,SUMIFS('RPS Targets (%)'!AC:AC,'RPS Targets (%)'!$B:$B,$A5)*INDEX('RPS-Applicable Sales %'!$B$3:$AF$52,MATCH($A5,'RPS-Applicable Sales %'!$A$3:$A$52,0),MATCH(L$2,'RPS-Applicable Sales %'!$B$2:$AF$2,0))*$G5,SUMIFS('RPS Targets (%)'!AC:AC,'RPS Targets (%)'!$B:$B,$A5)*INDEX('RPS-Applicable Sales %'!$B$3:$AF$52,MATCH($A5,'RPS-Applicable Sales %'!$A$3:$A$52,0),MATCH(L$2,'RPS-Applicable Sales %'!$B$2:$AF$2,0)))</f>
        <v>0</v>
      </c>
      <c r="M5" s="76">
        <f>IF($D5=0,SUMIFS('RPS Targets (%)'!AD:AD,'RPS Targets (%)'!$B:$B,$A5)*INDEX('RPS-Applicable Sales %'!$B$3:$AF$52,MATCH($A5,'RPS-Applicable Sales %'!$A$3:$A$52,0),MATCH(M$2,'RPS-Applicable Sales %'!$B$2:$AF$2,0))*$G5,SUMIFS('RPS Targets (%)'!AD:AD,'RPS Targets (%)'!$B:$B,$A5)*INDEX('RPS-Applicable Sales %'!$B$3:$AF$52,MATCH($A5,'RPS-Applicable Sales %'!$A$3:$A$52,0),MATCH(M$2,'RPS-Applicable Sales %'!$B$2:$AF$2,0)))</f>
        <v>0</v>
      </c>
      <c r="N5" s="76">
        <f>IF($D5=0,SUMIFS('RPS Targets (%)'!AE:AE,'RPS Targets (%)'!$B:$B,$A5)*INDEX('RPS-Applicable Sales %'!$B$3:$AF$52,MATCH($A5,'RPS-Applicable Sales %'!$A$3:$A$52,0),MATCH(N$2,'RPS-Applicable Sales %'!$B$2:$AF$2,0))*$G5,SUMIFS('RPS Targets (%)'!AE:AE,'RPS Targets (%)'!$B:$B,$A5)*INDEX('RPS-Applicable Sales %'!$B$3:$AF$52,MATCH($A5,'RPS-Applicable Sales %'!$A$3:$A$52,0),MATCH(N$2,'RPS-Applicable Sales %'!$B$2:$AF$2,0)))</f>
        <v>0</v>
      </c>
      <c r="O5" s="76">
        <f>IF($D5=0,SUMIFS('RPS Targets (%)'!AF:AF,'RPS Targets (%)'!$B:$B,$A5)*INDEX('RPS-Applicable Sales %'!$B$3:$AF$52,MATCH($A5,'RPS-Applicable Sales %'!$A$3:$A$52,0),MATCH(O$2,'RPS-Applicable Sales %'!$B$2:$AF$2,0))*$G5,SUMIFS('RPS Targets (%)'!AF:AF,'RPS Targets (%)'!$B:$B,$A5)*INDEX('RPS-Applicable Sales %'!$B$3:$AF$52,MATCH($A5,'RPS-Applicable Sales %'!$A$3:$A$52,0),MATCH(O$2,'RPS-Applicable Sales %'!$B$2:$AF$2,0)))</f>
        <v>0</v>
      </c>
      <c r="P5" s="76">
        <f>IF($D5=0,SUMIFS('RPS Targets (%)'!AG:AG,'RPS Targets (%)'!$B:$B,$A5)*INDEX('RPS-Applicable Sales %'!$B$3:$AF$52,MATCH($A5,'RPS-Applicable Sales %'!$A$3:$A$52,0),MATCH(P$2,'RPS-Applicable Sales %'!$B$2:$AF$2,0))*$G5,SUMIFS('RPS Targets (%)'!AG:AG,'RPS Targets (%)'!$B:$B,$A5)*INDEX('RPS-Applicable Sales %'!$B$3:$AF$52,MATCH($A5,'RPS-Applicable Sales %'!$A$3:$A$52,0),MATCH(P$2,'RPS-Applicable Sales %'!$B$2:$AF$2,0)))</f>
        <v>0</v>
      </c>
      <c r="Q5" s="76">
        <f>IF($D5=0,SUMIFS('RPS Targets (%)'!AH:AH,'RPS Targets (%)'!$B:$B,$A5)*INDEX('RPS-Applicable Sales %'!$B$3:$AF$52,MATCH($A5,'RPS-Applicable Sales %'!$A$3:$A$52,0),MATCH(Q$2,'RPS-Applicable Sales %'!$B$2:$AF$2,0))*$G5,SUMIFS('RPS Targets (%)'!AH:AH,'RPS Targets (%)'!$B:$B,$A5)*INDEX('RPS-Applicable Sales %'!$B$3:$AF$52,MATCH($A5,'RPS-Applicable Sales %'!$A$3:$A$52,0),MATCH(Q$2,'RPS-Applicable Sales %'!$B$2:$AF$2,0)))</f>
        <v>0</v>
      </c>
      <c r="R5" s="76">
        <f>IF($D5=0,SUMIFS('RPS Targets (%)'!AI:AI,'RPS Targets (%)'!$B:$B,$A5)*INDEX('RPS-Applicable Sales %'!$B$3:$AF$52,MATCH($A5,'RPS-Applicable Sales %'!$A$3:$A$52,0),MATCH(R$2,'RPS-Applicable Sales %'!$B$2:$AF$2,0))*$G5,SUMIFS('RPS Targets (%)'!AI:AI,'RPS Targets (%)'!$B:$B,$A5)*INDEX('RPS-Applicable Sales %'!$B$3:$AF$52,MATCH($A5,'RPS-Applicable Sales %'!$A$3:$A$52,0),MATCH(R$2,'RPS-Applicable Sales %'!$B$2:$AF$2,0)))</f>
        <v>0</v>
      </c>
      <c r="S5" s="76">
        <f>IF($D5=0,SUMIFS('RPS Targets (%)'!AJ:AJ,'RPS Targets (%)'!$B:$B,$A5)*INDEX('RPS-Applicable Sales %'!$B$3:$AF$52,MATCH($A5,'RPS-Applicable Sales %'!$A$3:$A$52,0),MATCH(S$2,'RPS-Applicable Sales %'!$B$2:$AF$2,0))*$G5,SUMIFS('RPS Targets (%)'!AJ:AJ,'RPS Targets (%)'!$B:$B,$A5)*INDEX('RPS-Applicable Sales %'!$B$3:$AF$52,MATCH($A5,'RPS-Applicable Sales %'!$A$3:$A$52,0),MATCH(S$2,'RPS-Applicable Sales %'!$B$2:$AF$2,0)))</f>
        <v>0</v>
      </c>
      <c r="T5" s="76">
        <f>IF($D5=0,SUMIFS('RPS Targets (%)'!AK:AK,'RPS Targets (%)'!$B:$B,$A5)*INDEX('RPS-Applicable Sales %'!$B$3:$AF$52,MATCH($A5,'RPS-Applicable Sales %'!$A$3:$A$52,0),MATCH(T$2,'RPS-Applicable Sales %'!$B$2:$AF$2,0))*$G5,SUMIFS('RPS Targets (%)'!AK:AK,'RPS Targets (%)'!$B:$B,$A5)*INDEX('RPS-Applicable Sales %'!$B$3:$AF$52,MATCH($A5,'RPS-Applicable Sales %'!$A$3:$A$52,0),MATCH(T$2,'RPS-Applicable Sales %'!$B$2:$AF$2,0)))</f>
        <v>0</v>
      </c>
      <c r="U5" s="76">
        <f>IF($D5=0,SUMIFS('RPS Targets (%)'!AL:AL,'RPS Targets (%)'!$B:$B,$A5)*INDEX('RPS-Applicable Sales %'!$B$3:$AF$52,MATCH($A5,'RPS-Applicable Sales %'!$A$3:$A$52,0),MATCH(U$2,'RPS-Applicable Sales %'!$B$2:$AF$2,0))*$G5,SUMIFS('RPS Targets (%)'!AL:AL,'RPS Targets (%)'!$B:$B,$A5)*INDEX('RPS-Applicable Sales %'!$B$3:$AF$52,MATCH($A5,'RPS-Applicable Sales %'!$A$3:$A$52,0),MATCH(U$2,'RPS-Applicable Sales %'!$B$2:$AF$2,0)))</f>
        <v>0</v>
      </c>
      <c r="V5" s="76">
        <f>IF($D5=0,SUMIFS('RPS Targets (%)'!AM:AM,'RPS Targets (%)'!$B:$B,$A5)*INDEX('RPS-Applicable Sales %'!$B$3:$AF$52,MATCH($A5,'RPS-Applicable Sales %'!$A$3:$A$52,0),MATCH(V$2,'RPS-Applicable Sales %'!$B$2:$AF$2,0))*$G5,SUMIFS('RPS Targets (%)'!AM:AM,'RPS Targets (%)'!$B:$B,$A5)*INDEX('RPS-Applicable Sales %'!$B$3:$AF$52,MATCH($A5,'RPS-Applicable Sales %'!$A$3:$A$52,0),MATCH(V$2,'RPS-Applicable Sales %'!$B$2:$AF$2,0)))</f>
        <v>0</v>
      </c>
      <c r="W5" s="76">
        <f>IF($D5=0,SUMIFS('RPS Targets (%)'!AN:AN,'RPS Targets (%)'!$B:$B,$A5)*INDEX('RPS-Applicable Sales %'!$B$3:$AF$52,MATCH($A5,'RPS-Applicable Sales %'!$A$3:$A$52,0),MATCH(W$2,'RPS-Applicable Sales %'!$B$2:$AF$2,0))*$G5,SUMIFS('RPS Targets (%)'!AN:AN,'RPS Targets (%)'!$B:$B,$A5)*INDEX('RPS-Applicable Sales %'!$B$3:$AF$52,MATCH($A5,'RPS-Applicable Sales %'!$A$3:$A$52,0),MATCH(W$2,'RPS-Applicable Sales %'!$B$2:$AF$2,0)))</f>
        <v>0</v>
      </c>
      <c r="X5" s="76">
        <f>IF($D5=0,SUMIFS('RPS Targets (%)'!AO:AO,'RPS Targets (%)'!$B:$B,$A5)*INDEX('RPS-Applicable Sales %'!$B$3:$AF$52,MATCH($A5,'RPS-Applicable Sales %'!$A$3:$A$52,0),MATCH(X$2,'RPS-Applicable Sales %'!$B$2:$AF$2,0))*$G5,SUMIFS('RPS Targets (%)'!AO:AO,'RPS Targets (%)'!$B:$B,$A5)*INDEX('RPS-Applicable Sales %'!$B$3:$AF$52,MATCH($A5,'RPS-Applicable Sales %'!$A$3:$A$52,0),MATCH(X$2,'RPS-Applicable Sales %'!$B$2:$AF$2,0)))</f>
        <v>0</v>
      </c>
      <c r="Y5" s="76">
        <f>IF($D5=0,SUMIFS('RPS Targets (%)'!AP:AP,'RPS Targets (%)'!$B:$B,$A5)*INDEX('RPS-Applicable Sales %'!$B$3:$AF$52,MATCH($A5,'RPS-Applicable Sales %'!$A$3:$A$52,0),MATCH(Y$2,'RPS-Applicable Sales %'!$B$2:$AF$2,0))*$G5,SUMIFS('RPS Targets (%)'!AP:AP,'RPS Targets (%)'!$B:$B,$A5)*INDEX('RPS-Applicable Sales %'!$B$3:$AF$52,MATCH($A5,'RPS-Applicable Sales %'!$A$3:$A$52,0),MATCH(Y$2,'RPS-Applicable Sales %'!$B$2:$AF$2,0)))</f>
        <v>0</v>
      </c>
      <c r="Z5" s="76">
        <f>IF($D5=0,SUMIFS('RPS Targets (%)'!AQ:AQ,'RPS Targets (%)'!$B:$B,$A5)*INDEX('RPS-Applicable Sales %'!$B$3:$AF$52,MATCH($A5,'RPS-Applicable Sales %'!$A$3:$A$52,0),MATCH(Z$2,'RPS-Applicable Sales %'!$B$2:$AF$2,0))*$G5,SUMIFS('RPS Targets (%)'!AQ:AQ,'RPS Targets (%)'!$B:$B,$A5)*INDEX('RPS-Applicable Sales %'!$B$3:$AF$52,MATCH($A5,'RPS-Applicable Sales %'!$A$3:$A$52,0),MATCH(Z$2,'RPS-Applicable Sales %'!$B$2:$AF$2,0)))</f>
        <v>0</v>
      </c>
      <c r="AA5" s="76">
        <f>IF($D5=0,SUMIFS('RPS Targets (%)'!AR:AR,'RPS Targets (%)'!$B:$B,$A5)*INDEX('RPS-Applicable Sales %'!$B$3:$AF$52,MATCH($A5,'RPS-Applicable Sales %'!$A$3:$A$52,0),MATCH(AA$2,'RPS-Applicable Sales %'!$B$2:$AF$2,0))*$G5,SUMIFS('RPS Targets (%)'!AR:AR,'RPS Targets (%)'!$B:$B,$A5)*INDEX('RPS-Applicable Sales %'!$B$3:$AF$52,MATCH($A5,'RPS-Applicable Sales %'!$A$3:$A$52,0),MATCH(AA$2,'RPS-Applicable Sales %'!$B$2:$AF$2,0)))</f>
        <v>0</v>
      </c>
      <c r="AB5" s="76">
        <f>IF($D5=0,SUMIFS('RPS Targets (%)'!AS:AS,'RPS Targets (%)'!$B:$B,$A5)*INDEX('RPS-Applicable Sales %'!$B$3:$AF$52,MATCH($A5,'RPS-Applicable Sales %'!$A$3:$A$52,0),MATCH(AB$2,'RPS-Applicable Sales %'!$B$2:$AF$2,0))*$G5,SUMIFS('RPS Targets (%)'!AS:AS,'RPS Targets (%)'!$B:$B,$A5)*INDEX('RPS-Applicable Sales %'!$B$3:$AF$52,MATCH($A5,'RPS-Applicable Sales %'!$A$3:$A$52,0),MATCH(AB$2,'RPS-Applicable Sales %'!$B$2:$AF$2,0)))</f>
        <v>0</v>
      </c>
      <c r="AC5" s="76">
        <f>IF($D5=0,SUMIFS('RPS Targets (%)'!AT:AT,'RPS Targets (%)'!$B:$B,$A5)*INDEX('RPS-Applicable Sales %'!$B$3:$AF$52,MATCH($A5,'RPS-Applicable Sales %'!$A$3:$A$52,0),MATCH(AC$2,'RPS-Applicable Sales %'!$B$2:$AF$2,0))*$G5,SUMIFS('RPS Targets (%)'!AT:AT,'RPS Targets (%)'!$B:$B,$A5)*INDEX('RPS-Applicable Sales %'!$B$3:$AF$52,MATCH($A5,'RPS-Applicable Sales %'!$A$3:$A$52,0),MATCH(AC$2,'RPS-Applicable Sales %'!$B$2:$AF$2,0)))</f>
        <v>0</v>
      </c>
      <c r="AD5" s="76">
        <f>IF($D5=0,SUMIFS('RPS Targets (%)'!AU:AU,'RPS Targets (%)'!$B:$B,$A5)*INDEX('RPS-Applicable Sales %'!$B$3:$AF$52,MATCH($A5,'RPS-Applicable Sales %'!$A$3:$A$52,0),MATCH(AD$2,'RPS-Applicable Sales %'!$B$2:$AF$2,0))*$G5,SUMIFS('RPS Targets (%)'!AU:AU,'RPS Targets (%)'!$B:$B,$A5)*INDEX('RPS-Applicable Sales %'!$B$3:$AF$52,MATCH($A5,'RPS-Applicable Sales %'!$A$3:$A$52,0),MATCH(AD$2,'RPS-Applicable Sales %'!$B$2:$AF$2,0)))</f>
        <v>0</v>
      </c>
      <c r="AE5" s="76">
        <f>IF($D5=0,SUMIFS('RPS Targets (%)'!AV:AV,'RPS Targets (%)'!$B:$B,$A5)*INDEX('RPS-Applicable Sales %'!$B$3:$AF$52,MATCH($A5,'RPS-Applicable Sales %'!$A$3:$A$52,0),MATCH(AE$2,'RPS-Applicable Sales %'!$B$2:$AF$2,0))*$G5,SUMIFS('RPS Targets (%)'!AV:AV,'RPS Targets (%)'!$B:$B,$A5)*INDEX('RPS-Applicable Sales %'!$B$3:$AF$52,MATCH($A5,'RPS-Applicable Sales %'!$A$3:$A$52,0),MATCH(AE$2,'RPS-Applicable Sales %'!$B$2:$AF$2,0)))</f>
        <v>0</v>
      </c>
      <c r="AF5" s="76">
        <f>IF($D5=0,SUMIFS('RPS Targets (%)'!AW:AW,'RPS Targets (%)'!$B:$B,$A5)*INDEX('RPS-Applicable Sales %'!$B$3:$AF$52,MATCH($A5,'RPS-Applicable Sales %'!$A$3:$A$52,0),MATCH(AF$2,'RPS-Applicable Sales %'!$B$2:$AF$2,0))*$G5,SUMIFS('RPS Targets (%)'!AW:AW,'RPS Targets (%)'!$B:$B,$A5)*INDEX('RPS-Applicable Sales %'!$B$3:$AF$52,MATCH($A5,'RPS-Applicable Sales %'!$A$3:$A$52,0),MATCH(AF$2,'RPS-Applicable Sales %'!$B$2:$AF$2,0)))</f>
        <v>0</v>
      </c>
      <c r="AG5" s="76">
        <f>IF($D5=0,SUMIFS('RPS Targets (%)'!AX:AX,'RPS Targets (%)'!$B:$B,$A5)*INDEX('RPS-Applicable Sales %'!$B$3:$AF$52,MATCH($A5,'RPS-Applicable Sales %'!$A$3:$A$52,0),MATCH(AG$2,'RPS-Applicable Sales %'!$B$2:$AF$2,0))*$G5,SUMIFS('RPS Targets (%)'!AX:AX,'RPS Targets (%)'!$B:$B,$A5)*INDEX('RPS-Applicable Sales %'!$B$3:$AF$52,MATCH($A5,'RPS-Applicable Sales %'!$A$3:$A$52,0),MATCH(AG$2,'RPS-Applicable Sales %'!$B$2:$AF$2,0)))</f>
        <v>0</v>
      </c>
      <c r="AH5" s="76">
        <f>IF($D5=0,SUMIFS('RPS Targets (%)'!AY:AY,'RPS Targets (%)'!$B:$B,$A5)*INDEX('RPS-Applicable Sales %'!$B$3:$AF$52,MATCH($A5,'RPS-Applicable Sales %'!$A$3:$A$52,0),MATCH(AH$2,'RPS-Applicable Sales %'!$B$2:$AF$2,0))*$G5,SUMIFS('RPS Targets (%)'!AY:AY,'RPS Targets (%)'!$B:$B,$A5)*INDEX('RPS-Applicable Sales %'!$B$3:$AF$52,MATCH($A5,'RPS-Applicable Sales %'!$A$3:$A$52,0),MATCH(AH$2,'RPS-Applicable Sales %'!$B$2:$AF$2,0)))</f>
        <v>0</v>
      </c>
      <c r="AI5" s="76">
        <f>IF($D5=0,SUMIFS('RPS Targets (%)'!AZ:AZ,'RPS Targets (%)'!$B:$B,$A5)*INDEX('RPS-Applicable Sales %'!$B$3:$AF$52,MATCH($A5,'RPS-Applicable Sales %'!$A$3:$A$52,0),MATCH(AI$2,'RPS-Applicable Sales %'!$B$2:$AF$2,0))*$G5,SUMIFS('RPS Targets (%)'!AZ:AZ,'RPS Targets (%)'!$B:$B,$A5)*INDEX('RPS-Applicable Sales %'!$B$3:$AF$52,MATCH($A5,'RPS-Applicable Sales %'!$A$3:$A$52,0),MATCH(AI$2,'RPS-Applicable Sales %'!$B$2:$AF$2,0)))</f>
        <v>0</v>
      </c>
      <c r="AJ5" s="76">
        <f>IF($D5=0,SUMIFS('RPS Targets (%)'!BA:BA,'RPS Targets (%)'!$B:$B,$A5)*INDEX('RPS-Applicable Sales %'!$B$3:$AF$52,MATCH($A5,'RPS-Applicable Sales %'!$A$3:$A$52,0),MATCH(AJ$2,'RPS-Applicable Sales %'!$B$2:$AF$2,0))*$G5,SUMIFS('RPS Targets (%)'!BA:BA,'RPS Targets (%)'!$B:$B,$A5)*INDEX('RPS-Applicable Sales %'!$B$3:$AF$52,MATCH($A5,'RPS-Applicable Sales %'!$A$3:$A$52,0),MATCH(AJ$2,'RPS-Applicable Sales %'!$B$2:$AF$2,0)))</f>
        <v>0</v>
      </c>
      <c r="AK5" s="76">
        <f>IF($D5=0,SUMIFS('RPS Targets (%)'!BB:BB,'RPS Targets (%)'!$B:$B,$A5)*INDEX('RPS-Applicable Sales %'!$B$3:$AF$52,MATCH($A5,'RPS-Applicable Sales %'!$A$3:$A$52,0),MATCH(AK$2,'RPS-Applicable Sales %'!$B$2:$AF$2,0))*$G5,SUMIFS('RPS Targets (%)'!BB:BB,'RPS Targets (%)'!$B:$B,$A5)*INDEX('RPS-Applicable Sales %'!$B$3:$AF$52,MATCH($A5,'RPS-Applicable Sales %'!$A$3:$A$52,0),MATCH(AK$2,'RPS-Applicable Sales %'!$B$2:$AF$2,0)))</f>
        <v>0</v>
      </c>
      <c r="AL5" s="76">
        <f>IF($D5=0,SUMIFS('RPS Targets (%)'!BC:BC,'RPS Targets (%)'!$B:$B,$A5)*INDEX('RPS-Applicable Sales %'!$B$3:$AF$52,MATCH($A5,'RPS-Applicable Sales %'!$A$3:$A$52,0),MATCH(AL$2,'RPS-Applicable Sales %'!$B$2:$AF$2,0))*$G5,SUMIFS('RPS Targets (%)'!BC:BC,'RPS Targets (%)'!$B:$B,$A5)*INDEX('RPS-Applicable Sales %'!$B$3:$AF$52,MATCH($A5,'RPS-Applicable Sales %'!$A$3:$A$52,0),MATCH(AL$2,'RPS-Applicable Sales %'!$B$2:$AF$2,0)))</f>
        <v>0</v>
      </c>
    </row>
    <row r="6" spans="1:38" x14ac:dyDescent="0.25">
      <c r="A6" s="97" t="s">
        <v>8</v>
      </c>
      <c r="B6" s="97" t="b">
        <f>IFERROR(INDEX('RPS Targets (%)'!$A:$A,MATCH(A6,'RPS Targets (%)'!$B:$B,0)),FALSE)</f>
        <v>1</v>
      </c>
      <c r="C6" s="108">
        <f>MIN(SUMIFS('RPS-Applicable Sales'!C:C,'RPS-Applicable Sales'!$A:$A,$A6)/SUMIFS('Statewide Sales'!B:B,'Statewide Sales'!$A:$A,$A6),1)</f>
        <v>0.57271599095920789</v>
      </c>
      <c r="D6" s="115">
        <f t="shared" si="0"/>
        <v>0</v>
      </c>
      <c r="E6" s="76">
        <f>IF(B6=TRUE,SUMIFS('SY RPS values'!$J$27:$BG$27,'SY RPS values'!$J$1:$BG$1,A6),0)</f>
        <v>0.12016982618697356</v>
      </c>
      <c r="F6" s="76">
        <f>SUMIFS('RPS Targets (%)'!Y:Y,'RPS Targets (%)'!$B:$B,$A6)</f>
        <v>0.1</v>
      </c>
      <c r="G6" s="108">
        <f t="shared" si="1"/>
        <v>1</v>
      </c>
      <c r="H6" s="103">
        <f>IF($D6=0,SUMIFS('RPS Targets (%)'!Y:Y,'RPS Targets (%)'!$B:$B,$A6)*INDEX('RPS-Applicable Sales %'!$B$3:$AF$52,MATCH($A6,'RPS-Applicable Sales %'!$A$3:$A$52,0),MATCH(H$2,'RPS-Applicable Sales %'!$B$2:$AF$2,0))*$G6,SUMIFS('RPS Targets (%)'!Y:Y,'RPS Targets (%)'!$B:$B,$A6)*INDEX('RPS-Applicable Sales %'!$B$3:$AF$52,MATCH($A6,'RPS-Applicable Sales %'!$A$3:$A$52,0),MATCH(H$2,'RPS-Applicable Sales %'!$B$2:$AF$2,0)))</f>
        <v>5.7271599095920792E-2</v>
      </c>
      <c r="I6" s="76">
        <f>IF($D6=0,SUMIFS('RPS Targets (%)'!Z:Z,'RPS Targets (%)'!$B:$B,$A6)*INDEX('RPS-Applicable Sales %'!$B$3:$AF$52,MATCH($A6,'RPS-Applicable Sales %'!$A$3:$A$52,0),MATCH(I$2,'RPS-Applicable Sales %'!$B$2:$AF$2,0))*$G6,SUMIFS('RPS Targets (%)'!Z:Z,'RPS Targets (%)'!$B:$B,$A6)*INDEX('RPS-Applicable Sales %'!$B$3:$AF$52,MATCH($A6,'RPS-Applicable Sales %'!$A$3:$A$52,0),MATCH(I$2,'RPS-Applicable Sales %'!$B$2:$AF$2,0)))</f>
        <v>6.5539995480173918E-2</v>
      </c>
      <c r="J6" s="76">
        <f>IF($D6=0,SUMIFS('RPS Targets (%)'!AA:AA,'RPS Targets (%)'!$B:$B,$A6)*INDEX('RPS-Applicable Sales %'!$B$3:$AF$52,MATCH($A6,'RPS-Applicable Sales %'!$A$3:$A$52,0),MATCH(J$2,'RPS-Applicable Sales %'!$B$2:$AF$2,0))*$G6,SUMIFS('RPS Targets (%)'!AA:AA,'RPS Targets (%)'!$B:$B,$A6)*INDEX('RPS-Applicable Sales %'!$B$3:$AF$52,MATCH($A6,'RPS-Applicable Sales %'!$A$3:$A$52,0),MATCH(J$2,'RPS-Applicable Sales %'!$B$2:$AF$2,0)))</f>
        <v>6.8273496892497579E-2</v>
      </c>
      <c r="K6" s="76">
        <f>IF($D6=0,SUMIFS('RPS Targets (%)'!AB:AB,'RPS Targets (%)'!$B:$B,$A6)*INDEX('RPS-Applicable Sales %'!$B$3:$AF$52,MATCH($A6,'RPS-Applicable Sales %'!$A$3:$A$52,0),MATCH(K$2,'RPS-Applicable Sales %'!$B$2:$AF$2,0))*$G6,SUMIFS('RPS Targets (%)'!AB:AB,'RPS Targets (%)'!$B:$B,$A6)*INDEX('RPS-Applicable Sales %'!$B$3:$AF$52,MATCH($A6,'RPS-Applicable Sales %'!$A$3:$A$52,0),MATCH(K$2,'RPS-Applicable Sales %'!$B$2:$AF$2,0)))</f>
        <v>7.6181284741483099E-2</v>
      </c>
      <c r="L6" s="76">
        <f>IF($D6=0,SUMIFS('RPS Targets (%)'!AC:AC,'RPS Targets (%)'!$B:$B,$A6)*INDEX('RPS-Applicable Sales %'!$B$3:$AF$52,MATCH($A6,'RPS-Applicable Sales %'!$A$3:$A$52,0),MATCH(L$2,'RPS-Applicable Sales %'!$B$2:$AF$2,0))*$G6,SUMIFS('RPS Targets (%)'!AC:AC,'RPS Targets (%)'!$B:$B,$A6)*INDEX('RPS-Applicable Sales %'!$B$3:$AF$52,MATCH($A6,'RPS-Applicable Sales %'!$A$3:$A$52,0),MATCH(L$2,'RPS-Applicable Sales %'!$B$2:$AF$2,0)))</f>
        <v>8.1741600178993609E-2</v>
      </c>
      <c r="M6" s="76">
        <f>IF($D6=0,SUMIFS('RPS Targets (%)'!AD:AD,'RPS Targets (%)'!$B:$B,$A6)*INDEX('RPS-Applicable Sales %'!$B$3:$AF$52,MATCH($A6,'RPS-Applicable Sales %'!$A$3:$A$52,0),MATCH(M$2,'RPS-Applicable Sales %'!$B$2:$AF$2,0))*$G6,SUMIFS('RPS Targets (%)'!AD:AD,'RPS Targets (%)'!$B:$B,$A6)*INDEX('RPS-Applicable Sales %'!$B$3:$AF$52,MATCH($A6,'RPS-Applicable Sales %'!$A$3:$A$52,0),MATCH(M$2,'RPS-Applicable Sales %'!$B$2:$AF$2,0)))</f>
        <v>8.7517140523524287E-2</v>
      </c>
      <c r="N6" s="76">
        <f>IF($D6=0,SUMIFS('RPS Targets (%)'!AE:AE,'RPS Targets (%)'!$B:$B,$A6)*INDEX('RPS-Applicable Sales %'!$B$3:$AF$52,MATCH($A6,'RPS-Applicable Sales %'!$A$3:$A$52,0),MATCH(N$2,'RPS-Applicable Sales %'!$B$2:$AF$2,0))*$G6,SUMIFS('RPS Targets (%)'!AE:AE,'RPS Targets (%)'!$B:$B,$A6)*INDEX('RPS-Applicable Sales %'!$B$3:$AF$52,MATCH($A6,'RPS-Applicable Sales %'!$A$3:$A$52,0),MATCH(N$2,'RPS-Applicable Sales %'!$B$2:$AF$2,0)))</f>
        <v>8.743277235449437E-2</v>
      </c>
      <c r="O6" s="76">
        <f>IF($D6=0,SUMIFS('RPS Targets (%)'!AF:AF,'RPS Targets (%)'!$B:$B,$A6)*INDEX('RPS-Applicable Sales %'!$B$3:$AF$52,MATCH($A6,'RPS-Applicable Sales %'!$A$3:$A$52,0),MATCH(O$2,'RPS-Applicable Sales %'!$B$2:$AF$2,0))*$G6,SUMIFS('RPS Targets (%)'!AF:AF,'RPS Targets (%)'!$B:$B,$A6)*INDEX('RPS-Applicable Sales %'!$B$3:$AF$52,MATCH($A6,'RPS-Applicable Sales %'!$A$3:$A$52,0),MATCH(O$2,'RPS-Applicable Sales %'!$B$2:$AF$2,0)))</f>
        <v>8.76617685902462E-2</v>
      </c>
      <c r="P6" s="76">
        <f>IF($D6=0,SUMIFS('RPS Targets (%)'!AG:AG,'RPS Targets (%)'!$B:$B,$A6)*INDEX('RPS-Applicable Sales %'!$B$3:$AF$52,MATCH($A6,'RPS-Applicable Sales %'!$A$3:$A$52,0),MATCH(P$2,'RPS-Applicable Sales %'!$B$2:$AF$2,0))*$G6,SUMIFS('RPS Targets (%)'!AG:AG,'RPS Targets (%)'!$B:$B,$A6)*INDEX('RPS-Applicable Sales %'!$B$3:$AF$52,MATCH($A6,'RPS-Applicable Sales %'!$A$3:$A$52,0),MATCH(P$2,'RPS-Applicable Sales %'!$B$2:$AF$2,0)))</f>
        <v>8.7530899721209296E-2</v>
      </c>
      <c r="Q6" s="76">
        <f>IF($D6=0,SUMIFS('RPS Targets (%)'!AH:AH,'RPS Targets (%)'!$B:$B,$A6)*INDEX('RPS-Applicable Sales %'!$B$3:$AF$52,MATCH($A6,'RPS-Applicable Sales %'!$A$3:$A$52,0),MATCH(Q$2,'RPS-Applicable Sales %'!$B$2:$AF$2,0))*$G6,SUMIFS('RPS Targets (%)'!AH:AH,'RPS Targets (%)'!$B:$B,$A6)*INDEX('RPS-Applicable Sales %'!$B$3:$AF$52,MATCH($A6,'RPS-Applicable Sales %'!$A$3:$A$52,0),MATCH(Q$2,'RPS-Applicable Sales %'!$B$2:$AF$2,0)))</f>
        <v>8.7441048842220606E-2</v>
      </c>
      <c r="R6" s="76">
        <f>IF($D6=0,SUMIFS('RPS Targets (%)'!AI:AI,'RPS Targets (%)'!$B:$B,$A6)*INDEX('RPS-Applicable Sales %'!$B$3:$AF$52,MATCH($A6,'RPS-Applicable Sales %'!$A$3:$A$52,0),MATCH(R$2,'RPS-Applicable Sales %'!$B$2:$AF$2,0))*$G6,SUMIFS('RPS Targets (%)'!AI:AI,'RPS Targets (%)'!$B:$B,$A6)*INDEX('RPS-Applicable Sales %'!$B$3:$AF$52,MATCH($A6,'RPS-Applicable Sales %'!$A$3:$A$52,0),MATCH(R$2,'RPS-Applicable Sales %'!$B$2:$AF$2,0)))</f>
        <v>8.747882344724292E-2</v>
      </c>
      <c r="S6" s="76">
        <f>IF($D6=0,SUMIFS('RPS Targets (%)'!AJ:AJ,'RPS Targets (%)'!$B:$B,$A6)*INDEX('RPS-Applicable Sales %'!$B$3:$AF$52,MATCH($A6,'RPS-Applicable Sales %'!$A$3:$A$52,0),MATCH(S$2,'RPS-Applicable Sales %'!$B$2:$AF$2,0))*$G6,SUMIFS('RPS Targets (%)'!AJ:AJ,'RPS Targets (%)'!$B:$B,$A6)*INDEX('RPS-Applicable Sales %'!$B$3:$AF$52,MATCH($A6,'RPS-Applicable Sales %'!$A$3:$A$52,0),MATCH(S$2,'RPS-Applicable Sales %'!$B$2:$AF$2,0)))</f>
        <v>8.7530145233948933E-2</v>
      </c>
      <c r="T6" s="76">
        <f>IF($D6=0,SUMIFS('RPS Targets (%)'!AK:AK,'RPS Targets (%)'!$B:$B,$A6)*INDEX('RPS-Applicable Sales %'!$B$3:$AF$52,MATCH($A6,'RPS-Applicable Sales %'!$A$3:$A$52,0),MATCH(T$2,'RPS-Applicable Sales %'!$B$2:$AF$2,0))*$G6,SUMIFS('RPS Targets (%)'!AK:AK,'RPS Targets (%)'!$B:$B,$A6)*INDEX('RPS-Applicable Sales %'!$B$3:$AF$52,MATCH($A6,'RPS-Applicable Sales %'!$A$3:$A$52,0),MATCH(T$2,'RPS-Applicable Sales %'!$B$2:$AF$2,0)))</f>
        <v>8.746421433737292E-2</v>
      </c>
      <c r="U6" s="76">
        <f>IF($D6=0,SUMIFS('RPS Targets (%)'!AL:AL,'RPS Targets (%)'!$B:$B,$A6)*INDEX('RPS-Applicable Sales %'!$B$3:$AF$52,MATCH($A6,'RPS-Applicable Sales %'!$A$3:$A$52,0),MATCH(U$2,'RPS-Applicable Sales %'!$B$2:$AF$2,0))*$G6,SUMIFS('RPS Targets (%)'!AL:AL,'RPS Targets (%)'!$B:$B,$A6)*INDEX('RPS-Applicable Sales %'!$B$3:$AF$52,MATCH($A6,'RPS-Applicable Sales %'!$A$3:$A$52,0),MATCH(U$2,'RPS-Applicable Sales %'!$B$2:$AF$2,0)))</f>
        <v>8.7500383477368535E-2</v>
      </c>
      <c r="V6" s="76">
        <f>IF($D6=0,SUMIFS('RPS Targets (%)'!AM:AM,'RPS Targets (%)'!$B:$B,$A6)*INDEX('RPS-Applicable Sales %'!$B$3:$AF$52,MATCH($A6,'RPS-Applicable Sales %'!$A$3:$A$52,0),MATCH(V$2,'RPS-Applicable Sales %'!$B$2:$AF$2,0))*$G6,SUMIFS('RPS Targets (%)'!AM:AM,'RPS Targets (%)'!$B:$B,$A6)*INDEX('RPS-Applicable Sales %'!$B$3:$AF$52,MATCH($A6,'RPS-Applicable Sales %'!$A$3:$A$52,0),MATCH(V$2,'RPS-Applicable Sales %'!$B$2:$AF$2,0)))</f>
        <v>8.7585226250597156E-2</v>
      </c>
      <c r="W6" s="76">
        <f>IF($D6=0,SUMIFS('RPS Targets (%)'!AN:AN,'RPS Targets (%)'!$B:$B,$A6)*INDEX('RPS-Applicable Sales %'!$B$3:$AF$52,MATCH($A6,'RPS-Applicable Sales %'!$A$3:$A$52,0),MATCH(W$2,'RPS-Applicable Sales %'!$B$2:$AF$2,0))*$G6,SUMIFS('RPS Targets (%)'!AN:AN,'RPS Targets (%)'!$B:$B,$A6)*INDEX('RPS-Applicable Sales %'!$B$3:$AF$52,MATCH($A6,'RPS-Applicable Sales %'!$A$3:$A$52,0),MATCH(W$2,'RPS-Applicable Sales %'!$B$2:$AF$2,0)))</f>
        <v>8.754795660346687E-2</v>
      </c>
      <c r="X6" s="76">
        <f>IF($D6=0,SUMIFS('RPS Targets (%)'!AO:AO,'RPS Targets (%)'!$B:$B,$A6)*INDEX('RPS-Applicable Sales %'!$B$3:$AF$52,MATCH($A6,'RPS-Applicable Sales %'!$A$3:$A$52,0),MATCH(X$2,'RPS-Applicable Sales %'!$B$2:$AF$2,0))*$G6,SUMIFS('RPS Targets (%)'!AO:AO,'RPS Targets (%)'!$B:$B,$A6)*INDEX('RPS-Applicable Sales %'!$B$3:$AF$52,MATCH($A6,'RPS-Applicable Sales %'!$A$3:$A$52,0),MATCH(X$2,'RPS-Applicable Sales %'!$B$2:$AF$2,0)))</f>
        <v>8.7476895031041779E-2</v>
      </c>
      <c r="Y6" s="76">
        <f>IF($D6=0,SUMIFS('RPS Targets (%)'!AP:AP,'RPS Targets (%)'!$B:$B,$A6)*INDEX('RPS-Applicable Sales %'!$B$3:$AF$52,MATCH($A6,'RPS-Applicable Sales %'!$A$3:$A$52,0),MATCH(Y$2,'RPS-Applicable Sales %'!$B$2:$AF$2,0))*$G6,SUMIFS('RPS Targets (%)'!AP:AP,'RPS Targets (%)'!$B:$B,$A6)*INDEX('RPS-Applicable Sales %'!$B$3:$AF$52,MATCH($A6,'RPS-Applicable Sales %'!$A$3:$A$52,0),MATCH(Y$2,'RPS-Applicable Sales %'!$B$2:$AF$2,0)))</f>
        <v>8.7359430626060844E-2</v>
      </c>
      <c r="Z6" s="76">
        <f>IF($D6=0,SUMIFS('RPS Targets (%)'!AQ:AQ,'RPS Targets (%)'!$B:$B,$A6)*INDEX('RPS-Applicable Sales %'!$B$3:$AF$52,MATCH($A6,'RPS-Applicable Sales %'!$A$3:$A$52,0),MATCH(Z$2,'RPS-Applicable Sales %'!$B$2:$AF$2,0))*$G6,SUMIFS('RPS Targets (%)'!AQ:AQ,'RPS Targets (%)'!$B:$B,$A6)*INDEX('RPS-Applicable Sales %'!$B$3:$AF$52,MATCH($A6,'RPS-Applicable Sales %'!$A$3:$A$52,0),MATCH(Z$2,'RPS-Applicable Sales %'!$B$2:$AF$2,0)))</f>
        <v>8.7354303799271588E-2</v>
      </c>
      <c r="AA6" s="76">
        <f>IF($D6=0,SUMIFS('RPS Targets (%)'!AR:AR,'RPS Targets (%)'!$B:$B,$A6)*INDEX('RPS-Applicable Sales %'!$B$3:$AF$52,MATCH($A6,'RPS-Applicable Sales %'!$A$3:$A$52,0),MATCH(AA$2,'RPS-Applicable Sales %'!$B$2:$AF$2,0))*$G6,SUMIFS('RPS Targets (%)'!AR:AR,'RPS Targets (%)'!$B:$B,$A6)*INDEX('RPS-Applicable Sales %'!$B$3:$AF$52,MATCH($A6,'RPS-Applicable Sales %'!$A$3:$A$52,0),MATCH(AA$2,'RPS-Applicable Sales %'!$B$2:$AF$2,0)))</f>
        <v>8.7362843795421447E-2</v>
      </c>
      <c r="AB6" s="76">
        <f>IF($D6=0,SUMIFS('RPS Targets (%)'!AS:AS,'RPS Targets (%)'!$B:$B,$A6)*INDEX('RPS-Applicable Sales %'!$B$3:$AF$52,MATCH($A6,'RPS-Applicable Sales %'!$A$3:$A$52,0),MATCH(AB$2,'RPS-Applicable Sales %'!$B$2:$AF$2,0))*$G6,SUMIFS('RPS Targets (%)'!AS:AS,'RPS Targets (%)'!$B:$B,$A6)*INDEX('RPS-Applicable Sales %'!$B$3:$AF$52,MATCH($A6,'RPS-Applicable Sales %'!$A$3:$A$52,0),MATCH(AB$2,'RPS-Applicable Sales %'!$B$2:$AF$2,0)))</f>
        <v>8.7438570197704513E-2</v>
      </c>
      <c r="AC6" s="76">
        <f>IF($D6=0,SUMIFS('RPS Targets (%)'!AT:AT,'RPS Targets (%)'!$B:$B,$A6)*INDEX('RPS-Applicable Sales %'!$B$3:$AF$52,MATCH($A6,'RPS-Applicable Sales %'!$A$3:$A$52,0),MATCH(AC$2,'RPS-Applicable Sales %'!$B$2:$AF$2,0))*$G6,SUMIFS('RPS Targets (%)'!AT:AT,'RPS Targets (%)'!$B:$B,$A6)*INDEX('RPS-Applicable Sales %'!$B$3:$AF$52,MATCH($A6,'RPS-Applicable Sales %'!$A$3:$A$52,0),MATCH(AC$2,'RPS-Applicable Sales %'!$B$2:$AF$2,0)))</f>
        <v>8.7478955862562893E-2</v>
      </c>
      <c r="AD6" s="76">
        <f>IF($D6=0,SUMIFS('RPS Targets (%)'!AU:AU,'RPS Targets (%)'!$B:$B,$A6)*INDEX('RPS-Applicable Sales %'!$B$3:$AF$52,MATCH($A6,'RPS-Applicable Sales %'!$A$3:$A$52,0),MATCH(AD$2,'RPS-Applicable Sales %'!$B$2:$AF$2,0))*$G6,SUMIFS('RPS Targets (%)'!AU:AU,'RPS Targets (%)'!$B:$B,$A6)*INDEX('RPS-Applicable Sales %'!$B$3:$AF$52,MATCH($A6,'RPS-Applicable Sales %'!$A$3:$A$52,0),MATCH(AD$2,'RPS-Applicable Sales %'!$B$2:$AF$2,0)))</f>
        <v>8.757120611921701E-2</v>
      </c>
      <c r="AE6" s="76">
        <f>IF($D6=0,SUMIFS('RPS Targets (%)'!AV:AV,'RPS Targets (%)'!$B:$B,$A6)*INDEX('RPS-Applicable Sales %'!$B$3:$AF$52,MATCH($A6,'RPS-Applicable Sales %'!$A$3:$A$52,0),MATCH(AE$2,'RPS-Applicable Sales %'!$B$2:$AF$2,0))*$G6,SUMIFS('RPS Targets (%)'!AV:AV,'RPS Targets (%)'!$B:$B,$A6)*INDEX('RPS-Applicable Sales %'!$B$3:$AF$52,MATCH($A6,'RPS-Applicable Sales %'!$A$3:$A$52,0),MATCH(AE$2,'RPS-Applicable Sales %'!$B$2:$AF$2,0)))</f>
        <v>8.7562342691589135E-2</v>
      </c>
      <c r="AF6" s="76">
        <f>IF($D6=0,SUMIFS('RPS Targets (%)'!AW:AW,'RPS Targets (%)'!$B:$B,$A6)*INDEX('RPS-Applicable Sales %'!$B$3:$AF$52,MATCH($A6,'RPS-Applicable Sales %'!$A$3:$A$52,0),MATCH(AF$2,'RPS-Applicable Sales %'!$B$2:$AF$2,0))*$G6,SUMIFS('RPS Targets (%)'!AW:AW,'RPS Targets (%)'!$B:$B,$A6)*INDEX('RPS-Applicable Sales %'!$B$3:$AF$52,MATCH($A6,'RPS-Applicable Sales %'!$A$3:$A$52,0),MATCH(AF$2,'RPS-Applicable Sales %'!$B$2:$AF$2,0)))</f>
        <v>8.7780882430867554E-2</v>
      </c>
      <c r="AG6" s="76">
        <f>IF($D6=0,SUMIFS('RPS Targets (%)'!AX:AX,'RPS Targets (%)'!$B:$B,$A6)*INDEX('RPS-Applicable Sales %'!$B$3:$AF$52,MATCH($A6,'RPS-Applicable Sales %'!$A$3:$A$52,0),MATCH(AG$2,'RPS-Applicable Sales %'!$B$2:$AF$2,0))*$G6,SUMIFS('RPS Targets (%)'!AX:AX,'RPS Targets (%)'!$B:$B,$A6)*INDEX('RPS-Applicable Sales %'!$B$3:$AF$52,MATCH($A6,'RPS-Applicable Sales %'!$A$3:$A$52,0),MATCH(AG$2,'RPS-Applicable Sales %'!$B$2:$AF$2,0)))</f>
        <v>8.7523692657034621E-2</v>
      </c>
      <c r="AH6" s="76">
        <f>IF($D6=0,SUMIFS('RPS Targets (%)'!AY:AY,'RPS Targets (%)'!$B:$B,$A6)*INDEX('RPS-Applicable Sales %'!$B$3:$AF$52,MATCH($A6,'RPS-Applicable Sales %'!$A$3:$A$52,0),MATCH(AH$2,'RPS-Applicable Sales %'!$B$2:$AF$2,0))*$G6,SUMIFS('RPS Targets (%)'!AY:AY,'RPS Targets (%)'!$B:$B,$A6)*INDEX('RPS-Applicable Sales %'!$B$3:$AF$52,MATCH($A6,'RPS-Applicable Sales %'!$A$3:$A$52,0),MATCH(AH$2,'RPS-Applicable Sales %'!$B$2:$AF$2,0)))</f>
        <v>8.759196074053574E-2</v>
      </c>
      <c r="AI6" s="76">
        <f>IF($D6=0,SUMIFS('RPS Targets (%)'!AZ:AZ,'RPS Targets (%)'!$B:$B,$A6)*INDEX('RPS-Applicable Sales %'!$B$3:$AF$52,MATCH($A6,'RPS-Applicable Sales %'!$A$3:$A$52,0),MATCH(AI$2,'RPS-Applicable Sales %'!$B$2:$AF$2,0))*$G6,SUMIFS('RPS Targets (%)'!AZ:AZ,'RPS Targets (%)'!$B:$B,$A6)*INDEX('RPS-Applicable Sales %'!$B$3:$AF$52,MATCH($A6,'RPS-Applicable Sales %'!$A$3:$A$52,0),MATCH(AI$2,'RPS-Applicable Sales %'!$B$2:$AF$2,0)))</f>
        <v>8.7582676989947192E-2</v>
      </c>
      <c r="AJ6" s="76">
        <f>IF($D6=0,SUMIFS('RPS Targets (%)'!BA:BA,'RPS Targets (%)'!$B:$B,$A6)*INDEX('RPS-Applicable Sales %'!$B$3:$AF$52,MATCH($A6,'RPS-Applicable Sales %'!$A$3:$A$52,0),MATCH(AJ$2,'RPS-Applicable Sales %'!$B$2:$AF$2,0))*$G6,SUMIFS('RPS Targets (%)'!BA:BA,'RPS Targets (%)'!$B:$B,$A6)*INDEX('RPS-Applicable Sales %'!$B$3:$AF$52,MATCH($A6,'RPS-Applicable Sales %'!$A$3:$A$52,0),MATCH(AJ$2,'RPS-Applicable Sales %'!$B$2:$AF$2,0)))</f>
        <v>8.7567361405158847E-2</v>
      </c>
      <c r="AK6" s="76">
        <f>IF($D6=0,SUMIFS('RPS Targets (%)'!BB:BB,'RPS Targets (%)'!$B:$B,$A6)*INDEX('RPS-Applicable Sales %'!$B$3:$AF$52,MATCH($A6,'RPS-Applicable Sales %'!$A$3:$A$52,0),MATCH(AK$2,'RPS-Applicable Sales %'!$B$2:$AF$2,0))*$G6,SUMIFS('RPS Targets (%)'!BB:BB,'RPS Targets (%)'!$B:$B,$A6)*INDEX('RPS-Applicable Sales %'!$B$3:$AF$52,MATCH($A6,'RPS-Applicable Sales %'!$A$3:$A$52,0),MATCH(AK$2,'RPS-Applicable Sales %'!$B$2:$AF$2,0)))</f>
        <v>8.7620162019526146E-2</v>
      </c>
      <c r="AL6" s="76">
        <f>IF($D6=0,SUMIFS('RPS Targets (%)'!BC:BC,'RPS Targets (%)'!$B:$B,$A6)*INDEX('RPS-Applicable Sales %'!$B$3:$AF$52,MATCH($A6,'RPS-Applicable Sales %'!$A$3:$A$52,0),MATCH(AL$2,'RPS-Applicable Sales %'!$B$2:$AF$2,0))*$G6,SUMIFS('RPS Targets (%)'!BC:BC,'RPS Targets (%)'!$B:$B,$A6)*INDEX('RPS-Applicable Sales %'!$B$3:$AF$52,MATCH($A6,'RPS-Applicable Sales %'!$A$3:$A$52,0),MATCH(AL$2,'RPS-Applicable Sales %'!$B$2:$AF$2,0)))</f>
        <v>8.7620162019526146E-2</v>
      </c>
    </row>
    <row r="7" spans="1:38" x14ac:dyDescent="0.25">
      <c r="A7" s="97" t="s">
        <v>15</v>
      </c>
      <c r="B7" s="97" t="b">
        <f>IFERROR(INDEX('RPS Targets (%)'!$A:$A,MATCH(A7,'RPS Targets (%)'!$B:$B,0)),FALSE)</f>
        <v>1</v>
      </c>
      <c r="C7" s="108">
        <f>MIN(SUMIFS('RPS-Applicable Sales'!C:C,'RPS-Applicable Sales'!$A:$A,$A7)/SUMIFS('Statewide Sales'!B:B,'Statewide Sales'!$A:$A,$A7),1)</f>
        <v>0.95898747096188863</v>
      </c>
      <c r="D7" s="115">
        <f t="shared" si="0"/>
        <v>0</v>
      </c>
      <c r="E7" s="76">
        <f>IF(B7=TRUE,SUMIFS('SY RPS values'!$J$27:$BG$27,'SY RPS values'!$J$1:$BG$1,A7),0)</f>
        <v>0.43340393493510898</v>
      </c>
      <c r="F7" s="76">
        <f>SUMIFS('RPS Targets (%)'!Y:Y,'RPS Targets (%)'!$B:$B,$A7)</f>
        <v>0.33</v>
      </c>
      <c r="G7" s="108">
        <f t="shared" si="1"/>
        <v>1</v>
      </c>
      <c r="H7" s="103">
        <f>IF($D7=0,SUMIFS('RPS Targets (%)'!Y:Y,'RPS Targets (%)'!$B:$B,$A7)*INDEX('RPS-Applicable Sales %'!$B$3:$AF$52,MATCH($A7,'RPS-Applicable Sales %'!$A$3:$A$52,0),MATCH(H$2,'RPS-Applicable Sales %'!$B$2:$AF$2,0))*$G7,SUMIFS('RPS Targets (%)'!Y:Y,'RPS Targets (%)'!$B:$B,$A7)*INDEX('RPS-Applicable Sales %'!$B$3:$AF$52,MATCH($A7,'RPS-Applicable Sales %'!$A$3:$A$52,0),MATCH(H$2,'RPS-Applicable Sales %'!$B$2:$AF$2,0)))</f>
        <v>0.31646586541742328</v>
      </c>
      <c r="I7" s="76">
        <f>IF($D7=0,SUMIFS('RPS Targets (%)'!Z:Z,'RPS Targets (%)'!$B:$B,$A7)*INDEX('RPS-Applicable Sales %'!$B$3:$AF$52,MATCH($A7,'RPS-Applicable Sales %'!$A$3:$A$52,0),MATCH(I$2,'RPS-Applicable Sales %'!$B$2:$AF$2,0))*$G7,SUMIFS('RPS Targets (%)'!Z:Z,'RPS Targets (%)'!$B:$B,$A7)*INDEX('RPS-Applicable Sales %'!$B$3:$AF$52,MATCH($A7,'RPS-Applicable Sales %'!$A$3:$A$52,0),MATCH(I$2,'RPS-Applicable Sales %'!$B$2:$AF$2,0)))</f>
        <v>0.35397350258959315</v>
      </c>
      <c r="J7" s="76">
        <f>IF($D7=0,SUMIFS('RPS Targets (%)'!AA:AA,'RPS Targets (%)'!$B:$B,$A7)*INDEX('RPS-Applicable Sales %'!$B$3:$AF$52,MATCH($A7,'RPS-Applicable Sales %'!$A$3:$A$52,0),MATCH(J$2,'RPS-Applicable Sales %'!$B$2:$AF$2,0))*$G7,SUMIFS('RPS Targets (%)'!AA:AA,'RPS Targets (%)'!$B:$B,$A7)*INDEX('RPS-Applicable Sales %'!$B$3:$AF$52,MATCH($A7,'RPS-Applicable Sales %'!$A$3:$A$52,0),MATCH(J$2,'RPS-Applicable Sales %'!$B$2:$AF$2,0)))</f>
        <v>0.36537101925560356</v>
      </c>
      <c r="K7" s="76">
        <f>IF($D7=0,SUMIFS('RPS Targets (%)'!AB:AB,'RPS Targets (%)'!$B:$B,$A7)*INDEX('RPS-Applicable Sales %'!$B$3:$AF$52,MATCH($A7,'RPS-Applicable Sales %'!$A$3:$A$52,0),MATCH(K$2,'RPS-Applicable Sales %'!$B$2:$AF$2,0))*$G7,SUMIFS('RPS Targets (%)'!AB:AB,'RPS Targets (%)'!$B:$B,$A7)*INDEX('RPS-Applicable Sales %'!$B$3:$AF$52,MATCH($A7,'RPS-Applicable Sales %'!$A$3:$A$52,0),MATCH(K$2,'RPS-Applicable Sales %'!$B$2:$AF$2,0)))</f>
        <v>0.40107856275053438</v>
      </c>
      <c r="L7" s="76">
        <f>IF($D7=0,SUMIFS('RPS Targets (%)'!AC:AC,'RPS Targets (%)'!$B:$B,$A7)*INDEX('RPS-Applicable Sales %'!$B$3:$AF$52,MATCH($A7,'RPS-Applicable Sales %'!$A$3:$A$52,0),MATCH(L$2,'RPS-Applicable Sales %'!$B$2:$AF$2,0))*$G7,SUMIFS('RPS Targets (%)'!AC:AC,'RPS Targets (%)'!$B:$B,$A7)*INDEX('RPS-Applicable Sales %'!$B$3:$AF$52,MATCH($A7,'RPS-Applicable Sales %'!$A$3:$A$52,0),MATCH(L$2,'RPS-Applicable Sales %'!$B$2:$AF$2,0)))</f>
        <v>0.43261962692830902</v>
      </c>
      <c r="M7" s="76">
        <f>IF($D7=0,SUMIFS('RPS Targets (%)'!AD:AD,'RPS Targets (%)'!$B:$B,$A7)*INDEX('RPS-Applicable Sales %'!$B$3:$AF$52,MATCH($A7,'RPS-Applicable Sales %'!$A$3:$A$52,0),MATCH(M$2,'RPS-Applicable Sales %'!$B$2:$AF$2,0))*$G7,SUMIFS('RPS Targets (%)'!AD:AD,'RPS Targets (%)'!$B:$B,$A7)*INDEX('RPS-Applicable Sales %'!$B$3:$AF$52,MATCH($A7,'RPS-Applicable Sales %'!$A$3:$A$52,0),MATCH(M$2,'RPS-Applicable Sales %'!$B$2:$AF$2,0)))</f>
        <v>0.46189076381552469</v>
      </c>
      <c r="N7" s="76">
        <f>IF($D7=0,SUMIFS('RPS Targets (%)'!AE:AE,'RPS Targets (%)'!$B:$B,$A7)*INDEX('RPS-Applicable Sales %'!$B$3:$AF$52,MATCH($A7,'RPS-Applicable Sales %'!$A$3:$A$52,0),MATCH(N$2,'RPS-Applicable Sales %'!$B$2:$AF$2,0))*$G7,SUMIFS('RPS Targets (%)'!AE:AE,'RPS Targets (%)'!$B:$B,$A7)*INDEX('RPS-Applicable Sales %'!$B$3:$AF$52,MATCH($A7,'RPS-Applicable Sales %'!$A$3:$A$52,0),MATCH(N$2,'RPS-Applicable Sales %'!$B$2:$AF$2,0)))</f>
        <v>0.48065299667683326</v>
      </c>
      <c r="O7" s="76">
        <f>IF($D7=0,SUMIFS('RPS Targets (%)'!AF:AF,'RPS Targets (%)'!$B:$B,$A7)*INDEX('RPS-Applicable Sales %'!$B$3:$AF$52,MATCH($A7,'RPS-Applicable Sales %'!$A$3:$A$52,0),MATCH(O$2,'RPS-Applicable Sales %'!$B$2:$AF$2,0))*$G7,SUMIFS('RPS Targets (%)'!AF:AF,'RPS Targets (%)'!$B:$B,$A7)*INDEX('RPS-Applicable Sales %'!$B$3:$AF$52,MATCH($A7,'RPS-Applicable Sales %'!$A$3:$A$52,0),MATCH(O$2,'RPS-Applicable Sales %'!$B$2:$AF$2,0)))</f>
        <v>0.50957044589142919</v>
      </c>
      <c r="P7" s="76">
        <f>IF($D7=0,SUMIFS('RPS Targets (%)'!AG:AG,'RPS Targets (%)'!$B:$B,$A7)*INDEX('RPS-Applicable Sales %'!$B$3:$AF$52,MATCH($A7,'RPS-Applicable Sales %'!$A$3:$A$52,0),MATCH(P$2,'RPS-Applicable Sales %'!$B$2:$AF$2,0))*$G7,SUMIFS('RPS Targets (%)'!AG:AG,'RPS Targets (%)'!$B:$B,$A7)*INDEX('RPS-Applicable Sales %'!$B$3:$AF$52,MATCH($A7,'RPS-Applicable Sales %'!$A$3:$A$52,0),MATCH(P$2,'RPS-Applicable Sales %'!$B$2:$AF$2,0)))</f>
        <v>0.53475184528191411</v>
      </c>
      <c r="Q7" s="76">
        <f>IF($D7=0,SUMIFS('RPS Targets (%)'!AH:AH,'RPS Targets (%)'!$B:$B,$A7)*INDEX('RPS-Applicable Sales %'!$B$3:$AF$52,MATCH($A7,'RPS-Applicable Sales %'!$A$3:$A$52,0),MATCH(Q$2,'RPS-Applicable Sales %'!$B$2:$AF$2,0))*$G7,SUMIFS('RPS Targets (%)'!AH:AH,'RPS Targets (%)'!$B:$B,$A7)*INDEX('RPS-Applicable Sales %'!$B$3:$AF$52,MATCH($A7,'RPS-Applicable Sales %'!$A$3:$A$52,0),MATCH(Q$2,'RPS-Applicable Sales %'!$B$2:$AF$2,0)))</f>
        <v>0.55907294146677533</v>
      </c>
      <c r="R7" s="76">
        <f>IF($D7=0,SUMIFS('RPS Targets (%)'!AI:AI,'RPS Targets (%)'!$B:$B,$A7)*INDEX('RPS-Applicable Sales %'!$B$3:$AF$52,MATCH($A7,'RPS-Applicable Sales %'!$A$3:$A$52,0),MATCH(R$2,'RPS-Applicable Sales %'!$B$2:$AF$2,0))*$G7,SUMIFS('RPS Targets (%)'!AI:AI,'RPS Targets (%)'!$B:$B,$A7)*INDEX('RPS-Applicable Sales %'!$B$3:$AF$52,MATCH($A7,'RPS-Applicable Sales %'!$A$3:$A$52,0),MATCH(R$2,'RPS-Applicable Sales %'!$B$2:$AF$2,0)))</f>
        <v>0.58573571533847069</v>
      </c>
      <c r="S7" s="76">
        <f>IF($D7=0,SUMIFS('RPS Targets (%)'!AJ:AJ,'RPS Targets (%)'!$B:$B,$A7)*INDEX('RPS-Applicable Sales %'!$B$3:$AF$52,MATCH($A7,'RPS-Applicable Sales %'!$A$3:$A$52,0),MATCH(S$2,'RPS-Applicable Sales %'!$B$2:$AF$2,0))*$G7,SUMIFS('RPS Targets (%)'!AJ:AJ,'RPS Targets (%)'!$B:$B,$A7)*INDEX('RPS-Applicable Sales %'!$B$3:$AF$52,MATCH($A7,'RPS-Applicable Sales %'!$A$3:$A$52,0),MATCH(S$2,'RPS-Applicable Sales %'!$B$2:$AF$2,0)))</f>
        <v>0.58634015649142113</v>
      </c>
      <c r="T7" s="76">
        <f>IF($D7=0,SUMIFS('RPS Targets (%)'!AK:AK,'RPS Targets (%)'!$B:$B,$A7)*INDEX('RPS-Applicable Sales %'!$B$3:$AF$52,MATCH($A7,'RPS-Applicable Sales %'!$A$3:$A$52,0),MATCH(T$2,'RPS-Applicable Sales %'!$B$2:$AF$2,0))*$G7,SUMIFS('RPS Targets (%)'!AK:AK,'RPS Targets (%)'!$B:$B,$A7)*INDEX('RPS-Applicable Sales %'!$B$3:$AF$52,MATCH($A7,'RPS-Applicable Sales %'!$A$3:$A$52,0),MATCH(T$2,'RPS-Applicable Sales %'!$B$2:$AF$2,0)))</f>
        <v>0.58634696690258137</v>
      </c>
      <c r="U7" s="76">
        <f>IF($D7=0,SUMIFS('RPS Targets (%)'!AL:AL,'RPS Targets (%)'!$B:$B,$A7)*INDEX('RPS-Applicable Sales %'!$B$3:$AF$52,MATCH($A7,'RPS-Applicable Sales %'!$A$3:$A$52,0),MATCH(U$2,'RPS-Applicable Sales %'!$B$2:$AF$2,0))*$G7,SUMIFS('RPS Targets (%)'!AL:AL,'RPS Targets (%)'!$B:$B,$A7)*INDEX('RPS-Applicable Sales %'!$B$3:$AF$52,MATCH($A7,'RPS-Applicable Sales %'!$A$3:$A$52,0),MATCH(U$2,'RPS-Applicable Sales %'!$B$2:$AF$2,0)))</f>
        <v>0.58709411186549376</v>
      </c>
      <c r="V7" s="76">
        <f>IF($D7=0,SUMIFS('RPS Targets (%)'!AM:AM,'RPS Targets (%)'!$B:$B,$A7)*INDEX('RPS-Applicable Sales %'!$B$3:$AF$52,MATCH($A7,'RPS-Applicable Sales %'!$A$3:$A$52,0),MATCH(V$2,'RPS-Applicable Sales %'!$B$2:$AF$2,0))*$G7,SUMIFS('RPS Targets (%)'!AM:AM,'RPS Targets (%)'!$B:$B,$A7)*INDEX('RPS-Applicable Sales %'!$B$3:$AF$52,MATCH($A7,'RPS-Applicable Sales %'!$A$3:$A$52,0),MATCH(V$2,'RPS-Applicable Sales %'!$B$2:$AF$2,0)))</f>
        <v>0.58726627218510263</v>
      </c>
      <c r="W7" s="76">
        <f>IF($D7=0,SUMIFS('RPS Targets (%)'!AN:AN,'RPS Targets (%)'!$B:$B,$A7)*INDEX('RPS-Applicable Sales %'!$B$3:$AF$52,MATCH($A7,'RPS-Applicable Sales %'!$A$3:$A$52,0),MATCH(W$2,'RPS-Applicable Sales %'!$B$2:$AF$2,0))*$G7,SUMIFS('RPS Targets (%)'!AN:AN,'RPS Targets (%)'!$B:$B,$A7)*INDEX('RPS-Applicable Sales %'!$B$3:$AF$52,MATCH($A7,'RPS-Applicable Sales %'!$A$3:$A$52,0),MATCH(W$2,'RPS-Applicable Sales %'!$B$2:$AF$2,0)))</f>
        <v>0.58778920559775782</v>
      </c>
      <c r="X7" s="76">
        <f>IF($D7=0,SUMIFS('RPS Targets (%)'!AO:AO,'RPS Targets (%)'!$B:$B,$A7)*INDEX('RPS-Applicable Sales %'!$B$3:$AF$52,MATCH($A7,'RPS-Applicable Sales %'!$A$3:$A$52,0),MATCH(X$2,'RPS-Applicable Sales %'!$B$2:$AF$2,0))*$G7,SUMIFS('RPS Targets (%)'!AO:AO,'RPS Targets (%)'!$B:$B,$A7)*INDEX('RPS-Applicable Sales %'!$B$3:$AF$52,MATCH($A7,'RPS-Applicable Sales %'!$A$3:$A$52,0),MATCH(X$2,'RPS-Applicable Sales %'!$B$2:$AF$2,0)))</f>
        <v>0.58796086388301461</v>
      </c>
      <c r="Y7" s="76">
        <f>IF($D7=0,SUMIFS('RPS Targets (%)'!AP:AP,'RPS Targets (%)'!$B:$B,$A7)*INDEX('RPS-Applicable Sales %'!$B$3:$AF$52,MATCH($A7,'RPS-Applicable Sales %'!$A$3:$A$52,0),MATCH(Y$2,'RPS-Applicable Sales %'!$B$2:$AF$2,0))*$G7,SUMIFS('RPS Targets (%)'!AP:AP,'RPS Targets (%)'!$B:$B,$A7)*INDEX('RPS-Applicable Sales %'!$B$3:$AF$52,MATCH($A7,'RPS-Applicable Sales %'!$A$3:$A$52,0),MATCH(Y$2,'RPS-Applicable Sales %'!$B$2:$AF$2,0)))</f>
        <v>0.58799297245428805</v>
      </c>
      <c r="Z7" s="76">
        <f>IF($D7=0,SUMIFS('RPS Targets (%)'!AQ:AQ,'RPS Targets (%)'!$B:$B,$A7)*INDEX('RPS-Applicable Sales %'!$B$3:$AF$52,MATCH($A7,'RPS-Applicable Sales %'!$A$3:$A$52,0),MATCH(Z$2,'RPS-Applicable Sales %'!$B$2:$AF$2,0))*$G7,SUMIFS('RPS Targets (%)'!AQ:AQ,'RPS Targets (%)'!$B:$B,$A7)*INDEX('RPS-Applicable Sales %'!$B$3:$AF$52,MATCH($A7,'RPS-Applicable Sales %'!$A$3:$A$52,0),MATCH(Z$2,'RPS-Applicable Sales %'!$B$2:$AF$2,0)))</f>
        <v>0.58820414546564992</v>
      </c>
      <c r="AA7" s="76">
        <f>IF($D7=0,SUMIFS('RPS Targets (%)'!AR:AR,'RPS Targets (%)'!$B:$B,$A7)*INDEX('RPS-Applicable Sales %'!$B$3:$AF$52,MATCH($A7,'RPS-Applicable Sales %'!$A$3:$A$52,0),MATCH(AA$2,'RPS-Applicable Sales %'!$B$2:$AF$2,0))*$G7,SUMIFS('RPS Targets (%)'!AR:AR,'RPS Targets (%)'!$B:$B,$A7)*INDEX('RPS-Applicable Sales %'!$B$3:$AF$52,MATCH($A7,'RPS-Applicable Sales %'!$A$3:$A$52,0),MATCH(AA$2,'RPS-Applicable Sales %'!$B$2:$AF$2,0)))</f>
        <v>0.58778704094767076</v>
      </c>
      <c r="AB7" s="76">
        <f>IF($D7=0,SUMIFS('RPS Targets (%)'!AS:AS,'RPS Targets (%)'!$B:$B,$A7)*INDEX('RPS-Applicable Sales %'!$B$3:$AF$52,MATCH($A7,'RPS-Applicable Sales %'!$A$3:$A$52,0),MATCH(AB$2,'RPS-Applicable Sales %'!$B$2:$AF$2,0))*$G7,SUMIFS('RPS Targets (%)'!AS:AS,'RPS Targets (%)'!$B:$B,$A7)*INDEX('RPS-Applicable Sales %'!$B$3:$AF$52,MATCH($A7,'RPS-Applicable Sales %'!$A$3:$A$52,0),MATCH(AB$2,'RPS-Applicable Sales %'!$B$2:$AF$2,0)))</f>
        <v>0.58739531885894425</v>
      </c>
      <c r="AC7" s="76">
        <f>IF($D7=0,SUMIFS('RPS Targets (%)'!AT:AT,'RPS Targets (%)'!$B:$B,$A7)*INDEX('RPS-Applicable Sales %'!$B$3:$AF$52,MATCH($A7,'RPS-Applicable Sales %'!$A$3:$A$52,0),MATCH(AC$2,'RPS-Applicable Sales %'!$B$2:$AF$2,0))*$G7,SUMIFS('RPS Targets (%)'!AT:AT,'RPS Targets (%)'!$B:$B,$A7)*INDEX('RPS-Applicable Sales %'!$B$3:$AF$52,MATCH($A7,'RPS-Applicable Sales %'!$A$3:$A$52,0),MATCH(AC$2,'RPS-Applicable Sales %'!$B$2:$AF$2,0)))</f>
        <v>0.58691223301148787</v>
      </c>
      <c r="AD7" s="76">
        <f>IF($D7=0,SUMIFS('RPS Targets (%)'!AU:AU,'RPS Targets (%)'!$B:$B,$A7)*INDEX('RPS-Applicable Sales %'!$B$3:$AF$52,MATCH($A7,'RPS-Applicable Sales %'!$A$3:$A$52,0),MATCH(AD$2,'RPS-Applicable Sales %'!$B$2:$AF$2,0))*$G7,SUMIFS('RPS Targets (%)'!AU:AU,'RPS Targets (%)'!$B:$B,$A7)*INDEX('RPS-Applicable Sales %'!$B$3:$AF$52,MATCH($A7,'RPS-Applicable Sales %'!$A$3:$A$52,0),MATCH(AD$2,'RPS-Applicable Sales %'!$B$2:$AF$2,0)))</f>
        <v>0.58610002938030659</v>
      </c>
      <c r="AE7" s="76">
        <f>IF($D7=0,SUMIFS('RPS Targets (%)'!AV:AV,'RPS Targets (%)'!$B:$B,$A7)*INDEX('RPS-Applicable Sales %'!$B$3:$AF$52,MATCH($A7,'RPS-Applicable Sales %'!$A$3:$A$52,0),MATCH(AE$2,'RPS-Applicable Sales %'!$B$2:$AF$2,0))*$G7,SUMIFS('RPS Targets (%)'!AV:AV,'RPS Targets (%)'!$B:$B,$A7)*INDEX('RPS-Applicable Sales %'!$B$3:$AF$52,MATCH($A7,'RPS-Applicable Sales %'!$A$3:$A$52,0),MATCH(AE$2,'RPS-Applicable Sales %'!$B$2:$AF$2,0)))</f>
        <v>0.58573609612456634</v>
      </c>
      <c r="AF7" s="76">
        <f>IF($D7=0,SUMIFS('RPS Targets (%)'!AW:AW,'RPS Targets (%)'!$B:$B,$A7)*INDEX('RPS-Applicable Sales %'!$B$3:$AF$52,MATCH($A7,'RPS-Applicable Sales %'!$A$3:$A$52,0),MATCH(AF$2,'RPS-Applicable Sales %'!$B$2:$AF$2,0))*$G7,SUMIFS('RPS Targets (%)'!AW:AW,'RPS Targets (%)'!$B:$B,$A7)*INDEX('RPS-Applicable Sales %'!$B$3:$AF$52,MATCH($A7,'RPS-Applicable Sales %'!$A$3:$A$52,0),MATCH(AF$2,'RPS-Applicable Sales %'!$B$2:$AF$2,0)))</f>
        <v>0.58745466504358168</v>
      </c>
      <c r="AG7" s="76">
        <f>IF($D7=0,SUMIFS('RPS Targets (%)'!AX:AX,'RPS Targets (%)'!$B:$B,$A7)*INDEX('RPS-Applicable Sales %'!$B$3:$AF$52,MATCH($A7,'RPS-Applicable Sales %'!$A$3:$A$52,0),MATCH(AG$2,'RPS-Applicable Sales %'!$B$2:$AF$2,0))*$G7,SUMIFS('RPS Targets (%)'!AX:AX,'RPS Targets (%)'!$B:$B,$A7)*INDEX('RPS-Applicable Sales %'!$B$3:$AF$52,MATCH($A7,'RPS-Applicable Sales %'!$A$3:$A$52,0),MATCH(AG$2,'RPS-Applicable Sales %'!$B$2:$AF$2,0)))</f>
        <v>0.58642363407185549</v>
      </c>
      <c r="AH7" s="76">
        <f>IF($D7=0,SUMIFS('RPS Targets (%)'!AY:AY,'RPS Targets (%)'!$B:$B,$A7)*INDEX('RPS-Applicable Sales %'!$B$3:$AF$52,MATCH($A7,'RPS-Applicable Sales %'!$A$3:$A$52,0),MATCH(AH$2,'RPS-Applicable Sales %'!$B$2:$AF$2,0))*$G7,SUMIFS('RPS Targets (%)'!AY:AY,'RPS Targets (%)'!$B:$B,$A7)*INDEX('RPS-Applicable Sales %'!$B$3:$AF$52,MATCH($A7,'RPS-Applicable Sales %'!$A$3:$A$52,0),MATCH(AH$2,'RPS-Applicable Sales %'!$B$2:$AF$2,0)))</f>
        <v>0.58701499468019602</v>
      </c>
      <c r="AI7" s="76">
        <f>IF($D7=0,SUMIFS('RPS Targets (%)'!AZ:AZ,'RPS Targets (%)'!$B:$B,$A7)*INDEX('RPS-Applicable Sales %'!$B$3:$AF$52,MATCH($A7,'RPS-Applicable Sales %'!$A$3:$A$52,0),MATCH(AI$2,'RPS-Applicable Sales %'!$B$2:$AF$2,0))*$G7,SUMIFS('RPS Targets (%)'!AZ:AZ,'RPS Targets (%)'!$B:$B,$A7)*INDEX('RPS-Applicable Sales %'!$B$3:$AF$52,MATCH($A7,'RPS-Applicable Sales %'!$A$3:$A$52,0),MATCH(AI$2,'RPS-Applicable Sales %'!$B$2:$AF$2,0)))</f>
        <v>0.58686945944693258</v>
      </c>
      <c r="AJ7" s="76">
        <f>IF($D7=0,SUMIFS('RPS Targets (%)'!BA:BA,'RPS Targets (%)'!$B:$B,$A7)*INDEX('RPS-Applicable Sales %'!$B$3:$AF$52,MATCH($A7,'RPS-Applicable Sales %'!$A$3:$A$52,0),MATCH(AJ$2,'RPS-Applicable Sales %'!$B$2:$AF$2,0))*$G7,SUMIFS('RPS Targets (%)'!BA:BA,'RPS Targets (%)'!$B:$B,$A7)*INDEX('RPS-Applicable Sales %'!$B$3:$AF$52,MATCH($A7,'RPS-Applicable Sales %'!$A$3:$A$52,0),MATCH(AJ$2,'RPS-Applicable Sales %'!$B$2:$AF$2,0)))</f>
        <v>0.58748312657752333</v>
      </c>
      <c r="AK7" s="76">
        <f>IF($D7=0,SUMIFS('RPS Targets (%)'!BB:BB,'RPS Targets (%)'!$B:$B,$A7)*INDEX('RPS-Applicable Sales %'!$B$3:$AF$52,MATCH($A7,'RPS-Applicable Sales %'!$A$3:$A$52,0),MATCH(AK$2,'RPS-Applicable Sales %'!$B$2:$AF$2,0))*$G7,SUMIFS('RPS Targets (%)'!BB:BB,'RPS Targets (%)'!$B:$B,$A7)*INDEX('RPS-Applicable Sales %'!$B$3:$AF$52,MATCH($A7,'RPS-Applicable Sales %'!$A$3:$A$52,0),MATCH(AK$2,'RPS-Applicable Sales %'!$B$2:$AF$2,0)))</f>
        <v>0.58796844099316847</v>
      </c>
      <c r="AL7" s="76">
        <f>IF($D7=0,SUMIFS('RPS Targets (%)'!BC:BC,'RPS Targets (%)'!$B:$B,$A7)*INDEX('RPS-Applicable Sales %'!$B$3:$AF$52,MATCH($A7,'RPS-Applicable Sales %'!$A$3:$A$52,0),MATCH(AL$2,'RPS-Applicable Sales %'!$B$2:$AF$2,0))*$G7,SUMIFS('RPS Targets (%)'!BC:BC,'RPS Targets (%)'!$B:$B,$A7)*INDEX('RPS-Applicable Sales %'!$B$3:$AF$52,MATCH($A7,'RPS-Applicable Sales %'!$A$3:$A$52,0),MATCH(AL$2,'RPS-Applicable Sales %'!$B$2:$AF$2,0)))</f>
        <v>0.58796844099316847</v>
      </c>
    </row>
    <row r="8" spans="1:38" x14ac:dyDescent="0.25">
      <c r="A8" s="97" t="s">
        <v>16</v>
      </c>
      <c r="B8" s="97" t="b">
        <f>IFERROR(INDEX('RPS Targets (%)'!$A:$A,MATCH(A8,'RPS Targets (%)'!$B:$B,0)),FALSE)</f>
        <v>1</v>
      </c>
      <c r="C8" s="108">
        <f>MIN(SUMIFS('RPS-Applicable Sales'!C:C,'RPS-Applicable Sales'!$A:$A,$A8)/SUMIFS('Statewide Sales'!B:B,'Statewide Sales'!$A:$A,$A8),1)</f>
        <v>0.97931891988947639</v>
      </c>
      <c r="D8" s="115">
        <f t="shared" si="0"/>
        <v>0</v>
      </c>
      <c r="E8" s="76">
        <f>IF(B8=TRUE,SUMIFS('SY RPS values'!$J$27:$BG$27,'SY RPS values'!$J$1:$BG$1,A8),0)</f>
        <v>0.30865797651420113</v>
      </c>
      <c r="F8" s="76">
        <f>SUMIFS('RPS Targets (%)'!Y:Y,'RPS Targets (%)'!$B:$B,$A8)</f>
        <v>0.24136758806018263</v>
      </c>
      <c r="G8" s="108">
        <f t="shared" si="1"/>
        <v>1</v>
      </c>
      <c r="H8" s="103">
        <f>IF($D8=0,SUMIFS('RPS Targets (%)'!Y:Y,'RPS Targets (%)'!$B:$B,$A8)*INDEX('RPS-Applicable Sales %'!$B$3:$AF$52,MATCH($A8,'RPS-Applicable Sales %'!$A$3:$A$52,0),MATCH(H$2,'RPS-Applicable Sales %'!$B$2:$AF$2,0))*$G8,SUMIFS('RPS Targets (%)'!Y:Y,'RPS Targets (%)'!$B:$B,$A8)*INDEX('RPS-Applicable Sales %'!$B$3:$AF$52,MATCH($A8,'RPS-Applicable Sales %'!$A$3:$A$52,0),MATCH(H$2,'RPS-Applicable Sales %'!$B$2:$AF$2,0)))</f>
        <v>0.23637584563542613</v>
      </c>
      <c r="I8" s="76">
        <f>IF($D8=0,SUMIFS('RPS Targets (%)'!Z:Z,'RPS Targets (%)'!$B:$B,$A8)*INDEX('RPS-Applicable Sales %'!$B$3:$AF$52,MATCH($A8,'RPS-Applicable Sales %'!$A$3:$A$52,0),MATCH(I$2,'RPS-Applicable Sales %'!$B$2:$AF$2,0))*$G8,SUMIFS('RPS Targets (%)'!Z:Z,'RPS Targets (%)'!$B:$B,$A8)*INDEX('RPS-Applicable Sales %'!$B$3:$AF$52,MATCH($A8,'RPS-Applicable Sales %'!$A$3:$A$52,0),MATCH(I$2,'RPS-Applicable Sales %'!$B$2:$AF$2,0)))</f>
        <v>0.23900233851555375</v>
      </c>
      <c r="J8" s="76">
        <f>IF($D8=0,SUMIFS('RPS Targets (%)'!AA:AA,'RPS Targets (%)'!$B:$B,$A8)*INDEX('RPS-Applicable Sales %'!$B$3:$AF$52,MATCH($A8,'RPS-Applicable Sales %'!$A$3:$A$52,0),MATCH(J$2,'RPS-Applicable Sales %'!$B$2:$AF$2,0))*$G8,SUMIFS('RPS Targets (%)'!AA:AA,'RPS Targets (%)'!$B:$B,$A8)*INDEX('RPS-Applicable Sales %'!$B$3:$AF$52,MATCH($A8,'RPS-Applicable Sales %'!$A$3:$A$52,0),MATCH(J$2,'RPS-Applicable Sales %'!$B$2:$AF$2,0)))</f>
        <v>0.23542113347523455</v>
      </c>
      <c r="K8" s="76">
        <f>IF($D8=0,SUMIFS('RPS Targets (%)'!AB:AB,'RPS Targets (%)'!$B:$B,$A8)*INDEX('RPS-Applicable Sales %'!$B$3:$AF$52,MATCH($A8,'RPS-Applicable Sales %'!$A$3:$A$52,0),MATCH(K$2,'RPS-Applicable Sales %'!$B$2:$AF$2,0))*$G8,SUMIFS('RPS Targets (%)'!AB:AB,'RPS Targets (%)'!$B:$B,$A8)*INDEX('RPS-Applicable Sales %'!$B$3:$AF$52,MATCH($A8,'RPS-Applicable Sales %'!$A$3:$A$52,0),MATCH(K$2,'RPS-Applicable Sales %'!$B$2:$AF$2,0)))</f>
        <v>0.23927385149508587</v>
      </c>
      <c r="L8" s="76">
        <f>IF($D8=0,SUMIFS('RPS Targets (%)'!AC:AC,'RPS Targets (%)'!$B:$B,$A8)*INDEX('RPS-Applicable Sales %'!$B$3:$AF$52,MATCH($A8,'RPS-Applicable Sales %'!$A$3:$A$52,0),MATCH(L$2,'RPS-Applicable Sales %'!$B$2:$AF$2,0))*$G8,SUMIFS('RPS Targets (%)'!AC:AC,'RPS Targets (%)'!$B:$B,$A8)*INDEX('RPS-Applicable Sales %'!$B$3:$AF$52,MATCH($A8,'RPS-Applicable Sales %'!$A$3:$A$52,0),MATCH(L$2,'RPS-Applicable Sales %'!$B$2:$AF$2,0)))</f>
        <v>0.23895352358867367</v>
      </c>
      <c r="M8" s="76">
        <f>IF($D8=0,SUMIFS('RPS Targets (%)'!AD:AD,'RPS Targets (%)'!$B:$B,$A8)*INDEX('RPS-Applicable Sales %'!$B$3:$AF$52,MATCH($A8,'RPS-Applicable Sales %'!$A$3:$A$52,0),MATCH(M$2,'RPS-Applicable Sales %'!$B$2:$AF$2,0))*$G8,SUMIFS('RPS Targets (%)'!AD:AD,'RPS Targets (%)'!$B:$B,$A8)*INDEX('RPS-Applicable Sales %'!$B$3:$AF$52,MATCH($A8,'RPS-Applicable Sales %'!$A$3:$A$52,0),MATCH(M$2,'RPS-Applicable Sales %'!$B$2:$AF$2,0)))</f>
        <v>0.23857478758189637</v>
      </c>
      <c r="N8" s="76">
        <f>IF($D8=0,SUMIFS('RPS Targets (%)'!AE:AE,'RPS Targets (%)'!$B:$B,$A8)*INDEX('RPS-Applicable Sales %'!$B$3:$AF$52,MATCH($A8,'RPS-Applicable Sales %'!$A$3:$A$52,0),MATCH(N$2,'RPS-Applicable Sales %'!$B$2:$AF$2,0))*$G8,SUMIFS('RPS Targets (%)'!AE:AE,'RPS Targets (%)'!$B:$B,$A8)*INDEX('RPS-Applicable Sales %'!$B$3:$AF$52,MATCH($A8,'RPS-Applicable Sales %'!$A$3:$A$52,0),MATCH(N$2,'RPS-Applicable Sales %'!$B$2:$AF$2,0)))</f>
        <v>0.23831015469248407</v>
      </c>
      <c r="O8" s="76">
        <f>IF($D8=0,SUMIFS('RPS Targets (%)'!AF:AF,'RPS Targets (%)'!$B:$B,$A8)*INDEX('RPS-Applicable Sales %'!$B$3:$AF$52,MATCH($A8,'RPS-Applicable Sales %'!$A$3:$A$52,0),MATCH(O$2,'RPS-Applicable Sales %'!$B$2:$AF$2,0))*$G8,SUMIFS('RPS Targets (%)'!AF:AF,'RPS Targets (%)'!$B:$B,$A8)*INDEX('RPS-Applicable Sales %'!$B$3:$AF$52,MATCH($A8,'RPS-Applicable Sales %'!$A$3:$A$52,0),MATCH(O$2,'RPS-Applicable Sales %'!$B$2:$AF$2,0)))</f>
        <v>0.23877067206128846</v>
      </c>
      <c r="P8" s="76">
        <f>IF($D8=0,SUMIFS('RPS Targets (%)'!AG:AG,'RPS Targets (%)'!$B:$B,$A8)*INDEX('RPS-Applicable Sales %'!$B$3:$AF$52,MATCH($A8,'RPS-Applicable Sales %'!$A$3:$A$52,0),MATCH(P$2,'RPS-Applicable Sales %'!$B$2:$AF$2,0))*$G8,SUMIFS('RPS Targets (%)'!AG:AG,'RPS Targets (%)'!$B:$B,$A8)*INDEX('RPS-Applicable Sales %'!$B$3:$AF$52,MATCH($A8,'RPS-Applicable Sales %'!$A$3:$A$52,0),MATCH(P$2,'RPS-Applicable Sales %'!$B$2:$AF$2,0)))</f>
        <v>0.23844553888985562</v>
      </c>
      <c r="Q8" s="76">
        <f>IF($D8=0,SUMIFS('RPS Targets (%)'!AH:AH,'RPS Targets (%)'!$B:$B,$A8)*INDEX('RPS-Applicable Sales %'!$B$3:$AF$52,MATCH($A8,'RPS-Applicable Sales %'!$A$3:$A$52,0),MATCH(Q$2,'RPS-Applicable Sales %'!$B$2:$AF$2,0))*$G8,SUMIFS('RPS Targets (%)'!AH:AH,'RPS Targets (%)'!$B:$B,$A8)*INDEX('RPS-Applicable Sales %'!$B$3:$AF$52,MATCH($A8,'RPS-Applicable Sales %'!$A$3:$A$52,0),MATCH(Q$2,'RPS-Applicable Sales %'!$B$2:$AF$2,0)))</f>
        <v>0.23823395766410471</v>
      </c>
      <c r="R8" s="76">
        <f>IF($D8=0,SUMIFS('RPS Targets (%)'!AI:AI,'RPS Targets (%)'!$B:$B,$A8)*INDEX('RPS-Applicable Sales %'!$B$3:$AF$52,MATCH($A8,'RPS-Applicable Sales %'!$A$3:$A$52,0),MATCH(R$2,'RPS-Applicable Sales %'!$B$2:$AF$2,0))*$G8,SUMIFS('RPS Targets (%)'!AI:AI,'RPS Targets (%)'!$B:$B,$A8)*INDEX('RPS-Applicable Sales %'!$B$3:$AF$52,MATCH($A8,'RPS-Applicable Sales %'!$A$3:$A$52,0),MATCH(R$2,'RPS-Applicable Sales %'!$B$2:$AF$2,0)))</f>
        <v>0.238418527312379</v>
      </c>
      <c r="S8" s="76">
        <f>IF($D8=0,SUMIFS('RPS Targets (%)'!AJ:AJ,'RPS Targets (%)'!$B:$B,$A8)*INDEX('RPS-Applicable Sales %'!$B$3:$AF$52,MATCH($A8,'RPS-Applicable Sales %'!$A$3:$A$52,0),MATCH(S$2,'RPS-Applicable Sales %'!$B$2:$AF$2,0))*$G8,SUMIFS('RPS Targets (%)'!AJ:AJ,'RPS Targets (%)'!$B:$B,$A8)*INDEX('RPS-Applicable Sales %'!$B$3:$AF$52,MATCH($A8,'RPS-Applicable Sales %'!$A$3:$A$52,0),MATCH(S$2,'RPS-Applicable Sales %'!$B$2:$AF$2,0)))</f>
        <v>0.23857351071531463</v>
      </c>
      <c r="T8" s="76">
        <f>IF($D8=0,SUMIFS('RPS Targets (%)'!AK:AK,'RPS Targets (%)'!$B:$B,$A8)*INDEX('RPS-Applicable Sales %'!$B$3:$AF$52,MATCH($A8,'RPS-Applicable Sales %'!$A$3:$A$52,0),MATCH(T$2,'RPS-Applicable Sales %'!$B$2:$AF$2,0))*$G8,SUMIFS('RPS Targets (%)'!AK:AK,'RPS Targets (%)'!$B:$B,$A8)*INDEX('RPS-Applicable Sales %'!$B$3:$AF$52,MATCH($A8,'RPS-Applicable Sales %'!$A$3:$A$52,0),MATCH(T$2,'RPS-Applicable Sales %'!$B$2:$AF$2,0)))</f>
        <v>0.23838757149365913</v>
      </c>
      <c r="U8" s="76">
        <f>IF($D8=0,SUMIFS('RPS Targets (%)'!AL:AL,'RPS Targets (%)'!$B:$B,$A8)*INDEX('RPS-Applicable Sales %'!$B$3:$AF$52,MATCH($A8,'RPS-Applicable Sales %'!$A$3:$A$52,0),MATCH(U$2,'RPS-Applicable Sales %'!$B$2:$AF$2,0))*$G8,SUMIFS('RPS Targets (%)'!AL:AL,'RPS Targets (%)'!$B:$B,$A8)*INDEX('RPS-Applicable Sales %'!$B$3:$AF$52,MATCH($A8,'RPS-Applicable Sales %'!$A$3:$A$52,0),MATCH(U$2,'RPS-Applicable Sales %'!$B$2:$AF$2,0)))</f>
        <v>0.23849427939417631</v>
      </c>
      <c r="V8" s="76">
        <f>IF($D8=0,SUMIFS('RPS Targets (%)'!AM:AM,'RPS Targets (%)'!$B:$B,$A8)*INDEX('RPS-Applicable Sales %'!$B$3:$AF$52,MATCH($A8,'RPS-Applicable Sales %'!$A$3:$A$52,0),MATCH(V$2,'RPS-Applicable Sales %'!$B$2:$AF$2,0))*$G8,SUMIFS('RPS Targets (%)'!AM:AM,'RPS Targets (%)'!$B:$B,$A8)*INDEX('RPS-Applicable Sales %'!$B$3:$AF$52,MATCH($A8,'RPS-Applicable Sales %'!$A$3:$A$52,0),MATCH(V$2,'RPS-Applicable Sales %'!$B$2:$AF$2,0)))</f>
        <v>0.23871381189487584</v>
      </c>
      <c r="W8" s="76">
        <f>IF($D8=0,SUMIFS('RPS Targets (%)'!AN:AN,'RPS Targets (%)'!$B:$B,$A8)*INDEX('RPS-Applicable Sales %'!$B$3:$AF$52,MATCH($A8,'RPS-Applicable Sales %'!$A$3:$A$52,0),MATCH(W$2,'RPS-Applicable Sales %'!$B$2:$AF$2,0))*$G8,SUMIFS('RPS Targets (%)'!AN:AN,'RPS Targets (%)'!$B:$B,$A8)*INDEX('RPS-Applicable Sales %'!$B$3:$AF$52,MATCH($A8,'RPS-Applicable Sales %'!$A$3:$A$52,0),MATCH(W$2,'RPS-Applicable Sales %'!$B$2:$AF$2,0)))</f>
        <v>0.23856705497727015</v>
      </c>
      <c r="X8" s="76">
        <f>IF($D8=0,SUMIFS('RPS Targets (%)'!AO:AO,'RPS Targets (%)'!$B:$B,$A8)*INDEX('RPS-Applicable Sales %'!$B$3:$AF$52,MATCH($A8,'RPS-Applicable Sales %'!$A$3:$A$52,0),MATCH(X$2,'RPS-Applicable Sales %'!$B$2:$AF$2,0))*$G8,SUMIFS('RPS Targets (%)'!AO:AO,'RPS Targets (%)'!$B:$B,$A8)*INDEX('RPS-Applicable Sales %'!$B$3:$AF$52,MATCH($A8,'RPS-Applicable Sales %'!$A$3:$A$52,0),MATCH(X$2,'RPS-Applicable Sales %'!$B$2:$AF$2,0)))</f>
        <v>0.23835010273905879</v>
      </c>
      <c r="Y8" s="76">
        <f>IF($D8=0,SUMIFS('RPS Targets (%)'!AP:AP,'RPS Targets (%)'!$B:$B,$A8)*INDEX('RPS-Applicable Sales %'!$B$3:$AF$52,MATCH($A8,'RPS-Applicable Sales %'!$A$3:$A$52,0),MATCH(Y$2,'RPS-Applicable Sales %'!$B$2:$AF$2,0))*$G8,SUMIFS('RPS Targets (%)'!AP:AP,'RPS Targets (%)'!$B:$B,$A8)*INDEX('RPS-Applicable Sales %'!$B$3:$AF$52,MATCH($A8,'RPS-Applicable Sales %'!$A$3:$A$52,0),MATCH(Y$2,'RPS-Applicable Sales %'!$B$2:$AF$2,0)))</f>
        <v>0.23808604361876032</v>
      </c>
      <c r="Z8" s="76">
        <f>IF($D8=0,SUMIFS('RPS Targets (%)'!AQ:AQ,'RPS Targets (%)'!$B:$B,$A8)*INDEX('RPS-Applicable Sales %'!$B$3:$AF$52,MATCH($A8,'RPS-Applicable Sales %'!$A$3:$A$52,0),MATCH(Z$2,'RPS-Applicable Sales %'!$B$2:$AF$2,0))*$G8,SUMIFS('RPS Targets (%)'!AQ:AQ,'RPS Targets (%)'!$B:$B,$A8)*INDEX('RPS-Applicable Sales %'!$B$3:$AF$52,MATCH($A8,'RPS-Applicable Sales %'!$A$3:$A$52,0),MATCH(Z$2,'RPS-Applicable Sales %'!$B$2:$AF$2,0)))</f>
        <v>0.23800872693239344</v>
      </c>
      <c r="AA8" s="76">
        <f>IF($D8=0,SUMIFS('RPS Targets (%)'!AR:AR,'RPS Targets (%)'!$B:$B,$A8)*INDEX('RPS-Applicable Sales %'!$B$3:$AF$52,MATCH($A8,'RPS-Applicable Sales %'!$A$3:$A$52,0),MATCH(AA$2,'RPS-Applicable Sales %'!$B$2:$AF$2,0))*$G8,SUMIFS('RPS Targets (%)'!AR:AR,'RPS Targets (%)'!$B:$B,$A8)*INDEX('RPS-Applicable Sales %'!$B$3:$AF$52,MATCH($A8,'RPS-Applicable Sales %'!$A$3:$A$52,0),MATCH(AA$2,'RPS-Applicable Sales %'!$B$2:$AF$2,0)))</f>
        <v>0.23805376015135474</v>
      </c>
      <c r="AB8" s="76">
        <f>IF($D8=0,SUMIFS('RPS Targets (%)'!AS:AS,'RPS Targets (%)'!$B:$B,$A8)*INDEX('RPS-Applicable Sales %'!$B$3:$AF$52,MATCH($A8,'RPS-Applicable Sales %'!$A$3:$A$52,0),MATCH(AB$2,'RPS-Applicable Sales %'!$B$2:$AF$2,0))*$G8,SUMIFS('RPS Targets (%)'!AS:AS,'RPS Targets (%)'!$B:$B,$A8)*INDEX('RPS-Applicable Sales %'!$B$3:$AF$52,MATCH($A8,'RPS-Applicable Sales %'!$A$3:$A$52,0),MATCH(AB$2,'RPS-Applicable Sales %'!$B$2:$AF$2,0)))</f>
        <v>0.2383969237557913</v>
      </c>
      <c r="AC8" s="76">
        <f>IF($D8=0,SUMIFS('RPS Targets (%)'!AT:AT,'RPS Targets (%)'!$B:$B,$A8)*INDEX('RPS-Applicable Sales %'!$B$3:$AF$52,MATCH($A8,'RPS-Applicable Sales %'!$A$3:$A$52,0),MATCH(AC$2,'RPS-Applicable Sales %'!$B$2:$AF$2,0))*$G8,SUMIFS('RPS Targets (%)'!AT:AT,'RPS Targets (%)'!$B:$B,$A8)*INDEX('RPS-Applicable Sales %'!$B$3:$AF$52,MATCH($A8,'RPS-Applicable Sales %'!$A$3:$A$52,0),MATCH(AC$2,'RPS-Applicable Sales %'!$B$2:$AF$2,0)))</f>
        <v>0.23848524698459708</v>
      </c>
      <c r="AD8" s="76">
        <f>IF($D8=0,SUMIFS('RPS Targets (%)'!AU:AU,'RPS Targets (%)'!$B:$B,$A8)*INDEX('RPS-Applicable Sales %'!$B$3:$AF$52,MATCH($A8,'RPS-Applicable Sales %'!$A$3:$A$52,0),MATCH(AD$2,'RPS-Applicable Sales %'!$B$2:$AF$2,0))*$G8,SUMIFS('RPS Targets (%)'!AU:AU,'RPS Targets (%)'!$B:$B,$A8)*INDEX('RPS-Applicable Sales %'!$B$3:$AF$52,MATCH($A8,'RPS-Applicable Sales %'!$A$3:$A$52,0),MATCH(AD$2,'RPS-Applicable Sales %'!$B$2:$AF$2,0)))</f>
        <v>0.23871373681615732</v>
      </c>
      <c r="AE8" s="76">
        <f>IF($D8=0,SUMIFS('RPS Targets (%)'!AV:AV,'RPS Targets (%)'!$B:$B,$A8)*INDEX('RPS-Applicable Sales %'!$B$3:$AF$52,MATCH($A8,'RPS-Applicable Sales %'!$A$3:$A$52,0),MATCH(AE$2,'RPS-Applicable Sales %'!$B$2:$AF$2,0))*$G8,SUMIFS('RPS Targets (%)'!AV:AV,'RPS Targets (%)'!$B:$B,$A8)*INDEX('RPS-Applicable Sales %'!$B$3:$AF$52,MATCH($A8,'RPS-Applicable Sales %'!$A$3:$A$52,0),MATCH(AE$2,'RPS-Applicable Sales %'!$B$2:$AF$2,0)))</f>
        <v>0.23863008791073514</v>
      </c>
      <c r="AF8" s="76">
        <f>IF($D8=0,SUMIFS('RPS Targets (%)'!AW:AW,'RPS Targets (%)'!$B:$B,$A8)*INDEX('RPS-Applicable Sales %'!$B$3:$AF$52,MATCH($A8,'RPS-Applicable Sales %'!$A$3:$A$52,0),MATCH(AF$2,'RPS-Applicable Sales %'!$B$2:$AF$2,0))*$G8,SUMIFS('RPS Targets (%)'!AW:AW,'RPS Targets (%)'!$B:$B,$A8)*INDEX('RPS-Applicable Sales %'!$B$3:$AF$52,MATCH($A8,'RPS-Applicable Sales %'!$A$3:$A$52,0),MATCH(AF$2,'RPS-Applicable Sales %'!$B$2:$AF$2,0)))</f>
        <v>0.23946166592760623</v>
      </c>
      <c r="AG8" s="76">
        <f>IF($D8=0,SUMIFS('RPS Targets (%)'!AX:AX,'RPS Targets (%)'!$B:$B,$A8)*INDEX('RPS-Applicable Sales %'!$B$3:$AF$52,MATCH($A8,'RPS-Applicable Sales %'!$A$3:$A$52,0),MATCH(AG$2,'RPS-Applicable Sales %'!$B$2:$AF$2,0))*$G8,SUMIFS('RPS Targets (%)'!AX:AX,'RPS Targets (%)'!$B:$B,$A8)*INDEX('RPS-Applicable Sales %'!$B$3:$AF$52,MATCH($A8,'RPS-Applicable Sales %'!$A$3:$A$52,0),MATCH(AG$2,'RPS-Applicable Sales %'!$B$2:$AF$2,0)))</f>
        <v>0.23851517517558726</v>
      </c>
      <c r="AH8" s="76">
        <f>IF($D8=0,SUMIFS('RPS Targets (%)'!AY:AY,'RPS Targets (%)'!$B:$B,$A8)*INDEX('RPS-Applicable Sales %'!$B$3:$AF$52,MATCH($A8,'RPS-Applicable Sales %'!$A$3:$A$52,0),MATCH(AH$2,'RPS-Applicable Sales %'!$B$2:$AF$2,0))*$G8,SUMIFS('RPS Targets (%)'!AY:AY,'RPS Targets (%)'!$B:$B,$A8)*INDEX('RPS-Applicable Sales %'!$B$3:$AF$52,MATCH($A8,'RPS-Applicable Sales %'!$A$3:$A$52,0),MATCH(AH$2,'RPS-Applicable Sales %'!$B$2:$AF$2,0)))</f>
        <v>0.23874920972108732</v>
      </c>
      <c r="AI8" s="76">
        <f>IF($D8=0,SUMIFS('RPS Targets (%)'!AZ:AZ,'RPS Targets (%)'!$B:$B,$A8)*INDEX('RPS-Applicable Sales %'!$B$3:$AF$52,MATCH($A8,'RPS-Applicable Sales %'!$A$3:$A$52,0),MATCH(AI$2,'RPS-Applicable Sales %'!$B$2:$AF$2,0))*$G8,SUMIFS('RPS Targets (%)'!AZ:AZ,'RPS Targets (%)'!$B:$B,$A8)*INDEX('RPS-Applicable Sales %'!$B$3:$AF$52,MATCH($A8,'RPS-Applicable Sales %'!$A$3:$A$52,0),MATCH(AI$2,'RPS-Applicable Sales %'!$B$2:$AF$2,0)))</f>
        <v>0.23867664591676396</v>
      </c>
      <c r="AJ8" s="76">
        <f>IF($D8=0,SUMIFS('RPS Targets (%)'!BA:BA,'RPS Targets (%)'!$B:$B,$A8)*INDEX('RPS-Applicable Sales %'!$B$3:$AF$52,MATCH($A8,'RPS-Applicable Sales %'!$A$3:$A$52,0),MATCH(AJ$2,'RPS-Applicable Sales %'!$B$2:$AF$2,0))*$G8,SUMIFS('RPS Targets (%)'!BA:BA,'RPS Targets (%)'!$B:$B,$A8)*INDEX('RPS-Applicable Sales %'!$B$3:$AF$52,MATCH($A8,'RPS-Applicable Sales %'!$A$3:$A$52,0),MATCH(AJ$2,'RPS-Applicable Sales %'!$B$2:$AF$2,0)))</f>
        <v>0.23866074008073984</v>
      </c>
      <c r="AK8" s="76">
        <f>IF($D8=0,SUMIFS('RPS Targets (%)'!BB:BB,'RPS Targets (%)'!$B:$B,$A8)*INDEX('RPS-Applicable Sales %'!$B$3:$AF$52,MATCH($A8,'RPS-Applicable Sales %'!$A$3:$A$52,0),MATCH(AK$2,'RPS-Applicable Sales %'!$B$2:$AF$2,0))*$G8,SUMIFS('RPS Targets (%)'!BB:BB,'RPS Targets (%)'!$B:$B,$A8)*INDEX('RPS-Applicable Sales %'!$B$3:$AF$52,MATCH($A8,'RPS-Applicable Sales %'!$A$3:$A$52,0),MATCH(AK$2,'RPS-Applicable Sales %'!$B$2:$AF$2,0)))</f>
        <v>0.23887686447000742</v>
      </c>
      <c r="AL8" s="76">
        <f>IF($D8=0,SUMIFS('RPS Targets (%)'!BC:BC,'RPS Targets (%)'!$B:$B,$A8)*INDEX('RPS-Applicable Sales %'!$B$3:$AF$52,MATCH($A8,'RPS-Applicable Sales %'!$A$3:$A$52,0),MATCH(AL$2,'RPS-Applicable Sales %'!$B$2:$AF$2,0))*$G8,SUMIFS('RPS Targets (%)'!BC:BC,'RPS Targets (%)'!$B:$B,$A8)*INDEX('RPS-Applicable Sales %'!$B$3:$AF$52,MATCH($A8,'RPS-Applicable Sales %'!$A$3:$A$52,0),MATCH(AL$2,'RPS-Applicable Sales %'!$B$2:$AF$2,0)))</f>
        <v>0.23887686447000744</v>
      </c>
    </row>
    <row r="9" spans="1:38" x14ac:dyDescent="0.25">
      <c r="A9" s="97" t="s">
        <v>19</v>
      </c>
      <c r="B9" s="97" t="b">
        <f>IFERROR(INDEX('RPS Targets (%)'!$A:$A,MATCH(A9,'RPS Targets (%)'!$B:$B,0)),FALSE)</f>
        <v>1</v>
      </c>
      <c r="C9" s="108">
        <f>MIN(SUMIFS('RPS-Applicable Sales'!C:C,'RPS-Applicable Sales'!$A:$A,$A9)/SUMIFS('Statewide Sales'!B:B,'Statewide Sales'!$A:$A,$A9),1)</f>
        <v>1</v>
      </c>
      <c r="D9" s="115">
        <f t="shared" si="0"/>
        <v>0</v>
      </c>
      <c r="E9" s="76">
        <f>IF(B9=TRUE,SUMIFS('SY RPS values'!$J$27:$BG$27,'SY RPS values'!$J$1:$BG$1,A9),0)</f>
        <v>4.7049732079785876E-2</v>
      </c>
      <c r="F9" s="76">
        <f>SUMIFS('RPS Targets (%)'!Y:Y,'RPS Targets (%)'!$B:$B,$A9)</f>
        <v>0.25</v>
      </c>
      <c r="G9" s="108">
        <f t="shared" si="1"/>
        <v>0.1881989283191435</v>
      </c>
      <c r="H9" s="103">
        <f>IF($D9=0,SUMIFS('RPS Targets (%)'!Y:Y,'RPS Targets (%)'!$B:$B,$A9)*INDEX('RPS-Applicable Sales %'!$B$3:$AF$52,MATCH($A9,'RPS-Applicable Sales %'!$A$3:$A$52,0),MATCH(H$2,'RPS-Applicable Sales %'!$B$2:$AF$2,0))*$G9,SUMIFS('RPS Targets (%)'!Y:Y,'RPS Targets (%)'!$B:$B,$A9)*INDEX('RPS-Applicable Sales %'!$B$3:$AF$52,MATCH($A9,'RPS-Applicable Sales %'!$A$3:$A$52,0),MATCH(H$2,'RPS-Applicable Sales %'!$B$2:$AF$2,0)))</f>
        <v>4.7049732079785876E-2</v>
      </c>
      <c r="I9" s="76">
        <f>IF($D9=0,SUMIFS('RPS Targets (%)'!Z:Z,'RPS Targets (%)'!$B:$B,$A9)*INDEX('RPS-Applicable Sales %'!$B$3:$AF$52,MATCH($A9,'RPS-Applicable Sales %'!$A$3:$A$52,0),MATCH(I$2,'RPS-Applicable Sales %'!$B$2:$AF$2,0))*$G9,SUMIFS('RPS Targets (%)'!Z:Z,'RPS Targets (%)'!$B:$B,$A9)*INDEX('RPS-Applicable Sales %'!$B$3:$AF$52,MATCH($A9,'RPS-Applicable Sales %'!$A$3:$A$52,0),MATCH(I$2,'RPS-Applicable Sales %'!$B$2:$AF$2,0)))</f>
        <v>4.9222921479154455E-2</v>
      </c>
      <c r="J9" s="76">
        <f>IF($D9=0,SUMIFS('RPS Targets (%)'!AA:AA,'RPS Targets (%)'!$B:$B,$A9)*INDEX('RPS-Applicable Sales %'!$B$3:$AF$52,MATCH($A9,'RPS-Applicable Sales %'!$A$3:$A$52,0),MATCH(J$2,'RPS-Applicable Sales %'!$B$2:$AF$2,0))*$G9,SUMIFS('RPS Targets (%)'!AA:AA,'RPS Targets (%)'!$B:$B,$A9)*INDEX('RPS-Applicable Sales %'!$B$3:$AF$52,MATCH($A9,'RPS-Applicable Sales %'!$A$3:$A$52,0),MATCH(J$2,'RPS-Applicable Sales %'!$B$2:$AF$2,0)))</f>
        <v>5.0822228740103642E-2</v>
      </c>
      <c r="K9" s="76">
        <f>IF($D9=0,SUMIFS('RPS Targets (%)'!AB:AB,'RPS Targets (%)'!$B:$B,$A9)*INDEX('RPS-Applicable Sales %'!$B$3:$AF$52,MATCH($A9,'RPS-Applicable Sales %'!$A$3:$A$52,0),MATCH(K$2,'RPS-Applicable Sales %'!$B$2:$AF$2,0))*$G9,SUMIFS('RPS Targets (%)'!AB:AB,'RPS Targets (%)'!$B:$B,$A9)*INDEX('RPS-Applicable Sales %'!$B$3:$AF$52,MATCH($A9,'RPS-Applicable Sales %'!$A$3:$A$52,0),MATCH(K$2,'RPS-Applicable Sales %'!$B$2:$AF$2,0)))</f>
        <v>5.645967849574305E-2</v>
      </c>
      <c r="L9" s="76">
        <f>IF($D9=0,SUMIFS('RPS Targets (%)'!AC:AC,'RPS Targets (%)'!$B:$B,$A9)*INDEX('RPS-Applicable Sales %'!$B$3:$AF$52,MATCH($A9,'RPS-Applicable Sales %'!$A$3:$A$52,0),MATCH(L$2,'RPS-Applicable Sales %'!$B$2:$AF$2,0))*$G9,SUMIFS('RPS Targets (%)'!AC:AC,'RPS Targets (%)'!$B:$B,$A9)*INDEX('RPS-Applicable Sales %'!$B$3:$AF$52,MATCH($A9,'RPS-Applicable Sales %'!$A$3:$A$52,0),MATCH(L$2,'RPS-Applicable Sales %'!$B$2:$AF$2,0)))</f>
        <v>5.9302784632900715E-2</v>
      </c>
      <c r="M9" s="76">
        <f>IF($D9=0,SUMIFS('RPS Targets (%)'!AD:AD,'RPS Targets (%)'!$B:$B,$A9)*INDEX('RPS-Applicable Sales %'!$B$3:$AF$52,MATCH($A9,'RPS-Applicable Sales %'!$A$3:$A$52,0),MATCH(M$2,'RPS-Applicable Sales %'!$B$2:$AF$2,0))*$G9,SUMIFS('RPS Targets (%)'!AD:AD,'RPS Targets (%)'!$B:$B,$A9)*INDEX('RPS-Applicable Sales %'!$B$3:$AF$52,MATCH($A9,'RPS-Applicable Sales %'!$A$3:$A$52,0),MATCH(M$2,'RPS-Applicable Sales %'!$B$2:$AF$2,0)))</f>
        <v>6.3548327212221409E-2</v>
      </c>
      <c r="N9" s="76">
        <f>IF($D9=0,SUMIFS('RPS Targets (%)'!AE:AE,'RPS Targets (%)'!$B:$B,$A9)*INDEX('RPS-Applicable Sales %'!$B$3:$AF$52,MATCH($A9,'RPS-Applicable Sales %'!$A$3:$A$52,0),MATCH(N$2,'RPS-Applicable Sales %'!$B$2:$AF$2,0))*$G9,SUMIFS('RPS Targets (%)'!AE:AE,'RPS Targets (%)'!$B:$B,$A9)*INDEX('RPS-Applicable Sales %'!$B$3:$AF$52,MATCH($A9,'RPS-Applicable Sales %'!$A$3:$A$52,0),MATCH(N$2,'RPS-Applicable Sales %'!$B$2:$AF$2,0)))</f>
        <v>6.7233401726583583E-2</v>
      </c>
      <c r="O9" s="76">
        <f>IF($D9=0,SUMIFS('RPS Targets (%)'!AF:AF,'RPS Targets (%)'!$B:$B,$A9)*INDEX('RPS-Applicable Sales %'!$B$3:$AF$52,MATCH($A9,'RPS-Applicable Sales %'!$A$3:$A$52,0),MATCH(O$2,'RPS-Applicable Sales %'!$B$2:$AF$2,0))*$G9,SUMIFS('RPS Targets (%)'!AF:AF,'RPS Targets (%)'!$B:$B,$A9)*INDEX('RPS-Applicable Sales %'!$B$3:$AF$52,MATCH($A9,'RPS-Applicable Sales %'!$A$3:$A$52,0),MATCH(O$2,'RPS-Applicable Sales %'!$B$2:$AF$2,0)))</f>
        <v>7.1140594916065072E-2</v>
      </c>
      <c r="P9" s="76">
        <f>IF($D9=0,SUMIFS('RPS Targets (%)'!AG:AG,'RPS Targets (%)'!$B:$B,$A9)*INDEX('RPS-Applicable Sales %'!$B$3:$AF$52,MATCH($A9,'RPS-Applicable Sales %'!$A$3:$A$52,0),MATCH(P$2,'RPS-Applicable Sales %'!$B$2:$AF$2,0))*$G9,SUMIFS('RPS Targets (%)'!AG:AG,'RPS Targets (%)'!$B:$B,$A9)*INDEX('RPS-Applicable Sales %'!$B$3:$AF$52,MATCH($A9,'RPS-Applicable Sales %'!$A$3:$A$52,0),MATCH(P$2,'RPS-Applicable Sales %'!$B$2:$AF$2,0)))</f>
        <v>7.4895759707997778E-2</v>
      </c>
      <c r="Q9" s="76">
        <f>IF($D9=0,SUMIFS('RPS Targets (%)'!AH:AH,'RPS Targets (%)'!$B:$B,$A9)*INDEX('RPS-Applicable Sales %'!$B$3:$AF$52,MATCH($A9,'RPS-Applicable Sales %'!$A$3:$A$52,0),MATCH(Q$2,'RPS-Applicable Sales %'!$B$2:$AF$2,0))*$G9,SUMIFS('RPS Targets (%)'!AH:AH,'RPS Targets (%)'!$B:$B,$A9)*INDEX('RPS-Applicable Sales %'!$B$3:$AF$52,MATCH($A9,'RPS-Applicable Sales %'!$A$3:$A$52,0),MATCH(Q$2,'RPS-Applicable Sales %'!$B$2:$AF$2,0)))</f>
        <v>7.8778149000316836E-2</v>
      </c>
      <c r="R9" s="76">
        <f>IF($D9=0,SUMIFS('RPS Targets (%)'!AI:AI,'RPS Targets (%)'!$B:$B,$A9)*INDEX('RPS-Applicable Sales %'!$B$3:$AF$52,MATCH($A9,'RPS-Applicable Sales %'!$A$3:$A$52,0),MATCH(R$2,'RPS-Applicable Sales %'!$B$2:$AF$2,0))*$G9,SUMIFS('RPS Targets (%)'!AI:AI,'RPS Targets (%)'!$B:$B,$A9)*INDEX('RPS-Applicable Sales %'!$B$3:$AF$52,MATCH($A9,'RPS-Applicable Sales %'!$A$3:$A$52,0),MATCH(R$2,'RPS-Applicable Sales %'!$B$2:$AF$2,0)))</f>
        <v>8.2501954583604625E-2</v>
      </c>
      <c r="S9" s="76">
        <f>IF($D9=0,SUMIFS('RPS Targets (%)'!AJ:AJ,'RPS Targets (%)'!$B:$B,$A9)*INDEX('RPS-Applicable Sales %'!$B$3:$AF$52,MATCH($A9,'RPS-Applicable Sales %'!$A$3:$A$52,0),MATCH(S$2,'RPS-Applicable Sales %'!$B$2:$AF$2,0))*$G9,SUMIFS('RPS Targets (%)'!AJ:AJ,'RPS Targets (%)'!$B:$B,$A9)*INDEX('RPS-Applicable Sales %'!$B$3:$AF$52,MATCH($A9,'RPS-Applicable Sales %'!$A$3:$A$52,0),MATCH(S$2,'RPS-Applicable Sales %'!$B$2:$AF$2,0)))</f>
        <v>8.2568430881556007E-2</v>
      </c>
      <c r="T9" s="76">
        <f>IF($D9=0,SUMIFS('RPS Targets (%)'!AK:AK,'RPS Targets (%)'!$B:$B,$A9)*INDEX('RPS-Applicable Sales %'!$B$3:$AF$52,MATCH($A9,'RPS-Applicable Sales %'!$A$3:$A$52,0),MATCH(T$2,'RPS-Applicable Sales %'!$B$2:$AF$2,0))*$G9,SUMIFS('RPS Targets (%)'!AK:AK,'RPS Targets (%)'!$B:$B,$A9)*INDEX('RPS-Applicable Sales %'!$B$3:$AF$52,MATCH($A9,'RPS-Applicable Sales %'!$A$3:$A$52,0),MATCH(T$2,'RPS-Applicable Sales %'!$B$2:$AF$2,0)))</f>
        <v>8.2671245331998558E-2</v>
      </c>
      <c r="U9" s="76">
        <f>IF($D9=0,SUMIFS('RPS Targets (%)'!AL:AL,'RPS Targets (%)'!$B:$B,$A9)*INDEX('RPS-Applicable Sales %'!$B$3:$AF$52,MATCH($A9,'RPS-Applicable Sales %'!$A$3:$A$52,0),MATCH(U$2,'RPS-Applicable Sales %'!$B$2:$AF$2,0))*$G9,SUMIFS('RPS Targets (%)'!AL:AL,'RPS Targets (%)'!$B:$B,$A9)*INDEX('RPS-Applicable Sales %'!$B$3:$AF$52,MATCH($A9,'RPS-Applicable Sales %'!$A$3:$A$52,0),MATCH(U$2,'RPS-Applicable Sales %'!$B$2:$AF$2,0)))</f>
        <v>8.2200559039430354E-2</v>
      </c>
      <c r="V9" s="76">
        <f>IF($D9=0,SUMIFS('RPS Targets (%)'!AM:AM,'RPS Targets (%)'!$B:$B,$A9)*INDEX('RPS-Applicable Sales %'!$B$3:$AF$52,MATCH($A9,'RPS-Applicable Sales %'!$A$3:$A$52,0),MATCH(V$2,'RPS-Applicable Sales %'!$B$2:$AF$2,0))*$G9,SUMIFS('RPS Targets (%)'!AM:AM,'RPS Targets (%)'!$B:$B,$A9)*INDEX('RPS-Applicable Sales %'!$B$3:$AF$52,MATCH($A9,'RPS-Applicable Sales %'!$A$3:$A$52,0),MATCH(V$2,'RPS-Applicable Sales %'!$B$2:$AF$2,0)))</f>
        <v>8.2807528460423163E-2</v>
      </c>
      <c r="W9" s="76">
        <f>IF($D9=0,SUMIFS('RPS Targets (%)'!AN:AN,'RPS Targets (%)'!$B:$B,$A9)*INDEX('RPS-Applicable Sales %'!$B$3:$AF$52,MATCH($A9,'RPS-Applicable Sales %'!$A$3:$A$52,0),MATCH(W$2,'RPS-Applicable Sales %'!$B$2:$AF$2,0))*$G9,SUMIFS('RPS Targets (%)'!AN:AN,'RPS Targets (%)'!$B:$B,$A9)*INDEX('RPS-Applicable Sales %'!$B$3:$AF$52,MATCH($A9,'RPS-Applicable Sales %'!$A$3:$A$52,0),MATCH(W$2,'RPS-Applicable Sales %'!$B$2:$AF$2,0)))</f>
        <v>8.2330835744860401E-2</v>
      </c>
      <c r="X9" s="76">
        <f>IF($D9=0,SUMIFS('RPS Targets (%)'!AO:AO,'RPS Targets (%)'!$B:$B,$A9)*INDEX('RPS-Applicable Sales %'!$B$3:$AF$52,MATCH($A9,'RPS-Applicable Sales %'!$A$3:$A$52,0),MATCH(X$2,'RPS-Applicable Sales %'!$B$2:$AF$2,0))*$G9,SUMIFS('RPS Targets (%)'!AO:AO,'RPS Targets (%)'!$B:$B,$A9)*INDEX('RPS-Applicable Sales %'!$B$3:$AF$52,MATCH($A9,'RPS-Applicable Sales %'!$A$3:$A$52,0),MATCH(X$2,'RPS-Applicable Sales %'!$B$2:$AF$2,0)))</f>
        <v>8.2702570209575305E-2</v>
      </c>
      <c r="Y9" s="76">
        <f>IF($D9=0,SUMIFS('RPS Targets (%)'!AP:AP,'RPS Targets (%)'!$B:$B,$A9)*INDEX('RPS-Applicable Sales %'!$B$3:$AF$52,MATCH($A9,'RPS-Applicable Sales %'!$A$3:$A$52,0),MATCH(Y$2,'RPS-Applicable Sales %'!$B$2:$AF$2,0))*$G9,SUMIFS('RPS Targets (%)'!AP:AP,'RPS Targets (%)'!$B:$B,$A9)*INDEX('RPS-Applicable Sales %'!$B$3:$AF$52,MATCH($A9,'RPS-Applicable Sales %'!$A$3:$A$52,0),MATCH(Y$2,'RPS-Applicable Sales %'!$B$2:$AF$2,0)))</f>
        <v>8.2534238574525826E-2</v>
      </c>
      <c r="Z9" s="76">
        <f>IF($D9=0,SUMIFS('RPS Targets (%)'!AQ:AQ,'RPS Targets (%)'!$B:$B,$A9)*INDEX('RPS-Applicable Sales %'!$B$3:$AF$52,MATCH($A9,'RPS-Applicable Sales %'!$A$3:$A$52,0),MATCH(Z$2,'RPS-Applicable Sales %'!$B$2:$AF$2,0))*$G9,SUMIFS('RPS Targets (%)'!AQ:AQ,'RPS Targets (%)'!$B:$B,$A9)*INDEX('RPS-Applicable Sales %'!$B$3:$AF$52,MATCH($A9,'RPS-Applicable Sales %'!$A$3:$A$52,0),MATCH(Z$2,'RPS-Applicable Sales %'!$B$2:$AF$2,0)))</f>
        <v>8.2649404719578962E-2</v>
      </c>
      <c r="AA9" s="76">
        <f>IF($D9=0,SUMIFS('RPS Targets (%)'!AR:AR,'RPS Targets (%)'!$B:$B,$A9)*INDEX('RPS-Applicable Sales %'!$B$3:$AF$52,MATCH($A9,'RPS-Applicable Sales %'!$A$3:$A$52,0),MATCH(AA$2,'RPS-Applicable Sales %'!$B$2:$AF$2,0))*$G9,SUMIFS('RPS Targets (%)'!AR:AR,'RPS Targets (%)'!$B:$B,$A9)*INDEX('RPS-Applicable Sales %'!$B$3:$AF$52,MATCH($A9,'RPS-Applicable Sales %'!$A$3:$A$52,0),MATCH(AA$2,'RPS-Applicable Sales %'!$B$2:$AF$2,0)))</f>
        <v>8.2668379186781868E-2</v>
      </c>
      <c r="AB9" s="76">
        <f>IF($D9=0,SUMIFS('RPS Targets (%)'!AS:AS,'RPS Targets (%)'!$B:$B,$A9)*INDEX('RPS-Applicable Sales %'!$B$3:$AF$52,MATCH($A9,'RPS-Applicable Sales %'!$A$3:$A$52,0),MATCH(AB$2,'RPS-Applicable Sales %'!$B$2:$AF$2,0))*$G9,SUMIFS('RPS Targets (%)'!AS:AS,'RPS Targets (%)'!$B:$B,$A9)*INDEX('RPS-Applicable Sales %'!$B$3:$AF$52,MATCH($A9,'RPS-Applicable Sales %'!$A$3:$A$52,0),MATCH(AB$2,'RPS-Applicable Sales %'!$B$2:$AF$2,0)))</f>
        <v>8.263622249870245E-2</v>
      </c>
      <c r="AC9" s="76">
        <f>IF($D9=0,SUMIFS('RPS Targets (%)'!AT:AT,'RPS Targets (%)'!$B:$B,$A9)*INDEX('RPS-Applicable Sales %'!$B$3:$AF$52,MATCH($A9,'RPS-Applicable Sales %'!$A$3:$A$52,0),MATCH(AC$2,'RPS-Applicable Sales %'!$B$2:$AF$2,0))*$G9,SUMIFS('RPS Targets (%)'!AT:AT,'RPS Targets (%)'!$B:$B,$A9)*INDEX('RPS-Applicable Sales %'!$B$3:$AF$52,MATCH($A9,'RPS-Applicable Sales %'!$A$3:$A$52,0),MATCH(AC$2,'RPS-Applicable Sales %'!$B$2:$AF$2,0)))</f>
        <v>8.2761349474851684E-2</v>
      </c>
      <c r="AD9" s="76">
        <f>IF($D9=0,SUMIFS('RPS Targets (%)'!AU:AU,'RPS Targets (%)'!$B:$B,$A9)*INDEX('RPS-Applicable Sales %'!$B$3:$AF$52,MATCH($A9,'RPS-Applicable Sales %'!$A$3:$A$52,0),MATCH(AD$2,'RPS-Applicable Sales %'!$B$2:$AF$2,0))*$G9,SUMIFS('RPS Targets (%)'!AU:AU,'RPS Targets (%)'!$B:$B,$A9)*INDEX('RPS-Applicable Sales %'!$B$3:$AF$52,MATCH($A9,'RPS-Applicable Sales %'!$A$3:$A$52,0),MATCH(AD$2,'RPS-Applicable Sales %'!$B$2:$AF$2,0)))</f>
        <v>8.2702036971177922E-2</v>
      </c>
      <c r="AE9" s="76">
        <f>IF($D9=0,SUMIFS('RPS Targets (%)'!AV:AV,'RPS Targets (%)'!$B:$B,$A9)*INDEX('RPS-Applicable Sales %'!$B$3:$AF$52,MATCH($A9,'RPS-Applicable Sales %'!$A$3:$A$52,0),MATCH(AE$2,'RPS-Applicable Sales %'!$B$2:$AF$2,0))*$G9,SUMIFS('RPS Targets (%)'!AV:AV,'RPS Targets (%)'!$B:$B,$A9)*INDEX('RPS-Applicable Sales %'!$B$3:$AF$52,MATCH($A9,'RPS-Applicable Sales %'!$A$3:$A$52,0),MATCH(AE$2,'RPS-Applicable Sales %'!$B$2:$AF$2,0)))</f>
        <v>8.2807528460423163E-2</v>
      </c>
      <c r="AF9" s="76">
        <f>IF($D9=0,SUMIFS('RPS Targets (%)'!AW:AW,'RPS Targets (%)'!$B:$B,$A9)*INDEX('RPS-Applicable Sales %'!$B$3:$AF$52,MATCH($A9,'RPS-Applicable Sales %'!$A$3:$A$52,0),MATCH(AF$2,'RPS-Applicable Sales %'!$B$2:$AF$2,0))*$G9,SUMIFS('RPS Targets (%)'!AW:AW,'RPS Targets (%)'!$B:$B,$A9)*INDEX('RPS-Applicable Sales %'!$B$3:$AF$52,MATCH($A9,'RPS-Applicable Sales %'!$A$3:$A$52,0),MATCH(AF$2,'RPS-Applicable Sales %'!$B$2:$AF$2,0)))</f>
        <v>8.2805971335997819E-2</v>
      </c>
      <c r="AG9" s="76">
        <f>IF($D9=0,SUMIFS('RPS Targets (%)'!AX:AX,'RPS Targets (%)'!$B:$B,$A9)*INDEX('RPS-Applicable Sales %'!$B$3:$AF$52,MATCH($A9,'RPS-Applicable Sales %'!$A$3:$A$52,0),MATCH(AG$2,'RPS-Applicable Sales %'!$B$2:$AF$2,0))*$G9,SUMIFS('RPS Targets (%)'!AX:AX,'RPS Targets (%)'!$B:$B,$A9)*INDEX('RPS-Applicable Sales %'!$B$3:$AF$52,MATCH($A9,'RPS-Applicable Sales %'!$A$3:$A$52,0),MATCH(AG$2,'RPS-Applicable Sales %'!$B$2:$AF$2,0)))</f>
        <v>8.2640955594208698E-2</v>
      </c>
      <c r="AH9" s="76">
        <f>IF($D9=0,SUMIFS('RPS Targets (%)'!AY:AY,'RPS Targets (%)'!$B:$B,$A9)*INDEX('RPS-Applicable Sales %'!$B$3:$AF$52,MATCH($A9,'RPS-Applicable Sales %'!$A$3:$A$52,0),MATCH(AH$2,'RPS-Applicable Sales %'!$B$2:$AF$2,0))*$G9,SUMIFS('RPS Targets (%)'!AY:AY,'RPS Targets (%)'!$B:$B,$A9)*INDEX('RPS-Applicable Sales %'!$B$3:$AF$52,MATCH($A9,'RPS-Applicable Sales %'!$A$3:$A$52,0),MATCH(AH$2,'RPS-Applicable Sales %'!$B$2:$AF$2,0)))</f>
        <v>8.2797631582407508E-2</v>
      </c>
      <c r="AI9" s="76">
        <f>IF($D9=0,SUMIFS('RPS Targets (%)'!AZ:AZ,'RPS Targets (%)'!$B:$B,$A9)*INDEX('RPS-Applicable Sales %'!$B$3:$AF$52,MATCH($A9,'RPS-Applicable Sales %'!$A$3:$A$52,0),MATCH(AI$2,'RPS-Applicable Sales %'!$B$2:$AF$2,0))*$G9,SUMIFS('RPS Targets (%)'!AZ:AZ,'RPS Targets (%)'!$B:$B,$A9)*INDEX('RPS-Applicable Sales %'!$B$3:$AF$52,MATCH($A9,'RPS-Applicable Sales %'!$A$3:$A$52,0),MATCH(AI$2,'RPS-Applicable Sales %'!$B$2:$AF$2,0)))</f>
        <v>8.2631272749791901E-2</v>
      </c>
      <c r="AJ9" s="76">
        <f>IF($D9=0,SUMIFS('RPS Targets (%)'!BA:BA,'RPS Targets (%)'!$B:$B,$A9)*INDEX('RPS-Applicable Sales %'!$B$3:$AF$52,MATCH($A9,'RPS-Applicable Sales %'!$A$3:$A$52,0),MATCH(AJ$2,'RPS-Applicable Sales %'!$B$2:$AF$2,0))*$G9,SUMIFS('RPS Targets (%)'!BA:BA,'RPS Targets (%)'!$B:$B,$A9)*INDEX('RPS-Applicable Sales %'!$B$3:$AF$52,MATCH($A9,'RPS-Applicable Sales %'!$A$3:$A$52,0),MATCH(AJ$2,'RPS-Applicable Sales %'!$B$2:$AF$2,0)))</f>
        <v>8.2807528460423163E-2</v>
      </c>
      <c r="AK9" s="76">
        <f>IF($D9=0,SUMIFS('RPS Targets (%)'!BB:BB,'RPS Targets (%)'!$B:$B,$A9)*INDEX('RPS-Applicable Sales %'!$B$3:$AF$52,MATCH($A9,'RPS-Applicable Sales %'!$A$3:$A$52,0),MATCH(AK$2,'RPS-Applicable Sales %'!$B$2:$AF$2,0))*$G9,SUMIFS('RPS Targets (%)'!BB:BB,'RPS Targets (%)'!$B:$B,$A9)*INDEX('RPS-Applicable Sales %'!$B$3:$AF$52,MATCH($A9,'RPS-Applicable Sales %'!$A$3:$A$52,0),MATCH(AK$2,'RPS-Applicable Sales %'!$B$2:$AF$2,0)))</f>
        <v>8.2807528460423163E-2</v>
      </c>
      <c r="AL9" s="76">
        <f>IF($D9=0,SUMIFS('RPS Targets (%)'!BC:BC,'RPS Targets (%)'!$B:$B,$A9)*INDEX('RPS-Applicable Sales %'!$B$3:$AF$52,MATCH($A9,'RPS-Applicable Sales %'!$A$3:$A$52,0),MATCH(AL$2,'RPS-Applicable Sales %'!$B$2:$AF$2,0))*$G9,SUMIFS('RPS Targets (%)'!BC:BC,'RPS Targets (%)'!$B:$B,$A9)*INDEX('RPS-Applicable Sales %'!$B$3:$AF$52,MATCH($A9,'RPS-Applicable Sales %'!$A$3:$A$52,0),MATCH(AL$2,'RPS-Applicable Sales %'!$B$2:$AF$2,0)))</f>
        <v>8.2807528460423163E-2</v>
      </c>
    </row>
    <row r="10" spans="1:38" x14ac:dyDescent="0.25">
      <c r="A10" s="97" t="s">
        <v>22</v>
      </c>
      <c r="B10" s="97" t="b">
        <f>IFERROR(INDEX('RPS Targets (%)'!$A:$A,MATCH(A10,'RPS Targets (%)'!$B:$B,0)),FALSE)</f>
        <v>1</v>
      </c>
      <c r="C10" s="108">
        <f>MIN(SUMIFS('RPS-Applicable Sales'!C:C,'RPS-Applicable Sales'!$A:$A,$A10)/SUMIFS('Statewide Sales'!B:B,'Statewide Sales'!$A:$A,$A10),1)</f>
        <v>0.93489601981867021</v>
      </c>
      <c r="D10" s="115">
        <f t="shared" si="0"/>
        <v>0</v>
      </c>
      <c r="E10" s="76">
        <f>IF(B10=TRUE,SUMIFS('SY RPS values'!$J$27:$BG$27,'SY RPS values'!$J$1:$BG$1,A10),0)</f>
        <v>2.7244636583123084E-2</v>
      </c>
      <c r="F10" s="76">
        <f>SUMIFS('RPS Targets (%)'!Y:Y,'RPS Targets (%)'!$B:$B,$A10)</f>
        <v>0.19</v>
      </c>
      <c r="G10" s="108">
        <f t="shared" si="1"/>
        <v>0.14339282412170043</v>
      </c>
      <c r="H10" s="103">
        <f>IF($D10=0,SUMIFS('RPS Targets (%)'!Y:Y,'RPS Targets (%)'!$B:$B,$A10)*INDEX('RPS-Applicable Sales %'!$B$3:$AF$52,MATCH($A10,'RPS-Applicable Sales %'!$A$3:$A$52,0),MATCH(H$2,'RPS-Applicable Sales %'!$B$2:$AF$2,0))*$G10,SUMIFS('RPS Targets (%)'!Y:Y,'RPS Targets (%)'!$B:$B,$A10)*INDEX('RPS-Applicable Sales %'!$B$3:$AF$52,MATCH($A10,'RPS-Applicable Sales %'!$A$3:$A$52,0),MATCH(H$2,'RPS-Applicable Sales %'!$B$2:$AF$2,0)))</f>
        <v>2.5470902302967904E-2</v>
      </c>
      <c r="I10" s="76">
        <f>IF($D10=0,SUMIFS('RPS Targets (%)'!Z:Z,'RPS Targets (%)'!$B:$B,$A10)*INDEX('RPS-Applicable Sales %'!$B$3:$AF$52,MATCH($A10,'RPS-Applicable Sales %'!$A$3:$A$52,0),MATCH(I$2,'RPS-Applicable Sales %'!$B$2:$AF$2,0))*$G10,SUMIFS('RPS Targets (%)'!Z:Z,'RPS Targets (%)'!$B:$B,$A10)*INDEX('RPS-Applicable Sales %'!$B$3:$AF$52,MATCH($A10,'RPS-Applicable Sales %'!$A$3:$A$52,0),MATCH(I$2,'RPS-Applicable Sales %'!$B$2:$AF$2,0)))</f>
        <v>2.6241856284976973E-2</v>
      </c>
      <c r="J10" s="76">
        <f>IF($D10=0,SUMIFS('RPS Targets (%)'!AA:AA,'RPS Targets (%)'!$B:$B,$A10)*INDEX('RPS-Applicable Sales %'!$B$3:$AF$52,MATCH($A10,'RPS-Applicable Sales %'!$A$3:$A$52,0),MATCH(J$2,'RPS-Applicable Sales %'!$B$2:$AF$2,0))*$G10,SUMIFS('RPS Targets (%)'!AA:AA,'RPS Targets (%)'!$B:$B,$A10)*INDEX('RPS-Applicable Sales %'!$B$3:$AF$52,MATCH($A10,'RPS-Applicable Sales %'!$A$3:$A$52,0),MATCH(J$2,'RPS-Applicable Sales %'!$B$2:$AF$2,0)))</f>
        <v>2.6912857406624045E-2</v>
      </c>
      <c r="K10" s="76">
        <f>IF($D10=0,SUMIFS('RPS Targets (%)'!AB:AB,'RPS Targets (%)'!$B:$B,$A10)*INDEX('RPS-Applicable Sales %'!$B$3:$AF$52,MATCH($A10,'RPS-Applicable Sales %'!$A$3:$A$52,0),MATCH(K$2,'RPS-Applicable Sales %'!$B$2:$AF$2,0))*$G10,SUMIFS('RPS Targets (%)'!AB:AB,'RPS Targets (%)'!$B:$B,$A10)*INDEX('RPS-Applicable Sales %'!$B$3:$AF$52,MATCH($A10,'RPS-Applicable Sales %'!$A$3:$A$52,0),MATCH(K$2,'RPS-Applicable Sales %'!$B$2:$AF$2,0)))</f>
        <v>2.8727538442184928E-2</v>
      </c>
      <c r="L10" s="76">
        <f>IF($D10=0,SUMIFS('RPS Targets (%)'!AC:AC,'RPS Targets (%)'!$B:$B,$A10)*INDEX('RPS-Applicable Sales %'!$B$3:$AF$52,MATCH($A10,'RPS-Applicable Sales %'!$A$3:$A$52,0),MATCH(L$2,'RPS-Applicable Sales %'!$B$2:$AF$2,0))*$G10,SUMIFS('RPS Targets (%)'!AC:AC,'RPS Targets (%)'!$B:$B,$A10)*INDEX('RPS-Applicable Sales %'!$B$3:$AF$52,MATCH($A10,'RPS-Applicable Sales %'!$A$3:$A$52,0),MATCH(L$2,'RPS-Applicable Sales %'!$B$2:$AF$2,0)))</f>
        <v>2.989827108437235E-2</v>
      </c>
      <c r="M10" s="76">
        <f>IF($D10=0,SUMIFS('RPS Targets (%)'!AD:AD,'RPS Targets (%)'!$B:$B,$A10)*INDEX('RPS-Applicable Sales %'!$B$3:$AF$52,MATCH($A10,'RPS-Applicable Sales %'!$A$3:$A$52,0),MATCH(M$2,'RPS-Applicable Sales %'!$B$2:$AF$2,0))*$G10,SUMIFS('RPS Targets (%)'!AD:AD,'RPS Targets (%)'!$B:$B,$A10)*INDEX('RPS-Applicable Sales %'!$B$3:$AF$52,MATCH($A10,'RPS-Applicable Sales %'!$A$3:$A$52,0),MATCH(M$2,'RPS-Applicable Sales %'!$B$2:$AF$2,0)))</f>
        <v>3.1346170703643095E-2</v>
      </c>
      <c r="N10" s="76">
        <f>IF($D10=0,SUMIFS('RPS Targets (%)'!AE:AE,'RPS Targets (%)'!$B:$B,$A10)*INDEX('RPS-Applicable Sales %'!$B$3:$AF$52,MATCH($A10,'RPS-Applicable Sales %'!$A$3:$A$52,0),MATCH(N$2,'RPS-Applicable Sales %'!$B$2:$AF$2,0))*$G10,SUMIFS('RPS Targets (%)'!AE:AE,'RPS Targets (%)'!$B:$B,$A10)*INDEX('RPS-Applicable Sales %'!$B$3:$AF$52,MATCH($A10,'RPS-Applicable Sales %'!$A$3:$A$52,0),MATCH(N$2,'RPS-Applicable Sales %'!$B$2:$AF$2,0)))</f>
        <v>3.26698079113215E-2</v>
      </c>
      <c r="O10" s="76">
        <f>IF($D10=0,SUMIFS('RPS Targets (%)'!AF:AF,'RPS Targets (%)'!$B:$B,$A10)*INDEX('RPS-Applicable Sales %'!$B$3:$AF$52,MATCH($A10,'RPS-Applicable Sales %'!$A$3:$A$52,0),MATCH(O$2,'RPS-Applicable Sales %'!$B$2:$AF$2,0))*$G10,SUMIFS('RPS Targets (%)'!AF:AF,'RPS Targets (%)'!$B:$B,$A10)*INDEX('RPS-Applicable Sales %'!$B$3:$AF$52,MATCH($A10,'RPS-Applicable Sales %'!$A$3:$A$52,0),MATCH(O$2,'RPS-Applicable Sales %'!$B$2:$AF$2,0)))</f>
        <v>3.3352018599516225E-2</v>
      </c>
      <c r="P10" s="76">
        <f>IF($D10=0,SUMIFS('RPS Targets (%)'!AG:AG,'RPS Targets (%)'!$B:$B,$A10)*INDEX('RPS-Applicable Sales %'!$B$3:$AF$52,MATCH($A10,'RPS-Applicable Sales %'!$A$3:$A$52,0),MATCH(P$2,'RPS-Applicable Sales %'!$B$2:$AF$2,0))*$G10,SUMIFS('RPS Targets (%)'!AG:AG,'RPS Targets (%)'!$B:$B,$A10)*INDEX('RPS-Applicable Sales %'!$B$3:$AF$52,MATCH($A10,'RPS-Applicable Sales %'!$A$3:$A$52,0),MATCH(P$2,'RPS-Applicable Sales %'!$B$2:$AF$2,0)))</f>
        <v>3.3977560789080728E-2</v>
      </c>
      <c r="Q10" s="76">
        <f>IF($D10=0,SUMIFS('RPS Targets (%)'!AH:AH,'RPS Targets (%)'!$B:$B,$A10)*INDEX('RPS-Applicable Sales %'!$B$3:$AF$52,MATCH($A10,'RPS-Applicable Sales %'!$A$3:$A$52,0),MATCH(Q$2,'RPS-Applicable Sales %'!$B$2:$AF$2,0))*$G10,SUMIFS('RPS Targets (%)'!AH:AH,'RPS Targets (%)'!$B:$B,$A10)*INDEX('RPS-Applicable Sales %'!$B$3:$AF$52,MATCH($A10,'RPS-Applicable Sales %'!$A$3:$A$52,0),MATCH(Q$2,'RPS-Applicable Sales %'!$B$2:$AF$2,0)))</f>
        <v>3.4625097720066153E-2</v>
      </c>
      <c r="R10" s="76">
        <f>IF($D10=0,SUMIFS('RPS Targets (%)'!AI:AI,'RPS Targets (%)'!$B:$B,$A10)*INDEX('RPS-Applicable Sales %'!$B$3:$AF$52,MATCH($A10,'RPS-Applicable Sales %'!$A$3:$A$52,0),MATCH(R$2,'RPS-Applicable Sales %'!$B$2:$AF$2,0))*$G10,SUMIFS('RPS Targets (%)'!AI:AI,'RPS Targets (%)'!$B:$B,$A10)*INDEX('RPS-Applicable Sales %'!$B$3:$AF$52,MATCH($A10,'RPS-Applicable Sales %'!$A$3:$A$52,0),MATCH(R$2,'RPS-Applicable Sales %'!$B$2:$AF$2,0)))</f>
        <v>3.5283621214704242E-2</v>
      </c>
      <c r="S10" s="76">
        <f>IF($D10=0,SUMIFS('RPS Targets (%)'!AJ:AJ,'RPS Targets (%)'!$B:$B,$A10)*INDEX('RPS-Applicable Sales %'!$B$3:$AF$52,MATCH($A10,'RPS-Applicable Sales %'!$A$3:$A$52,0),MATCH(S$2,'RPS-Applicable Sales %'!$B$2:$AF$2,0))*$G10,SUMIFS('RPS Targets (%)'!AJ:AJ,'RPS Targets (%)'!$B:$B,$A10)*INDEX('RPS-Applicable Sales %'!$B$3:$AF$52,MATCH($A10,'RPS-Applicable Sales %'!$A$3:$A$52,0),MATCH(S$2,'RPS-Applicable Sales %'!$B$2:$AF$2,0)))</f>
        <v>3.6595414024981704E-2</v>
      </c>
      <c r="T10" s="76">
        <f>IF($D10=0,SUMIFS('RPS Targets (%)'!AK:AK,'RPS Targets (%)'!$B:$B,$A10)*INDEX('RPS-Applicable Sales %'!$B$3:$AF$52,MATCH($A10,'RPS-Applicable Sales %'!$A$3:$A$52,0),MATCH(T$2,'RPS-Applicable Sales %'!$B$2:$AF$2,0))*$G10,SUMIFS('RPS Targets (%)'!AK:AK,'RPS Targets (%)'!$B:$B,$A10)*INDEX('RPS-Applicable Sales %'!$B$3:$AF$52,MATCH($A10,'RPS-Applicable Sales %'!$A$3:$A$52,0),MATCH(T$2,'RPS-Applicable Sales %'!$B$2:$AF$2,0)))</f>
        <v>3.9198298659851263E-2</v>
      </c>
      <c r="U10" s="76">
        <f>IF($D10=0,SUMIFS('RPS Targets (%)'!AL:AL,'RPS Targets (%)'!$B:$B,$A10)*INDEX('RPS-Applicable Sales %'!$B$3:$AF$52,MATCH($A10,'RPS-Applicable Sales %'!$A$3:$A$52,0),MATCH(U$2,'RPS-Applicable Sales %'!$B$2:$AF$2,0))*$G10,SUMIFS('RPS Targets (%)'!AL:AL,'RPS Targets (%)'!$B:$B,$A10)*INDEX('RPS-Applicable Sales %'!$B$3:$AF$52,MATCH($A10,'RPS-Applicable Sales %'!$A$3:$A$52,0),MATCH(U$2,'RPS-Applicable Sales %'!$B$2:$AF$2,0)))</f>
        <v>4.1820835174172705E-2</v>
      </c>
      <c r="V10" s="76">
        <f>IF($D10=0,SUMIFS('RPS Targets (%)'!AM:AM,'RPS Targets (%)'!$B:$B,$A10)*INDEX('RPS-Applicable Sales %'!$B$3:$AF$52,MATCH($A10,'RPS-Applicable Sales %'!$A$3:$A$52,0),MATCH(V$2,'RPS-Applicable Sales %'!$B$2:$AF$2,0))*$G10,SUMIFS('RPS Targets (%)'!AM:AM,'RPS Targets (%)'!$B:$B,$A10)*INDEX('RPS-Applicable Sales %'!$B$3:$AF$52,MATCH($A10,'RPS-Applicable Sales %'!$A$3:$A$52,0),MATCH(V$2,'RPS-Applicable Sales %'!$B$2:$AF$2,0)))</f>
        <v>4.4483644925921689E-2</v>
      </c>
      <c r="W10" s="76">
        <f>IF($D10=0,SUMIFS('RPS Targets (%)'!AN:AN,'RPS Targets (%)'!$B:$B,$A10)*INDEX('RPS-Applicable Sales %'!$B$3:$AF$52,MATCH($A10,'RPS-Applicable Sales %'!$A$3:$A$52,0),MATCH(W$2,'RPS-Applicable Sales %'!$B$2:$AF$2,0))*$G10,SUMIFS('RPS Targets (%)'!AN:AN,'RPS Targets (%)'!$B:$B,$A10)*INDEX('RPS-Applicable Sales %'!$B$3:$AF$52,MATCH($A10,'RPS-Applicable Sales %'!$A$3:$A$52,0),MATCH(W$2,'RPS-Applicable Sales %'!$B$2:$AF$2,0)))</f>
        <v>4.842052762095464E-2</v>
      </c>
      <c r="X10" s="76">
        <f>IF($D10=0,SUMIFS('RPS Targets (%)'!AO:AO,'RPS Targets (%)'!$B:$B,$A10)*INDEX('RPS-Applicable Sales %'!$B$3:$AF$52,MATCH($A10,'RPS-Applicable Sales %'!$A$3:$A$52,0),MATCH(X$2,'RPS-Applicable Sales %'!$B$2:$AF$2,0))*$G10,SUMIFS('RPS Targets (%)'!AO:AO,'RPS Targets (%)'!$B:$B,$A10)*INDEX('RPS-Applicable Sales %'!$B$3:$AF$52,MATCH($A10,'RPS-Applicable Sales %'!$A$3:$A$52,0),MATCH(X$2,'RPS-Applicable Sales %'!$B$2:$AF$2,0)))</f>
        <v>5.2394409522200765E-2</v>
      </c>
      <c r="Y10" s="76">
        <f>IF($D10=0,SUMIFS('RPS Targets (%)'!AP:AP,'RPS Targets (%)'!$B:$B,$A10)*INDEX('RPS-Applicable Sales %'!$B$3:$AF$52,MATCH($A10,'RPS-Applicable Sales %'!$A$3:$A$52,0),MATCH(Y$2,'RPS-Applicable Sales %'!$B$2:$AF$2,0))*$G10,SUMIFS('RPS Targets (%)'!AP:AP,'RPS Targets (%)'!$B:$B,$A10)*INDEX('RPS-Applicable Sales %'!$B$3:$AF$52,MATCH($A10,'RPS-Applicable Sales %'!$A$3:$A$52,0),MATCH(Y$2,'RPS-Applicable Sales %'!$B$2:$AF$2,0)))</f>
        <v>5.2321334323348338E-2</v>
      </c>
      <c r="Z10" s="76">
        <f>IF($D10=0,SUMIFS('RPS Targets (%)'!AQ:AQ,'RPS Targets (%)'!$B:$B,$A10)*INDEX('RPS-Applicable Sales %'!$B$3:$AF$52,MATCH($A10,'RPS-Applicable Sales %'!$A$3:$A$52,0),MATCH(Z$2,'RPS-Applicable Sales %'!$B$2:$AF$2,0))*$G10,SUMIFS('RPS Targets (%)'!AQ:AQ,'RPS Targets (%)'!$B:$B,$A10)*INDEX('RPS-Applicable Sales %'!$B$3:$AF$52,MATCH($A10,'RPS-Applicable Sales %'!$A$3:$A$52,0),MATCH(Z$2,'RPS-Applicable Sales %'!$B$2:$AF$2,0)))</f>
        <v>5.2274569175332304E-2</v>
      </c>
      <c r="AA10" s="76">
        <f>IF($D10=0,SUMIFS('RPS Targets (%)'!AR:AR,'RPS Targets (%)'!$B:$B,$A10)*INDEX('RPS-Applicable Sales %'!$B$3:$AF$52,MATCH($A10,'RPS-Applicable Sales %'!$A$3:$A$52,0),MATCH(AA$2,'RPS-Applicable Sales %'!$B$2:$AF$2,0))*$G10,SUMIFS('RPS Targets (%)'!AR:AR,'RPS Targets (%)'!$B:$B,$A10)*INDEX('RPS-Applicable Sales %'!$B$3:$AF$52,MATCH($A10,'RPS-Applicable Sales %'!$A$3:$A$52,0),MATCH(AA$2,'RPS-Applicable Sales %'!$B$2:$AF$2,0)))</f>
        <v>5.2337215716970524E-2</v>
      </c>
      <c r="AB10" s="76">
        <f>IF($D10=0,SUMIFS('RPS Targets (%)'!AS:AS,'RPS Targets (%)'!$B:$B,$A10)*INDEX('RPS-Applicable Sales %'!$B$3:$AF$52,MATCH($A10,'RPS-Applicable Sales %'!$A$3:$A$52,0),MATCH(AB$2,'RPS-Applicable Sales %'!$B$2:$AF$2,0))*$G10,SUMIFS('RPS Targets (%)'!AS:AS,'RPS Targets (%)'!$B:$B,$A10)*INDEX('RPS-Applicable Sales %'!$B$3:$AF$52,MATCH($A10,'RPS-Applicable Sales %'!$A$3:$A$52,0),MATCH(AB$2,'RPS-Applicable Sales %'!$B$2:$AF$2,0)))</f>
        <v>5.2378904109827845E-2</v>
      </c>
      <c r="AC10" s="76">
        <f>IF($D10=0,SUMIFS('RPS Targets (%)'!AT:AT,'RPS Targets (%)'!$B:$B,$A10)*INDEX('RPS-Applicable Sales %'!$B$3:$AF$52,MATCH($A10,'RPS-Applicable Sales %'!$A$3:$A$52,0),MATCH(AC$2,'RPS-Applicable Sales %'!$B$2:$AF$2,0))*$G10,SUMIFS('RPS Targets (%)'!AT:AT,'RPS Targets (%)'!$B:$B,$A10)*INDEX('RPS-Applicable Sales %'!$B$3:$AF$52,MATCH($A10,'RPS-Applicable Sales %'!$A$3:$A$52,0),MATCH(AC$2,'RPS-Applicable Sales %'!$B$2:$AF$2,0)))</f>
        <v>5.2411085598880351E-2</v>
      </c>
      <c r="AD10" s="76">
        <f>IF($D10=0,SUMIFS('RPS Targets (%)'!AU:AU,'RPS Targets (%)'!$B:$B,$A10)*INDEX('RPS-Applicable Sales %'!$B$3:$AF$52,MATCH($A10,'RPS-Applicable Sales %'!$A$3:$A$52,0),MATCH(AD$2,'RPS-Applicable Sales %'!$B$2:$AF$2,0))*$G10,SUMIFS('RPS Targets (%)'!AU:AU,'RPS Targets (%)'!$B:$B,$A10)*INDEX('RPS-Applicable Sales %'!$B$3:$AF$52,MATCH($A10,'RPS-Applicable Sales %'!$A$3:$A$52,0),MATCH(AD$2,'RPS-Applicable Sales %'!$B$2:$AF$2,0)))</f>
        <v>5.2414891568640688E-2</v>
      </c>
      <c r="AE10" s="76">
        <f>IF($D10=0,SUMIFS('RPS Targets (%)'!AV:AV,'RPS Targets (%)'!$B:$B,$A10)*INDEX('RPS-Applicable Sales %'!$B$3:$AF$52,MATCH($A10,'RPS-Applicable Sales %'!$A$3:$A$52,0),MATCH(AE$2,'RPS-Applicable Sales %'!$B$2:$AF$2,0))*$G10,SUMIFS('RPS Targets (%)'!AV:AV,'RPS Targets (%)'!$B:$B,$A10)*INDEX('RPS-Applicable Sales %'!$B$3:$AF$52,MATCH($A10,'RPS-Applicable Sales %'!$A$3:$A$52,0),MATCH(AE$2,'RPS-Applicable Sales %'!$B$2:$AF$2,0)))</f>
        <v>5.2431431362596204E-2</v>
      </c>
      <c r="AF10" s="76">
        <f>IF($D10=0,SUMIFS('RPS Targets (%)'!AW:AW,'RPS Targets (%)'!$B:$B,$A10)*INDEX('RPS-Applicable Sales %'!$B$3:$AF$52,MATCH($A10,'RPS-Applicable Sales %'!$A$3:$A$52,0),MATCH(AF$2,'RPS-Applicable Sales %'!$B$2:$AF$2,0))*$G10,SUMIFS('RPS Targets (%)'!AW:AW,'RPS Targets (%)'!$B:$B,$A10)*INDEX('RPS-Applicable Sales %'!$B$3:$AF$52,MATCH($A10,'RPS-Applicable Sales %'!$A$3:$A$52,0),MATCH(AF$2,'RPS-Applicable Sales %'!$B$2:$AF$2,0)))</f>
        <v>5.2458511289806879E-2</v>
      </c>
      <c r="AG10" s="76">
        <f>IF($D10=0,SUMIFS('RPS Targets (%)'!AX:AX,'RPS Targets (%)'!$B:$B,$A10)*INDEX('RPS-Applicable Sales %'!$B$3:$AF$52,MATCH($A10,'RPS-Applicable Sales %'!$A$3:$A$52,0),MATCH(AG$2,'RPS-Applicable Sales %'!$B$2:$AF$2,0))*$G10,SUMIFS('RPS Targets (%)'!AX:AX,'RPS Targets (%)'!$B:$B,$A10)*INDEX('RPS-Applicable Sales %'!$B$3:$AF$52,MATCH($A10,'RPS-Applicable Sales %'!$A$3:$A$52,0),MATCH(AG$2,'RPS-Applicable Sales %'!$B$2:$AF$2,0)))</f>
        <v>5.2465655766993254E-2</v>
      </c>
      <c r="AH10" s="76">
        <f>IF($D10=0,SUMIFS('RPS Targets (%)'!AY:AY,'RPS Targets (%)'!$B:$B,$A10)*INDEX('RPS-Applicable Sales %'!$B$3:$AF$52,MATCH($A10,'RPS-Applicable Sales %'!$A$3:$A$52,0),MATCH(AH$2,'RPS-Applicable Sales %'!$B$2:$AF$2,0))*$G10,SUMIFS('RPS Targets (%)'!AY:AY,'RPS Targets (%)'!$B:$B,$A10)*INDEX('RPS-Applicable Sales %'!$B$3:$AF$52,MATCH($A10,'RPS-Applicable Sales %'!$A$3:$A$52,0),MATCH(AH$2,'RPS-Applicable Sales %'!$B$2:$AF$2,0)))</f>
        <v>5.2505628785495889E-2</v>
      </c>
      <c r="AI10" s="76">
        <f>IF($D10=0,SUMIFS('RPS Targets (%)'!AZ:AZ,'RPS Targets (%)'!$B:$B,$A10)*INDEX('RPS-Applicable Sales %'!$B$3:$AF$52,MATCH($A10,'RPS-Applicable Sales %'!$A$3:$A$52,0),MATCH(AI$2,'RPS-Applicable Sales %'!$B$2:$AF$2,0))*$G10,SUMIFS('RPS Targets (%)'!AZ:AZ,'RPS Targets (%)'!$B:$B,$A10)*INDEX('RPS-Applicable Sales %'!$B$3:$AF$52,MATCH($A10,'RPS-Applicable Sales %'!$A$3:$A$52,0),MATCH(AI$2,'RPS-Applicable Sales %'!$B$2:$AF$2,0)))</f>
        <v>5.2503992252038202E-2</v>
      </c>
      <c r="AJ10" s="76">
        <f>IF($D10=0,SUMIFS('RPS Targets (%)'!BA:BA,'RPS Targets (%)'!$B:$B,$A10)*INDEX('RPS-Applicable Sales %'!$B$3:$AF$52,MATCH($A10,'RPS-Applicable Sales %'!$A$3:$A$52,0),MATCH(AJ$2,'RPS-Applicable Sales %'!$B$2:$AF$2,0))*$G10,SUMIFS('RPS Targets (%)'!BA:BA,'RPS Targets (%)'!$B:$B,$A10)*INDEX('RPS-Applicable Sales %'!$B$3:$AF$52,MATCH($A10,'RPS-Applicable Sales %'!$A$3:$A$52,0),MATCH(AJ$2,'RPS-Applicable Sales %'!$B$2:$AF$2,0)))</f>
        <v>5.2542934904440716E-2</v>
      </c>
      <c r="AK10" s="76">
        <f>IF($D10=0,SUMIFS('RPS Targets (%)'!BB:BB,'RPS Targets (%)'!$B:$B,$A10)*INDEX('RPS-Applicable Sales %'!$B$3:$AF$52,MATCH($A10,'RPS-Applicable Sales %'!$A$3:$A$52,0),MATCH(AK$2,'RPS-Applicable Sales %'!$B$2:$AF$2,0))*$G10,SUMIFS('RPS Targets (%)'!BB:BB,'RPS Targets (%)'!$B:$B,$A10)*INDEX('RPS-Applicable Sales %'!$B$3:$AF$52,MATCH($A10,'RPS-Applicable Sales %'!$A$3:$A$52,0),MATCH(AK$2,'RPS-Applicable Sales %'!$B$2:$AF$2,0)))</f>
        <v>5.2618506871653356E-2</v>
      </c>
      <c r="AL10" s="76">
        <f>IF($D10=0,SUMIFS('RPS Targets (%)'!BC:BC,'RPS Targets (%)'!$B:$B,$A10)*INDEX('RPS-Applicable Sales %'!$B$3:$AF$52,MATCH($A10,'RPS-Applicable Sales %'!$A$3:$A$52,0),MATCH(AL$2,'RPS-Applicable Sales %'!$B$2:$AF$2,0))*$G10,SUMIFS('RPS Targets (%)'!BC:BC,'RPS Targets (%)'!$B:$B,$A10)*INDEX('RPS-Applicable Sales %'!$B$3:$AF$52,MATCH($A10,'RPS-Applicable Sales %'!$A$3:$A$52,0),MATCH(AL$2,'RPS-Applicable Sales %'!$B$2:$AF$2,0)))</f>
        <v>5.2618506871653356E-2</v>
      </c>
    </row>
    <row r="11" spans="1:38" x14ac:dyDescent="0.25">
      <c r="A11" s="97" t="s">
        <v>24</v>
      </c>
      <c r="B11" s="97" t="b">
        <f>IFERROR(INDEX('RPS Targets (%)'!$A:$A,MATCH(A11,'RPS Targets (%)'!$B:$B,0)),FALSE)</f>
        <v>0</v>
      </c>
      <c r="C11" s="108">
        <f>MIN(SUMIFS('RPS-Applicable Sales'!C:C,'RPS-Applicable Sales'!$A:$A,$A11)/SUMIFS('Statewide Sales'!B:B,'Statewide Sales'!$A:$A,$A11),1)</f>
        <v>0</v>
      </c>
      <c r="D11" s="115">
        <f t="shared" si="0"/>
        <v>0</v>
      </c>
      <c r="E11" s="76">
        <f>IF(B11=TRUE,SUMIFS('SY RPS values'!$J$27:$BG$27,'SY RPS values'!$J$1:$BG$1,A11),0)</f>
        <v>0</v>
      </c>
      <c r="F11" s="76">
        <f>SUMIFS('RPS Targets (%)'!Y:Y,'RPS Targets (%)'!$B:$B,$A11)</f>
        <v>0</v>
      </c>
      <c r="G11" s="108">
        <f t="shared" si="1"/>
        <v>0</v>
      </c>
      <c r="H11" s="103">
        <f>IF($D11=0,SUMIFS('RPS Targets (%)'!Y:Y,'RPS Targets (%)'!$B:$B,$A11)*INDEX('RPS-Applicable Sales %'!$B$3:$AF$52,MATCH($A11,'RPS-Applicable Sales %'!$A$3:$A$52,0),MATCH(H$2,'RPS-Applicable Sales %'!$B$2:$AF$2,0))*$G11,SUMIFS('RPS Targets (%)'!Y:Y,'RPS Targets (%)'!$B:$B,$A11)*INDEX('RPS-Applicable Sales %'!$B$3:$AF$52,MATCH($A11,'RPS-Applicable Sales %'!$A$3:$A$52,0),MATCH(H$2,'RPS-Applicable Sales %'!$B$2:$AF$2,0)))</f>
        <v>0</v>
      </c>
      <c r="I11" s="76">
        <f>IF($D11=0,SUMIFS('RPS Targets (%)'!Z:Z,'RPS Targets (%)'!$B:$B,$A11)*INDEX('RPS-Applicable Sales %'!$B$3:$AF$52,MATCH($A11,'RPS-Applicable Sales %'!$A$3:$A$52,0),MATCH(I$2,'RPS-Applicable Sales %'!$B$2:$AF$2,0))*$G11,SUMIFS('RPS Targets (%)'!Z:Z,'RPS Targets (%)'!$B:$B,$A11)*INDEX('RPS-Applicable Sales %'!$B$3:$AF$52,MATCH($A11,'RPS-Applicable Sales %'!$A$3:$A$52,0),MATCH(I$2,'RPS-Applicable Sales %'!$B$2:$AF$2,0)))</f>
        <v>0</v>
      </c>
      <c r="J11" s="76">
        <f>IF($D11=0,SUMIFS('RPS Targets (%)'!AA:AA,'RPS Targets (%)'!$B:$B,$A11)*INDEX('RPS-Applicable Sales %'!$B$3:$AF$52,MATCH($A11,'RPS-Applicable Sales %'!$A$3:$A$52,0),MATCH(J$2,'RPS-Applicable Sales %'!$B$2:$AF$2,0))*$G11,SUMIFS('RPS Targets (%)'!AA:AA,'RPS Targets (%)'!$B:$B,$A11)*INDEX('RPS-Applicable Sales %'!$B$3:$AF$52,MATCH($A11,'RPS-Applicable Sales %'!$A$3:$A$52,0),MATCH(J$2,'RPS-Applicable Sales %'!$B$2:$AF$2,0)))</f>
        <v>0</v>
      </c>
      <c r="K11" s="76">
        <f>IF($D11=0,SUMIFS('RPS Targets (%)'!AB:AB,'RPS Targets (%)'!$B:$B,$A11)*INDEX('RPS-Applicable Sales %'!$B$3:$AF$52,MATCH($A11,'RPS-Applicable Sales %'!$A$3:$A$52,0),MATCH(K$2,'RPS-Applicable Sales %'!$B$2:$AF$2,0))*$G11,SUMIFS('RPS Targets (%)'!AB:AB,'RPS Targets (%)'!$B:$B,$A11)*INDEX('RPS-Applicable Sales %'!$B$3:$AF$52,MATCH($A11,'RPS-Applicable Sales %'!$A$3:$A$52,0),MATCH(K$2,'RPS-Applicable Sales %'!$B$2:$AF$2,0)))</f>
        <v>0</v>
      </c>
      <c r="L11" s="76">
        <f>IF($D11=0,SUMIFS('RPS Targets (%)'!AC:AC,'RPS Targets (%)'!$B:$B,$A11)*INDEX('RPS-Applicable Sales %'!$B$3:$AF$52,MATCH($A11,'RPS-Applicable Sales %'!$A$3:$A$52,0),MATCH(L$2,'RPS-Applicable Sales %'!$B$2:$AF$2,0))*$G11,SUMIFS('RPS Targets (%)'!AC:AC,'RPS Targets (%)'!$B:$B,$A11)*INDEX('RPS-Applicable Sales %'!$B$3:$AF$52,MATCH($A11,'RPS-Applicable Sales %'!$A$3:$A$52,0),MATCH(L$2,'RPS-Applicable Sales %'!$B$2:$AF$2,0)))</f>
        <v>0</v>
      </c>
      <c r="M11" s="76">
        <f>IF($D11=0,SUMIFS('RPS Targets (%)'!AD:AD,'RPS Targets (%)'!$B:$B,$A11)*INDEX('RPS-Applicable Sales %'!$B$3:$AF$52,MATCH($A11,'RPS-Applicable Sales %'!$A$3:$A$52,0),MATCH(M$2,'RPS-Applicable Sales %'!$B$2:$AF$2,0))*$G11,SUMIFS('RPS Targets (%)'!AD:AD,'RPS Targets (%)'!$B:$B,$A11)*INDEX('RPS-Applicable Sales %'!$B$3:$AF$52,MATCH($A11,'RPS-Applicable Sales %'!$A$3:$A$52,0),MATCH(M$2,'RPS-Applicable Sales %'!$B$2:$AF$2,0)))</f>
        <v>0</v>
      </c>
      <c r="N11" s="76">
        <f>IF($D11=0,SUMIFS('RPS Targets (%)'!AE:AE,'RPS Targets (%)'!$B:$B,$A11)*INDEX('RPS-Applicable Sales %'!$B$3:$AF$52,MATCH($A11,'RPS-Applicable Sales %'!$A$3:$A$52,0),MATCH(N$2,'RPS-Applicable Sales %'!$B$2:$AF$2,0))*$G11,SUMIFS('RPS Targets (%)'!AE:AE,'RPS Targets (%)'!$B:$B,$A11)*INDEX('RPS-Applicable Sales %'!$B$3:$AF$52,MATCH($A11,'RPS-Applicable Sales %'!$A$3:$A$52,0),MATCH(N$2,'RPS-Applicable Sales %'!$B$2:$AF$2,0)))</f>
        <v>0</v>
      </c>
      <c r="O11" s="76">
        <f>IF($D11=0,SUMIFS('RPS Targets (%)'!AF:AF,'RPS Targets (%)'!$B:$B,$A11)*INDEX('RPS-Applicable Sales %'!$B$3:$AF$52,MATCH($A11,'RPS-Applicable Sales %'!$A$3:$A$52,0),MATCH(O$2,'RPS-Applicable Sales %'!$B$2:$AF$2,0))*$G11,SUMIFS('RPS Targets (%)'!AF:AF,'RPS Targets (%)'!$B:$B,$A11)*INDEX('RPS-Applicable Sales %'!$B$3:$AF$52,MATCH($A11,'RPS-Applicable Sales %'!$A$3:$A$52,0),MATCH(O$2,'RPS-Applicable Sales %'!$B$2:$AF$2,0)))</f>
        <v>0</v>
      </c>
      <c r="P11" s="76">
        <f>IF($D11=0,SUMIFS('RPS Targets (%)'!AG:AG,'RPS Targets (%)'!$B:$B,$A11)*INDEX('RPS-Applicable Sales %'!$B$3:$AF$52,MATCH($A11,'RPS-Applicable Sales %'!$A$3:$A$52,0),MATCH(P$2,'RPS-Applicable Sales %'!$B$2:$AF$2,0))*$G11,SUMIFS('RPS Targets (%)'!AG:AG,'RPS Targets (%)'!$B:$B,$A11)*INDEX('RPS-Applicable Sales %'!$B$3:$AF$52,MATCH($A11,'RPS-Applicable Sales %'!$A$3:$A$52,0),MATCH(P$2,'RPS-Applicable Sales %'!$B$2:$AF$2,0)))</f>
        <v>0</v>
      </c>
      <c r="Q11" s="76">
        <f>IF($D11=0,SUMIFS('RPS Targets (%)'!AH:AH,'RPS Targets (%)'!$B:$B,$A11)*INDEX('RPS-Applicable Sales %'!$B$3:$AF$52,MATCH($A11,'RPS-Applicable Sales %'!$A$3:$A$52,0),MATCH(Q$2,'RPS-Applicable Sales %'!$B$2:$AF$2,0))*$G11,SUMIFS('RPS Targets (%)'!AH:AH,'RPS Targets (%)'!$B:$B,$A11)*INDEX('RPS-Applicable Sales %'!$B$3:$AF$52,MATCH($A11,'RPS-Applicable Sales %'!$A$3:$A$52,0),MATCH(Q$2,'RPS-Applicable Sales %'!$B$2:$AF$2,0)))</f>
        <v>0</v>
      </c>
      <c r="R11" s="76">
        <f>IF($D11=0,SUMIFS('RPS Targets (%)'!AI:AI,'RPS Targets (%)'!$B:$B,$A11)*INDEX('RPS-Applicable Sales %'!$B$3:$AF$52,MATCH($A11,'RPS-Applicable Sales %'!$A$3:$A$52,0),MATCH(R$2,'RPS-Applicable Sales %'!$B$2:$AF$2,0))*$G11,SUMIFS('RPS Targets (%)'!AI:AI,'RPS Targets (%)'!$B:$B,$A11)*INDEX('RPS-Applicable Sales %'!$B$3:$AF$52,MATCH($A11,'RPS-Applicable Sales %'!$A$3:$A$52,0),MATCH(R$2,'RPS-Applicable Sales %'!$B$2:$AF$2,0)))</f>
        <v>0</v>
      </c>
      <c r="S11" s="76">
        <f>IF($D11=0,SUMIFS('RPS Targets (%)'!AJ:AJ,'RPS Targets (%)'!$B:$B,$A11)*INDEX('RPS-Applicable Sales %'!$B$3:$AF$52,MATCH($A11,'RPS-Applicable Sales %'!$A$3:$A$52,0),MATCH(S$2,'RPS-Applicable Sales %'!$B$2:$AF$2,0))*$G11,SUMIFS('RPS Targets (%)'!AJ:AJ,'RPS Targets (%)'!$B:$B,$A11)*INDEX('RPS-Applicable Sales %'!$B$3:$AF$52,MATCH($A11,'RPS-Applicable Sales %'!$A$3:$A$52,0),MATCH(S$2,'RPS-Applicable Sales %'!$B$2:$AF$2,0)))</f>
        <v>0</v>
      </c>
      <c r="T11" s="76">
        <f>IF($D11=0,SUMIFS('RPS Targets (%)'!AK:AK,'RPS Targets (%)'!$B:$B,$A11)*INDEX('RPS-Applicable Sales %'!$B$3:$AF$52,MATCH($A11,'RPS-Applicable Sales %'!$A$3:$A$52,0),MATCH(T$2,'RPS-Applicable Sales %'!$B$2:$AF$2,0))*$G11,SUMIFS('RPS Targets (%)'!AK:AK,'RPS Targets (%)'!$B:$B,$A11)*INDEX('RPS-Applicable Sales %'!$B$3:$AF$52,MATCH($A11,'RPS-Applicable Sales %'!$A$3:$A$52,0),MATCH(T$2,'RPS-Applicable Sales %'!$B$2:$AF$2,0)))</f>
        <v>0</v>
      </c>
      <c r="U11" s="76">
        <f>IF($D11=0,SUMIFS('RPS Targets (%)'!AL:AL,'RPS Targets (%)'!$B:$B,$A11)*INDEX('RPS-Applicable Sales %'!$B$3:$AF$52,MATCH($A11,'RPS-Applicable Sales %'!$A$3:$A$52,0),MATCH(U$2,'RPS-Applicable Sales %'!$B$2:$AF$2,0))*$G11,SUMIFS('RPS Targets (%)'!AL:AL,'RPS Targets (%)'!$B:$B,$A11)*INDEX('RPS-Applicable Sales %'!$B$3:$AF$52,MATCH($A11,'RPS-Applicable Sales %'!$A$3:$A$52,0),MATCH(U$2,'RPS-Applicable Sales %'!$B$2:$AF$2,0)))</f>
        <v>0</v>
      </c>
      <c r="V11" s="76">
        <f>IF($D11=0,SUMIFS('RPS Targets (%)'!AM:AM,'RPS Targets (%)'!$B:$B,$A11)*INDEX('RPS-Applicable Sales %'!$B$3:$AF$52,MATCH($A11,'RPS-Applicable Sales %'!$A$3:$A$52,0),MATCH(V$2,'RPS-Applicable Sales %'!$B$2:$AF$2,0))*$G11,SUMIFS('RPS Targets (%)'!AM:AM,'RPS Targets (%)'!$B:$B,$A11)*INDEX('RPS-Applicable Sales %'!$B$3:$AF$52,MATCH($A11,'RPS-Applicable Sales %'!$A$3:$A$52,0),MATCH(V$2,'RPS-Applicable Sales %'!$B$2:$AF$2,0)))</f>
        <v>0</v>
      </c>
      <c r="W11" s="76">
        <f>IF($D11=0,SUMIFS('RPS Targets (%)'!AN:AN,'RPS Targets (%)'!$B:$B,$A11)*INDEX('RPS-Applicable Sales %'!$B$3:$AF$52,MATCH($A11,'RPS-Applicable Sales %'!$A$3:$A$52,0),MATCH(W$2,'RPS-Applicable Sales %'!$B$2:$AF$2,0))*$G11,SUMIFS('RPS Targets (%)'!AN:AN,'RPS Targets (%)'!$B:$B,$A11)*INDEX('RPS-Applicable Sales %'!$B$3:$AF$52,MATCH($A11,'RPS-Applicable Sales %'!$A$3:$A$52,0),MATCH(W$2,'RPS-Applicable Sales %'!$B$2:$AF$2,0)))</f>
        <v>0</v>
      </c>
      <c r="X11" s="76">
        <f>IF($D11=0,SUMIFS('RPS Targets (%)'!AO:AO,'RPS Targets (%)'!$B:$B,$A11)*INDEX('RPS-Applicable Sales %'!$B$3:$AF$52,MATCH($A11,'RPS-Applicable Sales %'!$A$3:$A$52,0),MATCH(X$2,'RPS-Applicable Sales %'!$B$2:$AF$2,0))*$G11,SUMIFS('RPS Targets (%)'!AO:AO,'RPS Targets (%)'!$B:$B,$A11)*INDEX('RPS-Applicable Sales %'!$B$3:$AF$52,MATCH($A11,'RPS-Applicable Sales %'!$A$3:$A$52,0),MATCH(X$2,'RPS-Applicable Sales %'!$B$2:$AF$2,0)))</f>
        <v>0</v>
      </c>
      <c r="Y11" s="76">
        <f>IF($D11=0,SUMIFS('RPS Targets (%)'!AP:AP,'RPS Targets (%)'!$B:$B,$A11)*INDEX('RPS-Applicable Sales %'!$B$3:$AF$52,MATCH($A11,'RPS-Applicable Sales %'!$A$3:$A$52,0),MATCH(Y$2,'RPS-Applicable Sales %'!$B$2:$AF$2,0))*$G11,SUMIFS('RPS Targets (%)'!AP:AP,'RPS Targets (%)'!$B:$B,$A11)*INDEX('RPS-Applicable Sales %'!$B$3:$AF$52,MATCH($A11,'RPS-Applicable Sales %'!$A$3:$A$52,0),MATCH(Y$2,'RPS-Applicable Sales %'!$B$2:$AF$2,0)))</f>
        <v>0</v>
      </c>
      <c r="Z11" s="76">
        <f>IF($D11=0,SUMIFS('RPS Targets (%)'!AQ:AQ,'RPS Targets (%)'!$B:$B,$A11)*INDEX('RPS-Applicable Sales %'!$B$3:$AF$52,MATCH($A11,'RPS-Applicable Sales %'!$A$3:$A$52,0),MATCH(Z$2,'RPS-Applicable Sales %'!$B$2:$AF$2,0))*$G11,SUMIFS('RPS Targets (%)'!AQ:AQ,'RPS Targets (%)'!$B:$B,$A11)*INDEX('RPS-Applicable Sales %'!$B$3:$AF$52,MATCH($A11,'RPS-Applicable Sales %'!$A$3:$A$52,0),MATCH(Z$2,'RPS-Applicable Sales %'!$B$2:$AF$2,0)))</f>
        <v>0</v>
      </c>
      <c r="AA11" s="76">
        <f>IF($D11=0,SUMIFS('RPS Targets (%)'!AR:AR,'RPS Targets (%)'!$B:$B,$A11)*INDEX('RPS-Applicable Sales %'!$B$3:$AF$52,MATCH($A11,'RPS-Applicable Sales %'!$A$3:$A$52,0),MATCH(AA$2,'RPS-Applicable Sales %'!$B$2:$AF$2,0))*$G11,SUMIFS('RPS Targets (%)'!AR:AR,'RPS Targets (%)'!$B:$B,$A11)*INDEX('RPS-Applicable Sales %'!$B$3:$AF$52,MATCH($A11,'RPS-Applicable Sales %'!$A$3:$A$52,0),MATCH(AA$2,'RPS-Applicable Sales %'!$B$2:$AF$2,0)))</f>
        <v>0</v>
      </c>
      <c r="AB11" s="76">
        <f>IF($D11=0,SUMIFS('RPS Targets (%)'!AS:AS,'RPS Targets (%)'!$B:$B,$A11)*INDEX('RPS-Applicable Sales %'!$B$3:$AF$52,MATCH($A11,'RPS-Applicable Sales %'!$A$3:$A$52,0),MATCH(AB$2,'RPS-Applicable Sales %'!$B$2:$AF$2,0))*$G11,SUMIFS('RPS Targets (%)'!AS:AS,'RPS Targets (%)'!$B:$B,$A11)*INDEX('RPS-Applicable Sales %'!$B$3:$AF$52,MATCH($A11,'RPS-Applicable Sales %'!$A$3:$A$52,0),MATCH(AB$2,'RPS-Applicable Sales %'!$B$2:$AF$2,0)))</f>
        <v>0</v>
      </c>
      <c r="AC11" s="76">
        <f>IF($D11=0,SUMIFS('RPS Targets (%)'!AT:AT,'RPS Targets (%)'!$B:$B,$A11)*INDEX('RPS-Applicable Sales %'!$B$3:$AF$52,MATCH($A11,'RPS-Applicable Sales %'!$A$3:$A$52,0),MATCH(AC$2,'RPS-Applicable Sales %'!$B$2:$AF$2,0))*$G11,SUMIFS('RPS Targets (%)'!AT:AT,'RPS Targets (%)'!$B:$B,$A11)*INDEX('RPS-Applicable Sales %'!$B$3:$AF$52,MATCH($A11,'RPS-Applicable Sales %'!$A$3:$A$52,0),MATCH(AC$2,'RPS-Applicable Sales %'!$B$2:$AF$2,0)))</f>
        <v>0</v>
      </c>
      <c r="AD11" s="76">
        <f>IF($D11=0,SUMIFS('RPS Targets (%)'!AU:AU,'RPS Targets (%)'!$B:$B,$A11)*INDEX('RPS-Applicable Sales %'!$B$3:$AF$52,MATCH($A11,'RPS-Applicable Sales %'!$A$3:$A$52,0),MATCH(AD$2,'RPS-Applicable Sales %'!$B$2:$AF$2,0))*$G11,SUMIFS('RPS Targets (%)'!AU:AU,'RPS Targets (%)'!$B:$B,$A11)*INDEX('RPS-Applicable Sales %'!$B$3:$AF$52,MATCH($A11,'RPS-Applicable Sales %'!$A$3:$A$52,0),MATCH(AD$2,'RPS-Applicable Sales %'!$B$2:$AF$2,0)))</f>
        <v>0</v>
      </c>
      <c r="AE11" s="76">
        <f>IF($D11=0,SUMIFS('RPS Targets (%)'!AV:AV,'RPS Targets (%)'!$B:$B,$A11)*INDEX('RPS-Applicable Sales %'!$B$3:$AF$52,MATCH($A11,'RPS-Applicable Sales %'!$A$3:$A$52,0),MATCH(AE$2,'RPS-Applicable Sales %'!$B$2:$AF$2,0))*$G11,SUMIFS('RPS Targets (%)'!AV:AV,'RPS Targets (%)'!$B:$B,$A11)*INDEX('RPS-Applicable Sales %'!$B$3:$AF$52,MATCH($A11,'RPS-Applicable Sales %'!$A$3:$A$52,0),MATCH(AE$2,'RPS-Applicable Sales %'!$B$2:$AF$2,0)))</f>
        <v>0</v>
      </c>
      <c r="AF11" s="76">
        <f>IF($D11=0,SUMIFS('RPS Targets (%)'!AW:AW,'RPS Targets (%)'!$B:$B,$A11)*INDEX('RPS-Applicable Sales %'!$B$3:$AF$52,MATCH($A11,'RPS-Applicable Sales %'!$A$3:$A$52,0),MATCH(AF$2,'RPS-Applicable Sales %'!$B$2:$AF$2,0))*$G11,SUMIFS('RPS Targets (%)'!AW:AW,'RPS Targets (%)'!$B:$B,$A11)*INDEX('RPS-Applicable Sales %'!$B$3:$AF$52,MATCH($A11,'RPS-Applicable Sales %'!$A$3:$A$52,0),MATCH(AF$2,'RPS-Applicable Sales %'!$B$2:$AF$2,0)))</f>
        <v>0</v>
      </c>
      <c r="AG11" s="76">
        <f>IF($D11=0,SUMIFS('RPS Targets (%)'!AX:AX,'RPS Targets (%)'!$B:$B,$A11)*INDEX('RPS-Applicable Sales %'!$B$3:$AF$52,MATCH($A11,'RPS-Applicable Sales %'!$A$3:$A$52,0),MATCH(AG$2,'RPS-Applicable Sales %'!$B$2:$AF$2,0))*$G11,SUMIFS('RPS Targets (%)'!AX:AX,'RPS Targets (%)'!$B:$B,$A11)*INDEX('RPS-Applicable Sales %'!$B$3:$AF$52,MATCH($A11,'RPS-Applicable Sales %'!$A$3:$A$52,0),MATCH(AG$2,'RPS-Applicable Sales %'!$B$2:$AF$2,0)))</f>
        <v>0</v>
      </c>
      <c r="AH11" s="76">
        <f>IF($D11=0,SUMIFS('RPS Targets (%)'!AY:AY,'RPS Targets (%)'!$B:$B,$A11)*INDEX('RPS-Applicable Sales %'!$B$3:$AF$52,MATCH($A11,'RPS-Applicable Sales %'!$A$3:$A$52,0),MATCH(AH$2,'RPS-Applicable Sales %'!$B$2:$AF$2,0))*$G11,SUMIFS('RPS Targets (%)'!AY:AY,'RPS Targets (%)'!$B:$B,$A11)*INDEX('RPS-Applicable Sales %'!$B$3:$AF$52,MATCH($A11,'RPS-Applicable Sales %'!$A$3:$A$52,0),MATCH(AH$2,'RPS-Applicable Sales %'!$B$2:$AF$2,0)))</f>
        <v>0</v>
      </c>
      <c r="AI11" s="76">
        <f>IF($D11=0,SUMIFS('RPS Targets (%)'!AZ:AZ,'RPS Targets (%)'!$B:$B,$A11)*INDEX('RPS-Applicable Sales %'!$B$3:$AF$52,MATCH($A11,'RPS-Applicable Sales %'!$A$3:$A$52,0),MATCH(AI$2,'RPS-Applicable Sales %'!$B$2:$AF$2,0))*$G11,SUMIFS('RPS Targets (%)'!AZ:AZ,'RPS Targets (%)'!$B:$B,$A11)*INDEX('RPS-Applicable Sales %'!$B$3:$AF$52,MATCH($A11,'RPS-Applicable Sales %'!$A$3:$A$52,0),MATCH(AI$2,'RPS-Applicable Sales %'!$B$2:$AF$2,0)))</f>
        <v>0</v>
      </c>
      <c r="AJ11" s="76">
        <f>IF($D11=0,SUMIFS('RPS Targets (%)'!BA:BA,'RPS Targets (%)'!$B:$B,$A11)*INDEX('RPS-Applicable Sales %'!$B$3:$AF$52,MATCH($A11,'RPS-Applicable Sales %'!$A$3:$A$52,0),MATCH(AJ$2,'RPS-Applicable Sales %'!$B$2:$AF$2,0))*$G11,SUMIFS('RPS Targets (%)'!BA:BA,'RPS Targets (%)'!$B:$B,$A11)*INDEX('RPS-Applicable Sales %'!$B$3:$AF$52,MATCH($A11,'RPS-Applicable Sales %'!$A$3:$A$52,0),MATCH(AJ$2,'RPS-Applicable Sales %'!$B$2:$AF$2,0)))</f>
        <v>0</v>
      </c>
      <c r="AK11" s="76">
        <f>IF($D11=0,SUMIFS('RPS Targets (%)'!BB:BB,'RPS Targets (%)'!$B:$B,$A11)*INDEX('RPS-Applicable Sales %'!$B$3:$AF$52,MATCH($A11,'RPS-Applicable Sales %'!$A$3:$A$52,0),MATCH(AK$2,'RPS-Applicable Sales %'!$B$2:$AF$2,0))*$G11,SUMIFS('RPS Targets (%)'!BB:BB,'RPS Targets (%)'!$B:$B,$A11)*INDEX('RPS-Applicable Sales %'!$B$3:$AF$52,MATCH($A11,'RPS-Applicable Sales %'!$A$3:$A$52,0),MATCH(AK$2,'RPS-Applicable Sales %'!$B$2:$AF$2,0)))</f>
        <v>0</v>
      </c>
      <c r="AL11" s="76">
        <f>IF($D11=0,SUMIFS('RPS Targets (%)'!BC:BC,'RPS Targets (%)'!$B:$B,$A11)*INDEX('RPS-Applicable Sales %'!$B$3:$AF$52,MATCH($A11,'RPS-Applicable Sales %'!$A$3:$A$52,0),MATCH(AL$2,'RPS-Applicable Sales %'!$B$2:$AF$2,0))*$G11,SUMIFS('RPS Targets (%)'!BC:BC,'RPS Targets (%)'!$B:$B,$A11)*INDEX('RPS-Applicable Sales %'!$B$3:$AF$52,MATCH($A11,'RPS-Applicable Sales %'!$A$3:$A$52,0),MATCH(AL$2,'RPS-Applicable Sales %'!$B$2:$AF$2,0)))</f>
        <v>0</v>
      </c>
    </row>
    <row r="12" spans="1:38" x14ac:dyDescent="0.25">
      <c r="A12" s="97" t="s">
        <v>27</v>
      </c>
      <c r="B12" s="97" t="b">
        <f>IFERROR(INDEX('RPS Targets (%)'!$A:$A,MATCH(A12,'RPS Targets (%)'!$B:$B,0)),FALSE)</f>
        <v>0</v>
      </c>
      <c r="C12" s="108">
        <f>MIN(SUMIFS('RPS-Applicable Sales'!C:C,'RPS-Applicable Sales'!$A:$A,$A12)/SUMIFS('Statewide Sales'!B:B,'Statewide Sales'!$A:$A,$A12),1)</f>
        <v>0</v>
      </c>
      <c r="D12" s="115">
        <f t="shared" si="0"/>
        <v>0</v>
      </c>
      <c r="E12" s="76">
        <f>IF(B12=TRUE,SUMIFS('SY RPS values'!$J$27:$BG$27,'SY RPS values'!$J$1:$BG$1,A12),0)</f>
        <v>0</v>
      </c>
      <c r="F12" s="76">
        <f>SUMIFS('RPS Targets (%)'!Y:Y,'RPS Targets (%)'!$B:$B,$A12)</f>
        <v>0</v>
      </c>
      <c r="G12" s="108">
        <f t="shared" si="1"/>
        <v>0</v>
      </c>
      <c r="H12" s="103">
        <f>IF($D12=0,SUMIFS('RPS Targets (%)'!Y:Y,'RPS Targets (%)'!$B:$B,$A12)*INDEX('RPS-Applicable Sales %'!$B$3:$AF$52,MATCH($A12,'RPS-Applicable Sales %'!$A$3:$A$52,0),MATCH(H$2,'RPS-Applicable Sales %'!$B$2:$AF$2,0))*$G12,SUMIFS('RPS Targets (%)'!Y:Y,'RPS Targets (%)'!$B:$B,$A12)*INDEX('RPS-Applicable Sales %'!$B$3:$AF$52,MATCH($A12,'RPS-Applicable Sales %'!$A$3:$A$52,0),MATCH(H$2,'RPS-Applicable Sales %'!$B$2:$AF$2,0)))</f>
        <v>0</v>
      </c>
      <c r="I12" s="76">
        <f>IF($D12=0,SUMIFS('RPS Targets (%)'!Z:Z,'RPS Targets (%)'!$B:$B,$A12)*INDEX('RPS-Applicable Sales %'!$B$3:$AF$52,MATCH($A12,'RPS-Applicable Sales %'!$A$3:$A$52,0),MATCH(I$2,'RPS-Applicable Sales %'!$B$2:$AF$2,0))*$G12,SUMIFS('RPS Targets (%)'!Z:Z,'RPS Targets (%)'!$B:$B,$A12)*INDEX('RPS-Applicable Sales %'!$B$3:$AF$52,MATCH($A12,'RPS-Applicable Sales %'!$A$3:$A$52,0),MATCH(I$2,'RPS-Applicable Sales %'!$B$2:$AF$2,0)))</f>
        <v>0</v>
      </c>
      <c r="J12" s="76">
        <f>IF($D12=0,SUMIFS('RPS Targets (%)'!AA:AA,'RPS Targets (%)'!$B:$B,$A12)*INDEX('RPS-Applicable Sales %'!$B$3:$AF$52,MATCH($A12,'RPS-Applicable Sales %'!$A$3:$A$52,0),MATCH(J$2,'RPS-Applicable Sales %'!$B$2:$AF$2,0))*$G12,SUMIFS('RPS Targets (%)'!AA:AA,'RPS Targets (%)'!$B:$B,$A12)*INDEX('RPS-Applicable Sales %'!$B$3:$AF$52,MATCH($A12,'RPS-Applicable Sales %'!$A$3:$A$52,0),MATCH(J$2,'RPS-Applicable Sales %'!$B$2:$AF$2,0)))</f>
        <v>0</v>
      </c>
      <c r="K12" s="76">
        <f>IF($D12=0,SUMIFS('RPS Targets (%)'!AB:AB,'RPS Targets (%)'!$B:$B,$A12)*INDEX('RPS-Applicable Sales %'!$B$3:$AF$52,MATCH($A12,'RPS-Applicable Sales %'!$A$3:$A$52,0),MATCH(K$2,'RPS-Applicable Sales %'!$B$2:$AF$2,0))*$G12,SUMIFS('RPS Targets (%)'!AB:AB,'RPS Targets (%)'!$B:$B,$A12)*INDEX('RPS-Applicable Sales %'!$B$3:$AF$52,MATCH($A12,'RPS-Applicable Sales %'!$A$3:$A$52,0),MATCH(K$2,'RPS-Applicable Sales %'!$B$2:$AF$2,0)))</f>
        <v>0</v>
      </c>
      <c r="L12" s="76">
        <f>IF($D12=0,SUMIFS('RPS Targets (%)'!AC:AC,'RPS Targets (%)'!$B:$B,$A12)*INDEX('RPS-Applicable Sales %'!$B$3:$AF$52,MATCH($A12,'RPS-Applicable Sales %'!$A$3:$A$52,0),MATCH(L$2,'RPS-Applicable Sales %'!$B$2:$AF$2,0))*$G12,SUMIFS('RPS Targets (%)'!AC:AC,'RPS Targets (%)'!$B:$B,$A12)*INDEX('RPS-Applicable Sales %'!$B$3:$AF$52,MATCH($A12,'RPS-Applicable Sales %'!$A$3:$A$52,0),MATCH(L$2,'RPS-Applicable Sales %'!$B$2:$AF$2,0)))</f>
        <v>0</v>
      </c>
      <c r="M12" s="76">
        <f>IF($D12=0,SUMIFS('RPS Targets (%)'!AD:AD,'RPS Targets (%)'!$B:$B,$A12)*INDEX('RPS-Applicable Sales %'!$B$3:$AF$52,MATCH($A12,'RPS-Applicable Sales %'!$A$3:$A$52,0),MATCH(M$2,'RPS-Applicable Sales %'!$B$2:$AF$2,0))*$G12,SUMIFS('RPS Targets (%)'!AD:AD,'RPS Targets (%)'!$B:$B,$A12)*INDEX('RPS-Applicable Sales %'!$B$3:$AF$52,MATCH($A12,'RPS-Applicable Sales %'!$A$3:$A$52,0),MATCH(M$2,'RPS-Applicable Sales %'!$B$2:$AF$2,0)))</f>
        <v>0</v>
      </c>
      <c r="N12" s="76">
        <f>IF($D12=0,SUMIFS('RPS Targets (%)'!AE:AE,'RPS Targets (%)'!$B:$B,$A12)*INDEX('RPS-Applicable Sales %'!$B$3:$AF$52,MATCH($A12,'RPS-Applicable Sales %'!$A$3:$A$52,0),MATCH(N$2,'RPS-Applicable Sales %'!$B$2:$AF$2,0))*$G12,SUMIFS('RPS Targets (%)'!AE:AE,'RPS Targets (%)'!$B:$B,$A12)*INDEX('RPS-Applicable Sales %'!$B$3:$AF$52,MATCH($A12,'RPS-Applicable Sales %'!$A$3:$A$52,0),MATCH(N$2,'RPS-Applicable Sales %'!$B$2:$AF$2,0)))</f>
        <v>0</v>
      </c>
      <c r="O12" s="76">
        <f>IF($D12=0,SUMIFS('RPS Targets (%)'!AF:AF,'RPS Targets (%)'!$B:$B,$A12)*INDEX('RPS-Applicable Sales %'!$B$3:$AF$52,MATCH($A12,'RPS-Applicable Sales %'!$A$3:$A$52,0),MATCH(O$2,'RPS-Applicable Sales %'!$B$2:$AF$2,0))*$G12,SUMIFS('RPS Targets (%)'!AF:AF,'RPS Targets (%)'!$B:$B,$A12)*INDEX('RPS-Applicable Sales %'!$B$3:$AF$52,MATCH($A12,'RPS-Applicable Sales %'!$A$3:$A$52,0),MATCH(O$2,'RPS-Applicable Sales %'!$B$2:$AF$2,0)))</f>
        <v>0</v>
      </c>
      <c r="P12" s="76">
        <f>IF($D12=0,SUMIFS('RPS Targets (%)'!AG:AG,'RPS Targets (%)'!$B:$B,$A12)*INDEX('RPS-Applicable Sales %'!$B$3:$AF$52,MATCH($A12,'RPS-Applicable Sales %'!$A$3:$A$52,0),MATCH(P$2,'RPS-Applicable Sales %'!$B$2:$AF$2,0))*$G12,SUMIFS('RPS Targets (%)'!AG:AG,'RPS Targets (%)'!$B:$B,$A12)*INDEX('RPS-Applicable Sales %'!$B$3:$AF$52,MATCH($A12,'RPS-Applicable Sales %'!$A$3:$A$52,0),MATCH(P$2,'RPS-Applicable Sales %'!$B$2:$AF$2,0)))</f>
        <v>0</v>
      </c>
      <c r="Q12" s="76">
        <f>IF($D12=0,SUMIFS('RPS Targets (%)'!AH:AH,'RPS Targets (%)'!$B:$B,$A12)*INDEX('RPS-Applicable Sales %'!$B$3:$AF$52,MATCH($A12,'RPS-Applicable Sales %'!$A$3:$A$52,0),MATCH(Q$2,'RPS-Applicable Sales %'!$B$2:$AF$2,0))*$G12,SUMIFS('RPS Targets (%)'!AH:AH,'RPS Targets (%)'!$B:$B,$A12)*INDEX('RPS-Applicable Sales %'!$B$3:$AF$52,MATCH($A12,'RPS-Applicable Sales %'!$A$3:$A$52,0),MATCH(Q$2,'RPS-Applicable Sales %'!$B$2:$AF$2,0)))</f>
        <v>0</v>
      </c>
      <c r="R12" s="76">
        <f>IF($D12=0,SUMIFS('RPS Targets (%)'!AI:AI,'RPS Targets (%)'!$B:$B,$A12)*INDEX('RPS-Applicable Sales %'!$B$3:$AF$52,MATCH($A12,'RPS-Applicable Sales %'!$A$3:$A$52,0),MATCH(R$2,'RPS-Applicable Sales %'!$B$2:$AF$2,0))*$G12,SUMIFS('RPS Targets (%)'!AI:AI,'RPS Targets (%)'!$B:$B,$A12)*INDEX('RPS-Applicable Sales %'!$B$3:$AF$52,MATCH($A12,'RPS-Applicable Sales %'!$A$3:$A$52,0),MATCH(R$2,'RPS-Applicable Sales %'!$B$2:$AF$2,0)))</f>
        <v>0</v>
      </c>
      <c r="S12" s="76">
        <f>IF($D12=0,SUMIFS('RPS Targets (%)'!AJ:AJ,'RPS Targets (%)'!$B:$B,$A12)*INDEX('RPS-Applicable Sales %'!$B$3:$AF$52,MATCH($A12,'RPS-Applicable Sales %'!$A$3:$A$52,0),MATCH(S$2,'RPS-Applicable Sales %'!$B$2:$AF$2,0))*$G12,SUMIFS('RPS Targets (%)'!AJ:AJ,'RPS Targets (%)'!$B:$B,$A12)*INDEX('RPS-Applicable Sales %'!$B$3:$AF$52,MATCH($A12,'RPS-Applicable Sales %'!$A$3:$A$52,0),MATCH(S$2,'RPS-Applicable Sales %'!$B$2:$AF$2,0)))</f>
        <v>0</v>
      </c>
      <c r="T12" s="76">
        <f>IF($D12=0,SUMIFS('RPS Targets (%)'!AK:AK,'RPS Targets (%)'!$B:$B,$A12)*INDEX('RPS-Applicable Sales %'!$B$3:$AF$52,MATCH($A12,'RPS-Applicable Sales %'!$A$3:$A$52,0),MATCH(T$2,'RPS-Applicable Sales %'!$B$2:$AF$2,0))*$G12,SUMIFS('RPS Targets (%)'!AK:AK,'RPS Targets (%)'!$B:$B,$A12)*INDEX('RPS-Applicable Sales %'!$B$3:$AF$52,MATCH($A12,'RPS-Applicable Sales %'!$A$3:$A$52,0),MATCH(T$2,'RPS-Applicable Sales %'!$B$2:$AF$2,0)))</f>
        <v>0</v>
      </c>
      <c r="U12" s="76">
        <f>IF($D12=0,SUMIFS('RPS Targets (%)'!AL:AL,'RPS Targets (%)'!$B:$B,$A12)*INDEX('RPS-Applicable Sales %'!$B$3:$AF$52,MATCH($A12,'RPS-Applicable Sales %'!$A$3:$A$52,0),MATCH(U$2,'RPS-Applicable Sales %'!$B$2:$AF$2,0))*$G12,SUMIFS('RPS Targets (%)'!AL:AL,'RPS Targets (%)'!$B:$B,$A12)*INDEX('RPS-Applicable Sales %'!$B$3:$AF$52,MATCH($A12,'RPS-Applicable Sales %'!$A$3:$A$52,0),MATCH(U$2,'RPS-Applicable Sales %'!$B$2:$AF$2,0)))</f>
        <v>0</v>
      </c>
      <c r="V12" s="76">
        <f>IF($D12=0,SUMIFS('RPS Targets (%)'!AM:AM,'RPS Targets (%)'!$B:$B,$A12)*INDEX('RPS-Applicable Sales %'!$B$3:$AF$52,MATCH($A12,'RPS-Applicable Sales %'!$A$3:$A$52,0),MATCH(V$2,'RPS-Applicable Sales %'!$B$2:$AF$2,0))*$G12,SUMIFS('RPS Targets (%)'!AM:AM,'RPS Targets (%)'!$B:$B,$A12)*INDEX('RPS-Applicable Sales %'!$B$3:$AF$52,MATCH($A12,'RPS-Applicable Sales %'!$A$3:$A$52,0),MATCH(V$2,'RPS-Applicable Sales %'!$B$2:$AF$2,0)))</f>
        <v>0</v>
      </c>
      <c r="W12" s="76">
        <f>IF($D12=0,SUMIFS('RPS Targets (%)'!AN:AN,'RPS Targets (%)'!$B:$B,$A12)*INDEX('RPS-Applicable Sales %'!$B$3:$AF$52,MATCH($A12,'RPS-Applicable Sales %'!$A$3:$A$52,0),MATCH(W$2,'RPS-Applicable Sales %'!$B$2:$AF$2,0))*$G12,SUMIFS('RPS Targets (%)'!AN:AN,'RPS Targets (%)'!$B:$B,$A12)*INDEX('RPS-Applicable Sales %'!$B$3:$AF$52,MATCH($A12,'RPS-Applicable Sales %'!$A$3:$A$52,0),MATCH(W$2,'RPS-Applicable Sales %'!$B$2:$AF$2,0)))</f>
        <v>0</v>
      </c>
      <c r="X12" s="76">
        <f>IF($D12=0,SUMIFS('RPS Targets (%)'!AO:AO,'RPS Targets (%)'!$B:$B,$A12)*INDEX('RPS-Applicable Sales %'!$B$3:$AF$52,MATCH($A12,'RPS-Applicable Sales %'!$A$3:$A$52,0),MATCH(X$2,'RPS-Applicable Sales %'!$B$2:$AF$2,0))*$G12,SUMIFS('RPS Targets (%)'!AO:AO,'RPS Targets (%)'!$B:$B,$A12)*INDEX('RPS-Applicable Sales %'!$B$3:$AF$52,MATCH($A12,'RPS-Applicable Sales %'!$A$3:$A$52,0),MATCH(X$2,'RPS-Applicable Sales %'!$B$2:$AF$2,0)))</f>
        <v>0</v>
      </c>
      <c r="Y12" s="76">
        <f>IF($D12=0,SUMIFS('RPS Targets (%)'!AP:AP,'RPS Targets (%)'!$B:$B,$A12)*INDEX('RPS-Applicable Sales %'!$B$3:$AF$52,MATCH($A12,'RPS-Applicable Sales %'!$A$3:$A$52,0),MATCH(Y$2,'RPS-Applicable Sales %'!$B$2:$AF$2,0))*$G12,SUMIFS('RPS Targets (%)'!AP:AP,'RPS Targets (%)'!$B:$B,$A12)*INDEX('RPS-Applicable Sales %'!$B$3:$AF$52,MATCH($A12,'RPS-Applicable Sales %'!$A$3:$A$52,0),MATCH(Y$2,'RPS-Applicable Sales %'!$B$2:$AF$2,0)))</f>
        <v>0</v>
      </c>
      <c r="Z12" s="76">
        <f>IF($D12=0,SUMIFS('RPS Targets (%)'!AQ:AQ,'RPS Targets (%)'!$B:$B,$A12)*INDEX('RPS-Applicable Sales %'!$B$3:$AF$52,MATCH($A12,'RPS-Applicable Sales %'!$A$3:$A$52,0),MATCH(Z$2,'RPS-Applicable Sales %'!$B$2:$AF$2,0))*$G12,SUMIFS('RPS Targets (%)'!AQ:AQ,'RPS Targets (%)'!$B:$B,$A12)*INDEX('RPS-Applicable Sales %'!$B$3:$AF$52,MATCH($A12,'RPS-Applicable Sales %'!$A$3:$A$52,0),MATCH(Z$2,'RPS-Applicable Sales %'!$B$2:$AF$2,0)))</f>
        <v>0</v>
      </c>
      <c r="AA12" s="76">
        <f>IF($D12=0,SUMIFS('RPS Targets (%)'!AR:AR,'RPS Targets (%)'!$B:$B,$A12)*INDEX('RPS-Applicable Sales %'!$B$3:$AF$52,MATCH($A12,'RPS-Applicable Sales %'!$A$3:$A$52,0),MATCH(AA$2,'RPS-Applicable Sales %'!$B$2:$AF$2,0))*$G12,SUMIFS('RPS Targets (%)'!AR:AR,'RPS Targets (%)'!$B:$B,$A12)*INDEX('RPS-Applicable Sales %'!$B$3:$AF$52,MATCH($A12,'RPS-Applicable Sales %'!$A$3:$A$52,0),MATCH(AA$2,'RPS-Applicable Sales %'!$B$2:$AF$2,0)))</f>
        <v>0</v>
      </c>
      <c r="AB12" s="76">
        <f>IF($D12=0,SUMIFS('RPS Targets (%)'!AS:AS,'RPS Targets (%)'!$B:$B,$A12)*INDEX('RPS-Applicable Sales %'!$B$3:$AF$52,MATCH($A12,'RPS-Applicable Sales %'!$A$3:$A$52,0),MATCH(AB$2,'RPS-Applicable Sales %'!$B$2:$AF$2,0))*$G12,SUMIFS('RPS Targets (%)'!AS:AS,'RPS Targets (%)'!$B:$B,$A12)*INDEX('RPS-Applicable Sales %'!$B$3:$AF$52,MATCH($A12,'RPS-Applicable Sales %'!$A$3:$A$52,0),MATCH(AB$2,'RPS-Applicable Sales %'!$B$2:$AF$2,0)))</f>
        <v>0</v>
      </c>
      <c r="AC12" s="76">
        <f>IF($D12=0,SUMIFS('RPS Targets (%)'!AT:AT,'RPS Targets (%)'!$B:$B,$A12)*INDEX('RPS-Applicable Sales %'!$B$3:$AF$52,MATCH($A12,'RPS-Applicable Sales %'!$A$3:$A$52,0),MATCH(AC$2,'RPS-Applicable Sales %'!$B$2:$AF$2,0))*$G12,SUMIFS('RPS Targets (%)'!AT:AT,'RPS Targets (%)'!$B:$B,$A12)*INDEX('RPS-Applicable Sales %'!$B$3:$AF$52,MATCH($A12,'RPS-Applicable Sales %'!$A$3:$A$52,0),MATCH(AC$2,'RPS-Applicable Sales %'!$B$2:$AF$2,0)))</f>
        <v>0</v>
      </c>
      <c r="AD12" s="76">
        <f>IF($D12=0,SUMIFS('RPS Targets (%)'!AU:AU,'RPS Targets (%)'!$B:$B,$A12)*INDEX('RPS-Applicable Sales %'!$B$3:$AF$52,MATCH($A12,'RPS-Applicable Sales %'!$A$3:$A$52,0),MATCH(AD$2,'RPS-Applicable Sales %'!$B$2:$AF$2,0))*$G12,SUMIFS('RPS Targets (%)'!AU:AU,'RPS Targets (%)'!$B:$B,$A12)*INDEX('RPS-Applicable Sales %'!$B$3:$AF$52,MATCH($A12,'RPS-Applicable Sales %'!$A$3:$A$52,0),MATCH(AD$2,'RPS-Applicable Sales %'!$B$2:$AF$2,0)))</f>
        <v>0</v>
      </c>
      <c r="AE12" s="76">
        <f>IF($D12=0,SUMIFS('RPS Targets (%)'!AV:AV,'RPS Targets (%)'!$B:$B,$A12)*INDEX('RPS-Applicable Sales %'!$B$3:$AF$52,MATCH($A12,'RPS-Applicable Sales %'!$A$3:$A$52,0),MATCH(AE$2,'RPS-Applicable Sales %'!$B$2:$AF$2,0))*$G12,SUMIFS('RPS Targets (%)'!AV:AV,'RPS Targets (%)'!$B:$B,$A12)*INDEX('RPS-Applicable Sales %'!$B$3:$AF$52,MATCH($A12,'RPS-Applicable Sales %'!$A$3:$A$52,0),MATCH(AE$2,'RPS-Applicable Sales %'!$B$2:$AF$2,0)))</f>
        <v>0</v>
      </c>
      <c r="AF12" s="76">
        <f>IF($D12=0,SUMIFS('RPS Targets (%)'!AW:AW,'RPS Targets (%)'!$B:$B,$A12)*INDEX('RPS-Applicable Sales %'!$B$3:$AF$52,MATCH($A12,'RPS-Applicable Sales %'!$A$3:$A$52,0),MATCH(AF$2,'RPS-Applicable Sales %'!$B$2:$AF$2,0))*$G12,SUMIFS('RPS Targets (%)'!AW:AW,'RPS Targets (%)'!$B:$B,$A12)*INDEX('RPS-Applicable Sales %'!$B$3:$AF$52,MATCH($A12,'RPS-Applicable Sales %'!$A$3:$A$52,0),MATCH(AF$2,'RPS-Applicable Sales %'!$B$2:$AF$2,0)))</f>
        <v>0</v>
      </c>
      <c r="AG12" s="76">
        <f>IF($D12=0,SUMIFS('RPS Targets (%)'!AX:AX,'RPS Targets (%)'!$B:$B,$A12)*INDEX('RPS-Applicable Sales %'!$B$3:$AF$52,MATCH($A12,'RPS-Applicable Sales %'!$A$3:$A$52,0),MATCH(AG$2,'RPS-Applicable Sales %'!$B$2:$AF$2,0))*$G12,SUMIFS('RPS Targets (%)'!AX:AX,'RPS Targets (%)'!$B:$B,$A12)*INDEX('RPS-Applicable Sales %'!$B$3:$AF$52,MATCH($A12,'RPS-Applicable Sales %'!$A$3:$A$52,0),MATCH(AG$2,'RPS-Applicable Sales %'!$B$2:$AF$2,0)))</f>
        <v>0</v>
      </c>
      <c r="AH12" s="76">
        <f>IF($D12=0,SUMIFS('RPS Targets (%)'!AY:AY,'RPS Targets (%)'!$B:$B,$A12)*INDEX('RPS-Applicable Sales %'!$B$3:$AF$52,MATCH($A12,'RPS-Applicable Sales %'!$A$3:$A$52,0),MATCH(AH$2,'RPS-Applicable Sales %'!$B$2:$AF$2,0))*$G12,SUMIFS('RPS Targets (%)'!AY:AY,'RPS Targets (%)'!$B:$B,$A12)*INDEX('RPS-Applicable Sales %'!$B$3:$AF$52,MATCH($A12,'RPS-Applicable Sales %'!$A$3:$A$52,0),MATCH(AH$2,'RPS-Applicable Sales %'!$B$2:$AF$2,0)))</f>
        <v>0</v>
      </c>
      <c r="AI12" s="76">
        <f>IF($D12=0,SUMIFS('RPS Targets (%)'!AZ:AZ,'RPS Targets (%)'!$B:$B,$A12)*INDEX('RPS-Applicable Sales %'!$B$3:$AF$52,MATCH($A12,'RPS-Applicable Sales %'!$A$3:$A$52,0),MATCH(AI$2,'RPS-Applicable Sales %'!$B$2:$AF$2,0))*$G12,SUMIFS('RPS Targets (%)'!AZ:AZ,'RPS Targets (%)'!$B:$B,$A12)*INDEX('RPS-Applicable Sales %'!$B$3:$AF$52,MATCH($A12,'RPS-Applicable Sales %'!$A$3:$A$52,0),MATCH(AI$2,'RPS-Applicable Sales %'!$B$2:$AF$2,0)))</f>
        <v>0</v>
      </c>
      <c r="AJ12" s="76">
        <f>IF($D12=0,SUMIFS('RPS Targets (%)'!BA:BA,'RPS Targets (%)'!$B:$B,$A12)*INDEX('RPS-Applicable Sales %'!$B$3:$AF$52,MATCH($A12,'RPS-Applicable Sales %'!$A$3:$A$52,0),MATCH(AJ$2,'RPS-Applicable Sales %'!$B$2:$AF$2,0))*$G12,SUMIFS('RPS Targets (%)'!BA:BA,'RPS Targets (%)'!$B:$B,$A12)*INDEX('RPS-Applicable Sales %'!$B$3:$AF$52,MATCH($A12,'RPS-Applicable Sales %'!$A$3:$A$52,0),MATCH(AJ$2,'RPS-Applicable Sales %'!$B$2:$AF$2,0)))</f>
        <v>0</v>
      </c>
      <c r="AK12" s="76">
        <f>IF($D12=0,SUMIFS('RPS Targets (%)'!BB:BB,'RPS Targets (%)'!$B:$B,$A12)*INDEX('RPS-Applicable Sales %'!$B$3:$AF$52,MATCH($A12,'RPS-Applicable Sales %'!$A$3:$A$52,0),MATCH(AK$2,'RPS-Applicable Sales %'!$B$2:$AF$2,0))*$G12,SUMIFS('RPS Targets (%)'!BB:BB,'RPS Targets (%)'!$B:$B,$A12)*INDEX('RPS-Applicable Sales %'!$B$3:$AF$52,MATCH($A12,'RPS-Applicable Sales %'!$A$3:$A$52,0),MATCH(AK$2,'RPS-Applicable Sales %'!$B$2:$AF$2,0)))</f>
        <v>0</v>
      </c>
      <c r="AL12" s="76">
        <f>IF($D12=0,SUMIFS('RPS Targets (%)'!BC:BC,'RPS Targets (%)'!$B:$B,$A12)*INDEX('RPS-Applicable Sales %'!$B$3:$AF$52,MATCH($A12,'RPS-Applicable Sales %'!$A$3:$A$52,0),MATCH(AL$2,'RPS-Applicable Sales %'!$B$2:$AF$2,0))*$G12,SUMIFS('RPS Targets (%)'!BC:BC,'RPS Targets (%)'!$B:$B,$A12)*INDEX('RPS-Applicable Sales %'!$B$3:$AF$52,MATCH($A12,'RPS-Applicable Sales %'!$A$3:$A$52,0),MATCH(AL$2,'RPS-Applicable Sales %'!$B$2:$AF$2,0)))</f>
        <v>0</v>
      </c>
    </row>
    <row r="13" spans="1:38" x14ac:dyDescent="0.25">
      <c r="A13" s="97" t="s">
        <v>29</v>
      </c>
      <c r="B13" s="97" t="b">
        <f>IFERROR(INDEX('RPS Targets (%)'!$A:$A,MATCH(A13,'RPS Targets (%)'!$B:$B,0)),FALSE)</f>
        <v>1</v>
      </c>
      <c r="C13" s="108">
        <f>MIN(SUMIFS('RPS-Applicable Sales'!C:C,'RPS-Applicable Sales'!$A:$A,$A13)/SUMIFS('Statewide Sales'!B:B,'Statewide Sales'!$A:$A,$A13),1)</f>
        <v>0.99453639811289629</v>
      </c>
      <c r="D13" s="115">
        <f t="shared" si="0"/>
        <v>0</v>
      </c>
      <c r="E13" s="76">
        <f>IF(B13=TRUE,SUMIFS('SY RPS values'!$J$27:$BG$27,'SY RPS values'!$J$1:$BG$1,A13),0)</f>
        <v>0.18313087834336406</v>
      </c>
      <c r="F13" s="76">
        <f>SUMIFS('RPS Targets (%)'!Y:Y,'RPS Targets (%)'!$B:$B,$A13)</f>
        <v>0.3</v>
      </c>
      <c r="G13" s="108">
        <f t="shared" si="1"/>
        <v>0.61043626114454685</v>
      </c>
      <c r="H13" s="103">
        <f>IF($D13=0,SUMIFS('RPS Targets (%)'!Y:Y,'RPS Targets (%)'!$B:$B,$A13)*INDEX('RPS-Applicable Sales %'!$B$3:$AF$52,MATCH($A13,'RPS-Applicable Sales %'!$A$3:$A$52,0),MATCH(H$2,'RPS-Applicable Sales %'!$B$2:$AF$2,0))*$G13,SUMIFS('RPS Targets (%)'!Y:Y,'RPS Targets (%)'!$B:$B,$A13)*INDEX('RPS-Applicable Sales %'!$B$3:$AF$52,MATCH($A13,'RPS-Applicable Sales %'!$A$3:$A$52,0),MATCH(H$2,'RPS-Applicable Sales %'!$B$2:$AF$2,0)))</f>
        <v>0.1821303241308603</v>
      </c>
      <c r="I13" s="76">
        <f>IF($D13=0,SUMIFS('RPS Targets (%)'!Z:Z,'RPS Targets (%)'!$B:$B,$A13)*INDEX('RPS-Applicable Sales %'!$B$3:$AF$52,MATCH($A13,'RPS-Applicable Sales %'!$A$3:$A$52,0),MATCH(I$2,'RPS-Applicable Sales %'!$B$2:$AF$2,0))*$G13,SUMIFS('RPS Targets (%)'!Z:Z,'RPS Targets (%)'!$B:$B,$A13)*INDEX('RPS-Applicable Sales %'!$B$3:$AF$52,MATCH($A13,'RPS-Applicable Sales %'!$A$3:$A$52,0),MATCH(I$2,'RPS-Applicable Sales %'!$B$2:$AF$2,0)))</f>
        <v>0.18042060575528346</v>
      </c>
      <c r="J13" s="76">
        <f>IF($D13=0,SUMIFS('RPS Targets (%)'!AA:AA,'RPS Targets (%)'!$B:$B,$A13)*INDEX('RPS-Applicable Sales %'!$B$3:$AF$52,MATCH($A13,'RPS-Applicable Sales %'!$A$3:$A$52,0),MATCH(J$2,'RPS-Applicable Sales %'!$B$2:$AF$2,0))*$G13,SUMIFS('RPS Targets (%)'!AA:AA,'RPS Targets (%)'!$B:$B,$A13)*INDEX('RPS-Applicable Sales %'!$B$3:$AF$52,MATCH($A13,'RPS-Applicable Sales %'!$A$3:$A$52,0),MATCH(J$2,'RPS-Applicable Sales %'!$B$2:$AF$2,0)))</f>
        <v>0.17487316607170256</v>
      </c>
      <c r="K13" s="76">
        <f>IF($D13=0,SUMIFS('RPS Targets (%)'!AB:AB,'RPS Targets (%)'!$B:$B,$A13)*INDEX('RPS-Applicable Sales %'!$B$3:$AF$52,MATCH($A13,'RPS-Applicable Sales %'!$A$3:$A$52,0),MATCH(K$2,'RPS-Applicable Sales %'!$B$2:$AF$2,0))*$G13,SUMIFS('RPS Targets (%)'!AB:AB,'RPS Targets (%)'!$B:$B,$A13)*INDEX('RPS-Applicable Sales %'!$B$3:$AF$52,MATCH($A13,'RPS-Applicable Sales %'!$A$3:$A$52,0),MATCH(K$2,'RPS-Applicable Sales %'!$B$2:$AF$2,0)))</f>
        <v>0.17949994844776529</v>
      </c>
      <c r="L13" s="76">
        <f>IF($D13=0,SUMIFS('RPS Targets (%)'!AC:AC,'RPS Targets (%)'!$B:$B,$A13)*INDEX('RPS-Applicable Sales %'!$B$3:$AF$52,MATCH($A13,'RPS-Applicable Sales %'!$A$3:$A$52,0),MATCH(L$2,'RPS-Applicable Sales %'!$B$2:$AF$2,0))*$G13,SUMIFS('RPS Targets (%)'!AC:AC,'RPS Targets (%)'!$B:$B,$A13)*INDEX('RPS-Applicable Sales %'!$B$3:$AF$52,MATCH($A13,'RPS-Applicable Sales %'!$A$3:$A$52,0),MATCH(L$2,'RPS-Applicable Sales %'!$B$2:$AF$2,0)))</f>
        <v>0.1814929212652843</v>
      </c>
      <c r="M13" s="76">
        <f>IF($D13=0,SUMIFS('RPS Targets (%)'!AD:AD,'RPS Targets (%)'!$B:$B,$A13)*INDEX('RPS-Applicable Sales %'!$B$3:$AF$52,MATCH($A13,'RPS-Applicable Sales %'!$A$3:$A$52,0),MATCH(M$2,'RPS-Applicable Sales %'!$B$2:$AF$2,0))*$G13,SUMIFS('RPS Targets (%)'!AD:AD,'RPS Targets (%)'!$B:$B,$A13)*INDEX('RPS-Applicable Sales %'!$B$3:$AF$52,MATCH($A13,'RPS-Applicable Sales %'!$A$3:$A$52,0),MATCH(M$2,'RPS-Applicable Sales %'!$B$2:$AF$2,0)))</f>
        <v>0.18147940033416257</v>
      </c>
      <c r="N13" s="76">
        <f>IF($D13=0,SUMIFS('RPS Targets (%)'!AE:AE,'RPS Targets (%)'!$B:$B,$A13)*INDEX('RPS-Applicable Sales %'!$B$3:$AF$52,MATCH($A13,'RPS-Applicable Sales %'!$A$3:$A$52,0),MATCH(N$2,'RPS-Applicable Sales %'!$B$2:$AF$2,0))*$G13,SUMIFS('RPS Targets (%)'!AE:AE,'RPS Targets (%)'!$B:$B,$A13)*INDEX('RPS-Applicable Sales %'!$B$3:$AF$52,MATCH($A13,'RPS-Applicable Sales %'!$A$3:$A$52,0),MATCH(N$2,'RPS-Applicable Sales %'!$B$2:$AF$2,0)))</f>
        <v>0.18036777309944305</v>
      </c>
      <c r="O13" s="76">
        <f>IF($D13=0,SUMIFS('RPS Targets (%)'!AF:AF,'RPS Targets (%)'!$B:$B,$A13)*INDEX('RPS-Applicable Sales %'!$B$3:$AF$52,MATCH($A13,'RPS-Applicable Sales %'!$A$3:$A$52,0),MATCH(O$2,'RPS-Applicable Sales %'!$B$2:$AF$2,0))*$G13,SUMIFS('RPS Targets (%)'!AF:AF,'RPS Targets (%)'!$B:$B,$A13)*INDEX('RPS-Applicable Sales %'!$B$3:$AF$52,MATCH($A13,'RPS-Applicable Sales %'!$A$3:$A$52,0),MATCH(O$2,'RPS-Applicable Sales %'!$B$2:$AF$2,0)))</f>
        <v>0.18093995908635185</v>
      </c>
      <c r="P13" s="76">
        <f>IF($D13=0,SUMIFS('RPS Targets (%)'!AG:AG,'RPS Targets (%)'!$B:$B,$A13)*INDEX('RPS-Applicable Sales %'!$B$3:$AF$52,MATCH($A13,'RPS-Applicable Sales %'!$A$3:$A$52,0),MATCH(P$2,'RPS-Applicable Sales %'!$B$2:$AF$2,0))*$G13,SUMIFS('RPS Targets (%)'!AG:AG,'RPS Targets (%)'!$B:$B,$A13)*INDEX('RPS-Applicable Sales %'!$B$3:$AF$52,MATCH($A13,'RPS-Applicable Sales %'!$A$3:$A$52,0),MATCH(P$2,'RPS-Applicable Sales %'!$B$2:$AF$2,0)))</f>
        <v>0.18092478061261696</v>
      </c>
      <c r="Q13" s="76">
        <f>IF($D13=0,SUMIFS('RPS Targets (%)'!AH:AH,'RPS Targets (%)'!$B:$B,$A13)*INDEX('RPS-Applicable Sales %'!$B$3:$AF$52,MATCH($A13,'RPS-Applicable Sales %'!$A$3:$A$52,0),MATCH(Q$2,'RPS-Applicable Sales %'!$B$2:$AF$2,0))*$G13,SUMIFS('RPS Targets (%)'!AH:AH,'RPS Targets (%)'!$B:$B,$A13)*INDEX('RPS-Applicable Sales %'!$B$3:$AF$52,MATCH($A13,'RPS-Applicable Sales %'!$A$3:$A$52,0),MATCH(Q$2,'RPS-Applicable Sales %'!$B$2:$AF$2,0)))</f>
        <v>0.18053537651523383</v>
      </c>
      <c r="R13" s="76">
        <f>IF($D13=0,SUMIFS('RPS Targets (%)'!AI:AI,'RPS Targets (%)'!$B:$B,$A13)*INDEX('RPS-Applicable Sales %'!$B$3:$AF$52,MATCH($A13,'RPS-Applicable Sales %'!$A$3:$A$52,0),MATCH(R$2,'RPS-Applicable Sales %'!$B$2:$AF$2,0))*$G13,SUMIFS('RPS Targets (%)'!AI:AI,'RPS Targets (%)'!$B:$B,$A13)*INDEX('RPS-Applicable Sales %'!$B$3:$AF$52,MATCH($A13,'RPS-Applicable Sales %'!$A$3:$A$52,0),MATCH(R$2,'RPS-Applicable Sales %'!$B$2:$AF$2,0)))</f>
        <v>0.24046286114900856</v>
      </c>
      <c r="S13" s="76">
        <f>IF($D13=0,SUMIFS('RPS Targets (%)'!AJ:AJ,'RPS Targets (%)'!$B:$B,$A13)*INDEX('RPS-Applicable Sales %'!$B$3:$AF$52,MATCH($A13,'RPS-Applicable Sales %'!$A$3:$A$52,0),MATCH(S$2,'RPS-Applicable Sales %'!$B$2:$AF$2,0))*$G13,SUMIFS('RPS Targets (%)'!AJ:AJ,'RPS Targets (%)'!$B:$B,$A13)*INDEX('RPS-Applicable Sales %'!$B$3:$AF$52,MATCH($A13,'RPS-Applicable Sales %'!$A$3:$A$52,0),MATCH(S$2,'RPS-Applicable Sales %'!$B$2:$AF$2,0)))</f>
        <v>0.24062446547502653</v>
      </c>
      <c r="T13" s="76">
        <f>IF($D13=0,SUMIFS('RPS Targets (%)'!AK:AK,'RPS Targets (%)'!$B:$B,$A13)*INDEX('RPS-Applicable Sales %'!$B$3:$AF$52,MATCH($A13,'RPS-Applicable Sales %'!$A$3:$A$52,0),MATCH(T$2,'RPS-Applicable Sales %'!$B$2:$AF$2,0))*$G13,SUMIFS('RPS Targets (%)'!AK:AK,'RPS Targets (%)'!$B:$B,$A13)*INDEX('RPS-Applicable Sales %'!$B$3:$AF$52,MATCH($A13,'RPS-Applicable Sales %'!$A$3:$A$52,0),MATCH(T$2,'RPS-Applicable Sales %'!$B$2:$AF$2,0)))</f>
        <v>0.24066473919373807</v>
      </c>
      <c r="U13" s="76">
        <f>IF($D13=0,SUMIFS('RPS Targets (%)'!AL:AL,'RPS Targets (%)'!$B:$B,$A13)*INDEX('RPS-Applicable Sales %'!$B$3:$AF$52,MATCH($A13,'RPS-Applicable Sales %'!$A$3:$A$52,0),MATCH(U$2,'RPS-Applicable Sales %'!$B$2:$AF$2,0))*$G13,SUMIFS('RPS Targets (%)'!AL:AL,'RPS Targets (%)'!$B:$B,$A13)*INDEX('RPS-Applicable Sales %'!$B$3:$AF$52,MATCH($A13,'RPS-Applicable Sales %'!$A$3:$A$52,0),MATCH(U$2,'RPS-Applicable Sales %'!$B$2:$AF$2,0)))</f>
        <v>0.24095572717600527</v>
      </c>
      <c r="V13" s="76">
        <f>IF($D13=0,SUMIFS('RPS Targets (%)'!AM:AM,'RPS Targets (%)'!$B:$B,$A13)*INDEX('RPS-Applicable Sales %'!$B$3:$AF$52,MATCH($A13,'RPS-Applicable Sales %'!$A$3:$A$52,0),MATCH(V$2,'RPS-Applicable Sales %'!$B$2:$AF$2,0))*$G13,SUMIFS('RPS Targets (%)'!AM:AM,'RPS Targets (%)'!$B:$B,$A13)*INDEX('RPS-Applicable Sales %'!$B$3:$AF$52,MATCH($A13,'RPS-Applicable Sales %'!$A$3:$A$52,0),MATCH(V$2,'RPS-Applicable Sales %'!$B$2:$AF$2,0)))</f>
        <v>0.24105703083132879</v>
      </c>
      <c r="W13" s="76">
        <f>IF($D13=0,SUMIFS('RPS Targets (%)'!AN:AN,'RPS Targets (%)'!$B:$B,$A13)*INDEX('RPS-Applicable Sales %'!$B$3:$AF$52,MATCH($A13,'RPS-Applicable Sales %'!$A$3:$A$52,0),MATCH(W$2,'RPS-Applicable Sales %'!$B$2:$AF$2,0))*$G13,SUMIFS('RPS Targets (%)'!AN:AN,'RPS Targets (%)'!$B:$B,$A13)*INDEX('RPS-Applicable Sales %'!$B$3:$AF$52,MATCH($A13,'RPS-Applicable Sales %'!$A$3:$A$52,0),MATCH(W$2,'RPS-Applicable Sales %'!$B$2:$AF$2,0)))</f>
        <v>0.24122172059386696</v>
      </c>
      <c r="X13" s="76">
        <f>IF($D13=0,SUMIFS('RPS Targets (%)'!AO:AO,'RPS Targets (%)'!$B:$B,$A13)*INDEX('RPS-Applicable Sales %'!$B$3:$AF$52,MATCH($A13,'RPS-Applicable Sales %'!$A$3:$A$52,0),MATCH(X$2,'RPS-Applicable Sales %'!$B$2:$AF$2,0))*$G13,SUMIFS('RPS Targets (%)'!AO:AO,'RPS Targets (%)'!$B:$B,$A13)*INDEX('RPS-Applicable Sales %'!$B$3:$AF$52,MATCH($A13,'RPS-Applicable Sales %'!$A$3:$A$52,0),MATCH(X$2,'RPS-Applicable Sales %'!$B$2:$AF$2,0)))</f>
        <v>0.24136556973989365</v>
      </c>
      <c r="Y13" s="76">
        <f>IF($D13=0,SUMIFS('RPS Targets (%)'!AP:AP,'RPS Targets (%)'!$B:$B,$A13)*INDEX('RPS-Applicable Sales %'!$B$3:$AF$52,MATCH($A13,'RPS-Applicable Sales %'!$A$3:$A$52,0),MATCH(Y$2,'RPS-Applicable Sales %'!$B$2:$AF$2,0))*$G13,SUMIFS('RPS Targets (%)'!AP:AP,'RPS Targets (%)'!$B:$B,$A13)*INDEX('RPS-Applicable Sales %'!$B$3:$AF$52,MATCH($A13,'RPS-Applicable Sales %'!$A$3:$A$52,0),MATCH(Y$2,'RPS-Applicable Sales %'!$B$2:$AF$2,0)))</f>
        <v>0.24134323296603621</v>
      </c>
      <c r="Z13" s="76">
        <f>IF($D13=0,SUMIFS('RPS Targets (%)'!AQ:AQ,'RPS Targets (%)'!$B:$B,$A13)*INDEX('RPS-Applicable Sales %'!$B$3:$AF$52,MATCH($A13,'RPS-Applicable Sales %'!$A$3:$A$52,0),MATCH(Z$2,'RPS-Applicable Sales %'!$B$2:$AF$2,0))*$G13,SUMIFS('RPS Targets (%)'!AQ:AQ,'RPS Targets (%)'!$B:$B,$A13)*INDEX('RPS-Applicable Sales %'!$B$3:$AF$52,MATCH($A13,'RPS-Applicable Sales %'!$A$3:$A$52,0),MATCH(Z$2,'RPS-Applicable Sales %'!$B$2:$AF$2,0)))</f>
        <v>0.24143360163191208</v>
      </c>
      <c r="AA13" s="76">
        <f>IF($D13=0,SUMIFS('RPS Targets (%)'!AR:AR,'RPS Targets (%)'!$B:$B,$A13)*INDEX('RPS-Applicable Sales %'!$B$3:$AF$52,MATCH($A13,'RPS-Applicable Sales %'!$A$3:$A$52,0),MATCH(AA$2,'RPS-Applicable Sales %'!$B$2:$AF$2,0))*$G13,SUMIFS('RPS Targets (%)'!AR:AR,'RPS Targets (%)'!$B:$B,$A13)*INDEX('RPS-Applicable Sales %'!$B$3:$AF$52,MATCH($A13,'RPS-Applicable Sales %'!$A$3:$A$52,0),MATCH(AA$2,'RPS-Applicable Sales %'!$B$2:$AF$2,0)))</f>
        <v>0.24121936916507461</v>
      </c>
      <c r="AB13" s="76">
        <f>IF($D13=0,SUMIFS('RPS Targets (%)'!AS:AS,'RPS Targets (%)'!$B:$B,$A13)*INDEX('RPS-Applicable Sales %'!$B$3:$AF$52,MATCH($A13,'RPS-Applicable Sales %'!$A$3:$A$52,0),MATCH(AB$2,'RPS-Applicable Sales %'!$B$2:$AF$2,0))*$G13,SUMIFS('RPS Targets (%)'!AS:AS,'RPS Targets (%)'!$B:$B,$A13)*INDEX('RPS-Applicable Sales %'!$B$3:$AF$52,MATCH($A13,'RPS-Applicable Sales %'!$A$3:$A$52,0),MATCH(AB$2,'RPS-Applicable Sales %'!$B$2:$AF$2,0)))</f>
        <v>0.4218516808192444</v>
      </c>
      <c r="AC13" s="76">
        <f>IF($D13=0,SUMIFS('RPS Targets (%)'!AT:AT,'RPS Targets (%)'!$B:$B,$A13)*INDEX('RPS-Applicable Sales %'!$B$3:$AF$52,MATCH($A13,'RPS-Applicable Sales %'!$A$3:$A$52,0),MATCH(AC$2,'RPS-Applicable Sales %'!$B$2:$AF$2,0))*$G13,SUMIFS('RPS Targets (%)'!AT:AT,'RPS Targets (%)'!$B:$B,$A13)*INDEX('RPS-Applicable Sales %'!$B$3:$AF$52,MATCH($A13,'RPS-Applicable Sales %'!$A$3:$A$52,0),MATCH(AC$2,'RPS-Applicable Sales %'!$B$2:$AF$2,0)))</f>
        <v>0.42152179712458088</v>
      </c>
      <c r="AD13" s="76">
        <f>IF($D13=0,SUMIFS('RPS Targets (%)'!AU:AU,'RPS Targets (%)'!$B:$B,$A13)*INDEX('RPS-Applicable Sales %'!$B$3:$AF$52,MATCH($A13,'RPS-Applicable Sales %'!$A$3:$A$52,0),MATCH(AD$2,'RPS-Applicable Sales %'!$B$2:$AF$2,0))*$G13,SUMIFS('RPS Targets (%)'!AU:AU,'RPS Targets (%)'!$B:$B,$A13)*INDEX('RPS-Applicable Sales %'!$B$3:$AF$52,MATCH($A13,'RPS-Applicable Sales %'!$A$3:$A$52,0),MATCH(AD$2,'RPS-Applicable Sales %'!$B$2:$AF$2,0)))</f>
        <v>0.42095548953790657</v>
      </c>
      <c r="AE13" s="76">
        <f>IF($D13=0,SUMIFS('RPS Targets (%)'!AV:AV,'RPS Targets (%)'!$B:$B,$A13)*INDEX('RPS-Applicable Sales %'!$B$3:$AF$52,MATCH($A13,'RPS-Applicable Sales %'!$A$3:$A$52,0),MATCH(AE$2,'RPS-Applicable Sales %'!$B$2:$AF$2,0))*$G13,SUMIFS('RPS Targets (%)'!AV:AV,'RPS Targets (%)'!$B:$B,$A13)*INDEX('RPS-Applicable Sales %'!$B$3:$AF$52,MATCH($A13,'RPS-Applicable Sales %'!$A$3:$A$52,0),MATCH(AE$2,'RPS-Applicable Sales %'!$B$2:$AF$2,0)))</f>
        <v>0.42066971995927299</v>
      </c>
      <c r="AF13" s="76">
        <f>IF($D13=0,SUMIFS('RPS Targets (%)'!AW:AW,'RPS Targets (%)'!$B:$B,$A13)*INDEX('RPS-Applicable Sales %'!$B$3:$AF$52,MATCH($A13,'RPS-Applicable Sales %'!$A$3:$A$52,0),MATCH(AF$2,'RPS-Applicable Sales %'!$B$2:$AF$2,0))*$G13,SUMIFS('RPS Targets (%)'!AW:AW,'RPS Targets (%)'!$B:$B,$A13)*INDEX('RPS-Applicable Sales %'!$B$3:$AF$52,MATCH($A13,'RPS-Applicable Sales %'!$A$3:$A$52,0),MATCH(AF$2,'RPS-Applicable Sales %'!$B$2:$AF$2,0)))</f>
        <v>0.42151378281748336</v>
      </c>
      <c r="AG13" s="76">
        <f>IF($D13=0,SUMIFS('RPS Targets (%)'!AX:AX,'RPS Targets (%)'!$B:$B,$A13)*INDEX('RPS-Applicable Sales %'!$B$3:$AF$52,MATCH($A13,'RPS-Applicable Sales %'!$A$3:$A$52,0),MATCH(AG$2,'RPS-Applicable Sales %'!$B$2:$AF$2,0))*$G13,SUMIFS('RPS Targets (%)'!AX:AX,'RPS Targets (%)'!$B:$B,$A13)*INDEX('RPS-Applicable Sales %'!$B$3:$AF$52,MATCH($A13,'RPS-Applicable Sales %'!$A$3:$A$52,0),MATCH(AG$2,'RPS-Applicable Sales %'!$B$2:$AF$2,0)))</f>
        <v>0.60167241739900768</v>
      </c>
      <c r="AH13" s="76">
        <f>IF($D13=0,SUMIFS('RPS Targets (%)'!AY:AY,'RPS Targets (%)'!$B:$B,$A13)*INDEX('RPS-Applicable Sales %'!$B$3:$AF$52,MATCH($A13,'RPS-Applicable Sales %'!$A$3:$A$52,0),MATCH(AH$2,'RPS-Applicable Sales %'!$B$2:$AF$2,0))*$G13,SUMIFS('RPS Targets (%)'!AY:AY,'RPS Targets (%)'!$B:$B,$A13)*INDEX('RPS-Applicable Sales %'!$B$3:$AF$52,MATCH($A13,'RPS-Applicable Sales %'!$A$3:$A$52,0),MATCH(AH$2,'RPS-Applicable Sales %'!$B$2:$AF$2,0)))</f>
        <v>0.60228618801956857</v>
      </c>
      <c r="AI13" s="76">
        <f>IF($D13=0,SUMIFS('RPS Targets (%)'!AZ:AZ,'RPS Targets (%)'!$B:$B,$A13)*INDEX('RPS-Applicable Sales %'!$B$3:$AF$52,MATCH($A13,'RPS-Applicable Sales %'!$A$3:$A$52,0),MATCH(AI$2,'RPS-Applicable Sales %'!$B$2:$AF$2,0))*$G13,SUMIFS('RPS Targets (%)'!AZ:AZ,'RPS Targets (%)'!$B:$B,$A13)*INDEX('RPS-Applicable Sales %'!$B$3:$AF$52,MATCH($A13,'RPS-Applicable Sales %'!$A$3:$A$52,0),MATCH(AI$2,'RPS-Applicable Sales %'!$B$2:$AF$2,0)))</f>
        <v>0.6022124426502995</v>
      </c>
      <c r="AJ13" s="76">
        <f>IF($D13=0,SUMIFS('RPS Targets (%)'!BA:BA,'RPS Targets (%)'!$B:$B,$A13)*INDEX('RPS-Applicable Sales %'!$B$3:$AF$52,MATCH($A13,'RPS-Applicable Sales %'!$A$3:$A$52,0),MATCH(AJ$2,'RPS-Applicable Sales %'!$B$2:$AF$2,0))*$G13,SUMIFS('RPS Targets (%)'!BA:BA,'RPS Targets (%)'!$B:$B,$A13)*INDEX('RPS-Applicable Sales %'!$B$3:$AF$52,MATCH($A13,'RPS-Applicable Sales %'!$A$3:$A$52,0),MATCH(AJ$2,'RPS-Applicable Sales %'!$B$2:$AF$2,0)))</f>
        <v>0.60288290216272267</v>
      </c>
      <c r="AK13" s="76">
        <f>IF($D13=0,SUMIFS('RPS Targets (%)'!BB:BB,'RPS Targets (%)'!$B:$B,$A13)*INDEX('RPS-Applicable Sales %'!$B$3:$AF$52,MATCH($A13,'RPS-Applicable Sales %'!$A$3:$A$52,0),MATCH(AK$2,'RPS-Applicable Sales %'!$B$2:$AF$2,0))*$G13,SUMIFS('RPS Targets (%)'!BB:BB,'RPS Targets (%)'!$B:$B,$A13)*INDEX('RPS-Applicable Sales %'!$B$3:$AF$52,MATCH($A13,'RPS-Applicable Sales %'!$A$3:$A$52,0),MATCH(AK$2,'RPS-Applicable Sales %'!$B$2:$AF$2,0)))</f>
        <v>0.60324172817321842</v>
      </c>
      <c r="AL13" s="76">
        <f>IF($D13=0,SUMIFS('RPS Targets (%)'!BC:BC,'RPS Targets (%)'!$B:$B,$A13)*INDEX('RPS-Applicable Sales %'!$B$3:$AF$52,MATCH($A13,'RPS-Applicable Sales %'!$A$3:$A$52,0),MATCH(AL$2,'RPS-Applicable Sales %'!$B$2:$AF$2,0))*$G13,SUMIFS('RPS Targets (%)'!BC:BC,'RPS Targets (%)'!$B:$B,$A13)*INDEX('RPS-Applicable Sales %'!$B$3:$AF$52,MATCH($A13,'RPS-Applicable Sales %'!$A$3:$A$52,0),MATCH(AL$2,'RPS-Applicable Sales %'!$B$2:$AF$2,0)))</f>
        <v>0.60324172817321842</v>
      </c>
    </row>
    <row r="14" spans="1:38" x14ac:dyDescent="0.25">
      <c r="A14" s="97" t="s">
        <v>40</v>
      </c>
      <c r="B14" s="97" t="b">
        <f>IFERROR(INDEX('RPS Targets (%)'!$A:$A,MATCH(A14,'RPS Targets (%)'!$B:$B,0)),FALSE)</f>
        <v>1</v>
      </c>
      <c r="C14" s="108">
        <f>MIN(SUMIFS('RPS-Applicable Sales'!C:C,'RPS-Applicable Sales'!$A:$A,$A14)/SUMIFS('Statewide Sales'!B:B,'Statewide Sales'!$A:$A,$A14),1)</f>
        <v>0.79437382748001961</v>
      </c>
      <c r="D14" s="115">
        <f t="shared" si="0"/>
        <v>0</v>
      </c>
      <c r="E14" s="76">
        <f>IF(B14=TRUE,SUMIFS('SY RPS values'!$J$27:$BG$27,'SY RPS values'!$J$1:$BG$1,A14),0)</f>
        <v>0.59421644660850637</v>
      </c>
      <c r="F14" s="76">
        <f>SUMIFS('RPS Targets (%)'!Y:Y,'RPS Targets (%)'!$B:$B,$A14)</f>
        <v>7.725440256073011E-3</v>
      </c>
      <c r="G14" s="108">
        <f t="shared" si="1"/>
        <v>1</v>
      </c>
      <c r="H14" s="103">
        <f>IF($D14=0,SUMIFS('RPS Targets (%)'!Y:Y,'RPS Targets (%)'!$B:$B,$A14)*INDEX('RPS-Applicable Sales %'!$B$3:$AF$52,MATCH($A14,'RPS-Applicable Sales %'!$A$3:$A$52,0),MATCH(H$2,'RPS-Applicable Sales %'!$B$2:$AF$2,0))*$G14,SUMIFS('RPS Targets (%)'!Y:Y,'RPS Targets (%)'!$B:$B,$A14)*INDEX('RPS-Applicable Sales %'!$B$3:$AF$52,MATCH($A14,'RPS-Applicable Sales %'!$A$3:$A$52,0),MATCH(H$2,'RPS-Applicable Sales %'!$B$2:$AF$2,0)))</f>
        <v>6.1368875451849403E-3</v>
      </c>
      <c r="I14" s="76">
        <f>IF($D14=0,SUMIFS('RPS Targets (%)'!Z:Z,'RPS Targets (%)'!$B:$B,$A14)*INDEX('RPS-Applicable Sales %'!$B$3:$AF$52,MATCH($A14,'RPS-Applicable Sales %'!$A$3:$A$52,0),MATCH(I$2,'RPS-Applicable Sales %'!$B$2:$AF$2,0))*$G14,SUMIFS('RPS Targets (%)'!Z:Z,'RPS Targets (%)'!$B:$B,$A14)*INDEX('RPS-Applicable Sales %'!$B$3:$AF$52,MATCH($A14,'RPS-Applicable Sales %'!$A$3:$A$52,0),MATCH(I$2,'RPS-Applicable Sales %'!$B$2:$AF$2,0)))</f>
        <v>5.7666987042190943E-3</v>
      </c>
      <c r="J14" s="76">
        <f>IF($D14=0,SUMIFS('RPS Targets (%)'!AA:AA,'RPS Targets (%)'!$B:$B,$A14)*INDEX('RPS-Applicable Sales %'!$B$3:$AF$52,MATCH($A14,'RPS-Applicable Sales %'!$A$3:$A$52,0),MATCH(J$2,'RPS-Applicable Sales %'!$B$2:$AF$2,0))*$G14,SUMIFS('RPS Targets (%)'!AA:AA,'RPS Targets (%)'!$B:$B,$A14)*INDEX('RPS-Applicable Sales %'!$B$3:$AF$52,MATCH($A14,'RPS-Applicable Sales %'!$A$3:$A$52,0),MATCH(J$2,'RPS-Applicable Sales %'!$B$2:$AF$2,0)))</f>
        <v>5.394838861142193E-3</v>
      </c>
      <c r="K14" s="76">
        <f>IF($D14=0,SUMIFS('RPS Targets (%)'!AB:AB,'RPS Targets (%)'!$B:$B,$A14)*INDEX('RPS-Applicable Sales %'!$B$3:$AF$52,MATCH($A14,'RPS-Applicable Sales %'!$A$3:$A$52,0),MATCH(K$2,'RPS-Applicable Sales %'!$B$2:$AF$2,0))*$G14,SUMIFS('RPS Targets (%)'!AB:AB,'RPS Targets (%)'!$B:$B,$A14)*INDEX('RPS-Applicable Sales %'!$B$3:$AF$52,MATCH($A14,'RPS-Applicable Sales %'!$A$3:$A$52,0),MATCH(K$2,'RPS-Applicable Sales %'!$B$2:$AF$2,0)))</f>
        <v>5.4254275875851386E-3</v>
      </c>
      <c r="L14" s="76">
        <f>IF($D14=0,SUMIFS('RPS Targets (%)'!AC:AC,'RPS Targets (%)'!$B:$B,$A14)*INDEX('RPS-Applicable Sales %'!$B$3:$AF$52,MATCH($A14,'RPS-Applicable Sales %'!$A$3:$A$52,0),MATCH(L$2,'RPS-Applicable Sales %'!$B$2:$AF$2,0))*$G14,SUMIFS('RPS Targets (%)'!AC:AC,'RPS Targets (%)'!$B:$B,$A14)*INDEX('RPS-Applicable Sales %'!$B$3:$AF$52,MATCH($A14,'RPS-Applicable Sales %'!$A$3:$A$52,0),MATCH(L$2,'RPS-Applicable Sales %'!$B$2:$AF$2,0)))</f>
        <v>5.5026271374641134E-3</v>
      </c>
      <c r="M14" s="76">
        <f>IF($D14=0,SUMIFS('RPS Targets (%)'!AD:AD,'RPS Targets (%)'!$B:$B,$A14)*INDEX('RPS-Applicable Sales %'!$B$3:$AF$52,MATCH($A14,'RPS-Applicable Sales %'!$A$3:$A$52,0),MATCH(M$2,'RPS-Applicable Sales %'!$B$2:$AF$2,0))*$G14,SUMIFS('RPS Targets (%)'!AD:AD,'RPS Targets (%)'!$B:$B,$A14)*INDEX('RPS-Applicable Sales %'!$B$3:$AF$52,MATCH($A14,'RPS-Applicable Sales %'!$A$3:$A$52,0),MATCH(M$2,'RPS-Applicable Sales %'!$B$2:$AF$2,0)))</f>
        <v>5.4958874350019464E-3</v>
      </c>
      <c r="N14" s="76">
        <f>IF($D14=0,SUMIFS('RPS Targets (%)'!AE:AE,'RPS Targets (%)'!$B:$B,$A14)*INDEX('RPS-Applicable Sales %'!$B$3:$AF$52,MATCH($A14,'RPS-Applicable Sales %'!$A$3:$A$52,0),MATCH(N$2,'RPS-Applicable Sales %'!$B$2:$AF$2,0))*$G14,SUMIFS('RPS Targets (%)'!AE:AE,'RPS Targets (%)'!$B:$B,$A14)*INDEX('RPS-Applicable Sales %'!$B$3:$AF$52,MATCH($A14,'RPS-Applicable Sales %'!$A$3:$A$52,0),MATCH(N$2,'RPS-Applicable Sales %'!$B$2:$AF$2,0)))</f>
        <v>5.4543452737601979E-3</v>
      </c>
      <c r="O14" s="76">
        <f>IF($D14=0,SUMIFS('RPS Targets (%)'!AF:AF,'RPS Targets (%)'!$B:$B,$A14)*INDEX('RPS-Applicable Sales %'!$B$3:$AF$52,MATCH($A14,'RPS-Applicable Sales %'!$A$3:$A$52,0),MATCH(O$2,'RPS-Applicable Sales %'!$B$2:$AF$2,0))*$G14,SUMIFS('RPS Targets (%)'!AF:AF,'RPS Targets (%)'!$B:$B,$A14)*INDEX('RPS-Applicable Sales %'!$B$3:$AF$52,MATCH($A14,'RPS-Applicable Sales %'!$A$3:$A$52,0),MATCH(O$2,'RPS-Applicable Sales %'!$B$2:$AF$2,0)))</f>
        <v>5.4034129838908861E-3</v>
      </c>
      <c r="P14" s="76">
        <f>IF($D14=0,SUMIFS('RPS Targets (%)'!AG:AG,'RPS Targets (%)'!$B:$B,$A14)*INDEX('RPS-Applicable Sales %'!$B$3:$AF$52,MATCH($A14,'RPS-Applicable Sales %'!$A$3:$A$52,0),MATCH(P$2,'RPS-Applicable Sales %'!$B$2:$AF$2,0))*$G14,SUMIFS('RPS Targets (%)'!AG:AG,'RPS Targets (%)'!$B:$B,$A14)*INDEX('RPS-Applicable Sales %'!$B$3:$AF$52,MATCH($A14,'RPS-Applicable Sales %'!$A$3:$A$52,0),MATCH(P$2,'RPS-Applicable Sales %'!$B$2:$AF$2,0)))</f>
        <v>5.3666485676794528E-3</v>
      </c>
      <c r="Q14" s="76">
        <f>IF($D14=0,SUMIFS('RPS Targets (%)'!AH:AH,'RPS Targets (%)'!$B:$B,$A14)*INDEX('RPS-Applicable Sales %'!$B$3:$AF$52,MATCH($A14,'RPS-Applicable Sales %'!$A$3:$A$52,0),MATCH(Q$2,'RPS-Applicable Sales %'!$B$2:$AF$2,0))*$G14,SUMIFS('RPS Targets (%)'!AH:AH,'RPS Targets (%)'!$B:$B,$A14)*INDEX('RPS-Applicable Sales %'!$B$3:$AF$52,MATCH($A14,'RPS-Applicable Sales %'!$A$3:$A$52,0),MATCH(Q$2,'RPS-Applicable Sales %'!$B$2:$AF$2,0)))</f>
        <v>5.3523452874983295E-3</v>
      </c>
      <c r="R14" s="76">
        <f>IF($D14=0,SUMIFS('RPS Targets (%)'!AI:AI,'RPS Targets (%)'!$B:$B,$A14)*INDEX('RPS-Applicable Sales %'!$B$3:$AF$52,MATCH($A14,'RPS-Applicable Sales %'!$A$3:$A$52,0),MATCH(R$2,'RPS-Applicable Sales %'!$B$2:$AF$2,0))*$G14,SUMIFS('RPS Targets (%)'!AI:AI,'RPS Targets (%)'!$B:$B,$A14)*INDEX('RPS-Applicable Sales %'!$B$3:$AF$52,MATCH($A14,'RPS-Applicable Sales %'!$A$3:$A$52,0),MATCH(R$2,'RPS-Applicable Sales %'!$B$2:$AF$2,0)))</f>
        <v>5.3230938155600033E-3</v>
      </c>
      <c r="S14" s="76">
        <f>IF($D14=0,SUMIFS('RPS Targets (%)'!AJ:AJ,'RPS Targets (%)'!$B:$B,$A14)*INDEX('RPS-Applicable Sales %'!$B$3:$AF$52,MATCH($A14,'RPS-Applicable Sales %'!$A$3:$A$52,0),MATCH(S$2,'RPS-Applicable Sales %'!$B$2:$AF$2,0))*$G14,SUMIFS('RPS Targets (%)'!AJ:AJ,'RPS Targets (%)'!$B:$B,$A14)*INDEX('RPS-Applicable Sales %'!$B$3:$AF$52,MATCH($A14,'RPS-Applicable Sales %'!$A$3:$A$52,0),MATCH(S$2,'RPS-Applicable Sales %'!$B$2:$AF$2,0)))</f>
        <v>5.3073527109986623E-3</v>
      </c>
      <c r="T14" s="76">
        <f>IF($D14=0,SUMIFS('RPS Targets (%)'!AK:AK,'RPS Targets (%)'!$B:$B,$A14)*INDEX('RPS-Applicable Sales %'!$B$3:$AF$52,MATCH($A14,'RPS-Applicable Sales %'!$A$3:$A$52,0),MATCH(T$2,'RPS-Applicable Sales %'!$B$2:$AF$2,0))*$G14,SUMIFS('RPS Targets (%)'!AK:AK,'RPS Targets (%)'!$B:$B,$A14)*INDEX('RPS-Applicable Sales %'!$B$3:$AF$52,MATCH($A14,'RPS-Applicable Sales %'!$A$3:$A$52,0),MATCH(T$2,'RPS-Applicable Sales %'!$B$2:$AF$2,0)))</f>
        <v>5.2714155730979716E-3</v>
      </c>
      <c r="U14" s="76">
        <f>IF($D14=0,SUMIFS('RPS Targets (%)'!AL:AL,'RPS Targets (%)'!$B:$B,$A14)*INDEX('RPS-Applicable Sales %'!$B$3:$AF$52,MATCH($A14,'RPS-Applicable Sales %'!$A$3:$A$52,0),MATCH(U$2,'RPS-Applicable Sales %'!$B$2:$AF$2,0))*$G14,SUMIFS('RPS Targets (%)'!AL:AL,'RPS Targets (%)'!$B:$B,$A14)*INDEX('RPS-Applicable Sales %'!$B$3:$AF$52,MATCH($A14,'RPS-Applicable Sales %'!$A$3:$A$52,0),MATCH(U$2,'RPS-Applicable Sales %'!$B$2:$AF$2,0)))</f>
        <v>5.2484189606491838E-3</v>
      </c>
      <c r="V14" s="76">
        <f>IF($D14=0,SUMIFS('RPS Targets (%)'!AM:AM,'RPS Targets (%)'!$B:$B,$A14)*INDEX('RPS-Applicable Sales %'!$B$3:$AF$52,MATCH($A14,'RPS-Applicable Sales %'!$A$3:$A$52,0),MATCH(V$2,'RPS-Applicable Sales %'!$B$2:$AF$2,0))*$G14,SUMIFS('RPS Targets (%)'!AM:AM,'RPS Targets (%)'!$B:$B,$A14)*INDEX('RPS-Applicable Sales %'!$B$3:$AF$52,MATCH($A14,'RPS-Applicable Sales %'!$A$3:$A$52,0),MATCH(V$2,'RPS-Applicable Sales %'!$B$2:$AF$2,0)))</f>
        <v>5.2266436383439016E-3</v>
      </c>
      <c r="W14" s="76">
        <f>IF($D14=0,SUMIFS('RPS Targets (%)'!AN:AN,'RPS Targets (%)'!$B:$B,$A14)*INDEX('RPS-Applicable Sales %'!$B$3:$AF$52,MATCH($A14,'RPS-Applicable Sales %'!$A$3:$A$52,0),MATCH(W$2,'RPS-Applicable Sales %'!$B$2:$AF$2,0))*$G14,SUMIFS('RPS Targets (%)'!AN:AN,'RPS Targets (%)'!$B:$B,$A14)*INDEX('RPS-Applicable Sales %'!$B$3:$AF$52,MATCH($A14,'RPS-Applicable Sales %'!$A$3:$A$52,0),MATCH(W$2,'RPS-Applicable Sales %'!$B$2:$AF$2,0)))</f>
        <v>5.1849018997907198E-3</v>
      </c>
      <c r="X14" s="76">
        <f>IF($D14=0,SUMIFS('RPS Targets (%)'!AO:AO,'RPS Targets (%)'!$B:$B,$A14)*INDEX('RPS-Applicable Sales %'!$B$3:$AF$52,MATCH($A14,'RPS-Applicable Sales %'!$A$3:$A$52,0),MATCH(X$2,'RPS-Applicable Sales %'!$B$2:$AF$2,0))*$G14,SUMIFS('RPS Targets (%)'!AO:AO,'RPS Targets (%)'!$B:$B,$A14)*INDEX('RPS-Applicable Sales %'!$B$3:$AF$52,MATCH($A14,'RPS-Applicable Sales %'!$A$3:$A$52,0),MATCH(X$2,'RPS-Applicable Sales %'!$B$2:$AF$2,0)))</f>
        <v>5.151810272495486E-3</v>
      </c>
      <c r="Y14" s="76">
        <f>IF($D14=0,SUMIFS('RPS Targets (%)'!AP:AP,'RPS Targets (%)'!$B:$B,$A14)*INDEX('RPS-Applicable Sales %'!$B$3:$AF$52,MATCH($A14,'RPS-Applicable Sales %'!$A$3:$A$52,0),MATCH(Y$2,'RPS-Applicable Sales %'!$B$2:$AF$2,0))*$G14,SUMIFS('RPS Targets (%)'!AP:AP,'RPS Targets (%)'!$B:$B,$A14)*INDEX('RPS-Applicable Sales %'!$B$3:$AF$52,MATCH($A14,'RPS-Applicable Sales %'!$A$3:$A$52,0),MATCH(Y$2,'RPS-Applicable Sales %'!$B$2:$AF$2,0)))</f>
        <v>5.1218152746332138E-3</v>
      </c>
      <c r="Z14" s="76">
        <f>IF($D14=0,SUMIFS('RPS Targets (%)'!AQ:AQ,'RPS Targets (%)'!$B:$B,$A14)*INDEX('RPS-Applicable Sales %'!$B$3:$AF$52,MATCH($A14,'RPS-Applicable Sales %'!$A$3:$A$52,0),MATCH(Z$2,'RPS-Applicable Sales %'!$B$2:$AF$2,0))*$G14,SUMIFS('RPS Targets (%)'!AQ:AQ,'RPS Targets (%)'!$B:$B,$A14)*INDEX('RPS-Applicable Sales %'!$B$3:$AF$52,MATCH($A14,'RPS-Applicable Sales %'!$A$3:$A$52,0),MATCH(Z$2,'RPS-Applicable Sales %'!$B$2:$AF$2,0)))</f>
        <v>5.0849601649842983E-3</v>
      </c>
      <c r="AA14" s="76">
        <f>IF($D14=0,SUMIFS('RPS Targets (%)'!AR:AR,'RPS Targets (%)'!$B:$B,$A14)*INDEX('RPS-Applicable Sales %'!$B$3:$AF$52,MATCH($A14,'RPS-Applicable Sales %'!$A$3:$A$52,0),MATCH(AA$2,'RPS-Applicable Sales %'!$B$2:$AF$2,0))*$G14,SUMIFS('RPS Targets (%)'!AR:AR,'RPS Targets (%)'!$B:$B,$A14)*INDEX('RPS-Applicable Sales %'!$B$3:$AF$52,MATCH($A14,'RPS-Applicable Sales %'!$A$3:$A$52,0),MATCH(AA$2,'RPS-Applicable Sales %'!$B$2:$AF$2,0)))</f>
        <v>5.0681551090314726E-3</v>
      </c>
      <c r="AB14" s="76">
        <f>IF($D14=0,SUMIFS('RPS Targets (%)'!AS:AS,'RPS Targets (%)'!$B:$B,$A14)*INDEX('RPS-Applicable Sales %'!$B$3:$AF$52,MATCH($A14,'RPS-Applicable Sales %'!$A$3:$A$52,0),MATCH(AB$2,'RPS-Applicable Sales %'!$B$2:$AF$2,0))*$G14,SUMIFS('RPS Targets (%)'!AS:AS,'RPS Targets (%)'!$B:$B,$A14)*INDEX('RPS-Applicable Sales %'!$B$3:$AF$52,MATCH($A14,'RPS-Applicable Sales %'!$A$3:$A$52,0),MATCH(AB$2,'RPS-Applicable Sales %'!$B$2:$AF$2,0)))</f>
        <v>5.0596138429443473E-3</v>
      </c>
      <c r="AC14" s="76">
        <f>IF($D14=0,SUMIFS('RPS Targets (%)'!AT:AT,'RPS Targets (%)'!$B:$B,$A14)*INDEX('RPS-Applicable Sales %'!$B$3:$AF$52,MATCH($A14,'RPS-Applicable Sales %'!$A$3:$A$52,0),MATCH(AC$2,'RPS-Applicable Sales %'!$B$2:$AF$2,0))*$G14,SUMIFS('RPS Targets (%)'!AT:AT,'RPS Targets (%)'!$B:$B,$A14)*INDEX('RPS-Applicable Sales %'!$B$3:$AF$52,MATCH($A14,'RPS-Applicable Sales %'!$A$3:$A$52,0),MATCH(AC$2,'RPS-Applicable Sales %'!$B$2:$AF$2,0)))</f>
        <v>5.041998638213396E-3</v>
      </c>
      <c r="AD14" s="76">
        <f>IF($D14=0,SUMIFS('RPS Targets (%)'!AU:AU,'RPS Targets (%)'!$B:$B,$A14)*INDEX('RPS-Applicable Sales %'!$B$3:$AF$52,MATCH($A14,'RPS-Applicable Sales %'!$A$3:$A$52,0),MATCH(AD$2,'RPS-Applicable Sales %'!$B$2:$AF$2,0))*$G14,SUMIFS('RPS Targets (%)'!AU:AU,'RPS Targets (%)'!$B:$B,$A14)*INDEX('RPS-Applicable Sales %'!$B$3:$AF$52,MATCH($A14,'RPS-Applicable Sales %'!$A$3:$A$52,0),MATCH(AD$2,'RPS-Applicable Sales %'!$B$2:$AF$2,0)))</f>
        <v>5.0157278001911896E-3</v>
      </c>
      <c r="AE14" s="76">
        <f>IF($D14=0,SUMIFS('RPS Targets (%)'!AV:AV,'RPS Targets (%)'!$B:$B,$A14)*INDEX('RPS-Applicable Sales %'!$B$3:$AF$52,MATCH($A14,'RPS-Applicable Sales %'!$A$3:$A$52,0),MATCH(AE$2,'RPS-Applicable Sales %'!$B$2:$AF$2,0))*$G14,SUMIFS('RPS Targets (%)'!AV:AV,'RPS Targets (%)'!$B:$B,$A14)*INDEX('RPS-Applicable Sales %'!$B$3:$AF$52,MATCH($A14,'RPS-Applicable Sales %'!$A$3:$A$52,0),MATCH(AE$2,'RPS-Applicable Sales %'!$B$2:$AF$2,0)))</f>
        <v>4.9792080292744975E-3</v>
      </c>
      <c r="AF14" s="76">
        <f>IF($D14=0,SUMIFS('RPS Targets (%)'!AW:AW,'RPS Targets (%)'!$B:$B,$A14)*INDEX('RPS-Applicable Sales %'!$B$3:$AF$52,MATCH($A14,'RPS-Applicable Sales %'!$A$3:$A$52,0),MATCH(AF$2,'RPS-Applicable Sales %'!$B$2:$AF$2,0))*$G14,SUMIFS('RPS Targets (%)'!AW:AW,'RPS Targets (%)'!$B:$B,$A14)*INDEX('RPS-Applicable Sales %'!$B$3:$AF$52,MATCH($A14,'RPS-Applicable Sales %'!$A$3:$A$52,0),MATCH(AF$2,'RPS-Applicable Sales %'!$B$2:$AF$2,0)))</f>
        <v>4.9500935758550043E-3</v>
      </c>
      <c r="AG14" s="76">
        <f>IF($D14=0,SUMIFS('RPS Targets (%)'!AX:AX,'RPS Targets (%)'!$B:$B,$A14)*INDEX('RPS-Applicable Sales %'!$B$3:$AF$52,MATCH($A14,'RPS-Applicable Sales %'!$A$3:$A$52,0),MATCH(AG$2,'RPS-Applicable Sales %'!$B$2:$AF$2,0))*$G14,SUMIFS('RPS Targets (%)'!AX:AX,'RPS Targets (%)'!$B:$B,$A14)*INDEX('RPS-Applicable Sales %'!$B$3:$AF$52,MATCH($A14,'RPS-Applicable Sales %'!$A$3:$A$52,0),MATCH(AG$2,'RPS-Applicable Sales %'!$B$2:$AF$2,0)))</f>
        <v>4.9231818141211416E-3</v>
      </c>
      <c r="AH14" s="76">
        <f>IF($D14=0,SUMIFS('RPS Targets (%)'!AY:AY,'RPS Targets (%)'!$B:$B,$A14)*INDEX('RPS-Applicable Sales %'!$B$3:$AF$52,MATCH($A14,'RPS-Applicable Sales %'!$A$3:$A$52,0),MATCH(AH$2,'RPS-Applicable Sales %'!$B$2:$AF$2,0))*$G14,SUMIFS('RPS Targets (%)'!AY:AY,'RPS Targets (%)'!$B:$B,$A14)*INDEX('RPS-Applicable Sales %'!$B$3:$AF$52,MATCH($A14,'RPS-Applicable Sales %'!$A$3:$A$52,0),MATCH(AH$2,'RPS-Applicable Sales %'!$B$2:$AF$2,0)))</f>
        <v>4.8955307486215913E-3</v>
      </c>
      <c r="AI14" s="76">
        <f>IF($D14=0,SUMIFS('RPS Targets (%)'!AZ:AZ,'RPS Targets (%)'!$B:$B,$A14)*INDEX('RPS-Applicable Sales %'!$B$3:$AF$52,MATCH($A14,'RPS-Applicable Sales %'!$A$3:$A$52,0),MATCH(AI$2,'RPS-Applicable Sales %'!$B$2:$AF$2,0))*$G14,SUMIFS('RPS Targets (%)'!AZ:AZ,'RPS Targets (%)'!$B:$B,$A14)*INDEX('RPS-Applicable Sales %'!$B$3:$AF$52,MATCH($A14,'RPS-Applicable Sales %'!$A$3:$A$52,0),MATCH(AI$2,'RPS-Applicable Sales %'!$B$2:$AF$2,0)))</f>
        <v>4.8536798993188204E-3</v>
      </c>
      <c r="AJ14" s="76">
        <f>IF($D14=0,SUMIFS('RPS Targets (%)'!BA:BA,'RPS Targets (%)'!$B:$B,$A14)*INDEX('RPS-Applicable Sales %'!$B$3:$AF$52,MATCH($A14,'RPS-Applicable Sales %'!$A$3:$A$52,0),MATCH(AJ$2,'RPS-Applicable Sales %'!$B$2:$AF$2,0))*$G14,SUMIFS('RPS Targets (%)'!BA:BA,'RPS Targets (%)'!$B:$B,$A14)*INDEX('RPS-Applicable Sales %'!$B$3:$AF$52,MATCH($A14,'RPS-Applicable Sales %'!$A$3:$A$52,0),MATCH(AJ$2,'RPS-Applicable Sales %'!$B$2:$AF$2,0)))</f>
        <v>4.8217476935607986E-3</v>
      </c>
      <c r="AK14" s="76">
        <f>IF($D14=0,SUMIFS('RPS Targets (%)'!BB:BB,'RPS Targets (%)'!$B:$B,$A14)*INDEX('RPS-Applicable Sales %'!$B$3:$AF$52,MATCH($A14,'RPS-Applicable Sales %'!$A$3:$A$52,0),MATCH(AK$2,'RPS-Applicable Sales %'!$B$2:$AF$2,0))*$G14,SUMIFS('RPS Targets (%)'!BB:BB,'RPS Targets (%)'!$B:$B,$A14)*INDEX('RPS-Applicable Sales %'!$B$3:$AF$52,MATCH($A14,'RPS-Applicable Sales %'!$A$3:$A$52,0),MATCH(AK$2,'RPS-Applicable Sales %'!$B$2:$AF$2,0)))</f>
        <v>4.7941624181687221E-3</v>
      </c>
      <c r="AL14" s="76">
        <f>IF($D14=0,SUMIFS('RPS Targets (%)'!BC:BC,'RPS Targets (%)'!$B:$B,$A14)*INDEX('RPS-Applicable Sales %'!$B$3:$AF$52,MATCH($A14,'RPS-Applicable Sales %'!$A$3:$A$52,0),MATCH(AL$2,'RPS-Applicable Sales %'!$B$2:$AF$2,0))*$G14,SUMIFS('RPS Targets (%)'!BC:BC,'RPS Targets (%)'!$B:$B,$A14)*INDEX('RPS-Applicable Sales %'!$B$3:$AF$52,MATCH($A14,'RPS-Applicable Sales %'!$A$3:$A$52,0),MATCH(AL$2,'RPS-Applicable Sales %'!$B$2:$AF$2,0)))</f>
        <v>4.7537954100584793E-3</v>
      </c>
    </row>
    <row r="15" spans="1:38" x14ac:dyDescent="0.25">
      <c r="A15" s="97" t="s">
        <v>32</v>
      </c>
      <c r="B15" s="97" t="b">
        <f>IFERROR(INDEX('RPS Targets (%)'!$A:$A,MATCH(A15,'RPS Targets (%)'!$B:$B,0)),FALSE)</f>
        <v>0</v>
      </c>
      <c r="C15" s="108">
        <f>MIN(SUMIFS('RPS-Applicable Sales'!C:C,'RPS-Applicable Sales'!$A:$A,$A15)/SUMIFS('Statewide Sales'!B:B,'Statewide Sales'!$A:$A,$A15),1)</f>
        <v>0</v>
      </c>
      <c r="D15" s="115">
        <f t="shared" si="0"/>
        <v>0</v>
      </c>
      <c r="E15" s="76">
        <f>IF(B15=TRUE,SUMIFS('SY RPS values'!$J$27:$BG$27,'SY RPS values'!$J$1:$BG$1,A15),0)</f>
        <v>0</v>
      </c>
      <c r="F15" s="76">
        <f>SUMIFS('RPS Targets (%)'!Y:Y,'RPS Targets (%)'!$B:$B,$A15)</f>
        <v>0</v>
      </c>
      <c r="G15" s="108">
        <f t="shared" si="1"/>
        <v>0</v>
      </c>
      <c r="H15" s="103">
        <f>IF($D15=0,SUMIFS('RPS Targets (%)'!Y:Y,'RPS Targets (%)'!$B:$B,$A15)*INDEX('RPS-Applicable Sales %'!$B$3:$AF$52,MATCH($A15,'RPS-Applicable Sales %'!$A$3:$A$52,0),MATCH(H$2,'RPS-Applicable Sales %'!$B$2:$AF$2,0))*$G15,SUMIFS('RPS Targets (%)'!Y:Y,'RPS Targets (%)'!$B:$B,$A15)*INDEX('RPS-Applicable Sales %'!$B$3:$AF$52,MATCH($A15,'RPS-Applicable Sales %'!$A$3:$A$52,0),MATCH(H$2,'RPS-Applicable Sales %'!$B$2:$AF$2,0)))</f>
        <v>0</v>
      </c>
      <c r="I15" s="76">
        <f>IF($D15=0,SUMIFS('RPS Targets (%)'!Z:Z,'RPS Targets (%)'!$B:$B,$A15)*INDEX('RPS-Applicable Sales %'!$B$3:$AF$52,MATCH($A15,'RPS-Applicable Sales %'!$A$3:$A$52,0),MATCH(I$2,'RPS-Applicable Sales %'!$B$2:$AF$2,0))*$G15,SUMIFS('RPS Targets (%)'!Z:Z,'RPS Targets (%)'!$B:$B,$A15)*INDEX('RPS-Applicable Sales %'!$B$3:$AF$52,MATCH($A15,'RPS-Applicable Sales %'!$A$3:$A$52,0),MATCH(I$2,'RPS-Applicable Sales %'!$B$2:$AF$2,0)))</f>
        <v>0</v>
      </c>
      <c r="J15" s="76">
        <f>IF($D15=0,SUMIFS('RPS Targets (%)'!AA:AA,'RPS Targets (%)'!$B:$B,$A15)*INDEX('RPS-Applicable Sales %'!$B$3:$AF$52,MATCH($A15,'RPS-Applicable Sales %'!$A$3:$A$52,0),MATCH(J$2,'RPS-Applicable Sales %'!$B$2:$AF$2,0))*$G15,SUMIFS('RPS Targets (%)'!AA:AA,'RPS Targets (%)'!$B:$B,$A15)*INDEX('RPS-Applicable Sales %'!$B$3:$AF$52,MATCH($A15,'RPS-Applicable Sales %'!$A$3:$A$52,0),MATCH(J$2,'RPS-Applicable Sales %'!$B$2:$AF$2,0)))</f>
        <v>0</v>
      </c>
      <c r="K15" s="76">
        <f>IF($D15=0,SUMIFS('RPS Targets (%)'!AB:AB,'RPS Targets (%)'!$B:$B,$A15)*INDEX('RPS-Applicable Sales %'!$B$3:$AF$52,MATCH($A15,'RPS-Applicable Sales %'!$A$3:$A$52,0),MATCH(K$2,'RPS-Applicable Sales %'!$B$2:$AF$2,0))*$G15,SUMIFS('RPS Targets (%)'!AB:AB,'RPS Targets (%)'!$B:$B,$A15)*INDEX('RPS-Applicable Sales %'!$B$3:$AF$52,MATCH($A15,'RPS-Applicable Sales %'!$A$3:$A$52,0),MATCH(K$2,'RPS-Applicable Sales %'!$B$2:$AF$2,0)))</f>
        <v>0</v>
      </c>
      <c r="L15" s="76">
        <f>IF($D15=0,SUMIFS('RPS Targets (%)'!AC:AC,'RPS Targets (%)'!$B:$B,$A15)*INDEX('RPS-Applicable Sales %'!$B$3:$AF$52,MATCH($A15,'RPS-Applicable Sales %'!$A$3:$A$52,0),MATCH(L$2,'RPS-Applicable Sales %'!$B$2:$AF$2,0))*$G15,SUMIFS('RPS Targets (%)'!AC:AC,'RPS Targets (%)'!$B:$B,$A15)*INDEX('RPS-Applicable Sales %'!$B$3:$AF$52,MATCH($A15,'RPS-Applicable Sales %'!$A$3:$A$52,0),MATCH(L$2,'RPS-Applicable Sales %'!$B$2:$AF$2,0)))</f>
        <v>0</v>
      </c>
      <c r="M15" s="76">
        <f>IF($D15=0,SUMIFS('RPS Targets (%)'!AD:AD,'RPS Targets (%)'!$B:$B,$A15)*INDEX('RPS-Applicable Sales %'!$B$3:$AF$52,MATCH($A15,'RPS-Applicable Sales %'!$A$3:$A$52,0),MATCH(M$2,'RPS-Applicable Sales %'!$B$2:$AF$2,0))*$G15,SUMIFS('RPS Targets (%)'!AD:AD,'RPS Targets (%)'!$B:$B,$A15)*INDEX('RPS-Applicable Sales %'!$B$3:$AF$52,MATCH($A15,'RPS-Applicable Sales %'!$A$3:$A$52,0),MATCH(M$2,'RPS-Applicable Sales %'!$B$2:$AF$2,0)))</f>
        <v>0</v>
      </c>
      <c r="N15" s="76">
        <f>IF($D15=0,SUMIFS('RPS Targets (%)'!AE:AE,'RPS Targets (%)'!$B:$B,$A15)*INDEX('RPS-Applicable Sales %'!$B$3:$AF$52,MATCH($A15,'RPS-Applicable Sales %'!$A$3:$A$52,0),MATCH(N$2,'RPS-Applicable Sales %'!$B$2:$AF$2,0))*$G15,SUMIFS('RPS Targets (%)'!AE:AE,'RPS Targets (%)'!$B:$B,$A15)*INDEX('RPS-Applicable Sales %'!$B$3:$AF$52,MATCH($A15,'RPS-Applicable Sales %'!$A$3:$A$52,0),MATCH(N$2,'RPS-Applicable Sales %'!$B$2:$AF$2,0)))</f>
        <v>0</v>
      </c>
      <c r="O15" s="76">
        <f>IF($D15=0,SUMIFS('RPS Targets (%)'!AF:AF,'RPS Targets (%)'!$B:$B,$A15)*INDEX('RPS-Applicable Sales %'!$B$3:$AF$52,MATCH($A15,'RPS-Applicable Sales %'!$A$3:$A$52,0),MATCH(O$2,'RPS-Applicable Sales %'!$B$2:$AF$2,0))*$G15,SUMIFS('RPS Targets (%)'!AF:AF,'RPS Targets (%)'!$B:$B,$A15)*INDEX('RPS-Applicable Sales %'!$B$3:$AF$52,MATCH($A15,'RPS-Applicable Sales %'!$A$3:$A$52,0),MATCH(O$2,'RPS-Applicable Sales %'!$B$2:$AF$2,0)))</f>
        <v>0</v>
      </c>
      <c r="P15" s="76">
        <f>IF($D15=0,SUMIFS('RPS Targets (%)'!AG:AG,'RPS Targets (%)'!$B:$B,$A15)*INDEX('RPS-Applicable Sales %'!$B$3:$AF$52,MATCH($A15,'RPS-Applicable Sales %'!$A$3:$A$52,0),MATCH(P$2,'RPS-Applicable Sales %'!$B$2:$AF$2,0))*$G15,SUMIFS('RPS Targets (%)'!AG:AG,'RPS Targets (%)'!$B:$B,$A15)*INDEX('RPS-Applicable Sales %'!$B$3:$AF$52,MATCH($A15,'RPS-Applicable Sales %'!$A$3:$A$52,0),MATCH(P$2,'RPS-Applicable Sales %'!$B$2:$AF$2,0)))</f>
        <v>0</v>
      </c>
      <c r="Q15" s="76">
        <f>IF($D15=0,SUMIFS('RPS Targets (%)'!AH:AH,'RPS Targets (%)'!$B:$B,$A15)*INDEX('RPS-Applicable Sales %'!$B$3:$AF$52,MATCH($A15,'RPS-Applicable Sales %'!$A$3:$A$52,0),MATCH(Q$2,'RPS-Applicable Sales %'!$B$2:$AF$2,0))*$G15,SUMIFS('RPS Targets (%)'!AH:AH,'RPS Targets (%)'!$B:$B,$A15)*INDEX('RPS-Applicable Sales %'!$B$3:$AF$52,MATCH($A15,'RPS-Applicable Sales %'!$A$3:$A$52,0),MATCH(Q$2,'RPS-Applicable Sales %'!$B$2:$AF$2,0)))</f>
        <v>0</v>
      </c>
      <c r="R15" s="76">
        <f>IF($D15=0,SUMIFS('RPS Targets (%)'!AI:AI,'RPS Targets (%)'!$B:$B,$A15)*INDEX('RPS-Applicable Sales %'!$B$3:$AF$52,MATCH($A15,'RPS-Applicable Sales %'!$A$3:$A$52,0),MATCH(R$2,'RPS-Applicable Sales %'!$B$2:$AF$2,0))*$G15,SUMIFS('RPS Targets (%)'!AI:AI,'RPS Targets (%)'!$B:$B,$A15)*INDEX('RPS-Applicable Sales %'!$B$3:$AF$52,MATCH($A15,'RPS-Applicable Sales %'!$A$3:$A$52,0),MATCH(R$2,'RPS-Applicable Sales %'!$B$2:$AF$2,0)))</f>
        <v>0</v>
      </c>
      <c r="S15" s="76">
        <f>IF($D15=0,SUMIFS('RPS Targets (%)'!AJ:AJ,'RPS Targets (%)'!$B:$B,$A15)*INDEX('RPS-Applicable Sales %'!$B$3:$AF$52,MATCH($A15,'RPS-Applicable Sales %'!$A$3:$A$52,0),MATCH(S$2,'RPS-Applicable Sales %'!$B$2:$AF$2,0))*$G15,SUMIFS('RPS Targets (%)'!AJ:AJ,'RPS Targets (%)'!$B:$B,$A15)*INDEX('RPS-Applicable Sales %'!$B$3:$AF$52,MATCH($A15,'RPS-Applicable Sales %'!$A$3:$A$52,0),MATCH(S$2,'RPS-Applicable Sales %'!$B$2:$AF$2,0)))</f>
        <v>0</v>
      </c>
      <c r="T15" s="76">
        <f>IF($D15=0,SUMIFS('RPS Targets (%)'!AK:AK,'RPS Targets (%)'!$B:$B,$A15)*INDEX('RPS-Applicable Sales %'!$B$3:$AF$52,MATCH($A15,'RPS-Applicable Sales %'!$A$3:$A$52,0),MATCH(T$2,'RPS-Applicable Sales %'!$B$2:$AF$2,0))*$G15,SUMIFS('RPS Targets (%)'!AK:AK,'RPS Targets (%)'!$B:$B,$A15)*INDEX('RPS-Applicable Sales %'!$B$3:$AF$52,MATCH($A15,'RPS-Applicable Sales %'!$A$3:$A$52,0),MATCH(T$2,'RPS-Applicable Sales %'!$B$2:$AF$2,0)))</f>
        <v>0</v>
      </c>
      <c r="U15" s="76">
        <f>IF($D15=0,SUMIFS('RPS Targets (%)'!AL:AL,'RPS Targets (%)'!$B:$B,$A15)*INDEX('RPS-Applicable Sales %'!$B$3:$AF$52,MATCH($A15,'RPS-Applicable Sales %'!$A$3:$A$52,0),MATCH(U$2,'RPS-Applicable Sales %'!$B$2:$AF$2,0))*$G15,SUMIFS('RPS Targets (%)'!AL:AL,'RPS Targets (%)'!$B:$B,$A15)*INDEX('RPS-Applicable Sales %'!$B$3:$AF$52,MATCH($A15,'RPS-Applicable Sales %'!$A$3:$A$52,0),MATCH(U$2,'RPS-Applicable Sales %'!$B$2:$AF$2,0)))</f>
        <v>0</v>
      </c>
      <c r="V15" s="76">
        <f>IF($D15=0,SUMIFS('RPS Targets (%)'!AM:AM,'RPS Targets (%)'!$B:$B,$A15)*INDEX('RPS-Applicable Sales %'!$B$3:$AF$52,MATCH($A15,'RPS-Applicable Sales %'!$A$3:$A$52,0),MATCH(V$2,'RPS-Applicable Sales %'!$B$2:$AF$2,0))*$G15,SUMIFS('RPS Targets (%)'!AM:AM,'RPS Targets (%)'!$B:$B,$A15)*INDEX('RPS-Applicable Sales %'!$B$3:$AF$52,MATCH($A15,'RPS-Applicable Sales %'!$A$3:$A$52,0),MATCH(V$2,'RPS-Applicable Sales %'!$B$2:$AF$2,0)))</f>
        <v>0</v>
      </c>
      <c r="W15" s="76">
        <f>IF($D15=0,SUMIFS('RPS Targets (%)'!AN:AN,'RPS Targets (%)'!$B:$B,$A15)*INDEX('RPS-Applicable Sales %'!$B$3:$AF$52,MATCH($A15,'RPS-Applicable Sales %'!$A$3:$A$52,0),MATCH(W$2,'RPS-Applicable Sales %'!$B$2:$AF$2,0))*$G15,SUMIFS('RPS Targets (%)'!AN:AN,'RPS Targets (%)'!$B:$B,$A15)*INDEX('RPS-Applicable Sales %'!$B$3:$AF$52,MATCH($A15,'RPS-Applicable Sales %'!$A$3:$A$52,0),MATCH(W$2,'RPS-Applicable Sales %'!$B$2:$AF$2,0)))</f>
        <v>0</v>
      </c>
      <c r="X15" s="76">
        <f>IF($D15=0,SUMIFS('RPS Targets (%)'!AO:AO,'RPS Targets (%)'!$B:$B,$A15)*INDEX('RPS-Applicable Sales %'!$B$3:$AF$52,MATCH($A15,'RPS-Applicable Sales %'!$A$3:$A$52,0),MATCH(X$2,'RPS-Applicable Sales %'!$B$2:$AF$2,0))*$G15,SUMIFS('RPS Targets (%)'!AO:AO,'RPS Targets (%)'!$B:$B,$A15)*INDEX('RPS-Applicable Sales %'!$B$3:$AF$52,MATCH($A15,'RPS-Applicable Sales %'!$A$3:$A$52,0),MATCH(X$2,'RPS-Applicable Sales %'!$B$2:$AF$2,0)))</f>
        <v>0</v>
      </c>
      <c r="Y15" s="76">
        <f>IF($D15=0,SUMIFS('RPS Targets (%)'!AP:AP,'RPS Targets (%)'!$B:$B,$A15)*INDEX('RPS-Applicable Sales %'!$B$3:$AF$52,MATCH($A15,'RPS-Applicable Sales %'!$A$3:$A$52,0),MATCH(Y$2,'RPS-Applicable Sales %'!$B$2:$AF$2,0))*$G15,SUMIFS('RPS Targets (%)'!AP:AP,'RPS Targets (%)'!$B:$B,$A15)*INDEX('RPS-Applicable Sales %'!$B$3:$AF$52,MATCH($A15,'RPS-Applicable Sales %'!$A$3:$A$52,0),MATCH(Y$2,'RPS-Applicable Sales %'!$B$2:$AF$2,0)))</f>
        <v>0</v>
      </c>
      <c r="Z15" s="76">
        <f>IF($D15=0,SUMIFS('RPS Targets (%)'!AQ:AQ,'RPS Targets (%)'!$B:$B,$A15)*INDEX('RPS-Applicable Sales %'!$B$3:$AF$52,MATCH($A15,'RPS-Applicable Sales %'!$A$3:$A$52,0),MATCH(Z$2,'RPS-Applicable Sales %'!$B$2:$AF$2,0))*$G15,SUMIFS('RPS Targets (%)'!AQ:AQ,'RPS Targets (%)'!$B:$B,$A15)*INDEX('RPS-Applicable Sales %'!$B$3:$AF$52,MATCH($A15,'RPS-Applicable Sales %'!$A$3:$A$52,0),MATCH(Z$2,'RPS-Applicable Sales %'!$B$2:$AF$2,0)))</f>
        <v>0</v>
      </c>
      <c r="AA15" s="76">
        <f>IF($D15=0,SUMIFS('RPS Targets (%)'!AR:AR,'RPS Targets (%)'!$B:$B,$A15)*INDEX('RPS-Applicable Sales %'!$B$3:$AF$52,MATCH($A15,'RPS-Applicable Sales %'!$A$3:$A$52,0),MATCH(AA$2,'RPS-Applicable Sales %'!$B$2:$AF$2,0))*$G15,SUMIFS('RPS Targets (%)'!AR:AR,'RPS Targets (%)'!$B:$B,$A15)*INDEX('RPS-Applicable Sales %'!$B$3:$AF$52,MATCH($A15,'RPS-Applicable Sales %'!$A$3:$A$52,0),MATCH(AA$2,'RPS-Applicable Sales %'!$B$2:$AF$2,0)))</f>
        <v>0</v>
      </c>
      <c r="AB15" s="76">
        <f>IF($D15=0,SUMIFS('RPS Targets (%)'!AS:AS,'RPS Targets (%)'!$B:$B,$A15)*INDEX('RPS-Applicable Sales %'!$B$3:$AF$52,MATCH($A15,'RPS-Applicable Sales %'!$A$3:$A$52,0),MATCH(AB$2,'RPS-Applicable Sales %'!$B$2:$AF$2,0))*$G15,SUMIFS('RPS Targets (%)'!AS:AS,'RPS Targets (%)'!$B:$B,$A15)*INDEX('RPS-Applicable Sales %'!$B$3:$AF$52,MATCH($A15,'RPS-Applicable Sales %'!$A$3:$A$52,0),MATCH(AB$2,'RPS-Applicable Sales %'!$B$2:$AF$2,0)))</f>
        <v>0</v>
      </c>
      <c r="AC15" s="76">
        <f>IF($D15=0,SUMIFS('RPS Targets (%)'!AT:AT,'RPS Targets (%)'!$B:$B,$A15)*INDEX('RPS-Applicable Sales %'!$B$3:$AF$52,MATCH($A15,'RPS-Applicable Sales %'!$A$3:$A$52,0),MATCH(AC$2,'RPS-Applicable Sales %'!$B$2:$AF$2,0))*$G15,SUMIFS('RPS Targets (%)'!AT:AT,'RPS Targets (%)'!$B:$B,$A15)*INDEX('RPS-Applicable Sales %'!$B$3:$AF$52,MATCH($A15,'RPS-Applicable Sales %'!$A$3:$A$52,0),MATCH(AC$2,'RPS-Applicable Sales %'!$B$2:$AF$2,0)))</f>
        <v>0</v>
      </c>
      <c r="AD15" s="76">
        <f>IF($D15=0,SUMIFS('RPS Targets (%)'!AU:AU,'RPS Targets (%)'!$B:$B,$A15)*INDEX('RPS-Applicable Sales %'!$B$3:$AF$52,MATCH($A15,'RPS-Applicable Sales %'!$A$3:$A$52,0),MATCH(AD$2,'RPS-Applicable Sales %'!$B$2:$AF$2,0))*$G15,SUMIFS('RPS Targets (%)'!AU:AU,'RPS Targets (%)'!$B:$B,$A15)*INDEX('RPS-Applicable Sales %'!$B$3:$AF$52,MATCH($A15,'RPS-Applicable Sales %'!$A$3:$A$52,0),MATCH(AD$2,'RPS-Applicable Sales %'!$B$2:$AF$2,0)))</f>
        <v>0</v>
      </c>
      <c r="AE15" s="76">
        <f>IF($D15=0,SUMIFS('RPS Targets (%)'!AV:AV,'RPS Targets (%)'!$B:$B,$A15)*INDEX('RPS-Applicable Sales %'!$B$3:$AF$52,MATCH($A15,'RPS-Applicable Sales %'!$A$3:$A$52,0),MATCH(AE$2,'RPS-Applicable Sales %'!$B$2:$AF$2,0))*$G15,SUMIFS('RPS Targets (%)'!AV:AV,'RPS Targets (%)'!$B:$B,$A15)*INDEX('RPS-Applicable Sales %'!$B$3:$AF$52,MATCH($A15,'RPS-Applicable Sales %'!$A$3:$A$52,0),MATCH(AE$2,'RPS-Applicable Sales %'!$B$2:$AF$2,0)))</f>
        <v>0</v>
      </c>
      <c r="AF15" s="76">
        <f>IF($D15=0,SUMIFS('RPS Targets (%)'!AW:AW,'RPS Targets (%)'!$B:$B,$A15)*INDEX('RPS-Applicable Sales %'!$B$3:$AF$52,MATCH($A15,'RPS-Applicable Sales %'!$A$3:$A$52,0),MATCH(AF$2,'RPS-Applicable Sales %'!$B$2:$AF$2,0))*$G15,SUMIFS('RPS Targets (%)'!AW:AW,'RPS Targets (%)'!$B:$B,$A15)*INDEX('RPS-Applicable Sales %'!$B$3:$AF$52,MATCH($A15,'RPS-Applicable Sales %'!$A$3:$A$52,0),MATCH(AF$2,'RPS-Applicable Sales %'!$B$2:$AF$2,0)))</f>
        <v>0</v>
      </c>
      <c r="AG15" s="76">
        <f>IF($D15=0,SUMIFS('RPS Targets (%)'!AX:AX,'RPS Targets (%)'!$B:$B,$A15)*INDEX('RPS-Applicable Sales %'!$B$3:$AF$52,MATCH($A15,'RPS-Applicable Sales %'!$A$3:$A$52,0),MATCH(AG$2,'RPS-Applicable Sales %'!$B$2:$AF$2,0))*$G15,SUMIFS('RPS Targets (%)'!AX:AX,'RPS Targets (%)'!$B:$B,$A15)*INDEX('RPS-Applicable Sales %'!$B$3:$AF$52,MATCH($A15,'RPS-Applicable Sales %'!$A$3:$A$52,0),MATCH(AG$2,'RPS-Applicable Sales %'!$B$2:$AF$2,0)))</f>
        <v>0</v>
      </c>
      <c r="AH15" s="76">
        <f>IF($D15=0,SUMIFS('RPS Targets (%)'!AY:AY,'RPS Targets (%)'!$B:$B,$A15)*INDEX('RPS-Applicable Sales %'!$B$3:$AF$52,MATCH($A15,'RPS-Applicable Sales %'!$A$3:$A$52,0),MATCH(AH$2,'RPS-Applicable Sales %'!$B$2:$AF$2,0))*$G15,SUMIFS('RPS Targets (%)'!AY:AY,'RPS Targets (%)'!$B:$B,$A15)*INDEX('RPS-Applicable Sales %'!$B$3:$AF$52,MATCH($A15,'RPS-Applicable Sales %'!$A$3:$A$52,0),MATCH(AH$2,'RPS-Applicable Sales %'!$B$2:$AF$2,0)))</f>
        <v>0</v>
      </c>
      <c r="AI15" s="76">
        <f>IF($D15=0,SUMIFS('RPS Targets (%)'!AZ:AZ,'RPS Targets (%)'!$B:$B,$A15)*INDEX('RPS-Applicable Sales %'!$B$3:$AF$52,MATCH($A15,'RPS-Applicable Sales %'!$A$3:$A$52,0),MATCH(AI$2,'RPS-Applicable Sales %'!$B$2:$AF$2,0))*$G15,SUMIFS('RPS Targets (%)'!AZ:AZ,'RPS Targets (%)'!$B:$B,$A15)*INDEX('RPS-Applicable Sales %'!$B$3:$AF$52,MATCH($A15,'RPS-Applicable Sales %'!$A$3:$A$52,0),MATCH(AI$2,'RPS-Applicable Sales %'!$B$2:$AF$2,0)))</f>
        <v>0</v>
      </c>
      <c r="AJ15" s="76">
        <f>IF($D15=0,SUMIFS('RPS Targets (%)'!BA:BA,'RPS Targets (%)'!$B:$B,$A15)*INDEX('RPS-Applicable Sales %'!$B$3:$AF$52,MATCH($A15,'RPS-Applicable Sales %'!$A$3:$A$52,0),MATCH(AJ$2,'RPS-Applicable Sales %'!$B$2:$AF$2,0))*$G15,SUMIFS('RPS Targets (%)'!BA:BA,'RPS Targets (%)'!$B:$B,$A15)*INDEX('RPS-Applicable Sales %'!$B$3:$AF$52,MATCH($A15,'RPS-Applicable Sales %'!$A$3:$A$52,0),MATCH(AJ$2,'RPS-Applicable Sales %'!$B$2:$AF$2,0)))</f>
        <v>0</v>
      </c>
      <c r="AK15" s="76">
        <f>IF($D15=0,SUMIFS('RPS Targets (%)'!BB:BB,'RPS Targets (%)'!$B:$B,$A15)*INDEX('RPS-Applicable Sales %'!$B$3:$AF$52,MATCH($A15,'RPS-Applicable Sales %'!$A$3:$A$52,0),MATCH(AK$2,'RPS-Applicable Sales %'!$B$2:$AF$2,0))*$G15,SUMIFS('RPS Targets (%)'!BB:BB,'RPS Targets (%)'!$B:$B,$A15)*INDEX('RPS-Applicable Sales %'!$B$3:$AF$52,MATCH($A15,'RPS-Applicable Sales %'!$A$3:$A$52,0),MATCH(AK$2,'RPS-Applicable Sales %'!$B$2:$AF$2,0)))</f>
        <v>0</v>
      </c>
      <c r="AL15" s="76">
        <f>IF($D15=0,SUMIFS('RPS Targets (%)'!BC:BC,'RPS Targets (%)'!$B:$B,$A15)*INDEX('RPS-Applicable Sales %'!$B$3:$AF$52,MATCH($A15,'RPS-Applicable Sales %'!$A$3:$A$52,0),MATCH(AL$2,'RPS-Applicable Sales %'!$B$2:$AF$2,0))*$G15,SUMIFS('RPS Targets (%)'!BC:BC,'RPS Targets (%)'!$B:$B,$A15)*INDEX('RPS-Applicable Sales %'!$B$3:$AF$52,MATCH($A15,'RPS-Applicable Sales %'!$A$3:$A$52,0),MATCH(AL$2,'RPS-Applicable Sales %'!$B$2:$AF$2,0)))</f>
        <v>0</v>
      </c>
    </row>
    <row r="16" spans="1:38" x14ac:dyDescent="0.25">
      <c r="A16" s="97" t="s">
        <v>35</v>
      </c>
      <c r="B16" s="97" t="b">
        <f>IFERROR(INDEX('RPS Targets (%)'!$A:$A,MATCH(A16,'RPS Targets (%)'!$B:$B,0)),FALSE)</f>
        <v>1</v>
      </c>
      <c r="C16" s="108">
        <f>MIN(SUMIFS('RPS-Applicable Sales'!C:C,'RPS-Applicable Sales'!$A:$A,$A16)/SUMIFS('Statewide Sales'!B:B,'Statewide Sales'!$A:$A,$A16),1)</f>
        <v>0.95118478679399754</v>
      </c>
      <c r="D16" s="115">
        <f t="shared" si="0"/>
        <v>0</v>
      </c>
      <c r="E16" s="76">
        <f>IF(B16=TRUE,SUMIFS('SY RPS values'!$J$27:$BG$27,'SY RPS values'!$J$1:$BG$1,A16),0)</f>
        <v>9.7366458518640273E-2</v>
      </c>
      <c r="F16" s="76">
        <f>SUMIFS('RPS Targets (%)'!Y:Y,'RPS Targets (%)'!$B:$B,$A16)</f>
        <v>0.16000000000000003</v>
      </c>
      <c r="G16" s="108">
        <f t="shared" si="1"/>
        <v>0.60854036574150161</v>
      </c>
      <c r="H16" s="103">
        <f>IF($D16=0,SUMIFS('RPS Targets (%)'!Y:Y,'RPS Targets (%)'!$B:$B,$A16)*INDEX('RPS-Applicable Sales %'!$B$3:$AF$52,MATCH($A16,'RPS-Applicable Sales %'!$A$3:$A$52,0),MATCH(H$2,'RPS-Applicable Sales %'!$B$2:$AF$2,0))*$G16,SUMIFS('RPS Targets (%)'!Y:Y,'RPS Targets (%)'!$B:$B,$A16)*INDEX('RPS-Applicable Sales %'!$B$3:$AF$52,MATCH($A16,'RPS-Applicable Sales %'!$A$3:$A$52,0),MATCH(H$2,'RPS-Applicable Sales %'!$B$2:$AF$2,0)))</f>
        <v>9.261349408693946E-2</v>
      </c>
      <c r="I16" s="76">
        <f>IF($D16=0,SUMIFS('RPS Targets (%)'!Z:Z,'RPS Targets (%)'!$B:$B,$A16)*INDEX('RPS-Applicable Sales %'!$B$3:$AF$52,MATCH($A16,'RPS-Applicable Sales %'!$A$3:$A$52,0),MATCH(I$2,'RPS-Applicable Sales %'!$B$2:$AF$2,0))*$G16,SUMIFS('RPS Targets (%)'!Z:Z,'RPS Targets (%)'!$B:$B,$A16)*INDEX('RPS-Applicable Sales %'!$B$3:$AF$52,MATCH($A16,'RPS-Applicable Sales %'!$A$3:$A$52,0),MATCH(I$2,'RPS-Applicable Sales %'!$B$2:$AF$2,0)))</f>
        <v>9.9261780454425422E-2</v>
      </c>
      <c r="J16" s="76">
        <f>IF($D16=0,SUMIFS('RPS Targets (%)'!AA:AA,'RPS Targets (%)'!$B:$B,$A16)*INDEX('RPS-Applicable Sales %'!$B$3:$AF$52,MATCH($A16,'RPS-Applicable Sales %'!$A$3:$A$52,0),MATCH(J$2,'RPS-Applicable Sales %'!$B$2:$AF$2,0))*$G16,SUMIFS('RPS Targets (%)'!AA:AA,'RPS Targets (%)'!$B:$B,$A16)*INDEX('RPS-Applicable Sales %'!$B$3:$AF$52,MATCH($A16,'RPS-Applicable Sales %'!$A$3:$A$52,0),MATCH(J$2,'RPS-Applicable Sales %'!$B$2:$AF$2,0)))</f>
        <v>0.10682839369829966</v>
      </c>
      <c r="K16" s="76">
        <f>IF($D16=0,SUMIFS('RPS Targets (%)'!AB:AB,'RPS Targets (%)'!$B:$B,$A16)*INDEX('RPS-Applicable Sales %'!$B$3:$AF$52,MATCH($A16,'RPS-Applicable Sales %'!$A$3:$A$52,0),MATCH(K$2,'RPS-Applicable Sales %'!$B$2:$AF$2,0))*$G16,SUMIFS('RPS Targets (%)'!AB:AB,'RPS Targets (%)'!$B:$B,$A16)*INDEX('RPS-Applicable Sales %'!$B$3:$AF$52,MATCH($A16,'RPS-Applicable Sales %'!$A$3:$A$52,0),MATCH(K$2,'RPS-Applicable Sales %'!$B$2:$AF$2,0)))</f>
        <v>0.11830426947917348</v>
      </c>
      <c r="L16" s="76">
        <f>IF($D16=0,SUMIFS('RPS Targets (%)'!AC:AC,'RPS Targets (%)'!$B:$B,$A16)*INDEX('RPS-Applicable Sales %'!$B$3:$AF$52,MATCH($A16,'RPS-Applicable Sales %'!$A$3:$A$52,0),MATCH(L$2,'RPS-Applicable Sales %'!$B$2:$AF$2,0))*$G16,SUMIFS('RPS Targets (%)'!AC:AC,'RPS Targets (%)'!$B:$B,$A16)*INDEX('RPS-Applicable Sales %'!$B$3:$AF$52,MATCH($A16,'RPS-Applicable Sales %'!$A$3:$A$52,0),MATCH(L$2,'RPS-Applicable Sales %'!$B$2:$AF$2,0)))</f>
        <v>0.12639164042735551</v>
      </c>
      <c r="M16" s="76">
        <f>IF($D16=0,SUMIFS('RPS Targets (%)'!AD:AD,'RPS Targets (%)'!$B:$B,$A16)*INDEX('RPS-Applicable Sales %'!$B$3:$AF$52,MATCH($A16,'RPS-Applicable Sales %'!$A$3:$A$52,0),MATCH(M$2,'RPS-Applicable Sales %'!$B$2:$AF$2,0))*$G16,SUMIFS('RPS Targets (%)'!AD:AD,'RPS Targets (%)'!$B:$B,$A16)*INDEX('RPS-Applicable Sales %'!$B$3:$AF$52,MATCH($A16,'RPS-Applicable Sales %'!$A$3:$A$52,0),MATCH(M$2,'RPS-Applicable Sales %'!$B$2:$AF$2,0)))</f>
        <v>0.13617561747127799</v>
      </c>
      <c r="N16" s="76">
        <f>IF($D16=0,SUMIFS('RPS Targets (%)'!AE:AE,'RPS Targets (%)'!$B:$B,$A16)*INDEX('RPS-Applicable Sales %'!$B$3:$AF$52,MATCH($A16,'RPS-Applicable Sales %'!$A$3:$A$52,0),MATCH(N$2,'RPS-Applicable Sales %'!$B$2:$AF$2,0))*$G16,SUMIFS('RPS Targets (%)'!AE:AE,'RPS Targets (%)'!$B:$B,$A16)*INDEX('RPS-Applicable Sales %'!$B$3:$AF$52,MATCH($A16,'RPS-Applicable Sales %'!$A$3:$A$52,0),MATCH(N$2,'RPS-Applicable Sales %'!$B$2:$AF$2,0)))</f>
        <v>0.14541967498470762</v>
      </c>
      <c r="O16" s="76">
        <f>IF($D16=0,SUMIFS('RPS Targets (%)'!AF:AF,'RPS Targets (%)'!$B:$B,$A16)*INDEX('RPS-Applicable Sales %'!$B$3:$AF$52,MATCH($A16,'RPS-Applicable Sales %'!$A$3:$A$52,0),MATCH(O$2,'RPS-Applicable Sales %'!$B$2:$AF$2,0))*$G16,SUMIFS('RPS Targets (%)'!AF:AF,'RPS Targets (%)'!$B:$B,$A16)*INDEX('RPS-Applicable Sales %'!$B$3:$AF$52,MATCH($A16,'RPS-Applicable Sales %'!$A$3:$A$52,0),MATCH(O$2,'RPS-Applicable Sales %'!$B$2:$AF$2,0)))</f>
        <v>0.16312558042589448</v>
      </c>
      <c r="P16" s="76">
        <f>IF($D16=0,SUMIFS('RPS Targets (%)'!AG:AG,'RPS Targets (%)'!$B:$B,$A16)*INDEX('RPS-Applicable Sales %'!$B$3:$AF$52,MATCH($A16,'RPS-Applicable Sales %'!$A$3:$A$52,0),MATCH(P$2,'RPS-Applicable Sales %'!$B$2:$AF$2,0))*$G16,SUMIFS('RPS Targets (%)'!AG:AG,'RPS Targets (%)'!$B:$B,$A16)*INDEX('RPS-Applicable Sales %'!$B$3:$AF$52,MATCH($A16,'RPS-Applicable Sales %'!$A$3:$A$52,0),MATCH(P$2,'RPS-Applicable Sales %'!$B$2:$AF$2,0)))</f>
        <v>0.18057529347939272</v>
      </c>
      <c r="Q16" s="76">
        <f>IF($D16=0,SUMIFS('RPS Targets (%)'!AH:AH,'RPS Targets (%)'!$B:$B,$A16)*INDEX('RPS-Applicable Sales %'!$B$3:$AF$52,MATCH($A16,'RPS-Applicable Sales %'!$A$3:$A$52,0),MATCH(Q$2,'RPS-Applicable Sales %'!$B$2:$AF$2,0))*$G16,SUMIFS('RPS Targets (%)'!AH:AH,'RPS Targets (%)'!$B:$B,$A16)*INDEX('RPS-Applicable Sales %'!$B$3:$AF$52,MATCH($A16,'RPS-Applicable Sales %'!$A$3:$A$52,0),MATCH(Q$2,'RPS-Applicable Sales %'!$B$2:$AF$2,0)))</f>
        <v>0.19829217493338602</v>
      </c>
      <c r="R16" s="76">
        <f>IF($D16=0,SUMIFS('RPS Targets (%)'!AI:AI,'RPS Targets (%)'!$B:$B,$A16)*INDEX('RPS-Applicable Sales %'!$B$3:$AF$52,MATCH($A16,'RPS-Applicable Sales %'!$A$3:$A$52,0),MATCH(R$2,'RPS-Applicable Sales %'!$B$2:$AF$2,0))*$G16,SUMIFS('RPS Targets (%)'!AI:AI,'RPS Targets (%)'!$B:$B,$A16)*INDEX('RPS-Applicable Sales %'!$B$3:$AF$52,MATCH($A16,'RPS-Applicable Sales %'!$A$3:$A$52,0),MATCH(R$2,'RPS-Applicable Sales %'!$B$2:$AF$2,0)))</f>
        <v>0.21568520539211541</v>
      </c>
      <c r="S16" s="76">
        <f>IF($D16=0,SUMIFS('RPS Targets (%)'!AJ:AJ,'RPS Targets (%)'!$B:$B,$A16)*INDEX('RPS-Applicable Sales %'!$B$3:$AF$52,MATCH($A16,'RPS-Applicable Sales %'!$A$3:$A$52,0),MATCH(S$2,'RPS-Applicable Sales %'!$B$2:$AF$2,0))*$G16,SUMIFS('RPS Targets (%)'!AJ:AJ,'RPS Targets (%)'!$B:$B,$A16)*INDEX('RPS-Applicable Sales %'!$B$3:$AF$52,MATCH($A16,'RPS-Applicable Sales %'!$A$3:$A$52,0),MATCH(S$2,'RPS-Applicable Sales %'!$B$2:$AF$2,0)))</f>
        <v>0.23316333530116681</v>
      </c>
      <c r="T16" s="76">
        <f>IF($D16=0,SUMIFS('RPS Targets (%)'!AK:AK,'RPS Targets (%)'!$B:$B,$A16)*INDEX('RPS-Applicable Sales %'!$B$3:$AF$52,MATCH($A16,'RPS-Applicable Sales %'!$A$3:$A$52,0),MATCH(T$2,'RPS-Applicable Sales %'!$B$2:$AF$2,0))*$G16,SUMIFS('RPS Targets (%)'!AK:AK,'RPS Targets (%)'!$B:$B,$A16)*INDEX('RPS-Applicable Sales %'!$B$3:$AF$52,MATCH($A16,'RPS-Applicable Sales %'!$A$3:$A$52,0),MATCH(T$2,'RPS-Applicable Sales %'!$B$2:$AF$2,0)))</f>
        <v>0.23304908774144104</v>
      </c>
      <c r="U16" s="76">
        <f>IF($D16=0,SUMIFS('RPS Targets (%)'!AL:AL,'RPS Targets (%)'!$B:$B,$A16)*INDEX('RPS-Applicable Sales %'!$B$3:$AF$52,MATCH($A16,'RPS-Applicable Sales %'!$A$3:$A$52,0),MATCH(U$2,'RPS-Applicable Sales %'!$B$2:$AF$2,0))*$G16,SUMIFS('RPS Targets (%)'!AL:AL,'RPS Targets (%)'!$B:$B,$A16)*INDEX('RPS-Applicable Sales %'!$B$3:$AF$52,MATCH($A16,'RPS-Applicable Sales %'!$A$3:$A$52,0),MATCH(U$2,'RPS-Applicable Sales %'!$B$2:$AF$2,0)))</f>
        <v>0.23272030658851367</v>
      </c>
      <c r="V16" s="76">
        <f>IF($D16=0,SUMIFS('RPS Targets (%)'!AM:AM,'RPS Targets (%)'!$B:$B,$A16)*INDEX('RPS-Applicable Sales %'!$B$3:$AF$52,MATCH($A16,'RPS-Applicable Sales %'!$A$3:$A$52,0),MATCH(V$2,'RPS-Applicable Sales %'!$B$2:$AF$2,0))*$G16,SUMIFS('RPS Targets (%)'!AM:AM,'RPS Targets (%)'!$B:$B,$A16)*INDEX('RPS-Applicable Sales %'!$B$3:$AF$52,MATCH($A16,'RPS-Applicable Sales %'!$A$3:$A$52,0),MATCH(V$2,'RPS-Applicable Sales %'!$B$2:$AF$2,0)))</f>
        <v>0.23271982667014729</v>
      </c>
      <c r="W16" s="76">
        <f>IF($D16=0,SUMIFS('RPS Targets (%)'!AN:AN,'RPS Targets (%)'!$B:$B,$A16)*INDEX('RPS-Applicable Sales %'!$B$3:$AF$52,MATCH($A16,'RPS-Applicable Sales %'!$A$3:$A$52,0),MATCH(W$2,'RPS-Applicable Sales %'!$B$2:$AF$2,0))*$G16,SUMIFS('RPS Targets (%)'!AN:AN,'RPS Targets (%)'!$B:$B,$A16)*INDEX('RPS-Applicable Sales %'!$B$3:$AF$52,MATCH($A16,'RPS-Applicable Sales %'!$A$3:$A$52,0),MATCH(W$2,'RPS-Applicable Sales %'!$B$2:$AF$2,0)))</f>
        <v>0.23241522576699278</v>
      </c>
      <c r="X16" s="76">
        <f>IF($D16=0,SUMIFS('RPS Targets (%)'!AO:AO,'RPS Targets (%)'!$B:$B,$A16)*INDEX('RPS-Applicable Sales %'!$B$3:$AF$52,MATCH($A16,'RPS-Applicable Sales %'!$A$3:$A$52,0),MATCH(X$2,'RPS-Applicable Sales %'!$B$2:$AF$2,0))*$G16,SUMIFS('RPS Targets (%)'!AO:AO,'RPS Targets (%)'!$B:$B,$A16)*INDEX('RPS-Applicable Sales %'!$B$3:$AF$52,MATCH($A16,'RPS-Applicable Sales %'!$A$3:$A$52,0),MATCH(X$2,'RPS-Applicable Sales %'!$B$2:$AF$2,0)))</f>
        <v>0.23195787763731904</v>
      </c>
      <c r="Y16" s="76">
        <f>IF($D16=0,SUMIFS('RPS Targets (%)'!AP:AP,'RPS Targets (%)'!$B:$B,$A16)*INDEX('RPS-Applicable Sales %'!$B$3:$AF$52,MATCH($A16,'RPS-Applicable Sales %'!$A$3:$A$52,0),MATCH(Y$2,'RPS-Applicable Sales %'!$B$2:$AF$2,0))*$G16,SUMIFS('RPS Targets (%)'!AP:AP,'RPS Targets (%)'!$B:$B,$A16)*INDEX('RPS-Applicable Sales %'!$B$3:$AF$52,MATCH($A16,'RPS-Applicable Sales %'!$A$3:$A$52,0),MATCH(Y$2,'RPS-Applicable Sales %'!$B$2:$AF$2,0)))</f>
        <v>0.23111993450216206</v>
      </c>
      <c r="Z16" s="76">
        <f>IF($D16=0,SUMIFS('RPS Targets (%)'!AQ:AQ,'RPS Targets (%)'!$B:$B,$A16)*INDEX('RPS-Applicable Sales %'!$B$3:$AF$52,MATCH($A16,'RPS-Applicable Sales %'!$A$3:$A$52,0),MATCH(Z$2,'RPS-Applicable Sales %'!$B$2:$AF$2,0))*$G16,SUMIFS('RPS Targets (%)'!AQ:AQ,'RPS Targets (%)'!$B:$B,$A16)*INDEX('RPS-Applicable Sales %'!$B$3:$AF$52,MATCH($A16,'RPS-Applicable Sales %'!$A$3:$A$52,0),MATCH(Z$2,'RPS-Applicable Sales %'!$B$2:$AF$2,0)))</f>
        <v>0.23037625214937771</v>
      </c>
      <c r="AA16" s="76">
        <f>IF($D16=0,SUMIFS('RPS Targets (%)'!AR:AR,'RPS Targets (%)'!$B:$B,$A16)*INDEX('RPS-Applicable Sales %'!$B$3:$AF$52,MATCH($A16,'RPS-Applicable Sales %'!$A$3:$A$52,0),MATCH(AA$2,'RPS-Applicable Sales %'!$B$2:$AF$2,0))*$G16,SUMIFS('RPS Targets (%)'!AR:AR,'RPS Targets (%)'!$B:$B,$A16)*INDEX('RPS-Applicable Sales %'!$B$3:$AF$52,MATCH($A16,'RPS-Applicable Sales %'!$A$3:$A$52,0),MATCH(AA$2,'RPS-Applicable Sales %'!$B$2:$AF$2,0)))</f>
        <v>0.23011668842252411</v>
      </c>
      <c r="AB16" s="76">
        <f>IF($D16=0,SUMIFS('RPS Targets (%)'!AS:AS,'RPS Targets (%)'!$B:$B,$A16)*INDEX('RPS-Applicable Sales %'!$B$3:$AF$52,MATCH($A16,'RPS-Applicable Sales %'!$A$3:$A$52,0),MATCH(AB$2,'RPS-Applicable Sales %'!$B$2:$AF$2,0))*$G16,SUMIFS('RPS Targets (%)'!AS:AS,'RPS Targets (%)'!$B:$B,$A16)*INDEX('RPS-Applicable Sales %'!$B$3:$AF$52,MATCH($A16,'RPS-Applicable Sales %'!$A$3:$A$52,0),MATCH(AB$2,'RPS-Applicable Sales %'!$B$2:$AF$2,0)))</f>
        <v>0.22960382068111487</v>
      </c>
      <c r="AC16" s="76">
        <f>IF($D16=0,SUMIFS('RPS Targets (%)'!AT:AT,'RPS Targets (%)'!$B:$B,$A16)*INDEX('RPS-Applicable Sales %'!$B$3:$AF$52,MATCH($A16,'RPS-Applicable Sales %'!$A$3:$A$52,0),MATCH(AC$2,'RPS-Applicable Sales %'!$B$2:$AF$2,0))*$G16,SUMIFS('RPS Targets (%)'!AT:AT,'RPS Targets (%)'!$B:$B,$A16)*INDEX('RPS-Applicable Sales %'!$B$3:$AF$52,MATCH($A16,'RPS-Applicable Sales %'!$A$3:$A$52,0),MATCH(AC$2,'RPS-Applicable Sales %'!$B$2:$AF$2,0)))</f>
        <v>0.28646089205858072</v>
      </c>
      <c r="AD16" s="76">
        <f>IF($D16=0,SUMIFS('RPS Targets (%)'!AU:AU,'RPS Targets (%)'!$B:$B,$A16)*INDEX('RPS-Applicable Sales %'!$B$3:$AF$52,MATCH($A16,'RPS-Applicable Sales %'!$A$3:$A$52,0),MATCH(AD$2,'RPS-Applicable Sales %'!$B$2:$AF$2,0))*$G16,SUMIFS('RPS Targets (%)'!AU:AU,'RPS Targets (%)'!$B:$B,$A16)*INDEX('RPS-Applicable Sales %'!$B$3:$AF$52,MATCH($A16,'RPS-Applicable Sales %'!$A$3:$A$52,0),MATCH(AD$2,'RPS-Applicable Sales %'!$B$2:$AF$2,0)))</f>
        <v>0.28592865704330434</v>
      </c>
      <c r="AE16" s="76">
        <f>IF($D16=0,SUMIFS('RPS Targets (%)'!AV:AV,'RPS Targets (%)'!$B:$B,$A16)*INDEX('RPS-Applicable Sales %'!$B$3:$AF$52,MATCH($A16,'RPS-Applicable Sales %'!$A$3:$A$52,0),MATCH(AE$2,'RPS-Applicable Sales %'!$B$2:$AF$2,0))*$G16,SUMIFS('RPS Targets (%)'!AV:AV,'RPS Targets (%)'!$B:$B,$A16)*INDEX('RPS-Applicable Sales %'!$B$3:$AF$52,MATCH($A16,'RPS-Applicable Sales %'!$A$3:$A$52,0),MATCH(AE$2,'RPS-Applicable Sales %'!$B$2:$AF$2,0)))</f>
        <v>0.28521706555218335</v>
      </c>
      <c r="AF16" s="76">
        <f>IF($D16=0,SUMIFS('RPS Targets (%)'!AW:AW,'RPS Targets (%)'!$B:$B,$A16)*INDEX('RPS-Applicable Sales %'!$B$3:$AF$52,MATCH($A16,'RPS-Applicable Sales %'!$A$3:$A$52,0),MATCH(AF$2,'RPS-Applicable Sales %'!$B$2:$AF$2,0))*$G16,SUMIFS('RPS Targets (%)'!AW:AW,'RPS Targets (%)'!$B:$B,$A16)*INDEX('RPS-Applicable Sales %'!$B$3:$AF$52,MATCH($A16,'RPS-Applicable Sales %'!$A$3:$A$52,0),MATCH(AF$2,'RPS-Applicable Sales %'!$B$2:$AF$2,0)))</f>
        <v>0.28429645479433391</v>
      </c>
      <c r="AG16" s="76">
        <f>IF($D16=0,SUMIFS('RPS Targets (%)'!AX:AX,'RPS Targets (%)'!$B:$B,$A16)*INDEX('RPS-Applicable Sales %'!$B$3:$AF$52,MATCH($A16,'RPS-Applicable Sales %'!$A$3:$A$52,0),MATCH(AG$2,'RPS-Applicable Sales %'!$B$2:$AF$2,0))*$G16,SUMIFS('RPS Targets (%)'!AX:AX,'RPS Targets (%)'!$B:$B,$A16)*INDEX('RPS-Applicable Sales %'!$B$3:$AF$52,MATCH($A16,'RPS-Applicable Sales %'!$A$3:$A$52,0),MATCH(AG$2,'RPS-Applicable Sales %'!$B$2:$AF$2,0)))</f>
        <v>0.28324536843833531</v>
      </c>
      <c r="AH16" s="76">
        <f>IF($D16=0,SUMIFS('RPS Targets (%)'!AY:AY,'RPS Targets (%)'!$B:$B,$A16)*INDEX('RPS-Applicable Sales %'!$B$3:$AF$52,MATCH($A16,'RPS-Applicable Sales %'!$A$3:$A$52,0),MATCH(AH$2,'RPS-Applicable Sales %'!$B$2:$AF$2,0))*$G16,SUMIFS('RPS Targets (%)'!AY:AY,'RPS Targets (%)'!$B:$B,$A16)*INDEX('RPS-Applicable Sales %'!$B$3:$AF$52,MATCH($A16,'RPS-Applicable Sales %'!$A$3:$A$52,0),MATCH(AH$2,'RPS-Applicable Sales %'!$B$2:$AF$2,0)))</f>
        <v>0.28260939440592187</v>
      </c>
      <c r="AI16" s="76">
        <f>IF($D16=0,SUMIFS('RPS Targets (%)'!AZ:AZ,'RPS Targets (%)'!$B:$B,$A16)*INDEX('RPS-Applicable Sales %'!$B$3:$AF$52,MATCH($A16,'RPS-Applicable Sales %'!$A$3:$A$52,0),MATCH(AI$2,'RPS-Applicable Sales %'!$B$2:$AF$2,0))*$G16,SUMIFS('RPS Targets (%)'!AZ:AZ,'RPS Targets (%)'!$B:$B,$A16)*INDEX('RPS-Applicable Sales %'!$B$3:$AF$52,MATCH($A16,'RPS-Applicable Sales %'!$A$3:$A$52,0),MATCH(AI$2,'RPS-Applicable Sales %'!$B$2:$AF$2,0)))</f>
        <v>0.2812654985084081</v>
      </c>
      <c r="AJ16" s="76">
        <f>IF($D16=0,SUMIFS('RPS Targets (%)'!BA:BA,'RPS Targets (%)'!$B:$B,$A16)*INDEX('RPS-Applicable Sales %'!$B$3:$AF$52,MATCH($A16,'RPS-Applicable Sales %'!$A$3:$A$52,0),MATCH(AJ$2,'RPS-Applicable Sales %'!$B$2:$AF$2,0))*$G16,SUMIFS('RPS Targets (%)'!BA:BA,'RPS Targets (%)'!$B:$B,$A16)*INDEX('RPS-Applicable Sales %'!$B$3:$AF$52,MATCH($A16,'RPS-Applicable Sales %'!$A$3:$A$52,0),MATCH(AJ$2,'RPS-Applicable Sales %'!$B$2:$AF$2,0)))</f>
        <v>0.28013769763335744</v>
      </c>
      <c r="AK16" s="76">
        <f>IF($D16=0,SUMIFS('RPS Targets (%)'!BB:BB,'RPS Targets (%)'!$B:$B,$A16)*INDEX('RPS-Applicable Sales %'!$B$3:$AF$52,MATCH($A16,'RPS-Applicable Sales %'!$A$3:$A$52,0),MATCH(AK$2,'RPS-Applicable Sales %'!$B$2:$AF$2,0))*$G16,SUMIFS('RPS Targets (%)'!BB:BB,'RPS Targets (%)'!$B:$B,$A16)*INDEX('RPS-Applicable Sales %'!$B$3:$AF$52,MATCH($A16,'RPS-Applicable Sales %'!$A$3:$A$52,0),MATCH(AK$2,'RPS-Applicable Sales %'!$B$2:$AF$2,0)))</f>
        <v>0.27908539934358251</v>
      </c>
      <c r="AL16" s="76">
        <f>IF($D16=0,SUMIFS('RPS Targets (%)'!BC:BC,'RPS Targets (%)'!$B:$B,$A16)*INDEX('RPS-Applicable Sales %'!$B$3:$AF$52,MATCH($A16,'RPS-Applicable Sales %'!$A$3:$A$52,0),MATCH(AL$2,'RPS-Applicable Sales %'!$B$2:$AF$2,0))*$G16,SUMIFS('RPS Targets (%)'!BC:BC,'RPS Targets (%)'!$B:$B,$A16)*INDEX('RPS-Applicable Sales %'!$B$3:$AF$52,MATCH($A16,'RPS-Applicable Sales %'!$A$3:$A$52,0),MATCH(AL$2,'RPS-Applicable Sales %'!$B$2:$AF$2,0)))</f>
        <v>0.27908539934358251</v>
      </c>
    </row>
    <row r="17" spans="1:38" x14ac:dyDescent="0.25">
      <c r="A17" s="97" t="s">
        <v>37</v>
      </c>
      <c r="B17" s="97" t="b">
        <f>IFERROR(INDEX('RPS Targets (%)'!$A:$A,MATCH(A17,'RPS Targets (%)'!$B:$B,0)),FALSE)</f>
        <v>0</v>
      </c>
      <c r="C17" s="108">
        <f>MIN(SUMIFS('RPS-Applicable Sales'!C:C,'RPS-Applicable Sales'!$A:$A,$A17)/SUMIFS('Statewide Sales'!B:B,'Statewide Sales'!$A:$A,$A17),1)</f>
        <v>0</v>
      </c>
      <c r="D17" s="115">
        <f t="shared" si="0"/>
        <v>0</v>
      </c>
      <c r="E17" s="76">
        <f>IF(B17=TRUE,SUMIFS('SY RPS values'!$J$27:$BG$27,'SY RPS values'!$J$1:$BG$1,A17),0)</f>
        <v>0</v>
      </c>
      <c r="F17" s="76">
        <f>SUMIFS('RPS Targets (%)'!Y:Y,'RPS Targets (%)'!$B:$B,$A17)</f>
        <v>0</v>
      </c>
      <c r="G17" s="108">
        <f t="shared" si="1"/>
        <v>0</v>
      </c>
      <c r="H17" s="103">
        <f>IF($D17=0,SUMIFS('RPS Targets (%)'!Y:Y,'RPS Targets (%)'!$B:$B,$A17)*INDEX('RPS-Applicable Sales %'!$B$3:$AF$52,MATCH($A17,'RPS-Applicable Sales %'!$A$3:$A$52,0),MATCH(H$2,'RPS-Applicable Sales %'!$B$2:$AF$2,0))*$G17,SUMIFS('RPS Targets (%)'!Y:Y,'RPS Targets (%)'!$B:$B,$A17)*INDEX('RPS-Applicable Sales %'!$B$3:$AF$52,MATCH($A17,'RPS-Applicable Sales %'!$A$3:$A$52,0),MATCH(H$2,'RPS-Applicable Sales %'!$B$2:$AF$2,0)))</f>
        <v>0</v>
      </c>
      <c r="I17" s="76">
        <f>IF($D17=0,SUMIFS('RPS Targets (%)'!Z:Z,'RPS Targets (%)'!$B:$B,$A17)*INDEX('RPS-Applicable Sales %'!$B$3:$AF$52,MATCH($A17,'RPS-Applicable Sales %'!$A$3:$A$52,0),MATCH(I$2,'RPS-Applicable Sales %'!$B$2:$AF$2,0))*$G17,SUMIFS('RPS Targets (%)'!Z:Z,'RPS Targets (%)'!$B:$B,$A17)*INDEX('RPS-Applicable Sales %'!$B$3:$AF$52,MATCH($A17,'RPS-Applicable Sales %'!$A$3:$A$52,0),MATCH(I$2,'RPS-Applicable Sales %'!$B$2:$AF$2,0)))</f>
        <v>0</v>
      </c>
      <c r="J17" s="76">
        <f>IF($D17=0,SUMIFS('RPS Targets (%)'!AA:AA,'RPS Targets (%)'!$B:$B,$A17)*INDEX('RPS-Applicable Sales %'!$B$3:$AF$52,MATCH($A17,'RPS-Applicable Sales %'!$A$3:$A$52,0),MATCH(J$2,'RPS-Applicable Sales %'!$B$2:$AF$2,0))*$G17,SUMIFS('RPS Targets (%)'!AA:AA,'RPS Targets (%)'!$B:$B,$A17)*INDEX('RPS-Applicable Sales %'!$B$3:$AF$52,MATCH($A17,'RPS-Applicable Sales %'!$A$3:$A$52,0),MATCH(J$2,'RPS-Applicable Sales %'!$B$2:$AF$2,0)))</f>
        <v>0</v>
      </c>
      <c r="K17" s="76">
        <f>IF($D17=0,SUMIFS('RPS Targets (%)'!AB:AB,'RPS Targets (%)'!$B:$B,$A17)*INDEX('RPS-Applicable Sales %'!$B$3:$AF$52,MATCH($A17,'RPS-Applicable Sales %'!$A$3:$A$52,0),MATCH(K$2,'RPS-Applicable Sales %'!$B$2:$AF$2,0))*$G17,SUMIFS('RPS Targets (%)'!AB:AB,'RPS Targets (%)'!$B:$B,$A17)*INDEX('RPS-Applicable Sales %'!$B$3:$AF$52,MATCH($A17,'RPS-Applicable Sales %'!$A$3:$A$52,0),MATCH(K$2,'RPS-Applicable Sales %'!$B$2:$AF$2,0)))</f>
        <v>0</v>
      </c>
      <c r="L17" s="76">
        <f>IF($D17=0,SUMIFS('RPS Targets (%)'!AC:AC,'RPS Targets (%)'!$B:$B,$A17)*INDEX('RPS-Applicable Sales %'!$B$3:$AF$52,MATCH($A17,'RPS-Applicable Sales %'!$A$3:$A$52,0),MATCH(L$2,'RPS-Applicable Sales %'!$B$2:$AF$2,0))*$G17,SUMIFS('RPS Targets (%)'!AC:AC,'RPS Targets (%)'!$B:$B,$A17)*INDEX('RPS-Applicable Sales %'!$B$3:$AF$52,MATCH($A17,'RPS-Applicable Sales %'!$A$3:$A$52,0),MATCH(L$2,'RPS-Applicable Sales %'!$B$2:$AF$2,0)))</f>
        <v>0</v>
      </c>
      <c r="M17" s="76">
        <f>IF($D17=0,SUMIFS('RPS Targets (%)'!AD:AD,'RPS Targets (%)'!$B:$B,$A17)*INDEX('RPS-Applicable Sales %'!$B$3:$AF$52,MATCH($A17,'RPS-Applicable Sales %'!$A$3:$A$52,0),MATCH(M$2,'RPS-Applicable Sales %'!$B$2:$AF$2,0))*$G17,SUMIFS('RPS Targets (%)'!AD:AD,'RPS Targets (%)'!$B:$B,$A17)*INDEX('RPS-Applicable Sales %'!$B$3:$AF$52,MATCH($A17,'RPS-Applicable Sales %'!$A$3:$A$52,0),MATCH(M$2,'RPS-Applicable Sales %'!$B$2:$AF$2,0)))</f>
        <v>0</v>
      </c>
      <c r="N17" s="76">
        <f>IF($D17=0,SUMIFS('RPS Targets (%)'!AE:AE,'RPS Targets (%)'!$B:$B,$A17)*INDEX('RPS-Applicable Sales %'!$B$3:$AF$52,MATCH($A17,'RPS-Applicable Sales %'!$A$3:$A$52,0),MATCH(N$2,'RPS-Applicable Sales %'!$B$2:$AF$2,0))*$G17,SUMIFS('RPS Targets (%)'!AE:AE,'RPS Targets (%)'!$B:$B,$A17)*INDEX('RPS-Applicable Sales %'!$B$3:$AF$52,MATCH($A17,'RPS-Applicable Sales %'!$A$3:$A$52,0),MATCH(N$2,'RPS-Applicable Sales %'!$B$2:$AF$2,0)))</f>
        <v>0</v>
      </c>
      <c r="O17" s="76">
        <f>IF($D17=0,SUMIFS('RPS Targets (%)'!AF:AF,'RPS Targets (%)'!$B:$B,$A17)*INDEX('RPS-Applicable Sales %'!$B$3:$AF$52,MATCH($A17,'RPS-Applicable Sales %'!$A$3:$A$52,0),MATCH(O$2,'RPS-Applicable Sales %'!$B$2:$AF$2,0))*$G17,SUMIFS('RPS Targets (%)'!AF:AF,'RPS Targets (%)'!$B:$B,$A17)*INDEX('RPS-Applicable Sales %'!$B$3:$AF$52,MATCH($A17,'RPS-Applicable Sales %'!$A$3:$A$52,0),MATCH(O$2,'RPS-Applicable Sales %'!$B$2:$AF$2,0)))</f>
        <v>0</v>
      </c>
      <c r="P17" s="76">
        <f>IF($D17=0,SUMIFS('RPS Targets (%)'!AG:AG,'RPS Targets (%)'!$B:$B,$A17)*INDEX('RPS-Applicable Sales %'!$B$3:$AF$52,MATCH($A17,'RPS-Applicable Sales %'!$A$3:$A$52,0),MATCH(P$2,'RPS-Applicable Sales %'!$B$2:$AF$2,0))*$G17,SUMIFS('RPS Targets (%)'!AG:AG,'RPS Targets (%)'!$B:$B,$A17)*INDEX('RPS-Applicable Sales %'!$B$3:$AF$52,MATCH($A17,'RPS-Applicable Sales %'!$A$3:$A$52,0),MATCH(P$2,'RPS-Applicable Sales %'!$B$2:$AF$2,0)))</f>
        <v>0</v>
      </c>
      <c r="Q17" s="76">
        <f>IF($D17=0,SUMIFS('RPS Targets (%)'!AH:AH,'RPS Targets (%)'!$B:$B,$A17)*INDEX('RPS-Applicable Sales %'!$B$3:$AF$52,MATCH($A17,'RPS-Applicable Sales %'!$A$3:$A$52,0),MATCH(Q$2,'RPS-Applicable Sales %'!$B$2:$AF$2,0))*$G17,SUMIFS('RPS Targets (%)'!AH:AH,'RPS Targets (%)'!$B:$B,$A17)*INDEX('RPS-Applicable Sales %'!$B$3:$AF$52,MATCH($A17,'RPS-Applicable Sales %'!$A$3:$A$52,0),MATCH(Q$2,'RPS-Applicable Sales %'!$B$2:$AF$2,0)))</f>
        <v>0</v>
      </c>
      <c r="R17" s="76">
        <f>IF($D17=0,SUMIFS('RPS Targets (%)'!AI:AI,'RPS Targets (%)'!$B:$B,$A17)*INDEX('RPS-Applicable Sales %'!$B$3:$AF$52,MATCH($A17,'RPS-Applicable Sales %'!$A$3:$A$52,0),MATCH(R$2,'RPS-Applicable Sales %'!$B$2:$AF$2,0))*$G17,SUMIFS('RPS Targets (%)'!AI:AI,'RPS Targets (%)'!$B:$B,$A17)*INDEX('RPS-Applicable Sales %'!$B$3:$AF$52,MATCH($A17,'RPS-Applicable Sales %'!$A$3:$A$52,0),MATCH(R$2,'RPS-Applicable Sales %'!$B$2:$AF$2,0)))</f>
        <v>0</v>
      </c>
      <c r="S17" s="76">
        <f>IF($D17=0,SUMIFS('RPS Targets (%)'!AJ:AJ,'RPS Targets (%)'!$B:$B,$A17)*INDEX('RPS-Applicable Sales %'!$B$3:$AF$52,MATCH($A17,'RPS-Applicable Sales %'!$A$3:$A$52,0),MATCH(S$2,'RPS-Applicable Sales %'!$B$2:$AF$2,0))*$G17,SUMIFS('RPS Targets (%)'!AJ:AJ,'RPS Targets (%)'!$B:$B,$A17)*INDEX('RPS-Applicable Sales %'!$B$3:$AF$52,MATCH($A17,'RPS-Applicable Sales %'!$A$3:$A$52,0),MATCH(S$2,'RPS-Applicable Sales %'!$B$2:$AF$2,0)))</f>
        <v>0</v>
      </c>
      <c r="T17" s="76">
        <f>IF($D17=0,SUMIFS('RPS Targets (%)'!AK:AK,'RPS Targets (%)'!$B:$B,$A17)*INDEX('RPS-Applicable Sales %'!$B$3:$AF$52,MATCH($A17,'RPS-Applicable Sales %'!$A$3:$A$52,0),MATCH(T$2,'RPS-Applicable Sales %'!$B$2:$AF$2,0))*$G17,SUMIFS('RPS Targets (%)'!AK:AK,'RPS Targets (%)'!$B:$B,$A17)*INDEX('RPS-Applicable Sales %'!$B$3:$AF$52,MATCH($A17,'RPS-Applicable Sales %'!$A$3:$A$52,0),MATCH(T$2,'RPS-Applicable Sales %'!$B$2:$AF$2,0)))</f>
        <v>0</v>
      </c>
      <c r="U17" s="76">
        <f>IF($D17=0,SUMIFS('RPS Targets (%)'!AL:AL,'RPS Targets (%)'!$B:$B,$A17)*INDEX('RPS-Applicable Sales %'!$B$3:$AF$52,MATCH($A17,'RPS-Applicable Sales %'!$A$3:$A$52,0),MATCH(U$2,'RPS-Applicable Sales %'!$B$2:$AF$2,0))*$G17,SUMIFS('RPS Targets (%)'!AL:AL,'RPS Targets (%)'!$B:$B,$A17)*INDEX('RPS-Applicable Sales %'!$B$3:$AF$52,MATCH($A17,'RPS-Applicable Sales %'!$A$3:$A$52,0),MATCH(U$2,'RPS-Applicable Sales %'!$B$2:$AF$2,0)))</f>
        <v>0</v>
      </c>
      <c r="V17" s="76">
        <f>IF($D17=0,SUMIFS('RPS Targets (%)'!AM:AM,'RPS Targets (%)'!$B:$B,$A17)*INDEX('RPS-Applicable Sales %'!$B$3:$AF$52,MATCH($A17,'RPS-Applicable Sales %'!$A$3:$A$52,0),MATCH(V$2,'RPS-Applicable Sales %'!$B$2:$AF$2,0))*$G17,SUMIFS('RPS Targets (%)'!AM:AM,'RPS Targets (%)'!$B:$B,$A17)*INDEX('RPS-Applicable Sales %'!$B$3:$AF$52,MATCH($A17,'RPS-Applicable Sales %'!$A$3:$A$52,0),MATCH(V$2,'RPS-Applicable Sales %'!$B$2:$AF$2,0)))</f>
        <v>0</v>
      </c>
      <c r="W17" s="76">
        <f>IF($D17=0,SUMIFS('RPS Targets (%)'!AN:AN,'RPS Targets (%)'!$B:$B,$A17)*INDEX('RPS-Applicable Sales %'!$B$3:$AF$52,MATCH($A17,'RPS-Applicable Sales %'!$A$3:$A$52,0),MATCH(W$2,'RPS-Applicable Sales %'!$B$2:$AF$2,0))*$G17,SUMIFS('RPS Targets (%)'!AN:AN,'RPS Targets (%)'!$B:$B,$A17)*INDEX('RPS-Applicable Sales %'!$B$3:$AF$52,MATCH($A17,'RPS-Applicable Sales %'!$A$3:$A$52,0),MATCH(W$2,'RPS-Applicable Sales %'!$B$2:$AF$2,0)))</f>
        <v>0</v>
      </c>
      <c r="X17" s="76">
        <f>IF($D17=0,SUMIFS('RPS Targets (%)'!AO:AO,'RPS Targets (%)'!$B:$B,$A17)*INDEX('RPS-Applicable Sales %'!$B$3:$AF$52,MATCH($A17,'RPS-Applicable Sales %'!$A$3:$A$52,0),MATCH(X$2,'RPS-Applicable Sales %'!$B$2:$AF$2,0))*$G17,SUMIFS('RPS Targets (%)'!AO:AO,'RPS Targets (%)'!$B:$B,$A17)*INDEX('RPS-Applicable Sales %'!$B$3:$AF$52,MATCH($A17,'RPS-Applicable Sales %'!$A$3:$A$52,0),MATCH(X$2,'RPS-Applicable Sales %'!$B$2:$AF$2,0)))</f>
        <v>0</v>
      </c>
      <c r="Y17" s="76">
        <f>IF($D17=0,SUMIFS('RPS Targets (%)'!AP:AP,'RPS Targets (%)'!$B:$B,$A17)*INDEX('RPS-Applicable Sales %'!$B$3:$AF$52,MATCH($A17,'RPS-Applicable Sales %'!$A$3:$A$52,0),MATCH(Y$2,'RPS-Applicable Sales %'!$B$2:$AF$2,0))*$G17,SUMIFS('RPS Targets (%)'!AP:AP,'RPS Targets (%)'!$B:$B,$A17)*INDEX('RPS-Applicable Sales %'!$B$3:$AF$52,MATCH($A17,'RPS-Applicable Sales %'!$A$3:$A$52,0),MATCH(Y$2,'RPS-Applicable Sales %'!$B$2:$AF$2,0)))</f>
        <v>0</v>
      </c>
      <c r="Z17" s="76">
        <f>IF($D17=0,SUMIFS('RPS Targets (%)'!AQ:AQ,'RPS Targets (%)'!$B:$B,$A17)*INDEX('RPS-Applicable Sales %'!$B$3:$AF$52,MATCH($A17,'RPS-Applicable Sales %'!$A$3:$A$52,0),MATCH(Z$2,'RPS-Applicable Sales %'!$B$2:$AF$2,0))*$G17,SUMIFS('RPS Targets (%)'!AQ:AQ,'RPS Targets (%)'!$B:$B,$A17)*INDEX('RPS-Applicable Sales %'!$B$3:$AF$52,MATCH($A17,'RPS-Applicable Sales %'!$A$3:$A$52,0),MATCH(Z$2,'RPS-Applicable Sales %'!$B$2:$AF$2,0)))</f>
        <v>0</v>
      </c>
      <c r="AA17" s="76">
        <f>IF($D17=0,SUMIFS('RPS Targets (%)'!AR:AR,'RPS Targets (%)'!$B:$B,$A17)*INDEX('RPS-Applicable Sales %'!$B$3:$AF$52,MATCH($A17,'RPS-Applicable Sales %'!$A$3:$A$52,0),MATCH(AA$2,'RPS-Applicable Sales %'!$B$2:$AF$2,0))*$G17,SUMIFS('RPS Targets (%)'!AR:AR,'RPS Targets (%)'!$B:$B,$A17)*INDEX('RPS-Applicable Sales %'!$B$3:$AF$52,MATCH($A17,'RPS-Applicable Sales %'!$A$3:$A$52,0),MATCH(AA$2,'RPS-Applicable Sales %'!$B$2:$AF$2,0)))</f>
        <v>0</v>
      </c>
      <c r="AB17" s="76">
        <f>IF($D17=0,SUMIFS('RPS Targets (%)'!AS:AS,'RPS Targets (%)'!$B:$B,$A17)*INDEX('RPS-Applicable Sales %'!$B$3:$AF$52,MATCH($A17,'RPS-Applicable Sales %'!$A$3:$A$52,0),MATCH(AB$2,'RPS-Applicable Sales %'!$B$2:$AF$2,0))*$G17,SUMIFS('RPS Targets (%)'!AS:AS,'RPS Targets (%)'!$B:$B,$A17)*INDEX('RPS-Applicable Sales %'!$B$3:$AF$52,MATCH($A17,'RPS-Applicable Sales %'!$A$3:$A$52,0),MATCH(AB$2,'RPS-Applicable Sales %'!$B$2:$AF$2,0)))</f>
        <v>0</v>
      </c>
      <c r="AC17" s="76">
        <f>IF($D17=0,SUMIFS('RPS Targets (%)'!AT:AT,'RPS Targets (%)'!$B:$B,$A17)*INDEX('RPS-Applicable Sales %'!$B$3:$AF$52,MATCH($A17,'RPS-Applicable Sales %'!$A$3:$A$52,0),MATCH(AC$2,'RPS-Applicable Sales %'!$B$2:$AF$2,0))*$G17,SUMIFS('RPS Targets (%)'!AT:AT,'RPS Targets (%)'!$B:$B,$A17)*INDEX('RPS-Applicable Sales %'!$B$3:$AF$52,MATCH($A17,'RPS-Applicable Sales %'!$A$3:$A$52,0),MATCH(AC$2,'RPS-Applicable Sales %'!$B$2:$AF$2,0)))</f>
        <v>0</v>
      </c>
      <c r="AD17" s="76">
        <f>IF($D17=0,SUMIFS('RPS Targets (%)'!AU:AU,'RPS Targets (%)'!$B:$B,$A17)*INDEX('RPS-Applicable Sales %'!$B$3:$AF$52,MATCH($A17,'RPS-Applicable Sales %'!$A$3:$A$52,0),MATCH(AD$2,'RPS-Applicable Sales %'!$B$2:$AF$2,0))*$G17,SUMIFS('RPS Targets (%)'!AU:AU,'RPS Targets (%)'!$B:$B,$A17)*INDEX('RPS-Applicable Sales %'!$B$3:$AF$52,MATCH($A17,'RPS-Applicable Sales %'!$A$3:$A$52,0),MATCH(AD$2,'RPS-Applicable Sales %'!$B$2:$AF$2,0)))</f>
        <v>0</v>
      </c>
      <c r="AE17" s="76">
        <f>IF($D17=0,SUMIFS('RPS Targets (%)'!AV:AV,'RPS Targets (%)'!$B:$B,$A17)*INDEX('RPS-Applicable Sales %'!$B$3:$AF$52,MATCH($A17,'RPS-Applicable Sales %'!$A$3:$A$52,0),MATCH(AE$2,'RPS-Applicable Sales %'!$B$2:$AF$2,0))*$G17,SUMIFS('RPS Targets (%)'!AV:AV,'RPS Targets (%)'!$B:$B,$A17)*INDEX('RPS-Applicable Sales %'!$B$3:$AF$52,MATCH($A17,'RPS-Applicable Sales %'!$A$3:$A$52,0),MATCH(AE$2,'RPS-Applicable Sales %'!$B$2:$AF$2,0)))</f>
        <v>0</v>
      </c>
      <c r="AF17" s="76">
        <f>IF($D17=0,SUMIFS('RPS Targets (%)'!AW:AW,'RPS Targets (%)'!$B:$B,$A17)*INDEX('RPS-Applicable Sales %'!$B$3:$AF$52,MATCH($A17,'RPS-Applicable Sales %'!$A$3:$A$52,0),MATCH(AF$2,'RPS-Applicable Sales %'!$B$2:$AF$2,0))*$G17,SUMIFS('RPS Targets (%)'!AW:AW,'RPS Targets (%)'!$B:$B,$A17)*INDEX('RPS-Applicable Sales %'!$B$3:$AF$52,MATCH($A17,'RPS-Applicable Sales %'!$A$3:$A$52,0),MATCH(AF$2,'RPS-Applicable Sales %'!$B$2:$AF$2,0)))</f>
        <v>0</v>
      </c>
      <c r="AG17" s="76">
        <f>IF($D17=0,SUMIFS('RPS Targets (%)'!AX:AX,'RPS Targets (%)'!$B:$B,$A17)*INDEX('RPS-Applicable Sales %'!$B$3:$AF$52,MATCH($A17,'RPS-Applicable Sales %'!$A$3:$A$52,0),MATCH(AG$2,'RPS-Applicable Sales %'!$B$2:$AF$2,0))*$G17,SUMIFS('RPS Targets (%)'!AX:AX,'RPS Targets (%)'!$B:$B,$A17)*INDEX('RPS-Applicable Sales %'!$B$3:$AF$52,MATCH($A17,'RPS-Applicable Sales %'!$A$3:$A$52,0),MATCH(AG$2,'RPS-Applicable Sales %'!$B$2:$AF$2,0)))</f>
        <v>0</v>
      </c>
      <c r="AH17" s="76">
        <f>IF($D17=0,SUMIFS('RPS Targets (%)'!AY:AY,'RPS Targets (%)'!$B:$B,$A17)*INDEX('RPS-Applicable Sales %'!$B$3:$AF$52,MATCH($A17,'RPS-Applicable Sales %'!$A$3:$A$52,0),MATCH(AH$2,'RPS-Applicable Sales %'!$B$2:$AF$2,0))*$G17,SUMIFS('RPS Targets (%)'!AY:AY,'RPS Targets (%)'!$B:$B,$A17)*INDEX('RPS-Applicable Sales %'!$B$3:$AF$52,MATCH($A17,'RPS-Applicable Sales %'!$A$3:$A$52,0),MATCH(AH$2,'RPS-Applicable Sales %'!$B$2:$AF$2,0)))</f>
        <v>0</v>
      </c>
      <c r="AI17" s="76">
        <f>IF($D17=0,SUMIFS('RPS Targets (%)'!AZ:AZ,'RPS Targets (%)'!$B:$B,$A17)*INDEX('RPS-Applicable Sales %'!$B$3:$AF$52,MATCH($A17,'RPS-Applicable Sales %'!$A$3:$A$52,0),MATCH(AI$2,'RPS-Applicable Sales %'!$B$2:$AF$2,0))*$G17,SUMIFS('RPS Targets (%)'!AZ:AZ,'RPS Targets (%)'!$B:$B,$A17)*INDEX('RPS-Applicable Sales %'!$B$3:$AF$52,MATCH($A17,'RPS-Applicable Sales %'!$A$3:$A$52,0),MATCH(AI$2,'RPS-Applicable Sales %'!$B$2:$AF$2,0)))</f>
        <v>0</v>
      </c>
      <c r="AJ17" s="76">
        <f>IF($D17=0,SUMIFS('RPS Targets (%)'!BA:BA,'RPS Targets (%)'!$B:$B,$A17)*INDEX('RPS-Applicable Sales %'!$B$3:$AF$52,MATCH($A17,'RPS-Applicable Sales %'!$A$3:$A$52,0),MATCH(AJ$2,'RPS-Applicable Sales %'!$B$2:$AF$2,0))*$G17,SUMIFS('RPS Targets (%)'!BA:BA,'RPS Targets (%)'!$B:$B,$A17)*INDEX('RPS-Applicable Sales %'!$B$3:$AF$52,MATCH($A17,'RPS-Applicable Sales %'!$A$3:$A$52,0),MATCH(AJ$2,'RPS-Applicable Sales %'!$B$2:$AF$2,0)))</f>
        <v>0</v>
      </c>
      <c r="AK17" s="76">
        <f>IF($D17=0,SUMIFS('RPS Targets (%)'!BB:BB,'RPS Targets (%)'!$B:$B,$A17)*INDEX('RPS-Applicable Sales %'!$B$3:$AF$52,MATCH($A17,'RPS-Applicable Sales %'!$A$3:$A$52,0),MATCH(AK$2,'RPS-Applicable Sales %'!$B$2:$AF$2,0))*$G17,SUMIFS('RPS Targets (%)'!BB:BB,'RPS Targets (%)'!$B:$B,$A17)*INDEX('RPS-Applicable Sales %'!$B$3:$AF$52,MATCH($A17,'RPS-Applicable Sales %'!$A$3:$A$52,0),MATCH(AK$2,'RPS-Applicable Sales %'!$B$2:$AF$2,0)))</f>
        <v>0</v>
      </c>
      <c r="AL17" s="76">
        <f>IF($D17=0,SUMIFS('RPS Targets (%)'!BC:BC,'RPS Targets (%)'!$B:$B,$A17)*INDEX('RPS-Applicable Sales %'!$B$3:$AF$52,MATCH($A17,'RPS-Applicable Sales %'!$A$3:$A$52,0),MATCH(AL$2,'RPS-Applicable Sales %'!$B$2:$AF$2,0))*$G17,SUMIFS('RPS Targets (%)'!BC:BC,'RPS Targets (%)'!$B:$B,$A17)*INDEX('RPS-Applicable Sales %'!$B$3:$AF$52,MATCH($A17,'RPS-Applicable Sales %'!$A$3:$A$52,0),MATCH(AL$2,'RPS-Applicable Sales %'!$B$2:$AF$2,0)))</f>
        <v>0</v>
      </c>
    </row>
    <row r="18" spans="1:38" x14ac:dyDescent="0.25">
      <c r="A18" s="97" t="s">
        <v>42</v>
      </c>
      <c r="B18" s="97" t="b">
        <f>IFERROR(INDEX('RPS Targets (%)'!$A:$A,MATCH(A18,'RPS Targets (%)'!$B:$B,0)),FALSE)</f>
        <v>1</v>
      </c>
      <c r="C18" s="108">
        <f>MIN(SUMIFS('RPS-Applicable Sales'!C:C,'RPS-Applicable Sales'!$A:$A,$A18)/SUMIFS('Statewide Sales'!B:B,'Statewide Sales'!$A:$A,$A18),1)</f>
        <v>0</v>
      </c>
      <c r="D18" s="115">
        <f t="shared" si="0"/>
        <v>1</v>
      </c>
      <c r="E18" s="76">
        <f>IF(B18=TRUE,SUMIFS('SY RPS values'!$J$27:$BG$27,'SY RPS values'!$J$1:$BG$1,A18),0)</f>
        <v>0.44222419158123921</v>
      </c>
      <c r="F18" s="76">
        <f>SUMIFS('RPS Targets (%)'!Y:Y,'RPS Targets (%)'!$B:$B,$A18)</f>
        <v>0</v>
      </c>
      <c r="G18" s="108">
        <f t="shared" si="1"/>
        <v>0</v>
      </c>
      <c r="H18" s="103">
        <f>IF($D18=0,SUMIFS('RPS Targets (%)'!Y:Y,'RPS Targets (%)'!$B:$B,$A18)*INDEX('RPS-Applicable Sales %'!$B$3:$AF$52,MATCH($A18,'RPS-Applicable Sales %'!$A$3:$A$52,0),MATCH(H$2,'RPS-Applicable Sales %'!$B$2:$AF$2,0))*$G18,SUMIFS('RPS Targets (%)'!Y:Y,'RPS Targets (%)'!$B:$B,$A18)*INDEX('RPS-Applicable Sales %'!$B$3:$AF$52,MATCH($A18,'RPS-Applicable Sales %'!$A$3:$A$52,0),MATCH(H$2,'RPS-Applicable Sales %'!$B$2:$AF$2,0)))</f>
        <v>0</v>
      </c>
      <c r="I18" s="76">
        <f>IF($D18=0,SUMIFS('RPS Targets (%)'!Z:Z,'RPS Targets (%)'!$B:$B,$A18)*INDEX('RPS-Applicable Sales %'!$B$3:$AF$52,MATCH($A18,'RPS-Applicable Sales %'!$A$3:$A$52,0),MATCH(I$2,'RPS-Applicable Sales %'!$B$2:$AF$2,0))*$G18,SUMIFS('RPS Targets (%)'!Z:Z,'RPS Targets (%)'!$B:$B,$A18)*INDEX('RPS-Applicable Sales %'!$B$3:$AF$52,MATCH($A18,'RPS-Applicable Sales %'!$A$3:$A$52,0),MATCH(I$2,'RPS-Applicable Sales %'!$B$2:$AF$2,0)))</f>
        <v>0</v>
      </c>
      <c r="J18" s="76">
        <f>IF($D18=0,SUMIFS('RPS Targets (%)'!AA:AA,'RPS Targets (%)'!$B:$B,$A18)*INDEX('RPS-Applicable Sales %'!$B$3:$AF$52,MATCH($A18,'RPS-Applicable Sales %'!$A$3:$A$52,0),MATCH(J$2,'RPS-Applicable Sales %'!$B$2:$AF$2,0))*$G18,SUMIFS('RPS Targets (%)'!AA:AA,'RPS Targets (%)'!$B:$B,$A18)*INDEX('RPS-Applicable Sales %'!$B$3:$AF$52,MATCH($A18,'RPS-Applicable Sales %'!$A$3:$A$52,0),MATCH(J$2,'RPS-Applicable Sales %'!$B$2:$AF$2,0)))</f>
        <v>0</v>
      </c>
      <c r="K18" s="76">
        <f>IF($D18=0,SUMIFS('RPS Targets (%)'!AB:AB,'RPS Targets (%)'!$B:$B,$A18)*INDEX('RPS-Applicable Sales %'!$B$3:$AF$52,MATCH($A18,'RPS-Applicable Sales %'!$A$3:$A$52,0),MATCH(K$2,'RPS-Applicable Sales %'!$B$2:$AF$2,0))*$G18,SUMIFS('RPS Targets (%)'!AB:AB,'RPS Targets (%)'!$B:$B,$A18)*INDEX('RPS-Applicable Sales %'!$B$3:$AF$52,MATCH($A18,'RPS-Applicable Sales %'!$A$3:$A$52,0),MATCH(K$2,'RPS-Applicable Sales %'!$B$2:$AF$2,0)))</f>
        <v>0</v>
      </c>
      <c r="L18" s="76">
        <f>IF($D18=0,SUMIFS('RPS Targets (%)'!AC:AC,'RPS Targets (%)'!$B:$B,$A18)*INDEX('RPS-Applicable Sales %'!$B$3:$AF$52,MATCH($A18,'RPS-Applicable Sales %'!$A$3:$A$52,0),MATCH(L$2,'RPS-Applicable Sales %'!$B$2:$AF$2,0))*$G18,SUMIFS('RPS Targets (%)'!AC:AC,'RPS Targets (%)'!$B:$B,$A18)*INDEX('RPS-Applicable Sales %'!$B$3:$AF$52,MATCH($A18,'RPS-Applicable Sales %'!$A$3:$A$52,0),MATCH(L$2,'RPS-Applicable Sales %'!$B$2:$AF$2,0)))</f>
        <v>0</v>
      </c>
      <c r="M18" s="76">
        <f>IF($D18=0,SUMIFS('RPS Targets (%)'!AD:AD,'RPS Targets (%)'!$B:$B,$A18)*INDEX('RPS-Applicable Sales %'!$B$3:$AF$52,MATCH($A18,'RPS-Applicable Sales %'!$A$3:$A$52,0),MATCH(M$2,'RPS-Applicable Sales %'!$B$2:$AF$2,0))*$G18,SUMIFS('RPS Targets (%)'!AD:AD,'RPS Targets (%)'!$B:$B,$A18)*INDEX('RPS-Applicable Sales %'!$B$3:$AF$52,MATCH($A18,'RPS-Applicable Sales %'!$A$3:$A$52,0),MATCH(M$2,'RPS-Applicable Sales %'!$B$2:$AF$2,0)))</f>
        <v>0</v>
      </c>
      <c r="N18" s="76">
        <f>IF($D18=0,SUMIFS('RPS Targets (%)'!AE:AE,'RPS Targets (%)'!$B:$B,$A18)*INDEX('RPS-Applicable Sales %'!$B$3:$AF$52,MATCH($A18,'RPS-Applicable Sales %'!$A$3:$A$52,0),MATCH(N$2,'RPS-Applicable Sales %'!$B$2:$AF$2,0))*$G18,SUMIFS('RPS Targets (%)'!AE:AE,'RPS Targets (%)'!$B:$B,$A18)*INDEX('RPS-Applicable Sales %'!$B$3:$AF$52,MATCH($A18,'RPS-Applicable Sales %'!$A$3:$A$52,0),MATCH(N$2,'RPS-Applicable Sales %'!$B$2:$AF$2,0)))</f>
        <v>0</v>
      </c>
      <c r="O18" s="76">
        <f>IF($D18=0,SUMIFS('RPS Targets (%)'!AF:AF,'RPS Targets (%)'!$B:$B,$A18)*INDEX('RPS-Applicable Sales %'!$B$3:$AF$52,MATCH($A18,'RPS-Applicable Sales %'!$A$3:$A$52,0),MATCH(O$2,'RPS-Applicable Sales %'!$B$2:$AF$2,0))*$G18,SUMIFS('RPS Targets (%)'!AF:AF,'RPS Targets (%)'!$B:$B,$A18)*INDEX('RPS-Applicable Sales %'!$B$3:$AF$52,MATCH($A18,'RPS-Applicable Sales %'!$A$3:$A$52,0),MATCH(O$2,'RPS-Applicable Sales %'!$B$2:$AF$2,0)))</f>
        <v>0</v>
      </c>
      <c r="P18" s="76">
        <f>IF($D18=0,SUMIFS('RPS Targets (%)'!AG:AG,'RPS Targets (%)'!$B:$B,$A18)*INDEX('RPS-Applicable Sales %'!$B$3:$AF$52,MATCH($A18,'RPS-Applicable Sales %'!$A$3:$A$52,0),MATCH(P$2,'RPS-Applicable Sales %'!$B$2:$AF$2,0))*$G18,SUMIFS('RPS Targets (%)'!AG:AG,'RPS Targets (%)'!$B:$B,$A18)*INDEX('RPS-Applicable Sales %'!$B$3:$AF$52,MATCH($A18,'RPS-Applicable Sales %'!$A$3:$A$52,0),MATCH(P$2,'RPS-Applicable Sales %'!$B$2:$AF$2,0)))</f>
        <v>0</v>
      </c>
      <c r="Q18" s="76">
        <f>IF($D18=0,SUMIFS('RPS Targets (%)'!AH:AH,'RPS Targets (%)'!$B:$B,$A18)*INDEX('RPS-Applicable Sales %'!$B$3:$AF$52,MATCH($A18,'RPS-Applicable Sales %'!$A$3:$A$52,0),MATCH(Q$2,'RPS-Applicable Sales %'!$B$2:$AF$2,0))*$G18,SUMIFS('RPS Targets (%)'!AH:AH,'RPS Targets (%)'!$B:$B,$A18)*INDEX('RPS-Applicable Sales %'!$B$3:$AF$52,MATCH($A18,'RPS-Applicable Sales %'!$A$3:$A$52,0),MATCH(Q$2,'RPS-Applicable Sales %'!$B$2:$AF$2,0)))</f>
        <v>0</v>
      </c>
      <c r="R18" s="76">
        <f>IF($D18=0,SUMIFS('RPS Targets (%)'!AI:AI,'RPS Targets (%)'!$B:$B,$A18)*INDEX('RPS-Applicable Sales %'!$B$3:$AF$52,MATCH($A18,'RPS-Applicable Sales %'!$A$3:$A$52,0),MATCH(R$2,'RPS-Applicable Sales %'!$B$2:$AF$2,0))*$G18,SUMIFS('RPS Targets (%)'!AI:AI,'RPS Targets (%)'!$B:$B,$A18)*INDEX('RPS-Applicable Sales %'!$B$3:$AF$52,MATCH($A18,'RPS-Applicable Sales %'!$A$3:$A$52,0),MATCH(R$2,'RPS-Applicable Sales %'!$B$2:$AF$2,0)))</f>
        <v>0</v>
      </c>
      <c r="S18" s="76">
        <f>IF($D18=0,SUMIFS('RPS Targets (%)'!AJ:AJ,'RPS Targets (%)'!$B:$B,$A18)*INDEX('RPS-Applicable Sales %'!$B$3:$AF$52,MATCH($A18,'RPS-Applicable Sales %'!$A$3:$A$52,0),MATCH(S$2,'RPS-Applicable Sales %'!$B$2:$AF$2,0))*$G18,SUMIFS('RPS Targets (%)'!AJ:AJ,'RPS Targets (%)'!$B:$B,$A18)*INDEX('RPS-Applicable Sales %'!$B$3:$AF$52,MATCH($A18,'RPS-Applicable Sales %'!$A$3:$A$52,0),MATCH(S$2,'RPS-Applicable Sales %'!$B$2:$AF$2,0)))</f>
        <v>0</v>
      </c>
      <c r="T18" s="76">
        <f>IF($D18=0,SUMIFS('RPS Targets (%)'!AK:AK,'RPS Targets (%)'!$B:$B,$A18)*INDEX('RPS-Applicable Sales %'!$B$3:$AF$52,MATCH($A18,'RPS-Applicable Sales %'!$A$3:$A$52,0),MATCH(T$2,'RPS-Applicable Sales %'!$B$2:$AF$2,0))*$G18,SUMIFS('RPS Targets (%)'!AK:AK,'RPS Targets (%)'!$B:$B,$A18)*INDEX('RPS-Applicable Sales %'!$B$3:$AF$52,MATCH($A18,'RPS-Applicable Sales %'!$A$3:$A$52,0),MATCH(T$2,'RPS-Applicable Sales %'!$B$2:$AF$2,0)))</f>
        <v>0</v>
      </c>
      <c r="U18" s="76">
        <f>IF($D18=0,SUMIFS('RPS Targets (%)'!AL:AL,'RPS Targets (%)'!$B:$B,$A18)*INDEX('RPS-Applicable Sales %'!$B$3:$AF$52,MATCH($A18,'RPS-Applicable Sales %'!$A$3:$A$52,0),MATCH(U$2,'RPS-Applicable Sales %'!$B$2:$AF$2,0))*$G18,SUMIFS('RPS Targets (%)'!AL:AL,'RPS Targets (%)'!$B:$B,$A18)*INDEX('RPS-Applicable Sales %'!$B$3:$AF$52,MATCH($A18,'RPS-Applicable Sales %'!$A$3:$A$52,0),MATCH(U$2,'RPS-Applicable Sales %'!$B$2:$AF$2,0)))</f>
        <v>0</v>
      </c>
      <c r="V18" s="76">
        <f>IF($D18=0,SUMIFS('RPS Targets (%)'!AM:AM,'RPS Targets (%)'!$B:$B,$A18)*INDEX('RPS-Applicable Sales %'!$B$3:$AF$52,MATCH($A18,'RPS-Applicable Sales %'!$A$3:$A$52,0),MATCH(V$2,'RPS-Applicable Sales %'!$B$2:$AF$2,0))*$G18,SUMIFS('RPS Targets (%)'!AM:AM,'RPS Targets (%)'!$B:$B,$A18)*INDEX('RPS-Applicable Sales %'!$B$3:$AF$52,MATCH($A18,'RPS-Applicable Sales %'!$A$3:$A$52,0),MATCH(V$2,'RPS-Applicable Sales %'!$B$2:$AF$2,0)))</f>
        <v>0</v>
      </c>
      <c r="W18" s="76">
        <f>IF($D18=0,SUMIFS('RPS Targets (%)'!AN:AN,'RPS Targets (%)'!$B:$B,$A18)*INDEX('RPS-Applicable Sales %'!$B$3:$AF$52,MATCH($A18,'RPS-Applicable Sales %'!$A$3:$A$52,0),MATCH(W$2,'RPS-Applicable Sales %'!$B$2:$AF$2,0))*$G18,SUMIFS('RPS Targets (%)'!AN:AN,'RPS Targets (%)'!$B:$B,$A18)*INDEX('RPS-Applicable Sales %'!$B$3:$AF$52,MATCH($A18,'RPS-Applicable Sales %'!$A$3:$A$52,0),MATCH(W$2,'RPS-Applicable Sales %'!$B$2:$AF$2,0)))</f>
        <v>0</v>
      </c>
      <c r="X18" s="76">
        <f>IF($D18=0,SUMIFS('RPS Targets (%)'!AO:AO,'RPS Targets (%)'!$B:$B,$A18)*INDEX('RPS-Applicable Sales %'!$B$3:$AF$52,MATCH($A18,'RPS-Applicable Sales %'!$A$3:$A$52,0),MATCH(X$2,'RPS-Applicable Sales %'!$B$2:$AF$2,0))*$G18,SUMIFS('RPS Targets (%)'!AO:AO,'RPS Targets (%)'!$B:$B,$A18)*INDEX('RPS-Applicable Sales %'!$B$3:$AF$52,MATCH($A18,'RPS-Applicable Sales %'!$A$3:$A$52,0),MATCH(X$2,'RPS-Applicable Sales %'!$B$2:$AF$2,0)))</f>
        <v>0</v>
      </c>
      <c r="Y18" s="76">
        <f>IF($D18=0,SUMIFS('RPS Targets (%)'!AP:AP,'RPS Targets (%)'!$B:$B,$A18)*INDEX('RPS-Applicable Sales %'!$B$3:$AF$52,MATCH($A18,'RPS-Applicable Sales %'!$A$3:$A$52,0),MATCH(Y$2,'RPS-Applicable Sales %'!$B$2:$AF$2,0))*$G18,SUMIFS('RPS Targets (%)'!AP:AP,'RPS Targets (%)'!$B:$B,$A18)*INDEX('RPS-Applicable Sales %'!$B$3:$AF$52,MATCH($A18,'RPS-Applicable Sales %'!$A$3:$A$52,0),MATCH(Y$2,'RPS-Applicable Sales %'!$B$2:$AF$2,0)))</f>
        <v>0</v>
      </c>
      <c r="Z18" s="76">
        <f>IF($D18=0,SUMIFS('RPS Targets (%)'!AQ:AQ,'RPS Targets (%)'!$B:$B,$A18)*INDEX('RPS-Applicable Sales %'!$B$3:$AF$52,MATCH($A18,'RPS-Applicable Sales %'!$A$3:$A$52,0),MATCH(Z$2,'RPS-Applicable Sales %'!$B$2:$AF$2,0))*$G18,SUMIFS('RPS Targets (%)'!AQ:AQ,'RPS Targets (%)'!$B:$B,$A18)*INDEX('RPS-Applicable Sales %'!$B$3:$AF$52,MATCH($A18,'RPS-Applicable Sales %'!$A$3:$A$52,0),MATCH(Z$2,'RPS-Applicable Sales %'!$B$2:$AF$2,0)))</f>
        <v>0</v>
      </c>
      <c r="AA18" s="76">
        <f>IF($D18=0,SUMIFS('RPS Targets (%)'!AR:AR,'RPS Targets (%)'!$B:$B,$A18)*INDEX('RPS-Applicable Sales %'!$B$3:$AF$52,MATCH($A18,'RPS-Applicable Sales %'!$A$3:$A$52,0),MATCH(AA$2,'RPS-Applicable Sales %'!$B$2:$AF$2,0))*$G18,SUMIFS('RPS Targets (%)'!AR:AR,'RPS Targets (%)'!$B:$B,$A18)*INDEX('RPS-Applicable Sales %'!$B$3:$AF$52,MATCH($A18,'RPS-Applicable Sales %'!$A$3:$A$52,0),MATCH(AA$2,'RPS-Applicable Sales %'!$B$2:$AF$2,0)))</f>
        <v>0</v>
      </c>
      <c r="AB18" s="76">
        <f>IF($D18=0,SUMIFS('RPS Targets (%)'!AS:AS,'RPS Targets (%)'!$B:$B,$A18)*INDEX('RPS-Applicable Sales %'!$B$3:$AF$52,MATCH($A18,'RPS-Applicable Sales %'!$A$3:$A$52,0),MATCH(AB$2,'RPS-Applicable Sales %'!$B$2:$AF$2,0))*$G18,SUMIFS('RPS Targets (%)'!AS:AS,'RPS Targets (%)'!$B:$B,$A18)*INDEX('RPS-Applicable Sales %'!$B$3:$AF$52,MATCH($A18,'RPS-Applicable Sales %'!$A$3:$A$52,0),MATCH(AB$2,'RPS-Applicable Sales %'!$B$2:$AF$2,0)))</f>
        <v>0</v>
      </c>
      <c r="AC18" s="76">
        <f>IF($D18=0,SUMIFS('RPS Targets (%)'!AT:AT,'RPS Targets (%)'!$B:$B,$A18)*INDEX('RPS-Applicable Sales %'!$B$3:$AF$52,MATCH($A18,'RPS-Applicable Sales %'!$A$3:$A$52,0),MATCH(AC$2,'RPS-Applicable Sales %'!$B$2:$AF$2,0))*$G18,SUMIFS('RPS Targets (%)'!AT:AT,'RPS Targets (%)'!$B:$B,$A18)*INDEX('RPS-Applicable Sales %'!$B$3:$AF$52,MATCH($A18,'RPS-Applicable Sales %'!$A$3:$A$52,0),MATCH(AC$2,'RPS-Applicable Sales %'!$B$2:$AF$2,0)))</f>
        <v>0</v>
      </c>
      <c r="AD18" s="76">
        <f>IF($D18=0,SUMIFS('RPS Targets (%)'!AU:AU,'RPS Targets (%)'!$B:$B,$A18)*INDEX('RPS-Applicable Sales %'!$B$3:$AF$52,MATCH($A18,'RPS-Applicable Sales %'!$A$3:$A$52,0),MATCH(AD$2,'RPS-Applicable Sales %'!$B$2:$AF$2,0))*$G18,SUMIFS('RPS Targets (%)'!AU:AU,'RPS Targets (%)'!$B:$B,$A18)*INDEX('RPS-Applicable Sales %'!$B$3:$AF$52,MATCH($A18,'RPS-Applicable Sales %'!$A$3:$A$52,0),MATCH(AD$2,'RPS-Applicable Sales %'!$B$2:$AF$2,0)))</f>
        <v>0</v>
      </c>
      <c r="AE18" s="76">
        <f>IF($D18=0,SUMIFS('RPS Targets (%)'!AV:AV,'RPS Targets (%)'!$B:$B,$A18)*INDEX('RPS-Applicable Sales %'!$B$3:$AF$52,MATCH($A18,'RPS-Applicable Sales %'!$A$3:$A$52,0),MATCH(AE$2,'RPS-Applicable Sales %'!$B$2:$AF$2,0))*$G18,SUMIFS('RPS Targets (%)'!AV:AV,'RPS Targets (%)'!$B:$B,$A18)*INDEX('RPS-Applicable Sales %'!$B$3:$AF$52,MATCH($A18,'RPS-Applicable Sales %'!$A$3:$A$52,0),MATCH(AE$2,'RPS-Applicable Sales %'!$B$2:$AF$2,0)))</f>
        <v>0</v>
      </c>
      <c r="AF18" s="76">
        <f>IF($D18=0,SUMIFS('RPS Targets (%)'!AW:AW,'RPS Targets (%)'!$B:$B,$A18)*INDEX('RPS-Applicable Sales %'!$B$3:$AF$52,MATCH($A18,'RPS-Applicable Sales %'!$A$3:$A$52,0),MATCH(AF$2,'RPS-Applicable Sales %'!$B$2:$AF$2,0))*$G18,SUMIFS('RPS Targets (%)'!AW:AW,'RPS Targets (%)'!$B:$B,$A18)*INDEX('RPS-Applicable Sales %'!$B$3:$AF$52,MATCH($A18,'RPS-Applicable Sales %'!$A$3:$A$52,0),MATCH(AF$2,'RPS-Applicable Sales %'!$B$2:$AF$2,0)))</f>
        <v>0</v>
      </c>
      <c r="AG18" s="76">
        <f>IF($D18=0,SUMIFS('RPS Targets (%)'!AX:AX,'RPS Targets (%)'!$B:$B,$A18)*INDEX('RPS-Applicable Sales %'!$B$3:$AF$52,MATCH($A18,'RPS-Applicable Sales %'!$A$3:$A$52,0),MATCH(AG$2,'RPS-Applicable Sales %'!$B$2:$AF$2,0))*$G18,SUMIFS('RPS Targets (%)'!AX:AX,'RPS Targets (%)'!$B:$B,$A18)*INDEX('RPS-Applicable Sales %'!$B$3:$AF$52,MATCH($A18,'RPS-Applicable Sales %'!$A$3:$A$52,0),MATCH(AG$2,'RPS-Applicable Sales %'!$B$2:$AF$2,0)))</f>
        <v>0</v>
      </c>
      <c r="AH18" s="76">
        <f>IF($D18=0,SUMIFS('RPS Targets (%)'!AY:AY,'RPS Targets (%)'!$B:$B,$A18)*INDEX('RPS-Applicable Sales %'!$B$3:$AF$52,MATCH($A18,'RPS-Applicable Sales %'!$A$3:$A$52,0),MATCH(AH$2,'RPS-Applicable Sales %'!$B$2:$AF$2,0))*$G18,SUMIFS('RPS Targets (%)'!AY:AY,'RPS Targets (%)'!$B:$B,$A18)*INDEX('RPS-Applicable Sales %'!$B$3:$AF$52,MATCH($A18,'RPS-Applicable Sales %'!$A$3:$A$52,0),MATCH(AH$2,'RPS-Applicable Sales %'!$B$2:$AF$2,0)))</f>
        <v>0</v>
      </c>
      <c r="AI18" s="76">
        <f>IF($D18=0,SUMIFS('RPS Targets (%)'!AZ:AZ,'RPS Targets (%)'!$B:$B,$A18)*INDEX('RPS-Applicable Sales %'!$B$3:$AF$52,MATCH($A18,'RPS-Applicable Sales %'!$A$3:$A$52,0),MATCH(AI$2,'RPS-Applicable Sales %'!$B$2:$AF$2,0))*$G18,SUMIFS('RPS Targets (%)'!AZ:AZ,'RPS Targets (%)'!$B:$B,$A18)*INDEX('RPS-Applicable Sales %'!$B$3:$AF$52,MATCH($A18,'RPS-Applicable Sales %'!$A$3:$A$52,0),MATCH(AI$2,'RPS-Applicable Sales %'!$B$2:$AF$2,0)))</f>
        <v>0</v>
      </c>
      <c r="AJ18" s="76">
        <f>IF($D18=0,SUMIFS('RPS Targets (%)'!BA:BA,'RPS Targets (%)'!$B:$B,$A18)*INDEX('RPS-Applicable Sales %'!$B$3:$AF$52,MATCH($A18,'RPS-Applicable Sales %'!$A$3:$A$52,0),MATCH(AJ$2,'RPS-Applicable Sales %'!$B$2:$AF$2,0))*$G18,SUMIFS('RPS Targets (%)'!BA:BA,'RPS Targets (%)'!$B:$B,$A18)*INDEX('RPS-Applicable Sales %'!$B$3:$AF$52,MATCH($A18,'RPS-Applicable Sales %'!$A$3:$A$52,0),MATCH(AJ$2,'RPS-Applicable Sales %'!$B$2:$AF$2,0)))</f>
        <v>0</v>
      </c>
      <c r="AK18" s="76">
        <f>IF($D18=0,SUMIFS('RPS Targets (%)'!BB:BB,'RPS Targets (%)'!$B:$B,$A18)*INDEX('RPS-Applicable Sales %'!$B$3:$AF$52,MATCH($A18,'RPS-Applicable Sales %'!$A$3:$A$52,0),MATCH(AK$2,'RPS-Applicable Sales %'!$B$2:$AF$2,0))*$G18,SUMIFS('RPS Targets (%)'!BB:BB,'RPS Targets (%)'!$B:$B,$A18)*INDEX('RPS-Applicable Sales %'!$B$3:$AF$52,MATCH($A18,'RPS-Applicable Sales %'!$A$3:$A$52,0),MATCH(AK$2,'RPS-Applicable Sales %'!$B$2:$AF$2,0)))</f>
        <v>0</v>
      </c>
      <c r="AL18" s="76">
        <f>IF($D18=0,SUMIFS('RPS Targets (%)'!BC:BC,'RPS Targets (%)'!$B:$B,$A18)*INDEX('RPS-Applicable Sales %'!$B$3:$AF$52,MATCH($A18,'RPS-Applicable Sales %'!$A$3:$A$52,0),MATCH(AL$2,'RPS-Applicable Sales %'!$B$2:$AF$2,0))*$G18,SUMIFS('RPS Targets (%)'!BC:BC,'RPS Targets (%)'!$B:$B,$A18)*INDEX('RPS-Applicable Sales %'!$B$3:$AF$52,MATCH($A18,'RPS-Applicable Sales %'!$A$3:$A$52,0),MATCH(AL$2,'RPS-Applicable Sales %'!$B$2:$AF$2,0)))</f>
        <v>0</v>
      </c>
    </row>
    <row r="19" spans="1:38" x14ac:dyDescent="0.25">
      <c r="A19" s="97" t="s">
        <v>45</v>
      </c>
      <c r="B19" s="97" t="b">
        <f>IFERROR(INDEX('RPS Targets (%)'!$A:$A,MATCH(A19,'RPS Targets (%)'!$B:$B,0)),FALSE)</f>
        <v>0</v>
      </c>
      <c r="C19" s="108">
        <f>MIN(SUMIFS('RPS-Applicable Sales'!C:C,'RPS-Applicable Sales'!$A:$A,$A19)/SUMIFS('Statewide Sales'!B:B,'Statewide Sales'!$A:$A,$A19),1)</f>
        <v>0</v>
      </c>
      <c r="D19" s="115">
        <f t="shared" si="0"/>
        <v>0</v>
      </c>
      <c r="E19" s="76">
        <f>IF(B19=TRUE,SUMIFS('SY RPS values'!$J$27:$BG$27,'SY RPS values'!$J$1:$BG$1,A19),0)</f>
        <v>0</v>
      </c>
      <c r="F19" s="76">
        <f>SUMIFS('RPS Targets (%)'!Y:Y,'RPS Targets (%)'!$B:$B,$A19)</f>
        <v>0</v>
      </c>
      <c r="G19" s="108">
        <f t="shared" si="1"/>
        <v>0</v>
      </c>
      <c r="H19" s="103">
        <f>IF($D19=0,SUMIFS('RPS Targets (%)'!Y:Y,'RPS Targets (%)'!$B:$B,$A19)*INDEX('RPS-Applicable Sales %'!$B$3:$AF$52,MATCH($A19,'RPS-Applicable Sales %'!$A$3:$A$52,0),MATCH(H$2,'RPS-Applicable Sales %'!$B$2:$AF$2,0))*$G19,SUMIFS('RPS Targets (%)'!Y:Y,'RPS Targets (%)'!$B:$B,$A19)*INDEX('RPS-Applicable Sales %'!$B$3:$AF$52,MATCH($A19,'RPS-Applicable Sales %'!$A$3:$A$52,0),MATCH(H$2,'RPS-Applicable Sales %'!$B$2:$AF$2,0)))</f>
        <v>0</v>
      </c>
      <c r="I19" s="76">
        <f>IF($D19=0,SUMIFS('RPS Targets (%)'!Z:Z,'RPS Targets (%)'!$B:$B,$A19)*INDEX('RPS-Applicable Sales %'!$B$3:$AF$52,MATCH($A19,'RPS-Applicable Sales %'!$A$3:$A$52,0),MATCH(I$2,'RPS-Applicable Sales %'!$B$2:$AF$2,0))*$G19,SUMIFS('RPS Targets (%)'!Z:Z,'RPS Targets (%)'!$B:$B,$A19)*INDEX('RPS-Applicable Sales %'!$B$3:$AF$52,MATCH($A19,'RPS-Applicable Sales %'!$A$3:$A$52,0),MATCH(I$2,'RPS-Applicable Sales %'!$B$2:$AF$2,0)))</f>
        <v>0</v>
      </c>
      <c r="J19" s="76">
        <f>IF($D19=0,SUMIFS('RPS Targets (%)'!AA:AA,'RPS Targets (%)'!$B:$B,$A19)*INDEX('RPS-Applicable Sales %'!$B$3:$AF$52,MATCH($A19,'RPS-Applicable Sales %'!$A$3:$A$52,0),MATCH(J$2,'RPS-Applicable Sales %'!$B$2:$AF$2,0))*$G19,SUMIFS('RPS Targets (%)'!AA:AA,'RPS Targets (%)'!$B:$B,$A19)*INDEX('RPS-Applicable Sales %'!$B$3:$AF$52,MATCH($A19,'RPS-Applicable Sales %'!$A$3:$A$52,0),MATCH(J$2,'RPS-Applicable Sales %'!$B$2:$AF$2,0)))</f>
        <v>0</v>
      </c>
      <c r="K19" s="76">
        <f>IF($D19=0,SUMIFS('RPS Targets (%)'!AB:AB,'RPS Targets (%)'!$B:$B,$A19)*INDEX('RPS-Applicable Sales %'!$B$3:$AF$52,MATCH($A19,'RPS-Applicable Sales %'!$A$3:$A$52,0),MATCH(K$2,'RPS-Applicable Sales %'!$B$2:$AF$2,0))*$G19,SUMIFS('RPS Targets (%)'!AB:AB,'RPS Targets (%)'!$B:$B,$A19)*INDEX('RPS-Applicable Sales %'!$B$3:$AF$52,MATCH($A19,'RPS-Applicable Sales %'!$A$3:$A$52,0),MATCH(K$2,'RPS-Applicable Sales %'!$B$2:$AF$2,0)))</f>
        <v>0</v>
      </c>
      <c r="L19" s="76">
        <f>IF($D19=0,SUMIFS('RPS Targets (%)'!AC:AC,'RPS Targets (%)'!$B:$B,$A19)*INDEX('RPS-Applicable Sales %'!$B$3:$AF$52,MATCH($A19,'RPS-Applicable Sales %'!$A$3:$A$52,0),MATCH(L$2,'RPS-Applicable Sales %'!$B$2:$AF$2,0))*$G19,SUMIFS('RPS Targets (%)'!AC:AC,'RPS Targets (%)'!$B:$B,$A19)*INDEX('RPS-Applicable Sales %'!$B$3:$AF$52,MATCH($A19,'RPS-Applicable Sales %'!$A$3:$A$52,0),MATCH(L$2,'RPS-Applicable Sales %'!$B$2:$AF$2,0)))</f>
        <v>0</v>
      </c>
      <c r="M19" s="76">
        <f>IF($D19=0,SUMIFS('RPS Targets (%)'!AD:AD,'RPS Targets (%)'!$B:$B,$A19)*INDEX('RPS-Applicable Sales %'!$B$3:$AF$52,MATCH($A19,'RPS-Applicable Sales %'!$A$3:$A$52,0),MATCH(M$2,'RPS-Applicable Sales %'!$B$2:$AF$2,0))*$G19,SUMIFS('RPS Targets (%)'!AD:AD,'RPS Targets (%)'!$B:$B,$A19)*INDEX('RPS-Applicable Sales %'!$B$3:$AF$52,MATCH($A19,'RPS-Applicable Sales %'!$A$3:$A$52,0),MATCH(M$2,'RPS-Applicable Sales %'!$B$2:$AF$2,0)))</f>
        <v>0</v>
      </c>
      <c r="N19" s="76">
        <f>IF($D19=0,SUMIFS('RPS Targets (%)'!AE:AE,'RPS Targets (%)'!$B:$B,$A19)*INDEX('RPS-Applicable Sales %'!$B$3:$AF$52,MATCH($A19,'RPS-Applicable Sales %'!$A$3:$A$52,0),MATCH(N$2,'RPS-Applicable Sales %'!$B$2:$AF$2,0))*$G19,SUMIFS('RPS Targets (%)'!AE:AE,'RPS Targets (%)'!$B:$B,$A19)*INDEX('RPS-Applicable Sales %'!$B$3:$AF$52,MATCH($A19,'RPS-Applicable Sales %'!$A$3:$A$52,0),MATCH(N$2,'RPS-Applicable Sales %'!$B$2:$AF$2,0)))</f>
        <v>0</v>
      </c>
      <c r="O19" s="76">
        <f>IF($D19=0,SUMIFS('RPS Targets (%)'!AF:AF,'RPS Targets (%)'!$B:$B,$A19)*INDEX('RPS-Applicable Sales %'!$B$3:$AF$52,MATCH($A19,'RPS-Applicable Sales %'!$A$3:$A$52,0),MATCH(O$2,'RPS-Applicable Sales %'!$B$2:$AF$2,0))*$G19,SUMIFS('RPS Targets (%)'!AF:AF,'RPS Targets (%)'!$B:$B,$A19)*INDEX('RPS-Applicable Sales %'!$B$3:$AF$52,MATCH($A19,'RPS-Applicable Sales %'!$A$3:$A$52,0),MATCH(O$2,'RPS-Applicable Sales %'!$B$2:$AF$2,0)))</f>
        <v>0</v>
      </c>
      <c r="P19" s="76">
        <f>IF($D19=0,SUMIFS('RPS Targets (%)'!AG:AG,'RPS Targets (%)'!$B:$B,$A19)*INDEX('RPS-Applicable Sales %'!$B$3:$AF$52,MATCH($A19,'RPS-Applicable Sales %'!$A$3:$A$52,0),MATCH(P$2,'RPS-Applicable Sales %'!$B$2:$AF$2,0))*$G19,SUMIFS('RPS Targets (%)'!AG:AG,'RPS Targets (%)'!$B:$B,$A19)*INDEX('RPS-Applicable Sales %'!$B$3:$AF$52,MATCH($A19,'RPS-Applicable Sales %'!$A$3:$A$52,0),MATCH(P$2,'RPS-Applicable Sales %'!$B$2:$AF$2,0)))</f>
        <v>0</v>
      </c>
      <c r="Q19" s="76">
        <f>IF($D19=0,SUMIFS('RPS Targets (%)'!AH:AH,'RPS Targets (%)'!$B:$B,$A19)*INDEX('RPS-Applicable Sales %'!$B$3:$AF$52,MATCH($A19,'RPS-Applicable Sales %'!$A$3:$A$52,0),MATCH(Q$2,'RPS-Applicable Sales %'!$B$2:$AF$2,0))*$G19,SUMIFS('RPS Targets (%)'!AH:AH,'RPS Targets (%)'!$B:$B,$A19)*INDEX('RPS-Applicable Sales %'!$B$3:$AF$52,MATCH($A19,'RPS-Applicable Sales %'!$A$3:$A$52,0),MATCH(Q$2,'RPS-Applicable Sales %'!$B$2:$AF$2,0)))</f>
        <v>0</v>
      </c>
      <c r="R19" s="76">
        <f>IF($D19=0,SUMIFS('RPS Targets (%)'!AI:AI,'RPS Targets (%)'!$B:$B,$A19)*INDEX('RPS-Applicable Sales %'!$B$3:$AF$52,MATCH($A19,'RPS-Applicable Sales %'!$A$3:$A$52,0),MATCH(R$2,'RPS-Applicable Sales %'!$B$2:$AF$2,0))*$G19,SUMIFS('RPS Targets (%)'!AI:AI,'RPS Targets (%)'!$B:$B,$A19)*INDEX('RPS-Applicable Sales %'!$B$3:$AF$52,MATCH($A19,'RPS-Applicable Sales %'!$A$3:$A$52,0),MATCH(R$2,'RPS-Applicable Sales %'!$B$2:$AF$2,0)))</f>
        <v>0</v>
      </c>
      <c r="S19" s="76">
        <f>IF($D19=0,SUMIFS('RPS Targets (%)'!AJ:AJ,'RPS Targets (%)'!$B:$B,$A19)*INDEX('RPS-Applicable Sales %'!$B$3:$AF$52,MATCH($A19,'RPS-Applicable Sales %'!$A$3:$A$52,0),MATCH(S$2,'RPS-Applicable Sales %'!$B$2:$AF$2,0))*$G19,SUMIFS('RPS Targets (%)'!AJ:AJ,'RPS Targets (%)'!$B:$B,$A19)*INDEX('RPS-Applicable Sales %'!$B$3:$AF$52,MATCH($A19,'RPS-Applicable Sales %'!$A$3:$A$52,0),MATCH(S$2,'RPS-Applicable Sales %'!$B$2:$AF$2,0)))</f>
        <v>0</v>
      </c>
      <c r="T19" s="76">
        <f>IF($D19=0,SUMIFS('RPS Targets (%)'!AK:AK,'RPS Targets (%)'!$B:$B,$A19)*INDEX('RPS-Applicable Sales %'!$B$3:$AF$52,MATCH($A19,'RPS-Applicable Sales %'!$A$3:$A$52,0),MATCH(T$2,'RPS-Applicable Sales %'!$B$2:$AF$2,0))*$G19,SUMIFS('RPS Targets (%)'!AK:AK,'RPS Targets (%)'!$B:$B,$A19)*INDEX('RPS-Applicable Sales %'!$B$3:$AF$52,MATCH($A19,'RPS-Applicable Sales %'!$A$3:$A$52,0),MATCH(T$2,'RPS-Applicable Sales %'!$B$2:$AF$2,0)))</f>
        <v>0</v>
      </c>
      <c r="U19" s="76">
        <f>IF($D19=0,SUMIFS('RPS Targets (%)'!AL:AL,'RPS Targets (%)'!$B:$B,$A19)*INDEX('RPS-Applicable Sales %'!$B$3:$AF$52,MATCH($A19,'RPS-Applicable Sales %'!$A$3:$A$52,0),MATCH(U$2,'RPS-Applicable Sales %'!$B$2:$AF$2,0))*$G19,SUMIFS('RPS Targets (%)'!AL:AL,'RPS Targets (%)'!$B:$B,$A19)*INDEX('RPS-Applicable Sales %'!$B$3:$AF$52,MATCH($A19,'RPS-Applicable Sales %'!$A$3:$A$52,0),MATCH(U$2,'RPS-Applicable Sales %'!$B$2:$AF$2,0)))</f>
        <v>0</v>
      </c>
      <c r="V19" s="76">
        <f>IF($D19=0,SUMIFS('RPS Targets (%)'!AM:AM,'RPS Targets (%)'!$B:$B,$A19)*INDEX('RPS-Applicable Sales %'!$B$3:$AF$52,MATCH($A19,'RPS-Applicable Sales %'!$A$3:$A$52,0),MATCH(V$2,'RPS-Applicable Sales %'!$B$2:$AF$2,0))*$G19,SUMIFS('RPS Targets (%)'!AM:AM,'RPS Targets (%)'!$B:$B,$A19)*INDEX('RPS-Applicable Sales %'!$B$3:$AF$52,MATCH($A19,'RPS-Applicable Sales %'!$A$3:$A$52,0),MATCH(V$2,'RPS-Applicable Sales %'!$B$2:$AF$2,0)))</f>
        <v>0</v>
      </c>
      <c r="W19" s="76">
        <f>IF($D19=0,SUMIFS('RPS Targets (%)'!AN:AN,'RPS Targets (%)'!$B:$B,$A19)*INDEX('RPS-Applicable Sales %'!$B$3:$AF$52,MATCH($A19,'RPS-Applicable Sales %'!$A$3:$A$52,0),MATCH(W$2,'RPS-Applicable Sales %'!$B$2:$AF$2,0))*$G19,SUMIFS('RPS Targets (%)'!AN:AN,'RPS Targets (%)'!$B:$B,$A19)*INDEX('RPS-Applicable Sales %'!$B$3:$AF$52,MATCH($A19,'RPS-Applicable Sales %'!$A$3:$A$52,0),MATCH(W$2,'RPS-Applicable Sales %'!$B$2:$AF$2,0)))</f>
        <v>0</v>
      </c>
      <c r="X19" s="76">
        <f>IF($D19=0,SUMIFS('RPS Targets (%)'!AO:AO,'RPS Targets (%)'!$B:$B,$A19)*INDEX('RPS-Applicable Sales %'!$B$3:$AF$52,MATCH($A19,'RPS-Applicable Sales %'!$A$3:$A$52,0),MATCH(X$2,'RPS-Applicable Sales %'!$B$2:$AF$2,0))*$G19,SUMIFS('RPS Targets (%)'!AO:AO,'RPS Targets (%)'!$B:$B,$A19)*INDEX('RPS-Applicable Sales %'!$B$3:$AF$52,MATCH($A19,'RPS-Applicable Sales %'!$A$3:$A$52,0),MATCH(X$2,'RPS-Applicable Sales %'!$B$2:$AF$2,0)))</f>
        <v>0</v>
      </c>
      <c r="Y19" s="76">
        <f>IF($D19=0,SUMIFS('RPS Targets (%)'!AP:AP,'RPS Targets (%)'!$B:$B,$A19)*INDEX('RPS-Applicable Sales %'!$B$3:$AF$52,MATCH($A19,'RPS-Applicable Sales %'!$A$3:$A$52,0),MATCH(Y$2,'RPS-Applicable Sales %'!$B$2:$AF$2,0))*$G19,SUMIFS('RPS Targets (%)'!AP:AP,'RPS Targets (%)'!$B:$B,$A19)*INDEX('RPS-Applicable Sales %'!$B$3:$AF$52,MATCH($A19,'RPS-Applicable Sales %'!$A$3:$A$52,0),MATCH(Y$2,'RPS-Applicable Sales %'!$B$2:$AF$2,0)))</f>
        <v>0</v>
      </c>
      <c r="Z19" s="76">
        <f>IF($D19=0,SUMIFS('RPS Targets (%)'!AQ:AQ,'RPS Targets (%)'!$B:$B,$A19)*INDEX('RPS-Applicable Sales %'!$B$3:$AF$52,MATCH($A19,'RPS-Applicable Sales %'!$A$3:$A$52,0),MATCH(Z$2,'RPS-Applicable Sales %'!$B$2:$AF$2,0))*$G19,SUMIFS('RPS Targets (%)'!AQ:AQ,'RPS Targets (%)'!$B:$B,$A19)*INDEX('RPS-Applicable Sales %'!$B$3:$AF$52,MATCH($A19,'RPS-Applicable Sales %'!$A$3:$A$52,0),MATCH(Z$2,'RPS-Applicable Sales %'!$B$2:$AF$2,0)))</f>
        <v>0</v>
      </c>
      <c r="AA19" s="76">
        <f>IF($D19=0,SUMIFS('RPS Targets (%)'!AR:AR,'RPS Targets (%)'!$B:$B,$A19)*INDEX('RPS-Applicable Sales %'!$B$3:$AF$52,MATCH($A19,'RPS-Applicable Sales %'!$A$3:$A$52,0),MATCH(AA$2,'RPS-Applicable Sales %'!$B$2:$AF$2,0))*$G19,SUMIFS('RPS Targets (%)'!AR:AR,'RPS Targets (%)'!$B:$B,$A19)*INDEX('RPS-Applicable Sales %'!$B$3:$AF$52,MATCH($A19,'RPS-Applicable Sales %'!$A$3:$A$52,0),MATCH(AA$2,'RPS-Applicable Sales %'!$B$2:$AF$2,0)))</f>
        <v>0</v>
      </c>
      <c r="AB19" s="76">
        <f>IF($D19=0,SUMIFS('RPS Targets (%)'!AS:AS,'RPS Targets (%)'!$B:$B,$A19)*INDEX('RPS-Applicable Sales %'!$B$3:$AF$52,MATCH($A19,'RPS-Applicable Sales %'!$A$3:$A$52,0),MATCH(AB$2,'RPS-Applicable Sales %'!$B$2:$AF$2,0))*$G19,SUMIFS('RPS Targets (%)'!AS:AS,'RPS Targets (%)'!$B:$B,$A19)*INDEX('RPS-Applicable Sales %'!$B$3:$AF$52,MATCH($A19,'RPS-Applicable Sales %'!$A$3:$A$52,0),MATCH(AB$2,'RPS-Applicable Sales %'!$B$2:$AF$2,0)))</f>
        <v>0</v>
      </c>
      <c r="AC19" s="76">
        <f>IF($D19=0,SUMIFS('RPS Targets (%)'!AT:AT,'RPS Targets (%)'!$B:$B,$A19)*INDEX('RPS-Applicable Sales %'!$B$3:$AF$52,MATCH($A19,'RPS-Applicable Sales %'!$A$3:$A$52,0),MATCH(AC$2,'RPS-Applicable Sales %'!$B$2:$AF$2,0))*$G19,SUMIFS('RPS Targets (%)'!AT:AT,'RPS Targets (%)'!$B:$B,$A19)*INDEX('RPS-Applicable Sales %'!$B$3:$AF$52,MATCH($A19,'RPS-Applicable Sales %'!$A$3:$A$52,0),MATCH(AC$2,'RPS-Applicable Sales %'!$B$2:$AF$2,0)))</f>
        <v>0</v>
      </c>
      <c r="AD19" s="76">
        <f>IF($D19=0,SUMIFS('RPS Targets (%)'!AU:AU,'RPS Targets (%)'!$B:$B,$A19)*INDEX('RPS-Applicable Sales %'!$B$3:$AF$52,MATCH($A19,'RPS-Applicable Sales %'!$A$3:$A$52,0),MATCH(AD$2,'RPS-Applicable Sales %'!$B$2:$AF$2,0))*$G19,SUMIFS('RPS Targets (%)'!AU:AU,'RPS Targets (%)'!$B:$B,$A19)*INDEX('RPS-Applicable Sales %'!$B$3:$AF$52,MATCH($A19,'RPS-Applicable Sales %'!$A$3:$A$52,0),MATCH(AD$2,'RPS-Applicable Sales %'!$B$2:$AF$2,0)))</f>
        <v>0</v>
      </c>
      <c r="AE19" s="76">
        <f>IF($D19=0,SUMIFS('RPS Targets (%)'!AV:AV,'RPS Targets (%)'!$B:$B,$A19)*INDEX('RPS-Applicable Sales %'!$B$3:$AF$52,MATCH($A19,'RPS-Applicable Sales %'!$A$3:$A$52,0),MATCH(AE$2,'RPS-Applicable Sales %'!$B$2:$AF$2,0))*$G19,SUMIFS('RPS Targets (%)'!AV:AV,'RPS Targets (%)'!$B:$B,$A19)*INDEX('RPS-Applicable Sales %'!$B$3:$AF$52,MATCH($A19,'RPS-Applicable Sales %'!$A$3:$A$52,0),MATCH(AE$2,'RPS-Applicable Sales %'!$B$2:$AF$2,0)))</f>
        <v>0</v>
      </c>
      <c r="AF19" s="76">
        <f>IF($D19=0,SUMIFS('RPS Targets (%)'!AW:AW,'RPS Targets (%)'!$B:$B,$A19)*INDEX('RPS-Applicable Sales %'!$B$3:$AF$52,MATCH($A19,'RPS-Applicable Sales %'!$A$3:$A$52,0),MATCH(AF$2,'RPS-Applicable Sales %'!$B$2:$AF$2,0))*$G19,SUMIFS('RPS Targets (%)'!AW:AW,'RPS Targets (%)'!$B:$B,$A19)*INDEX('RPS-Applicable Sales %'!$B$3:$AF$52,MATCH($A19,'RPS-Applicable Sales %'!$A$3:$A$52,0),MATCH(AF$2,'RPS-Applicable Sales %'!$B$2:$AF$2,0)))</f>
        <v>0</v>
      </c>
      <c r="AG19" s="76">
        <f>IF($D19=0,SUMIFS('RPS Targets (%)'!AX:AX,'RPS Targets (%)'!$B:$B,$A19)*INDEX('RPS-Applicable Sales %'!$B$3:$AF$52,MATCH($A19,'RPS-Applicable Sales %'!$A$3:$A$52,0),MATCH(AG$2,'RPS-Applicable Sales %'!$B$2:$AF$2,0))*$G19,SUMIFS('RPS Targets (%)'!AX:AX,'RPS Targets (%)'!$B:$B,$A19)*INDEX('RPS-Applicable Sales %'!$B$3:$AF$52,MATCH($A19,'RPS-Applicable Sales %'!$A$3:$A$52,0),MATCH(AG$2,'RPS-Applicable Sales %'!$B$2:$AF$2,0)))</f>
        <v>0</v>
      </c>
      <c r="AH19" s="76">
        <f>IF($D19=0,SUMIFS('RPS Targets (%)'!AY:AY,'RPS Targets (%)'!$B:$B,$A19)*INDEX('RPS-Applicable Sales %'!$B$3:$AF$52,MATCH($A19,'RPS-Applicable Sales %'!$A$3:$A$52,0),MATCH(AH$2,'RPS-Applicable Sales %'!$B$2:$AF$2,0))*$G19,SUMIFS('RPS Targets (%)'!AY:AY,'RPS Targets (%)'!$B:$B,$A19)*INDEX('RPS-Applicable Sales %'!$B$3:$AF$52,MATCH($A19,'RPS-Applicable Sales %'!$A$3:$A$52,0),MATCH(AH$2,'RPS-Applicable Sales %'!$B$2:$AF$2,0)))</f>
        <v>0</v>
      </c>
      <c r="AI19" s="76">
        <f>IF($D19=0,SUMIFS('RPS Targets (%)'!AZ:AZ,'RPS Targets (%)'!$B:$B,$A19)*INDEX('RPS-Applicable Sales %'!$B$3:$AF$52,MATCH($A19,'RPS-Applicable Sales %'!$A$3:$A$52,0),MATCH(AI$2,'RPS-Applicable Sales %'!$B$2:$AF$2,0))*$G19,SUMIFS('RPS Targets (%)'!AZ:AZ,'RPS Targets (%)'!$B:$B,$A19)*INDEX('RPS-Applicable Sales %'!$B$3:$AF$52,MATCH($A19,'RPS-Applicable Sales %'!$A$3:$A$52,0),MATCH(AI$2,'RPS-Applicable Sales %'!$B$2:$AF$2,0)))</f>
        <v>0</v>
      </c>
      <c r="AJ19" s="76">
        <f>IF($D19=0,SUMIFS('RPS Targets (%)'!BA:BA,'RPS Targets (%)'!$B:$B,$A19)*INDEX('RPS-Applicable Sales %'!$B$3:$AF$52,MATCH($A19,'RPS-Applicable Sales %'!$A$3:$A$52,0),MATCH(AJ$2,'RPS-Applicable Sales %'!$B$2:$AF$2,0))*$G19,SUMIFS('RPS Targets (%)'!BA:BA,'RPS Targets (%)'!$B:$B,$A19)*INDEX('RPS-Applicable Sales %'!$B$3:$AF$52,MATCH($A19,'RPS-Applicable Sales %'!$A$3:$A$52,0),MATCH(AJ$2,'RPS-Applicable Sales %'!$B$2:$AF$2,0)))</f>
        <v>0</v>
      </c>
      <c r="AK19" s="76">
        <f>IF($D19=0,SUMIFS('RPS Targets (%)'!BB:BB,'RPS Targets (%)'!$B:$B,$A19)*INDEX('RPS-Applicable Sales %'!$B$3:$AF$52,MATCH($A19,'RPS-Applicable Sales %'!$A$3:$A$52,0),MATCH(AK$2,'RPS-Applicable Sales %'!$B$2:$AF$2,0))*$G19,SUMIFS('RPS Targets (%)'!BB:BB,'RPS Targets (%)'!$B:$B,$A19)*INDEX('RPS-Applicable Sales %'!$B$3:$AF$52,MATCH($A19,'RPS-Applicable Sales %'!$A$3:$A$52,0),MATCH(AK$2,'RPS-Applicable Sales %'!$B$2:$AF$2,0)))</f>
        <v>0</v>
      </c>
      <c r="AL19" s="76">
        <f>IF($D19=0,SUMIFS('RPS Targets (%)'!BC:BC,'RPS Targets (%)'!$B:$B,$A19)*INDEX('RPS-Applicable Sales %'!$B$3:$AF$52,MATCH($A19,'RPS-Applicable Sales %'!$A$3:$A$52,0),MATCH(AL$2,'RPS-Applicable Sales %'!$B$2:$AF$2,0))*$G19,SUMIFS('RPS Targets (%)'!BC:BC,'RPS Targets (%)'!$B:$B,$A19)*INDEX('RPS-Applicable Sales %'!$B$3:$AF$52,MATCH($A19,'RPS-Applicable Sales %'!$A$3:$A$52,0),MATCH(AL$2,'RPS-Applicable Sales %'!$B$2:$AF$2,0)))</f>
        <v>0</v>
      </c>
    </row>
    <row r="20" spans="1:38" x14ac:dyDescent="0.25">
      <c r="A20" s="97" t="s">
        <v>48</v>
      </c>
      <c r="B20" s="97" t="b">
        <f>IFERROR(INDEX('RPS Targets (%)'!$A:$A,MATCH(A20,'RPS Targets (%)'!$B:$B,0)),FALSE)</f>
        <v>0</v>
      </c>
      <c r="C20" s="108">
        <f>MIN(SUMIFS('RPS-Applicable Sales'!C:C,'RPS-Applicable Sales'!$A:$A,$A20)/SUMIFS('Statewide Sales'!B:B,'Statewide Sales'!$A:$A,$A20),1)</f>
        <v>0</v>
      </c>
      <c r="D20" s="115">
        <f t="shared" si="0"/>
        <v>0</v>
      </c>
      <c r="E20" s="76">
        <f>IF(B20=TRUE,SUMIFS('SY RPS values'!$J$27:$BG$27,'SY RPS values'!$J$1:$BG$1,A20),0)</f>
        <v>0</v>
      </c>
      <c r="F20" s="76">
        <f>SUMIFS('RPS Targets (%)'!Y:Y,'RPS Targets (%)'!$B:$B,$A20)</f>
        <v>0</v>
      </c>
      <c r="G20" s="108">
        <f t="shared" si="1"/>
        <v>0</v>
      </c>
      <c r="H20" s="103">
        <f>IF($D20=0,SUMIFS('RPS Targets (%)'!Y:Y,'RPS Targets (%)'!$B:$B,$A20)*INDEX('RPS-Applicable Sales %'!$B$3:$AF$52,MATCH($A20,'RPS-Applicable Sales %'!$A$3:$A$52,0),MATCH(H$2,'RPS-Applicable Sales %'!$B$2:$AF$2,0))*$G20,SUMIFS('RPS Targets (%)'!Y:Y,'RPS Targets (%)'!$B:$B,$A20)*INDEX('RPS-Applicable Sales %'!$B$3:$AF$52,MATCH($A20,'RPS-Applicable Sales %'!$A$3:$A$52,0),MATCH(H$2,'RPS-Applicable Sales %'!$B$2:$AF$2,0)))</f>
        <v>0</v>
      </c>
      <c r="I20" s="76">
        <f>IF($D20=0,SUMIFS('RPS Targets (%)'!Z:Z,'RPS Targets (%)'!$B:$B,$A20)*INDEX('RPS-Applicable Sales %'!$B$3:$AF$52,MATCH($A20,'RPS-Applicable Sales %'!$A$3:$A$52,0),MATCH(I$2,'RPS-Applicable Sales %'!$B$2:$AF$2,0))*$G20,SUMIFS('RPS Targets (%)'!Z:Z,'RPS Targets (%)'!$B:$B,$A20)*INDEX('RPS-Applicable Sales %'!$B$3:$AF$52,MATCH($A20,'RPS-Applicable Sales %'!$A$3:$A$52,0),MATCH(I$2,'RPS-Applicable Sales %'!$B$2:$AF$2,0)))</f>
        <v>0</v>
      </c>
      <c r="J20" s="76">
        <f>IF($D20=0,SUMIFS('RPS Targets (%)'!AA:AA,'RPS Targets (%)'!$B:$B,$A20)*INDEX('RPS-Applicable Sales %'!$B$3:$AF$52,MATCH($A20,'RPS-Applicable Sales %'!$A$3:$A$52,0),MATCH(J$2,'RPS-Applicable Sales %'!$B$2:$AF$2,0))*$G20,SUMIFS('RPS Targets (%)'!AA:AA,'RPS Targets (%)'!$B:$B,$A20)*INDEX('RPS-Applicable Sales %'!$B$3:$AF$52,MATCH($A20,'RPS-Applicable Sales %'!$A$3:$A$52,0),MATCH(J$2,'RPS-Applicable Sales %'!$B$2:$AF$2,0)))</f>
        <v>0</v>
      </c>
      <c r="K20" s="76">
        <f>IF($D20=0,SUMIFS('RPS Targets (%)'!AB:AB,'RPS Targets (%)'!$B:$B,$A20)*INDEX('RPS-Applicable Sales %'!$B$3:$AF$52,MATCH($A20,'RPS-Applicable Sales %'!$A$3:$A$52,0),MATCH(K$2,'RPS-Applicable Sales %'!$B$2:$AF$2,0))*$G20,SUMIFS('RPS Targets (%)'!AB:AB,'RPS Targets (%)'!$B:$B,$A20)*INDEX('RPS-Applicable Sales %'!$B$3:$AF$52,MATCH($A20,'RPS-Applicable Sales %'!$A$3:$A$52,0),MATCH(K$2,'RPS-Applicable Sales %'!$B$2:$AF$2,0)))</f>
        <v>0</v>
      </c>
      <c r="L20" s="76">
        <f>IF($D20=0,SUMIFS('RPS Targets (%)'!AC:AC,'RPS Targets (%)'!$B:$B,$A20)*INDEX('RPS-Applicable Sales %'!$B$3:$AF$52,MATCH($A20,'RPS-Applicable Sales %'!$A$3:$A$52,0),MATCH(L$2,'RPS-Applicable Sales %'!$B$2:$AF$2,0))*$G20,SUMIFS('RPS Targets (%)'!AC:AC,'RPS Targets (%)'!$B:$B,$A20)*INDEX('RPS-Applicable Sales %'!$B$3:$AF$52,MATCH($A20,'RPS-Applicable Sales %'!$A$3:$A$52,0),MATCH(L$2,'RPS-Applicable Sales %'!$B$2:$AF$2,0)))</f>
        <v>0</v>
      </c>
      <c r="M20" s="76">
        <f>IF($D20=0,SUMIFS('RPS Targets (%)'!AD:AD,'RPS Targets (%)'!$B:$B,$A20)*INDEX('RPS-Applicable Sales %'!$B$3:$AF$52,MATCH($A20,'RPS-Applicable Sales %'!$A$3:$A$52,0),MATCH(M$2,'RPS-Applicable Sales %'!$B$2:$AF$2,0))*$G20,SUMIFS('RPS Targets (%)'!AD:AD,'RPS Targets (%)'!$B:$B,$A20)*INDEX('RPS-Applicable Sales %'!$B$3:$AF$52,MATCH($A20,'RPS-Applicable Sales %'!$A$3:$A$52,0),MATCH(M$2,'RPS-Applicable Sales %'!$B$2:$AF$2,0)))</f>
        <v>0</v>
      </c>
      <c r="N20" s="76">
        <f>IF($D20=0,SUMIFS('RPS Targets (%)'!AE:AE,'RPS Targets (%)'!$B:$B,$A20)*INDEX('RPS-Applicable Sales %'!$B$3:$AF$52,MATCH($A20,'RPS-Applicable Sales %'!$A$3:$A$52,0),MATCH(N$2,'RPS-Applicable Sales %'!$B$2:$AF$2,0))*$G20,SUMIFS('RPS Targets (%)'!AE:AE,'RPS Targets (%)'!$B:$B,$A20)*INDEX('RPS-Applicable Sales %'!$B$3:$AF$52,MATCH($A20,'RPS-Applicable Sales %'!$A$3:$A$52,0),MATCH(N$2,'RPS-Applicable Sales %'!$B$2:$AF$2,0)))</f>
        <v>0</v>
      </c>
      <c r="O20" s="76">
        <f>IF($D20=0,SUMIFS('RPS Targets (%)'!AF:AF,'RPS Targets (%)'!$B:$B,$A20)*INDEX('RPS-Applicable Sales %'!$B$3:$AF$52,MATCH($A20,'RPS-Applicable Sales %'!$A$3:$A$52,0),MATCH(O$2,'RPS-Applicable Sales %'!$B$2:$AF$2,0))*$G20,SUMIFS('RPS Targets (%)'!AF:AF,'RPS Targets (%)'!$B:$B,$A20)*INDEX('RPS-Applicable Sales %'!$B$3:$AF$52,MATCH($A20,'RPS-Applicable Sales %'!$A$3:$A$52,0),MATCH(O$2,'RPS-Applicable Sales %'!$B$2:$AF$2,0)))</f>
        <v>0</v>
      </c>
      <c r="P20" s="76">
        <f>IF($D20=0,SUMIFS('RPS Targets (%)'!AG:AG,'RPS Targets (%)'!$B:$B,$A20)*INDEX('RPS-Applicable Sales %'!$B$3:$AF$52,MATCH($A20,'RPS-Applicable Sales %'!$A$3:$A$52,0),MATCH(P$2,'RPS-Applicable Sales %'!$B$2:$AF$2,0))*$G20,SUMIFS('RPS Targets (%)'!AG:AG,'RPS Targets (%)'!$B:$B,$A20)*INDEX('RPS-Applicable Sales %'!$B$3:$AF$52,MATCH($A20,'RPS-Applicable Sales %'!$A$3:$A$52,0),MATCH(P$2,'RPS-Applicable Sales %'!$B$2:$AF$2,0)))</f>
        <v>0</v>
      </c>
      <c r="Q20" s="76">
        <f>IF($D20=0,SUMIFS('RPS Targets (%)'!AH:AH,'RPS Targets (%)'!$B:$B,$A20)*INDEX('RPS-Applicable Sales %'!$B$3:$AF$52,MATCH($A20,'RPS-Applicable Sales %'!$A$3:$A$52,0),MATCH(Q$2,'RPS-Applicable Sales %'!$B$2:$AF$2,0))*$G20,SUMIFS('RPS Targets (%)'!AH:AH,'RPS Targets (%)'!$B:$B,$A20)*INDEX('RPS-Applicable Sales %'!$B$3:$AF$52,MATCH($A20,'RPS-Applicable Sales %'!$A$3:$A$52,0),MATCH(Q$2,'RPS-Applicable Sales %'!$B$2:$AF$2,0)))</f>
        <v>0</v>
      </c>
      <c r="R20" s="76">
        <f>IF($D20=0,SUMIFS('RPS Targets (%)'!AI:AI,'RPS Targets (%)'!$B:$B,$A20)*INDEX('RPS-Applicable Sales %'!$B$3:$AF$52,MATCH($A20,'RPS-Applicable Sales %'!$A$3:$A$52,0),MATCH(R$2,'RPS-Applicable Sales %'!$B$2:$AF$2,0))*$G20,SUMIFS('RPS Targets (%)'!AI:AI,'RPS Targets (%)'!$B:$B,$A20)*INDEX('RPS-Applicable Sales %'!$B$3:$AF$52,MATCH($A20,'RPS-Applicable Sales %'!$A$3:$A$52,0),MATCH(R$2,'RPS-Applicable Sales %'!$B$2:$AF$2,0)))</f>
        <v>0</v>
      </c>
      <c r="S20" s="76">
        <f>IF($D20=0,SUMIFS('RPS Targets (%)'!AJ:AJ,'RPS Targets (%)'!$B:$B,$A20)*INDEX('RPS-Applicable Sales %'!$B$3:$AF$52,MATCH($A20,'RPS-Applicable Sales %'!$A$3:$A$52,0),MATCH(S$2,'RPS-Applicable Sales %'!$B$2:$AF$2,0))*$G20,SUMIFS('RPS Targets (%)'!AJ:AJ,'RPS Targets (%)'!$B:$B,$A20)*INDEX('RPS-Applicable Sales %'!$B$3:$AF$52,MATCH($A20,'RPS-Applicable Sales %'!$A$3:$A$52,0),MATCH(S$2,'RPS-Applicable Sales %'!$B$2:$AF$2,0)))</f>
        <v>0</v>
      </c>
      <c r="T20" s="76">
        <f>IF($D20=0,SUMIFS('RPS Targets (%)'!AK:AK,'RPS Targets (%)'!$B:$B,$A20)*INDEX('RPS-Applicable Sales %'!$B$3:$AF$52,MATCH($A20,'RPS-Applicable Sales %'!$A$3:$A$52,0),MATCH(T$2,'RPS-Applicable Sales %'!$B$2:$AF$2,0))*$G20,SUMIFS('RPS Targets (%)'!AK:AK,'RPS Targets (%)'!$B:$B,$A20)*INDEX('RPS-Applicable Sales %'!$B$3:$AF$52,MATCH($A20,'RPS-Applicable Sales %'!$A$3:$A$52,0),MATCH(T$2,'RPS-Applicable Sales %'!$B$2:$AF$2,0)))</f>
        <v>0</v>
      </c>
      <c r="U20" s="76">
        <f>IF($D20=0,SUMIFS('RPS Targets (%)'!AL:AL,'RPS Targets (%)'!$B:$B,$A20)*INDEX('RPS-Applicable Sales %'!$B$3:$AF$52,MATCH($A20,'RPS-Applicable Sales %'!$A$3:$A$52,0),MATCH(U$2,'RPS-Applicable Sales %'!$B$2:$AF$2,0))*$G20,SUMIFS('RPS Targets (%)'!AL:AL,'RPS Targets (%)'!$B:$B,$A20)*INDEX('RPS-Applicable Sales %'!$B$3:$AF$52,MATCH($A20,'RPS-Applicable Sales %'!$A$3:$A$52,0),MATCH(U$2,'RPS-Applicable Sales %'!$B$2:$AF$2,0)))</f>
        <v>0</v>
      </c>
      <c r="V20" s="76">
        <f>IF($D20=0,SUMIFS('RPS Targets (%)'!AM:AM,'RPS Targets (%)'!$B:$B,$A20)*INDEX('RPS-Applicable Sales %'!$B$3:$AF$52,MATCH($A20,'RPS-Applicable Sales %'!$A$3:$A$52,0),MATCH(V$2,'RPS-Applicable Sales %'!$B$2:$AF$2,0))*$G20,SUMIFS('RPS Targets (%)'!AM:AM,'RPS Targets (%)'!$B:$B,$A20)*INDEX('RPS-Applicable Sales %'!$B$3:$AF$52,MATCH($A20,'RPS-Applicable Sales %'!$A$3:$A$52,0),MATCH(V$2,'RPS-Applicable Sales %'!$B$2:$AF$2,0)))</f>
        <v>0</v>
      </c>
      <c r="W20" s="76">
        <f>IF($D20=0,SUMIFS('RPS Targets (%)'!AN:AN,'RPS Targets (%)'!$B:$B,$A20)*INDEX('RPS-Applicable Sales %'!$B$3:$AF$52,MATCH($A20,'RPS-Applicable Sales %'!$A$3:$A$52,0),MATCH(W$2,'RPS-Applicable Sales %'!$B$2:$AF$2,0))*$G20,SUMIFS('RPS Targets (%)'!AN:AN,'RPS Targets (%)'!$B:$B,$A20)*INDEX('RPS-Applicable Sales %'!$B$3:$AF$52,MATCH($A20,'RPS-Applicable Sales %'!$A$3:$A$52,0),MATCH(W$2,'RPS-Applicable Sales %'!$B$2:$AF$2,0)))</f>
        <v>0</v>
      </c>
      <c r="X20" s="76">
        <f>IF($D20=0,SUMIFS('RPS Targets (%)'!AO:AO,'RPS Targets (%)'!$B:$B,$A20)*INDEX('RPS-Applicable Sales %'!$B$3:$AF$52,MATCH($A20,'RPS-Applicable Sales %'!$A$3:$A$52,0),MATCH(X$2,'RPS-Applicable Sales %'!$B$2:$AF$2,0))*$G20,SUMIFS('RPS Targets (%)'!AO:AO,'RPS Targets (%)'!$B:$B,$A20)*INDEX('RPS-Applicable Sales %'!$B$3:$AF$52,MATCH($A20,'RPS-Applicable Sales %'!$A$3:$A$52,0),MATCH(X$2,'RPS-Applicable Sales %'!$B$2:$AF$2,0)))</f>
        <v>0</v>
      </c>
      <c r="Y20" s="76">
        <f>IF($D20=0,SUMIFS('RPS Targets (%)'!AP:AP,'RPS Targets (%)'!$B:$B,$A20)*INDEX('RPS-Applicable Sales %'!$B$3:$AF$52,MATCH($A20,'RPS-Applicable Sales %'!$A$3:$A$52,0),MATCH(Y$2,'RPS-Applicable Sales %'!$B$2:$AF$2,0))*$G20,SUMIFS('RPS Targets (%)'!AP:AP,'RPS Targets (%)'!$B:$B,$A20)*INDEX('RPS-Applicable Sales %'!$B$3:$AF$52,MATCH($A20,'RPS-Applicable Sales %'!$A$3:$A$52,0),MATCH(Y$2,'RPS-Applicable Sales %'!$B$2:$AF$2,0)))</f>
        <v>0</v>
      </c>
      <c r="Z20" s="76">
        <f>IF($D20=0,SUMIFS('RPS Targets (%)'!AQ:AQ,'RPS Targets (%)'!$B:$B,$A20)*INDEX('RPS-Applicable Sales %'!$B$3:$AF$52,MATCH($A20,'RPS-Applicable Sales %'!$A$3:$A$52,0),MATCH(Z$2,'RPS-Applicable Sales %'!$B$2:$AF$2,0))*$G20,SUMIFS('RPS Targets (%)'!AQ:AQ,'RPS Targets (%)'!$B:$B,$A20)*INDEX('RPS-Applicable Sales %'!$B$3:$AF$52,MATCH($A20,'RPS-Applicable Sales %'!$A$3:$A$52,0),MATCH(Z$2,'RPS-Applicable Sales %'!$B$2:$AF$2,0)))</f>
        <v>0</v>
      </c>
      <c r="AA20" s="76">
        <f>IF($D20=0,SUMIFS('RPS Targets (%)'!AR:AR,'RPS Targets (%)'!$B:$B,$A20)*INDEX('RPS-Applicable Sales %'!$B$3:$AF$52,MATCH($A20,'RPS-Applicable Sales %'!$A$3:$A$52,0),MATCH(AA$2,'RPS-Applicable Sales %'!$B$2:$AF$2,0))*$G20,SUMIFS('RPS Targets (%)'!AR:AR,'RPS Targets (%)'!$B:$B,$A20)*INDEX('RPS-Applicable Sales %'!$B$3:$AF$52,MATCH($A20,'RPS-Applicable Sales %'!$A$3:$A$52,0),MATCH(AA$2,'RPS-Applicable Sales %'!$B$2:$AF$2,0)))</f>
        <v>0</v>
      </c>
      <c r="AB20" s="76">
        <f>IF($D20=0,SUMIFS('RPS Targets (%)'!AS:AS,'RPS Targets (%)'!$B:$B,$A20)*INDEX('RPS-Applicable Sales %'!$B$3:$AF$52,MATCH($A20,'RPS-Applicable Sales %'!$A$3:$A$52,0),MATCH(AB$2,'RPS-Applicable Sales %'!$B$2:$AF$2,0))*$G20,SUMIFS('RPS Targets (%)'!AS:AS,'RPS Targets (%)'!$B:$B,$A20)*INDEX('RPS-Applicable Sales %'!$B$3:$AF$52,MATCH($A20,'RPS-Applicable Sales %'!$A$3:$A$52,0),MATCH(AB$2,'RPS-Applicable Sales %'!$B$2:$AF$2,0)))</f>
        <v>0</v>
      </c>
      <c r="AC20" s="76">
        <f>IF($D20=0,SUMIFS('RPS Targets (%)'!AT:AT,'RPS Targets (%)'!$B:$B,$A20)*INDEX('RPS-Applicable Sales %'!$B$3:$AF$52,MATCH($A20,'RPS-Applicable Sales %'!$A$3:$A$52,0),MATCH(AC$2,'RPS-Applicable Sales %'!$B$2:$AF$2,0))*$G20,SUMIFS('RPS Targets (%)'!AT:AT,'RPS Targets (%)'!$B:$B,$A20)*INDEX('RPS-Applicable Sales %'!$B$3:$AF$52,MATCH($A20,'RPS-Applicable Sales %'!$A$3:$A$52,0),MATCH(AC$2,'RPS-Applicable Sales %'!$B$2:$AF$2,0)))</f>
        <v>0</v>
      </c>
      <c r="AD20" s="76">
        <f>IF($D20=0,SUMIFS('RPS Targets (%)'!AU:AU,'RPS Targets (%)'!$B:$B,$A20)*INDEX('RPS-Applicable Sales %'!$B$3:$AF$52,MATCH($A20,'RPS-Applicable Sales %'!$A$3:$A$52,0),MATCH(AD$2,'RPS-Applicable Sales %'!$B$2:$AF$2,0))*$G20,SUMIFS('RPS Targets (%)'!AU:AU,'RPS Targets (%)'!$B:$B,$A20)*INDEX('RPS-Applicable Sales %'!$B$3:$AF$52,MATCH($A20,'RPS-Applicable Sales %'!$A$3:$A$52,0),MATCH(AD$2,'RPS-Applicable Sales %'!$B$2:$AF$2,0)))</f>
        <v>0</v>
      </c>
      <c r="AE20" s="76">
        <f>IF($D20=0,SUMIFS('RPS Targets (%)'!AV:AV,'RPS Targets (%)'!$B:$B,$A20)*INDEX('RPS-Applicable Sales %'!$B$3:$AF$52,MATCH($A20,'RPS-Applicable Sales %'!$A$3:$A$52,0),MATCH(AE$2,'RPS-Applicable Sales %'!$B$2:$AF$2,0))*$G20,SUMIFS('RPS Targets (%)'!AV:AV,'RPS Targets (%)'!$B:$B,$A20)*INDEX('RPS-Applicable Sales %'!$B$3:$AF$52,MATCH($A20,'RPS-Applicable Sales %'!$A$3:$A$52,0),MATCH(AE$2,'RPS-Applicable Sales %'!$B$2:$AF$2,0)))</f>
        <v>0</v>
      </c>
      <c r="AF20" s="76">
        <f>IF($D20=0,SUMIFS('RPS Targets (%)'!AW:AW,'RPS Targets (%)'!$B:$B,$A20)*INDEX('RPS-Applicable Sales %'!$B$3:$AF$52,MATCH($A20,'RPS-Applicable Sales %'!$A$3:$A$52,0),MATCH(AF$2,'RPS-Applicable Sales %'!$B$2:$AF$2,0))*$G20,SUMIFS('RPS Targets (%)'!AW:AW,'RPS Targets (%)'!$B:$B,$A20)*INDEX('RPS-Applicable Sales %'!$B$3:$AF$52,MATCH($A20,'RPS-Applicable Sales %'!$A$3:$A$52,0),MATCH(AF$2,'RPS-Applicable Sales %'!$B$2:$AF$2,0)))</f>
        <v>0</v>
      </c>
      <c r="AG20" s="76">
        <f>IF($D20=0,SUMIFS('RPS Targets (%)'!AX:AX,'RPS Targets (%)'!$B:$B,$A20)*INDEX('RPS-Applicable Sales %'!$B$3:$AF$52,MATCH($A20,'RPS-Applicable Sales %'!$A$3:$A$52,0),MATCH(AG$2,'RPS-Applicable Sales %'!$B$2:$AF$2,0))*$G20,SUMIFS('RPS Targets (%)'!AX:AX,'RPS Targets (%)'!$B:$B,$A20)*INDEX('RPS-Applicable Sales %'!$B$3:$AF$52,MATCH($A20,'RPS-Applicable Sales %'!$A$3:$A$52,0),MATCH(AG$2,'RPS-Applicable Sales %'!$B$2:$AF$2,0)))</f>
        <v>0</v>
      </c>
      <c r="AH20" s="76">
        <f>IF($D20=0,SUMIFS('RPS Targets (%)'!AY:AY,'RPS Targets (%)'!$B:$B,$A20)*INDEX('RPS-Applicable Sales %'!$B$3:$AF$52,MATCH($A20,'RPS-Applicable Sales %'!$A$3:$A$52,0),MATCH(AH$2,'RPS-Applicable Sales %'!$B$2:$AF$2,0))*$G20,SUMIFS('RPS Targets (%)'!AY:AY,'RPS Targets (%)'!$B:$B,$A20)*INDEX('RPS-Applicable Sales %'!$B$3:$AF$52,MATCH($A20,'RPS-Applicable Sales %'!$A$3:$A$52,0),MATCH(AH$2,'RPS-Applicable Sales %'!$B$2:$AF$2,0)))</f>
        <v>0</v>
      </c>
      <c r="AI20" s="76">
        <f>IF($D20=0,SUMIFS('RPS Targets (%)'!AZ:AZ,'RPS Targets (%)'!$B:$B,$A20)*INDEX('RPS-Applicable Sales %'!$B$3:$AF$52,MATCH($A20,'RPS-Applicable Sales %'!$A$3:$A$52,0),MATCH(AI$2,'RPS-Applicable Sales %'!$B$2:$AF$2,0))*$G20,SUMIFS('RPS Targets (%)'!AZ:AZ,'RPS Targets (%)'!$B:$B,$A20)*INDEX('RPS-Applicable Sales %'!$B$3:$AF$52,MATCH($A20,'RPS-Applicable Sales %'!$A$3:$A$52,0),MATCH(AI$2,'RPS-Applicable Sales %'!$B$2:$AF$2,0)))</f>
        <v>0</v>
      </c>
      <c r="AJ20" s="76">
        <f>IF($D20=0,SUMIFS('RPS Targets (%)'!BA:BA,'RPS Targets (%)'!$B:$B,$A20)*INDEX('RPS-Applicable Sales %'!$B$3:$AF$52,MATCH($A20,'RPS-Applicable Sales %'!$A$3:$A$52,0),MATCH(AJ$2,'RPS-Applicable Sales %'!$B$2:$AF$2,0))*$G20,SUMIFS('RPS Targets (%)'!BA:BA,'RPS Targets (%)'!$B:$B,$A20)*INDEX('RPS-Applicable Sales %'!$B$3:$AF$52,MATCH($A20,'RPS-Applicable Sales %'!$A$3:$A$52,0),MATCH(AJ$2,'RPS-Applicable Sales %'!$B$2:$AF$2,0)))</f>
        <v>0</v>
      </c>
      <c r="AK20" s="76">
        <f>IF($D20=0,SUMIFS('RPS Targets (%)'!BB:BB,'RPS Targets (%)'!$B:$B,$A20)*INDEX('RPS-Applicable Sales %'!$B$3:$AF$52,MATCH($A20,'RPS-Applicable Sales %'!$A$3:$A$52,0),MATCH(AK$2,'RPS-Applicable Sales %'!$B$2:$AF$2,0))*$G20,SUMIFS('RPS Targets (%)'!BB:BB,'RPS Targets (%)'!$B:$B,$A20)*INDEX('RPS-Applicable Sales %'!$B$3:$AF$52,MATCH($A20,'RPS-Applicable Sales %'!$A$3:$A$52,0),MATCH(AK$2,'RPS-Applicable Sales %'!$B$2:$AF$2,0)))</f>
        <v>0</v>
      </c>
      <c r="AL20" s="76">
        <f>IF($D20=0,SUMIFS('RPS Targets (%)'!BC:BC,'RPS Targets (%)'!$B:$B,$A20)*INDEX('RPS-Applicable Sales %'!$B$3:$AF$52,MATCH($A20,'RPS-Applicable Sales %'!$A$3:$A$52,0),MATCH(AL$2,'RPS-Applicable Sales %'!$B$2:$AF$2,0))*$G20,SUMIFS('RPS Targets (%)'!BC:BC,'RPS Targets (%)'!$B:$B,$A20)*INDEX('RPS-Applicable Sales %'!$B$3:$AF$52,MATCH($A20,'RPS-Applicable Sales %'!$A$3:$A$52,0),MATCH(AL$2,'RPS-Applicable Sales %'!$B$2:$AF$2,0)))</f>
        <v>0</v>
      </c>
    </row>
    <row r="21" spans="1:38" x14ac:dyDescent="0.25">
      <c r="A21" s="97" t="s">
        <v>55</v>
      </c>
      <c r="B21" s="97" t="b">
        <f>IFERROR(INDEX('RPS Targets (%)'!$A:$A,MATCH(A21,'RPS Targets (%)'!$B:$B,0)),FALSE)</f>
        <v>1</v>
      </c>
      <c r="C21" s="108">
        <f>MIN(SUMIFS('RPS-Applicable Sales'!C:C,'RPS-Applicable Sales'!$A:$A,$A21)/SUMIFS('Statewide Sales'!B:B,'Statewide Sales'!$A:$A,$A21),1)</f>
        <v>0.89245549146508441</v>
      </c>
      <c r="D21" s="115">
        <f t="shared" si="0"/>
        <v>0</v>
      </c>
      <c r="E21" s="76">
        <f>IF(B21=TRUE,SUMIFS('SY RPS values'!$J$27:$BG$27,'SY RPS values'!$J$1:$BG$1,A21),0)</f>
        <v>0.23678129280196045</v>
      </c>
      <c r="F21" s="76">
        <f>SUMIFS('RPS Targets (%)'!Y:Y,'RPS Targets (%)'!$B:$B,$A21)</f>
        <v>0.22705600000000001</v>
      </c>
      <c r="G21" s="108">
        <f t="shared" si="1"/>
        <v>1</v>
      </c>
      <c r="H21" s="103">
        <f>IF($D21=0,SUMIFS('RPS Targets (%)'!Y:Y,'RPS Targets (%)'!$B:$B,$A21)*INDEX('RPS-Applicable Sales %'!$B$3:$AF$52,MATCH($A21,'RPS-Applicable Sales %'!$A$3:$A$52,0),MATCH(H$2,'RPS-Applicable Sales %'!$B$2:$AF$2,0))*$G21,SUMIFS('RPS Targets (%)'!Y:Y,'RPS Targets (%)'!$B:$B,$A21)*INDEX('RPS-Applicable Sales %'!$B$3:$AF$52,MATCH($A21,'RPS-Applicable Sales %'!$A$3:$A$52,0),MATCH(H$2,'RPS-Applicable Sales %'!$B$2:$AF$2,0)))</f>
        <v>0.20263737407009622</v>
      </c>
      <c r="I21" s="76">
        <f>IF($D21=0,SUMIFS('RPS Targets (%)'!Z:Z,'RPS Targets (%)'!$B:$B,$A21)*INDEX('RPS-Applicable Sales %'!$B$3:$AF$52,MATCH($A21,'RPS-Applicable Sales %'!$A$3:$A$52,0),MATCH(I$2,'RPS-Applicable Sales %'!$B$2:$AF$2,0))*$G21,SUMIFS('RPS Targets (%)'!Z:Z,'RPS Targets (%)'!$B:$B,$A21)*INDEX('RPS-Applicable Sales %'!$B$3:$AF$52,MATCH($A21,'RPS-Applicable Sales %'!$A$3:$A$52,0),MATCH(I$2,'RPS-Applicable Sales %'!$B$2:$AF$2,0)))</f>
        <v>0.22173851153357974</v>
      </c>
      <c r="J21" s="76">
        <f>IF($D21=0,SUMIFS('RPS Targets (%)'!AA:AA,'RPS Targets (%)'!$B:$B,$A21)*INDEX('RPS-Applicable Sales %'!$B$3:$AF$52,MATCH($A21,'RPS-Applicable Sales %'!$A$3:$A$52,0),MATCH(J$2,'RPS-Applicable Sales %'!$B$2:$AF$2,0))*$G21,SUMIFS('RPS Targets (%)'!AA:AA,'RPS Targets (%)'!$B:$B,$A21)*INDEX('RPS-Applicable Sales %'!$B$3:$AF$52,MATCH($A21,'RPS-Applicable Sales %'!$A$3:$A$52,0),MATCH(J$2,'RPS-Applicable Sales %'!$B$2:$AF$2,0)))</f>
        <v>0.23356360894224495</v>
      </c>
      <c r="K21" s="76">
        <f>IF($D21=0,SUMIFS('RPS Targets (%)'!AB:AB,'RPS Targets (%)'!$B:$B,$A21)*INDEX('RPS-Applicable Sales %'!$B$3:$AF$52,MATCH($A21,'RPS-Applicable Sales %'!$A$3:$A$52,0),MATCH(K$2,'RPS-Applicable Sales %'!$B$2:$AF$2,0))*$G21,SUMIFS('RPS Targets (%)'!AB:AB,'RPS Targets (%)'!$B:$B,$A21)*INDEX('RPS-Applicable Sales %'!$B$3:$AF$52,MATCH($A21,'RPS-Applicable Sales %'!$A$3:$A$52,0),MATCH(K$2,'RPS-Applicable Sales %'!$B$2:$AF$2,0)))</f>
        <v>0.26132917478430523</v>
      </c>
      <c r="L21" s="76">
        <f>IF($D21=0,SUMIFS('RPS Targets (%)'!AC:AC,'RPS Targets (%)'!$B:$B,$A21)*INDEX('RPS-Applicable Sales %'!$B$3:$AF$52,MATCH($A21,'RPS-Applicable Sales %'!$A$3:$A$52,0),MATCH(L$2,'RPS-Applicable Sales %'!$B$2:$AF$2,0))*$G21,SUMIFS('RPS Targets (%)'!AC:AC,'RPS Targets (%)'!$B:$B,$A21)*INDEX('RPS-Applicable Sales %'!$B$3:$AF$52,MATCH($A21,'RPS-Applicable Sales %'!$A$3:$A$52,0),MATCH(L$2,'RPS-Applicable Sales %'!$B$2:$AF$2,0)))</f>
        <v>0.27265951363378282</v>
      </c>
      <c r="M21" s="76">
        <f>IF($D21=0,SUMIFS('RPS Targets (%)'!AD:AD,'RPS Targets (%)'!$B:$B,$A21)*INDEX('RPS-Applicable Sales %'!$B$3:$AF$52,MATCH($A21,'RPS-Applicable Sales %'!$A$3:$A$52,0),MATCH(M$2,'RPS-Applicable Sales %'!$B$2:$AF$2,0))*$G21,SUMIFS('RPS Targets (%)'!AD:AD,'RPS Targets (%)'!$B:$B,$A21)*INDEX('RPS-Applicable Sales %'!$B$3:$AF$52,MATCH($A21,'RPS-Applicable Sales %'!$A$3:$A$52,0),MATCH(M$2,'RPS-Applicable Sales %'!$B$2:$AF$2,0)))</f>
        <v>0.30145768601765766</v>
      </c>
      <c r="N21" s="76">
        <f>IF($D21=0,SUMIFS('RPS Targets (%)'!AE:AE,'RPS Targets (%)'!$B:$B,$A21)*INDEX('RPS-Applicable Sales %'!$B$3:$AF$52,MATCH($A21,'RPS-Applicable Sales %'!$A$3:$A$52,0),MATCH(N$2,'RPS-Applicable Sales %'!$B$2:$AF$2,0))*$G21,SUMIFS('RPS Targets (%)'!AE:AE,'RPS Targets (%)'!$B:$B,$A21)*INDEX('RPS-Applicable Sales %'!$B$3:$AF$52,MATCH($A21,'RPS-Applicable Sales %'!$A$3:$A$52,0),MATCH(N$2,'RPS-Applicable Sales %'!$B$2:$AF$2,0)))</f>
        <v>0.32590137298209243</v>
      </c>
      <c r="O21" s="76">
        <f>IF($D21=0,SUMIFS('RPS Targets (%)'!AF:AF,'RPS Targets (%)'!$B:$B,$A21)*INDEX('RPS-Applicable Sales %'!$B$3:$AF$52,MATCH($A21,'RPS-Applicable Sales %'!$A$3:$A$52,0),MATCH(O$2,'RPS-Applicable Sales %'!$B$2:$AF$2,0))*$G21,SUMIFS('RPS Targets (%)'!AF:AF,'RPS Targets (%)'!$B:$B,$A21)*INDEX('RPS-Applicable Sales %'!$B$3:$AF$52,MATCH($A21,'RPS-Applicable Sales %'!$A$3:$A$52,0),MATCH(O$2,'RPS-Applicable Sales %'!$B$2:$AF$2,0)))</f>
        <v>0.35319971775062625</v>
      </c>
      <c r="P21" s="76">
        <f>IF($D21=0,SUMIFS('RPS Targets (%)'!AG:AG,'RPS Targets (%)'!$B:$B,$A21)*INDEX('RPS-Applicable Sales %'!$B$3:$AF$52,MATCH($A21,'RPS-Applicable Sales %'!$A$3:$A$52,0),MATCH(P$2,'RPS-Applicable Sales %'!$B$2:$AF$2,0))*$G21,SUMIFS('RPS Targets (%)'!AG:AG,'RPS Targets (%)'!$B:$B,$A21)*INDEX('RPS-Applicable Sales %'!$B$3:$AF$52,MATCH($A21,'RPS-Applicable Sales %'!$A$3:$A$52,0),MATCH(P$2,'RPS-Applicable Sales %'!$B$2:$AF$2,0)))</f>
        <v>0.37976357175229786</v>
      </c>
      <c r="Q21" s="76">
        <f>IF($D21=0,SUMIFS('RPS Targets (%)'!AH:AH,'RPS Targets (%)'!$B:$B,$A21)*INDEX('RPS-Applicable Sales %'!$B$3:$AF$52,MATCH($A21,'RPS-Applicable Sales %'!$A$3:$A$52,0),MATCH(Q$2,'RPS-Applicable Sales %'!$B$2:$AF$2,0))*$G21,SUMIFS('RPS Targets (%)'!AH:AH,'RPS Targets (%)'!$B:$B,$A21)*INDEX('RPS-Applicable Sales %'!$B$3:$AF$52,MATCH($A21,'RPS-Applicable Sales %'!$A$3:$A$52,0),MATCH(Q$2,'RPS-Applicable Sales %'!$B$2:$AF$2,0)))</f>
        <v>0.40698678816717965</v>
      </c>
      <c r="R21" s="76">
        <f>IF($D21=0,SUMIFS('RPS Targets (%)'!AI:AI,'RPS Targets (%)'!$B:$B,$A21)*INDEX('RPS-Applicable Sales %'!$B$3:$AF$52,MATCH($A21,'RPS-Applicable Sales %'!$A$3:$A$52,0),MATCH(R$2,'RPS-Applicable Sales %'!$B$2:$AF$2,0))*$G21,SUMIFS('RPS Targets (%)'!AI:AI,'RPS Targets (%)'!$B:$B,$A21)*INDEX('RPS-Applicable Sales %'!$B$3:$AF$52,MATCH($A21,'RPS-Applicable Sales %'!$A$3:$A$52,0),MATCH(R$2,'RPS-Applicable Sales %'!$B$2:$AF$2,0)))</f>
        <v>0.41570095724452966</v>
      </c>
      <c r="S21" s="76">
        <f>IF($D21=0,SUMIFS('RPS Targets (%)'!AJ:AJ,'RPS Targets (%)'!$B:$B,$A21)*INDEX('RPS-Applicable Sales %'!$B$3:$AF$52,MATCH($A21,'RPS-Applicable Sales %'!$A$3:$A$52,0),MATCH(S$2,'RPS-Applicable Sales %'!$B$2:$AF$2,0))*$G21,SUMIFS('RPS Targets (%)'!AJ:AJ,'RPS Targets (%)'!$B:$B,$A21)*INDEX('RPS-Applicable Sales %'!$B$3:$AF$52,MATCH($A21,'RPS-Applicable Sales %'!$A$3:$A$52,0),MATCH(S$2,'RPS-Applicable Sales %'!$B$2:$AF$2,0)))</f>
        <v>0.42489299563457289</v>
      </c>
      <c r="T21" s="76">
        <f>IF($D21=0,SUMIFS('RPS Targets (%)'!AK:AK,'RPS Targets (%)'!$B:$B,$A21)*INDEX('RPS-Applicable Sales %'!$B$3:$AF$52,MATCH($A21,'RPS-Applicable Sales %'!$A$3:$A$52,0),MATCH(T$2,'RPS-Applicable Sales %'!$B$2:$AF$2,0))*$G21,SUMIFS('RPS Targets (%)'!AK:AK,'RPS Targets (%)'!$B:$B,$A21)*INDEX('RPS-Applicable Sales %'!$B$3:$AF$52,MATCH($A21,'RPS-Applicable Sales %'!$A$3:$A$52,0),MATCH(T$2,'RPS-Applicable Sales %'!$B$2:$AF$2,0)))</f>
        <v>0.43429018808816156</v>
      </c>
      <c r="U21" s="76">
        <f>IF($D21=0,SUMIFS('RPS Targets (%)'!AL:AL,'RPS Targets (%)'!$B:$B,$A21)*INDEX('RPS-Applicable Sales %'!$B$3:$AF$52,MATCH($A21,'RPS-Applicable Sales %'!$A$3:$A$52,0),MATCH(U$2,'RPS-Applicable Sales %'!$B$2:$AF$2,0))*$G21,SUMIFS('RPS Targets (%)'!AL:AL,'RPS Targets (%)'!$B:$B,$A21)*INDEX('RPS-Applicable Sales %'!$B$3:$AF$52,MATCH($A21,'RPS-Applicable Sales %'!$A$3:$A$52,0),MATCH(U$2,'RPS-Applicable Sales %'!$B$2:$AF$2,0)))</f>
        <v>0.44063519384564254</v>
      </c>
      <c r="V21" s="76">
        <f>IF($D21=0,SUMIFS('RPS Targets (%)'!AM:AM,'RPS Targets (%)'!$B:$B,$A21)*INDEX('RPS-Applicable Sales %'!$B$3:$AF$52,MATCH($A21,'RPS-Applicable Sales %'!$A$3:$A$52,0),MATCH(V$2,'RPS-Applicable Sales %'!$B$2:$AF$2,0))*$G21,SUMIFS('RPS Targets (%)'!AM:AM,'RPS Targets (%)'!$B:$B,$A21)*INDEX('RPS-Applicable Sales %'!$B$3:$AF$52,MATCH($A21,'RPS-Applicable Sales %'!$A$3:$A$52,0),MATCH(V$2,'RPS-Applicable Sales %'!$B$2:$AF$2,0)))</f>
        <v>0.4534872119450129</v>
      </c>
      <c r="W21" s="76">
        <f>IF($D21=0,SUMIFS('RPS Targets (%)'!AN:AN,'RPS Targets (%)'!$B:$B,$A21)*INDEX('RPS-Applicable Sales %'!$B$3:$AF$52,MATCH($A21,'RPS-Applicable Sales %'!$A$3:$A$52,0),MATCH(W$2,'RPS-Applicable Sales %'!$B$2:$AF$2,0))*$G21,SUMIFS('RPS Targets (%)'!AN:AN,'RPS Targets (%)'!$B:$B,$A21)*INDEX('RPS-Applicable Sales %'!$B$3:$AF$52,MATCH($A21,'RPS-Applicable Sales %'!$A$3:$A$52,0),MATCH(W$2,'RPS-Applicable Sales %'!$B$2:$AF$2,0)))</f>
        <v>0.45899673838622806</v>
      </c>
      <c r="X21" s="76">
        <f>IF($D21=0,SUMIFS('RPS Targets (%)'!AO:AO,'RPS Targets (%)'!$B:$B,$A21)*INDEX('RPS-Applicable Sales %'!$B$3:$AF$52,MATCH($A21,'RPS-Applicable Sales %'!$A$3:$A$52,0),MATCH(X$2,'RPS-Applicable Sales %'!$B$2:$AF$2,0))*$G21,SUMIFS('RPS Targets (%)'!AO:AO,'RPS Targets (%)'!$B:$B,$A21)*INDEX('RPS-Applicable Sales %'!$B$3:$AF$52,MATCH($A21,'RPS-Applicable Sales %'!$A$3:$A$52,0),MATCH(X$2,'RPS-Applicable Sales %'!$B$2:$AF$2,0)))</f>
        <v>0.46994064321029044</v>
      </c>
      <c r="Y21" s="76">
        <f>IF($D21=0,SUMIFS('RPS Targets (%)'!AP:AP,'RPS Targets (%)'!$B:$B,$A21)*INDEX('RPS-Applicable Sales %'!$B$3:$AF$52,MATCH($A21,'RPS-Applicable Sales %'!$A$3:$A$52,0),MATCH(Y$2,'RPS-Applicable Sales %'!$B$2:$AF$2,0))*$G21,SUMIFS('RPS Targets (%)'!AP:AP,'RPS Targets (%)'!$B:$B,$A21)*INDEX('RPS-Applicable Sales %'!$B$3:$AF$52,MATCH($A21,'RPS-Applicable Sales %'!$A$3:$A$52,0),MATCH(Y$2,'RPS-Applicable Sales %'!$B$2:$AF$2,0)))</f>
        <v>0.47783755050319732</v>
      </c>
      <c r="Z21" s="76">
        <f>IF($D21=0,SUMIFS('RPS Targets (%)'!AQ:AQ,'RPS Targets (%)'!$B:$B,$A21)*INDEX('RPS-Applicable Sales %'!$B$3:$AF$52,MATCH($A21,'RPS-Applicable Sales %'!$A$3:$A$52,0),MATCH(Z$2,'RPS-Applicable Sales %'!$B$2:$AF$2,0))*$G21,SUMIFS('RPS Targets (%)'!AQ:AQ,'RPS Targets (%)'!$B:$B,$A21)*INDEX('RPS-Applicable Sales %'!$B$3:$AF$52,MATCH($A21,'RPS-Applicable Sales %'!$A$3:$A$52,0),MATCH(Z$2,'RPS-Applicable Sales %'!$B$2:$AF$2,0)))</f>
        <v>0.48737008430522016</v>
      </c>
      <c r="AA21" s="76">
        <f>IF($D21=0,SUMIFS('RPS Targets (%)'!AR:AR,'RPS Targets (%)'!$B:$B,$A21)*INDEX('RPS-Applicable Sales %'!$B$3:$AF$52,MATCH($A21,'RPS-Applicable Sales %'!$A$3:$A$52,0),MATCH(AA$2,'RPS-Applicable Sales %'!$B$2:$AF$2,0))*$G21,SUMIFS('RPS Targets (%)'!AR:AR,'RPS Targets (%)'!$B:$B,$A21)*INDEX('RPS-Applicable Sales %'!$B$3:$AF$52,MATCH($A21,'RPS-Applicable Sales %'!$A$3:$A$52,0),MATCH(AA$2,'RPS-Applicable Sales %'!$B$2:$AF$2,0)))</f>
        <v>0.49634978065772273</v>
      </c>
      <c r="AB21" s="76">
        <f>IF($D21=0,SUMIFS('RPS Targets (%)'!AS:AS,'RPS Targets (%)'!$B:$B,$A21)*INDEX('RPS-Applicable Sales %'!$B$3:$AF$52,MATCH($A21,'RPS-Applicable Sales %'!$A$3:$A$52,0),MATCH(AB$2,'RPS-Applicable Sales %'!$B$2:$AF$2,0))*$G21,SUMIFS('RPS Targets (%)'!AS:AS,'RPS Targets (%)'!$B:$B,$A21)*INDEX('RPS-Applicable Sales %'!$B$3:$AF$52,MATCH($A21,'RPS-Applicable Sales %'!$A$3:$A$52,0),MATCH(AB$2,'RPS-Applicable Sales %'!$B$2:$AF$2,0)))</f>
        <v>0.50502106603917885</v>
      </c>
      <c r="AC21" s="76">
        <f>IF($D21=0,SUMIFS('RPS Targets (%)'!AT:AT,'RPS Targets (%)'!$B:$B,$A21)*INDEX('RPS-Applicable Sales %'!$B$3:$AF$52,MATCH($A21,'RPS-Applicable Sales %'!$A$3:$A$52,0),MATCH(AC$2,'RPS-Applicable Sales %'!$B$2:$AF$2,0))*$G21,SUMIFS('RPS Targets (%)'!AT:AT,'RPS Targets (%)'!$B:$B,$A21)*INDEX('RPS-Applicable Sales %'!$B$3:$AF$52,MATCH($A21,'RPS-Applicable Sales %'!$A$3:$A$52,0),MATCH(AC$2,'RPS-Applicable Sales %'!$B$2:$AF$2,0)))</f>
        <v>0.51466354399490344</v>
      </c>
      <c r="AD21" s="76">
        <f>IF($D21=0,SUMIFS('RPS Targets (%)'!AU:AU,'RPS Targets (%)'!$B:$B,$A21)*INDEX('RPS-Applicable Sales %'!$B$3:$AF$52,MATCH($A21,'RPS-Applicable Sales %'!$A$3:$A$52,0),MATCH(AD$2,'RPS-Applicable Sales %'!$B$2:$AF$2,0))*$G21,SUMIFS('RPS Targets (%)'!AU:AU,'RPS Targets (%)'!$B:$B,$A21)*INDEX('RPS-Applicable Sales %'!$B$3:$AF$52,MATCH($A21,'RPS-Applicable Sales %'!$A$3:$A$52,0),MATCH(AD$2,'RPS-Applicable Sales %'!$B$2:$AF$2,0)))</f>
        <v>0.52316611799139867</v>
      </c>
      <c r="AE21" s="76">
        <f>IF($D21=0,SUMIFS('RPS Targets (%)'!AV:AV,'RPS Targets (%)'!$B:$B,$A21)*INDEX('RPS-Applicable Sales %'!$B$3:$AF$52,MATCH($A21,'RPS-Applicable Sales %'!$A$3:$A$52,0),MATCH(AE$2,'RPS-Applicable Sales %'!$B$2:$AF$2,0))*$G21,SUMIFS('RPS Targets (%)'!AV:AV,'RPS Targets (%)'!$B:$B,$A21)*INDEX('RPS-Applicable Sales %'!$B$3:$AF$52,MATCH($A21,'RPS-Applicable Sales %'!$A$3:$A$52,0),MATCH(AE$2,'RPS-Applicable Sales %'!$B$2:$AF$2,0)))</f>
        <v>0.53289220942919802</v>
      </c>
      <c r="AF21" s="76">
        <f>IF($D21=0,SUMIFS('RPS Targets (%)'!AW:AW,'RPS Targets (%)'!$B:$B,$A21)*INDEX('RPS-Applicable Sales %'!$B$3:$AF$52,MATCH($A21,'RPS-Applicable Sales %'!$A$3:$A$52,0),MATCH(AF$2,'RPS-Applicable Sales %'!$B$2:$AF$2,0))*$G21,SUMIFS('RPS Targets (%)'!AW:AW,'RPS Targets (%)'!$B:$B,$A21)*INDEX('RPS-Applicable Sales %'!$B$3:$AF$52,MATCH($A21,'RPS-Applicable Sales %'!$A$3:$A$52,0),MATCH(AF$2,'RPS-Applicable Sales %'!$B$2:$AF$2,0)))</f>
        <v>0.54158873096311722</v>
      </c>
      <c r="AG21" s="76">
        <f>IF($D21=0,SUMIFS('RPS Targets (%)'!AX:AX,'RPS Targets (%)'!$B:$B,$A21)*INDEX('RPS-Applicable Sales %'!$B$3:$AF$52,MATCH($A21,'RPS-Applicable Sales %'!$A$3:$A$52,0),MATCH(AG$2,'RPS-Applicable Sales %'!$B$2:$AF$2,0))*$G21,SUMIFS('RPS Targets (%)'!AX:AX,'RPS Targets (%)'!$B:$B,$A21)*INDEX('RPS-Applicable Sales %'!$B$3:$AF$52,MATCH($A21,'RPS-Applicable Sales %'!$A$3:$A$52,0),MATCH(AG$2,'RPS-Applicable Sales %'!$B$2:$AF$2,0)))</f>
        <v>0.54937431821588534</v>
      </c>
      <c r="AH21" s="76">
        <f>IF($D21=0,SUMIFS('RPS Targets (%)'!AY:AY,'RPS Targets (%)'!$B:$B,$A21)*INDEX('RPS-Applicable Sales %'!$B$3:$AF$52,MATCH($A21,'RPS-Applicable Sales %'!$A$3:$A$52,0),MATCH(AH$2,'RPS-Applicable Sales %'!$B$2:$AF$2,0))*$G21,SUMIFS('RPS Targets (%)'!AY:AY,'RPS Targets (%)'!$B:$B,$A21)*INDEX('RPS-Applicable Sales %'!$B$3:$AF$52,MATCH($A21,'RPS-Applicable Sales %'!$A$3:$A$52,0),MATCH(AH$2,'RPS-Applicable Sales %'!$B$2:$AF$2,0)))</f>
        <v>0.55929752891184181</v>
      </c>
      <c r="AI21" s="76">
        <f>IF($D21=0,SUMIFS('RPS Targets (%)'!AZ:AZ,'RPS Targets (%)'!$B:$B,$A21)*INDEX('RPS-Applicable Sales %'!$B$3:$AF$52,MATCH($A21,'RPS-Applicable Sales %'!$A$3:$A$52,0),MATCH(AI$2,'RPS-Applicable Sales %'!$B$2:$AF$2,0))*$G21,SUMIFS('RPS Targets (%)'!AZ:AZ,'RPS Targets (%)'!$B:$B,$A21)*INDEX('RPS-Applicable Sales %'!$B$3:$AF$52,MATCH($A21,'RPS-Applicable Sales %'!$A$3:$A$52,0),MATCH(AI$2,'RPS-Applicable Sales %'!$B$2:$AF$2,0)))</f>
        <v>0.56703760256116797</v>
      </c>
      <c r="AJ21" s="76">
        <f>IF($D21=0,SUMIFS('RPS Targets (%)'!BA:BA,'RPS Targets (%)'!$B:$B,$A21)*INDEX('RPS-Applicable Sales %'!$B$3:$AF$52,MATCH($A21,'RPS-Applicable Sales %'!$A$3:$A$52,0),MATCH(AJ$2,'RPS-Applicable Sales %'!$B$2:$AF$2,0))*$G21,SUMIFS('RPS Targets (%)'!BA:BA,'RPS Targets (%)'!$B:$B,$A21)*INDEX('RPS-Applicable Sales %'!$B$3:$AF$52,MATCH($A21,'RPS-Applicable Sales %'!$A$3:$A$52,0),MATCH(AJ$2,'RPS-Applicable Sales %'!$B$2:$AF$2,0)))</f>
        <v>0.57773600698791439</v>
      </c>
      <c r="AK21" s="76">
        <f>IF($D21=0,SUMIFS('RPS Targets (%)'!BB:BB,'RPS Targets (%)'!$B:$B,$A21)*INDEX('RPS-Applicable Sales %'!$B$3:$AF$52,MATCH($A21,'RPS-Applicable Sales %'!$A$3:$A$52,0),MATCH(AK$2,'RPS-Applicable Sales %'!$B$2:$AF$2,0))*$G21,SUMIFS('RPS Targets (%)'!BB:BB,'RPS Targets (%)'!$B:$B,$A21)*INDEX('RPS-Applicable Sales %'!$B$3:$AF$52,MATCH($A21,'RPS-Applicable Sales %'!$A$3:$A$52,0),MATCH(AK$2,'RPS-Applicable Sales %'!$B$2:$AF$2,0)))</f>
        <v>0.58652156214823925</v>
      </c>
      <c r="AL21" s="76">
        <f>IF($D21=0,SUMIFS('RPS Targets (%)'!BC:BC,'RPS Targets (%)'!$B:$B,$A21)*INDEX('RPS-Applicable Sales %'!$B$3:$AF$52,MATCH($A21,'RPS-Applicable Sales %'!$A$3:$A$52,0),MATCH(AL$2,'RPS-Applicable Sales %'!$B$2:$AF$2,0))*$G21,SUMIFS('RPS Targets (%)'!BC:BC,'RPS Targets (%)'!$B:$B,$A21)*INDEX('RPS-Applicable Sales %'!$B$3:$AF$52,MATCH($A21,'RPS-Applicable Sales %'!$A$3:$A$52,0),MATCH(AL$2,'RPS-Applicable Sales %'!$B$2:$AF$2,0)))</f>
        <v>0.59541201071889627</v>
      </c>
    </row>
    <row r="22" spans="1:38" x14ac:dyDescent="0.25">
      <c r="A22" s="97" t="s">
        <v>52</v>
      </c>
      <c r="B22" s="97" t="b">
        <f>IFERROR(INDEX('RPS Targets (%)'!$A:$A,MATCH(A22,'RPS Targets (%)'!$B:$B,0)),FALSE)</f>
        <v>1</v>
      </c>
      <c r="C22" s="108">
        <f>MIN(SUMIFS('RPS-Applicable Sales'!C:C,'RPS-Applicable Sales'!$A:$A,$A22)/SUMIFS('Statewide Sales'!B:B,'Statewide Sales'!$A:$A,$A22),1)</f>
        <v>0.99812667581178272</v>
      </c>
      <c r="D22" s="115">
        <f t="shared" si="0"/>
        <v>0</v>
      </c>
      <c r="E22" s="76">
        <f>IF(B22=TRUE,SUMIFS('SY RPS values'!$J$27:$BG$27,'SY RPS values'!$J$1:$BG$1,A22),0)</f>
        <v>9.5172494841954045E-2</v>
      </c>
      <c r="F22" s="76">
        <f>SUMIFS('RPS Targets (%)'!Y:Y,'RPS Targets (%)'!$B:$B,$A22)</f>
        <v>0.30500000000000005</v>
      </c>
      <c r="G22" s="108">
        <f t="shared" si="1"/>
        <v>0.31204096669493125</v>
      </c>
      <c r="H22" s="103">
        <f>IF($D22=0,SUMIFS('RPS Targets (%)'!Y:Y,'RPS Targets (%)'!$B:$B,$A22)*INDEX('RPS-Applicable Sales %'!$B$3:$AF$52,MATCH($A22,'RPS-Applicable Sales %'!$A$3:$A$52,0),MATCH(H$2,'RPS-Applicable Sales %'!$B$2:$AF$2,0))*$G22,SUMIFS('RPS Targets (%)'!Y:Y,'RPS Targets (%)'!$B:$B,$A22)*INDEX('RPS-Applicable Sales %'!$B$3:$AF$52,MATCH($A22,'RPS-Applicable Sales %'!$A$3:$A$52,0),MATCH(H$2,'RPS-Applicable Sales %'!$B$2:$AF$2,0)))</f>
        <v>9.4994205905313642E-2</v>
      </c>
      <c r="I22" s="76">
        <f>IF($D22=0,SUMIFS('RPS Targets (%)'!Z:Z,'RPS Targets (%)'!$B:$B,$A22)*INDEX('RPS-Applicable Sales %'!$B$3:$AF$52,MATCH($A22,'RPS-Applicable Sales %'!$A$3:$A$52,0),MATCH(I$2,'RPS-Applicable Sales %'!$B$2:$AF$2,0))*$G22,SUMIFS('RPS Targets (%)'!Z:Z,'RPS Targets (%)'!$B:$B,$A22)*INDEX('RPS-Applicable Sales %'!$B$3:$AF$52,MATCH($A22,'RPS-Applicable Sales %'!$A$3:$A$52,0),MATCH(I$2,'RPS-Applicable Sales %'!$B$2:$AF$2,0)))</f>
        <v>0.10131095641679637</v>
      </c>
      <c r="J22" s="76">
        <f>IF($D22=0,SUMIFS('RPS Targets (%)'!AA:AA,'RPS Targets (%)'!$B:$B,$A22)*INDEX('RPS-Applicable Sales %'!$B$3:$AF$52,MATCH($A22,'RPS-Applicable Sales %'!$A$3:$A$52,0),MATCH(J$2,'RPS-Applicable Sales %'!$B$2:$AF$2,0))*$G22,SUMIFS('RPS Targets (%)'!AA:AA,'RPS Targets (%)'!$B:$B,$A22)*INDEX('RPS-Applicable Sales %'!$B$3:$AF$52,MATCH($A22,'RPS-Applicable Sales %'!$A$3:$A$52,0),MATCH(J$2,'RPS-Applicable Sales %'!$B$2:$AF$2,0)))</f>
        <v>9.7295545191090377E-2</v>
      </c>
      <c r="K22" s="76">
        <f>IF($D22=0,SUMIFS('RPS Targets (%)'!AB:AB,'RPS Targets (%)'!$B:$B,$A22)*INDEX('RPS-Applicable Sales %'!$B$3:$AF$52,MATCH($A22,'RPS-Applicable Sales %'!$A$3:$A$52,0),MATCH(K$2,'RPS-Applicable Sales %'!$B$2:$AF$2,0))*$G22,SUMIFS('RPS Targets (%)'!AB:AB,'RPS Targets (%)'!$B:$B,$A22)*INDEX('RPS-Applicable Sales %'!$B$3:$AF$52,MATCH($A22,'RPS-Applicable Sales %'!$A$3:$A$52,0),MATCH(K$2,'RPS-Applicable Sales %'!$B$2:$AF$2,0)))</f>
        <v>0.10460899180385549</v>
      </c>
      <c r="L22" s="76">
        <f>IF($D22=0,SUMIFS('RPS Targets (%)'!AC:AC,'RPS Targets (%)'!$B:$B,$A22)*INDEX('RPS-Applicable Sales %'!$B$3:$AF$52,MATCH($A22,'RPS-Applicable Sales %'!$A$3:$A$52,0),MATCH(L$2,'RPS-Applicable Sales %'!$B$2:$AF$2,0))*$G22,SUMIFS('RPS Targets (%)'!AC:AC,'RPS Targets (%)'!$B:$B,$A22)*INDEX('RPS-Applicable Sales %'!$B$3:$AF$52,MATCH($A22,'RPS-Applicable Sales %'!$A$3:$A$52,0),MATCH(L$2,'RPS-Applicable Sales %'!$B$2:$AF$2,0)))</f>
        <v>0.10958765909433368</v>
      </c>
      <c r="M22" s="76">
        <f>IF($D22=0,SUMIFS('RPS Targets (%)'!AD:AD,'RPS Targets (%)'!$B:$B,$A22)*INDEX('RPS-Applicable Sales %'!$B$3:$AF$52,MATCH($A22,'RPS-Applicable Sales %'!$A$3:$A$52,0),MATCH(M$2,'RPS-Applicable Sales %'!$B$2:$AF$2,0))*$G22,SUMIFS('RPS Targets (%)'!AD:AD,'RPS Targets (%)'!$B:$B,$A22)*INDEX('RPS-Applicable Sales %'!$B$3:$AF$52,MATCH($A22,'RPS-Applicable Sales %'!$A$3:$A$52,0),MATCH(M$2,'RPS-Applicable Sales %'!$B$2:$AF$2,0)))</f>
        <v>0.11558239505052695</v>
      </c>
      <c r="N22" s="76">
        <f>IF($D22=0,SUMIFS('RPS Targets (%)'!AE:AE,'RPS Targets (%)'!$B:$B,$A22)*INDEX('RPS-Applicable Sales %'!$B$3:$AF$52,MATCH($A22,'RPS-Applicable Sales %'!$A$3:$A$52,0),MATCH(N$2,'RPS-Applicable Sales %'!$B$2:$AF$2,0))*$G22,SUMIFS('RPS Targets (%)'!AE:AE,'RPS Targets (%)'!$B:$B,$A22)*INDEX('RPS-Applicable Sales %'!$B$3:$AF$52,MATCH($A22,'RPS-Applicable Sales %'!$A$3:$A$52,0),MATCH(N$2,'RPS-Applicable Sales %'!$B$2:$AF$2,0)))</f>
        <v>0.12325269828744476</v>
      </c>
      <c r="O22" s="76">
        <f>IF($D22=0,SUMIFS('RPS Targets (%)'!AF:AF,'RPS Targets (%)'!$B:$B,$A22)*INDEX('RPS-Applicable Sales %'!$B$3:$AF$52,MATCH($A22,'RPS-Applicable Sales %'!$A$3:$A$52,0),MATCH(O$2,'RPS-Applicable Sales %'!$B$2:$AF$2,0))*$G22,SUMIFS('RPS Targets (%)'!AF:AF,'RPS Targets (%)'!$B:$B,$A22)*INDEX('RPS-Applicable Sales %'!$B$3:$AF$52,MATCH($A22,'RPS-Applicable Sales %'!$A$3:$A$52,0),MATCH(O$2,'RPS-Applicable Sales %'!$B$2:$AF$2,0)))</f>
        <v>0.13401995279387544</v>
      </c>
      <c r="P22" s="76">
        <f>IF($D22=0,SUMIFS('RPS Targets (%)'!AG:AG,'RPS Targets (%)'!$B:$B,$A22)*INDEX('RPS-Applicable Sales %'!$B$3:$AF$52,MATCH($A22,'RPS-Applicable Sales %'!$A$3:$A$52,0),MATCH(P$2,'RPS-Applicable Sales %'!$B$2:$AF$2,0))*$G22,SUMIFS('RPS Targets (%)'!AG:AG,'RPS Targets (%)'!$B:$B,$A22)*INDEX('RPS-Applicable Sales %'!$B$3:$AF$52,MATCH($A22,'RPS-Applicable Sales %'!$A$3:$A$52,0),MATCH(P$2,'RPS-Applicable Sales %'!$B$2:$AF$2,0)))</f>
        <v>0.13847299548748279</v>
      </c>
      <c r="Q22" s="76">
        <f>IF($D22=0,SUMIFS('RPS Targets (%)'!AH:AH,'RPS Targets (%)'!$B:$B,$A22)*INDEX('RPS-Applicable Sales %'!$B$3:$AF$52,MATCH($A22,'RPS-Applicable Sales %'!$A$3:$A$52,0),MATCH(Q$2,'RPS-Applicable Sales %'!$B$2:$AF$2,0))*$G22,SUMIFS('RPS Targets (%)'!AH:AH,'RPS Targets (%)'!$B:$B,$A22)*INDEX('RPS-Applicable Sales %'!$B$3:$AF$52,MATCH($A22,'RPS-Applicable Sales %'!$A$3:$A$52,0),MATCH(Q$2,'RPS-Applicable Sales %'!$B$2:$AF$2,0)))</f>
        <v>0.15214230036173404</v>
      </c>
      <c r="R22" s="76">
        <f>IF($D22=0,SUMIFS('RPS Targets (%)'!AI:AI,'RPS Targets (%)'!$B:$B,$A22)*INDEX('RPS-Applicable Sales %'!$B$3:$AF$52,MATCH($A22,'RPS-Applicable Sales %'!$A$3:$A$52,0),MATCH(R$2,'RPS-Applicable Sales %'!$B$2:$AF$2,0))*$G22,SUMIFS('RPS Targets (%)'!AI:AI,'RPS Targets (%)'!$B:$B,$A22)*INDEX('RPS-Applicable Sales %'!$B$3:$AF$52,MATCH($A22,'RPS-Applicable Sales %'!$A$3:$A$52,0),MATCH(R$2,'RPS-Applicable Sales %'!$B$2:$AF$2,0)))</f>
        <v>0.1597730517755882</v>
      </c>
      <c r="S22" s="76">
        <f>IF($D22=0,SUMIFS('RPS Targets (%)'!AJ:AJ,'RPS Targets (%)'!$B:$B,$A22)*INDEX('RPS-Applicable Sales %'!$B$3:$AF$52,MATCH($A22,'RPS-Applicable Sales %'!$A$3:$A$52,0),MATCH(S$2,'RPS-Applicable Sales %'!$B$2:$AF$2,0))*$G22,SUMIFS('RPS Targets (%)'!AJ:AJ,'RPS Targets (%)'!$B:$B,$A22)*INDEX('RPS-Applicable Sales %'!$B$3:$AF$52,MATCH($A22,'RPS-Applicable Sales %'!$A$3:$A$52,0),MATCH(S$2,'RPS-Applicable Sales %'!$B$2:$AF$2,0)))</f>
        <v>0.15979484958367338</v>
      </c>
      <c r="T22" s="76">
        <f>IF($D22=0,SUMIFS('RPS Targets (%)'!AK:AK,'RPS Targets (%)'!$B:$B,$A22)*INDEX('RPS-Applicable Sales %'!$B$3:$AF$52,MATCH($A22,'RPS-Applicable Sales %'!$A$3:$A$52,0),MATCH(T$2,'RPS-Applicable Sales %'!$B$2:$AF$2,0))*$G22,SUMIFS('RPS Targets (%)'!AK:AK,'RPS Targets (%)'!$B:$B,$A22)*INDEX('RPS-Applicable Sales %'!$B$3:$AF$52,MATCH($A22,'RPS-Applicable Sales %'!$A$3:$A$52,0),MATCH(T$2,'RPS-Applicable Sales %'!$B$2:$AF$2,0)))</f>
        <v>0.15974972032680279</v>
      </c>
      <c r="U22" s="76">
        <f>IF($D22=0,SUMIFS('RPS Targets (%)'!AL:AL,'RPS Targets (%)'!$B:$B,$A22)*INDEX('RPS-Applicable Sales %'!$B$3:$AF$52,MATCH($A22,'RPS-Applicable Sales %'!$A$3:$A$52,0),MATCH(U$2,'RPS-Applicable Sales %'!$B$2:$AF$2,0))*$G22,SUMIFS('RPS Targets (%)'!AL:AL,'RPS Targets (%)'!$B:$B,$A22)*INDEX('RPS-Applicable Sales %'!$B$3:$AF$52,MATCH($A22,'RPS-Applicable Sales %'!$A$3:$A$52,0),MATCH(U$2,'RPS-Applicable Sales %'!$B$2:$AF$2,0)))</f>
        <v>0.15978531637499027</v>
      </c>
      <c r="V22" s="76">
        <f>IF($D22=0,SUMIFS('RPS Targets (%)'!AM:AM,'RPS Targets (%)'!$B:$B,$A22)*INDEX('RPS-Applicable Sales %'!$B$3:$AF$52,MATCH($A22,'RPS-Applicable Sales %'!$A$3:$A$52,0),MATCH(V$2,'RPS-Applicable Sales %'!$B$2:$AF$2,0))*$G22,SUMIFS('RPS Targets (%)'!AM:AM,'RPS Targets (%)'!$B:$B,$A22)*INDEX('RPS-Applicable Sales %'!$B$3:$AF$52,MATCH($A22,'RPS-Applicable Sales %'!$A$3:$A$52,0),MATCH(V$2,'RPS-Applicable Sales %'!$B$2:$AF$2,0)))</f>
        <v>0.15996154572852919</v>
      </c>
      <c r="W22" s="76">
        <f>IF($D22=0,SUMIFS('RPS Targets (%)'!AN:AN,'RPS Targets (%)'!$B:$B,$A22)*INDEX('RPS-Applicable Sales %'!$B$3:$AF$52,MATCH($A22,'RPS-Applicable Sales %'!$A$3:$A$52,0),MATCH(W$2,'RPS-Applicable Sales %'!$B$2:$AF$2,0))*$G22,SUMIFS('RPS Targets (%)'!AN:AN,'RPS Targets (%)'!$B:$B,$A22)*INDEX('RPS-Applicable Sales %'!$B$3:$AF$52,MATCH($A22,'RPS-Applicable Sales %'!$A$3:$A$52,0),MATCH(W$2,'RPS-Applicable Sales %'!$B$2:$AF$2,0)))</f>
        <v>0.16000072003910554</v>
      </c>
      <c r="X22" s="76">
        <f>IF($D22=0,SUMIFS('RPS Targets (%)'!AO:AO,'RPS Targets (%)'!$B:$B,$A22)*INDEX('RPS-Applicable Sales %'!$B$3:$AF$52,MATCH($A22,'RPS-Applicable Sales %'!$A$3:$A$52,0),MATCH(X$2,'RPS-Applicable Sales %'!$B$2:$AF$2,0))*$G22,SUMIFS('RPS Targets (%)'!AO:AO,'RPS Targets (%)'!$B:$B,$A22)*INDEX('RPS-Applicable Sales %'!$B$3:$AF$52,MATCH($A22,'RPS-Applicable Sales %'!$A$3:$A$52,0),MATCH(X$2,'RPS-Applicable Sales %'!$B$2:$AF$2,0)))</f>
        <v>0.16014710881634167</v>
      </c>
      <c r="Y22" s="76">
        <f>IF($D22=0,SUMIFS('RPS Targets (%)'!AP:AP,'RPS Targets (%)'!$B:$B,$A22)*INDEX('RPS-Applicable Sales %'!$B$3:$AF$52,MATCH($A22,'RPS-Applicable Sales %'!$A$3:$A$52,0),MATCH(Y$2,'RPS-Applicable Sales %'!$B$2:$AF$2,0))*$G22,SUMIFS('RPS Targets (%)'!AP:AP,'RPS Targets (%)'!$B:$B,$A22)*INDEX('RPS-Applicable Sales %'!$B$3:$AF$52,MATCH($A22,'RPS-Applicable Sales %'!$A$3:$A$52,0),MATCH(Y$2,'RPS-Applicable Sales %'!$B$2:$AF$2,0)))</f>
        <v>0.15992374945550303</v>
      </c>
      <c r="Z22" s="76">
        <f>IF($D22=0,SUMIFS('RPS Targets (%)'!AQ:AQ,'RPS Targets (%)'!$B:$B,$A22)*INDEX('RPS-Applicable Sales %'!$B$3:$AF$52,MATCH($A22,'RPS-Applicable Sales %'!$A$3:$A$52,0),MATCH(Z$2,'RPS-Applicable Sales %'!$B$2:$AF$2,0))*$G22,SUMIFS('RPS Targets (%)'!AQ:AQ,'RPS Targets (%)'!$B:$B,$A22)*INDEX('RPS-Applicable Sales %'!$B$3:$AF$52,MATCH($A22,'RPS-Applicable Sales %'!$A$3:$A$52,0),MATCH(Z$2,'RPS-Applicable Sales %'!$B$2:$AF$2,0)))</f>
        <v>0.15978080857084698</v>
      </c>
      <c r="AA22" s="76">
        <f>IF($D22=0,SUMIFS('RPS Targets (%)'!AR:AR,'RPS Targets (%)'!$B:$B,$A22)*INDEX('RPS-Applicable Sales %'!$B$3:$AF$52,MATCH($A22,'RPS-Applicable Sales %'!$A$3:$A$52,0),MATCH(AA$2,'RPS-Applicable Sales %'!$B$2:$AF$2,0))*$G22,SUMIFS('RPS Targets (%)'!AR:AR,'RPS Targets (%)'!$B:$B,$A22)*INDEX('RPS-Applicable Sales %'!$B$3:$AF$52,MATCH($A22,'RPS-Applicable Sales %'!$A$3:$A$52,0),MATCH(AA$2,'RPS-Applicable Sales %'!$B$2:$AF$2,0)))</f>
        <v>0.15997229202513519</v>
      </c>
      <c r="AB22" s="76">
        <f>IF($D22=0,SUMIFS('RPS Targets (%)'!AS:AS,'RPS Targets (%)'!$B:$B,$A22)*INDEX('RPS-Applicable Sales %'!$B$3:$AF$52,MATCH($A22,'RPS-Applicable Sales %'!$A$3:$A$52,0),MATCH(AB$2,'RPS-Applicable Sales %'!$B$2:$AF$2,0))*$G22,SUMIFS('RPS Targets (%)'!AS:AS,'RPS Targets (%)'!$B:$B,$A22)*INDEX('RPS-Applicable Sales %'!$B$3:$AF$52,MATCH($A22,'RPS-Applicable Sales %'!$A$3:$A$52,0),MATCH(AB$2,'RPS-Applicable Sales %'!$B$2:$AF$2,0)))</f>
        <v>0.16009971545920343</v>
      </c>
      <c r="AC22" s="76">
        <f>IF($D22=0,SUMIFS('RPS Targets (%)'!AT:AT,'RPS Targets (%)'!$B:$B,$A22)*INDEX('RPS-Applicable Sales %'!$B$3:$AF$52,MATCH($A22,'RPS-Applicable Sales %'!$A$3:$A$52,0),MATCH(AC$2,'RPS-Applicable Sales %'!$B$2:$AF$2,0))*$G22,SUMIFS('RPS Targets (%)'!AT:AT,'RPS Targets (%)'!$B:$B,$A22)*INDEX('RPS-Applicable Sales %'!$B$3:$AF$52,MATCH($A22,'RPS-Applicable Sales %'!$A$3:$A$52,0),MATCH(AC$2,'RPS-Applicable Sales %'!$B$2:$AF$2,0)))</f>
        <v>0.16019808038928213</v>
      </c>
      <c r="AD22" s="76">
        <f>IF($D22=0,SUMIFS('RPS Targets (%)'!AU:AU,'RPS Targets (%)'!$B:$B,$A22)*INDEX('RPS-Applicable Sales %'!$B$3:$AF$52,MATCH($A22,'RPS-Applicable Sales %'!$A$3:$A$52,0),MATCH(AD$2,'RPS-Applicable Sales %'!$B$2:$AF$2,0))*$G22,SUMIFS('RPS Targets (%)'!AU:AU,'RPS Targets (%)'!$B:$B,$A22)*INDEX('RPS-Applicable Sales %'!$B$3:$AF$52,MATCH($A22,'RPS-Applicable Sales %'!$A$3:$A$52,0),MATCH(AD$2,'RPS-Applicable Sales %'!$B$2:$AF$2,0)))</f>
        <v>0.16020971359707892</v>
      </c>
      <c r="AE22" s="76">
        <f>IF($D22=0,SUMIFS('RPS Targets (%)'!AV:AV,'RPS Targets (%)'!$B:$B,$A22)*INDEX('RPS-Applicable Sales %'!$B$3:$AF$52,MATCH($A22,'RPS-Applicable Sales %'!$A$3:$A$52,0),MATCH(AE$2,'RPS-Applicable Sales %'!$B$2:$AF$2,0))*$G22,SUMIFS('RPS Targets (%)'!AV:AV,'RPS Targets (%)'!$B:$B,$A22)*INDEX('RPS-Applicable Sales %'!$B$3:$AF$52,MATCH($A22,'RPS-Applicable Sales %'!$A$3:$A$52,0),MATCH(AE$2,'RPS-Applicable Sales %'!$B$2:$AF$2,0)))</f>
        <v>0.16026026861251944</v>
      </c>
      <c r="AF22" s="76">
        <f>IF($D22=0,SUMIFS('RPS Targets (%)'!AW:AW,'RPS Targets (%)'!$B:$B,$A22)*INDEX('RPS-Applicable Sales %'!$B$3:$AF$52,MATCH($A22,'RPS-Applicable Sales %'!$A$3:$A$52,0),MATCH(AF$2,'RPS-Applicable Sales %'!$B$2:$AF$2,0))*$G22,SUMIFS('RPS Targets (%)'!AW:AW,'RPS Targets (%)'!$B:$B,$A22)*INDEX('RPS-Applicable Sales %'!$B$3:$AF$52,MATCH($A22,'RPS-Applicable Sales %'!$A$3:$A$52,0),MATCH(AF$2,'RPS-Applicable Sales %'!$B$2:$AF$2,0)))</f>
        <v>0.16034304026868076</v>
      </c>
      <c r="AG22" s="76">
        <f>IF($D22=0,SUMIFS('RPS Targets (%)'!AX:AX,'RPS Targets (%)'!$B:$B,$A22)*INDEX('RPS-Applicable Sales %'!$B$3:$AF$52,MATCH($A22,'RPS-Applicable Sales %'!$A$3:$A$52,0),MATCH(AG$2,'RPS-Applicable Sales %'!$B$2:$AF$2,0))*$G22,SUMIFS('RPS Targets (%)'!AX:AX,'RPS Targets (%)'!$B:$B,$A22)*INDEX('RPS-Applicable Sales %'!$B$3:$AF$52,MATCH($A22,'RPS-Applicable Sales %'!$A$3:$A$52,0),MATCH(AG$2,'RPS-Applicable Sales %'!$B$2:$AF$2,0)))</f>
        <v>0.16036487785356501</v>
      </c>
      <c r="AH22" s="76">
        <f>IF($D22=0,SUMIFS('RPS Targets (%)'!AY:AY,'RPS Targets (%)'!$B:$B,$A22)*INDEX('RPS-Applicable Sales %'!$B$3:$AF$52,MATCH($A22,'RPS-Applicable Sales %'!$A$3:$A$52,0),MATCH(AH$2,'RPS-Applicable Sales %'!$B$2:$AF$2,0))*$G22,SUMIFS('RPS Targets (%)'!AY:AY,'RPS Targets (%)'!$B:$B,$A22)*INDEX('RPS-Applicable Sales %'!$B$3:$AF$52,MATCH($A22,'RPS-Applicable Sales %'!$A$3:$A$52,0),MATCH(AH$2,'RPS-Applicable Sales %'!$B$2:$AF$2,0)))</f>
        <v>0.16048705812818279</v>
      </c>
      <c r="AI22" s="76">
        <f>IF($D22=0,SUMIFS('RPS Targets (%)'!AZ:AZ,'RPS Targets (%)'!$B:$B,$A22)*INDEX('RPS-Applicable Sales %'!$B$3:$AF$52,MATCH($A22,'RPS-Applicable Sales %'!$A$3:$A$52,0),MATCH(AI$2,'RPS-Applicable Sales %'!$B$2:$AF$2,0))*$G22,SUMIFS('RPS Targets (%)'!AZ:AZ,'RPS Targets (%)'!$B:$B,$A22)*INDEX('RPS-Applicable Sales %'!$B$3:$AF$52,MATCH($A22,'RPS-Applicable Sales %'!$A$3:$A$52,0),MATCH(AI$2,'RPS-Applicable Sales %'!$B$2:$AF$2,0)))</f>
        <v>0.16048205595134521</v>
      </c>
      <c r="AJ22" s="76">
        <f>IF($D22=0,SUMIFS('RPS Targets (%)'!BA:BA,'RPS Targets (%)'!$B:$B,$A22)*INDEX('RPS-Applicable Sales %'!$B$3:$AF$52,MATCH($A22,'RPS-Applicable Sales %'!$A$3:$A$52,0),MATCH(AJ$2,'RPS-Applicable Sales %'!$B$2:$AF$2,0))*$G22,SUMIFS('RPS Targets (%)'!BA:BA,'RPS Targets (%)'!$B:$B,$A22)*INDEX('RPS-Applicable Sales %'!$B$3:$AF$52,MATCH($A22,'RPS-Applicable Sales %'!$A$3:$A$52,0),MATCH(AJ$2,'RPS-Applicable Sales %'!$B$2:$AF$2,0)))</f>
        <v>0.16060108684125843</v>
      </c>
      <c r="AK22" s="76">
        <f>IF($D22=0,SUMIFS('RPS Targets (%)'!BB:BB,'RPS Targets (%)'!$B:$B,$A22)*INDEX('RPS-Applicable Sales %'!$B$3:$AF$52,MATCH($A22,'RPS-Applicable Sales %'!$A$3:$A$52,0),MATCH(AK$2,'RPS-Applicable Sales %'!$B$2:$AF$2,0))*$G22,SUMIFS('RPS Targets (%)'!BB:BB,'RPS Targets (%)'!$B:$B,$A22)*INDEX('RPS-Applicable Sales %'!$B$3:$AF$52,MATCH($A22,'RPS-Applicable Sales %'!$A$3:$A$52,0),MATCH(AK$2,'RPS-Applicable Sales %'!$B$2:$AF$2,0)))</f>
        <v>0.16083207774595679</v>
      </c>
      <c r="AL22" s="76">
        <f>IF($D22=0,SUMIFS('RPS Targets (%)'!BC:BC,'RPS Targets (%)'!$B:$B,$A22)*INDEX('RPS-Applicable Sales %'!$B$3:$AF$52,MATCH($A22,'RPS-Applicable Sales %'!$A$3:$A$52,0),MATCH(AL$2,'RPS-Applicable Sales %'!$B$2:$AF$2,0))*$G22,SUMIFS('RPS Targets (%)'!BC:BC,'RPS Targets (%)'!$B:$B,$A22)*INDEX('RPS-Applicable Sales %'!$B$3:$AF$52,MATCH($A22,'RPS-Applicable Sales %'!$A$3:$A$52,0),MATCH(AL$2,'RPS-Applicable Sales %'!$B$2:$AF$2,0)))</f>
        <v>0.16083207774595679</v>
      </c>
    </row>
    <row r="23" spans="1:38" x14ac:dyDescent="0.25">
      <c r="A23" s="97" t="s">
        <v>50</v>
      </c>
      <c r="B23" s="97" t="b">
        <f>IFERROR(INDEX('RPS Targets (%)'!$A:$A,MATCH(A23,'RPS Targets (%)'!$B:$B,0)),FALSE)</f>
        <v>1</v>
      </c>
      <c r="C23" s="108">
        <f>MIN(SUMIFS('RPS-Applicable Sales'!C:C,'RPS-Applicable Sales'!$A:$A,$A23)/SUMIFS('Statewide Sales'!B:B,'Statewide Sales'!$A:$A,$A23),1)</f>
        <v>0.97291938401379996</v>
      </c>
      <c r="D23" s="115">
        <f t="shared" si="0"/>
        <v>0</v>
      </c>
      <c r="E23" s="76">
        <f>IF(B23=TRUE,SUMIFS('SY RPS values'!$J$27:$BG$27,'SY RPS values'!$J$1:$BG$1,A23),0)</f>
        <v>0.79544971804474651</v>
      </c>
      <c r="F23" s="76">
        <f>SUMIFS('RPS Targets (%)'!Y:Y,'RPS Targets (%)'!$B:$B,$A23)</f>
        <v>0.42499999999999999</v>
      </c>
      <c r="G23" s="108">
        <f t="shared" si="1"/>
        <v>1</v>
      </c>
      <c r="H23" s="103">
        <f>IF($D23=0,SUMIFS('RPS Targets (%)'!Y:Y,'RPS Targets (%)'!$B:$B,$A23)*INDEX('RPS-Applicable Sales %'!$B$3:$AF$52,MATCH($A23,'RPS-Applicable Sales %'!$A$3:$A$52,0),MATCH(H$2,'RPS-Applicable Sales %'!$B$2:$AF$2,0))*$G23,SUMIFS('RPS Targets (%)'!Y:Y,'RPS Targets (%)'!$B:$B,$A23)*INDEX('RPS-Applicable Sales %'!$B$3:$AF$52,MATCH($A23,'RPS-Applicable Sales %'!$A$3:$A$52,0),MATCH(H$2,'RPS-Applicable Sales %'!$B$2:$AF$2,0)))</f>
        <v>0.41349073820586496</v>
      </c>
      <c r="I23" s="76">
        <f>IF($D23=0,SUMIFS('RPS Targets (%)'!Z:Z,'RPS Targets (%)'!$B:$B,$A23)*INDEX('RPS-Applicable Sales %'!$B$3:$AF$52,MATCH($A23,'RPS-Applicable Sales %'!$A$3:$A$52,0),MATCH(I$2,'RPS-Applicable Sales %'!$B$2:$AF$2,0))*$G23,SUMIFS('RPS Targets (%)'!Z:Z,'RPS Targets (%)'!$B:$B,$A23)*INDEX('RPS-Applicable Sales %'!$B$3:$AF$52,MATCH($A23,'RPS-Applicable Sales %'!$A$3:$A$52,0),MATCH(I$2,'RPS-Applicable Sales %'!$B$2:$AF$2,0)))</f>
        <v>0.43872718669257765</v>
      </c>
      <c r="J23" s="76">
        <f>IF($D23=0,SUMIFS('RPS Targets (%)'!AA:AA,'RPS Targets (%)'!$B:$B,$A23)*INDEX('RPS-Applicable Sales %'!$B$3:$AF$52,MATCH($A23,'RPS-Applicable Sales %'!$A$3:$A$52,0),MATCH(J$2,'RPS-Applicable Sales %'!$B$2:$AF$2,0))*$G23,SUMIFS('RPS Targets (%)'!AA:AA,'RPS Targets (%)'!$B:$B,$A23)*INDEX('RPS-Applicable Sales %'!$B$3:$AF$52,MATCH($A23,'RPS-Applicable Sales %'!$A$3:$A$52,0),MATCH(J$2,'RPS-Applicable Sales %'!$B$2:$AF$2,0)))</f>
        <v>0.45344159845779258</v>
      </c>
      <c r="K23" s="76">
        <f>IF($D23=0,SUMIFS('RPS Targets (%)'!AB:AB,'RPS Targets (%)'!$B:$B,$A23)*INDEX('RPS-Applicable Sales %'!$B$3:$AF$52,MATCH($A23,'RPS-Applicable Sales %'!$A$3:$A$52,0),MATCH(K$2,'RPS-Applicable Sales %'!$B$2:$AF$2,0))*$G23,SUMIFS('RPS Targets (%)'!AB:AB,'RPS Targets (%)'!$B:$B,$A23)*INDEX('RPS-Applicable Sales %'!$B$3:$AF$52,MATCH($A23,'RPS-Applicable Sales %'!$A$3:$A$52,0),MATCH(K$2,'RPS-Applicable Sales %'!$B$2:$AF$2,0)))</f>
        <v>0.50497183457697792</v>
      </c>
      <c r="L23" s="76">
        <f>IF($D23=0,SUMIFS('RPS Targets (%)'!AC:AC,'RPS Targets (%)'!$B:$B,$A23)*INDEX('RPS-Applicable Sales %'!$B$3:$AF$52,MATCH($A23,'RPS-Applicable Sales %'!$A$3:$A$52,0),MATCH(L$2,'RPS-Applicable Sales %'!$B$2:$AF$2,0))*$G23,SUMIFS('RPS Targets (%)'!AC:AC,'RPS Targets (%)'!$B:$B,$A23)*INDEX('RPS-Applicable Sales %'!$B$3:$AF$52,MATCH($A23,'RPS-Applicable Sales %'!$A$3:$A$52,0),MATCH(L$2,'RPS-Applicable Sales %'!$B$2:$AF$2,0)))</f>
        <v>0.53696675948810435</v>
      </c>
      <c r="M23" s="76">
        <f>IF($D23=0,SUMIFS('RPS Targets (%)'!AD:AD,'RPS Targets (%)'!$B:$B,$A23)*INDEX('RPS-Applicable Sales %'!$B$3:$AF$52,MATCH($A23,'RPS-Applicable Sales %'!$A$3:$A$52,0),MATCH(M$2,'RPS-Applicable Sales %'!$B$2:$AF$2,0))*$G23,SUMIFS('RPS Targets (%)'!AD:AD,'RPS Targets (%)'!$B:$B,$A23)*INDEX('RPS-Applicable Sales %'!$B$3:$AF$52,MATCH($A23,'RPS-Applicable Sales %'!$A$3:$A$52,0),MATCH(M$2,'RPS-Applicable Sales %'!$B$2:$AF$2,0)))</f>
        <v>0.5836613070738067</v>
      </c>
      <c r="N23" s="76">
        <f>IF($D23=0,SUMIFS('RPS Targets (%)'!AE:AE,'RPS Targets (%)'!$B:$B,$A23)*INDEX('RPS-Applicable Sales %'!$B$3:$AF$52,MATCH($A23,'RPS-Applicable Sales %'!$A$3:$A$52,0),MATCH(N$2,'RPS-Applicable Sales %'!$B$2:$AF$2,0))*$G23,SUMIFS('RPS Targets (%)'!AE:AE,'RPS Targets (%)'!$B:$B,$A23)*INDEX('RPS-Applicable Sales %'!$B$3:$AF$52,MATCH($A23,'RPS-Applicable Sales %'!$A$3:$A$52,0),MATCH(N$2,'RPS-Applicable Sales %'!$B$2:$AF$2,0)))</f>
        <v>0.62526798887912216</v>
      </c>
      <c r="O23" s="76">
        <f>IF($D23=0,SUMIFS('RPS Targets (%)'!AF:AF,'RPS Targets (%)'!$B:$B,$A23)*INDEX('RPS-Applicable Sales %'!$B$3:$AF$52,MATCH($A23,'RPS-Applicable Sales %'!$A$3:$A$52,0),MATCH(O$2,'RPS-Applicable Sales %'!$B$2:$AF$2,0))*$G23,SUMIFS('RPS Targets (%)'!AF:AF,'RPS Targets (%)'!$B:$B,$A23)*INDEX('RPS-Applicable Sales %'!$B$3:$AF$52,MATCH($A23,'RPS-Applicable Sales %'!$A$3:$A$52,0),MATCH(O$2,'RPS-Applicable Sales %'!$B$2:$AF$2,0)))</f>
        <v>0.66895234581709384</v>
      </c>
      <c r="P23" s="76">
        <f>IF($D23=0,SUMIFS('RPS Targets (%)'!AG:AG,'RPS Targets (%)'!$B:$B,$A23)*INDEX('RPS-Applicable Sales %'!$B$3:$AF$52,MATCH($A23,'RPS-Applicable Sales %'!$A$3:$A$52,0),MATCH(P$2,'RPS-Applicable Sales %'!$B$2:$AF$2,0))*$G23,SUMIFS('RPS Targets (%)'!AG:AG,'RPS Targets (%)'!$B:$B,$A23)*INDEX('RPS-Applicable Sales %'!$B$3:$AF$52,MATCH($A23,'RPS-Applicable Sales %'!$A$3:$A$52,0),MATCH(P$2,'RPS-Applicable Sales %'!$B$2:$AF$2,0)))</f>
        <v>0.71122498813910306</v>
      </c>
      <c r="Q23" s="76">
        <f>IF($D23=0,SUMIFS('RPS Targets (%)'!AH:AH,'RPS Targets (%)'!$B:$B,$A23)*INDEX('RPS-Applicable Sales %'!$B$3:$AF$52,MATCH($A23,'RPS-Applicable Sales %'!$A$3:$A$52,0),MATCH(Q$2,'RPS-Applicable Sales %'!$B$2:$AF$2,0))*$G23,SUMIFS('RPS Targets (%)'!AH:AH,'RPS Targets (%)'!$B:$B,$A23)*INDEX('RPS-Applicable Sales %'!$B$3:$AF$52,MATCH($A23,'RPS-Applicable Sales %'!$A$3:$A$52,0),MATCH(Q$2,'RPS-Applicable Sales %'!$B$2:$AF$2,0)))</f>
        <v>0.75471831664944966</v>
      </c>
      <c r="R23" s="76">
        <f>IF($D23=0,SUMIFS('RPS Targets (%)'!AI:AI,'RPS Targets (%)'!$B:$B,$A23)*INDEX('RPS-Applicable Sales %'!$B$3:$AF$52,MATCH($A23,'RPS-Applicable Sales %'!$A$3:$A$52,0),MATCH(R$2,'RPS-Applicable Sales %'!$B$2:$AF$2,0))*$G23,SUMIFS('RPS Targets (%)'!AI:AI,'RPS Targets (%)'!$B:$B,$A23)*INDEX('RPS-Applicable Sales %'!$B$3:$AF$52,MATCH($A23,'RPS-Applicable Sales %'!$A$3:$A$52,0),MATCH(R$2,'RPS-Applicable Sales %'!$B$2:$AF$2,0)))</f>
        <v>0.80630009248908618</v>
      </c>
      <c r="S23" s="76">
        <f>IF($D23=0,SUMIFS('RPS Targets (%)'!AJ:AJ,'RPS Targets (%)'!$B:$B,$A23)*INDEX('RPS-Applicable Sales %'!$B$3:$AF$52,MATCH($A23,'RPS-Applicable Sales %'!$A$3:$A$52,0),MATCH(S$2,'RPS-Applicable Sales %'!$B$2:$AF$2,0))*$G23,SUMIFS('RPS Targets (%)'!AJ:AJ,'RPS Targets (%)'!$B:$B,$A23)*INDEX('RPS-Applicable Sales %'!$B$3:$AF$52,MATCH($A23,'RPS-Applicable Sales %'!$A$3:$A$52,0),MATCH(S$2,'RPS-Applicable Sales %'!$B$2:$AF$2,0)))</f>
        <v>0.80694977219009523</v>
      </c>
      <c r="T23" s="76">
        <f>IF($D23=0,SUMIFS('RPS Targets (%)'!AK:AK,'RPS Targets (%)'!$B:$B,$A23)*INDEX('RPS-Applicable Sales %'!$B$3:$AF$52,MATCH($A23,'RPS-Applicable Sales %'!$A$3:$A$52,0),MATCH(T$2,'RPS-Applicable Sales %'!$B$2:$AF$2,0))*$G23,SUMIFS('RPS Targets (%)'!AK:AK,'RPS Targets (%)'!$B:$B,$A23)*INDEX('RPS-Applicable Sales %'!$B$3:$AF$52,MATCH($A23,'RPS-Applicable Sales %'!$A$3:$A$52,0),MATCH(T$2,'RPS-Applicable Sales %'!$B$2:$AF$2,0)))</f>
        <v>0.80795458839498924</v>
      </c>
      <c r="U23" s="76">
        <f>IF($D23=0,SUMIFS('RPS Targets (%)'!AL:AL,'RPS Targets (%)'!$B:$B,$A23)*INDEX('RPS-Applicable Sales %'!$B$3:$AF$52,MATCH($A23,'RPS-Applicable Sales %'!$A$3:$A$52,0),MATCH(U$2,'RPS-Applicable Sales %'!$B$2:$AF$2,0))*$G23,SUMIFS('RPS Targets (%)'!AL:AL,'RPS Targets (%)'!$B:$B,$A23)*INDEX('RPS-Applicable Sales %'!$B$3:$AF$52,MATCH($A23,'RPS-Applicable Sales %'!$A$3:$A$52,0),MATCH(U$2,'RPS-Applicable Sales %'!$B$2:$AF$2,0)))</f>
        <v>0.80335452281900921</v>
      </c>
      <c r="V23" s="76">
        <f>IF($D23=0,SUMIFS('RPS Targets (%)'!AM:AM,'RPS Targets (%)'!$B:$B,$A23)*INDEX('RPS-Applicable Sales %'!$B$3:$AF$52,MATCH($A23,'RPS-Applicable Sales %'!$A$3:$A$52,0),MATCH(V$2,'RPS-Applicable Sales %'!$B$2:$AF$2,0))*$G23,SUMIFS('RPS Targets (%)'!AM:AM,'RPS Targets (%)'!$B:$B,$A23)*INDEX('RPS-Applicable Sales %'!$B$3:$AF$52,MATCH($A23,'RPS-Applicable Sales %'!$A$3:$A$52,0),MATCH(V$2,'RPS-Applicable Sales %'!$B$2:$AF$2,0)))</f>
        <v>0.81056562157680678</v>
      </c>
      <c r="W23" s="76">
        <f>IF($D23=0,SUMIFS('RPS Targets (%)'!AN:AN,'RPS Targets (%)'!$B:$B,$A23)*INDEX('RPS-Applicable Sales %'!$B$3:$AF$52,MATCH($A23,'RPS-Applicable Sales %'!$A$3:$A$52,0),MATCH(W$2,'RPS-Applicable Sales %'!$B$2:$AF$2,0))*$G23,SUMIFS('RPS Targets (%)'!AN:AN,'RPS Targets (%)'!$B:$B,$A23)*INDEX('RPS-Applicable Sales %'!$B$3:$AF$52,MATCH($A23,'RPS-Applicable Sales %'!$A$3:$A$52,0),MATCH(W$2,'RPS-Applicable Sales %'!$B$2:$AF$2,0)))</f>
        <v>0.8046277304680588</v>
      </c>
      <c r="X23" s="76">
        <f>IF($D23=0,SUMIFS('RPS Targets (%)'!AO:AO,'RPS Targets (%)'!$B:$B,$A23)*INDEX('RPS-Applicable Sales %'!$B$3:$AF$52,MATCH($A23,'RPS-Applicable Sales %'!$A$3:$A$52,0),MATCH(X$2,'RPS-Applicable Sales %'!$B$2:$AF$2,0))*$G23,SUMIFS('RPS Targets (%)'!AO:AO,'RPS Targets (%)'!$B:$B,$A23)*INDEX('RPS-Applicable Sales %'!$B$3:$AF$52,MATCH($A23,'RPS-Applicable Sales %'!$A$3:$A$52,0),MATCH(X$2,'RPS-Applicable Sales %'!$B$2:$AF$2,0)))</f>
        <v>0.80826072964721518</v>
      </c>
      <c r="Y23" s="76">
        <f>IF($D23=0,SUMIFS('RPS Targets (%)'!AP:AP,'RPS Targets (%)'!$B:$B,$A23)*INDEX('RPS-Applicable Sales %'!$B$3:$AF$52,MATCH($A23,'RPS-Applicable Sales %'!$A$3:$A$52,0),MATCH(Y$2,'RPS-Applicable Sales %'!$B$2:$AF$2,0))*$G23,SUMIFS('RPS Targets (%)'!AP:AP,'RPS Targets (%)'!$B:$B,$A23)*INDEX('RPS-Applicable Sales %'!$B$3:$AF$52,MATCH($A23,'RPS-Applicable Sales %'!$A$3:$A$52,0),MATCH(Y$2,'RPS-Applicable Sales %'!$B$2:$AF$2,0)))</f>
        <v>0.80661560725473058</v>
      </c>
      <c r="Z23" s="76">
        <f>IF($D23=0,SUMIFS('RPS Targets (%)'!AQ:AQ,'RPS Targets (%)'!$B:$B,$A23)*INDEX('RPS-Applicable Sales %'!$B$3:$AF$52,MATCH($A23,'RPS-Applicable Sales %'!$A$3:$A$52,0),MATCH(Z$2,'RPS-Applicable Sales %'!$B$2:$AF$2,0))*$G23,SUMIFS('RPS Targets (%)'!AQ:AQ,'RPS Targets (%)'!$B:$B,$A23)*INDEX('RPS-Applicable Sales %'!$B$3:$AF$52,MATCH($A23,'RPS-Applicable Sales %'!$A$3:$A$52,0),MATCH(Z$2,'RPS-Applicable Sales %'!$B$2:$AF$2,0)))</f>
        <v>0.80774113784217694</v>
      </c>
      <c r="AA23" s="76">
        <f>IF($D23=0,SUMIFS('RPS Targets (%)'!AR:AR,'RPS Targets (%)'!$B:$B,$A23)*INDEX('RPS-Applicable Sales %'!$B$3:$AF$52,MATCH($A23,'RPS-Applicable Sales %'!$A$3:$A$52,0),MATCH(AA$2,'RPS-Applicable Sales %'!$B$2:$AF$2,0))*$G23,SUMIFS('RPS Targets (%)'!AR:AR,'RPS Targets (%)'!$B:$B,$A23)*INDEX('RPS-Applicable Sales %'!$B$3:$AF$52,MATCH($A23,'RPS-Applicable Sales %'!$A$3:$A$52,0),MATCH(AA$2,'RPS-Applicable Sales %'!$B$2:$AF$2,0)))</f>
        <v>0.8079265772628289</v>
      </c>
      <c r="AB23" s="76">
        <f>IF($D23=0,SUMIFS('RPS Targets (%)'!AS:AS,'RPS Targets (%)'!$B:$B,$A23)*INDEX('RPS-Applicable Sales %'!$B$3:$AF$52,MATCH($A23,'RPS-Applicable Sales %'!$A$3:$A$52,0),MATCH(AB$2,'RPS-Applicable Sales %'!$B$2:$AF$2,0))*$G23,SUMIFS('RPS Targets (%)'!AS:AS,'RPS Targets (%)'!$B:$B,$A23)*INDEX('RPS-Applicable Sales %'!$B$3:$AF$52,MATCH($A23,'RPS-Applicable Sales %'!$A$3:$A$52,0),MATCH(AB$2,'RPS-Applicable Sales %'!$B$2:$AF$2,0)))</f>
        <v>0.80761230664095773</v>
      </c>
      <c r="AC23" s="76">
        <f>IF($D23=0,SUMIFS('RPS Targets (%)'!AT:AT,'RPS Targets (%)'!$B:$B,$A23)*INDEX('RPS-Applicable Sales %'!$B$3:$AF$52,MATCH($A23,'RPS-Applicable Sales %'!$A$3:$A$52,0),MATCH(AC$2,'RPS-Applicable Sales %'!$B$2:$AF$2,0))*$G23,SUMIFS('RPS Targets (%)'!AT:AT,'RPS Targets (%)'!$B:$B,$A23)*INDEX('RPS-Applicable Sales %'!$B$3:$AF$52,MATCH($A23,'RPS-Applicable Sales %'!$A$3:$A$52,0),MATCH(AC$2,'RPS-Applicable Sales %'!$B$2:$AF$2,0)))</f>
        <v>0.80883518545578337</v>
      </c>
      <c r="AD23" s="76">
        <f>IF($D23=0,SUMIFS('RPS Targets (%)'!AU:AU,'RPS Targets (%)'!$B:$B,$A23)*INDEX('RPS-Applicable Sales %'!$B$3:$AF$52,MATCH($A23,'RPS-Applicable Sales %'!$A$3:$A$52,0),MATCH(AD$2,'RPS-Applicable Sales %'!$B$2:$AF$2,0))*$G23,SUMIFS('RPS Targets (%)'!AU:AU,'RPS Targets (%)'!$B:$B,$A23)*INDEX('RPS-Applicable Sales %'!$B$3:$AF$52,MATCH($A23,'RPS-Applicable Sales %'!$A$3:$A$52,0),MATCH(AD$2,'RPS-Applicable Sales %'!$B$2:$AF$2,0)))</f>
        <v>0.80825551825348152</v>
      </c>
      <c r="AE23" s="76">
        <f>IF($D23=0,SUMIFS('RPS Targets (%)'!AV:AV,'RPS Targets (%)'!$B:$B,$A23)*INDEX('RPS-Applicable Sales %'!$B$3:$AF$52,MATCH($A23,'RPS-Applicable Sales %'!$A$3:$A$52,0),MATCH(AE$2,'RPS-Applicable Sales %'!$B$2:$AF$2,0))*$G23,SUMIFS('RPS Targets (%)'!AV:AV,'RPS Targets (%)'!$B:$B,$A23)*INDEX('RPS-Applicable Sales %'!$B$3:$AF$52,MATCH($A23,'RPS-Applicable Sales %'!$A$3:$A$52,0),MATCH(AE$2,'RPS-Applicable Sales %'!$B$2:$AF$2,0)))</f>
        <v>0.8095539133992431</v>
      </c>
      <c r="AF23" s="76">
        <f>IF($D23=0,SUMIFS('RPS Targets (%)'!AW:AW,'RPS Targets (%)'!$B:$B,$A23)*INDEX('RPS-Applicable Sales %'!$B$3:$AF$52,MATCH($A23,'RPS-Applicable Sales %'!$A$3:$A$52,0),MATCH(AF$2,'RPS-Applicable Sales %'!$B$2:$AF$2,0))*$G23,SUMIFS('RPS Targets (%)'!AW:AW,'RPS Targets (%)'!$B:$B,$A23)*INDEX('RPS-Applicable Sales %'!$B$3:$AF$52,MATCH($A23,'RPS-Applicable Sales %'!$A$3:$A$52,0),MATCH(AF$2,'RPS-Applicable Sales %'!$B$2:$AF$2,0)))</f>
        <v>0.80927127949683642</v>
      </c>
      <c r="AG23" s="76">
        <f>IF($D23=0,SUMIFS('RPS Targets (%)'!AX:AX,'RPS Targets (%)'!$B:$B,$A23)*INDEX('RPS-Applicable Sales %'!$B$3:$AF$52,MATCH($A23,'RPS-Applicable Sales %'!$A$3:$A$52,0),MATCH(AG$2,'RPS-Applicable Sales %'!$B$2:$AF$2,0))*$G23,SUMIFS('RPS Targets (%)'!AX:AX,'RPS Targets (%)'!$B:$B,$A23)*INDEX('RPS-Applicable Sales %'!$B$3:$AF$52,MATCH($A23,'RPS-Applicable Sales %'!$A$3:$A$52,0),MATCH(AG$2,'RPS-Applicable Sales %'!$B$2:$AF$2,0)))</f>
        <v>0.80765856367042665</v>
      </c>
      <c r="AH23" s="76">
        <f>IF($D23=0,SUMIFS('RPS Targets (%)'!AY:AY,'RPS Targets (%)'!$B:$B,$A23)*INDEX('RPS-Applicable Sales %'!$B$3:$AF$52,MATCH($A23,'RPS-Applicable Sales %'!$A$3:$A$52,0),MATCH(AH$2,'RPS-Applicable Sales %'!$B$2:$AF$2,0))*$G23,SUMIFS('RPS Targets (%)'!AY:AY,'RPS Targets (%)'!$B:$B,$A23)*INDEX('RPS-Applicable Sales %'!$B$3:$AF$52,MATCH($A23,'RPS-Applicable Sales %'!$A$3:$A$52,0),MATCH(AH$2,'RPS-Applicable Sales %'!$B$2:$AF$2,0)))</f>
        <v>0.80918977422674754</v>
      </c>
      <c r="AI23" s="76">
        <f>IF($D23=0,SUMIFS('RPS Targets (%)'!AZ:AZ,'RPS Targets (%)'!$B:$B,$A23)*INDEX('RPS-Applicable Sales %'!$B$3:$AF$52,MATCH($A23,'RPS-Applicable Sales %'!$A$3:$A$52,0),MATCH(AI$2,'RPS-Applicable Sales %'!$B$2:$AF$2,0))*$G23,SUMIFS('RPS Targets (%)'!AZ:AZ,'RPS Targets (%)'!$B:$B,$A23)*INDEX('RPS-Applicable Sales %'!$B$3:$AF$52,MATCH($A23,'RPS-Applicable Sales %'!$A$3:$A$52,0),MATCH(AI$2,'RPS-Applicable Sales %'!$B$2:$AF$2,0)))</f>
        <v>0.80756393223547207</v>
      </c>
      <c r="AJ23" s="76">
        <f>IF($D23=0,SUMIFS('RPS Targets (%)'!BA:BA,'RPS Targets (%)'!$B:$B,$A23)*INDEX('RPS-Applicable Sales %'!$B$3:$AF$52,MATCH($A23,'RPS-Applicable Sales %'!$A$3:$A$52,0),MATCH(AJ$2,'RPS-Applicable Sales %'!$B$2:$AF$2,0))*$G23,SUMIFS('RPS Targets (%)'!BA:BA,'RPS Targets (%)'!$B:$B,$A23)*INDEX('RPS-Applicable Sales %'!$B$3:$AF$52,MATCH($A23,'RPS-Applicable Sales %'!$A$3:$A$52,0),MATCH(AJ$2,'RPS-Applicable Sales %'!$B$2:$AF$2,0)))</f>
        <v>0.8101364885741924</v>
      </c>
      <c r="AK23" s="76">
        <f>IF($D23=0,SUMIFS('RPS Targets (%)'!BB:BB,'RPS Targets (%)'!$B:$B,$A23)*INDEX('RPS-Applicable Sales %'!$B$3:$AF$52,MATCH($A23,'RPS-Applicable Sales %'!$A$3:$A$52,0),MATCH(AK$2,'RPS-Applicable Sales %'!$B$2:$AF$2,0))*$G23,SUMIFS('RPS Targets (%)'!BB:BB,'RPS Targets (%)'!$B:$B,$A23)*INDEX('RPS-Applicable Sales %'!$B$3:$AF$52,MATCH($A23,'RPS-Applicable Sales %'!$A$3:$A$52,0),MATCH(AK$2,'RPS-Applicable Sales %'!$B$2:$AF$2,0)))</f>
        <v>0.80998940066882907</v>
      </c>
      <c r="AL23" s="76">
        <f>IF($D23=0,SUMIFS('RPS Targets (%)'!BC:BC,'RPS Targets (%)'!$B:$B,$A23)*INDEX('RPS-Applicable Sales %'!$B$3:$AF$52,MATCH($A23,'RPS-Applicable Sales %'!$A$3:$A$52,0),MATCH(AL$2,'RPS-Applicable Sales %'!$B$2:$AF$2,0))*$G23,SUMIFS('RPS Targets (%)'!BC:BC,'RPS Targets (%)'!$B:$B,$A23)*INDEX('RPS-Applicable Sales %'!$B$3:$AF$52,MATCH($A23,'RPS-Applicable Sales %'!$A$3:$A$52,0),MATCH(AL$2,'RPS-Applicable Sales %'!$B$2:$AF$2,0)))</f>
        <v>0.80998940066882907</v>
      </c>
    </row>
    <row r="24" spans="1:38" x14ac:dyDescent="0.25">
      <c r="A24" s="97" t="s">
        <v>58</v>
      </c>
      <c r="B24" s="97" t="b">
        <f>IFERROR(INDEX('RPS Targets (%)'!$A:$A,MATCH(A24,'RPS Targets (%)'!$B:$B,0)),FALSE)</f>
        <v>1</v>
      </c>
      <c r="C24" s="108">
        <f>MIN(SUMIFS('RPS-Applicable Sales'!C:C,'RPS-Applicable Sales'!$A:$A,$A24)/SUMIFS('Statewide Sales'!B:B,'Statewide Sales'!$A:$A,$A24),1)</f>
        <v>1</v>
      </c>
      <c r="D24" s="115">
        <f t="shared" si="0"/>
        <v>0</v>
      </c>
      <c r="E24" s="76">
        <f>IF(B24=TRUE,SUMIFS('SY RPS values'!$J$27:$BG$27,'SY RPS values'!$J$1:$BG$1,A24),0)</f>
        <v>0.10110969949642652</v>
      </c>
      <c r="F24" s="76">
        <f>SUMIFS('RPS Targets (%)'!Y:Y,'RPS Targets (%)'!$B:$B,$A24)</f>
        <v>0.125</v>
      </c>
      <c r="G24" s="108">
        <f t="shared" si="1"/>
        <v>0.80887759597141218</v>
      </c>
      <c r="H24" s="103">
        <f>IF($D24=0,SUMIFS('RPS Targets (%)'!Y:Y,'RPS Targets (%)'!$B:$B,$A24)*INDEX('RPS-Applicable Sales %'!$B$3:$AF$52,MATCH($A24,'RPS-Applicable Sales %'!$A$3:$A$52,0),MATCH(H$2,'RPS-Applicable Sales %'!$B$2:$AF$2,0))*$G24,SUMIFS('RPS Targets (%)'!Y:Y,'RPS Targets (%)'!$B:$B,$A24)*INDEX('RPS-Applicable Sales %'!$B$3:$AF$52,MATCH($A24,'RPS-Applicable Sales %'!$A$3:$A$52,0),MATCH(H$2,'RPS-Applicable Sales %'!$B$2:$AF$2,0)))</f>
        <v>0.10110969949642652</v>
      </c>
      <c r="I24" s="76">
        <f>IF($D24=0,SUMIFS('RPS Targets (%)'!Z:Z,'RPS Targets (%)'!$B:$B,$A24)*INDEX('RPS-Applicable Sales %'!$B$3:$AF$52,MATCH($A24,'RPS-Applicable Sales %'!$A$3:$A$52,0),MATCH(I$2,'RPS-Applicable Sales %'!$B$2:$AF$2,0))*$G24,SUMIFS('RPS Targets (%)'!Z:Z,'RPS Targets (%)'!$B:$B,$A24)*INDEX('RPS-Applicable Sales %'!$B$3:$AF$52,MATCH($A24,'RPS-Applicable Sales %'!$A$3:$A$52,0),MATCH(I$2,'RPS-Applicable Sales %'!$B$2:$AF$2,0)))</f>
        <v>0.12133163939571182</v>
      </c>
      <c r="J24" s="76">
        <f>IF($D24=0,SUMIFS('RPS Targets (%)'!AA:AA,'RPS Targets (%)'!$B:$B,$A24)*INDEX('RPS-Applicable Sales %'!$B$3:$AF$52,MATCH($A24,'RPS-Applicable Sales %'!$A$3:$A$52,0),MATCH(J$2,'RPS-Applicable Sales %'!$B$2:$AF$2,0))*$G24,SUMIFS('RPS Targets (%)'!AA:AA,'RPS Targets (%)'!$B:$B,$A24)*INDEX('RPS-Applicable Sales %'!$B$3:$AF$52,MATCH($A24,'RPS-Applicable Sales %'!$A$3:$A$52,0),MATCH(J$2,'RPS-Applicable Sales %'!$B$2:$AF$2,0)))</f>
        <v>0.12139784141214834</v>
      </c>
      <c r="K24" s="76">
        <f>IF($D24=0,SUMIFS('RPS Targets (%)'!AB:AB,'RPS Targets (%)'!$B:$B,$A24)*INDEX('RPS-Applicable Sales %'!$B$3:$AF$52,MATCH($A24,'RPS-Applicable Sales %'!$A$3:$A$52,0),MATCH(K$2,'RPS-Applicable Sales %'!$B$2:$AF$2,0))*$G24,SUMIFS('RPS Targets (%)'!AB:AB,'RPS Targets (%)'!$B:$B,$A24)*INDEX('RPS-Applicable Sales %'!$B$3:$AF$52,MATCH($A24,'RPS-Applicable Sales %'!$A$3:$A$52,0),MATCH(K$2,'RPS-Applicable Sales %'!$B$2:$AF$2,0)))</f>
        <v>0.1228886781293255</v>
      </c>
      <c r="L24" s="76">
        <f>IF($D24=0,SUMIFS('RPS Targets (%)'!AC:AC,'RPS Targets (%)'!$B:$B,$A24)*INDEX('RPS-Applicable Sales %'!$B$3:$AF$52,MATCH($A24,'RPS-Applicable Sales %'!$A$3:$A$52,0),MATCH(L$2,'RPS-Applicable Sales %'!$B$2:$AF$2,0))*$G24,SUMIFS('RPS Targets (%)'!AC:AC,'RPS Targets (%)'!$B:$B,$A24)*INDEX('RPS-Applicable Sales %'!$B$3:$AF$52,MATCH($A24,'RPS-Applicable Sales %'!$A$3:$A$52,0),MATCH(L$2,'RPS-Applicable Sales %'!$B$2:$AF$2,0)))</f>
        <v>0.1224203013750484</v>
      </c>
      <c r="M24" s="76">
        <f>IF($D24=0,SUMIFS('RPS Targets (%)'!AD:AD,'RPS Targets (%)'!$B:$B,$A24)*INDEX('RPS-Applicable Sales %'!$B$3:$AF$52,MATCH($A24,'RPS-Applicable Sales %'!$A$3:$A$52,0),MATCH(M$2,'RPS-Applicable Sales %'!$B$2:$AF$2,0))*$G24,SUMIFS('RPS Targets (%)'!AD:AD,'RPS Targets (%)'!$B:$B,$A24)*INDEX('RPS-Applicable Sales %'!$B$3:$AF$52,MATCH($A24,'RPS-Applicable Sales %'!$A$3:$A$52,0),MATCH(M$2,'RPS-Applicable Sales %'!$B$2:$AF$2,0)))</f>
        <v>0.12182332331242625</v>
      </c>
      <c r="N24" s="76">
        <f>IF($D24=0,SUMIFS('RPS Targets (%)'!AE:AE,'RPS Targets (%)'!$B:$B,$A24)*INDEX('RPS-Applicable Sales %'!$B$3:$AF$52,MATCH($A24,'RPS-Applicable Sales %'!$A$3:$A$52,0),MATCH(N$2,'RPS-Applicable Sales %'!$B$2:$AF$2,0))*$G24,SUMIFS('RPS Targets (%)'!AE:AE,'RPS Targets (%)'!$B:$B,$A24)*INDEX('RPS-Applicable Sales %'!$B$3:$AF$52,MATCH($A24,'RPS-Applicable Sales %'!$A$3:$A$52,0),MATCH(N$2,'RPS-Applicable Sales %'!$B$2:$AF$2,0)))</f>
        <v>0.12102332086630095</v>
      </c>
      <c r="O24" s="76">
        <f>IF($D24=0,SUMIFS('RPS Targets (%)'!AF:AF,'RPS Targets (%)'!$B:$B,$A24)*INDEX('RPS-Applicable Sales %'!$B$3:$AF$52,MATCH($A24,'RPS-Applicable Sales %'!$A$3:$A$52,0),MATCH(O$2,'RPS-Applicable Sales %'!$B$2:$AF$2,0))*$G24,SUMIFS('RPS Targets (%)'!AF:AF,'RPS Targets (%)'!$B:$B,$A24)*INDEX('RPS-Applicable Sales %'!$B$3:$AF$52,MATCH($A24,'RPS-Applicable Sales %'!$A$3:$A$52,0),MATCH(O$2,'RPS-Applicable Sales %'!$B$2:$AF$2,0)))</f>
        <v>0.12016949519263169</v>
      </c>
      <c r="P24" s="76">
        <f>IF($D24=0,SUMIFS('RPS Targets (%)'!AG:AG,'RPS Targets (%)'!$B:$B,$A24)*INDEX('RPS-Applicable Sales %'!$B$3:$AF$52,MATCH($A24,'RPS-Applicable Sales %'!$A$3:$A$52,0),MATCH(P$2,'RPS-Applicable Sales %'!$B$2:$AF$2,0))*$G24,SUMIFS('RPS Targets (%)'!AG:AG,'RPS Targets (%)'!$B:$B,$A24)*INDEX('RPS-Applicable Sales %'!$B$3:$AF$52,MATCH($A24,'RPS-Applicable Sales %'!$A$3:$A$52,0),MATCH(P$2,'RPS-Applicable Sales %'!$B$2:$AF$2,0)))</f>
        <v>0.1195306355690664</v>
      </c>
      <c r="Q24" s="76">
        <f>IF($D24=0,SUMIFS('RPS Targets (%)'!AH:AH,'RPS Targets (%)'!$B:$B,$A24)*INDEX('RPS-Applicable Sales %'!$B$3:$AF$52,MATCH($A24,'RPS-Applicable Sales %'!$A$3:$A$52,0),MATCH(Q$2,'RPS-Applicable Sales %'!$B$2:$AF$2,0))*$G24,SUMIFS('RPS Targets (%)'!AH:AH,'RPS Targets (%)'!$B:$B,$A24)*INDEX('RPS-Applicable Sales %'!$B$3:$AF$52,MATCH($A24,'RPS-Applicable Sales %'!$A$3:$A$52,0),MATCH(Q$2,'RPS-Applicable Sales %'!$B$2:$AF$2,0)))</f>
        <v>0.1191126962838599</v>
      </c>
      <c r="R24" s="76">
        <f>IF($D24=0,SUMIFS('RPS Targets (%)'!AI:AI,'RPS Targets (%)'!$B:$B,$A24)*INDEX('RPS-Applicable Sales %'!$B$3:$AF$52,MATCH($A24,'RPS-Applicable Sales %'!$A$3:$A$52,0),MATCH(R$2,'RPS-Applicable Sales %'!$B$2:$AF$2,0))*$G24,SUMIFS('RPS Targets (%)'!AI:AI,'RPS Targets (%)'!$B:$B,$A24)*INDEX('RPS-Applicable Sales %'!$B$3:$AF$52,MATCH($A24,'RPS-Applicable Sales %'!$A$3:$A$52,0),MATCH(R$2,'RPS-Applicable Sales %'!$B$2:$AF$2,0)))</f>
        <v>0.11859749209062871</v>
      </c>
      <c r="S24" s="76">
        <f>IF($D24=0,SUMIFS('RPS Targets (%)'!AJ:AJ,'RPS Targets (%)'!$B:$B,$A24)*INDEX('RPS-Applicable Sales %'!$B$3:$AF$52,MATCH($A24,'RPS-Applicable Sales %'!$A$3:$A$52,0),MATCH(S$2,'RPS-Applicable Sales %'!$B$2:$AF$2,0))*$G24,SUMIFS('RPS Targets (%)'!AJ:AJ,'RPS Targets (%)'!$B:$B,$A24)*INDEX('RPS-Applicable Sales %'!$B$3:$AF$52,MATCH($A24,'RPS-Applicable Sales %'!$A$3:$A$52,0),MATCH(S$2,'RPS-Applicable Sales %'!$B$2:$AF$2,0)))</f>
        <v>0.11819846782957306</v>
      </c>
      <c r="T24" s="76">
        <f>IF($D24=0,SUMIFS('RPS Targets (%)'!AK:AK,'RPS Targets (%)'!$B:$B,$A24)*INDEX('RPS-Applicable Sales %'!$B$3:$AF$52,MATCH($A24,'RPS-Applicable Sales %'!$A$3:$A$52,0),MATCH(T$2,'RPS-Applicable Sales %'!$B$2:$AF$2,0))*$G24,SUMIFS('RPS Targets (%)'!AK:AK,'RPS Targets (%)'!$B:$B,$A24)*INDEX('RPS-Applicable Sales %'!$B$3:$AF$52,MATCH($A24,'RPS-Applicable Sales %'!$A$3:$A$52,0),MATCH(T$2,'RPS-Applicable Sales %'!$B$2:$AF$2,0)))</f>
        <v>0.11767880535193863</v>
      </c>
      <c r="U24" s="76">
        <f>IF($D24=0,SUMIFS('RPS Targets (%)'!AL:AL,'RPS Targets (%)'!$B:$B,$A24)*INDEX('RPS-Applicable Sales %'!$B$3:$AF$52,MATCH($A24,'RPS-Applicable Sales %'!$A$3:$A$52,0),MATCH(U$2,'RPS-Applicable Sales %'!$B$2:$AF$2,0))*$G24,SUMIFS('RPS Targets (%)'!AL:AL,'RPS Targets (%)'!$B:$B,$A24)*INDEX('RPS-Applicable Sales %'!$B$3:$AF$52,MATCH($A24,'RPS-Applicable Sales %'!$A$3:$A$52,0),MATCH(U$2,'RPS-Applicable Sales %'!$B$2:$AF$2,0)))</f>
        <v>0.11727369367067282</v>
      </c>
      <c r="V24" s="76">
        <f>IF($D24=0,SUMIFS('RPS Targets (%)'!AM:AM,'RPS Targets (%)'!$B:$B,$A24)*INDEX('RPS-Applicable Sales %'!$B$3:$AF$52,MATCH($A24,'RPS-Applicable Sales %'!$A$3:$A$52,0),MATCH(V$2,'RPS-Applicable Sales %'!$B$2:$AF$2,0))*$G24,SUMIFS('RPS Targets (%)'!AM:AM,'RPS Targets (%)'!$B:$B,$A24)*INDEX('RPS-Applicable Sales %'!$B$3:$AF$52,MATCH($A24,'RPS-Applicable Sales %'!$A$3:$A$52,0),MATCH(V$2,'RPS-Applicable Sales %'!$B$2:$AF$2,0)))</f>
        <v>0.11691998206209774</v>
      </c>
      <c r="W24" s="76">
        <f>IF($D24=0,SUMIFS('RPS Targets (%)'!AN:AN,'RPS Targets (%)'!$B:$B,$A24)*INDEX('RPS-Applicable Sales %'!$B$3:$AF$52,MATCH($A24,'RPS-Applicable Sales %'!$A$3:$A$52,0),MATCH(W$2,'RPS-Applicable Sales %'!$B$2:$AF$2,0))*$G24,SUMIFS('RPS Targets (%)'!AN:AN,'RPS Targets (%)'!$B:$B,$A24)*INDEX('RPS-Applicable Sales %'!$B$3:$AF$52,MATCH($A24,'RPS-Applicable Sales %'!$A$3:$A$52,0),MATCH(W$2,'RPS-Applicable Sales %'!$B$2:$AF$2,0)))</f>
        <v>0.1163632778725877</v>
      </c>
      <c r="X24" s="76">
        <f>IF($D24=0,SUMIFS('RPS Targets (%)'!AO:AO,'RPS Targets (%)'!$B:$B,$A24)*INDEX('RPS-Applicable Sales %'!$B$3:$AF$52,MATCH($A24,'RPS-Applicable Sales %'!$A$3:$A$52,0),MATCH(X$2,'RPS-Applicable Sales %'!$B$2:$AF$2,0))*$G24,SUMIFS('RPS Targets (%)'!AO:AO,'RPS Targets (%)'!$B:$B,$A24)*INDEX('RPS-Applicable Sales %'!$B$3:$AF$52,MATCH($A24,'RPS-Applicable Sales %'!$A$3:$A$52,0),MATCH(X$2,'RPS-Applicable Sales %'!$B$2:$AF$2,0)))</f>
        <v>0.11593128055347733</v>
      </c>
      <c r="Y24" s="76">
        <f>IF($D24=0,SUMIFS('RPS Targets (%)'!AP:AP,'RPS Targets (%)'!$B:$B,$A24)*INDEX('RPS-Applicable Sales %'!$B$3:$AF$52,MATCH($A24,'RPS-Applicable Sales %'!$A$3:$A$52,0),MATCH(Y$2,'RPS-Applicable Sales %'!$B$2:$AF$2,0))*$G24,SUMIFS('RPS Targets (%)'!AP:AP,'RPS Targets (%)'!$B:$B,$A24)*INDEX('RPS-Applicable Sales %'!$B$3:$AF$52,MATCH($A24,'RPS-Applicable Sales %'!$A$3:$A$52,0),MATCH(Y$2,'RPS-Applicable Sales %'!$B$2:$AF$2,0)))</f>
        <v>0.11546688861206549</v>
      </c>
      <c r="Z24" s="76">
        <f>IF($D24=0,SUMIFS('RPS Targets (%)'!AQ:AQ,'RPS Targets (%)'!$B:$B,$A24)*INDEX('RPS-Applicable Sales %'!$B$3:$AF$52,MATCH($A24,'RPS-Applicable Sales %'!$A$3:$A$52,0),MATCH(Z$2,'RPS-Applicable Sales %'!$B$2:$AF$2,0))*$G24,SUMIFS('RPS Targets (%)'!AQ:AQ,'RPS Targets (%)'!$B:$B,$A24)*INDEX('RPS-Applicable Sales %'!$B$3:$AF$52,MATCH($A24,'RPS-Applicable Sales %'!$A$3:$A$52,0),MATCH(Z$2,'RPS-Applicable Sales %'!$B$2:$AF$2,0)))</f>
        <v>0.11504150916159124</v>
      </c>
      <c r="AA24" s="76">
        <f>IF($D24=0,SUMIFS('RPS Targets (%)'!AR:AR,'RPS Targets (%)'!$B:$B,$A24)*INDEX('RPS-Applicable Sales %'!$B$3:$AF$52,MATCH($A24,'RPS-Applicable Sales %'!$A$3:$A$52,0),MATCH(AA$2,'RPS-Applicable Sales %'!$B$2:$AF$2,0))*$G24,SUMIFS('RPS Targets (%)'!AR:AR,'RPS Targets (%)'!$B:$B,$A24)*INDEX('RPS-Applicable Sales %'!$B$3:$AF$52,MATCH($A24,'RPS-Applicable Sales %'!$A$3:$A$52,0),MATCH(AA$2,'RPS-Applicable Sales %'!$B$2:$AF$2,0)))</f>
        <v>0.11477137595988457</v>
      </c>
      <c r="AB24" s="76">
        <f>IF($D24=0,SUMIFS('RPS Targets (%)'!AS:AS,'RPS Targets (%)'!$B:$B,$A24)*INDEX('RPS-Applicable Sales %'!$B$3:$AF$52,MATCH($A24,'RPS-Applicable Sales %'!$A$3:$A$52,0),MATCH(AB$2,'RPS-Applicable Sales %'!$B$2:$AF$2,0))*$G24,SUMIFS('RPS Targets (%)'!AS:AS,'RPS Targets (%)'!$B:$B,$A24)*INDEX('RPS-Applicable Sales %'!$B$3:$AF$52,MATCH($A24,'RPS-Applicable Sales %'!$A$3:$A$52,0),MATCH(AB$2,'RPS-Applicable Sales %'!$B$2:$AF$2,0)))</f>
        <v>0.114455877369891</v>
      </c>
      <c r="AC24" s="76">
        <f>IF($D24=0,SUMIFS('RPS Targets (%)'!AT:AT,'RPS Targets (%)'!$B:$B,$A24)*INDEX('RPS-Applicable Sales %'!$B$3:$AF$52,MATCH($A24,'RPS-Applicable Sales %'!$A$3:$A$52,0),MATCH(AC$2,'RPS-Applicable Sales %'!$B$2:$AF$2,0))*$G24,SUMIFS('RPS Targets (%)'!AT:AT,'RPS Targets (%)'!$B:$B,$A24)*INDEX('RPS-Applicable Sales %'!$B$3:$AF$52,MATCH($A24,'RPS-Applicable Sales %'!$A$3:$A$52,0),MATCH(AC$2,'RPS-Applicable Sales %'!$B$2:$AF$2,0)))</f>
        <v>0.11407261568006795</v>
      </c>
      <c r="AD24" s="76">
        <f>IF($D24=0,SUMIFS('RPS Targets (%)'!AU:AU,'RPS Targets (%)'!$B:$B,$A24)*INDEX('RPS-Applicable Sales %'!$B$3:$AF$52,MATCH($A24,'RPS-Applicable Sales %'!$A$3:$A$52,0),MATCH(AD$2,'RPS-Applicable Sales %'!$B$2:$AF$2,0))*$G24,SUMIFS('RPS Targets (%)'!AU:AU,'RPS Targets (%)'!$B:$B,$A24)*INDEX('RPS-Applicable Sales %'!$B$3:$AF$52,MATCH($A24,'RPS-Applicable Sales %'!$A$3:$A$52,0),MATCH(AD$2,'RPS-Applicable Sales %'!$B$2:$AF$2,0)))</f>
        <v>0.11358852455562995</v>
      </c>
      <c r="AE24" s="76">
        <f>IF($D24=0,SUMIFS('RPS Targets (%)'!AV:AV,'RPS Targets (%)'!$B:$B,$A24)*INDEX('RPS-Applicable Sales %'!$B$3:$AF$52,MATCH($A24,'RPS-Applicable Sales %'!$A$3:$A$52,0),MATCH(AE$2,'RPS-Applicable Sales %'!$B$2:$AF$2,0))*$G24,SUMIFS('RPS Targets (%)'!AV:AV,'RPS Targets (%)'!$B:$B,$A24)*INDEX('RPS-Applicable Sales %'!$B$3:$AF$52,MATCH($A24,'RPS-Applicable Sales %'!$A$3:$A$52,0),MATCH(AE$2,'RPS-Applicable Sales %'!$B$2:$AF$2,0)))</f>
        <v>0.11302891891484715</v>
      </c>
      <c r="AF24" s="76">
        <f>IF($D24=0,SUMIFS('RPS Targets (%)'!AW:AW,'RPS Targets (%)'!$B:$B,$A24)*INDEX('RPS-Applicable Sales %'!$B$3:$AF$52,MATCH($A24,'RPS-Applicable Sales %'!$A$3:$A$52,0),MATCH(AF$2,'RPS-Applicable Sales %'!$B$2:$AF$2,0))*$G24,SUMIFS('RPS Targets (%)'!AW:AW,'RPS Targets (%)'!$B:$B,$A24)*INDEX('RPS-Applicable Sales %'!$B$3:$AF$52,MATCH($A24,'RPS-Applicable Sales %'!$A$3:$A$52,0),MATCH(AF$2,'RPS-Applicable Sales %'!$B$2:$AF$2,0)))</f>
        <v>0.11250856960839369</v>
      </c>
      <c r="AG24" s="76">
        <f>IF($D24=0,SUMIFS('RPS Targets (%)'!AX:AX,'RPS Targets (%)'!$B:$B,$A24)*INDEX('RPS-Applicable Sales %'!$B$3:$AF$52,MATCH($A24,'RPS-Applicable Sales %'!$A$3:$A$52,0),MATCH(AG$2,'RPS-Applicable Sales %'!$B$2:$AF$2,0))*$G24,SUMIFS('RPS Targets (%)'!AX:AX,'RPS Targets (%)'!$B:$B,$A24)*INDEX('RPS-Applicable Sales %'!$B$3:$AF$52,MATCH($A24,'RPS-Applicable Sales %'!$A$3:$A$52,0),MATCH(AG$2,'RPS-Applicable Sales %'!$B$2:$AF$2,0)))</f>
        <v>0.11195952868509806</v>
      </c>
      <c r="AH24" s="76">
        <f>IF($D24=0,SUMIFS('RPS Targets (%)'!AY:AY,'RPS Targets (%)'!$B:$B,$A24)*INDEX('RPS-Applicable Sales %'!$B$3:$AF$52,MATCH($A24,'RPS-Applicable Sales %'!$A$3:$A$52,0),MATCH(AH$2,'RPS-Applicable Sales %'!$B$2:$AF$2,0))*$G24,SUMIFS('RPS Targets (%)'!AY:AY,'RPS Targets (%)'!$B:$B,$A24)*INDEX('RPS-Applicable Sales %'!$B$3:$AF$52,MATCH($A24,'RPS-Applicable Sales %'!$A$3:$A$52,0),MATCH(AH$2,'RPS-Applicable Sales %'!$B$2:$AF$2,0)))</f>
        <v>0.11133857854086063</v>
      </c>
      <c r="AI24" s="76">
        <f>IF($D24=0,SUMIFS('RPS Targets (%)'!AZ:AZ,'RPS Targets (%)'!$B:$B,$A24)*INDEX('RPS-Applicable Sales %'!$B$3:$AF$52,MATCH($A24,'RPS-Applicable Sales %'!$A$3:$A$52,0),MATCH(AI$2,'RPS-Applicable Sales %'!$B$2:$AF$2,0))*$G24,SUMIFS('RPS Targets (%)'!AZ:AZ,'RPS Targets (%)'!$B:$B,$A24)*INDEX('RPS-Applicable Sales %'!$B$3:$AF$52,MATCH($A24,'RPS-Applicable Sales %'!$A$3:$A$52,0),MATCH(AI$2,'RPS-Applicable Sales %'!$B$2:$AF$2,0)))</f>
        <v>0.11056113567339393</v>
      </c>
      <c r="AJ24" s="76">
        <f>IF($D24=0,SUMIFS('RPS Targets (%)'!BA:BA,'RPS Targets (%)'!$B:$B,$A24)*INDEX('RPS-Applicable Sales %'!$B$3:$AF$52,MATCH($A24,'RPS-Applicable Sales %'!$A$3:$A$52,0),MATCH(AJ$2,'RPS-Applicable Sales %'!$B$2:$AF$2,0))*$G24,SUMIFS('RPS Targets (%)'!BA:BA,'RPS Targets (%)'!$B:$B,$A24)*INDEX('RPS-Applicable Sales %'!$B$3:$AF$52,MATCH($A24,'RPS-Applicable Sales %'!$A$3:$A$52,0),MATCH(AJ$2,'RPS-Applicable Sales %'!$B$2:$AF$2,0)))</f>
        <v>0.10992330375741369</v>
      </c>
      <c r="AK24" s="76">
        <f>IF($D24=0,SUMIFS('RPS Targets (%)'!BB:BB,'RPS Targets (%)'!$B:$B,$A24)*INDEX('RPS-Applicable Sales %'!$B$3:$AF$52,MATCH($A24,'RPS-Applicable Sales %'!$A$3:$A$52,0),MATCH(AK$2,'RPS-Applicable Sales %'!$B$2:$AF$2,0))*$G24,SUMIFS('RPS Targets (%)'!BB:BB,'RPS Targets (%)'!$B:$B,$A24)*INDEX('RPS-Applicable Sales %'!$B$3:$AF$52,MATCH($A24,'RPS-Applicable Sales %'!$A$3:$A$52,0),MATCH(AK$2,'RPS-Applicable Sales %'!$B$2:$AF$2,0)))</f>
        <v>0.10922907379781087</v>
      </c>
      <c r="AL24" s="76">
        <f>IF($D24=0,SUMIFS('RPS Targets (%)'!BC:BC,'RPS Targets (%)'!$B:$B,$A24)*INDEX('RPS-Applicable Sales %'!$B$3:$AF$52,MATCH($A24,'RPS-Applicable Sales %'!$A$3:$A$52,0),MATCH(AL$2,'RPS-Applicable Sales %'!$B$2:$AF$2,0))*$G24,SUMIFS('RPS Targets (%)'!BC:BC,'RPS Targets (%)'!$B:$B,$A24)*INDEX('RPS-Applicable Sales %'!$B$3:$AF$52,MATCH($A24,'RPS-Applicable Sales %'!$A$3:$A$52,0),MATCH(AL$2,'RPS-Applicable Sales %'!$B$2:$AF$2,0)))</f>
        <v>0.1083865819058108</v>
      </c>
    </row>
    <row r="25" spans="1:38" x14ac:dyDescent="0.25">
      <c r="A25" s="97" t="s">
        <v>60</v>
      </c>
      <c r="B25" s="97" t="b">
        <f>IFERROR(INDEX('RPS Targets (%)'!$A:$A,MATCH(A25,'RPS Targets (%)'!$B:$B,0)),FALSE)</f>
        <v>1</v>
      </c>
      <c r="C25" s="108">
        <f>MIN(SUMIFS('RPS-Applicable Sales'!C:C,'RPS-Applicable Sales'!$A:$A,$A25)/SUMIFS('Statewide Sales'!B:B,'Statewide Sales'!$A:$A,$A25),1)</f>
        <v>1</v>
      </c>
      <c r="D25" s="115">
        <f t="shared" si="0"/>
        <v>0</v>
      </c>
      <c r="E25" s="76">
        <f>IF(B25=TRUE,SUMIFS('SY RPS values'!$J$27:$BG$27,'SY RPS values'!$J$1:$BG$1,A25),0)</f>
        <v>0.28125146347757701</v>
      </c>
      <c r="F25" s="76">
        <f>SUMIFS('RPS Targets (%)'!Y:Y,'RPS Targets (%)'!$B:$B,$A25)</f>
        <v>0.23197076640085615</v>
      </c>
      <c r="G25" s="108">
        <f t="shared" si="1"/>
        <v>1</v>
      </c>
      <c r="H25" s="103">
        <f>IF($D25=0,SUMIFS('RPS Targets (%)'!Y:Y,'RPS Targets (%)'!$B:$B,$A25)*INDEX('RPS-Applicable Sales %'!$B$3:$AF$52,MATCH($A25,'RPS-Applicable Sales %'!$A$3:$A$52,0),MATCH(H$2,'RPS-Applicable Sales %'!$B$2:$AF$2,0))*$G25,SUMIFS('RPS Targets (%)'!Y:Y,'RPS Targets (%)'!$B:$B,$A25)*INDEX('RPS-Applicable Sales %'!$B$3:$AF$52,MATCH($A25,'RPS-Applicable Sales %'!$A$3:$A$52,0),MATCH(H$2,'RPS-Applicable Sales %'!$B$2:$AF$2,0)))</f>
        <v>0.23197076640085615</v>
      </c>
      <c r="I25" s="76">
        <f>IF($D25=0,SUMIFS('RPS Targets (%)'!Z:Z,'RPS Targets (%)'!$B:$B,$A25)*INDEX('RPS-Applicable Sales %'!$B$3:$AF$52,MATCH($A25,'RPS-Applicable Sales %'!$A$3:$A$52,0),MATCH(I$2,'RPS-Applicable Sales %'!$B$2:$AF$2,0))*$G25,SUMIFS('RPS Targets (%)'!Z:Z,'RPS Targets (%)'!$B:$B,$A25)*INDEX('RPS-Applicable Sales %'!$B$3:$AF$52,MATCH($A25,'RPS-Applicable Sales %'!$A$3:$A$52,0),MATCH(I$2,'RPS-Applicable Sales %'!$B$2:$AF$2,0)))</f>
        <v>0.23144154701971451</v>
      </c>
      <c r="J25" s="76">
        <f>IF($D25=0,SUMIFS('RPS Targets (%)'!AA:AA,'RPS Targets (%)'!$B:$B,$A25)*INDEX('RPS-Applicable Sales %'!$B$3:$AF$52,MATCH($A25,'RPS-Applicable Sales %'!$A$3:$A$52,0),MATCH(J$2,'RPS-Applicable Sales %'!$B$2:$AF$2,0))*$G25,SUMIFS('RPS Targets (%)'!AA:AA,'RPS Targets (%)'!$B:$B,$A25)*INDEX('RPS-Applicable Sales %'!$B$3:$AF$52,MATCH($A25,'RPS-Applicable Sales %'!$A$3:$A$52,0),MATCH(J$2,'RPS-Applicable Sales %'!$B$2:$AF$2,0)))</f>
        <v>0.23156125632402361</v>
      </c>
      <c r="K25" s="76">
        <f>IF($D25=0,SUMIFS('RPS Targets (%)'!AB:AB,'RPS Targets (%)'!$B:$B,$A25)*INDEX('RPS-Applicable Sales %'!$B$3:$AF$52,MATCH($A25,'RPS-Applicable Sales %'!$A$3:$A$52,0),MATCH(K$2,'RPS-Applicable Sales %'!$B$2:$AF$2,0))*$G25,SUMIFS('RPS Targets (%)'!AB:AB,'RPS Targets (%)'!$B:$B,$A25)*INDEX('RPS-Applicable Sales %'!$B$3:$AF$52,MATCH($A25,'RPS-Applicable Sales %'!$A$3:$A$52,0),MATCH(K$2,'RPS-Applicable Sales %'!$B$2:$AF$2,0)))</f>
        <v>0.20000000000000004</v>
      </c>
      <c r="L25" s="76">
        <f>IF($D25=0,SUMIFS('RPS Targets (%)'!AC:AC,'RPS Targets (%)'!$B:$B,$A25)*INDEX('RPS-Applicable Sales %'!$B$3:$AF$52,MATCH($A25,'RPS-Applicable Sales %'!$A$3:$A$52,0),MATCH(L$2,'RPS-Applicable Sales %'!$B$2:$AF$2,0))*$G25,SUMIFS('RPS Targets (%)'!AC:AC,'RPS Targets (%)'!$B:$B,$A25)*INDEX('RPS-Applicable Sales %'!$B$3:$AF$52,MATCH($A25,'RPS-Applicable Sales %'!$A$3:$A$52,0),MATCH(L$2,'RPS-Applicable Sales %'!$B$2:$AF$2,0)))</f>
        <v>0.2</v>
      </c>
      <c r="M25" s="76">
        <f>IF($D25=0,SUMIFS('RPS Targets (%)'!AD:AD,'RPS Targets (%)'!$B:$B,$A25)*INDEX('RPS-Applicable Sales %'!$B$3:$AF$52,MATCH($A25,'RPS-Applicable Sales %'!$A$3:$A$52,0),MATCH(M$2,'RPS-Applicable Sales %'!$B$2:$AF$2,0))*$G25,SUMIFS('RPS Targets (%)'!AD:AD,'RPS Targets (%)'!$B:$B,$A25)*INDEX('RPS-Applicable Sales %'!$B$3:$AF$52,MATCH($A25,'RPS-Applicable Sales %'!$A$3:$A$52,0),MATCH(M$2,'RPS-Applicable Sales %'!$B$2:$AF$2,0)))</f>
        <v>0.25</v>
      </c>
      <c r="N25" s="76">
        <f>IF($D25=0,SUMIFS('RPS Targets (%)'!AE:AE,'RPS Targets (%)'!$B:$B,$A25)*INDEX('RPS-Applicable Sales %'!$B$3:$AF$52,MATCH($A25,'RPS-Applicable Sales %'!$A$3:$A$52,0),MATCH(N$2,'RPS-Applicable Sales %'!$B$2:$AF$2,0))*$G25,SUMIFS('RPS Targets (%)'!AE:AE,'RPS Targets (%)'!$B:$B,$A25)*INDEX('RPS-Applicable Sales %'!$B$3:$AF$52,MATCH($A25,'RPS-Applicable Sales %'!$A$3:$A$52,0),MATCH(N$2,'RPS-Applicable Sales %'!$B$2:$AF$2,0)))</f>
        <v>0.24999999999999997</v>
      </c>
      <c r="O25" s="76">
        <f>IF($D25=0,SUMIFS('RPS Targets (%)'!AF:AF,'RPS Targets (%)'!$B:$B,$A25)*INDEX('RPS-Applicable Sales %'!$B$3:$AF$52,MATCH($A25,'RPS-Applicable Sales %'!$A$3:$A$52,0),MATCH(O$2,'RPS-Applicable Sales %'!$B$2:$AF$2,0))*$G25,SUMIFS('RPS Targets (%)'!AF:AF,'RPS Targets (%)'!$B:$B,$A25)*INDEX('RPS-Applicable Sales %'!$B$3:$AF$52,MATCH($A25,'RPS-Applicable Sales %'!$A$3:$A$52,0),MATCH(O$2,'RPS-Applicable Sales %'!$B$2:$AF$2,0)))</f>
        <v>0.25</v>
      </c>
      <c r="P25" s="76">
        <f>IF($D25=0,SUMIFS('RPS Targets (%)'!AG:AG,'RPS Targets (%)'!$B:$B,$A25)*INDEX('RPS-Applicable Sales %'!$B$3:$AF$52,MATCH($A25,'RPS-Applicable Sales %'!$A$3:$A$52,0),MATCH(P$2,'RPS-Applicable Sales %'!$B$2:$AF$2,0))*$G25,SUMIFS('RPS Targets (%)'!AG:AG,'RPS Targets (%)'!$B:$B,$A25)*INDEX('RPS-Applicable Sales %'!$B$3:$AF$52,MATCH($A25,'RPS-Applicable Sales %'!$A$3:$A$52,0),MATCH(P$2,'RPS-Applicable Sales %'!$B$2:$AF$2,0)))</f>
        <v>0.25</v>
      </c>
      <c r="Q25" s="76">
        <f>IF($D25=0,SUMIFS('RPS Targets (%)'!AH:AH,'RPS Targets (%)'!$B:$B,$A25)*INDEX('RPS-Applicable Sales %'!$B$3:$AF$52,MATCH($A25,'RPS-Applicable Sales %'!$A$3:$A$52,0),MATCH(Q$2,'RPS-Applicable Sales %'!$B$2:$AF$2,0))*$G25,SUMIFS('RPS Targets (%)'!AH:AH,'RPS Targets (%)'!$B:$B,$A25)*INDEX('RPS-Applicable Sales %'!$B$3:$AF$52,MATCH($A25,'RPS-Applicable Sales %'!$A$3:$A$52,0),MATCH(Q$2,'RPS-Applicable Sales %'!$B$2:$AF$2,0)))</f>
        <v>0.24999999999999997</v>
      </c>
      <c r="R25" s="76">
        <f>IF($D25=0,SUMIFS('RPS Targets (%)'!AI:AI,'RPS Targets (%)'!$B:$B,$A25)*INDEX('RPS-Applicable Sales %'!$B$3:$AF$52,MATCH($A25,'RPS-Applicable Sales %'!$A$3:$A$52,0),MATCH(R$2,'RPS-Applicable Sales %'!$B$2:$AF$2,0))*$G25,SUMIFS('RPS Targets (%)'!AI:AI,'RPS Targets (%)'!$B:$B,$A25)*INDEX('RPS-Applicable Sales %'!$B$3:$AF$52,MATCH($A25,'RPS-Applicable Sales %'!$A$3:$A$52,0),MATCH(R$2,'RPS-Applicable Sales %'!$B$2:$AF$2,0)))</f>
        <v>0.25</v>
      </c>
      <c r="S25" s="76">
        <f>IF($D25=0,SUMIFS('RPS Targets (%)'!AJ:AJ,'RPS Targets (%)'!$B:$B,$A25)*INDEX('RPS-Applicable Sales %'!$B$3:$AF$52,MATCH($A25,'RPS-Applicable Sales %'!$A$3:$A$52,0),MATCH(S$2,'RPS-Applicable Sales %'!$B$2:$AF$2,0))*$G25,SUMIFS('RPS Targets (%)'!AJ:AJ,'RPS Targets (%)'!$B:$B,$A25)*INDEX('RPS-Applicable Sales %'!$B$3:$AF$52,MATCH($A25,'RPS-Applicable Sales %'!$A$3:$A$52,0),MATCH(S$2,'RPS-Applicable Sales %'!$B$2:$AF$2,0)))</f>
        <v>0.25</v>
      </c>
      <c r="T25" s="76">
        <f>IF($D25=0,SUMIFS('RPS Targets (%)'!AK:AK,'RPS Targets (%)'!$B:$B,$A25)*INDEX('RPS-Applicable Sales %'!$B$3:$AF$52,MATCH($A25,'RPS-Applicable Sales %'!$A$3:$A$52,0),MATCH(T$2,'RPS-Applicable Sales %'!$B$2:$AF$2,0))*$G25,SUMIFS('RPS Targets (%)'!AK:AK,'RPS Targets (%)'!$B:$B,$A25)*INDEX('RPS-Applicable Sales %'!$B$3:$AF$52,MATCH($A25,'RPS-Applicable Sales %'!$A$3:$A$52,0),MATCH(T$2,'RPS-Applicable Sales %'!$B$2:$AF$2,0)))</f>
        <v>0.25000000000000006</v>
      </c>
      <c r="U25" s="76">
        <f>IF($D25=0,SUMIFS('RPS Targets (%)'!AL:AL,'RPS Targets (%)'!$B:$B,$A25)*INDEX('RPS-Applicable Sales %'!$B$3:$AF$52,MATCH($A25,'RPS-Applicable Sales %'!$A$3:$A$52,0),MATCH(U$2,'RPS-Applicable Sales %'!$B$2:$AF$2,0))*$G25,SUMIFS('RPS Targets (%)'!AL:AL,'RPS Targets (%)'!$B:$B,$A25)*INDEX('RPS-Applicable Sales %'!$B$3:$AF$52,MATCH($A25,'RPS-Applicable Sales %'!$A$3:$A$52,0),MATCH(U$2,'RPS-Applicable Sales %'!$B$2:$AF$2,0)))</f>
        <v>0.25</v>
      </c>
      <c r="V25" s="76">
        <f>IF($D25=0,SUMIFS('RPS Targets (%)'!AM:AM,'RPS Targets (%)'!$B:$B,$A25)*INDEX('RPS-Applicable Sales %'!$B$3:$AF$52,MATCH($A25,'RPS-Applicable Sales %'!$A$3:$A$52,0),MATCH(V$2,'RPS-Applicable Sales %'!$B$2:$AF$2,0))*$G25,SUMIFS('RPS Targets (%)'!AM:AM,'RPS Targets (%)'!$B:$B,$A25)*INDEX('RPS-Applicable Sales %'!$B$3:$AF$52,MATCH($A25,'RPS-Applicable Sales %'!$A$3:$A$52,0),MATCH(V$2,'RPS-Applicable Sales %'!$B$2:$AF$2,0)))</f>
        <v>0.25</v>
      </c>
      <c r="W25" s="76">
        <f>IF($D25=0,SUMIFS('RPS Targets (%)'!AN:AN,'RPS Targets (%)'!$B:$B,$A25)*INDEX('RPS-Applicable Sales %'!$B$3:$AF$52,MATCH($A25,'RPS-Applicable Sales %'!$A$3:$A$52,0),MATCH(W$2,'RPS-Applicable Sales %'!$B$2:$AF$2,0))*$G25,SUMIFS('RPS Targets (%)'!AN:AN,'RPS Targets (%)'!$B:$B,$A25)*INDEX('RPS-Applicable Sales %'!$B$3:$AF$52,MATCH($A25,'RPS-Applicable Sales %'!$A$3:$A$52,0),MATCH(W$2,'RPS-Applicable Sales %'!$B$2:$AF$2,0)))</f>
        <v>0.55000000000000004</v>
      </c>
      <c r="X25" s="76">
        <f>IF($D25=0,SUMIFS('RPS Targets (%)'!AO:AO,'RPS Targets (%)'!$B:$B,$A25)*INDEX('RPS-Applicable Sales %'!$B$3:$AF$52,MATCH($A25,'RPS-Applicable Sales %'!$A$3:$A$52,0),MATCH(X$2,'RPS-Applicable Sales %'!$B$2:$AF$2,0))*$G25,SUMIFS('RPS Targets (%)'!AO:AO,'RPS Targets (%)'!$B:$B,$A25)*INDEX('RPS-Applicable Sales %'!$B$3:$AF$52,MATCH($A25,'RPS-Applicable Sales %'!$A$3:$A$52,0),MATCH(X$2,'RPS-Applicable Sales %'!$B$2:$AF$2,0)))</f>
        <v>0.54999999999999993</v>
      </c>
      <c r="Y25" s="76">
        <f>IF($D25=0,SUMIFS('RPS Targets (%)'!AP:AP,'RPS Targets (%)'!$B:$B,$A25)*INDEX('RPS-Applicable Sales %'!$B$3:$AF$52,MATCH($A25,'RPS-Applicable Sales %'!$A$3:$A$52,0),MATCH(Y$2,'RPS-Applicable Sales %'!$B$2:$AF$2,0))*$G25,SUMIFS('RPS Targets (%)'!AP:AP,'RPS Targets (%)'!$B:$B,$A25)*INDEX('RPS-Applicable Sales %'!$B$3:$AF$52,MATCH($A25,'RPS-Applicable Sales %'!$A$3:$A$52,0),MATCH(Y$2,'RPS-Applicable Sales %'!$B$2:$AF$2,0)))</f>
        <v>0.55000000000000004</v>
      </c>
      <c r="Z25" s="76">
        <f>IF($D25=0,SUMIFS('RPS Targets (%)'!AQ:AQ,'RPS Targets (%)'!$B:$B,$A25)*INDEX('RPS-Applicable Sales %'!$B$3:$AF$52,MATCH($A25,'RPS-Applicable Sales %'!$A$3:$A$52,0),MATCH(Z$2,'RPS-Applicable Sales %'!$B$2:$AF$2,0))*$G25,SUMIFS('RPS Targets (%)'!AQ:AQ,'RPS Targets (%)'!$B:$B,$A25)*INDEX('RPS-Applicable Sales %'!$B$3:$AF$52,MATCH($A25,'RPS-Applicable Sales %'!$A$3:$A$52,0),MATCH(Z$2,'RPS-Applicable Sales %'!$B$2:$AF$2,0)))</f>
        <v>0.55000000000000004</v>
      </c>
      <c r="AA25" s="76">
        <f>IF($D25=0,SUMIFS('RPS Targets (%)'!AR:AR,'RPS Targets (%)'!$B:$B,$A25)*INDEX('RPS-Applicable Sales %'!$B$3:$AF$52,MATCH($A25,'RPS-Applicable Sales %'!$A$3:$A$52,0),MATCH(AA$2,'RPS-Applicable Sales %'!$B$2:$AF$2,0))*$G25,SUMIFS('RPS Targets (%)'!AR:AR,'RPS Targets (%)'!$B:$B,$A25)*INDEX('RPS-Applicable Sales %'!$B$3:$AF$52,MATCH($A25,'RPS-Applicable Sales %'!$A$3:$A$52,0),MATCH(AA$2,'RPS-Applicable Sales %'!$B$2:$AF$2,0)))</f>
        <v>0.54999999999999993</v>
      </c>
      <c r="AB25" s="76">
        <f>IF($D25=0,SUMIFS('RPS Targets (%)'!AS:AS,'RPS Targets (%)'!$B:$B,$A25)*INDEX('RPS-Applicable Sales %'!$B$3:$AF$52,MATCH($A25,'RPS-Applicable Sales %'!$A$3:$A$52,0),MATCH(AB$2,'RPS-Applicable Sales %'!$B$2:$AF$2,0))*$G25,SUMIFS('RPS Targets (%)'!AS:AS,'RPS Targets (%)'!$B:$B,$A25)*INDEX('RPS-Applicable Sales %'!$B$3:$AF$52,MATCH($A25,'RPS-Applicable Sales %'!$A$3:$A$52,0),MATCH(AB$2,'RPS-Applicable Sales %'!$B$2:$AF$2,0)))</f>
        <v>0.55000000000000004</v>
      </c>
      <c r="AC25" s="76">
        <f>IF($D25=0,SUMIFS('RPS Targets (%)'!AT:AT,'RPS Targets (%)'!$B:$B,$A25)*INDEX('RPS-Applicable Sales %'!$B$3:$AF$52,MATCH($A25,'RPS-Applicable Sales %'!$A$3:$A$52,0),MATCH(AC$2,'RPS-Applicable Sales %'!$B$2:$AF$2,0))*$G25,SUMIFS('RPS Targets (%)'!AT:AT,'RPS Targets (%)'!$B:$B,$A25)*INDEX('RPS-Applicable Sales %'!$B$3:$AF$52,MATCH($A25,'RPS-Applicable Sales %'!$A$3:$A$52,0),MATCH(AC$2,'RPS-Applicable Sales %'!$B$2:$AF$2,0)))</f>
        <v>0.55000000000000004</v>
      </c>
      <c r="AD25" s="76">
        <f>IF($D25=0,SUMIFS('RPS Targets (%)'!AU:AU,'RPS Targets (%)'!$B:$B,$A25)*INDEX('RPS-Applicable Sales %'!$B$3:$AF$52,MATCH($A25,'RPS-Applicable Sales %'!$A$3:$A$52,0),MATCH(AD$2,'RPS-Applicable Sales %'!$B$2:$AF$2,0))*$G25,SUMIFS('RPS Targets (%)'!AU:AU,'RPS Targets (%)'!$B:$B,$A25)*INDEX('RPS-Applicable Sales %'!$B$3:$AF$52,MATCH($A25,'RPS-Applicable Sales %'!$A$3:$A$52,0),MATCH(AD$2,'RPS-Applicable Sales %'!$B$2:$AF$2,0)))</f>
        <v>0.55000000000000004</v>
      </c>
      <c r="AE25" s="76">
        <f>IF($D25=0,SUMIFS('RPS Targets (%)'!AV:AV,'RPS Targets (%)'!$B:$B,$A25)*INDEX('RPS-Applicable Sales %'!$B$3:$AF$52,MATCH($A25,'RPS-Applicable Sales %'!$A$3:$A$52,0),MATCH(AE$2,'RPS-Applicable Sales %'!$B$2:$AF$2,0))*$G25,SUMIFS('RPS Targets (%)'!AV:AV,'RPS Targets (%)'!$B:$B,$A25)*INDEX('RPS-Applicable Sales %'!$B$3:$AF$52,MATCH($A25,'RPS-Applicable Sales %'!$A$3:$A$52,0),MATCH(AE$2,'RPS-Applicable Sales %'!$B$2:$AF$2,0)))</f>
        <v>0.55000000000000016</v>
      </c>
      <c r="AF25" s="76">
        <f>IF($D25=0,SUMIFS('RPS Targets (%)'!AW:AW,'RPS Targets (%)'!$B:$B,$A25)*INDEX('RPS-Applicable Sales %'!$B$3:$AF$52,MATCH($A25,'RPS-Applicable Sales %'!$A$3:$A$52,0),MATCH(AF$2,'RPS-Applicable Sales %'!$B$2:$AF$2,0))*$G25,SUMIFS('RPS Targets (%)'!AW:AW,'RPS Targets (%)'!$B:$B,$A25)*INDEX('RPS-Applicable Sales %'!$B$3:$AF$52,MATCH($A25,'RPS-Applicable Sales %'!$A$3:$A$52,0),MATCH(AF$2,'RPS-Applicable Sales %'!$B$2:$AF$2,0)))</f>
        <v>0.55000000000000004</v>
      </c>
      <c r="AG25" s="76">
        <f>IF($D25=0,SUMIFS('RPS Targets (%)'!AX:AX,'RPS Targets (%)'!$B:$B,$A25)*INDEX('RPS-Applicable Sales %'!$B$3:$AF$52,MATCH($A25,'RPS-Applicable Sales %'!$A$3:$A$52,0),MATCH(AG$2,'RPS-Applicable Sales %'!$B$2:$AF$2,0))*$G25,SUMIFS('RPS Targets (%)'!AX:AX,'RPS Targets (%)'!$B:$B,$A25)*INDEX('RPS-Applicable Sales %'!$B$3:$AF$52,MATCH($A25,'RPS-Applicable Sales %'!$A$3:$A$52,0),MATCH(AG$2,'RPS-Applicable Sales %'!$B$2:$AF$2,0)))</f>
        <v>0.55000000000000004</v>
      </c>
      <c r="AH25" s="76">
        <f>IF($D25=0,SUMIFS('RPS Targets (%)'!AY:AY,'RPS Targets (%)'!$B:$B,$A25)*INDEX('RPS-Applicable Sales %'!$B$3:$AF$52,MATCH($A25,'RPS-Applicable Sales %'!$A$3:$A$52,0),MATCH(AH$2,'RPS-Applicable Sales %'!$B$2:$AF$2,0))*$G25,SUMIFS('RPS Targets (%)'!AY:AY,'RPS Targets (%)'!$B:$B,$A25)*INDEX('RPS-Applicable Sales %'!$B$3:$AF$52,MATCH($A25,'RPS-Applicable Sales %'!$A$3:$A$52,0),MATCH(AH$2,'RPS-Applicable Sales %'!$B$2:$AF$2,0)))</f>
        <v>0.54999999999999993</v>
      </c>
      <c r="AI25" s="76">
        <f>IF($D25=0,SUMIFS('RPS Targets (%)'!AZ:AZ,'RPS Targets (%)'!$B:$B,$A25)*INDEX('RPS-Applicable Sales %'!$B$3:$AF$52,MATCH($A25,'RPS-Applicable Sales %'!$A$3:$A$52,0),MATCH(AI$2,'RPS-Applicable Sales %'!$B$2:$AF$2,0))*$G25,SUMIFS('RPS Targets (%)'!AZ:AZ,'RPS Targets (%)'!$B:$B,$A25)*INDEX('RPS-Applicable Sales %'!$B$3:$AF$52,MATCH($A25,'RPS-Applicable Sales %'!$A$3:$A$52,0),MATCH(AI$2,'RPS-Applicable Sales %'!$B$2:$AF$2,0)))</f>
        <v>0.55000000000000004</v>
      </c>
      <c r="AJ25" s="76">
        <f>IF($D25=0,SUMIFS('RPS Targets (%)'!BA:BA,'RPS Targets (%)'!$B:$B,$A25)*INDEX('RPS-Applicable Sales %'!$B$3:$AF$52,MATCH($A25,'RPS-Applicable Sales %'!$A$3:$A$52,0),MATCH(AJ$2,'RPS-Applicable Sales %'!$B$2:$AF$2,0))*$G25,SUMIFS('RPS Targets (%)'!BA:BA,'RPS Targets (%)'!$B:$B,$A25)*INDEX('RPS-Applicable Sales %'!$B$3:$AF$52,MATCH($A25,'RPS-Applicable Sales %'!$A$3:$A$52,0),MATCH(AJ$2,'RPS-Applicable Sales %'!$B$2:$AF$2,0)))</f>
        <v>0.55000000000000004</v>
      </c>
      <c r="AK25" s="76">
        <f>IF($D25=0,SUMIFS('RPS Targets (%)'!BB:BB,'RPS Targets (%)'!$B:$B,$A25)*INDEX('RPS-Applicable Sales %'!$B$3:$AF$52,MATCH($A25,'RPS-Applicable Sales %'!$A$3:$A$52,0),MATCH(AK$2,'RPS-Applicable Sales %'!$B$2:$AF$2,0))*$G25,SUMIFS('RPS Targets (%)'!BB:BB,'RPS Targets (%)'!$B:$B,$A25)*INDEX('RPS-Applicable Sales %'!$B$3:$AF$52,MATCH($A25,'RPS-Applicable Sales %'!$A$3:$A$52,0),MATCH(AK$2,'RPS-Applicable Sales %'!$B$2:$AF$2,0)))</f>
        <v>0.55000000000000004</v>
      </c>
      <c r="AL25" s="76">
        <f>IF($D25=0,SUMIFS('RPS Targets (%)'!BC:BC,'RPS Targets (%)'!$B:$B,$A25)*INDEX('RPS-Applicable Sales %'!$B$3:$AF$52,MATCH($A25,'RPS-Applicable Sales %'!$A$3:$A$52,0),MATCH(AL$2,'RPS-Applicable Sales %'!$B$2:$AF$2,0))*$G25,SUMIFS('RPS Targets (%)'!BC:BC,'RPS Targets (%)'!$B:$B,$A25)*INDEX('RPS-Applicable Sales %'!$B$3:$AF$52,MATCH($A25,'RPS-Applicable Sales %'!$A$3:$A$52,0),MATCH(AL$2,'RPS-Applicable Sales %'!$B$2:$AF$2,0)))</f>
        <v>0.55000000000000004</v>
      </c>
    </row>
    <row r="26" spans="1:38" x14ac:dyDescent="0.25">
      <c r="A26" s="97" t="s">
        <v>66</v>
      </c>
      <c r="B26" s="97" t="b">
        <f>IFERROR(INDEX('RPS Targets (%)'!$A:$A,MATCH(A26,'RPS Targets (%)'!$B:$B,0)),FALSE)</f>
        <v>1</v>
      </c>
      <c r="C26" s="108">
        <f>MIN(SUMIFS('RPS-Applicable Sales'!C:C,'RPS-Applicable Sales'!$A:$A,$A26)/SUMIFS('Statewide Sales'!B:B,'Statewide Sales'!$A:$A,$A26),1)</f>
        <v>0.74714573829295916</v>
      </c>
      <c r="D26" s="115">
        <f t="shared" si="0"/>
        <v>0</v>
      </c>
      <c r="E26" s="76">
        <f>IF(B26=TRUE,SUMIFS('SY RPS values'!$J$27:$BG$27,'SY RPS values'!$J$1:$BG$1,A26),0)</f>
        <v>7.5087161900428856E-2</v>
      </c>
      <c r="F26" s="76">
        <f>SUMIFS('RPS Targets (%)'!Y:Y,'RPS Targets (%)'!$B:$B,$A26)</f>
        <v>0.1</v>
      </c>
      <c r="G26" s="108">
        <f t="shared" si="1"/>
        <v>0.75087161900428856</v>
      </c>
      <c r="H26" s="103">
        <f>IF($D26=0,SUMIFS('RPS Targets (%)'!Y:Y,'RPS Targets (%)'!$B:$B,$A26)*INDEX('RPS-Applicable Sales %'!$B$3:$AF$52,MATCH($A26,'RPS-Applicable Sales %'!$A$3:$A$52,0),MATCH(H$2,'RPS-Applicable Sales %'!$B$2:$AF$2,0))*$G26,SUMIFS('RPS Targets (%)'!Y:Y,'RPS Targets (%)'!$B:$B,$A26)*INDEX('RPS-Applicable Sales %'!$B$3:$AF$52,MATCH($A26,'RPS-Applicable Sales %'!$A$3:$A$52,0),MATCH(H$2,'RPS-Applicable Sales %'!$B$2:$AF$2,0)))</f>
        <v>5.6101053014418874E-2</v>
      </c>
      <c r="I26" s="76">
        <f>IF($D26=0,SUMIFS('RPS Targets (%)'!Z:Z,'RPS Targets (%)'!$B:$B,$A26)*INDEX('RPS-Applicable Sales %'!$B$3:$AF$52,MATCH($A26,'RPS-Applicable Sales %'!$A$3:$A$52,0),MATCH(I$2,'RPS-Applicable Sales %'!$B$2:$AF$2,0))*$G26,SUMIFS('RPS Targets (%)'!Z:Z,'RPS Targets (%)'!$B:$B,$A26)*INDEX('RPS-Applicable Sales %'!$B$3:$AF$52,MATCH($A26,'RPS-Applicable Sales %'!$A$3:$A$52,0),MATCH(I$2,'RPS-Applicable Sales %'!$B$2:$AF$2,0)))</f>
        <v>8.4666303572790702E-2</v>
      </c>
      <c r="J26" s="76">
        <f>IF($D26=0,SUMIFS('RPS Targets (%)'!AA:AA,'RPS Targets (%)'!$B:$B,$A26)*INDEX('RPS-Applicable Sales %'!$B$3:$AF$52,MATCH($A26,'RPS-Applicable Sales %'!$A$3:$A$52,0),MATCH(J$2,'RPS-Applicable Sales %'!$B$2:$AF$2,0))*$G26,SUMIFS('RPS Targets (%)'!AA:AA,'RPS Targets (%)'!$B:$B,$A26)*INDEX('RPS-Applicable Sales %'!$B$3:$AF$52,MATCH($A26,'RPS-Applicable Sales %'!$A$3:$A$52,0),MATCH(J$2,'RPS-Applicable Sales %'!$B$2:$AF$2,0)))</f>
        <v>8.1484392344867637E-2</v>
      </c>
      <c r="K26" s="76">
        <f>IF($D26=0,SUMIFS('RPS Targets (%)'!AB:AB,'RPS Targets (%)'!$B:$B,$A26)*INDEX('RPS-Applicable Sales %'!$B$3:$AF$52,MATCH($A26,'RPS-Applicable Sales %'!$A$3:$A$52,0),MATCH(K$2,'RPS-Applicable Sales %'!$B$2:$AF$2,0))*$G26,SUMIFS('RPS Targets (%)'!AB:AB,'RPS Targets (%)'!$B:$B,$A26)*INDEX('RPS-Applicable Sales %'!$B$3:$AF$52,MATCH($A26,'RPS-Applicable Sales %'!$A$3:$A$52,0),MATCH(K$2,'RPS-Applicable Sales %'!$B$2:$AF$2,0)))</f>
        <v>8.2269656140272499E-2</v>
      </c>
      <c r="L26" s="76">
        <f>IF($D26=0,SUMIFS('RPS Targets (%)'!AC:AC,'RPS Targets (%)'!$B:$B,$A26)*INDEX('RPS-Applicable Sales %'!$B$3:$AF$52,MATCH($A26,'RPS-Applicable Sales %'!$A$3:$A$52,0),MATCH(L$2,'RPS-Applicable Sales %'!$B$2:$AF$2,0))*$G26,SUMIFS('RPS Targets (%)'!AC:AC,'RPS Targets (%)'!$B:$B,$A26)*INDEX('RPS-Applicable Sales %'!$B$3:$AF$52,MATCH($A26,'RPS-Applicable Sales %'!$A$3:$A$52,0),MATCH(L$2,'RPS-Applicable Sales %'!$B$2:$AF$2,0)))</f>
        <v>8.2348718404875676E-2</v>
      </c>
      <c r="M26" s="76">
        <f>IF($D26=0,SUMIFS('RPS Targets (%)'!AD:AD,'RPS Targets (%)'!$B:$B,$A26)*INDEX('RPS-Applicable Sales %'!$B$3:$AF$52,MATCH($A26,'RPS-Applicable Sales %'!$A$3:$A$52,0),MATCH(M$2,'RPS-Applicable Sales %'!$B$2:$AF$2,0))*$G26,SUMIFS('RPS Targets (%)'!AD:AD,'RPS Targets (%)'!$B:$B,$A26)*INDEX('RPS-Applicable Sales %'!$B$3:$AF$52,MATCH($A26,'RPS-Applicable Sales %'!$A$3:$A$52,0),MATCH(M$2,'RPS-Applicable Sales %'!$B$2:$AF$2,0)))</f>
        <v>8.2577103925519119E-2</v>
      </c>
      <c r="N26" s="76">
        <f>IF($D26=0,SUMIFS('RPS Targets (%)'!AE:AE,'RPS Targets (%)'!$B:$B,$A26)*INDEX('RPS-Applicable Sales %'!$B$3:$AF$52,MATCH($A26,'RPS-Applicable Sales %'!$A$3:$A$52,0),MATCH(N$2,'RPS-Applicable Sales %'!$B$2:$AF$2,0))*$G26,SUMIFS('RPS Targets (%)'!AE:AE,'RPS Targets (%)'!$B:$B,$A26)*INDEX('RPS-Applicable Sales %'!$B$3:$AF$52,MATCH($A26,'RPS-Applicable Sales %'!$A$3:$A$52,0),MATCH(N$2,'RPS-Applicable Sales %'!$B$2:$AF$2,0)))</f>
        <v>8.2584476280155264E-2</v>
      </c>
      <c r="O26" s="76">
        <f>IF($D26=0,SUMIFS('RPS Targets (%)'!AF:AF,'RPS Targets (%)'!$B:$B,$A26)*INDEX('RPS-Applicable Sales %'!$B$3:$AF$52,MATCH($A26,'RPS-Applicable Sales %'!$A$3:$A$52,0),MATCH(O$2,'RPS-Applicable Sales %'!$B$2:$AF$2,0))*$G26,SUMIFS('RPS Targets (%)'!AF:AF,'RPS Targets (%)'!$B:$B,$A26)*INDEX('RPS-Applicable Sales %'!$B$3:$AF$52,MATCH($A26,'RPS-Applicable Sales %'!$A$3:$A$52,0),MATCH(O$2,'RPS-Applicable Sales %'!$B$2:$AF$2,0)))</f>
        <v>8.2415607546921815E-2</v>
      </c>
      <c r="P26" s="76">
        <f>IF($D26=0,SUMIFS('RPS Targets (%)'!AG:AG,'RPS Targets (%)'!$B:$B,$A26)*INDEX('RPS-Applicable Sales %'!$B$3:$AF$52,MATCH($A26,'RPS-Applicable Sales %'!$A$3:$A$52,0),MATCH(P$2,'RPS-Applicable Sales %'!$B$2:$AF$2,0))*$G26,SUMIFS('RPS Targets (%)'!AG:AG,'RPS Targets (%)'!$B:$B,$A26)*INDEX('RPS-Applicable Sales %'!$B$3:$AF$52,MATCH($A26,'RPS-Applicable Sales %'!$A$3:$A$52,0),MATCH(P$2,'RPS-Applicable Sales %'!$B$2:$AF$2,0)))</f>
        <v>8.2287153100865165E-2</v>
      </c>
      <c r="Q26" s="76">
        <f>IF($D26=0,SUMIFS('RPS Targets (%)'!AH:AH,'RPS Targets (%)'!$B:$B,$A26)*INDEX('RPS-Applicable Sales %'!$B$3:$AF$52,MATCH($A26,'RPS-Applicable Sales %'!$A$3:$A$52,0),MATCH(Q$2,'RPS-Applicable Sales %'!$B$2:$AF$2,0))*$G26,SUMIFS('RPS Targets (%)'!AH:AH,'RPS Targets (%)'!$B:$B,$A26)*INDEX('RPS-Applicable Sales %'!$B$3:$AF$52,MATCH($A26,'RPS-Applicable Sales %'!$A$3:$A$52,0),MATCH(Q$2,'RPS-Applicable Sales %'!$B$2:$AF$2,0)))</f>
        <v>8.2355141696209194E-2</v>
      </c>
      <c r="R26" s="76">
        <f>IF($D26=0,SUMIFS('RPS Targets (%)'!AI:AI,'RPS Targets (%)'!$B:$B,$A26)*INDEX('RPS-Applicable Sales %'!$B$3:$AF$52,MATCH($A26,'RPS-Applicable Sales %'!$A$3:$A$52,0),MATCH(R$2,'RPS-Applicable Sales %'!$B$2:$AF$2,0))*$G26,SUMIFS('RPS Targets (%)'!AI:AI,'RPS Targets (%)'!$B:$B,$A26)*INDEX('RPS-Applicable Sales %'!$B$3:$AF$52,MATCH($A26,'RPS-Applicable Sales %'!$A$3:$A$52,0),MATCH(R$2,'RPS-Applicable Sales %'!$B$2:$AF$2,0)))</f>
        <v>8.22809928858277E-2</v>
      </c>
      <c r="S26" s="76">
        <f>IF($D26=0,SUMIFS('RPS Targets (%)'!AJ:AJ,'RPS Targets (%)'!$B:$B,$A26)*INDEX('RPS-Applicable Sales %'!$B$3:$AF$52,MATCH($A26,'RPS-Applicable Sales %'!$A$3:$A$52,0),MATCH(S$2,'RPS-Applicable Sales %'!$B$2:$AF$2,0))*$G26,SUMIFS('RPS Targets (%)'!AJ:AJ,'RPS Targets (%)'!$B:$B,$A26)*INDEX('RPS-Applicable Sales %'!$B$3:$AF$52,MATCH($A26,'RPS-Applicable Sales %'!$A$3:$A$52,0),MATCH(S$2,'RPS-Applicable Sales %'!$B$2:$AF$2,0)))</f>
        <v>8.2383057299604837E-2</v>
      </c>
      <c r="T26" s="76">
        <f>IF($D26=0,SUMIFS('RPS Targets (%)'!AK:AK,'RPS Targets (%)'!$B:$B,$A26)*INDEX('RPS-Applicable Sales %'!$B$3:$AF$52,MATCH($A26,'RPS-Applicable Sales %'!$A$3:$A$52,0),MATCH(T$2,'RPS-Applicable Sales %'!$B$2:$AF$2,0))*$G26,SUMIFS('RPS Targets (%)'!AK:AK,'RPS Targets (%)'!$B:$B,$A26)*INDEX('RPS-Applicable Sales %'!$B$3:$AF$52,MATCH($A26,'RPS-Applicable Sales %'!$A$3:$A$52,0),MATCH(T$2,'RPS-Applicable Sales %'!$B$2:$AF$2,0)))</f>
        <v>8.2305864688040506E-2</v>
      </c>
      <c r="U26" s="76">
        <f>IF($D26=0,SUMIFS('RPS Targets (%)'!AL:AL,'RPS Targets (%)'!$B:$B,$A26)*INDEX('RPS-Applicable Sales %'!$B$3:$AF$52,MATCH($A26,'RPS-Applicable Sales %'!$A$3:$A$52,0),MATCH(U$2,'RPS-Applicable Sales %'!$B$2:$AF$2,0))*$G26,SUMIFS('RPS Targets (%)'!AL:AL,'RPS Targets (%)'!$B:$B,$A26)*INDEX('RPS-Applicable Sales %'!$B$3:$AF$52,MATCH($A26,'RPS-Applicable Sales %'!$A$3:$A$52,0),MATCH(U$2,'RPS-Applicable Sales %'!$B$2:$AF$2,0)))</f>
        <v>8.2336283840124619E-2</v>
      </c>
      <c r="V26" s="76">
        <f>IF($D26=0,SUMIFS('RPS Targets (%)'!AM:AM,'RPS Targets (%)'!$B:$B,$A26)*INDEX('RPS-Applicable Sales %'!$B$3:$AF$52,MATCH($A26,'RPS-Applicable Sales %'!$A$3:$A$52,0),MATCH(V$2,'RPS-Applicable Sales %'!$B$2:$AF$2,0))*$G26,SUMIFS('RPS Targets (%)'!AM:AM,'RPS Targets (%)'!$B:$B,$A26)*INDEX('RPS-Applicable Sales %'!$B$3:$AF$52,MATCH($A26,'RPS-Applicable Sales %'!$A$3:$A$52,0),MATCH(V$2,'RPS-Applicable Sales %'!$B$2:$AF$2,0)))</f>
        <v>8.245890049137411E-2</v>
      </c>
      <c r="W26" s="76">
        <f>IF($D26=0,SUMIFS('RPS Targets (%)'!AN:AN,'RPS Targets (%)'!$B:$B,$A26)*INDEX('RPS-Applicable Sales %'!$B$3:$AF$52,MATCH($A26,'RPS-Applicable Sales %'!$A$3:$A$52,0),MATCH(W$2,'RPS-Applicable Sales %'!$B$2:$AF$2,0))*$G26,SUMIFS('RPS Targets (%)'!AN:AN,'RPS Targets (%)'!$B:$B,$A26)*INDEX('RPS-Applicable Sales %'!$B$3:$AF$52,MATCH($A26,'RPS-Applicable Sales %'!$A$3:$A$52,0),MATCH(W$2,'RPS-Applicable Sales %'!$B$2:$AF$2,0)))</f>
        <v>8.2378431890756817E-2</v>
      </c>
      <c r="X26" s="76">
        <f>IF($D26=0,SUMIFS('RPS Targets (%)'!AO:AO,'RPS Targets (%)'!$B:$B,$A26)*INDEX('RPS-Applicable Sales %'!$B$3:$AF$52,MATCH($A26,'RPS-Applicable Sales %'!$A$3:$A$52,0),MATCH(X$2,'RPS-Applicable Sales %'!$B$2:$AF$2,0))*$G26,SUMIFS('RPS Targets (%)'!AO:AO,'RPS Targets (%)'!$B:$B,$A26)*INDEX('RPS-Applicable Sales %'!$B$3:$AF$52,MATCH($A26,'RPS-Applicable Sales %'!$A$3:$A$52,0),MATCH(X$2,'RPS-Applicable Sales %'!$B$2:$AF$2,0)))</f>
        <v>8.2373603573998366E-2</v>
      </c>
      <c r="Y26" s="76">
        <f>IF($D26=0,SUMIFS('RPS Targets (%)'!AP:AP,'RPS Targets (%)'!$B:$B,$A26)*INDEX('RPS-Applicable Sales %'!$B$3:$AF$52,MATCH($A26,'RPS-Applicable Sales %'!$A$3:$A$52,0),MATCH(Y$2,'RPS-Applicable Sales %'!$B$2:$AF$2,0))*$G26,SUMIFS('RPS Targets (%)'!AP:AP,'RPS Targets (%)'!$B:$B,$A26)*INDEX('RPS-Applicable Sales %'!$B$3:$AF$52,MATCH($A26,'RPS-Applicable Sales %'!$A$3:$A$52,0),MATCH(Y$2,'RPS-Applicable Sales %'!$B$2:$AF$2,0)))</f>
        <v>8.2350443714094168E-2</v>
      </c>
      <c r="Z26" s="76">
        <f>IF($D26=0,SUMIFS('RPS Targets (%)'!AQ:AQ,'RPS Targets (%)'!$B:$B,$A26)*INDEX('RPS-Applicable Sales %'!$B$3:$AF$52,MATCH($A26,'RPS-Applicable Sales %'!$A$3:$A$52,0),MATCH(Z$2,'RPS-Applicable Sales %'!$B$2:$AF$2,0))*$G26,SUMIFS('RPS Targets (%)'!AQ:AQ,'RPS Targets (%)'!$B:$B,$A26)*INDEX('RPS-Applicable Sales %'!$B$3:$AF$52,MATCH($A26,'RPS-Applicable Sales %'!$A$3:$A$52,0),MATCH(Z$2,'RPS-Applicable Sales %'!$B$2:$AF$2,0)))</f>
        <v>8.2223160016688876E-2</v>
      </c>
      <c r="AA26" s="76">
        <f>IF($D26=0,SUMIFS('RPS Targets (%)'!AR:AR,'RPS Targets (%)'!$B:$B,$A26)*INDEX('RPS-Applicable Sales %'!$B$3:$AF$52,MATCH($A26,'RPS-Applicable Sales %'!$A$3:$A$52,0),MATCH(AA$2,'RPS-Applicable Sales %'!$B$2:$AF$2,0))*$G26,SUMIFS('RPS Targets (%)'!AR:AR,'RPS Targets (%)'!$B:$B,$A26)*INDEX('RPS-Applicable Sales %'!$B$3:$AF$52,MATCH($A26,'RPS-Applicable Sales %'!$A$3:$A$52,0),MATCH(AA$2,'RPS-Applicable Sales %'!$B$2:$AF$2,0)))</f>
        <v>8.2229358839731592E-2</v>
      </c>
      <c r="AB26" s="76">
        <f>IF($D26=0,SUMIFS('RPS Targets (%)'!AS:AS,'RPS Targets (%)'!$B:$B,$A26)*INDEX('RPS-Applicable Sales %'!$B$3:$AF$52,MATCH($A26,'RPS-Applicable Sales %'!$A$3:$A$52,0),MATCH(AB$2,'RPS-Applicable Sales %'!$B$2:$AF$2,0))*$G26,SUMIFS('RPS Targets (%)'!AS:AS,'RPS Targets (%)'!$B:$B,$A26)*INDEX('RPS-Applicable Sales %'!$B$3:$AF$52,MATCH($A26,'RPS-Applicable Sales %'!$A$3:$A$52,0),MATCH(AB$2,'RPS-Applicable Sales %'!$B$2:$AF$2,0)))</f>
        <v>8.2313342741599987E-2</v>
      </c>
      <c r="AC26" s="76">
        <f>IF($D26=0,SUMIFS('RPS Targets (%)'!AT:AT,'RPS Targets (%)'!$B:$B,$A26)*INDEX('RPS-Applicable Sales %'!$B$3:$AF$52,MATCH($A26,'RPS-Applicable Sales %'!$A$3:$A$52,0),MATCH(AC$2,'RPS-Applicable Sales %'!$B$2:$AF$2,0))*$G26,SUMIFS('RPS Targets (%)'!AT:AT,'RPS Targets (%)'!$B:$B,$A26)*INDEX('RPS-Applicable Sales %'!$B$3:$AF$52,MATCH($A26,'RPS-Applicable Sales %'!$A$3:$A$52,0),MATCH(AC$2,'RPS-Applicable Sales %'!$B$2:$AF$2,0)))</f>
        <v>8.2396590801001479E-2</v>
      </c>
      <c r="AD26" s="76">
        <f>IF($D26=0,SUMIFS('RPS Targets (%)'!AU:AU,'RPS Targets (%)'!$B:$B,$A26)*INDEX('RPS-Applicable Sales %'!$B$3:$AF$52,MATCH($A26,'RPS-Applicable Sales %'!$A$3:$A$52,0),MATCH(AD$2,'RPS-Applicable Sales %'!$B$2:$AF$2,0))*$G26,SUMIFS('RPS Targets (%)'!AU:AU,'RPS Targets (%)'!$B:$B,$A26)*INDEX('RPS-Applicable Sales %'!$B$3:$AF$52,MATCH($A26,'RPS-Applicable Sales %'!$A$3:$A$52,0),MATCH(AD$2,'RPS-Applicable Sales %'!$B$2:$AF$2,0)))</f>
        <v>8.2456047958985285E-2</v>
      </c>
      <c r="AE26" s="76">
        <f>IF($D26=0,SUMIFS('RPS Targets (%)'!AV:AV,'RPS Targets (%)'!$B:$B,$A26)*INDEX('RPS-Applicable Sales %'!$B$3:$AF$52,MATCH($A26,'RPS-Applicable Sales %'!$A$3:$A$52,0),MATCH(AE$2,'RPS-Applicable Sales %'!$B$2:$AF$2,0))*$G26,SUMIFS('RPS Targets (%)'!AV:AV,'RPS Targets (%)'!$B:$B,$A26)*INDEX('RPS-Applicable Sales %'!$B$3:$AF$52,MATCH($A26,'RPS-Applicable Sales %'!$A$3:$A$52,0),MATCH(AE$2,'RPS-Applicable Sales %'!$B$2:$AF$2,0)))</f>
        <v>8.2414393971594016E-2</v>
      </c>
      <c r="AF26" s="76">
        <f>IF($D26=0,SUMIFS('RPS Targets (%)'!AW:AW,'RPS Targets (%)'!$B:$B,$A26)*INDEX('RPS-Applicable Sales %'!$B$3:$AF$52,MATCH($A26,'RPS-Applicable Sales %'!$A$3:$A$52,0),MATCH(AF$2,'RPS-Applicable Sales %'!$B$2:$AF$2,0))*$G26,SUMIFS('RPS Targets (%)'!AW:AW,'RPS Targets (%)'!$B:$B,$A26)*INDEX('RPS-Applicable Sales %'!$B$3:$AF$52,MATCH($A26,'RPS-Applicable Sales %'!$A$3:$A$52,0),MATCH(AF$2,'RPS-Applicable Sales %'!$B$2:$AF$2,0)))</f>
        <v>8.2429566137898966E-2</v>
      </c>
      <c r="AG26" s="76">
        <f>IF($D26=0,SUMIFS('RPS Targets (%)'!AX:AX,'RPS Targets (%)'!$B:$B,$A26)*INDEX('RPS-Applicable Sales %'!$B$3:$AF$52,MATCH($A26,'RPS-Applicable Sales %'!$A$3:$A$52,0),MATCH(AG$2,'RPS-Applicable Sales %'!$B$2:$AF$2,0))*$G26,SUMIFS('RPS Targets (%)'!AX:AX,'RPS Targets (%)'!$B:$B,$A26)*INDEX('RPS-Applicable Sales %'!$B$3:$AF$52,MATCH($A26,'RPS-Applicable Sales %'!$A$3:$A$52,0),MATCH(AG$2,'RPS-Applicable Sales %'!$B$2:$AF$2,0)))</f>
        <v>8.2489916133546101E-2</v>
      </c>
      <c r="AH26" s="76">
        <f>IF($D26=0,SUMIFS('RPS Targets (%)'!AY:AY,'RPS Targets (%)'!$B:$B,$A26)*INDEX('RPS-Applicable Sales %'!$B$3:$AF$52,MATCH($A26,'RPS-Applicable Sales %'!$A$3:$A$52,0),MATCH(AH$2,'RPS-Applicable Sales %'!$B$2:$AF$2,0))*$G26,SUMIFS('RPS Targets (%)'!AY:AY,'RPS Targets (%)'!$B:$B,$A26)*INDEX('RPS-Applicable Sales %'!$B$3:$AF$52,MATCH($A26,'RPS-Applicable Sales %'!$A$3:$A$52,0),MATCH(AH$2,'RPS-Applicable Sales %'!$B$2:$AF$2,0)))</f>
        <v>8.2581692594982631E-2</v>
      </c>
      <c r="AI26" s="76">
        <f>IF($D26=0,SUMIFS('RPS Targets (%)'!AZ:AZ,'RPS Targets (%)'!$B:$B,$A26)*INDEX('RPS-Applicable Sales %'!$B$3:$AF$52,MATCH($A26,'RPS-Applicable Sales %'!$A$3:$A$52,0),MATCH(AI$2,'RPS-Applicable Sales %'!$B$2:$AF$2,0))*$G26,SUMIFS('RPS Targets (%)'!AZ:AZ,'RPS Targets (%)'!$B:$B,$A26)*INDEX('RPS-Applicable Sales %'!$B$3:$AF$52,MATCH($A26,'RPS-Applicable Sales %'!$A$3:$A$52,0),MATCH(AI$2,'RPS-Applicable Sales %'!$B$2:$AF$2,0)))</f>
        <v>8.2495763149960419E-2</v>
      </c>
      <c r="AJ26" s="76">
        <f>IF($D26=0,SUMIFS('RPS Targets (%)'!BA:BA,'RPS Targets (%)'!$B:$B,$A26)*INDEX('RPS-Applicable Sales %'!$B$3:$AF$52,MATCH($A26,'RPS-Applicable Sales %'!$A$3:$A$52,0),MATCH(AJ$2,'RPS-Applicable Sales %'!$B$2:$AF$2,0))*$G26,SUMIFS('RPS Targets (%)'!BA:BA,'RPS Targets (%)'!$B:$B,$A26)*INDEX('RPS-Applicable Sales %'!$B$3:$AF$52,MATCH($A26,'RPS-Applicable Sales %'!$A$3:$A$52,0),MATCH(AJ$2,'RPS-Applicable Sales %'!$B$2:$AF$2,0)))</f>
        <v>8.2523986478085717E-2</v>
      </c>
      <c r="AK26" s="76">
        <f>IF($D26=0,SUMIFS('RPS Targets (%)'!BB:BB,'RPS Targets (%)'!$B:$B,$A26)*INDEX('RPS-Applicable Sales %'!$B$3:$AF$52,MATCH($A26,'RPS-Applicable Sales %'!$A$3:$A$52,0),MATCH(AK$2,'RPS-Applicable Sales %'!$B$2:$AF$2,0))*$G26,SUMIFS('RPS Targets (%)'!BB:BB,'RPS Targets (%)'!$B:$B,$A26)*INDEX('RPS-Applicable Sales %'!$B$3:$AF$52,MATCH($A26,'RPS-Applicable Sales %'!$A$3:$A$52,0),MATCH(AK$2,'RPS-Applicable Sales %'!$B$2:$AF$2,0)))</f>
        <v>8.264990004651912E-2</v>
      </c>
      <c r="AL26" s="76">
        <f>IF($D26=0,SUMIFS('RPS Targets (%)'!BC:BC,'RPS Targets (%)'!$B:$B,$A26)*INDEX('RPS-Applicable Sales %'!$B$3:$AF$52,MATCH($A26,'RPS-Applicable Sales %'!$A$3:$A$52,0),MATCH(AL$2,'RPS-Applicable Sales %'!$B$2:$AF$2,0))*$G26,SUMIFS('RPS Targets (%)'!BC:BC,'RPS Targets (%)'!$B:$B,$A26)*INDEX('RPS-Applicable Sales %'!$B$3:$AF$52,MATCH($A26,'RPS-Applicable Sales %'!$A$3:$A$52,0),MATCH(AL$2,'RPS-Applicable Sales %'!$B$2:$AF$2,0)))</f>
        <v>8.264990004651912E-2</v>
      </c>
    </row>
    <row r="27" spans="1:38" x14ac:dyDescent="0.25">
      <c r="A27" s="97" t="s">
        <v>63</v>
      </c>
      <c r="B27" s="97" t="b">
        <f>IFERROR(INDEX('RPS Targets (%)'!$A:$A,MATCH(A27,'RPS Targets (%)'!$B:$B,0)),FALSE)</f>
        <v>0</v>
      </c>
      <c r="C27" s="108">
        <f>MIN(SUMIFS('RPS-Applicable Sales'!C:C,'RPS-Applicable Sales'!$A:$A,$A27)/SUMIFS('Statewide Sales'!B:B,'Statewide Sales'!$A:$A,$A27),1)</f>
        <v>0</v>
      </c>
      <c r="D27" s="115">
        <f t="shared" si="0"/>
        <v>0</v>
      </c>
      <c r="E27" s="76">
        <f>IF(B27=TRUE,SUMIFS('SY RPS values'!$J$27:$BG$27,'SY RPS values'!$J$1:$BG$1,A27),0)</f>
        <v>0</v>
      </c>
      <c r="F27" s="76">
        <f>SUMIFS('RPS Targets (%)'!Y:Y,'RPS Targets (%)'!$B:$B,$A27)</f>
        <v>0</v>
      </c>
      <c r="G27" s="108">
        <f t="shared" si="1"/>
        <v>0</v>
      </c>
      <c r="H27" s="103">
        <f>IF($D27=0,SUMIFS('RPS Targets (%)'!Y:Y,'RPS Targets (%)'!$B:$B,$A27)*INDEX('RPS-Applicable Sales %'!$B$3:$AF$52,MATCH($A27,'RPS-Applicable Sales %'!$A$3:$A$52,0),MATCH(H$2,'RPS-Applicable Sales %'!$B$2:$AF$2,0))*$G27,SUMIFS('RPS Targets (%)'!Y:Y,'RPS Targets (%)'!$B:$B,$A27)*INDEX('RPS-Applicable Sales %'!$B$3:$AF$52,MATCH($A27,'RPS-Applicable Sales %'!$A$3:$A$52,0),MATCH(H$2,'RPS-Applicable Sales %'!$B$2:$AF$2,0)))</f>
        <v>0</v>
      </c>
      <c r="I27" s="76">
        <f>IF($D27=0,SUMIFS('RPS Targets (%)'!Z:Z,'RPS Targets (%)'!$B:$B,$A27)*INDEX('RPS-Applicable Sales %'!$B$3:$AF$52,MATCH($A27,'RPS-Applicable Sales %'!$A$3:$A$52,0),MATCH(I$2,'RPS-Applicable Sales %'!$B$2:$AF$2,0))*$G27,SUMIFS('RPS Targets (%)'!Z:Z,'RPS Targets (%)'!$B:$B,$A27)*INDEX('RPS-Applicable Sales %'!$B$3:$AF$52,MATCH($A27,'RPS-Applicable Sales %'!$A$3:$A$52,0),MATCH(I$2,'RPS-Applicable Sales %'!$B$2:$AF$2,0)))</f>
        <v>0</v>
      </c>
      <c r="J27" s="76">
        <f>IF($D27=0,SUMIFS('RPS Targets (%)'!AA:AA,'RPS Targets (%)'!$B:$B,$A27)*INDEX('RPS-Applicable Sales %'!$B$3:$AF$52,MATCH($A27,'RPS-Applicable Sales %'!$A$3:$A$52,0),MATCH(J$2,'RPS-Applicable Sales %'!$B$2:$AF$2,0))*$G27,SUMIFS('RPS Targets (%)'!AA:AA,'RPS Targets (%)'!$B:$B,$A27)*INDEX('RPS-Applicable Sales %'!$B$3:$AF$52,MATCH($A27,'RPS-Applicable Sales %'!$A$3:$A$52,0),MATCH(J$2,'RPS-Applicable Sales %'!$B$2:$AF$2,0)))</f>
        <v>0</v>
      </c>
      <c r="K27" s="76">
        <f>IF($D27=0,SUMIFS('RPS Targets (%)'!AB:AB,'RPS Targets (%)'!$B:$B,$A27)*INDEX('RPS-Applicable Sales %'!$B$3:$AF$52,MATCH($A27,'RPS-Applicable Sales %'!$A$3:$A$52,0),MATCH(K$2,'RPS-Applicable Sales %'!$B$2:$AF$2,0))*$G27,SUMIFS('RPS Targets (%)'!AB:AB,'RPS Targets (%)'!$B:$B,$A27)*INDEX('RPS-Applicable Sales %'!$B$3:$AF$52,MATCH($A27,'RPS-Applicable Sales %'!$A$3:$A$52,0),MATCH(K$2,'RPS-Applicable Sales %'!$B$2:$AF$2,0)))</f>
        <v>0</v>
      </c>
      <c r="L27" s="76">
        <f>IF($D27=0,SUMIFS('RPS Targets (%)'!AC:AC,'RPS Targets (%)'!$B:$B,$A27)*INDEX('RPS-Applicable Sales %'!$B$3:$AF$52,MATCH($A27,'RPS-Applicable Sales %'!$A$3:$A$52,0),MATCH(L$2,'RPS-Applicable Sales %'!$B$2:$AF$2,0))*$G27,SUMIFS('RPS Targets (%)'!AC:AC,'RPS Targets (%)'!$B:$B,$A27)*INDEX('RPS-Applicable Sales %'!$B$3:$AF$52,MATCH($A27,'RPS-Applicable Sales %'!$A$3:$A$52,0),MATCH(L$2,'RPS-Applicable Sales %'!$B$2:$AF$2,0)))</f>
        <v>0</v>
      </c>
      <c r="M27" s="76">
        <f>IF($D27=0,SUMIFS('RPS Targets (%)'!AD:AD,'RPS Targets (%)'!$B:$B,$A27)*INDEX('RPS-Applicable Sales %'!$B$3:$AF$52,MATCH($A27,'RPS-Applicable Sales %'!$A$3:$A$52,0),MATCH(M$2,'RPS-Applicable Sales %'!$B$2:$AF$2,0))*$G27,SUMIFS('RPS Targets (%)'!AD:AD,'RPS Targets (%)'!$B:$B,$A27)*INDEX('RPS-Applicable Sales %'!$B$3:$AF$52,MATCH($A27,'RPS-Applicable Sales %'!$A$3:$A$52,0),MATCH(M$2,'RPS-Applicable Sales %'!$B$2:$AF$2,0)))</f>
        <v>0</v>
      </c>
      <c r="N27" s="76">
        <f>IF($D27=0,SUMIFS('RPS Targets (%)'!AE:AE,'RPS Targets (%)'!$B:$B,$A27)*INDEX('RPS-Applicable Sales %'!$B$3:$AF$52,MATCH($A27,'RPS-Applicable Sales %'!$A$3:$A$52,0),MATCH(N$2,'RPS-Applicable Sales %'!$B$2:$AF$2,0))*$G27,SUMIFS('RPS Targets (%)'!AE:AE,'RPS Targets (%)'!$B:$B,$A27)*INDEX('RPS-Applicable Sales %'!$B$3:$AF$52,MATCH($A27,'RPS-Applicable Sales %'!$A$3:$A$52,0),MATCH(N$2,'RPS-Applicable Sales %'!$B$2:$AF$2,0)))</f>
        <v>0</v>
      </c>
      <c r="O27" s="76">
        <f>IF($D27=0,SUMIFS('RPS Targets (%)'!AF:AF,'RPS Targets (%)'!$B:$B,$A27)*INDEX('RPS-Applicable Sales %'!$B$3:$AF$52,MATCH($A27,'RPS-Applicable Sales %'!$A$3:$A$52,0),MATCH(O$2,'RPS-Applicable Sales %'!$B$2:$AF$2,0))*$G27,SUMIFS('RPS Targets (%)'!AF:AF,'RPS Targets (%)'!$B:$B,$A27)*INDEX('RPS-Applicable Sales %'!$B$3:$AF$52,MATCH($A27,'RPS-Applicable Sales %'!$A$3:$A$52,0),MATCH(O$2,'RPS-Applicable Sales %'!$B$2:$AF$2,0)))</f>
        <v>0</v>
      </c>
      <c r="P27" s="76">
        <f>IF($D27=0,SUMIFS('RPS Targets (%)'!AG:AG,'RPS Targets (%)'!$B:$B,$A27)*INDEX('RPS-Applicable Sales %'!$B$3:$AF$52,MATCH($A27,'RPS-Applicable Sales %'!$A$3:$A$52,0),MATCH(P$2,'RPS-Applicable Sales %'!$B$2:$AF$2,0))*$G27,SUMIFS('RPS Targets (%)'!AG:AG,'RPS Targets (%)'!$B:$B,$A27)*INDEX('RPS-Applicable Sales %'!$B$3:$AF$52,MATCH($A27,'RPS-Applicable Sales %'!$A$3:$A$52,0),MATCH(P$2,'RPS-Applicable Sales %'!$B$2:$AF$2,0)))</f>
        <v>0</v>
      </c>
      <c r="Q27" s="76">
        <f>IF($D27=0,SUMIFS('RPS Targets (%)'!AH:AH,'RPS Targets (%)'!$B:$B,$A27)*INDEX('RPS-Applicable Sales %'!$B$3:$AF$52,MATCH($A27,'RPS-Applicable Sales %'!$A$3:$A$52,0),MATCH(Q$2,'RPS-Applicable Sales %'!$B$2:$AF$2,0))*$G27,SUMIFS('RPS Targets (%)'!AH:AH,'RPS Targets (%)'!$B:$B,$A27)*INDEX('RPS-Applicable Sales %'!$B$3:$AF$52,MATCH($A27,'RPS-Applicable Sales %'!$A$3:$A$52,0),MATCH(Q$2,'RPS-Applicable Sales %'!$B$2:$AF$2,0)))</f>
        <v>0</v>
      </c>
      <c r="R27" s="76">
        <f>IF($D27=0,SUMIFS('RPS Targets (%)'!AI:AI,'RPS Targets (%)'!$B:$B,$A27)*INDEX('RPS-Applicable Sales %'!$B$3:$AF$52,MATCH($A27,'RPS-Applicable Sales %'!$A$3:$A$52,0),MATCH(R$2,'RPS-Applicable Sales %'!$B$2:$AF$2,0))*$G27,SUMIFS('RPS Targets (%)'!AI:AI,'RPS Targets (%)'!$B:$B,$A27)*INDEX('RPS-Applicable Sales %'!$B$3:$AF$52,MATCH($A27,'RPS-Applicable Sales %'!$A$3:$A$52,0),MATCH(R$2,'RPS-Applicable Sales %'!$B$2:$AF$2,0)))</f>
        <v>0</v>
      </c>
      <c r="S27" s="76">
        <f>IF($D27=0,SUMIFS('RPS Targets (%)'!AJ:AJ,'RPS Targets (%)'!$B:$B,$A27)*INDEX('RPS-Applicable Sales %'!$B$3:$AF$52,MATCH($A27,'RPS-Applicable Sales %'!$A$3:$A$52,0),MATCH(S$2,'RPS-Applicable Sales %'!$B$2:$AF$2,0))*$G27,SUMIFS('RPS Targets (%)'!AJ:AJ,'RPS Targets (%)'!$B:$B,$A27)*INDEX('RPS-Applicable Sales %'!$B$3:$AF$52,MATCH($A27,'RPS-Applicable Sales %'!$A$3:$A$52,0),MATCH(S$2,'RPS-Applicable Sales %'!$B$2:$AF$2,0)))</f>
        <v>0</v>
      </c>
      <c r="T27" s="76">
        <f>IF($D27=0,SUMIFS('RPS Targets (%)'!AK:AK,'RPS Targets (%)'!$B:$B,$A27)*INDEX('RPS-Applicable Sales %'!$B$3:$AF$52,MATCH($A27,'RPS-Applicable Sales %'!$A$3:$A$52,0),MATCH(T$2,'RPS-Applicable Sales %'!$B$2:$AF$2,0))*$G27,SUMIFS('RPS Targets (%)'!AK:AK,'RPS Targets (%)'!$B:$B,$A27)*INDEX('RPS-Applicable Sales %'!$B$3:$AF$52,MATCH($A27,'RPS-Applicable Sales %'!$A$3:$A$52,0),MATCH(T$2,'RPS-Applicable Sales %'!$B$2:$AF$2,0)))</f>
        <v>0</v>
      </c>
      <c r="U27" s="76">
        <f>IF($D27=0,SUMIFS('RPS Targets (%)'!AL:AL,'RPS Targets (%)'!$B:$B,$A27)*INDEX('RPS-Applicable Sales %'!$B$3:$AF$52,MATCH($A27,'RPS-Applicable Sales %'!$A$3:$A$52,0),MATCH(U$2,'RPS-Applicable Sales %'!$B$2:$AF$2,0))*$G27,SUMIFS('RPS Targets (%)'!AL:AL,'RPS Targets (%)'!$B:$B,$A27)*INDEX('RPS-Applicable Sales %'!$B$3:$AF$52,MATCH($A27,'RPS-Applicable Sales %'!$A$3:$A$52,0),MATCH(U$2,'RPS-Applicable Sales %'!$B$2:$AF$2,0)))</f>
        <v>0</v>
      </c>
      <c r="V27" s="76">
        <f>IF($D27=0,SUMIFS('RPS Targets (%)'!AM:AM,'RPS Targets (%)'!$B:$B,$A27)*INDEX('RPS-Applicable Sales %'!$B$3:$AF$52,MATCH($A27,'RPS-Applicable Sales %'!$A$3:$A$52,0),MATCH(V$2,'RPS-Applicable Sales %'!$B$2:$AF$2,0))*$G27,SUMIFS('RPS Targets (%)'!AM:AM,'RPS Targets (%)'!$B:$B,$A27)*INDEX('RPS-Applicable Sales %'!$B$3:$AF$52,MATCH($A27,'RPS-Applicable Sales %'!$A$3:$A$52,0),MATCH(V$2,'RPS-Applicable Sales %'!$B$2:$AF$2,0)))</f>
        <v>0</v>
      </c>
      <c r="W27" s="76">
        <f>IF($D27=0,SUMIFS('RPS Targets (%)'!AN:AN,'RPS Targets (%)'!$B:$B,$A27)*INDEX('RPS-Applicable Sales %'!$B$3:$AF$52,MATCH($A27,'RPS-Applicable Sales %'!$A$3:$A$52,0),MATCH(W$2,'RPS-Applicable Sales %'!$B$2:$AF$2,0))*$G27,SUMIFS('RPS Targets (%)'!AN:AN,'RPS Targets (%)'!$B:$B,$A27)*INDEX('RPS-Applicable Sales %'!$B$3:$AF$52,MATCH($A27,'RPS-Applicable Sales %'!$A$3:$A$52,0),MATCH(W$2,'RPS-Applicable Sales %'!$B$2:$AF$2,0)))</f>
        <v>0</v>
      </c>
      <c r="X27" s="76">
        <f>IF($D27=0,SUMIFS('RPS Targets (%)'!AO:AO,'RPS Targets (%)'!$B:$B,$A27)*INDEX('RPS-Applicable Sales %'!$B$3:$AF$52,MATCH($A27,'RPS-Applicable Sales %'!$A$3:$A$52,0),MATCH(X$2,'RPS-Applicable Sales %'!$B$2:$AF$2,0))*$G27,SUMIFS('RPS Targets (%)'!AO:AO,'RPS Targets (%)'!$B:$B,$A27)*INDEX('RPS-Applicable Sales %'!$B$3:$AF$52,MATCH($A27,'RPS-Applicable Sales %'!$A$3:$A$52,0),MATCH(X$2,'RPS-Applicable Sales %'!$B$2:$AF$2,0)))</f>
        <v>0</v>
      </c>
      <c r="Y27" s="76">
        <f>IF($D27=0,SUMIFS('RPS Targets (%)'!AP:AP,'RPS Targets (%)'!$B:$B,$A27)*INDEX('RPS-Applicable Sales %'!$B$3:$AF$52,MATCH($A27,'RPS-Applicable Sales %'!$A$3:$A$52,0),MATCH(Y$2,'RPS-Applicable Sales %'!$B$2:$AF$2,0))*$G27,SUMIFS('RPS Targets (%)'!AP:AP,'RPS Targets (%)'!$B:$B,$A27)*INDEX('RPS-Applicable Sales %'!$B$3:$AF$52,MATCH($A27,'RPS-Applicable Sales %'!$A$3:$A$52,0),MATCH(Y$2,'RPS-Applicable Sales %'!$B$2:$AF$2,0)))</f>
        <v>0</v>
      </c>
      <c r="Z27" s="76">
        <f>IF($D27=0,SUMIFS('RPS Targets (%)'!AQ:AQ,'RPS Targets (%)'!$B:$B,$A27)*INDEX('RPS-Applicable Sales %'!$B$3:$AF$52,MATCH($A27,'RPS-Applicable Sales %'!$A$3:$A$52,0),MATCH(Z$2,'RPS-Applicable Sales %'!$B$2:$AF$2,0))*$G27,SUMIFS('RPS Targets (%)'!AQ:AQ,'RPS Targets (%)'!$B:$B,$A27)*INDEX('RPS-Applicable Sales %'!$B$3:$AF$52,MATCH($A27,'RPS-Applicable Sales %'!$A$3:$A$52,0),MATCH(Z$2,'RPS-Applicable Sales %'!$B$2:$AF$2,0)))</f>
        <v>0</v>
      </c>
      <c r="AA27" s="76">
        <f>IF($D27=0,SUMIFS('RPS Targets (%)'!AR:AR,'RPS Targets (%)'!$B:$B,$A27)*INDEX('RPS-Applicable Sales %'!$B$3:$AF$52,MATCH($A27,'RPS-Applicable Sales %'!$A$3:$A$52,0),MATCH(AA$2,'RPS-Applicable Sales %'!$B$2:$AF$2,0))*$G27,SUMIFS('RPS Targets (%)'!AR:AR,'RPS Targets (%)'!$B:$B,$A27)*INDEX('RPS-Applicable Sales %'!$B$3:$AF$52,MATCH($A27,'RPS-Applicable Sales %'!$A$3:$A$52,0),MATCH(AA$2,'RPS-Applicable Sales %'!$B$2:$AF$2,0)))</f>
        <v>0</v>
      </c>
      <c r="AB27" s="76">
        <f>IF($D27=0,SUMIFS('RPS Targets (%)'!AS:AS,'RPS Targets (%)'!$B:$B,$A27)*INDEX('RPS-Applicable Sales %'!$B$3:$AF$52,MATCH($A27,'RPS-Applicable Sales %'!$A$3:$A$52,0),MATCH(AB$2,'RPS-Applicable Sales %'!$B$2:$AF$2,0))*$G27,SUMIFS('RPS Targets (%)'!AS:AS,'RPS Targets (%)'!$B:$B,$A27)*INDEX('RPS-Applicable Sales %'!$B$3:$AF$52,MATCH($A27,'RPS-Applicable Sales %'!$A$3:$A$52,0),MATCH(AB$2,'RPS-Applicable Sales %'!$B$2:$AF$2,0)))</f>
        <v>0</v>
      </c>
      <c r="AC27" s="76">
        <f>IF($D27=0,SUMIFS('RPS Targets (%)'!AT:AT,'RPS Targets (%)'!$B:$B,$A27)*INDEX('RPS-Applicable Sales %'!$B$3:$AF$52,MATCH($A27,'RPS-Applicable Sales %'!$A$3:$A$52,0),MATCH(AC$2,'RPS-Applicable Sales %'!$B$2:$AF$2,0))*$G27,SUMIFS('RPS Targets (%)'!AT:AT,'RPS Targets (%)'!$B:$B,$A27)*INDEX('RPS-Applicable Sales %'!$B$3:$AF$52,MATCH($A27,'RPS-Applicable Sales %'!$A$3:$A$52,0),MATCH(AC$2,'RPS-Applicable Sales %'!$B$2:$AF$2,0)))</f>
        <v>0</v>
      </c>
      <c r="AD27" s="76">
        <f>IF($D27=0,SUMIFS('RPS Targets (%)'!AU:AU,'RPS Targets (%)'!$B:$B,$A27)*INDEX('RPS-Applicable Sales %'!$B$3:$AF$52,MATCH($A27,'RPS-Applicable Sales %'!$A$3:$A$52,0),MATCH(AD$2,'RPS-Applicable Sales %'!$B$2:$AF$2,0))*$G27,SUMIFS('RPS Targets (%)'!AU:AU,'RPS Targets (%)'!$B:$B,$A27)*INDEX('RPS-Applicable Sales %'!$B$3:$AF$52,MATCH($A27,'RPS-Applicable Sales %'!$A$3:$A$52,0),MATCH(AD$2,'RPS-Applicable Sales %'!$B$2:$AF$2,0)))</f>
        <v>0</v>
      </c>
      <c r="AE27" s="76">
        <f>IF($D27=0,SUMIFS('RPS Targets (%)'!AV:AV,'RPS Targets (%)'!$B:$B,$A27)*INDEX('RPS-Applicable Sales %'!$B$3:$AF$52,MATCH($A27,'RPS-Applicable Sales %'!$A$3:$A$52,0),MATCH(AE$2,'RPS-Applicable Sales %'!$B$2:$AF$2,0))*$G27,SUMIFS('RPS Targets (%)'!AV:AV,'RPS Targets (%)'!$B:$B,$A27)*INDEX('RPS-Applicable Sales %'!$B$3:$AF$52,MATCH($A27,'RPS-Applicable Sales %'!$A$3:$A$52,0),MATCH(AE$2,'RPS-Applicable Sales %'!$B$2:$AF$2,0)))</f>
        <v>0</v>
      </c>
      <c r="AF27" s="76">
        <f>IF($D27=0,SUMIFS('RPS Targets (%)'!AW:AW,'RPS Targets (%)'!$B:$B,$A27)*INDEX('RPS-Applicable Sales %'!$B$3:$AF$52,MATCH($A27,'RPS-Applicable Sales %'!$A$3:$A$52,0),MATCH(AF$2,'RPS-Applicable Sales %'!$B$2:$AF$2,0))*$G27,SUMIFS('RPS Targets (%)'!AW:AW,'RPS Targets (%)'!$B:$B,$A27)*INDEX('RPS-Applicable Sales %'!$B$3:$AF$52,MATCH($A27,'RPS-Applicable Sales %'!$A$3:$A$52,0),MATCH(AF$2,'RPS-Applicable Sales %'!$B$2:$AF$2,0)))</f>
        <v>0</v>
      </c>
      <c r="AG27" s="76">
        <f>IF($D27=0,SUMIFS('RPS Targets (%)'!AX:AX,'RPS Targets (%)'!$B:$B,$A27)*INDEX('RPS-Applicable Sales %'!$B$3:$AF$52,MATCH($A27,'RPS-Applicable Sales %'!$A$3:$A$52,0),MATCH(AG$2,'RPS-Applicable Sales %'!$B$2:$AF$2,0))*$G27,SUMIFS('RPS Targets (%)'!AX:AX,'RPS Targets (%)'!$B:$B,$A27)*INDEX('RPS-Applicable Sales %'!$B$3:$AF$52,MATCH($A27,'RPS-Applicable Sales %'!$A$3:$A$52,0),MATCH(AG$2,'RPS-Applicable Sales %'!$B$2:$AF$2,0)))</f>
        <v>0</v>
      </c>
      <c r="AH27" s="76">
        <f>IF($D27=0,SUMIFS('RPS Targets (%)'!AY:AY,'RPS Targets (%)'!$B:$B,$A27)*INDEX('RPS-Applicable Sales %'!$B$3:$AF$52,MATCH($A27,'RPS-Applicable Sales %'!$A$3:$A$52,0),MATCH(AH$2,'RPS-Applicable Sales %'!$B$2:$AF$2,0))*$G27,SUMIFS('RPS Targets (%)'!AY:AY,'RPS Targets (%)'!$B:$B,$A27)*INDEX('RPS-Applicable Sales %'!$B$3:$AF$52,MATCH($A27,'RPS-Applicable Sales %'!$A$3:$A$52,0),MATCH(AH$2,'RPS-Applicable Sales %'!$B$2:$AF$2,0)))</f>
        <v>0</v>
      </c>
      <c r="AI27" s="76">
        <f>IF($D27=0,SUMIFS('RPS Targets (%)'!AZ:AZ,'RPS Targets (%)'!$B:$B,$A27)*INDEX('RPS-Applicable Sales %'!$B$3:$AF$52,MATCH($A27,'RPS-Applicable Sales %'!$A$3:$A$52,0),MATCH(AI$2,'RPS-Applicable Sales %'!$B$2:$AF$2,0))*$G27,SUMIFS('RPS Targets (%)'!AZ:AZ,'RPS Targets (%)'!$B:$B,$A27)*INDEX('RPS-Applicable Sales %'!$B$3:$AF$52,MATCH($A27,'RPS-Applicable Sales %'!$A$3:$A$52,0),MATCH(AI$2,'RPS-Applicable Sales %'!$B$2:$AF$2,0)))</f>
        <v>0</v>
      </c>
      <c r="AJ27" s="76">
        <f>IF($D27=0,SUMIFS('RPS Targets (%)'!BA:BA,'RPS Targets (%)'!$B:$B,$A27)*INDEX('RPS-Applicable Sales %'!$B$3:$AF$52,MATCH($A27,'RPS-Applicable Sales %'!$A$3:$A$52,0),MATCH(AJ$2,'RPS-Applicable Sales %'!$B$2:$AF$2,0))*$G27,SUMIFS('RPS Targets (%)'!BA:BA,'RPS Targets (%)'!$B:$B,$A27)*INDEX('RPS-Applicable Sales %'!$B$3:$AF$52,MATCH($A27,'RPS-Applicable Sales %'!$A$3:$A$52,0),MATCH(AJ$2,'RPS-Applicable Sales %'!$B$2:$AF$2,0)))</f>
        <v>0</v>
      </c>
      <c r="AK27" s="76">
        <f>IF($D27=0,SUMIFS('RPS Targets (%)'!BB:BB,'RPS Targets (%)'!$B:$B,$A27)*INDEX('RPS-Applicable Sales %'!$B$3:$AF$52,MATCH($A27,'RPS-Applicable Sales %'!$A$3:$A$52,0),MATCH(AK$2,'RPS-Applicable Sales %'!$B$2:$AF$2,0))*$G27,SUMIFS('RPS Targets (%)'!BB:BB,'RPS Targets (%)'!$B:$B,$A27)*INDEX('RPS-Applicable Sales %'!$B$3:$AF$52,MATCH($A27,'RPS-Applicable Sales %'!$A$3:$A$52,0),MATCH(AK$2,'RPS-Applicable Sales %'!$B$2:$AF$2,0)))</f>
        <v>0</v>
      </c>
      <c r="AL27" s="76">
        <f>IF($D27=0,SUMIFS('RPS Targets (%)'!BC:BC,'RPS Targets (%)'!$B:$B,$A27)*INDEX('RPS-Applicable Sales %'!$B$3:$AF$52,MATCH($A27,'RPS-Applicable Sales %'!$A$3:$A$52,0),MATCH(AL$2,'RPS-Applicable Sales %'!$B$2:$AF$2,0))*$G27,SUMIFS('RPS Targets (%)'!BC:BC,'RPS Targets (%)'!$B:$B,$A27)*INDEX('RPS-Applicable Sales %'!$B$3:$AF$52,MATCH($A27,'RPS-Applicable Sales %'!$A$3:$A$52,0),MATCH(AL$2,'RPS-Applicable Sales %'!$B$2:$AF$2,0)))</f>
        <v>0</v>
      </c>
    </row>
    <row r="28" spans="1:38" x14ac:dyDescent="0.25">
      <c r="A28" s="97" t="s">
        <v>69</v>
      </c>
      <c r="B28" s="97" t="b">
        <f>IFERROR(INDEX('RPS Targets (%)'!$A:$A,MATCH(A28,'RPS Targets (%)'!$B:$B,0)),FALSE)</f>
        <v>1</v>
      </c>
      <c r="C28" s="108">
        <f>MIN(SUMIFS('RPS-Applicable Sales'!C:C,'RPS-Applicable Sales'!$A:$A,$A28)/SUMIFS('Statewide Sales'!B:B,'Statewide Sales'!$A:$A,$A28),1)</f>
        <v>0.77112911189584277</v>
      </c>
      <c r="D28" s="115">
        <f t="shared" si="0"/>
        <v>0</v>
      </c>
      <c r="E28" s="76">
        <f>IF(B28=TRUE,SUMIFS('SY RPS values'!$J$27:$BG$27,'SY RPS values'!$J$1:$BG$1,A28),0)</f>
        <v>0.60025414670635457</v>
      </c>
      <c r="F28" s="76">
        <f>SUMIFS('RPS Targets (%)'!Y:Y,'RPS Targets (%)'!$B:$B,$A28)</f>
        <v>0.15</v>
      </c>
      <c r="G28" s="108">
        <f t="shared" si="1"/>
        <v>1</v>
      </c>
      <c r="H28" s="103">
        <f>IF($D28=0,SUMIFS('RPS Targets (%)'!Y:Y,'RPS Targets (%)'!$B:$B,$A28)*INDEX('RPS-Applicable Sales %'!$B$3:$AF$52,MATCH($A28,'RPS-Applicable Sales %'!$A$3:$A$52,0),MATCH(H$2,'RPS-Applicable Sales %'!$B$2:$AF$2,0))*$G28,SUMIFS('RPS Targets (%)'!Y:Y,'RPS Targets (%)'!$B:$B,$A28)*INDEX('RPS-Applicable Sales %'!$B$3:$AF$52,MATCH($A28,'RPS-Applicable Sales %'!$A$3:$A$52,0),MATCH(H$2,'RPS-Applicable Sales %'!$B$2:$AF$2,0)))</f>
        <v>0.11566936678437641</v>
      </c>
      <c r="I28" s="76">
        <f>IF($D28=0,SUMIFS('RPS Targets (%)'!Z:Z,'RPS Targets (%)'!$B:$B,$A28)*INDEX('RPS-Applicable Sales %'!$B$3:$AF$52,MATCH($A28,'RPS-Applicable Sales %'!$A$3:$A$52,0),MATCH(I$2,'RPS-Applicable Sales %'!$B$2:$AF$2,0))*$G28,SUMIFS('RPS Targets (%)'!Z:Z,'RPS Targets (%)'!$B:$B,$A28)*INDEX('RPS-Applicable Sales %'!$B$3:$AF$52,MATCH($A28,'RPS-Applicable Sales %'!$A$3:$A$52,0),MATCH(I$2,'RPS-Applicable Sales %'!$B$2:$AF$2,0)))</f>
        <v>0</v>
      </c>
      <c r="J28" s="76">
        <f>IF($D28=0,SUMIFS('RPS Targets (%)'!AA:AA,'RPS Targets (%)'!$B:$B,$A28)*INDEX('RPS-Applicable Sales %'!$B$3:$AF$52,MATCH($A28,'RPS-Applicable Sales %'!$A$3:$A$52,0),MATCH(J$2,'RPS-Applicable Sales %'!$B$2:$AF$2,0))*$G28,SUMIFS('RPS Targets (%)'!AA:AA,'RPS Targets (%)'!$B:$B,$A28)*INDEX('RPS-Applicable Sales %'!$B$3:$AF$52,MATCH($A28,'RPS-Applicable Sales %'!$A$3:$A$52,0),MATCH(J$2,'RPS-Applicable Sales %'!$B$2:$AF$2,0)))</f>
        <v>0</v>
      </c>
      <c r="K28" s="76">
        <f>IF($D28=0,SUMIFS('RPS Targets (%)'!AB:AB,'RPS Targets (%)'!$B:$B,$A28)*INDEX('RPS-Applicable Sales %'!$B$3:$AF$52,MATCH($A28,'RPS-Applicable Sales %'!$A$3:$A$52,0),MATCH(K$2,'RPS-Applicable Sales %'!$B$2:$AF$2,0))*$G28,SUMIFS('RPS Targets (%)'!AB:AB,'RPS Targets (%)'!$B:$B,$A28)*INDEX('RPS-Applicable Sales %'!$B$3:$AF$52,MATCH($A28,'RPS-Applicable Sales %'!$A$3:$A$52,0),MATCH(K$2,'RPS-Applicable Sales %'!$B$2:$AF$2,0)))</f>
        <v>0</v>
      </c>
      <c r="L28" s="76">
        <f>IF($D28=0,SUMIFS('RPS Targets (%)'!AC:AC,'RPS Targets (%)'!$B:$B,$A28)*INDEX('RPS-Applicable Sales %'!$B$3:$AF$52,MATCH($A28,'RPS-Applicable Sales %'!$A$3:$A$52,0),MATCH(L$2,'RPS-Applicable Sales %'!$B$2:$AF$2,0))*$G28,SUMIFS('RPS Targets (%)'!AC:AC,'RPS Targets (%)'!$B:$B,$A28)*INDEX('RPS-Applicable Sales %'!$B$3:$AF$52,MATCH($A28,'RPS-Applicable Sales %'!$A$3:$A$52,0),MATCH(L$2,'RPS-Applicable Sales %'!$B$2:$AF$2,0)))</f>
        <v>0</v>
      </c>
      <c r="M28" s="76">
        <f>IF($D28=0,SUMIFS('RPS Targets (%)'!AD:AD,'RPS Targets (%)'!$B:$B,$A28)*INDEX('RPS-Applicable Sales %'!$B$3:$AF$52,MATCH($A28,'RPS-Applicable Sales %'!$A$3:$A$52,0),MATCH(M$2,'RPS-Applicable Sales %'!$B$2:$AF$2,0))*$G28,SUMIFS('RPS Targets (%)'!AD:AD,'RPS Targets (%)'!$B:$B,$A28)*INDEX('RPS-Applicable Sales %'!$B$3:$AF$52,MATCH($A28,'RPS-Applicable Sales %'!$A$3:$A$52,0),MATCH(M$2,'RPS-Applicable Sales %'!$B$2:$AF$2,0)))</f>
        <v>0</v>
      </c>
      <c r="N28" s="76">
        <f>IF($D28=0,SUMIFS('RPS Targets (%)'!AE:AE,'RPS Targets (%)'!$B:$B,$A28)*INDEX('RPS-Applicable Sales %'!$B$3:$AF$52,MATCH($A28,'RPS-Applicable Sales %'!$A$3:$A$52,0),MATCH(N$2,'RPS-Applicable Sales %'!$B$2:$AF$2,0))*$G28,SUMIFS('RPS Targets (%)'!AE:AE,'RPS Targets (%)'!$B:$B,$A28)*INDEX('RPS-Applicable Sales %'!$B$3:$AF$52,MATCH($A28,'RPS-Applicable Sales %'!$A$3:$A$52,0),MATCH(N$2,'RPS-Applicable Sales %'!$B$2:$AF$2,0)))</f>
        <v>0</v>
      </c>
      <c r="O28" s="76">
        <f>IF($D28=0,SUMIFS('RPS Targets (%)'!AF:AF,'RPS Targets (%)'!$B:$B,$A28)*INDEX('RPS-Applicable Sales %'!$B$3:$AF$52,MATCH($A28,'RPS-Applicable Sales %'!$A$3:$A$52,0),MATCH(O$2,'RPS-Applicable Sales %'!$B$2:$AF$2,0))*$G28,SUMIFS('RPS Targets (%)'!AF:AF,'RPS Targets (%)'!$B:$B,$A28)*INDEX('RPS-Applicable Sales %'!$B$3:$AF$52,MATCH($A28,'RPS-Applicable Sales %'!$A$3:$A$52,0),MATCH(O$2,'RPS-Applicable Sales %'!$B$2:$AF$2,0)))</f>
        <v>0</v>
      </c>
      <c r="P28" s="76">
        <f>IF($D28=0,SUMIFS('RPS Targets (%)'!AG:AG,'RPS Targets (%)'!$B:$B,$A28)*INDEX('RPS-Applicable Sales %'!$B$3:$AF$52,MATCH($A28,'RPS-Applicable Sales %'!$A$3:$A$52,0),MATCH(P$2,'RPS-Applicable Sales %'!$B$2:$AF$2,0))*$G28,SUMIFS('RPS Targets (%)'!AG:AG,'RPS Targets (%)'!$B:$B,$A28)*INDEX('RPS-Applicable Sales %'!$B$3:$AF$52,MATCH($A28,'RPS-Applicable Sales %'!$A$3:$A$52,0),MATCH(P$2,'RPS-Applicable Sales %'!$B$2:$AF$2,0)))</f>
        <v>0</v>
      </c>
      <c r="Q28" s="76">
        <f>IF($D28=0,SUMIFS('RPS Targets (%)'!AH:AH,'RPS Targets (%)'!$B:$B,$A28)*INDEX('RPS-Applicable Sales %'!$B$3:$AF$52,MATCH($A28,'RPS-Applicable Sales %'!$A$3:$A$52,0),MATCH(Q$2,'RPS-Applicable Sales %'!$B$2:$AF$2,0))*$G28,SUMIFS('RPS Targets (%)'!AH:AH,'RPS Targets (%)'!$B:$B,$A28)*INDEX('RPS-Applicable Sales %'!$B$3:$AF$52,MATCH($A28,'RPS-Applicable Sales %'!$A$3:$A$52,0),MATCH(Q$2,'RPS-Applicable Sales %'!$B$2:$AF$2,0)))</f>
        <v>0</v>
      </c>
      <c r="R28" s="76">
        <f>IF($D28=0,SUMIFS('RPS Targets (%)'!AI:AI,'RPS Targets (%)'!$B:$B,$A28)*INDEX('RPS-Applicable Sales %'!$B$3:$AF$52,MATCH($A28,'RPS-Applicable Sales %'!$A$3:$A$52,0),MATCH(R$2,'RPS-Applicable Sales %'!$B$2:$AF$2,0))*$G28,SUMIFS('RPS Targets (%)'!AI:AI,'RPS Targets (%)'!$B:$B,$A28)*INDEX('RPS-Applicable Sales %'!$B$3:$AF$52,MATCH($A28,'RPS-Applicable Sales %'!$A$3:$A$52,0),MATCH(R$2,'RPS-Applicable Sales %'!$B$2:$AF$2,0)))</f>
        <v>0</v>
      </c>
      <c r="S28" s="76">
        <f>IF($D28=0,SUMIFS('RPS Targets (%)'!AJ:AJ,'RPS Targets (%)'!$B:$B,$A28)*INDEX('RPS-Applicable Sales %'!$B$3:$AF$52,MATCH($A28,'RPS-Applicable Sales %'!$A$3:$A$52,0),MATCH(S$2,'RPS-Applicable Sales %'!$B$2:$AF$2,0))*$G28,SUMIFS('RPS Targets (%)'!AJ:AJ,'RPS Targets (%)'!$B:$B,$A28)*INDEX('RPS-Applicable Sales %'!$B$3:$AF$52,MATCH($A28,'RPS-Applicable Sales %'!$A$3:$A$52,0),MATCH(S$2,'RPS-Applicable Sales %'!$B$2:$AF$2,0)))</f>
        <v>0</v>
      </c>
      <c r="T28" s="76">
        <f>IF($D28=0,SUMIFS('RPS Targets (%)'!AK:AK,'RPS Targets (%)'!$B:$B,$A28)*INDEX('RPS-Applicable Sales %'!$B$3:$AF$52,MATCH($A28,'RPS-Applicable Sales %'!$A$3:$A$52,0),MATCH(T$2,'RPS-Applicable Sales %'!$B$2:$AF$2,0))*$G28,SUMIFS('RPS Targets (%)'!AK:AK,'RPS Targets (%)'!$B:$B,$A28)*INDEX('RPS-Applicable Sales %'!$B$3:$AF$52,MATCH($A28,'RPS-Applicable Sales %'!$A$3:$A$52,0),MATCH(T$2,'RPS-Applicable Sales %'!$B$2:$AF$2,0)))</f>
        <v>0</v>
      </c>
      <c r="U28" s="76">
        <f>IF($D28=0,SUMIFS('RPS Targets (%)'!AL:AL,'RPS Targets (%)'!$B:$B,$A28)*INDEX('RPS-Applicable Sales %'!$B$3:$AF$52,MATCH($A28,'RPS-Applicable Sales %'!$A$3:$A$52,0),MATCH(U$2,'RPS-Applicable Sales %'!$B$2:$AF$2,0))*$G28,SUMIFS('RPS Targets (%)'!AL:AL,'RPS Targets (%)'!$B:$B,$A28)*INDEX('RPS-Applicable Sales %'!$B$3:$AF$52,MATCH($A28,'RPS-Applicable Sales %'!$A$3:$A$52,0),MATCH(U$2,'RPS-Applicable Sales %'!$B$2:$AF$2,0)))</f>
        <v>0</v>
      </c>
      <c r="V28" s="76">
        <f>IF($D28=0,SUMIFS('RPS Targets (%)'!AM:AM,'RPS Targets (%)'!$B:$B,$A28)*INDEX('RPS-Applicable Sales %'!$B$3:$AF$52,MATCH($A28,'RPS-Applicable Sales %'!$A$3:$A$52,0),MATCH(V$2,'RPS-Applicable Sales %'!$B$2:$AF$2,0))*$G28,SUMIFS('RPS Targets (%)'!AM:AM,'RPS Targets (%)'!$B:$B,$A28)*INDEX('RPS-Applicable Sales %'!$B$3:$AF$52,MATCH($A28,'RPS-Applicable Sales %'!$A$3:$A$52,0),MATCH(V$2,'RPS-Applicable Sales %'!$B$2:$AF$2,0)))</f>
        <v>0</v>
      </c>
      <c r="W28" s="76">
        <f>IF($D28=0,SUMIFS('RPS Targets (%)'!AN:AN,'RPS Targets (%)'!$B:$B,$A28)*INDEX('RPS-Applicable Sales %'!$B$3:$AF$52,MATCH($A28,'RPS-Applicable Sales %'!$A$3:$A$52,0),MATCH(W$2,'RPS-Applicable Sales %'!$B$2:$AF$2,0))*$G28,SUMIFS('RPS Targets (%)'!AN:AN,'RPS Targets (%)'!$B:$B,$A28)*INDEX('RPS-Applicable Sales %'!$B$3:$AF$52,MATCH($A28,'RPS-Applicable Sales %'!$A$3:$A$52,0),MATCH(W$2,'RPS-Applicable Sales %'!$B$2:$AF$2,0)))</f>
        <v>0</v>
      </c>
      <c r="X28" s="76">
        <f>IF($D28=0,SUMIFS('RPS Targets (%)'!AO:AO,'RPS Targets (%)'!$B:$B,$A28)*INDEX('RPS-Applicable Sales %'!$B$3:$AF$52,MATCH($A28,'RPS-Applicable Sales %'!$A$3:$A$52,0),MATCH(X$2,'RPS-Applicable Sales %'!$B$2:$AF$2,0))*$G28,SUMIFS('RPS Targets (%)'!AO:AO,'RPS Targets (%)'!$B:$B,$A28)*INDEX('RPS-Applicable Sales %'!$B$3:$AF$52,MATCH($A28,'RPS-Applicable Sales %'!$A$3:$A$52,0),MATCH(X$2,'RPS-Applicable Sales %'!$B$2:$AF$2,0)))</f>
        <v>0</v>
      </c>
      <c r="Y28" s="76">
        <f>IF($D28=0,SUMIFS('RPS Targets (%)'!AP:AP,'RPS Targets (%)'!$B:$B,$A28)*INDEX('RPS-Applicable Sales %'!$B$3:$AF$52,MATCH($A28,'RPS-Applicable Sales %'!$A$3:$A$52,0),MATCH(Y$2,'RPS-Applicable Sales %'!$B$2:$AF$2,0))*$G28,SUMIFS('RPS Targets (%)'!AP:AP,'RPS Targets (%)'!$B:$B,$A28)*INDEX('RPS-Applicable Sales %'!$B$3:$AF$52,MATCH($A28,'RPS-Applicable Sales %'!$A$3:$A$52,0),MATCH(Y$2,'RPS-Applicable Sales %'!$B$2:$AF$2,0)))</f>
        <v>0</v>
      </c>
      <c r="Z28" s="76">
        <f>IF($D28=0,SUMIFS('RPS Targets (%)'!AQ:AQ,'RPS Targets (%)'!$B:$B,$A28)*INDEX('RPS-Applicable Sales %'!$B$3:$AF$52,MATCH($A28,'RPS-Applicable Sales %'!$A$3:$A$52,0),MATCH(Z$2,'RPS-Applicable Sales %'!$B$2:$AF$2,0))*$G28,SUMIFS('RPS Targets (%)'!AQ:AQ,'RPS Targets (%)'!$B:$B,$A28)*INDEX('RPS-Applicable Sales %'!$B$3:$AF$52,MATCH($A28,'RPS-Applicable Sales %'!$A$3:$A$52,0),MATCH(Z$2,'RPS-Applicable Sales %'!$B$2:$AF$2,0)))</f>
        <v>0</v>
      </c>
      <c r="AA28" s="76">
        <f>IF($D28=0,SUMIFS('RPS Targets (%)'!AR:AR,'RPS Targets (%)'!$B:$B,$A28)*INDEX('RPS-Applicable Sales %'!$B$3:$AF$52,MATCH($A28,'RPS-Applicable Sales %'!$A$3:$A$52,0),MATCH(AA$2,'RPS-Applicable Sales %'!$B$2:$AF$2,0))*$G28,SUMIFS('RPS Targets (%)'!AR:AR,'RPS Targets (%)'!$B:$B,$A28)*INDEX('RPS-Applicable Sales %'!$B$3:$AF$52,MATCH($A28,'RPS-Applicable Sales %'!$A$3:$A$52,0),MATCH(AA$2,'RPS-Applicable Sales %'!$B$2:$AF$2,0)))</f>
        <v>0</v>
      </c>
      <c r="AB28" s="76">
        <f>IF($D28=0,SUMIFS('RPS Targets (%)'!AS:AS,'RPS Targets (%)'!$B:$B,$A28)*INDEX('RPS-Applicable Sales %'!$B$3:$AF$52,MATCH($A28,'RPS-Applicable Sales %'!$A$3:$A$52,0),MATCH(AB$2,'RPS-Applicable Sales %'!$B$2:$AF$2,0))*$G28,SUMIFS('RPS Targets (%)'!AS:AS,'RPS Targets (%)'!$B:$B,$A28)*INDEX('RPS-Applicable Sales %'!$B$3:$AF$52,MATCH($A28,'RPS-Applicable Sales %'!$A$3:$A$52,0),MATCH(AB$2,'RPS-Applicable Sales %'!$B$2:$AF$2,0)))</f>
        <v>0</v>
      </c>
      <c r="AC28" s="76">
        <f>IF($D28=0,SUMIFS('RPS Targets (%)'!AT:AT,'RPS Targets (%)'!$B:$B,$A28)*INDEX('RPS-Applicable Sales %'!$B$3:$AF$52,MATCH($A28,'RPS-Applicable Sales %'!$A$3:$A$52,0),MATCH(AC$2,'RPS-Applicable Sales %'!$B$2:$AF$2,0))*$G28,SUMIFS('RPS Targets (%)'!AT:AT,'RPS Targets (%)'!$B:$B,$A28)*INDEX('RPS-Applicable Sales %'!$B$3:$AF$52,MATCH($A28,'RPS-Applicable Sales %'!$A$3:$A$52,0),MATCH(AC$2,'RPS-Applicable Sales %'!$B$2:$AF$2,0)))</f>
        <v>0</v>
      </c>
      <c r="AD28" s="76">
        <f>IF($D28=0,SUMIFS('RPS Targets (%)'!AU:AU,'RPS Targets (%)'!$B:$B,$A28)*INDEX('RPS-Applicable Sales %'!$B$3:$AF$52,MATCH($A28,'RPS-Applicable Sales %'!$A$3:$A$52,0),MATCH(AD$2,'RPS-Applicable Sales %'!$B$2:$AF$2,0))*$G28,SUMIFS('RPS Targets (%)'!AU:AU,'RPS Targets (%)'!$B:$B,$A28)*INDEX('RPS-Applicable Sales %'!$B$3:$AF$52,MATCH($A28,'RPS-Applicable Sales %'!$A$3:$A$52,0),MATCH(AD$2,'RPS-Applicable Sales %'!$B$2:$AF$2,0)))</f>
        <v>0</v>
      </c>
      <c r="AE28" s="76">
        <f>IF($D28=0,SUMIFS('RPS Targets (%)'!AV:AV,'RPS Targets (%)'!$B:$B,$A28)*INDEX('RPS-Applicable Sales %'!$B$3:$AF$52,MATCH($A28,'RPS-Applicable Sales %'!$A$3:$A$52,0),MATCH(AE$2,'RPS-Applicable Sales %'!$B$2:$AF$2,0))*$G28,SUMIFS('RPS Targets (%)'!AV:AV,'RPS Targets (%)'!$B:$B,$A28)*INDEX('RPS-Applicable Sales %'!$B$3:$AF$52,MATCH($A28,'RPS-Applicable Sales %'!$A$3:$A$52,0),MATCH(AE$2,'RPS-Applicable Sales %'!$B$2:$AF$2,0)))</f>
        <v>0</v>
      </c>
      <c r="AF28" s="76">
        <f>IF($D28=0,SUMIFS('RPS Targets (%)'!AW:AW,'RPS Targets (%)'!$B:$B,$A28)*INDEX('RPS-Applicable Sales %'!$B$3:$AF$52,MATCH($A28,'RPS-Applicable Sales %'!$A$3:$A$52,0),MATCH(AF$2,'RPS-Applicable Sales %'!$B$2:$AF$2,0))*$G28,SUMIFS('RPS Targets (%)'!AW:AW,'RPS Targets (%)'!$B:$B,$A28)*INDEX('RPS-Applicable Sales %'!$B$3:$AF$52,MATCH($A28,'RPS-Applicable Sales %'!$A$3:$A$52,0),MATCH(AF$2,'RPS-Applicable Sales %'!$B$2:$AF$2,0)))</f>
        <v>0</v>
      </c>
      <c r="AG28" s="76">
        <f>IF($D28=0,SUMIFS('RPS Targets (%)'!AX:AX,'RPS Targets (%)'!$B:$B,$A28)*INDEX('RPS-Applicable Sales %'!$B$3:$AF$52,MATCH($A28,'RPS-Applicable Sales %'!$A$3:$A$52,0),MATCH(AG$2,'RPS-Applicable Sales %'!$B$2:$AF$2,0))*$G28,SUMIFS('RPS Targets (%)'!AX:AX,'RPS Targets (%)'!$B:$B,$A28)*INDEX('RPS-Applicable Sales %'!$B$3:$AF$52,MATCH($A28,'RPS-Applicable Sales %'!$A$3:$A$52,0),MATCH(AG$2,'RPS-Applicable Sales %'!$B$2:$AF$2,0)))</f>
        <v>0</v>
      </c>
      <c r="AH28" s="76">
        <f>IF($D28=0,SUMIFS('RPS Targets (%)'!AY:AY,'RPS Targets (%)'!$B:$B,$A28)*INDEX('RPS-Applicable Sales %'!$B$3:$AF$52,MATCH($A28,'RPS-Applicable Sales %'!$A$3:$A$52,0),MATCH(AH$2,'RPS-Applicable Sales %'!$B$2:$AF$2,0))*$G28,SUMIFS('RPS Targets (%)'!AY:AY,'RPS Targets (%)'!$B:$B,$A28)*INDEX('RPS-Applicable Sales %'!$B$3:$AF$52,MATCH($A28,'RPS-Applicable Sales %'!$A$3:$A$52,0),MATCH(AH$2,'RPS-Applicable Sales %'!$B$2:$AF$2,0)))</f>
        <v>0</v>
      </c>
      <c r="AI28" s="76">
        <f>IF($D28=0,SUMIFS('RPS Targets (%)'!AZ:AZ,'RPS Targets (%)'!$B:$B,$A28)*INDEX('RPS-Applicable Sales %'!$B$3:$AF$52,MATCH($A28,'RPS-Applicable Sales %'!$A$3:$A$52,0),MATCH(AI$2,'RPS-Applicable Sales %'!$B$2:$AF$2,0))*$G28,SUMIFS('RPS Targets (%)'!AZ:AZ,'RPS Targets (%)'!$B:$B,$A28)*INDEX('RPS-Applicable Sales %'!$B$3:$AF$52,MATCH($A28,'RPS-Applicable Sales %'!$A$3:$A$52,0),MATCH(AI$2,'RPS-Applicable Sales %'!$B$2:$AF$2,0)))</f>
        <v>0</v>
      </c>
      <c r="AJ28" s="76">
        <f>IF($D28=0,SUMIFS('RPS Targets (%)'!BA:BA,'RPS Targets (%)'!$B:$B,$A28)*INDEX('RPS-Applicable Sales %'!$B$3:$AF$52,MATCH($A28,'RPS-Applicable Sales %'!$A$3:$A$52,0),MATCH(AJ$2,'RPS-Applicable Sales %'!$B$2:$AF$2,0))*$G28,SUMIFS('RPS Targets (%)'!BA:BA,'RPS Targets (%)'!$B:$B,$A28)*INDEX('RPS-Applicable Sales %'!$B$3:$AF$52,MATCH($A28,'RPS-Applicable Sales %'!$A$3:$A$52,0),MATCH(AJ$2,'RPS-Applicable Sales %'!$B$2:$AF$2,0)))</f>
        <v>0</v>
      </c>
      <c r="AK28" s="76">
        <f>IF($D28=0,SUMIFS('RPS Targets (%)'!BB:BB,'RPS Targets (%)'!$B:$B,$A28)*INDEX('RPS-Applicable Sales %'!$B$3:$AF$52,MATCH($A28,'RPS-Applicable Sales %'!$A$3:$A$52,0),MATCH(AK$2,'RPS-Applicable Sales %'!$B$2:$AF$2,0))*$G28,SUMIFS('RPS Targets (%)'!BB:BB,'RPS Targets (%)'!$B:$B,$A28)*INDEX('RPS-Applicable Sales %'!$B$3:$AF$52,MATCH($A28,'RPS-Applicable Sales %'!$A$3:$A$52,0),MATCH(AK$2,'RPS-Applicable Sales %'!$B$2:$AF$2,0)))</f>
        <v>0</v>
      </c>
      <c r="AL28" s="76">
        <f>IF($D28=0,SUMIFS('RPS Targets (%)'!BC:BC,'RPS Targets (%)'!$B:$B,$A28)*INDEX('RPS-Applicable Sales %'!$B$3:$AF$52,MATCH($A28,'RPS-Applicable Sales %'!$A$3:$A$52,0),MATCH(AL$2,'RPS-Applicable Sales %'!$B$2:$AF$2,0))*$G28,SUMIFS('RPS Targets (%)'!BC:BC,'RPS Targets (%)'!$B:$B,$A28)*INDEX('RPS-Applicable Sales %'!$B$3:$AF$52,MATCH($A28,'RPS-Applicable Sales %'!$A$3:$A$52,0),MATCH(AL$2,'RPS-Applicable Sales %'!$B$2:$AF$2,0)))</f>
        <v>0</v>
      </c>
    </row>
    <row r="29" spans="1:38" x14ac:dyDescent="0.25">
      <c r="A29" s="97" t="s">
        <v>88</v>
      </c>
      <c r="B29" s="97" t="b">
        <f>IFERROR(INDEX('RPS Targets (%)'!$A:$A,MATCH(A29,'RPS Targets (%)'!$B:$B,0)),FALSE)</f>
        <v>1</v>
      </c>
      <c r="C29" s="108">
        <f>MIN(SUMIFS('RPS-Applicable Sales'!C:C,'RPS-Applicable Sales'!$A:$A,$A29)/SUMIFS('Statewide Sales'!B:B,'Statewide Sales'!$A:$A,$A29),1)</f>
        <v>1</v>
      </c>
      <c r="D29" s="115">
        <f t="shared" si="0"/>
        <v>0</v>
      </c>
      <c r="E29" s="76">
        <f>IF(B29=TRUE,SUMIFS('SY RPS values'!$J$27:$BG$27,'SY RPS values'!$J$1:$BG$1,A29),0)</f>
        <v>0.1553021029325615</v>
      </c>
      <c r="F29" s="76">
        <f>SUMIFS('RPS Targets (%)'!Y:Y,'RPS Targets (%)'!$B:$B,$A29)</f>
        <v>0.1</v>
      </c>
      <c r="G29" s="108">
        <f t="shared" si="1"/>
        <v>1</v>
      </c>
      <c r="H29" s="103">
        <f>IF($D29=0,SUMIFS('RPS Targets (%)'!Y:Y,'RPS Targets (%)'!$B:$B,$A29)*INDEX('RPS-Applicable Sales %'!$B$3:$AF$52,MATCH($A29,'RPS-Applicable Sales %'!$A$3:$A$52,0),MATCH(H$2,'RPS-Applicable Sales %'!$B$2:$AF$2,0))*$G29,SUMIFS('RPS Targets (%)'!Y:Y,'RPS Targets (%)'!$B:$B,$A29)*INDEX('RPS-Applicable Sales %'!$B$3:$AF$52,MATCH($A29,'RPS-Applicable Sales %'!$A$3:$A$52,0),MATCH(H$2,'RPS-Applicable Sales %'!$B$2:$AF$2,0)))</f>
        <v>0.1</v>
      </c>
      <c r="I29" s="76">
        <f>IF($D29=0,SUMIFS('RPS Targets (%)'!Z:Z,'RPS Targets (%)'!$B:$B,$A29)*INDEX('RPS-Applicable Sales %'!$B$3:$AF$52,MATCH($A29,'RPS-Applicable Sales %'!$A$3:$A$52,0),MATCH(I$2,'RPS-Applicable Sales %'!$B$2:$AF$2,0))*$G29,SUMIFS('RPS Targets (%)'!Z:Z,'RPS Targets (%)'!$B:$B,$A29)*INDEX('RPS-Applicable Sales %'!$B$3:$AF$52,MATCH($A29,'RPS-Applicable Sales %'!$A$3:$A$52,0),MATCH(I$2,'RPS-Applicable Sales %'!$B$2:$AF$2,0)))</f>
        <v>0.11901030000206146</v>
      </c>
      <c r="J29" s="76">
        <f>IF($D29=0,SUMIFS('RPS Targets (%)'!AA:AA,'RPS Targets (%)'!$B:$B,$A29)*INDEX('RPS-Applicable Sales %'!$B$3:$AF$52,MATCH($A29,'RPS-Applicable Sales %'!$A$3:$A$52,0),MATCH(J$2,'RPS-Applicable Sales %'!$B$2:$AF$2,0))*$G29,SUMIFS('RPS Targets (%)'!AA:AA,'RPS Targets (%)'!$B:$B,$A29)*INDEX('RPS-Applicable Sales %'!$B$3:$AF$52,MATCH($A29,'RPS-Applicable Sales %'!$A$3:$A$52,0),MATCH(J$2,'RPS-Applicable Sales %'!$B$2:$AF$2,0)))</f>
        <v>0.11848464955639122</v>
      </c>
      <c r="K29" s="76">
        <f>IF($D29=0,SUMIFS('RPS Targets (%)'!AB:AB,'RPS Targets (%)'!$B:$B,$A29)*INDEX('RPS-Applicable Sales %'!$B$3:$AF$52,MATCH($A29,'RPS-Applicable Sales %'!$A$3:$A$52,0),MATCH(K$2,'RPS-Applicable Sales %'!$B$2:$AF$2,0))*$G29,SUMIFS('RPS Targets (%)'!AB:AB,'RPS Targets (%)'!$B:$B,$A29)*INDEX('RPS-Applicable Sales %'!$B$3:$AF$52,MATCH($A29,'RPS-Applicable Sales %'!$A$3:$A$52,0),MATCH(K$2,'RPS-Applicable Sales %'!$B$2:$AF$2,0)))</f>
        <v>0.11838759922203046</v>
      </c>
      <c r="L29" s="76">
        <f>IF($D29=0,SUMIFS('RPS Targets (%)'!AC:AC,'RPS Targets (%)'!$B:$B,$A29)*INDEX('RPS-Applicable Sales %'!$B$3:$AF$52,MATCH($A29,'RPS-Applicable Sales %'!$A$3:$A$52,0),MATCH(L$2,'RPS-Applicable Sales %'!$B$2:$AF$2,0))*$G29,SUMIFS('RPS Targets (%)'!AC:AC,'RPS Targets (%)'!$B:$B,$A29)*INDEX('RPS-Applicable Sales %'!$B$3:$AF$52,MATCH($A29,'RPS-Applicable Sales %'!$A$3:$A$52,0),MATCH(L$2,'RPS-Applicable Sales %'!$B$2:$AF$2,0)))</f>
        <v>0.11901030000206145</v>
      </c>
      <c r="M29" s="76">
        <f>IF($D29=0,SUMIFS('RPS Targets (%)'!AD:AD,'RPS Targets (%)'!$B:$B,$A29)*INDEX('RPS-Applicable Sales %'!$B$3:$AF$52,MATCH($A29,'RPS-Applicable Sales %'!$A$3:$A$52,0),MATCH(M$2,'RPS-Applicable Sales %'!$B$2:$AF$2,0))*$G29,SUMIFS('RPS Targets (%)'!AD:AD,'RPS Targets (%)'!$B:$B,$A29)*INDEX('RPS-Applicable Sales %'!$B$3:$AF$52,MATCH($A29,'RPS-Applicable Sales %'!$A$3:$A$52,0),MATCH(M$2,'RPS-Applicable Sales %'!$B$2:$AF$2,0)))</f>
        <v>0.11901030000206148</v>
      </c>
      <c r="N29" s="76">
        <f>IF($D29=0,SUMIFS('RPS Targets (%)'!AE:AE,'RPS Targets (%)'!$B:$B,$A29)*INDEX('RPS-Applicable Sales %'!$B$3:$AF$52,MATCH($A29,'RPS-Applicable Sales %'!$A$3:$A$52,0),MATCH(N$2,'RPS-Applicable Sales %'!$B$2:$AF$2,0))*$G29,SUMIFS('RPS Targets (%)'!AE:AE,'RPS Targets (%)'!$B:$B,$A29)*INDEX('RPS-Applicable Sales %'!$B$3:$AF$52,MATCH($A29,'RPS-Applicable Sales %'!$A$3:$A$52,0),MATCH(N$2,'RPS-Applicable Sales %'!$B$2:$AF$2,0)))</f>
        <v>0.11901030000206143</v>
      </c>
      <c r="O29" s="76">
        <f>IF($D29=0,SUMIFS('RPS Targets (%)'!AF:AF,'RPS Targets (%)'!$B:$B,$A29)*INDEX('RPS-Applicable Sales %'!$B$3:$AF$52,MATCH($A29,'RPS-Applicable Sales %'!$A$3:$A$52,0),MATCH(O$2,'RPS-Applicable Sales %'!$B$2:$AF$2,0))*$G29,SUMIFS('RPS Targets (%)'!AF:AF,'RPS Targets (%)'!$B:$B,$A29)*INDEX('RPS-Applicable Sales %'!$B$3:$AF$52,MATCH($A29,'RPS-Applicable Sales %'!$A$3:$A$52,0),MATCH(O$2,'RPS-Applicable Sales %'!$B$2:$AF$2,0)))</f>
        <v>0.11901030000206146</v>
      </c>
      <c r="P29" s="76">
        <f>IF($D29=0,SUMIFS('RPS Targets (%)'!AG:AG,'RPS Targets (%)'!$B:$B,$A29)*INDEX('RPS-Applicable Sales %'!$B$3:$AF$52,MATCH($A29,'RPS-Applicable Sales %'!$A$3:$A$52,0),MATCH(P$2,'RPS-Applicable Sales %'!$B$2:$AF$2,0))*$G29,SUMIFS('RPS Targets (%)'!AG:AG,'RPS Targets (%)'!$B:$B,$A29)*INDEX('RPS-Applicable Sales %'!$B$3:$AF$52,MATCH($A29,'RPS-Applicable Sales %'!$A$3:$A$52,0),MATCH(P$2,'RPS-Applicable Sales %'!$B$2:$AF$2,0)))</f>
        <v>0.11901030000206145</v>
      </c>
      <c r="Q29" s="76">
        <f>IF($D29=0,SUMIFS('RPS Targets (%)'!AH:AH,'RPS Targets (%)'!$B:$B,$A29)*INDEX('RPS-Applicable Sales %'!$B$3:$AF$52,MATCH($A29,'RPS-Applicable Sales %'!$A$3:$A$52,0),MATCH(Q$2,'RPS-Applicable Sales %'!$B$2:$AF$2,0))*$G29,SUMIFS('RPS Targets (%)'!AH:AH,'RPS Targets (%)'!$B:$B,$A29)*INDEX('RPS-Applicable Sales %'!$B$3:$AF$52,MATCH($A29,'RPS-Applicable Sales %'!$A$3:$A$52,0),MATCH(Q$2,'RPS-Applicable Sales %'!$B$2:$AF$2,0)))</f>
        <v>0.11901030000206145</v>
      </c>
      <c r="R29" s="76">
        <f>IF($D29=0,SUMIFS('RPS Targets (%)'!AI:AI,'RPS Targets (%)'!$B:$B,$A29)*INDEX('RPS-Applicable Sales %'!$B$3:$AF$52,MATCH($A29,'RPS-Applicable Sales %'!$A$3:$A$52,0),MATCH(R$2,'RPS-Applicable Sales %'!$B$2:$AF$2,0))*$G29,SUMIFS('RPS Targets (%)'!AI:AI,'RPS Targets (%)'!$B:$B,$A29)*INDEX('RPS-Applicable Sales %'!$B$3:$AF$52,MATCH($A29,'RPS-Applicable Sales %'!$A$3:$A$52,0),MATCH(R$2,'RPS-Applicable Sales %'!$B$2:$AF$2,0)))</f>
        <v>0.11901030000206148</v>
      </c>
      <c r="S29" s="76">
        <f>IF($D29=0,SUMIFS('RPS Targets (%)'!AJ:AJ,'RPS Targets (%)'!$B:$B,$A29)*INDEX('RPS-Applicable Sales %'!$B$3:$AF$52,MATCH($A29,'RPS-Applicable Sales %'!$A$3:$A$52,0),MATCH(S$2,'RPS-Applicable Sales %'!$B$2:$AF$2,0))*$G29,SUMIFS('RPS Targets (%)'!AJ:AJ,'RPS Targets (%)'!$B:$B,$A29)*INDEX('RPS-Applicable Sales %'!$B$3:$AF$52,MATCH($A29,'RPS-Applicable Sales %'!$A$3:$A$52,0),MATCH(S$2,'RPS-Applicable Sales %'!$B$2:$AF$2,0)))</f>
        <v>0.11901030000206146</v>
      </c>
      <c r="T29" s="76">
        <f>IF($D29=0,SUMIFS('RPS Targets (%)'!AK:AK,'RPS Targets (%)'!$B:$B,$A29)*INDEX('RPS-Applicable Sales %'!$B$3:$AF$52,MATCH($A29,'RPS-Applicable Sales %'!$A$3:$A$52,0),MATCH(T$2,'RPS-Applicable Sales %'!$B$2:$AF$2,0))*$G29,SUMIFS('RPS Targets (%)'!AK:AK,'RPS Targets (%)'!$B:$B,$A29)*INDEX('RPS-Applicable Sales %'!$B$3:$AF$52,MATCH($A29,'RPS-Applicable Sales %'!$A$3:$A$52,0),MATCH(T$2,'RPS-Applicable Sales %'!$B$2:$AF$2,0)))</f>
        <v>0.11901030000206148</v>
      </c>
      <c r="U29" s="76">
        <f>IF($D29=0,SUMIFS('RPS Targets (%)'!AL:AL,'RPS Targets (%)'!$B:$B,$A29)*INDEX('RPS-Applicable Sales %'!$B$3:$AF$52,MATCH($A29,'RPS-Applicable Sales %'!$A$3:$A$52,0),MATCH(U$2,'RPS-Applicable Sales %'!$B$2:$AF$2,0))*$G29,SUMIFS('RPS Targets (%)'!AL:AL,'RPS Targets (%)'!$B:$B,$A29)*INDEX('RPS-Applicable Sales %'!$B$3:$AF$52,MATCH($A29,'RPS-Applicable Sales %'!$A$3:$A$52,0),MATCH(U$2,'RPS-Applicable Sales %'!$B$2:$AF$2,0)))</f>
        <v>0.11901030000206146</v>
      </c>
      <c r="V29" s="76">
        <f>IF($D29=0,SUMIFS('RPS Targets (%)'!AM:AM,'RPS Targets (%)'!$B:$B,$A29)*INDEX('RPS-Applicable Sales %'!$B$3:$AF$52,MATCH($A29,'RPS-Applicable Sales %'!$A$3:$A$52,0),MATCH(V$2,'RPS-Applicable Sales %'!$B$2:$AF$2,0))*$G29,SUMIFS('RPS Targets (%)'!AM:AM,'RPS Targets (%)'!$B:$B,$A29)*INDEX('RPS-Applicable Sales %'!$B$3:$AF$52,MATCH($A29,'RPS-Applicable Sales %'!$A$3:$A$52,0),MATCH(V$2,'RPS-Applicable Sales %'!$B$2:$AF$2,0)))</f>
        <v>0.11901030000206148</v>
      </c>
      <c r="W29" s="76">
        <f>IF($D29=0,SUMIFS('RPS Targets (%)'!AN:AN,'RPS Targets (%)'!$B:$B,$A29)*INDEX('RPS-Applicable Sales %'!$B$3:$AF$52,MATCH($A29,'RPS-Applicable Sales %'!$A$3:$A$52,0),MATCH(W$2,'RPS-Applicable Sales %'!$B$2:$AF$2,0))*$G29,SUMIFS('RPS Targets (%)'!AN:AN,'RPS Targets (%)'!$B:$B,$A29)*INDEX('RPS-Applicable Sales %'!$B$3:$AF$52,MATCH($A29,'RPS-Applicable Sales %'!$A$3:$A$52,0),MATCH(W$2,'RPS-Applicable Sales %'!$B$2:$AF$2,0)))</f>
        <v>0.11901030000206145</v>
      </c>
      <c r="X29" s="76">
        <f>IF($D29=0,SUMIFS('RPS Targets (%)'!AO:AO,'RPS Targets (%)'!$B:$B,$A29)*INDEX('RPS-Applicable Sales %'!$B$3:$AF$52,MATCH($A29,'RPS-Applicable Sales %'!$A$3:$A$52,0),MATCH(X$2,'RPS-Applicable Sales %'!$B$2:$AF$2,0))*$G29,SUMIFS('RPS Targets (%)'!AO:AO,'RPS Targets (%)'!$B:$B,$A29)*INDEX('RPS-Applicable Sales %'!$B$3:$AF$52,MATCH($A29,'RPS-Applicable Sales %'!$A$3:$A$52,0),MATCH(X$2,'RPS-Applicable Sales %'!$B$2:$AF$2,0)))</f>
        <v>0.11901030000206143</v>
      </c>
      <c r="Y29" s="76">
        <f>IF($D29=0,SUMIFS('RPS Targets (%)'!AP:AP,'RPS Targets (%)'!$B:$B,$A29)*INDEX('RPS-Applicable Sales %'!$B$3:$AF$52,MATCH($A29,'RPS-Applicable Sales %'!$A$3:$A$52,0),MATCH(Y$2,'RPS-Applicable Sales %'!$B$2:$AF$2,0))*$G29,SUMIFS('RPS Targets (%)'!AP:AP,'RPS Targets (%)'!$B:$B,$A29)*INDEX('RPS-Applicable Sales %'!$B$3:$AF$52,MATCH($A29,'RPS-Applicable Sales %'!$A$3:$A$52,0),MATCH(Y$2,'RPS-Applicable Sales %'!$B$2:$AF$2,0)))</f>
        <v>0.11901030000206145</v>
      </c>
      <c r="Z29" s="76">
        <f>IF($D29=0,SUMIFS('RPS Targets (%)'!AQ:AQ,'RPS Targets (%)'!$B:$B,$A29)*INDEX('RPS-Applicable Sales %'!$B$3:$AF$52,MATCH($A29,'RPS-Applicable Sales %'!$A$3:$A$52,0),MATCH(Z$2,'RPS-Applicable Sales %'!$B$2:$AF$2,0))*$G29,SUMIFS('RPS Targets (%)'!AQ:AQ,'RPS Targets (%)'!$B:$B,$A29)*INDEX('RPS-Applicable Sales %'!$B$3:$AF$52,MATCH($A29,'RPS-Applicable Sales %'!$A$3:$A$52,0),MATCH(Z$2,'RPS-Applicable Sales %'!$B$2:$AF$2,0)))</f>
        <v>0.11901030000206148</v>
      </c>
      <c r="AA29" s="76">
        <f>IF($D29=0,SUMIFS('RPS Targets (%)'!AR:AR,'RPS Targets (%)'!$B:$B,$A29)*INDEX('RPS-Applicable Sales %'!$B$3:$AF$52,MATCH($A29,'RPS-Applicable Sales %'!$A$3:$A$52,0),MATCH(AA$2,'RPS-Applicable Sales %'!$B$2:$AF$2,0))*$G29,SUMIFS('RPS Targets (%)'!AR:AR,'RPS Targets (%)'!$B:$B,$A29)*INDEX('RPS-Applicable Sales %'!$B$3:$AF$52,MATCH($A29,'RPS-Applicable Sales %'!$A$3:$A$52,0),MATCH(AA$2,'RPS-Applicable Sales %'!$B$2:$AF$2,0)))</f>
        <v>0.11901030000206143</v>
      </c>
      <c r="AB29" s="76">
        <f>IF($D29=0,SUMIFS('RPS Targets (%)'!AS:AS,'RPS Targets (%)'!$B:$B,$A29)*INDEX('RPS-Applicable Sales %'!$B$3:$AF$52,MATCH($A29,'RPS-Applicable Sales %'!$A$3:$A$52,0),MATCH(AB$2,'RPS-Applicable Sales %'!$B$2:$AF$2,0))*$G29,SUMIFS('RPS Targets (%)'!AS:AS,'RPS Targets (%)'!$B:$B,$A29)*INDEX('RPS-Applicable Sales %'!$B$3:$AF$52,MATCH($A29,'RPS-Applicable Sales %'!$A$3:$A$52,0),MATCH(AB$2,'RPS-Applicable Sales %'!$B$2:$AF$2,0)))</f>
        <v>0.11901030000206146</v>
      </c>
      <c r="AC29" s="76">
        <f>IF($D29=0,SUMIFS('RPS Targets (%)'!AT:AT,'RPS Targets (%)'!$B:$B,$A29)*INDEX('RPS-Applicable Sales %'!$B$3:$AF$52,MATCH($A29,'RPS-Applicable Sales %'!$A$3:$A$52,0),MATCH(AC$2,'RPS-Applicable Sales %'!$B$2:$AF$2,0))*$G29,SUMIFS('RPS Targets (%)'!AT:AT,'RPS Targets (%)'!$B:$B,$A29)*INDEX('RPS-Applicable Sales %'!$B$3:$AF$52,MATCH($A29,'RPS-Applicable Sales %'!$A$3:$A$52,0),MATCH(AC$2,'RPS-Applicable Sales %'!$B$2:$AF$2,0)))</f>
        <v>0.11901030000206148</v>
      </c>
      <c r="AD29" s="76">
        <f>IF($D29=0,SUMIFS('RPS Targets (%)'!AU:AU,'RPS Targets (%)'!$B:$B,$A29)*INDEX('RPS-Applicable Sales %'!$B$3:$AF$52,MATCH($A29,'RPS-Applicable Sales %'!$A$3:$A$52,0),MATCH(AD$2,'RPS-Applicable Sales %'!$B$2:$AF$2,0))*$G29,SUMIFS('RPS Targets (%)'!AU:AU,'RPS Targets (%)'!$B:$B,$A29)*INDEX('RPS-Applicable Sales %'!$B$3:$AF$52,MATCH($A29,'RPS-Applicable Sales %'!$A$3:$A$52,0),MATCH(AD$2,'RPS-Applicable Sales %'!$B$2:$AF$2,0)))</f>
        <v>0.11901030000206146</v>
      </c>
      <c r="AE29" s="76">
        <f>IF($D29=0,SUMIFS('RPS Targets (%)'!AV:AV,'RPS Targets (%)'!$B:$B,$A29)*INDEX('RPS-Applicable Sales %'!$B$3:$AF$52,MATCH($A29,'RPS-Applicable Sales %'!$A$3:$A$52,0),MATCH(AE$2,'RPS-Applicable Sales %'!$B$2:$AF$2,0))*$G29,SUMIFS('RPS Targets (%)'!AV:AV,'RPS Targets (%)'!$B:$B,$A29)*INDEX('RPS-Applicable Sales %'!$B$3:$AF$52,MATCH($A29,'RPS-Applicable Sales %'!$A$3:$A$52,0),MATCH(AE$2,'RPS-Applicable Sales %'!$B$2:$AF$2,0)))</f>
        <v>0.11901030000206145</v>
      </c>
      <c r="AF29" s="76">
        <f>IF($D29=0,SUMIFS('RPS Targets (%)'!AW:AW,'RPS Targets (%)'!$B:$B,$A29)*INDEX('RPS-Applicable Sales %'!$B$3:$AF$52,MATCH($A29,'RPS-Applicable Sales %'!$A$3:$A$52,0),MATCH(AF$2,'RPS-Applicable Sales %'!$B$2:$AF$2,0))*$G29,SUMIFS('RPS Targets (%)'!AW:AW,'RPS Targets (%)'!$B:$B,$A29)*INDEX('RPS-Applicable Sales %'!$B$3:$AF$52,MATCH($A29,'RPS-Applicable Sales %'!$A$3:$A$52,0),MATCH(AF$2,'RPS-Applicable Sales %'!$B$2:$AF$2,0)))</f>
        <v>0.11901030000206145</v>
      </c>
      <c r="AG29" s="76">
        <f>IF($D29=0,SUMIFS('RPS Targets (%)'!AX:AX,'RPS Targets (%)'!$B:$B,$A29)*INDEX('RPS-Applicable Sales %'!$B$3:$AF$52,MATCH($A29,'RPS-Applicable Sales %'!$A$3:$A$52,0),MATCH(AG$2,'RPS-Applicable Sales %'!$B$2:$AF$2,0))*$G29,SUMIFS('RPS Targets (%)'!AX:AX,'RPS Targets (%)'!$B:$B,$A29)*INDEX('RPS-Applicable Sales %'!$B$3:$AF$52,MATCH($A29,'RPS-Applicable Sales %'!$A$3:$A$52,0),MATCH(AG$2,'RPS-Applicable Sales %'!$B$2:$AF$2,0)))</f>
        <v>0.11901030000206145</v>
      </c>
      <c r="AH29" s="76">
        <f>IF($D29=0,SUMIFS('RPS Targets (%)'!AY:AY,'RPS Targets (%)'!$B:$B,$A29)*INDEX('RPS-Applicable Sales %'!$B$3:$AF$52,MATCH($A29,'RPS-Applicable Sales %'!$A$3:$A$52,0),MATCH(AH$2,'RPS-Applicable Sales %'!$B$2:$AF$2,0))*$G29,SUMIFS('RPS Targets (%)'!AY:AY,'RPS Targets (%)'!$B:$B,$A29)*INDEX('RPS-Applicable Sales %'!$B$3:$AF$52,MATCH($A29,'RPS-Applicable Sales %'!$A$3:$A$52,0),MATCH(AH$2,'RPS-Applicable Sales %'!$B$2:$AF$2,0)))</f>
        <v>0.11901030000206146</v>
      </c>
      <c r="AI29" s="76">
        <f>IF($D29=0,SUMIFS('RPS Targets (%)'!AZ:AZ,'RPS Targets (%)'!$B:$B,$A29)*INDEX('RPS-Applicable Sales %'!$B$3:$AF$52,MATCH($A29,'RPS-Applicable Sales %'!$A$3:$A$52,0),MATCH(AI$2,'RPS-Applicable Sales %'!$B$2:$AF$2,0))*$G29,SUMIFS('RPS Targets (%)'!AZ:AZ,'RPS Targets (%)'!$B:$B,$A29)*INDEX('RPS-Applicable Sales %'!$B$3:$AF$52,MATCH($A29,'RPS-Applicable Sales %'!$A$3:$A$52,0),MATCH(AI$2,'RPS-Applicable Sales %'!$B$2:$AF$2,0)))</f>
        <v>0.11901030000206143</v>
      </c>
      <c r="AJ29" s="76">
        <f>IF($D29=0,SUMIFS('RPS Targets (%)'!BA:BA,'RPS Targets (%)'!$B:$B,$A29)*INDEX('RPS-Applicable Sales %'!$B$3:$AF$52,MATCH($A29,'RPS-Applicable Sales %'!$A$3:$A$52,0),MATCH(AJ$2,'RPS-Applicable Sales %'!$B$2:$AF$2,0))*$G29,SUMIFS('RPS Targets (%)'!BA:BA,'RPS Targets (%)'!$B:$B,$A29)*INDEX('RPS-Applicable Sales %'!$B$3:$AF$52,MATCH($A29,'RPS-Applicable Sales %'!$A$3:$A$52,0),MATCH(AJ$2,'RPS-Applicable Sales %'!$B$2:$AF$2,0)))</f>
        <v>0.11901030000206146</v>
      </c>
      <c r="AK29" s="76">
        <f>IF($D29=0,SUMIFS('RPS Targets (%)'!BB:BB,'RPS Targets (%)'!$B:$B,$A29)*INDEX('RPS-Applicable Sales %'!$B$3:$AF$52,MATCH($A29,'RPS-Applicable Sales %'!$A$3:$A$52,0),MATCH(AK$2,'RPS-Applicable Sales %'!$B$2:$AF$2,0))*$G29,SUMIFS('RPS Targets (%)'!BB:BB,'RPS Targets (%)'!$B:$B,$A29)*INDEX('RPS-Applicable Sales %'!$B$3:$AF$52,MATCH($A29,'RPS-Applicable Sales %'!$A$3:$A$52,0),MATCH(AK$2,'RPS-Applicable Sales %'!$B$2:$AF$2,0)))</f>
        <v>0.11901030000206146</v>
      </c>
      <c r="AL29" s="76">
        <f>IF($D29=0,SUMIFS('RPS Targets (%)'!BC:BC,'RPS Targets (%)'!$B:$B,$A29)*INDEX('RPS-Applicable Sales %'!$B$3:$AF$52,MATCH($A29,'RPS-Applicable Sales %'!$A$3:$A$52,0),MATCH(AL$2,'RPS-Applicable Sales %'!$B$2:$AF$2,0))*$G29,SUMIFS('RPS Targets (%)'!BC:BC,'RPS Targets (%)'!$B:$B,$A29)*INDEX('RPS-Applicable Sales %'!$B$3:$AF$52,MATCH($A29,'RPS-Applicable Sales %'!$A$3:$A$52,0),MATCH(AL$2,'RPS-Applicable Sales %'!$B$2:$AF$2,0)))</f>
        <v>0.11901030000206143</v>
      </c>
    </row>
    <row r="30" spans="1:38" x14ac:dyDescent="0.25">
      <c r="A30" s="97" t="s">
        <v>90</v>
      </c>
      <c r="B30" s="97" t="b">
        <f>IFERROR(INDEX('RPS Targets (%)'!$A:$A,MATCH(A30,'RPS Targets (%)'!$B:$B,0)),FALSE)</f>
        <v>0</v>
      </c>
      <c r="C30" s="108">
        <f>MIN(SUMIFS('RPS-Applicable Sales'!C:C,'RPS-Applicable Sales'!$A:$A,$A30)/SUMIFS('Statewide Sales'!B:B,'Statewide Sales'!$A:$A,$A30),1)</f>
        <v>0</v>
      </c>
      <c r="D30" s="115">
        <f t="shared" si="0"/>
        <v>0</v>
      </c>
      <c r="E30" s="76">
        <f>IF(B30=TRUE,SUMIFS('SY RPS values'!$J$27:$BG$27,'SY RPS values'!$J$1:$BG$1,A30),0)</f>
        <v>0</v>
      </c>
      <c r="F30" s="76">
        <f>SUMIFS('RPS Targets (%)'!Y:Y,'RPS Targets (%)'!$B:$B,$A30)</f>
        <v>0</v>
      </c>
      <c r="G30" s="108">
        <f t="shared" si="1"/>
        <v>0</v>
      </c>
      <c r="H30" s="103">
        <f>IF($D30=0,SUMIFS('RPS Targets (%)'!Y:Y,'RPS Targets (%)'!$B:$B,$A30)*INDEX('RPS-Applicable Sales %'!$B$3:$AF$52,MATCH($A30,'RPS-Applicable Sales %'!$A$3:$A$52,0),MATCH(H$2,'RPS-Applicable Sales %'!$B$2:$AF$2,0))*$G30,SUMIFS('RPS Targets (%)'!Y:Y,'RPS Targets (%)'!$B:$B,$A30)*INDEX('RPS-Applicable Sales %'!$B$3:$AF$52,MATCH($A30,'RPS-Applicable Sales %'!$A$3:$A$52,0),MATCH(H$2,'RPS-Applicable Sales %'!$B$2:$AF$2,0)))</f>
        <v>0</v>
      </c>
      <c r="I30" s="76">
        <f>IF($D30=0,SUMIFS('RPS Targets (%)'!Z:Z,'RPS Targets (%)'!$B:$B,$A30)*INDEX('RPS-Applicable Sales %'!$B$3:$AF$52,MATCH($A30,'RPS-Applicable Sales %'!$A$3:$A$52,0),MATCH(I$2,'RPS-Applicable Sales %'!$B$2:$AF$2,0))*$G30,SUMIFS('RPS Targets (%)'!Z:Z,'RPS Targets (%)'!$B:$B,$A30)*INDEX('RPS-Applicable Sales %'!$B$3:$AF$52,MATCH($A30,'RPS-Applicable Sales %'!$A$3:$A$52,0),MATCH(I$2,'RPS-Applicable Sales %'!$B$2:$AF$2,0)))</f>
        <v>0</v>
      </c>
      <c r="J30" s="76">
        <f>IF($D30=0,SUMIFS('RPS Targets (%)'!AA:AA,'RPS Targets (%)'!$B:$B,$A30)*INDEX('RPS-Applicable Sales %'!$B$3:$AF$52,MATCH($A30,'RPS-Applicable Sales %'!$A$3:$A$52,0),MATCH(J$2,'RPS-Applicable Sales %'!$B$2:$AF$2,0))*$G30,SUMIFS('RPS Targets (%)'!AA:AA,'RPS Targets (%)'!$B:$B,$A30)*INDEX('RPS-Applicable Sales %'!$B$3:$AF$52,MATCH($A30,'RPS-Applicable Sales %'!$A$3:$A$52,0),MATCH(J$2,'RPS-Applicable Sales %'!$B$2:$AF$2,0)))</f>
        <v>0</v>
      </c>
      <c r="K30" s="76">
        <f>IF($D30=0,SUMIFS('RPS Targets (%)'!AB:AB,'RPS Targets (%)'!$B:$B,$A30)*INDEX('RPS-Applicable Sales %'!$B$3:$AF$52,MATCH($A30,'RPS-Applicable Sales %'!$A$3:$A$52,0),MATCH(K$2,'RPS-Applicable Sales %'!$B$2:$AF$2,0))*$G30,SUMIFS('RPS Targets (%)'!AB:AB,'RPS Targets (%)'!$B:$B,$A30)*INDEX('RPS-Applicable Sales %'!$B$3:$AF$52,MATCH($A30,'RPS-Applicable Sales %'!$A$3:$A$52,0),MATCH(K$2,'RPS-Applicable Sales %'!$B$2:$AF$2,0)))</f>
        <v>0</v>
      </c>
      <c r="L30" s="76">
        <f>IF($D30=0,SUMIFS('RPS Targets (%)'!AC:AC,'RPS Targets (%)'!$B:$B,$A30)*INDEX('RPS-Applicable Sales %'!$B$3:$AF$52,MATCH($A30,'RPS-Applicable Sales %'!$A$3:$A$52,0),MATCH(L$2,'RPS-Applicable Sales %'!$B$2:$AF$2,0))*$G30,SUMIFS('RPS Targets (%)'!AC:AC,'RPS Targets (%)'!$B:$B,$A30)*INDEX('RPS-Applicable Sales %'!$B$3:$AF$52,MATCH($A30,'RPS-Applicable Sales %'!$A$3:$A$52,0),MATCH(L$2,'RPS-Applicable Sales %'!$B$2:$AF$2,0)))</f>
        <v>0</v>
      </c>
      <c r="M30" s="76">
        <f>IF($D30=0,SUMIFS('RPS Targets (%)'!AD:AD,'RPS Targets (%)'!$B:$B,$A30)*INDEX('RPS-Applicable Sales %'!$B$3:$AF$52,MATCH($A30,'RPS-Applicable Sales %'!$A$3:$A$52,0),MATCH(M$2,'RPS-Applicable Sales %'!$B$2:$AF$2,0))*$G30,SUMIFS('RPS Targets (%)'!AD:AD,'RPS Targets (%)'!$B:$B,$A30)*INDEX('RPS-Applicable Sales %'!$B$3:$AF$52,MATCH($A30,'RPS-Applicable Sales %'!$A$3:$A$52,0),MATCH(M$2,'RPS-Applicable Sales %'!$B$2:$AF$2,0)))</f>
        <v>0</v>
      </c>
      <c r="N30" s="76">
        <f>IF($D30=0,SUMIFS('RPS Targets (%)'!AE:AE,'RPS Targets (%)'!$B:$B,$A30)*INDEX('RPS-Applicable Sales %'!$B$3:$AF$52,MATCH($A30,'RPS-Applicable Sales %'!$A$3:$A$52,0),MATCH(N$2,'RPS-Applicable Sales %'!$B$2:$AF$2,0))*$G30,SUMIFS('RPS Targets (%)'!AE:AE,'RPS Targets (%)'!$B:$B,$A30)*INDEX('RPS-Applicable Sales %'!$B$3:$AF$52,MATCH($A30,'RPS-Applicable Sales %'!$A$3:$A$52,0),MATCH(N$2,'RPS-Applicable Sales %'!$B$2:$AF$2,0)))</f>
        <v>0</v>
      </c>
      <c r="O30" s="76">
        <f>IF($D30=0,SUMIFS('RPS Targets (%)'!AF:AF,'RPS Targets (%)'!$B:$B,$A30)*INDEX('RPS-Applicable Sales %'!$B$3:$AF$52,MATCH($A30,'RPS-Applicable Sales %'!$A$3:$A$52,0),MATCH(O$2,'RPS-Applicable Sales %'!$B$2:$AF$2,0))*$G30,SUMIFS('RPS Targets (%)'!AF:AF,'RPS Targets (%)'!$B:$B,$A30)*INDEX('RPS-Applicable Sales %'!$B$3:$AF$52,MATCH($A30,'RPS-Applicable Sales %'!$A$3:$A$52,0),MATCH(O$2,'RPS-Applicable Sales %'!$B$2:$AF$2,0)))</f>
        <v>0</v>
      </c>
      <c r="P30" s="76">
        <f>IF($D30=0,SUMIFS('RPS Targets (%)'!AG:AG,'RPS Targets (%)'!$B:$B,$A30)*INDEX('RPS-Applicable Sales %'!$B$3:$AF$52,MATCH($A30,'RPS-Applicable Sales %'!$A$3:$A$52,0),MATCH(P$2,'RPS-Applicable Sales %'!$B$2:$AF$2,0))*$G30,SUMIFS('RPS Targets (%)'!AG:AG,'RPS Targets (%)'!$B:$B,$A30)*INDEX('RPS-Applicable Sales %'!$B$3:$AF$52,MATCH($A30,'RPS-Applicable Sales %'!$A$3:$A$52,0),MATCH(P$2,'RPS-Applicable Sales %'!$B$2:$AF$2,0)))</f>
        <v>0</v>
      </c>
      <c r="Q30" s="76">
        <f>IF($D30=0,SUMIFS('RPS Targets (%)'!AH:AH,'RPS Targets (%)'!$B:$B,$A30)*INDEX('RPS-Applicable Sales %'!$B$3:$AF$52,MATCH($A30,'RPS-Applicable Sales %'!$A$3:$A$52,0),MATCH(Q$2,'RPS-Applicable Sales %'!$B$2:$AF$2,0))*$G30,SUMIFS('RPS Targets (%)'!AH:AH,'RPS Targets (%)'!$B:$B,$A30)*INDEX('RPS-Applicable Sales %'!$B$3:$AF$52,MATCH($A30,'RPS-Applicable Sales %'!$A$3:$A$52,0),MATCH(Q$2,'RPS-Applicable Sales %'!$B$2:$AF$2,0)))</f>
        <v>0</v>
      </c>
      <c r="R30" s="76">
        <f>IF($D30=0,SUMIFS('RPS Targets (%)'!AI:AI,'RPS Targets (%)'!$B:$B,$A30)*INDEX('RPS-Applicable Sales %'!$B$3:$AF$52,MATCH($A30,'RPS-Applicable Sales %'!$A$3:$A$52,0),MATCH(R$2,'RPS-Applicable Sales %'!$B$2:$AF$2,0))*$G30,SUMIFS('RPS Targets (%)'!AI:AI,'RPS Targets (%)'!$B:$B,$A30)*INDEX('RPS-Applicable Sales %'!$B$3:$AF$52,MATCH($A30,'RPS-Applicable Sales %'!$A$3:$A$52,0),MATCH(R$2,'RPS-Applicable Sales %'!$B$2:$AF$2,0)))</f>
        <v>0</v>
      </c>
      <c r="S30" s="76">
        <f>IF($D30=0,SUMIFS('RPS Targets (%)'!AJ:AJ,'RPS Targets (%)'!$B:$B,$A30)*INDEX('RPS-Applicable Sales %'!$B$3:$AF$52,MATCH($A30,'RPS-Applicable Sales %'!$A$3:$A$52,0),MATCH(S$2,'RPS-Applicable Sales %'!$B$2:$AF$2,0))*$G30,SUMIFS('RPS Targets (%)'!AJ:AJ,'RPS Targets (%)'!$B:$B,$A30)*INDEX('RPS-Applicable Sales %'!$B$3:$AF$52,MATCH($A30,'RPS-Applicable Sales %'!$A$3:$A$52,0),MATCH(S$2,'RPS-Applicable Sales %'!$B$2:$AF$2,0)))</f>
        <v>0</v>
      </c>
      <c r="T30" s="76">
        <f>IF($D30=0,SUMIFS('RPS Targets (%)'!AK:AK,'RPS Targets (%)'!$B:$B,$A30)*INDEX('RPS-Applicable Sales %'!$B$3:$AF$52,MATCH($A30,'RPS-Applicable Sales %'!$A$3:$A$52,0),MATCH(T$2,'RPS-Applicable Sales %'!$B$2:$AF$2,0))*$G30,SUMIFS('RPS Targets (%)'!AK:AK,'RPS Targets (%)'!$B:$B,$A30)*INDEX('RPS-Applicable Sales %'!$B$3:$AF$52,MATCH($A30,'RPS-Applicable Sales %'!$A$3:$A$52,0),MATCH(T$2,'RPS-Applicable Sales %'!$B$2:$AF$2,0)))</f>
        <v>0</v>
      </c>
      <c r="U30" s="76">
        <f>IF($D30=0,SUMIFS('RPS Targets (%)'!AL:AL,'RPS Targets (%)'!$B:$B,$A30)*INDEX('RPS-Applicable Sales %'!$B$3:$AF$52,MATCH($A30,'RPS-Applicable Sales %'!$A$3:$A$52,0),MATCH(U$2,'RPS-Applicable Sales %'!$B$2:$AF$2,0))*$G30,SUMIFS('RPS Targets (%)'!AL:AL,'RPS Targets (%)'!$B:$B,$A30)*INDEX('RPS-Applicable Sales %'!$B$3:$AF$52,MATCH($A30,'RPS-Applicable Sales %'!$A$3:$A$52,0),MATCH(U$2,'RPS-Applicable Sales %'!$B$2:$AF$2,0)))</f>
        <v>0</v>
      </c>
      <c r="V30" s="76">
        <f>IF($D30=0,SUMIFS('RPS Targets (%)'!AM:AM,'RPS Targets (%)'!$B:$B,$A30)*INDEX('RPS-Applicable Sales %'!$B$3:$AF$52,MATCH($A30,'RPS-Applicable Sales %'!$A$3:$A$52,0),MATCH(V$2,'RPS-Applicable Sales %'!$B$2:$AF$2,0))*$G30,SUMIFS('RPS Targets (%)'!AM:AM,'RPS Targets (%)'!$B:$B,$A30)*INDEX('RPS-Applicable Sales %'!$B$3:$AF$52,MATCH($A30,'RPS-Applicable Sales %'!$A$3:$A$52,0),MATCH(V$2,'RPS-Applicable Sales %'!$B$2:$AF$2,0)))</f>
        <v>0</v>
      </c>
      <c r="W30" s="76">
        <f>IF($D30=0,SUMIFS('RPS Targets (%)'!AN:AN,'RPS Targets (%)'!$B:$B,$A30)*INDEX('RPS-Applicable Sales %'!$B$3:$AF$52,MATCH($A30,'RPS-Applicable Sales %'!$A$3:$A$52,0),MATCH(W$2,'RPS-Applicable Sales %'!$B$2:$AF$2,0))*$G30,SUMIFS('RPS Targets (%)'!AN:AN,'RPS Targets (%)'!$B:$B,$A30)*INDEX('RPS-Applicable Sales %'!$B$3:$AF$52,MATCH($A30,'RPS-Applicable Sales %'!$A$3:$A$52,0),MATCH(W$2,'RPS-Applicable Sales %'!$B$2:$AF$2,0)))</f>
        <v>0</v>
      </c>
      <c r="X30" s="76">
        <f>IF($D30=0,SUMIFS('RPS Targets (%)'!AO:AO,'RPS Targets (%)'!$B:$B,$A30)*INDEX('RPS-Applicable Sales %'!$B$3:$AF$52,MATCH($A30,'RPS-Applicable Sales %'!$A$3:$A$52,0),MATCH(X$2,'RPS-Applicable Sales %'!$B$2:$AF$2,0))*$G30,SUMIFS('RPS Targets (%)'!AO:AO,'RPS Targets (%)'!$B:$B,$A30)*INDEX('RPS-Applicable Sales %'!$B$3:$AF$52,MATCH($A30,'RPS-Applicable Sales %'!$A$3:$A$52,0),MATCH(X$2,'RPS-Applicable Sales %'!$B$2:$AF$2,0)))</f>
        <v>0</v>
      </c>
      <c r="Y30" s="76">
        <f>IF($D30=0,SUMIFS('RPS Targets (%)'!AP:AP,'RPS Targets (%)'!$B:$B,$A30)*INDEX('RPS-Applicable Sales %'!$B$3:$AF$52,MATCH($A30,'RPS-Applicable Sales %'!$A$3:$A$52,0),MATCH(Y$2,'RPS-Applicable Sales %'!$B$2:$AF$2,0))*$G30,SUMIFS('RPS Targets (%)'!AP:AP,'RPS Targets (%)'!$B:$B,$A30)*INDEX('RPS-Applicable Sales %'!$B$3:$AF$52,MATCH($A30,'RPS-Applicable Sales %'!$A$3:$A$52,0),MATCH(Y$2,'RPS-Applicable Sales %'!$B$2:$AF$2,0)))</f>
        <v>0</v>
      </c>
      <c r="Z30" s="76">
        <f>IF($D30=0,SUMIFS('RPS Targets (%)'!AQ:AQ,'RPS Targets (%)'!$B:$B,$A30)*INDEX('RPS-Applicable Sales %'!$B$3:$AF$52,MATCH($A30,'RPS-Applicable Sales %'!$A$3:$A$52,0),MATCH(Z$2,'RPS-Applicable Sales %'!$B$2:$AF$2,0))*$G30,SUMIFS('RPS Targets (%)'!AQ:AQ,'RPS Targets (%)'!$B:$B,$A30)*INDEX('RPS-Applicable Sales %'!$B$3:$AF$52,MATCH($A30,'RPS-Applicable Sales %'!$A$3:$A$52,0),MATCH(Z$2,'RPS-Applicable Sales %'!$B$2:$AF$2,0)))</f>
        <v>0</v>
      </c>
      <c r="AA30" s="76">
        <f>IF($D30=0,SUMIFS('RPS Targets (%)'!AR:AR,'RPS Targets (%)'!$B:$B,$A30)*INDEX('RPS-Applicable Sales %'!$B$3:$AF$52,MATCH($A30,'RPS-Applicable Sales %'!$A$3:$A$52,0),MATCH(AA$2,'RPS-Applicable Sales %'!$B$2:$AF$2,0))*$G30,SUMIFS('RPS Targets (%)'!AR:AR,'RPS Targets (%)'!$B:$B,$A30)*INDEX('RPS-Applicable Sales %'!$B$3:$AF$52,MATCH($A30,'RPS-Applicable Sales %'!$A$3:$A$52,0),MATCH(AA$2,'RPS-Applicable Sales %'!$B$2:$AF$2,0)))</f>
        <v>0</v>
      </c>
      <c r="AB30" s="76">
        <f>IF($D30=0,SUMIFS('RPS Targets (%)'!AS:AS,'RPS Targets (%)'!$B:$B,$A30)*INDEX('RPS-Applicable Sales %'!$B$3:$AF$52,MATCH($A30,'RPS-Applicable Sales %'!$A$3:$A$52,0),MATCH(AB$2,'RPS-Applicable Sales %'!$B$2:$AF$2,0))*$G30,SUMIFS('RPS Targets (%)'!AS:AS,'RPS Targets (%)'!$B:$B,$A30)*INDEX('RPS-Applicable Sales %'!$B$3:$AF$52,MATCH($A30,'RPS-Applicable Sales %'!$A$3:$A$52,0),MATCH(AB$2,'RPS-Applicable Sales %'!$B$2:$AF$2,0)))</f>
        <v>0</v>
      </c>
      <c r="AC30" s="76">
        <f>IF($D30=0,SUMIFS('RPS Targets (%)'!AT:AT,'RPS Targets (%)'!$B:$B,$A30)*INDEX('RPS-Applicable Sales %'!$B$3:$AF$52,MATCH($A30,'RPS-Applicable Sales %'!$A$3:$A$52,0),MATCH(AC$2,'RPS-Applicable Sales %'!$B$2:$AF$2,0))*$G30,SUMIFS('RPS Targets (%)'!AT:AT,'RPS Targets (%)'!$B:$B,$A30)*INDEX('RPS-Applicable Sales %'!$B$3:$AF$52,MATCH($A30,'RPS-Applicable Sales %'!$A$3:$A$52,0),MATCH(AC$2,'RPS-Applicable Sales %'!$B$2:$AF$2,0)))</f>
        <v>0</v>
      </c>
      <c r="AD30" s="76">
        <f>IF($D30=0,SUMIFS('RPS Targets (%)'!AU:AU,'RPS Targets (%)'!$B:$B,$A30)*INDEX('RPS-Applicable Sales %'!$B$3:$AF$52,MATCH($A30,'RPS-Applicable Sales %'!$A$3:$A$52,0),MATCH(AD$2,'RPS-Applicable Sales %'!$B$2:$AF$2,0))*$G30,SUMIFS('RPS Targets (%)'!AU:AU,'RPS Targets (%)'!$B:$B,$A30)*INDEX('RPS-Applicable Sales %'!$B$3:$AF$52,MATCH($A30,'RPS-Applicable Sales %'!$A$3:$A$52,0),MATCH(AD$2,'RPS-Applicable Sales %'!$B$2:$AF$2,0)))</f>
        <v>0</v>
      </c>
      <c r="AE30" s="76">
        <f>IF($D30=0,SUMIFS('RPS Targets (%)'!AV:AV,'RPS Targets (%)'!$B:$B,$A30)*INDEX('RPS-Applicable Sales %'!$B$3:$AF$52,MATCH($A30,'RPS-Applicable Sales %'!$A$3:$A$52,0),MATCH(AE$2,'RPS-Applicable Sales %'!$B$2:$AF$2,0))*$G30,SUMIFS('RPS Targets (%)'!AV:AV,'RPS Targets (%)'!$B:$B,$A30)*INDEX('RPS-Applicable Sales %'!$B$3:$AF$52,MATCH($A30,'RPS-Applicable Sales %'!$A$3:$A$52,0),MATCH(AE$2,'RPS-Applicable Sales %'!$B$2:$AF$2,0)))</f>
        <v>0</v>
      </c>
      <c r="AF30" s="76">
        <f>IF($D30=0,SUMIFS('RPS Targets (%)'!AW:AW,'RPS Targets (%)'!$B:$B,$A30)*INDEX('RPS-Applicable Sales %'!$B$3:$AF$52,MATCH($A30,'RPS-Applicable Sales %'!$A$3:$A$52,0),MATCH(AF$2,'RPS-Applicable Sales %'!$B$2:$AF$2,0))*$G30,SUMIFS('RPS Targets (%)'!AW:AW,'RPS Targets (%)'!$B:$B,$A30)*INDEX('RPS-Applicable Sales %'!$B$3:$AF$52,MATCH($A30,'RPS-Applicable Sales %'!$A$3:$A$52,0),MATCH(AF$2,'RPS-Applicable Sales %'!$B$2:$AF$2,0)))</f>
        <v>0</v>
      </c>
      <c r="AG30" s="76">
        <f>IF($D30=0,SUMIFS('RPS Targets (%)'!AX:AX,'RPS Targets (%)'!$B:$B,$A30)*INDEX('RPS-Applicable Sales %'!$B$3:$AF$52,MATCH($A30,'RPS-Applicable Sales %'!$A$3:$A$52,0),MATCH(AG$2,'RPS-Applicable Sales %'!$B$2:$AF$2,0))*$G30,SUMIFS('RPS Targets (%)'!AX:AX,'RPS Targets (%)'!$B:$B,$A30)*INDEX('RPS-Applicable Sales %'!$B$3:$AF$52,MATCH($A30,'RPS-Applicable Sales %'!$A$3:$A$52,0),MATCH(AG$2,'RPS-Applicable Sales %'!$B$2:$AF$2,0)))</f>
        <v>0</v>
      </c>
      <c r="AH30" s="76">
        <f>IF($D30=0,SUMIFS('RPS Targets (%)'!AY:AY,'RPS Targets (%)'!$B:$B,$A30)*INDEX('RPS-Applicable Sales %'!$B$3:$AF$52,MATCH($A30,'RPS-Applicable Sales %'!$A$3:$A$52,0),MATCH(AH$2,'RPS-Applicable Sales %'!$B$2:$AF$2,0))*$G30,SUMIFS('RPS Targets (%)'!AY:AY,'RPS Targets (%)'!$B:$B,$A30)*INDEX('RPS-Applicable Sales %'!$B$3:$AF$52,MATCH($A30,'RPS-Applicable Sales %'!$A$3:$A$52,0),MATCH(AH$2,'RPS-Applicable Sales %'!$B$2:$AF$2,0)))</f>
        <v>0</v>
      </c>
      <c r="AI30" s="76">
        <f>IF($D30=0,SUMIFS('RPS Targets (%)'!AZ:AZ,'RPS Targets (%)'!$B:$B,$A30)*INDEX('RPS-Applicable Sales %'!$B$3:$AF$52,MATCH($A30,'RPS-Applicable Sales %'!$A$3:$A$52,0),MATCH(AI$2,'RPS-Applicable Sales %'!$B$2:$AF$2,0))*$G30,SUMIFS('RPS Targets (%)'!AZ:AZ,'RPS Targets (%)'!$B:$B,$A30)*INDEX('RPS-Applicable Sales %'!$B$3:$AF$52,MATCH($A30,'RPS-Applicable Sales %'!$A$3:$A$52,0),MATCH(AI$2,'RPS-Applicable Sales %'!$B$2:$AF$2,0)))</f>
        <v>0</v>
      </c>
      <c r="AJ30" s="76">
        <f>IF($D30=0,SUMIFS('RPS Targets (%)'!BA:BA,'RPS Targets (%)'!$B:$B,$A30)*INDEX('RPS-Applicable Sales %'!$B$3:$AF$52,MATCH($A30,'RPS-Applicable Sales %'!$A$3:$A$52,0),MATCH(AJ$2,'RPS-Applicable Sales %'!$B$2:$AF$2,0))*$G30,SUMIFS('RPS Targets (%)'!BA:BA,'RPS Targets (%)'!$B:$B,$A30)*INDEX('RPS-Applicable Sales %'!$B$3:$AF$52,MATCH($A30,'RPS-Applicable Sales %'!$A$3:$A$52,0),MATCH(AJ$2,'RPS-Applicable Sales %'!$B$2:$AF$2,0)))</f>
        <v>0</v>
      </c>
      <c r="AK30" s="76">
        <f>IF($D30=0,SUMIFS('RPS Targets (%)'!BB:BB,'RPS Targets (%)'!$B:$B,$A30)*INDEX('RPS-Applicable Sales %'!$B$3:$AF$52,MATCH($A30,'RPS-Applicable Sales %'!$A$3:$A$52,0),MATCH(AK$2,'RPS-Applicable Sales %'!$B$2:$AF$2,0))*$G30,SUMIFS('RPS Targets (%)'!BB:BB,'RPS Targets (%)'!$B:$B,$A30)*INDEX('RPS-Applicable Sales %'!$B$3:$AF$52,MATCH($A30,'RPS-Applicable Sales %'!$A$3:$A$52,0),MATCH(AK$2,'RPS-Applicable Sales %'!$B$2:$AF$2,0)))</f>
        <v>0</v>
      </c>
      <c r="AL30" s="76">
        <f>IF($D30=0,SUMIFS('RPS Targets (%)'!BC:BC,'RPS Targets (%)'!$B:$B,$A30)*INDEX('RPS-Applicable Sales %'!$B$3:$AF$52,MATCH($A30,'RPS-Applicable Sales %'!$A$3:$A$52,0),MATCH(AL$2,'RPS-Applicable Sales %'!$B$2:$AF$2,0))*$G30,SUMIFS('RPS Targets (%)'!BC:BC,'RPS Targets (%)'!$B:$B,$A30)*INDEX('RPS-Applicable Sales %'!$B$3:$AF$52,MATCH($A30,'RPS-Applicable Sales %'!$A$3:$A$52,0),MATCH(AL$2,'RPS-Applicable Sales %'!$B$2:$AF$2,0)))</f>
        <v>0</v>
      </c>
    </row>
    <row r="31" spans="1:38" x14ac:dyDescent="0.25">
      <c r="A31" s="97" t="s">
        <v>71</v>
      </c>
      <c r="B31" s="97" t="b">
        <f>IFERROR(INDEX('RPS Targets (%)'!$A:$A,MATCH(A31,'RPS Targets (%)'!$B:$B,0)),FALSE)</f>
        <v>1</v>
      </c>
      <c r="C31" s="108">
        <f>MIN(SUMIFS('RPS-Applicable Sales'!C:C,'RPS-Applicable Sales'!$A:$A,$A31)/SUMIFS('Statewide Sales'!B:B,'Statewide Sales'!$A:$A,$A31),1)</f>
        <v>0</v>
      </c>
      <c r="D31" s="115">
        <f t="shared" si="0"/>
        <v>1</v>
      </c>
      <c r="E31" s="76">
        <f>IF(B31=TRUE,SUMIFS('SY RPS values'!$J$27:$BG$27,'SY RPS values'!$J$1:$BG$1,A31),0)</f>
        <v>0.28898564374881325</v>
      </c>
      <c r="F31" s="76">
        <f>SUMIFS('RPS Targets (%)'!Y:Y,'RPS Targets (%)'!$B:$B,$A31)</f>
        <v>0</v>
      </c>
      <c r="G31" s="108">
        <f t="shared" si="1"/>
        <v>0</v>
      </c>
      <c r="H31" s="103">
        <f>IF($D31=0,SUMIFS('RPS Targets (%)'!Y:Y,'RPS Targets (%)'!$B:$B,$A31)*INDEX('RPS-Applicable Sales %'!$B$3:$AF$52,MATCH($A31,'RPS-Applicable Sales %'!$A$3:$A$52,0),MATCH(H$2,'RPS-Applicable Sales %'!$B$2:$AF$2,0))*$G31,SUMIFS('RPS Targets (%)'!Y:Y,'RPS Targets (%)'!$B:$B,$A31)*INDEX('RPS-Applicable Sales %'!$B$3:$AF$52,MATCH($A31,'RPS-Applicable Sales %'!$A$3:$A$52,0),MATCH(H$2,'RPS-Applicable Sales %'!$B$2:$AF$2,0)))</f>
        <v>0</v>
      </c>
      <c r="I31" s="76">
        <f>IF($D31=0,SUMIFS('RPS Targets (%)'!Z:Z,'RPS Targets (%)'!$B:$B,$A31)*INDEX('RPS-Applicable Sales %'!$B$3:$AF$52,MATCH($A31,'RPS-Applicable Sales %'!$A$3:$A$52,0),MATCH(I$2,'RPS-Applicable Sales %'!$B$2:$AF$2,0))*$G31,SUMIFS('RPS Targets (%)'!Z:Z,'RPS Targets (%)'!$B:$B,$A31)*INDEX('RPS-Applicable Sales %'!$B$3:$AF$52,MATCH($A31,'RPS-Applicable Sales %'!$A$3:$A$52,0),MATCH(I$2,'RPS-Applicable Sales %'!$B$2:$AF$2,0)))</f>
        <v>0</v>
      </c>
      <c r="J31" s="76">
        <f>IF($D31=0,SUMIFS('RPS Targets (%)'!AA:AA,'RPS Targets (%)'!$B:$B,$A31)*INDEX('RPS-Applicable Sales %'!$B$3:$AF$52,MATCH($A31,'RPS-Applicable Sales %'!$A$3:$A$52,0),MATCH(J$2,'RPS-Applicable Sales %'!$B$2:$AF$2,0))*$G31,SUMIFS('RPS Targets (%)'!AA:AA,'RPS Targets (%)'!$B:$B,$A31)*INDEX('RPS-Applicable Sales %'!$B$3:$AF$52,MATCH($A31,'RPS-Applicable Sales %'!$A$3:$A$52,0),MATCH(J$2,'RPS-Applicable Sales %'!$B$2:$AF$2,0)))</f>
        <v>0</v>
      </c>
      <c r="K31" s="76">
        <f>IF($D31=0,SUMIFS('RPS Targets (%)'!AB:AB,'RPS Targets (%)'!$B:$B,$A31)*INDEX('RPS-Applicable Sales %'!$B$3:$AF$52,MATCH($A31,'RPS-Applicable Sales %'!$A$3:$A$52,0),MATCH(K$2,'RPS-Applicable Sales %'!$B$2:$AF$2,0))*$G31,SUMIFS('RPS Targets (%)'!AB:AB,'RPS Targets (%)'!$B:$B,$A31)*INDEX('RPS-Applicable Sales %'!$B$3:$AF$52,MATCH($A31,'RPS-Applicable Sales %'!$A$3:$A$52,0),MATCH(K$2,'RPS-Applicable Sales %'!$B$2:$AF$2,0)))</f>
        <v>0</v>
      </c>
      <c r="L31" s="76">
        <f>IF($D31=0,SUMIFS('RPS Targets (%)'!AC:AC,'RPS Targets (%)'!$B:$B,$A31)*INDEX('RPS-Applicable Sales %'!$B$3:$AF$52,MATCH($A31,'RPS-Applicable Sales %'!$A$3:$A$52,0),MATCH(L$2,'RPS-Applicable Sales %'!$B$2:$AF$2,0))*$G31,SUMIFS('RPS Targets (%)'!AC:AC,'RPS Targets (%)'!$B:$B,$A31)*INDEX('RPS-Applicable Sales %'!$B$3:$AF$52,MATCH($A31,'RPS-Applicable Sales %'!$A$3:$A$52,0),MATCH(L$2,'RPS-Applicable Sales %'!$B$2:$AF$2,0)))</f>
        <v>0</v>
      </c>
      <c r="M31" s="76">
        <f>IF($D31=0,SUMIFS('RPS Targets (%)'!AD:AD,'RPS Targets (%)'!$B:$B,$A31)*INDEX('RPS-Applicable Sales %'!$B$3:$AF$52,MATCH($A31,'RPS-Applicable Sales %'!$A$3:$A$52,0),MATCH(M$2,'RPS-Applicable Sales %'!$B$2:$AF$2,0))*$G31,SUMIFS('RPS Targets (%)'!AD:AD,'RPS Targets (%)'!$B:$B,$A31)*INDEX('RPS-Applicable Sales %'!$B$3:$AF$52,MATCH($A31,'RPS-Applicable Sales %'!$A$3:$A$52,0),MATCH(M$2,'RPS-Applicable Sales %'!$B$2:$AF$2,0)))</f>
        <v>0</v>
      </c>
      <c r="N31" s="76">
        <f>IF($D31=0,SUMIFS('RPS Targets (%)'!AE:AE,'RPS Targets (%)'!$B:$B,$A31)*INDEX('RPS-Applicable Sales %'!$B$3:$AF$52,MATCH($A31,'RPS-Applicable Sales %'!$A$3:$A$52,0),MATCH(N$2,'RPS-Applicable Sales %'!$B$2:$AF$2,0))*$G31,SUMIFS('RPS Targets (%)'!AE:AE,'RPS Targets (%)'!$B:$B,$A31)*INDEX('RPS-Applicable Sales %'!$B$3:$AF$52,MATCH($A31,'RPS-Applicable Sales %'!$A$3:$A$52,0),MATCH(N$2,'RPS-Applicable Sales %'!$B$2:$AF$2,0)))</f>
        <v>0</v>
      </c>
      <c r="O31" s="76">
        <f>IF($D31=0,SUMIFS('RPS Targets (%)'!AF:AF,'RPS Targets (%)'!$B:$B,$A31)*INDEX('RPS-Applicable Sales %'!$B$3:$AF$52,MATCH($A31,'RPS-Applicable Sales %'!$A$3:$A$52,0),MATCH(O$2,'RPS-Applicable Sales %'!$B$2:$AF$2,0))*$G31,SUMIFS('RPS Targets (%)'!AF:AF,'RPS Targets (%)'!$B:$B,$A31)*INDEX('RPS-Applicable Sales %'!$B$3:$AF$52,MATCH($A31,'RPS-Applicable Sales %'!$A$3:$A$52,0),MATCH(O$2,'RPS-Applicable Sales %'!$B$2:$AF$2,0)))</f>
        <v>0</v>
      </c>
      <c r="P31" s="76">
        <f>IF($D31=0,SUMIFS('RPS Targets (%)'!AG:AG,'RPS Targets (%)'!$B:$B,$A31)*INDEX('RPS-Applicable Sales %'!$B$3:$AF$52,MATCH($A31,'RPS-Applicable Sales %'!$A$3:$A$52,0),MATCH(P$2,'RPS-Applicable Sales %'!$B$2:$AF$2,0))*$G31,SUMIFS('RPS Targets (%)'!AG:AG,'RPS Targets (%)'!$B:$B,$A31)*INDEX('RPS-Applicable Sales %'!$B$3:$AF$52,MATCH($A31,'RPS-Applicable Sales %'!$A$3:$A$52,0),MATCH(P$2,'RPS-Applicable Sales %'!$B$2:$AF$2,0)))</f>
        <v>0</v>
      </c>
      <c r="Q31" s="76">
        <f>IF($D31=0,SUMIFS('RPS Targets (%)'!AH:AH,'RPS Targets (%)'!$B:$B,$A31)*INDEX('RPS-Applicable Sales %'!$B$3:$AF$52,MATCH($A31,'RPS-Applicable Sales %'!$A$3:$A$52,0),MATCH(Q$2,'RPS-Applicable Sales %'!$B$2:$AF$2,0))*$G31,SUMIFS('RPS Targets (%)'!AH:AH,'RPS Targets (%)'!$B:$B,$A31)*INDEX('RPS-Applicable Sales %'!$B$3:$AF$52,MATCH($A31,'RPS-Applicable Sales %'!$A$3:$A$52,0),MATCH(Q$2,'RPS-Applicable Sales %'!$B$2:$AF$2,0)))</f>
        <v>0</v>
      </c>
      <c r="R31" s="76">
        <f>IF($D31=0,SUMIFS('RPS Targets (%)'!AI:AI,'RPS Targets (%)'!$B:$B,$A31)*INDEX('RPS-Applicable Sales %'!$B$3:$AF$52,MATCH($A31,'RPS-Applicable Sales %'!$A$3:$A$52,0),MATCH(R$2,'RPS-Applicable Sales %'!$B$2:$AF$2,0))*$G31,SUMIFS('RPS Targets (%)'!AI:AI,'RPS Targets (%)'!$B:$B,$A31)*INDEX('RPS-Applicable Sales %'!$B$3:$AF$52,MATCH($A31,'RPS-Applicable Sales %'!$A$3:$A$52,0),MATCH(R$2,'RPS-Applicable Sales %'!$B$2:$AF$2,0)))</f>
        <v>0</v>
      </c>
      <c r="S31" s="76">
        <f>IF($D31=0,SUMIFS('RPS Targets (%)'!AJ:AJ,'RPS Targets (%)'!$B:$B,$A31)*INDEX('RPS-Applicable Sales %'!$B$3:$AF$52,MATCH($A31,'RPS-Applicable Sales %'!$A$3:$A$52,0),MATCH(S$2,'RPS-Applicable Sales %'!$B$2:$AF$2,0))*$G31,SUMIFS('RPS Targets (%)'!AJ:AJ,'RPS Targets (%)'!$B:$B,$A31)*INDEX('RPS-Applicable Sales %'!$B$3:$AF$52,MATCH($A31,'RPS-Applicable Sales %'!$A$3:$A$52,0),MATCH(S$2,'RPS-Applicable Sales %'!$B$2:$AF$2,0)))</f>
        <v>0</v>
      </c>
      <c r="T31" s="76">
        <f>IF($D31=0,SUMIFS('RPS Targets (%)'!AK:AK,'RPS Targets (%)'!$B:$B,$A31)*INDEX('RPS-Applicable Sales %'!$B$3:$AF$52,MATCH($A31,'RPS-Applicable Sales %'!$A$3:$A$52,0),MATCH(T$2,'RPS-Applicable Sales %'!$B$2:$AF$2,0))*$G31,SUMIFS('RPS Targets (%)'!AK:AK,'RPS Targets (%)'!$B:$B,$A31)*INDEX('RPS-Applicable Sales %'!$B$3:$AF$52,MATCH($A31,'RPS-Applicable Sales %'!$A$3:$A$52,0),MATCH(T$2,'RPS-Applicable Sales %'!$B$2:$AF$2,0)))</f>
        <v>0</v>
      </c>
      <c r="U31" s="76">
        <f>IF($D31=0,SUMIFS('RPS Targets (%)'!AL:AL,'RPS Targets (%)'!$B:$B,$A31)*INDEX('RPS-Applicable Sales %'!$B$3:$AF$52,MATCH($A31,'RPS-Applicable Sales %'!$A$3:$A$52,0),MATCH(U$2,'RPS-Applicable Sales %'!$B$2:$AF$2,0))*$G31,SUMIFS('RPS Targets (%)'!AL:AL,'RPS Targets (%)'!$B:$B,$A31)*INDEX('RPS-Applicable Sales %'!$B$3:$AF$52,MATCH($A31,'RPS-Applicable Sales %'!$A$3:$A$52,0),MATCH(U$2,'RPS-Applicable Sales %'!$B$2:$AF$2,0)))</f>
        <v>0</v>
      </c>
      <c r="V31" s="76">
        <f>IF($D31=0,SUMIFS('RPS Targets (%)'!AM:AM,'RPS Targets (%)'!$B:$B,$A31)*INDEX('RPS-Applicable Sales %'!$B$3:$AF$52,MATCH($A31,'RPS-Applicable Sales %'!$A$3:$A$52,0),MATCH(V$2,'RPS-Applicable Sales %'!$B$2:$AF$2,0))*$G31,SUMIFS('RPS Targets (%)'!AM:AM,'RPS Targets (%)'!$B:$B,$A31)*INDEX('RPS-Applicable Sales %'!$B$3:$AF$52,MATCH($A31,'RPS-Applicable Sales %'!$A$3:$A$52,0),MATCH(V$2,'RPS-Applicable Sales %'!$B$2:$AF$2,0)))</f>
        <v>0</v>
      </c>
      <c r="W31" s="76">
        <f>IF($D31=0,SUMIFS('RPS Targets (%)'!AN:AN,'RPS Targets (%)'!$B:$B,$A31)*INDEX('RPS-Applicable Sales %'!$B$3:$AF$52,MATCH($A31,'RPS-Applicable Sales %'!$A$3:$A$52,0),MATCH(W$2,'RPS-Applicable Sales %'!$B$2:$AF$2,0))*$G31,SUMIFS('RPS Targets (%)'!AN:AN,'RPS Targets (%)'!$B:$B,$A31)*INDEX('RPS-Applicable Sales %'!$B$3:$AF$52,MATCH($A31,'RPS-Applicable Sales %'!$A$3:$A$52,0),MATCH(W$2,'RPS-Applicable Sales %'!$B$2:$AF$2,0)))</f>
        <v>0</v>
      </c>
      <c r="X31" s="76">
        <f>IF($D31=0,SUMIFS('RPS Targets (%)'!AO:AO,'RPS Targets (%)'!$B:$B,$A31)*INDEX('RPS-Applicable Sales %'!$B$3:$AF$52,MATCH($A31,'RPS-Applicable Sales %'!$A$3:$A$52,0),MATCH(X$2,'RPS-Applicable Sales %'!$B$2:$AF$2,0))*$G31,SUMIFS('RPS Targets (%)'!AO:AO,'RPS Targets (%)'!$B:$B,$A31)*INDEX('RPS-Applicable Sales %'!$B$3:$AF$52,MATCH($A31,'RPS-Applicable Sales %'!$A$3:$A$52,0),MATCH(X$2,'RPS-Applicable Sales %'!$B$2:$AF$2,0)))</f>
        <v>0</v>
      </c>
      <c r="Y31" s="76">
        <f>IF($D31=0,SUMIFS('RPS Targets (%)'!AP:AP,'RPS Targets (%)'!$B:$B,$A31)*INDEX('RPS-Applicable Sales %'!$B$3:$AF$52,MATCH($A31,'RPS-Applicable Sales %'!$A$3:$A$52,0),MATCH(Y$2,'RPS-Applicable Sales %'!$B$2:$AF$2,0))*$G31,SUMIFS('RPS Targets (%)'!AP:AP,'RPS Targets (%)'!$B:$B,$A31)*INDEX('RPS-Applicable Sales %'!$B$3:$AF$52,MATCH($A31,'RPS-Applicable Sales %'!$A$3:$A$52,0),MATCH(Y$2,'RPS-Applicable Sales %'!$B$2:$AF$2,0)))</f>
        <v>0</v>
      </c>
      <c r="Z31" s="76">
        <f>IF($D31=0,SUMIFS('RPS Targets (%)'!AQ:AQ,'RPS Targets (%)'!$B:$B,$A31)*INDEX('RPS-Applicable Sales %'!$B$3:$AF$52,MATCH($A31,'RPS-Applicable Sales %'!$A$3:$A$52,0),MATCH(Z$2,'RPS-Applicable Sales %'!$B$2:$AF$2,0))*$G31,SUMIFS('RPS Targets (%)'!AQ:AQ,'RPS Targets (%)'!$B:$B,$A31)*INDEX('RPS-Applicable Sales %'!$B$3:$AF$52,MATCH($A31,'RPS-Applicable Sales %'!$A$3:$A$52,0),MATCH(Z$2,'RPS-Applicable Sales %'!$B$2:$AF$2,0)))</f>
        <v>0</v>
      </c>
      <c r="AA31" s="76">
        <f>IF($D31=0,SUMIFS('RPS Targets (%)'!AR:AR,'RPS Targets (%)'!$B:$B,$A31)*INDEX('RPS-Applicable Sales %'!$B$3:$AF$52,MATCH($A31,'RPS-Applicable Sales %'!$A$3:$A$52,0),MATCH(AA$2,'RPS-Applicable Sales %'!$B$2:$AF$2,0))*$G31,SUMIFS('RPS Targets (%)'!AR:AR,'RPS Targets (%)'!$B:$B,$A31)*INDEX('RPS-Applicable Sales %'!$B$3:$AF$52,MATCH($A31,'RPS-Applicable Sales %'!$A$3:$A$52,0),MATCH(AA$2,'RPS-Applicable Sales %'!$B$2:$AF$2,0)))</f>
        <v>0</v>
      </c>
      <c r="AB31" s="76">
        <f>IF($D31=0,SUMIFS('RPS Targets (%)'!AS:AS,'RPS Targets (%)'!$B:$B,$A31)*INDEX('RPS-Applicable Sales %'!$B$3:$AF$52,MATCH($A31,'RPS-Applicable Sales %'!$A$3:$A$52,0),MATCH(AB$2,'RPS-Applicable Sales %'!$B$2:$AF$2,0))*$G31,SUMIFS('RPS Targets (%)'!AS:AS,'RPS Targets (%)'!$B:$B,$A31)*INDEX('RPS-Applicable Sales %'!$B$3:$AF$52,MATCH($A31,'RPS-Applicable Sales %'!$A$3:$A$52,0),MATCH(AB$2,'RPS-Applicable Sales %'!$B$2:$AF$2,0)))</f>
        <v>0</v>
      </c>
      <c r="AC31" s="76">
        <f>IF($D31=0,SUMIFS('RPS Targets (%)'!AT:AT,'RPS Targets (%)'!$B:$B,$A31)*INDEX('RPS-Applicable Sales %'!$B$3:$AF$52,MATCH($A31,'RPS-Applicable Sales %'!$A$3:$A$52,0),MATCH(AC$2,'RPS-Applicable Sales %'!$B$2:$AF$2,0))*$G31,SUMIFS('RPS Targets (%)'!AT:AT,'RPS Targets (%)'!$B:$B,$A31)*INDEX('RPS-Applicable Sales %'!$B$3:$AF$52,MATCH($A31,'RPS-Applicable Sales %'!$A$3:$A$52,0),MATCH(AC$2,'RPS-Applicable Sales %'!$B$2:$AF$2,0)))</f>
        <v>0</v>
      </c>
      <c r="AD31" s="76">
        <f>IF($D31=0,SUMIFS('RPS Targets (%)'!AU:AU,'RPS Targets (%)'!$B:$B,$A31)*INDEX('RPS-Applicable Sales %'!$B$3:$AF$52,MATCH($A31,'RPS-Applicable Sales %'!$A$3:$A$52,0),MATCH(AD$2,'RPS-Applicable Sales %'!$B$2:$AF$2,0))*$G31,SUMIFS('RPS Targets (%)'!AU:AU,'RPS Targets (%)'!$B:$B,$A31)*INDEX('RPS-Applicable Sales %'!$B$3:$AF$52,MATCH($A31,'RPS-Applicable Sales %'!$A$3:$A$52,0),MATCH(AD$2,'RPS-Applicable Sales %'!$B$2:$AF$2,0)))</f>
        <v>0</v>
      </c>
      <c r="AE31" s="76">
        <f>IF($D31=0,SUMIFS('RPS Targets (%)'!AV:AV,'RPS Targets (%)'!$B:$B,$A31)*INDEX('RPS-Applicable Sales %'!$B$3:$AF$52,MATCH($A31,'RPS-Applicable Sales %'!$A$3:$A$52,0),MATCH(AE$2,'RPS-Applicable Sales %'!$B$2:$AF$2,0))*$G31,SUMIFS('RPS Targets (%)'!AV:AV,'RPS Targets (%)'!$B:$B,$A31)*INDEX('RPS-Applicable Sales %'!$B$3:$AF$52,MATCH($A31,'RPS-Applicable Sales %'!$A$3:$A$52,0),MATCH(AE$2,'RPS-Applicable Sales %'!$B$2:$AF$2,0)))</f>
        <v>0</v>
      </c>
      <c r="AF31" s="76">
        <f>IF($D31=0,SUMIFS('RPS Targets (%)'!AW:AW,'RPS Targets (%)'!$B:$B,$A31)*INDEX('RPS-Applicable Sales %'!$B$3:$AF$52,MATCH($A31,'RPS-Applicable Sales %'!$A$3:$A$52,0),MATCH(AF$2,'RPS-Applicable Sales %'!$B$2:$AF$2,0))*$G31,SUMIFS('RPS Targets (%)'!AW:AW,'RPS Targets (%)'!$B:$B,$A31)*INDEX('RPS-Applicable Sales %'!$B$3:$AF$52,MATCH($A31,'RPS-Applicable Sales %'!$A$3:$A$52,0),MATCH(AF$2,'RPS-Applicable Sales %'!$B$2:$AF$2,0)))</f>
        <v>0</v>
      </c>
      <c r="AG31" s="76">
        <f>IF($D31=0,SUMIFS('RPS Targets (%)'!AX:AX,'RPS Targets (%)'!$B:$B,$A31)*INDEX('RPS-Applicable Sales %'!$B$3:$AF$52,MATCH($A31,'RPS-Applicable Sales %'!$A$3:$A$52,0),MATCH(AG$2,'RPS-Applicable Sales %'!$B$2:$AF$2,0))*$G31,SUMIFS('RPS Targets (%)'!AX:AX,'RPS Targets (%)'!$B:$B,$A31)*INDEX('RPS-Applicable Sales %'!$B$3:$AF$52,MATCH($A31,'RPS-Applicable Sales %'!$A$3:$A$52,0),MATCH(AG$2,'RPS-Applicable Sales %'!$B$2:$AF$2,0)))</f>
        <v>0</v>
      </c>
      <c r="AH31" s="76">
        <f>IF($D31=0,SUMIFS('RPS Targets (%)'!AY:AY,'RPS Targets (%)'!$B:$B,$A31)*INDEX('RPS-Applicable Sales %'!$B$3:$AF$52,MATCH($A31,'RPS-Applicable Sales %'!$A$3:$A$52,0),MATCH(AH$2,'RPS-Applicable Sales %'!$B$2:$AF$2,0))*$G31,SUMIFS('RPS Targets (%)'!AY:AY,'RPS Targets (%)'!$B:$B,$A31)*INDEX('RPS-Applicable Sales %'!$B$3:$AF$52,MATCH($A31,'RPS-Applicable Sales %'!$A$3:$A$52,0),MATCH(AH$2,'RPS-Applicable Sales %'!$B$2:$AF$2,0)))</f>
        <v>0</v>
      </c>
      <c r="AI31" s="76">
        <f>IF($D31=0,SUMIFS('RPS Targets (%)'!AZ:AZ,'RPS Targets (%)'!$B:$B,$A31)*INDEX('RPS-Applicable Sales %'!$B$3:$AF$52,MATCH($A31,'RPS-Applicable Sales %'!$A$3:$A$52,0),MATCH(AI$2,'RPS-Applicable Sales %'!$B$2:$AF$2,0))*$G31,SUMIFS('RPS Targets (%)'!AZ:AZ,'RPS Targets (%)'!$B:$B,$A31)*INDEX('RPS-Applicable Sales %'!$B$3:$AF$52,MATCH($A31,'RPS-Applicable Sales %'!$A$3:$A$52,0),MATCH(AI$2,'RPS-Applicable Sales %'!$B$2:$AF$2,0)))</f>
        <v>0</v>
      </c>
      <c r="AJ31" s="76">
        <f>IF($D31=0,SUMIFS('RPS Targets (%)'!BA:BA,'RPS Targets (%)'!$B:$B,$A31)*INDEX('RPS-Applicable Sales %'!$B$3:$AF$52,MATCH($A31,'RPS-Applicable Sales %'!$A$3:$A$52,0),MATCH(AJ$2,'RPS-Applicable Sales %'!$B$2:$AF$2,0))*$G31,SUMIFS('RPS Targets (%)'!BA:BA,'RPS Targets (%)'!$B:$B,$A31)*INDEX('RPS-Applicable Sales %'!$B$3:$AF$52,MATCH($A31,'RPS-Applicable Sales %'!$A$3:$A$52,0),MATCH(AJ$2,'RPS-Applicable Sales %'!$B$2:$AF$2,0)))</f>
        <v>0</v>
      </c>
      <c r="AK31" s="76">
        <f>IF($D31=0,SUMIFS('RPS Targets (%)'!BB:BB,'RPS Targets (%)'!$B:$B,$A31)*INDEX('RPS-Applicable Sales %'!$B$3:$AF$52,MATCH($A31,'RPS-Applicable Sales %'!$A$3:$A$52,0),MATCH(AK$2,'RPS-Applicable Sales %'!$B$2:$AF$2,0))*$G31,SUMIFS('RPS Targets (%)'!BB:BB,'RPS Targets (%)'!$B:$B,$A31)*INDEX('RPS-Applicable Sales %'!$B$3:$AF$52,MATCH($A31,'RPS-Applicable Sales %'!$A$3:$A$52,0),MATCH(AK$2,'RPS-Applicable Sales %'!$B$2:$AF$2,0)))</f>
        <v>0</v>
      </c>
      <c r="AL31" s="76">
        <f>IF($D31=0,SUMIFS('RPS Targets (%)'!BC:BC,'RPS Targets (%)'!$B:$B,$A31)*INDEX('RPS-Applicable Sales %'!$B$3:$AF$52,MATCH($A31,'RPS-Applicable Sales %'!$A$3:$A$52,0),MATCH(AL$2,'RPS-Applicable Sales %'!$B$2:$AF$2,0))*$G31,SUMIFS('RPS Targets (%)'!BC:BC,'RPS Targets (%)'!$B:$B,$A31)*INDEX('RPS-Applicable Sales %'!$B$3:$AF$52,MATCH($A31,'RPS-Applicable Sales %'!$A$3:$A$52,0),MATCH(AL$2,'RPS-Applicable Sales %'!$B$2:$AF$2,0)))</f>
        <v>0</v>
      </c>
    </row>
    <row r="32" spans="1:38" x14ac:dyDescent="0.25">
      <c r="A32" s="97" t="s">
        <v>77</v>
      </c>
      <c r="B32" s="97" t="b">
        <f>IFERROR(INDEX('RPS Targets (%)'!$A:$A,MATCH(A32,'RPS Targets (%)'!$B:$B,0)),FALSE)</f>
        <v>1</v>
      </c>
      <c r="C32" s="108">
        <f>MIN(SUMIFS('RPS-Applicable Sales'!C:C,'RPS-Applicable Sales'!$A:$A,$A32)/SUMIFS('Statewide Sales'!B:B,'Statewide Sales'!$A:$A,$A32),1)</f>
        <v>1</v>
      </c>
      <c r="D32" s="115">
        <f t="shared" si="0"/>
        <v>0</v>
      </c>
      <c r="E32" s="76">
        <f>IF(B32=TRUE,SUMIFS('SY RPS values'!$J$27:$BG$27,'SY RPS values'!$J$1:$BG$1,A32),0)</f>
        <v>0.16373732491747123</v>
      </c>
      <c r="F32" s="76">
        <f>SUMIFS('RPS Targets (%)'!Y:Y,'RPS Targets (%)'!$B:$B,$A32)</f>
        <v>0.20700000000000002</v>
      </c>
      <c r="G32" s="108">
        <f t="shared" si="1"/>
        <v>0.79100156964961943</v>
      </c>
      <c r="H32" s="103">
        <f>IF($D32=0,SUMIFS('RPS Targets (%)'!Y:Y,'RPS Targets (%)'!$B:$B,$A32)*INDEX('RPS-Applicable Sales %'!$B$3:$AF$52,MATCH($A32,'RPS-Applicable Sales %'!$A$3:$A$52,0),MATCH(H$2,'RPS-Applicable Sales %'!$B$2:$AF$2,0))*$G32,SUMIFS('RPS Targets (%)'!Y:Y,'RPS Targets (%)'!$B:$B,$A32)*INDEX('RPS-Applicable Sales %'!$B$3:$AF$52,MATCH($A32,'RPS-Applicable Sales %'!$A$3:$A$52,0),MATCH(H$2,'RPS-Applicable Sales %'!$B$2:$AF$2,0)))</f>
        <v>0.16373732491747123</v>
      </c>
      <c r="I32" s="76">
        <f>IF($D32=0,SUMIFS('RPS Targets (%)'!Z:Z,'RPS Targets (%)'!$B:$B,$A32)*INDEX('RPS-Applicable Sales %'!$B$3:$AF$52,MATCH($A32,'RPS-Applicable Sales %'!$A$3:$A$52,0),MATCH(I$2,'RPS-Applicable Sales %'!$B$2:$AF$2,0))*$G32,SUMIFS('RPS Targets (%)'!Z:Z,'RPS Targets (%)'!$B:$B,$A32)*INDEX('RPS-Applicable Sales %'!$B$3:$AF$52,MATCH($A32,'RPS-Applicable Sales %'!$A$3:$A$52,0),MATCH(I$2,'RPS-Applicable Sales %'!$B$2:$AF$2,0)))</f>
        <v>0.16982602841794328</v>
      </c>
      <c r="J32" s="76">
        <f>IF($D32=0,SUMIFS('RPS Targets (%)'!AA:AA,'RPS Targets (%)'!$B:$B,$A32)*INDEX('RPS-Applicable Sales %'!$B$3:$AF$52,MATCH($A32,'RPS-Applicable Sales %'!$A$3:$A$52,0),MATCH(J$2,'RPS-Applicable Sales %'!$B$2:$AF$2,0))*$G32,SUMIFS('RPS Targets (%)'!AA:AA,'RPS Targets (%)'!$B:$B,$A32)*INDEX('RPS-Applicable Sales %'!$B$3:$AF$52,MATCH($A32,'RPS-Applicable Sales %'!$A$3:$A$52,0),MATCH(J$2,'RPS-Applicable Sales %'!$B$2:$AF$2,0)))</f>
        <v>0.17330828346305763</v>
      </c>
      <c r="K32" s="76">
        <f>IF($D32=0,SUMIFS('RPS Targets (%)'!AB:AB,'RPS Targets (%)'!$B:$B,$A32)*INDEX('RPS-Applicable Sales %'!$B$3:$AF$52,MATCH($A32,'RPS-Applicable Sales %'!$A$3:$A$52,0),MATCH(K$2,'RPS-Applicable Sales %'!$B$2:$AF$2,0))*$G32,SUMIFS('RPS Targets (%)'!AB:AB,'RPS Targets (%)'!$B:$B,$A32)*INDEX('RPS-Applicable Sales %'!$B$3:$AF$52,MATCH($A32,'RPS-Applicable Sales %'!$A$3:$A$52,0),MATCH(K$2,'RPS-Applicable Sales %'!$B$2:$AF$2,0)))</f>
        <v>0.18509436729801099</v>
      </c>
      <c r="L32" s="76">
        <f>IF($D32=0,SUMIFS('RPS Targets (%)'!AC:AC,'RPS Targets (%)'!$B:$B,$A32)*INDEX('RPS-Applicable Sales %'!$B$3:$AF$52,MATCH($A32,'RPS-Applicable Sales %'!$A$3:$A$52,0),MATCH(L$2,'RPS-Applicable Sales %'!$B$2:$AF$2,0))*$G32,SUMIFS('RPS Targets (%)'!AC:AC,'RPS Targets (%)'!$B:$B,$A32)*INDEX('RPS-Applicable Sales %'!$B$3:$AF$52,MATCH($A32,'RPS-Applicable Sales %'!$A$3:$A$52,0),MATCH(L$2,'RPS-Applicable Sales %'!$B$2:$AF$2,0)))</f>
        <v>0.19110520220321406</v>
      </c>
      <c r="M32" s="76">
        <f>IF($D32=0,SUMIFS('RPS Targets (%)'!AD:AD,'RPS Targets (%)'!$B:$B,$A32)*INDEX('RPS-Applicable Sales %'!$B$3:$AF$52,MATCH($A32,'RPS-Applicable Sales %'!$A$3:$A$52,0),MATCH(M$2,'RPS-Applicable Sales %'!$B$2:$AF$2,0))*$G32,SUMIFS('RPS Targets (%)'!AD:AD,'RPS Targets (%)'!$B:$B,$A32)*INDEX('RPS-Applicable Sales %'!$B$3:$AF$52,MATCH($A32,'RPS-Applicable Sales %'!$A$3:$A$52,0),MATCH(M$2,'RPS-Applicable Sales %'!$B$2:$AF$2,0)))</f>
        <v>0.19933239555170409</v>
      </c>
      <c r="N32" s="76">
        <f>IF($D32=0,SUMIFS('RPS Targets (%)'!AE:AE,'RPS Targets (%)'!$B:$B,$A32)*INDEX('RPS-Applicable Sales %'!$B$3:$AF$52,MATCH($A32,'RPS-Applicable Sales %'!$A$3:$A$52,0),MATCH(N$2,'RPS-Applicable Sales %'!$B$2:$AF$2,0))*$G32,SUMIFS('RPS Targets (%)'!AE:AE,'RPS Targets (%)'!$B:$B,$A32)*INDEX('RPS-Applicable Sales %'!$B$3:$AF$52,MATCH($A32,'RPS-Applicable Sales %'!$A$3:$A$52,0),MATCH(N$2,'RPS-Applicable Sales %'!$B$2:$AF$2,0)))</f>
        <v>0.19933239555170409</v>
      </c>
      <c r="O32" s="76">
        <f>IF($D32=0,SUMIFS('RPS Targets (%)'!AF:AF,'RPS Targets (%)'!$B:$B,$A32)*INDEX('RPS-Applicable Sales %'!$B$3:$AF$52,MATCH($A32,'RPS-Applicable Sales %'!$A$3:$A$52,0),MATCH(O$2,'RPS-Applicable Sales %'!$B$2:$AF$2,0))*$G32,SUMIFS('RPS Targets (%)'!AF:AF,'RPS Targets (%)'!$B:$B,$A32)*INDEX('RPS-Applicable Sales %'!$B$3:$AF$52,MATCH($A32,'RPS-Applicable Sales %'!$A$3:$A$52,0),MATCH(O$2,'RPS-Applicable Sales %'!$B$2:$AF$2,0)))</f>
        <v>0.19933239555170409</v>
      </c>
      <c r="P32" s="76">
        <f>IF($D32=0,SUMIFS('RPS Targets (%)'!AG:AG,'RPS Targets (%)'!$B:$B,$A32)*INDEX('RPS-Applicable Sales %'!$B$3:$AF$52,MATCH($A32,'RPS-Applicable Sales %'!$A$3:$A$52,0),MATCH(P$2,'RPS-Applicable Sales %'!$B$2:$AF$2,0))*$G32,SUMIFS('RPS Targets (%)'!AG:AG,'RPS Targets (%)'!$B:$B,$A32)*INDEX('RPS-Applicable Sales %'!$B$3:$AF$52,MATCH($A32,'RPS-Applicable Sales %'!$A$3:$A$52,0),MATCH(P$2,'RPS-Applicable Sales %'!$B$2:$AF$2,0)))</f>
        <v>0.19933239555170409</v>
      </c>
      <c r="Q32" s="76">
        <f>IF($D32=0,SUMIFS('RPS Targets (%)'!AH:AH,'RPS Targets (%)'!$B:$B,$A32)*INDEX('RPS-Applicable Sales %'!$B$3:$AF$52,MATCH($A32,'RPS-Applicable Sales %'!$A$3:$A$52,0),MATCH(Q$2,'RPS-Applicable Sales %'!$B$2:$AF$2,0))*$G32,SUMIFS('RPS Targets (%)'!AH:AH,'RPS Targets (%)'!$B:$B,$A32)*INDEX('RPS-Applicable Sales %'!$B$3:$AF$52,MATCH($A32,'RPS-Applicable Sales %'!$A$3:$A$52,0),MATCH(Q$2,'RPS-Applicable Sales %'!$B$2:$AF$2,0)))</f>
        <v>0.19933239555170409</v>
      </c>
      <c r="R32" s="76">
        <f>IF($D32=0,SUMIFS('RPS Targets (%)'!AI:AI,'RPS Targets (%)'!$B:$B,$A32)*INDEX('RPS-Applicable Sales %'!$B$3:$AF$52,MATCH($A32,'RPS-Applicable Sales %'!$A$3:$A$52,0),MATCH(R$2,'RPS-Applicable Sales %'!$B$2:$AF$2,0))*$G32,SUMIFS('RPS Targets (%)'!AI:AI,'RPS Targets (%)'!$B:$B,$A32)*INDEX('RPS-Applicable Sales %'!$B$3:$AF$52,MATCH($A32,'RPS-Applicable Sales %'!$A$3:$A$52,0),MATCH(R$2,'RPS-Applicable Sales %'!$B$2:$AF$2,0)))</f>
        <v>0.19933239555170409</v>
      </c>
      <c r="S32" s="76">
        <f>IF($D32=0,SUMIFS('RPS Targets (%)'!AJ:AJ,'RPS Targets (%)'!$B:$B,$A32)*INDEX('RPS-Applicable Sales %'!$B$3:$AF$52,MATCH($A32,'RPS-Applicable Sales %'!$A$3:$A$52,0),MATCH(S$2,'RPS-Applicable Sales %'!$B$2:$AF$2,0))*$G32,SUMIFS('RPS Targets (%)'!AJ:AJ,'RPS Targets (%)'!$B:$B,$A32)*INDEX('RPS-Applicable Sales %'!$B$3:$AF$52,MATCH($A32,'RPS-Applicable Sales %'!$A$3:$A$52,0),MATCH(S$2,'RPS-Applicable Sales %'!$B$2:$AF$2,0)))</f>
        <v>0.19933239555170409</v>
      </c>
      <c r="T32" s="76">
        <f>IF($D32=0,SUMIFS('RPS Targets (%)'!AK:AK,'RPS Targets (%)'!$B:$B,$A32)*INDEX('RPS-Applicable Sales %'!$B$3:$AF$52,MATCH($A32,'RPS-Applicable Sales %'!$A$3:$A$52,0),MATCH(T$2,'RPS-Applicable Sales %'!$B$2:$AF$2,0))*$G32,SUMIFS('RPS Targets (%)'!AK:AK,'RPS Targets (%)'!$B:$B,$A32)*INDEX('RPS-Applicable Sales %'!$B$3:$AF$52,MATCH($A32,'RPS-Applicable Sales %'!$A$3:$A$52,0),MATCH(T$2,'RPS-Applicable Sales %'!$B$2:$AF$2,0)))</f>
        <v>0.19933239555170409</v>
      </c>
      <c r="U32" s="76">
        <f>IF($D32=0,SUMIFS('RPS Targets (%)'!AL:AL,'RPS Targets (%)'!$B:$B,$A32)*INDEX('RPS-Applicable Sales %'!$B$3:$AF$52,MATCH($A32,'RPS-Applicable Sales %'!$A$3:$A$52,0),MATCH(U$2,'RPS-Applicable Sales %'!$B$2:$AF$2,0))*$G32,SUMIFS('RPS Targets (%)'!AL:AL,'RPS Targets (%)'!$B:$B,$A32)*INDEX('RPS-Applicable Sales %'!$B$3:$AF$52,MATCH($A32,'RPS-Applicable Sales %'!$A$3:$A$52,0),MATCH(U$2,'RPS-Applicable Sales %'!$B$2:$AF$2,0)))</f>
        <v>0.19933239555170409</v>
      </c>
      <c r="V32" s="76">
        <f>IF($D32=0,SUMIFS('RPS Targets (%)'!AM:AM,'RPS Targets (%)'!$B:$B,$A32)*INDEX('RPS-Applicable Sales %'!$B$3:$AF$52,MATCH($A32,'RPS-Applicable Sales %'!$A$3:$A$52,0),MATCH(V$2,'RPS-Applicable Sales %'!$B$2:$AF$2,0))*$G32,SUMIFS('RPS Targets (%)'!AM:AM,'RPS Targets (%)'!$B:$B,$A32)*INDEX('RPS-Applicable Sales %'!$B$3:$AF$52,MATCH($A32,'RPS-Applicable Sales %'!$A$3:$A$52,0),MATCH(V$2,'RPS-Applicable Sales %'!$B$2:$AF$2,0)))</f>
        <v>0.19933239555170409</v>
      </c>
      <c r="W32" s="76">
        <f>IF($D32=0,SUMIFS('RPS Targets (%)'!AN:AN,'RPS Targets (%)'!$B:$B,$A32)*INDEX('RPS-Applicable Sales %'!$B$3:$AF$52,MATCH($A32,'RPS-Applicable Sales %'!$A$3:$A$52,0),MATCH(W$2,'RPS-Applicable Sales %'!$B$2:$AF$2,0))*$G32,SUMIFS('RPS Targets (%)'!AN:AN,'RPS Targets (%)'!$B:$B,$A32)*INDEX('RPS-Applicable Sales %'!$B$3:$AF$52,MATCH($A32,'RPS-Applicable Sales %'!$A$3:$A$52,0),MATCH(W$2,'RPS-Applicable Sales %'!$B$2:$AF$2,0)))</f>
        <v>0.19933239555170409</v>
      </c>
      <c r="X32" s="76">
        <f>IF($D32=0,SUMIFS('RPS Targets (%)'!AO:AO,'RPS Targets (%)'!$B:$B,$A32)*INDEX('RPS-Applicable Sales %'!$B$3:$AF$52,MATCH($A32,'RPS-Applicable Sales %'!$A$3:$A$52,0),MATCH(X$2,'RPS-Applicable Sales %'!$B$2:$AF$2,0))*$G32,SUMIFS('RPS Targets (%)'!AO:AO,'RPS Targets (%)'!$B:$B,$A32)*INDEX('RPS-Applicable Sales %'!$B$3:$AF$52,MATCH($A32,'RPS-Applicable Sales %'!$A$3:$A$52,0),MATCH(X$2,'RPS-Applicable Sales %'!$B$2:$AF$2,0)))</f>
        <v>0.19933239555170409</v>
      </c>
      <c r="Y32" s="76">
        <f>IF($D32=0,SUMIFS('RPS Targets (%)'!AP:AP,'RPS Targets (%)'!$B:$B,$A32)*INDEX('RPS-Applicable Sales %'!$B$3:$AF$52,MATCH($A32,'RPS-Applicable Sales %'!$A$3:$A$52,0),MATCH(Y$2,'RPS-Applicable Sales %'!$B$2:$AF$2,0))*$G32,SUMIFS('RPS Targets (%)'!AP:AP,'RPS Targets (%)'!$B:$B,$A32)*INDEX('RPS-Applicable Sales %'!$B$3:$AF$52,MATCH($A32,'RPS-Applicable Sales %'!$A$3:$A$52,0),MATCH(Y$2,'RPS-Applicable Sales %'!$B$2:$AF$2,0)))</f>
        <v>0.19933239555170409</v>
      </c>
      <c r="Z32" s="76">
        <f>IF($D32=0,SUMIFS('RPS Targets (%)'!AQ:AQ,'RPS Targets (%)'!$B:$B,$A32)*INDEX('RPS-Applicable Sales %'!$B$3:$AF$52,MATCH($A32,'RPS-Applicable Sales %'!$A$3:$A$52,0),MATCH(Z$2,'RPS-Applicable Sales %'!$B$2:$AF$2,0))*$G32,SUMIFS('RPS Targets (%)'!AQ:AQ,'RPS Targets (%)'!$B:$B,$A32)*INDEX('RPS-Applicable Sales %'!$B$3:$AF$52,MATCH($A32,'RPS-Applicable Sales %'!$A$3:$A$52,0),MATCH(Z$2,'RPS-Applicable Sales %'!$B$2:$AF$2,0)))</f>
        <v>0.19933239555170409</v>
      </c>
      <c r="AA32" s="76">
        <f>IF($D32=0,SUMIFS('RPS Targets (%)'!AR:AR,'RPS Targets (%)'!$B:$B,$A32)*INDEX('RPS-Applicable Sales %'!$B$3:$AF$52,MATCH($A32,'RPS-Applicable Sales %'!$A$3:$A$52,0),MATCH(AA$2,'RPS-Applicable Sales %'!$B$2:$AF$2,0))*$G32,SUMIFS('RPS Targets (%)'!AR:AR,'RPS Targets (%)'!$B:$B,$A32)*INDEX('RPS-Applicable Sales %'!$B$3:$AF$52,MATCH($A32,'RPS-Applicable Sales %'!$A$3:$A$52,0),MATCH(AA$2,'RPS-Applicable Sales %'!$B$2:$AF$2,0)))</f>
        <v>0.19933239555170409</v>
      </c>
      <c r="AB32" s="76">
        <f>IF($D32=0,SUMIFS('RPS Targets (%)'!AS:AS,'RPS Targets (%)'!$B:$B,$A32)*INDEX('RPS-Applicable Sales %'!$B$3:$AF$52,MATCH($A32,'RPS-Applicable Sales %'!$A$3:$A$52,0),MATCH(AB$2,'RPS-Applicable Sales %'!$B$2:$AF$2,0))*$G32,SUMIFS('RPS Targets (%)'!AS:AS,'RPS Targets (%)'!$B:$B,$A32)*INDEX('RPS-Applicable Sales %'!$B$3:$AF$52,MATCH($A32,'RPS-Applicable Sales %'!$A$3:$A$52,0),MATCH(AB$2,'RPS-Applicable Sales %'!$B$2:$AF$2,0)))</f>
        <v>0.19933239555170409</v>
      </c>
      <c r="AC32" s="76">
        <f>IF($D32=0,SUMIFS('RPS Targets (%)'!AT:AT,'RPS Targets (%)'!$B:$B,$A32)*INDEX('RPS-Applicable Sales %'!$B$3:$AF$52,MATCH($A32,'RPS-Applicable Sales %'!$A$3:$A$52,0),MATCH(AC$2,'RPS-Applicable Sales %'!$B$2:$AF$2,0))*$G32,SUMIFS('RPS Targets (%)'!AT:AT,'RPS Targets (%)'!$B:$B,$A32)*INDEX('RPS-Applicable Sales %'!$B$3:$AF$52,MATCH($A32,'RPS-Applicable Sales %'!$A$3:$A$52,0),MATCH(AC$2,'RPS-Applicable Sales %'!$B$2:$AF$2,0)))</f>
        <v>0.19933239555170409</v>
      </c>
      <c r="AD32" s="76">
        <f>IF($D32=0,SUMIFS('RPS Targets (%)'!AU:AU,'RPS Targets (%)'!$B:$B,$A32)*INDEX('RPS-Applicable Sales %'!$B$3:$AF$52,MATCH($A32,'RPS-Applicable Sales %'!$A$3:$A$52,0),MATCH(AD$2,'RPS-Applicable Sales %'!$B$2:$AF$2,0))*$G32,SUMIFS('RPS Targets (%)'!AU:AU,'RPS Targets (%)'!$B:$B,$A32)*INDEX('RPS-Applicable Sales %'!$B$3:$AF$52,MATCH($A32,'RPS-Applicable Sales %'!$A$3:$A$52,0),MATCH(AD$2,'RPS-Applicable Sales %'!$B$2:$AF$2,0)))</f>
        <v>0.19933239555170409</v>
      </c>
      <c r="AE32" s="76">
        <f>IF($D32=0,SUMIFS('RPS Targets (%)'!AV:AV,'RPS Targets (%)'!$B:$B,$A32)*INDEX('RPS-Applicable Sales %'!$B$3:$AF$52,MATCH($A32,'RPS-Applicable Sales %'!$A$3:$A$52,0),MATCH(AE$2,'RPS-Applicable Sales %'!$B$2:$AF$2,0))*$G32,SUMIFS('RPS Targets (%)'!AV:AV,'RPS Targets (%)'!$B:$B,$A32)*INDEX('RPS-Applicable Sales %'!$B$3:$AF$52,MATCH($A32,'RPS-Applicable Sales %'!$A$3:$A$52,0),MATCH(AE$2,'RPS-Applicable Sales %'!$B$2:$AF$2,0)))</f>
        <v>0.19933239555170409</v>
      </c>
      <c r="AF32" s="76">
        <f>IF($D32=0,SUMIFS('RPS Targets (%)'!AW:AW,'RPS Targets (%)'!$B:$B,$A32)*INDEX('RPS-Applicable Sales %'!$B$3:$AF$52,MATCH($A32,'RPS-Applicable Sales %'!$A$3:$A$52,0),MATCH(AF$2,'RPS-Applicable Sales %'!$B$2:$AF$2,0))*$G32,SUMIFS('RPS Targets (%)'!AW:AW,'RPS Targets (%)'!$B:$B,$A32)*INDEX('RPS-Applicable Sales %'!$B$3:$AF$52,MATCH($A32,'RPS-Applicable Sales %'!$A$3:$A$52,0),MATCH(AF$2,'RPS-Applicable Sales %'!$B$2:$AF$2,0)))</f>
        <v>0.19933239555170409</v>
      </c>
      <c r="AG32" s="76">
        <f>IF($D32=0,SUMIFS('RPS Targets (%)'!AX:AX,'RPS Targets (%)'!$B:$B,$A32)*INDEX('RPS-Applicable Sales %'!$B$3:$AF$52,MATCH($A32,'RPS-Applicable Sales %'!$A$3:$A$52,0),MATCH(AG$2,'RPS-Applicable Sales %'!$B$2:$AF$2,0))*$G32,SUMIFS('RPS Targets (%)'!AX:AX,'RPS Targets (%)'!$B:$B,$A32)*INDEX('RPS-Applicable Sales %'!$B$3:$AF$52,MATCH($A32,'RPS-Applicable Sales %'!$A$3:$A$52,0),MATCH(AG$2,'RPS-Applicable Sales %'!$B$2:$AF$2,0)))</f>
        <v>0.19933239555170409</v>
      </c>
      <c r="AH32" s="76">
        <f>IF($D32=0,SUMIFS('RPS Targets (%)'!AY:AY,'RPS Targets (%)'!$B:$B,$A32)*INDEX('RPS-Applicable Sales %'!$B$3:$AF$52,MATCH($A32,'RPS-Applicable Sales %'!$A$3:$A$52,0),MATCH(AH$2,'RPS-Applicable Sales %'!$B$2:$AF$2,0))*$G32,SUMIFS('RPS Targets (%)'!AY:AY,'RPS Targets (%)'!$B:$B,$A32)*INDEX('RPS-Applicable Sales %'!$B$3:$AF$52,MATCH($A32,'RPS-Applicable Sales %'!$A$3:$A$52,0),MATCH(AH$2,'RPS-Applicable Sales %'!$B$2:$AF$2,0)))</f>
        <v>0.19933239555170409</v>
      </c>
      <c r="AI32" s="76">
        <f>IF($D32=0,SUMIFS('RPS Targets (%)'!AZ:AZ,'RPS Targets (%)'!$B:$B,$A32)*INDEX('RPS-Applicable Sales %'!$B$3:$AF$52,MATCH($A32,'RPS-Applicable Sales %'!$A$3:$A$52,0),MATCH(AI$2,'RPS-Applicable Sales %'!$B$2:$AF$2,0))*$G32,SUMIFS('RPS Targets (%)'!AZ:AZ,'RPS Targets (%)'!$B:$B,$A32)*INDEX('RPS-Applicable Sales %'!$B$3:$AF$52,MATCH($A32,'RPS-Applicable Sales %'!$A$3:$A$52,0),MATCH(AI$2,'RPS-Applicable Sales %'!$B$2:$AF$2,0)))</f>
        <v>0.19933239555170409</v>
      </c>
      <c r="AJ32" s="76">
        <f>IF($D32=0,SUMIFS('RPS Targets (%)'!BA:BA,'RPS Targets (%)'!$B:$B,$A32)*INDEX('RPS-Applicable Sales %'!$B$3:$AF$52,MATCH($A32,'RPS-Applicable Sales %'!$A$3:$A$52,0),MATCH(AJ$2,'RPS-Applicable Sales %'!$B$2:$AF$2,0))*$G32,SUMIFS('RPS Targets (%)'!BA:BA,'RPS Targets (%)'!$B:$B,$A32)*INDEX('RPS-Applicable Sales %'!$B$3:$AF$52,MATCH($A32,'RPS-Applicable Sales %'!$A$3:$A$52,0),MATCH(AJ$2,'RPS-Applicable Sales %'!$B$2:$AF$2,0)))</f>
        <v>0.19933239555170409</v>
      </c>
      <c r="AK32" s="76">
        <f>IF($D32=0,SUMIFS('RPS Targets (%)'!BB:BB,'RPS Targets (%)'!$B:$B,$A32)*INDEX('RPS-Applicable Sales %'!$B$3:$AF$52,MATCH($A32,'RPS-Applicable Sales %'!$A$3:$A$52,0),MATCH(AK$2,'RPS-Applicable Sales %'!$B$2:$AF$2,0))*$G32,SUMIFS('RPS Targets (%)'!BB:BB,'RPS Targets (%)'!$B:$B,$A32)*INDEX('RPS-Applicable Sales %'!$B$3:$AF$52,MATCH($A32,'RPS-Applicable Sales %'!$A$3:$A$52,0),MATCH(AK$2,'RPS-Applicable Sales %'!$B$2:$AF$2,0)))</f>
        <v>0.19933239555170409</v>
      </c>
      <c r="AL32" s="76">
        <f>IF($D32=0,SUMIFS('RPS Targets (%)'!BC:BC,'RPS Targets (%)'!$B:$B,$A32)*INDEX('RPS-Applicable Sales %'!$B$3:$AF$52,MATCH($A32,'RPS-Applicable Sales %'!$A$3:$A$52,0),MATCH(AL$2,'RPS-Applicable Sales %'!$B$2:$AF$2,0))*$G32,SUMIFS('RPS Targets (%)'!BC:BC,'RPS Targets (%)'!$B:$B,$A32)*INDEX('RPS-Applicable Sales %'!$B$3:$AF$52,MATCH($A32,'RPS-Applicable Sales %'!$A$3:$A$52,0),MATCH(AL$2,'RPS-Applicable Sales %'!$B$2:$AF$2,0)))</f>
        <v>0.19933239555170409</v>
      </c>
    </row>
    <row r="33" spans="1:38" x14ac:dyDescent="0.25">
      <c r="A33" s="97" t="s">
        <v>79</v>
      </c>
      <c r="B33" s="97" t="b">
        <f>IFERROR(INDEX('RPS Targets (%)'!$A:$A,MATCH(A33,'RPS Targets (%)'!$B:$B,0)),FALSE)</f>
        <v>1</v>
      </c>
      <c r="C33" s="108">
        <f>MIN(SUMIFS('RPS-Applicable Sales'!C:C,'RPS-Applicable Sales'!$A:$A,$A33)/SUMIFS('Statewide Sales'!B:B,'Statewide Sales'!$A:$A,$A33),1)</f>
        <v>0.99549705540641054</v>
      </c>
      <c r="D33" s="115">
        <f t="shared" si="0"/>
        <v>0</v>
      </c>
      <c r="E33" s="76">
        <f>IF(B33=TRUE,SUMIFS('SY RPS values'!$J$27:$BG$27,'SY RPS values'!$J$1:$BG$1,A33),0)</f>
        <v>4.331038992804967E-2</v>
      </c>
      <c r="F33" s="76">
        <f>SUMIFS('RPS Targets (%)'!Y:Y,'RPS Targets (%)'!$B:$B,$A33)</f>
        <v>0.28400000000000003</v>
      </c>
      <c r="G33" s="108">
        <f t="shared" si="1"/>
        <v>0.15250137298609037</v>
      </c>
      <c r="H33" s="103">
        <f>IF($D33=0,SUMIFS('RPS Targets (%)'!Y:Y,'RPS Targets (%)'!$B:$B,$A33)*INDEX('RPS-Applicable Sales %'!$B$3:$AF$52,MATCH($A33,'RPS-Applicable Sales %'!$A$3:$A$52,0),MATCH(H$2,'RPS-Applicable Sales %'!$B$2:$AF$2,0))*$G33,SUMIFS('RPS Targets (%)'!Y:Y,'RPS Targets (%)'!$B:$B,$A33)*INDEX('RPS-Applicable Sales %'!$B$3:$AF$52,MATCH($A33,'RPS-Applicable Sales %'!$A$3:$A$52,0),MATCH(H$2,'RPS-Applicable Sales %'!$B$2:$AF$2,0)))</f>
        <v>4.3115365641876909E-2</v>
      </c>
      <c r="I33" s="76">
        <f>IF($D33=0,SUMIFS('RPS Targets (%)'!Z:Z,'RPS Targets (%)'!$B:$B,$A33)*INDEX('RPS-Applicable Sales %'!$B$3:$AF$52,MATCH($A33,'RPS-Applicable Sales %'!$A$3:$A$52,0),MATCH(I$2,'RPS-Applicable Sales %'!$B$2:$AF$2,0))*$G33,SUMIFS('RPS Targets (%)'!Z:Z,'RPS Targets (%)'!$B:$B,$A33)*INDEX('RPS-Applicable Sales %'!$B$3:$AF$52,MATCH($A33,'RPS-Applicable Sales %'!$A$3:$A$52,0),MATCH(I$2,'RPS-Applicable Sales %'!$B$2:$AF$2,0)))</f>
        <v>4.3058661207625727E-2</v>
      </c>
      <c r="J33" s="76">
        <f>IF($D33=0,SUMIFS('RPS Targets (%)'!AA:AA,'RPS Targets (%)'!$B:$B,$A33)*INDEX('RPS-Applicable Sales %'!$B$3:$AF$52,MATCH($A33,'RPS-Applicable Sales %'!$A$3:$A$52,0),MATCH(J$2,'RPS-Applicable Sales %'!$B$2:$AF$2,0))*$G33,SUMIFS('RPS Targets (%)'!AA:AA,'RPS Targets (%)'!$B:$B,$A33)*INDEX('RPS-Applicable Sales %'!$B$3:$AF$52,MATCH($A33,'RPS-Applicable Sales %'!$A$3:$A$52,0),MATCH(J$2,'RPS-Applicable Sales %'!$B$2:$AF$2,0)))</f>
        <v>4.2187145948275995E-2</v>
      </c>
      <c r="K33" s="76">
        <f>IF($D33=0,SUMIFS('RPS Targets (%)'!AB:AB,'RPS Targets (%)'!$B:$B,$A33)*INDEX('RPS-Applicable Sales %'!$B$3:$AF$52,MATCH($A33,'RPS-Applicable Sales %'!$A$3:$A$52,0),MATCH(K$2,'RPS-Applicable Sales %'!$B$2:$AF$2,0))*$G33,SUMIFS('RPS Targets (%)'!AB:AB,'RPS Targets (%)'!$B:$B,$A33)*INDEX('RPS-Applicable Sales %'!$B$3:$AF$52,MATCH($A33,'RPS-Applicable Sales %'!$A$3:$A$52,0),MATCH(K$2,'RPS-Applicable Sales %'!$B$2:$AF$2,0)))</f>
        <v>4.2984844841272331E-2</v>
      </c>
      <c r="L33" s="76">
        <f>IF($D33=0,SUMIFS('RPS Targets (%)'!AC:AC,'RPS Targets (%)'!$B:$B,$A33)*INDEX('RPS-Applicable Sales %'!$B$3:$AF$52,MATCH($A33,'RPS-Applicable Sales %'!$A$3:$A$52,0),MATCH(L$2,'RPS-Applicable Sales %'!$B$2:$AF$2,0))*$G33,SUMIFS('RPS Targets (%)'!AC:AC,'RPS Targets (%)'!$B:$B,$A33)*INDEX('RPS-Applicable Sales %'!$B$3:$AF$52,MATCH($A33,'RPS-Applicable Sales %'!$A$3:$A$52,0),MATCH(L$2,'RPS-Applicable Sales %'!$B$2:$AF$2,0)))</f>
        <v>4.2492293833839991E-2</v>
      </c>
      <c r="M33" s="76">
        <f>IF($D33=0,SUMIFS('RPS Targets (%)'!AD:AD,'RPS Targets (%)'!$B:$B,$A33)*INDEX('RPS-Applicable Sales %'!$B$3:$AF$52,MATCH($A33,'RPS-Applicable Sales %'!$A$3:$A$52,0),MATCH(M$2,'RPS-Applicable Sales %'!$B$2:$AF$2,0))*$G33,SUMIFS('RPS Targets (%)'!AD:AD,'RPS Targets (%)'!$B:$B,$A33)*INDEX('RPS-Applicable Sales %'!$B$3:$AF$52,MATCH($A33,'RPS-Applicable Sales %'!$A$3:$A$52,0),MATCH(M$2,'RPS-Applicable Sales %'!$B$2:$AF$2,0)))</f>
        <v>6.3589764505324012E-2</v>
      </c>
      <c r="N33" s="76">
        <f>IF($D33=0,SUMIFS('RPS Targets (%)'!AE:AE,'RPS Targets (%)'!$B:$B,$A33)*INDEX('RPS-Applicable Sales %'!$B$3:$AF$52,MATCH($A33,'RPS-Applicable Sales %'!$A$3:$A$52,0),MATCH(N$2,'RPS-Applicable Sales %'!$B$2:$AF$2,0))*$G33,SUMIFS('RPS Targets (%)'!AE:AE,'RPS Targets (%)'!$B:$B,$A33)*INDEX('RPS-Applicable Sales %'!$B$3:$AF$52,MATCH($A33,'RPS-Applicable Sales %'!$A$3:$A$52,0),MATCH(N$2,'RPS-Applicable Sales %'!$B$2:$AF$2,0)))</f>
        <v>6.3172702954926815E-2</v>
      </c>
      <c r="O33" s="76">
        <f>IF($D33=0,SUMIFS('RPS Targets (%)'!AF:AF,'RPS Targets (%)'!$B:$B,$A33)*INDEX('RPS-Applicable Sales %'!$B$3:$AF$52,MATCH($A33,'RPS-Applicable Sales %'!$A$3:$A$52,0),MATCH(O$2,'RPS-Applicable Sales %'!$B$2:$AF$2,0))*$G33,SUMIFS('RPS Targets (%)'!AF:AF,'RPS Targets (%)'!$B:$B,$A33)*INDEX('RPS-Applicable Sales %'!$B$3:$AF$52,MATCH($A33,'RPS-Applicable Sales %'!$A$3:$A$52,0),MATCH(O$2,'RPS-Applicable Sales %'!$B$2:$AF$2,0)))</f>
        <v>6.300151641982947E-2</v>
      </c>
      <c r="P33" s="76">
        <f>IF($D33=0,SUMIFS('RPS Targets (%)'!AG:AG,'RPS Targets (%)'!$B:$B,$A33)*INDEX('RPS-Applicable Sales %'!$B$3:$AF$52,MATCH($A33,'RPS-Applicable Sales %'!$A$3:$A$52,0),MATCH(P$2,'RPS-Applicable Sales %'!$B$2:$AF$2,0))*$G33,SUMIFS('RPS Targets (%)'!AG:AG,'RPS Targets (%)'!$B:$B,$A33)*INDEX('RPS-Applicable Sales %'!$B$3:$AF$52,MATCH($A33,'RPS-Applicable Sales %'!$A$3:$A$52,0),MATCH(P$2,'RPS-Applicable Sales %'!$B$2:$AF$2,0)))</f>
        <v>6.2031331508174394E-2</v>
      </c>
      <c r="Q33" s="76">
        <f>IF($D33=0,SUMIFS('RPS Targets (%)'!AH:AH,'RPS Targets (%)'!$B:$B,$A33)*INDEX('RPS-Applicable Sales %'!$B$3:$AF$52,MATCH($A33,'RPS-Applicable Sales %'!$A$3:$A$52,0),MATCH(Q$2,'RPS-Applicable Sales %'!$B$2:$AF$2,0))*$G33,SUMIFS('RPS Targets (%)'!AH:AH,'RPS Targets (%)'!$B:$B,$A33)*INDEX('RPS-Applicable Sales %'!$B$3:$AF$52,MATCH($A33,'RPS-Applicable Sales %'!$A$3:$A$52,0),MATCH(Q$2,'RPS-Applicable Sales %'!$B$2:$AF$2,0)))</f>
        <v>6.1013190847951621E-2</v>
      </c>
      <c r="R33" s="76">
        <f>IF($D33=0,SUMIFS('RPS Targets (%)'!AI:AI,'RPS Targets (%)'!$B:$B,$A33)*INDEX('RPS-Applicable Sales %'!$B$3:$AF$52,MATCH($A33,'RPS-Applicable Sales %'!$A$3:$A$52,0),MATCH(R$2,'RPS-Applicable Sales %'!$B$2:$AF$2,0))*$G33,SUMIFS('RPS Targets (%)'!AI:AI,'RPS Targets (%)'!$B:$B,$A33)*INDEX('RPS-Applicable Sales %'!$B$3:$AF$52,MATCH($A33,'RPS-Applicable Sales %'!$A$3:$A$52,0),MATCH(R$2,'RPS-Applicable Sales %'!$B$2:$AF$2,0)))</f>
        <v>8.2290499477162937E-2</v>
      </c>
      <c r="S33" s="76">
        <f>IF($D33=0,SUMIFS('RPS Targets (%)'!AJ:AJ,'RPS Targets (%)'!$B:$B,$A33)*INDEX('RPS-Applicable Sales %'!$B$3:$AF$52,MATCH($A33,'RPS-Applicable Sales %'!$A$3:$A$52,0),MATCH(S$2,'RPS-Applicable Sales %'!$B$2:$AF$2,0))*$G33,SUMIFS('RPS Targets (%)'!AJ:AJ,'RPS Targets (%)'!$B:$B,$A33)*INDEX('RPS-Applicable Sales %'!$B$3:$AF$52,MATCH($A33,'RPS-Applicable Sales %'!$A$3:$A$52,0),MATCH(S$2,'RPS-Applicable Sales %'!$B$2:$AF$2,0)))</f>
        <v>8.135400038881252E-2</v>
      </c>
      <c r="T33" s="76">
        <f>IF($D33=0,SUMIFS('RPS Targets (%)'!AK:AK,'RPS Targets (%)'!$B:$B,$A33)*INDEX('RPS-Applicable Sales %'!$B$3:$AF$52,MATCH($A33,'RPS-Applicable Sales %'!$A$3:$A$52,0),MATCH(T$2,'RPS-Applicable Sales %'!$B$2:$AF$2,0))*$G33,SUMIFS('RPS Targets (%)'!AK:AK,'RPS Targets (%)'!$B:$B,$A33)*INDEX('RPS-Applicable Sales %'!$B$3:$AF$52,MATCH($A33,'RPS-Applicable Sales %'!$A$3:$A$52,0),MATCH(T$2,'RPS-Applicable Sales %'!$B$2:$AF$2,0)))</f>
        <v>8.1060322020245032E-2</v>
      </c>
      <c r="U33" s="76">
        <f>IF($D33=0,SUMIFS('RPS Targets (%)'!AL:AL,'RPS Targets (%)'!$B:$B,$A33)*INDEX('RPS-Applicable Sales %'!$B$3:$AF$52,MATCH($A33,'RPS-Applicable Sales %'!$A$3:$A$52,0),MATCH(U$2,'RPS-Applicable Sales %'!$B$2:$AF$2,0))*$G33,SUMIFS('RPS Targets (%)'!AL:AL,'RPS Targets (%)'!$B:$B,$A33)*INDEX('RPS-Applicable Sales %'!$B$3:$AF$52,MATCH($A33,'RPS-Applicable Sales %'!$A$3:$A$52,0),MATCH(U$2,'RPS-Applicable Sales %'!$B$2:$AF$2,0)))</f>
        <v>8.062711303845127E-2</v>
      </c>
      <c r="V33" s="76">
        <f>IF($D33=0,SUMIFS('RPS Targets (%)'!AM:AM,'RPS Targets (%)'!$B:$B,$A33)*INDEX('RPS-Applicable Sales %'!$B$3:$AF$52,MATCH($A33,'RPS-Applicable Sales %'!$A$3:$A$52,0),MATCH(V$2,'RPS-Applicable Sales %'!$B$2:$AF$2,0))*$G33,SUMIFS('RPS Targets (%)'!AM:AM,'RPS Targets (%)'!$B:$B,$A33)*INDEX('RPS-Applicable Sales %'!$B$3:$AF$52,MATCH($A33,'RPS-Applicable Sales %'!$A$3:$A$52,0),MATCH(V$2,'RPS-Applicable Sales %'!$B$2:$AF$2,0)))</f>
        <v>7.9059551905802786E-2</v>
      </c>
      <c r="W33" s="76">
        <f>IF($D33=0,SUMIFS('RPS Targets (%)'!AN:AN,'RPS Targets (%)'!$B:$B,$A33)*INDEX('RPS-Applicable Sales %'!$B$3:$AF$52,MATCH($A33,'RPS-Applicable Sales %'!$A$3:$A$52,0),MATCH(W$2,'RPS-Applicable Sales %'!$B$2:$AF$2,0))*$G33,SUMIFS('RPS Targets (%)'!AN:AN,'RPS Targets (%)'!$B:$B,$A33)*INDEX('RPS-Applicable Sales %'!$B$3:$AF$52,MATCH($A33,'RPS-Applicable Sales %'!$A$3:$A$52,0),MATCH(W$2,'RPS-Applicable Sales %'!$B$2:$AF$2,0)))</f>
        <v>7.9078913455644523E-2</v>
      </c>
      <c r="X33" s="76">
        <f>IF($D33=0,SUMIFS('RPS Targets (%)'!AO:AO,'RPS Targets (%)'!$B:$B,$A33)*INDEX('RPS-Applicable Sales %'!$B$3:$AF$52,MATCH($A33,'RPS-Applicable Sales %'!$A$3:$A$52,0),MATCH(X$2,'RPS-Applicable Sales %'!$B$2:$AF$2,0))*$G33,SUMIFS('RPS Targets (%)'!AO:AO,'RPS Targets (%)'!$B:$B,$A33)*INDEX('RPS-Applicable Sales %'!$B$3:$AF$52,MATCH($A33,'RPS-Applicable Sales %'!$A$3:$A$52,0),MATCH(X$2,'RPS-Applicable Sales %'!$B$2:$AF$2,0)))</f>
        <v>7.9151264789082909E-2</v>
      </c>
      <c r="Y33" s="76">
        <f>IF($D33=0,SUMIFS('RPS Targets (%)'!AP:AP,'RPS Targets (%)'!$B:$B,$A33)*INDEX('RPS-Applicable Sales %'!$B$3:$AF$52,MATCH($A33,'RPS-Applicable Sales %'!$A$3:$A$52,0),MATCH(Y$2,'RPS-Applicable Sales %'!$B$2:$AF$2,0))*$G33,SUMIFS('RPS Targets (%)'!AP:AP,'RPS Targets (%)'!$B:$B,$A33)*INDEX('RPS-Applicable Sales %'!$B$3:$AF$52,MATCH($A33,'RPS-Applicable Sales %'!$A$3:$A$52,0),MATCH(Y$2,'RPS-Applicable Sales %'!$B$2:$AF$2,0)))</f>
        <v>7.9040871438597032E-2</v>
      </c>
      <c r="Z33" s="76">
        <f>IF($D33=0,SUMIFS('RPS Targets (%)'!AQ:AQ,'RPS Targets (%)'!$B:$B,$A33)*INDEX('RPS-Applicable Sales %'!$B$3:$AF$52,MATCH($A33,'RPS-Applicable Sales %'!$A$3:$A$52,0),MATCH(Z$2,'RPS-Applicable Sales %'!$B$2:$AF$2,0))*$G33,SUMIFS('RPS Targets (%)'!AQ:AQ,'RPS Targets (%)'!$B:$B,$A33)*INDEX('RPS-Applicable Sales %'!$B$3:$AF$52,MATCH($A33,'RPS-Applicable Sales %'!$A$3:$A$52,0),MATCH(Z$2,'RPS-Applicable Sales %'!$B$2:$AF$2,0)))</f>
        <v>7.8970224194983202E-2</v>
      </c>
      <c r="AA33" s="76">
        <f>IF($D33=0,SUMIFS('RPS Targets (%)'!AR:AR,'RPS Targets (%)'!$B:$B,$A33)*INDEX('RPS-Applicable Sales %'!$B$3:$AF$52,MATCH($A33,'RPS-Applicable Sales %'!$A$3:$A$52,0),MATCH(AA$2,'RPS-Applicable Sales %'!$B$2:$AF$2,0))*$G33,SUMIFS('RPS Targets (%)'!AR:AR,'RPS Targets (%)'!$B:$B,$A33)*INDEX('RPS-Applicable Sales %'!$B$3:$AF$52,MATCH($A33,'RPS-Applicable Sales %'!$A$3:$A$52,0),MATCH(AA$2,'RPS-Applicable Sales %'!$B$2:$AF$2,0)))</f>
        <v>7.9064863166021238E-2</v>
      </c>
      <c r="AB33" s="76">
        <f>IF($D33=0,SUMIFS('RPS Targets (%)'!AS:AS,'RPS Targets (%)'!$B:$B,$A33)*INDEX('RPS-Applicable Sales %'!$B$3:$AF$52,MATCH($A33,'RPS-Applicable Sales %'!$A$3:$A$52,0),MATCH(AB$2,'RPS-Applicable Sales %'!$B$2:$AF$2,0))*$G33,SUMIFS('RPS Targets (%)'!AS:AS,'RPS Targets (%)'!$B:$B,$A33)*INDEX('RPS-Applicable Sales %'!$B$3:$AF$52,MATCH($A33,'RPS-Applicable Sales %'!$A$3:$A$52,0),MATCH(AB$2,'RPS-Applicable Sales %'!$B$2:$AF$2,0)))</f>
        <v>7.9127841049573572E-2</v>
      </c>
      <c r="AC33" s="76">
        <f>IF($D33=0,SUMIFS('RPS Targets (%)'!AT:AT,'RPS Targets (%)'!$B:$B,$A33)*INDEX('RPS-Applicable Sales %'!$B$3:$AF$52,MATCH($A33,'RPS-Applicable Sales %'!$A$3:$A$52,0),MATCH(AC$2,'RPS-Applicable Sales %'!$B$2:$AF$2,0))*$G33,SUMIFS('RPS Targets (%)'!AT:AT,'RPS Targets (%)'!$B:$B,$A33)*INDEX('RPS-Applicable Sales %'!$B$3:$AF$52,MATCH($A33,'RPS-Applicable Sales %'!$A$3:$A$52,0),MATCH(AC$2,'RPS-Applicable Sales %'!$B$2:$AF$2,0)))</f>
        <v>7.9176457029494524E-2</v>
      </c>
      <c r="AD33" s="76">
        <f>IF($D33=0,SUMIFS('RPS Targets (%)'!AU:AU,'RPS Targets (%)'!$B:$B,$A33)*INDEX('RPS-Applicable Sales %'!$B$3:$AF$52,MATCH($A33,'RPS-Applicable Sales %'!$A$3:$A$52,0),MATCH(AD$2,'RPS-Applicable Sales %'!$B$2:$AF$2,0))*$G33,SUMIFS('RPS Targets (%)'!AU:AU,'RPS Targets (%)'!$B:$B,$A33)*INDEX('RPS-Applicable Sales %'!$B$3:$AF$52,MATCH($A33,'RPS-Applicable Sales %'!$A$3:$A$52,0),MATCH(AD$2,'RPS-Applicable Sales %'!$B$2:$AF$2,0)))</f>
        <v>7.9182206637573471E-2</v>
      </c>
      <c r="AE33" s="76">
        <f>IF($D33=0,SUMIFS('RPS Targets (%)'!AV:AV,'RPS Targets (%)'!$B:$B,$A33)*INDEX('RPS-Applicable Sales %'!$B$3:$AF$52,MATCH($A33,'RPS-Applicable Sales %'!$A$3:$A$52,0),MATCH(AE$2,'RPS-Applicable Sales %'!$B$2:$AF$2,0))*$G33,SUMIFS('RPS Targets (%)'!AV:AV,'RPS Targets (%)'!$B:$B,$A33)*INDEX('RPS-Applicable Sales %'!$B$3:$AF$52,MATCH($A33,'RPS-Applicable Sales %'!$A$3:$A$52,0),MATCH(AE$2,'RPS-Applicable Sales %'!$B$2:$AF$2,0)))</f>
        <v>7.9207192998196063E-2</v>
      </c>
      <c r="AF33" s="76">
        <f>IF($D33=0,SUMIFS('RPS Targets (%)'!AW:AW,'RPS Targets (%)'!$B:$B,$A33)*INDEX('RPS-Applicable Sales %'!$B$3:$AF$52,MATCH($A33,'RPS-Applicable Sales %'!$A$3:$A$52,0),MATCH(AF$2,'RPS-Applicable Sales %'!$B$2:$AF$2,0))*$G33,SUMIFS('RPS Targets (%)'!AW:AW,'RPS Targets (%)'!$B:$B,$A33)*INDEX('RPS-Applicable Sales %'!$B$3:$AF$52,MATCH($A33,'RPS-Applicable Sales %'!$A$3:$A$52,0),MATCH(AF$2,'RPS-Applicable Sales %'!$B$2:$AF$2,0)))</f>
        <v>7.9248102143058399E-2</v>
      </c>
      <c r="AG33" s="76">
        <f>IF($D33=0,SUMIFS('RPS Targets (%)'!AX:AX,'RPS Targets (%)'!$B:$B,$A33)*INDEX('RPS-Applicable Sales %'!$B$3:$AF$52,MATCH($A33,'RPS-Applicable Sales %'!$A$3:$A$52,0),MATCH(AG$2,'RPS-Applicable Sales %'!$B$2:$AF$2,0))*$G33,SUMIFS('RPS Targets (%)'!AX:AX,'RPS Targets (%)'!$B:$B,$A33)*INDEX('RPS-Applicable Sales %'!$B$3:$AF$52,MATCH($A33,'RPS-Applicable Sales %'!$A$3:$A$52,0),MATCH(AG$2,'RPS-Applicable Sales %'!$B$2:$AF$2,0)))</f>
        <v>7.9258895172519286E-2</v>
      </c>
      <c r="AH33" s="76">
        <f>IF($D33=0,SUMIFS('RPS Targets (%)'!AY:AY,'RPS Targets (%)'!$B:$B,$A33)*INDEX('RPS-Applicable Sales %'!$B$3:$AF$52,MATCH($A33,'RPS-Applicable Sales %'!$A$3:$A$52,0),MATCH(AH$2,'RPS-Applicable Sales %'!$B$2:$AF$2,0))*$G33,SUMIFS('RPS Targets (%)'!AY:AY,'RPS Targets (%)'!$B:$B,$A33)*INDEX('RPS-Applicable Sales %'!$B$3:$AF$52,MATCH($A33,'RPS-Applicable Sales %'!$A$3:$A$52,0),MATCH(AH$2,'RPS-Applicable Sales %'!$B$2:$AF$2,0)))</f>
        <v>7.9319281671780789E-2</v>
      </c>
      <c r="AI33" s="76">
        <f>IF($D33=0,SUMIFS('RPS Targets (%)'!AZ:AZ,'RPS Targets (%)'!$B:$B,$A33)*INDEX('RPS-Applicable Sales %'!$B$3:$AF$52,MATCH($A33,'RPS-Applicable Sales %'!$A$3:$A$52,0),MATCH(AI$2,'RPS-Applicable Sales %'!$B$2:$AF$2,0))*$G33,SUMIFS('RPS Targets (%)'!AZ:AZ,'RPS Targets (%)'!$B:$B,$A33)*INDEX('RPS-Applicable Sales %'!$B$3:$AF$52,MATCH($A33,'RPS-Applicable Sales %'!$A$3:$A$52,0),MATCH(AI$2,'RPS-Applicable Sales %'!$B$2:$AF$2,0)))</f>
        <v>7.9316809390973991E-2</v>
      </c>
      <c r="AJ33" s="76">
        <f>IF($D33=0,SUMIFS('RPS Targets (%)'!BA:BA,'RPS Targets (%)'!$B:$B,$A33)*INDEX('RPS-Applicable Sales %'!$B$3:$AF$52,MATCH($A33,'RPS-Applicable Sales %'!$A$3:$A$52,0),MATCH(AJ$2,'RPS-Applicable Sales %'!$B$2:$AF$2,0))*$G33,SUMIFS('RPS Targets (%)'!BA:BA,'RPS Targets (%)'!$B:$B,$A33)*INDEX('RPS-Applicable Sales %'!$B$3:$AF$52,MATCH($A33,'RPS-Applicable Sales %'!$A$3:$A$52,0),MATCH(AJ$2,'RPS-Applicable Sales %'!$B$2:$AF$2,0)))</f>
        <v>7.9375639335237308E-2</v>
      </c>
      <c r="AK33" s="76">
        <f>IF($D33=0,SUMIFS('RPS Targets (%)'!BB:BB,'RPS Targets (%)'!$B:$B,$A33)*INDEX('RPS-Applicable Sales %'!$B$3:$AF$52,MATCH($A33,'RPS-Applicable Sales %'!$A$3:$A$52,0),MATCH(AK$2,'RPS-Applicable Sales %'!$B$2:$AF$2,0))*$G33,SUMIFS('RPS Targets (%)'!BB:BB,'RPS Targets (%)'!$B:$B,$A33)*INDEX('RPS-Applicable Sales %'!$B$3:$AF$52,MATCH($A33,'RPS-Applicable Sales %'!$A$3:$A$52,0),MATCH(AK$2,'RPS-Applicable Sales %'!$B$2:$AF$2,0)))</f>
        <v>7.9489804507476627E-2</v>
      </c>
      <c r="AL33" s="76">
        <f>IF($D33=0,SUMIFS('RPS Targets (%)'!BC:BC,'RPS Targets (%)'!$B:$B,$A33)*INDEX('RPS-Applicable Sales %'!$B$3:$AF$52,MATCH($A33,'RPS-Applicable Sales %'!$A$3:$A$52,0),MATCH(AL$2,'RPS-Applicable Sales %'!$B$2:$AF$2,0))*$G33,SUMIFS('RPS Targets (%)'!BC:BC,'RPS Targets (%)'!$B:$B,$A33)*INDEX('RPS-Applicable Sales %'!$B$3:$AF$52,MATCH($A33,'RPS-Applicable Sales %'!$A$3:$A$52,0),MATCH(AL$2,'RPS-Applicable Sales %'!$B$2:$AF$2,0)))</f>
        <v>7.9489804507476627E-2</v>
      </c>
    </row>
    <row r="34" spans="1:38" x14ac:dyDescent="0.25">
      <c r="A34" s="97" t="s">
        <v>82</v>
      </c>
      <c r="B34" s="97" t="b">
        <f>IFERROR(INDEX('RPS Targets (%)'!$A:$A,MATCH(A34,'RPS Targets (%)'!$B:$B,0)),FALSE)</f>
        <v>1</v>
      </c>
      <c r="C34" s="108">
        <f>MIN(SUMIFS('RPS-Applicable Sales'!C:C,'RPS-Applicable Sales'!$A:$A,$A34)/SUMIFS('Statewide Sales'!B:B,'Statewide Sales'!$A:$A,$A34),1)</f>
        <v>0.93186605916389664</v>
      </c>
      <c r="D34" s="115">
        <f t="shared" si="0"/>
        <v>0</v>
      </c>
      <c r="E34" s="76">
        <f>IF(B34=TRUE,SUMIFS('SY RPS values'!$J$27:$BG$27,'SY RPS values'!$J$1:$BG$1,A34),0)</f>
        <v>0.27155897816239433</v>
      </c>
      <c r="F34" s="76">
        <f>SUMIFS('RPS Targets (%)'!Y:Y,'RPS Targets (%)'!$B:$B,$A34)</f>
        <v>0.18113107239273604</v>
      </c>
      <c r="G34" s="108">
        <f t="shared" si="1"/>
        <v>1</v>
      </c>
      <c r="H34" s="103">
        <f>IF($D34=0,SUMIFS('RPS Targets (%)'!Y:Y,'RPS Targets (%)'!$B:$B,$A34)*INDEX('RPS-Applicable Sales %'!$B$3:$AF$52,MATCH($A34,'RPS-Applicable Sales %'!$A$3:$A$52,0),MATCH(H$2,'RPS-Applicable Sales %'!$B$2:$AF$2,0))*$G34,SUMIFS('RPS Targets (%)'!Y:Y,'RPS Targets (%)'!$B:$B,$A34)*INDEX('RPS-Applicable Sales %'!$B$3:$AF$52,MATCH($A34,'RPS-Applicable Sales %'!$A$3:$A$52,0),MATCH(H$2,'RPS-Applicable Sales %'!$B$2:$AF$2,0)))</f>
        <v>0.1687898986227494</v>
      </c>
      <c r="I34" s="76">
        <f>IF($D34=0,SUMIFS('RPS Targets (%)'!Z:Z,'RPS Targets (%)'!$B:$B,$A34)*INDEX('RPS-Applicable Sales %'!$B$3:$AF$52,MATCH($A34,'RPS-Applicable Sales %'!$A$3:$A$52,0),MATCH(I$2,'RPS-Applicable Sales %'!$B$2:$AF$2,0))*$G34,SUMIFS('RPS Targets (%)'!Z:Z,'RPS Targets (%)'!$B:$B,$A34)*INDEX('RPS-Applicable Sales %'!$B$3:$AF$52,MATCH($A34,'RPS-Applicable Sales %'!$A$3:$A$52,0),MATCH(I$2,'RPS-Applicable Sales %'!$B$2:$AF$2,0)))</f>
        <v>0.17952968513030196</v>
      </c>
      <c r="J34" s="76">
        <f>IF($D34=0,SUMIFS('RPS Targets (%)'!AA:AA,'RPS Targets (%)'!$B:$B,$A34)*INDEX('RPS-Applicable Sales %'!$B$3:$AF$52,MATCH($A34,'RPS-Applicable Sales %'!$A$3:$A$52,0),MATCH(J$2,'RPS-Applicable Sales %'!$B$2:$AF$2,0))*$G34,SUMIFS('RPS Targets (%)'!AA:AA,'RPS Targets (%)'!$B:$B,$A34)*INDEX('RPS-Applicable Sales %'!$B$3:$AF$52,MATCH($A34,'RPS-Applicable Sales %'!$A$3:$A$52,0),MATCH(J$2,'RPS-Applicable Sales %'!$B$2:$AF$2,0)))</f>
        <v>0.16288742299405909</v>
      </c>
      <c r="K34" s="76">
        <f>IF($D34=0,SUMIFS('RPS Targets (%)'!AB:AB,'RPS Targets (%)'!$B:$B,$A34)*INDEX('RPS-Applicable Sales %'!$B$3:$AF$52,MATCH($A34,'RPS-Applicable Sales %'!$A$3:$A$52,0),MATCH(K$2,'RPS-Applicable Sales %'!$B$2:$AF$2,0))*$G34,SUMIFS('RPS Targets (%)'!AB:AB,'RPS Targets (%)'!$B:$B,$A34)*INDEX('RPS-Applicable Sales %'!$B$3:$AF$52,MATCH($A34,'RPS-Applicable Sales %'!$A$3:$A$52,0),MATCH(K$2,'RPS-Applicable Sales %'!$B$2:$AF$2,0)))</f>
        <v>0.16777281488381224</v>
      </c>
      <c r="L34" s="76">
        <f>IF($D34=0,SUMIFS('RPS Targets (%)'!AC:AC,'RPS Targets (%)'!$B:$B,$A34)*INDEX('RPS-Applicable Sales %'!$B$3:$AF$52,MATCH($A34,'RPS-Applicable Sales %'!$A$3:$A$52,0),MATCH(L$2,'RPS-Applicable Sales %'!$B$2:$AF$2,0))*$G34,SUMIFS('RPS Targets (%)'!AC:AC,'RPS Targets (%)'!$B:$B,$A34)*INDEX('RPS-Applicable Sales %'!$B$3:$AF$52,MATCH($A34,'RPS-Applicable Sales %'!$A$3:$A$52,0),MATCH(L$2,'RPS-Applicable Sales %'!$B$2:$AF$2,0)))</f>
        <v>0.16715976448412326</v>
      </c>
      <c r="M34" s="76">
        <f>IF($D34=0,SUMIFS('RPS Targets (%)'!AD:AD,'RPS Targets (%)'!$B:$B,$A34)*INDEX('RPS-Applicable Sales %'!$B$3:$AF$52,MATCH($A34,'RPS-Applicable Sales %'!$A$3:$A$52,0),MATCH(M$2,'RPS-Applicable Sales %'!$B$2:$AF$2,0))*$G34,SUMIFS('RPS Targets (%)'!AD:AD,'RPS Targets (%)'!$B:$B,$A34)*INDEX('RPS-Applicable Sales %'!$B$3:$AF$52,MATCH($A34,'RPS-Applicable Sales %'!$A$3:$A$52,0),MATCH(M$2,'RPS-Applicable Sales %'!$B$2:$AF$2,0)))</f>
        <v>0.36716505786918796</v>
      </c>
      <c r="N34" s="76">
        <f>IF($D34=0,SUMIFS('RPS Targets (%)'!AE:AE,'RPS Targets (%)'!$B:$B,$A34)*INDEX('RPS-Applicable Sales %'!$B$3:$AF$52,MATCH($A34,'RPS-Applicable Sales %'!$A$3:$A$52,0),MATCH(N$2,'RPS-Applicable Sales %'!$B$2:$AF$2,0))*$G34,SUMIFS('RPS Targets (%)'!AE:AE,'RPS Targets (%)'!$B:$B,$A34)*INDEX('RPS-Applicable Sales %'!$B$3:$AF$52,MATCH($A34,'RPS-Applicable Sales %'!$A$3:$A$52,0),MATCH(N$2,'RPS-Applicable Sales %'!$B$2:$AF$2,0)))</f>
        <v>0.36681110384967952</v>
      </c>
      <c r="O34" s="76">
        <f>IF($D34=0,SUMIFS('RPS Targets (%)'!AF:AF,'RPS Targets (%)'!$B:$B,$A34)*INDEX('RPS-Applicable Sales %'!$B$3:$AF$52,MATCH($A34,'RPS-Applicable Sales %'!$A$3:$A$52,0),MATCH(O$2,'RPS-Applicable Sales %'!$B$2:$AF$2,0))*$G34,SUMIFS('RPS Targets (%)'!AF:AF,'RPS Targets (%)'!$B:$B,$A34)*INDEX('RPS-Applicable Sales %'!$B$3:$AF$52,MATCH($A34,'RPS-Applicable Sales %'!$A$3:$A$52,0),MATCH(O$2,'RPS-Applicable Sales %'!$B$2:$AF$2,0)))</f>
        <v>0.36777182326588403</v>
      </c>
      <c r="P34" s="76">
        <f>IF($D34=0,SUMIFS('RPS Targets (%)'!AG:AG,'RPS Targets (%)'!$B:$B,$A34)*INDEX('RPS-Applicable Sales %'!$B$3:$AF$52,MATCH($A34,'RPS-Applicable Sales %'!$A$3:$A$52,0),MATCH(P$2,'RPS-Applicable Sales %'!$B$2:$AF$2,0))*$G34,SUMIFS('RPS Targets (%)'!AG:AG,'RPS Targets (%)'!$B:$B,$A34)*INDEX('RPS-Applicable Sales %'!$B$3:$AF$52,MATCH($A34,'RPS-Applicable Sales %'!$A$3:$A$52,0),MATCH(P$2,'RPS-Applicable Sales %'!$B$2:$AF$2,0)))</f>
        <v>0.36722278252271334</v>
      </c>
      <c r="Q34" s="76">
        <f>IF($D34=0,SUMIFS('RPS Targets (%)'!AH:AH,'RPS Targets (%)'!$B:$B,$A34)*INDEX('RPS-Applicable Sales %'!$B$3:$AF$52,MATCH($A34,'RPS-Applicable Sales %'!$A$3:$A$52,0),MATCH(Q$2,'RPS-Applicable Sales %'!$B$2:$AF$2,0))*$G34,SUMIFS('RPS Targets (%)'!AH:AH,'RPS Targets (%)'!$B:$B,$A34)*INDEX('RPS-Applicable Sales %'!$B$3:$AF$52,MATCH($A34,'RPS-Applicable Sales %'!$A$3:$A$52,0),MATCH(Q$2,'RPS-Applicable Sales %'!$B$2:$AF$2,0)))</f>
        <v>0.36684582661457771</v>
      </c>
      <c r="R34" s="76">
        <f>IF($D34=0,SUMIFS('RPS Targets (%)'!AI:AI,'RPS Targets (%)'!$B:$B,$A34)*INDEX('RPS-Applicable Sales %'!$B$3:$AF$52,MATCH($A34,'RPS-Applicable Sales %'!$A$3:$A$52,0),MATCH(R$2,'RPS-Applicable Sales %'!$B$2:$AF$2,0))*$G34,SUMIFS('RPS Targets (%)'!AI:AI,'RPS Targets (%)'!$B:$B,$A34)*INDEX('RPS-Applicable Sales %'!$B$3:$AF$52,MATCH($A34,'RPS-Applicable Sales %'!$A$3:$A$52,0),MATCH(R$2,'RPS-Applicable Sales %'!$B$2:$AF$2,0)))</f>
        <v>0.45875538039176894</v>
      </c>
      <c r="S34" s="76">
        <f>IF($D34=0,SUMIFS('RPS Targets (%)'!AJ:AJ,'RPS Targets (%)'!$B:$B,$A34)*INDEX('RPS-Applicable Sales %'!$B$3:$AF$52,MATCH($A34,'RPS-Applicable Sales %'!$A$3:$A$52,0),MATCH(S$2,'RPS-Applicable Sales %'!$B$2:$AF$2,0))*$G34,SUMIFS('RPS Targets (%)'!AJ:AJ,'RPS Targets (%)'!$B:$B,$A34)*INDEX('RPS-Applicable Sales %'!$B$3:$AF$52,MATCH($A34,'RPS-Applicable Sales %'!$A$3:$A$52,0),MATCH(S$2,'RPS-Applicable Sales %'!$B$2:$AF$2,0)))</f>
        <v>0.45902452148049094</v>
      </c>
      <c r="T34" s="76">
        <f>IF($D34=0,SUMIFS('RPS Targets (%)'!AK:AK,'RPS Targets (%)'!$B:$B,$A34)*INDEX('RPS-Applicable Sales %'!$B$3:$AF$52,MATCH($A34,'RPS-Applicable Sales %'!$A$3:$A$52,0),MATCH(T$2,'RPS-Applicable Sales %'!$B$2:$AF$2,0))*$G34,SUMIFS('RPS Targets (%)'!AK:AK,'RPS Targets (%)'!$B:$B,$A34)*INDEX('RPS-Applicable Sales %'!$B$3:$AF$52,MATCH($A34,'RPS-Applicable Sales %'!$A$3:$A$52,0),MATCH(T$2,'RPS-Applicable Sales %'!$B$2:$AF$2,0)))</f>
        <v>0.45867876747573399</v>
      </c>
      <c r="U34" s="76">
        <f>IF($D34=0,SUMIFS('RPS Targets (%)'!AL:AL,'RPS Targets (%)'!$B:$B,$A34)*INDEX('RPS-Applicable Sales %'!$B$3:$AF$52,MATCH($A34,'RPS-Applicable Sales %'!$A$3:$A$52,0),MATCH(U$2,'RPS-Applicable Sales %'!$B$2:$AF$2,0))*$G34,SUMIFS('RPS Targets (%)'!AL:AL,'RPS Targets (%)'!$B:$B,$A34)*INDEX('RPS-Applicable Sales %'!$B$3:$AF$52,MATCH($A34,'RPS-Applicable Sales %'!$A$3:$A$52,0),MATCH(U$2,'RPS-Applicable Sales %'!$B$2:$AF$2,0)))</f>
        <v>0.45886844523914316</v>
      </c>
      <c r="V34" s="76">
        <f>IF($D34=0,SUMIFS('RPS Targets (%)'!AM:AM,'RPS Targets (%)'!$B:$B,$A34)*INDEX('RPS-Applicable Sales %'!$B$3:$AF$52,MATCH($A34,'RPS-Applicable Sales %'!$A$3:$A$52,0),MATCH(V$2,'RPS-Applicable Sales %'!$B$2:$AF$2,0))*$G34,SUMIFS('RPS Targets (%)'!AM:AM,'RPS Targets (%)'!$B:$B,$A34)*INDEX('RPS-Applicable Sales %'!$B$3:$AF$52,MATCH($A34,'RPS-Applicable Sales %'!$A$3:$A$52,0),MATCH(V$2,'RPS-Applicable Sales %'!$B$2:$AF$2,0)))</f>
        <v>0.45931337667708666</v>
      </c>
      <c r="W34" s="76">
        <f>IF($D34=0,SUMIFS('RPS Targets (%)'!AN:AN,'RPS Targets (%)'!$B:$B,$A34)*INDEX('RPS-Applicable Sales %'!$B$3:$AF$52,MATCH($A34,'RPS-Applicable Sales %'!$A$3:$A$52,0),MATCH(W$2,'RPS-Applicable Sales %'!$B$2:$AF$2,0))*$G34,SUMIFS('RPS Targets (%)'!AN:AN,'RPS Targets (%)'!$B:$B,$A34)*INDEX('RPS-Applicable Sales %'!$B$3:$AF$52,MATCH($A34,'RPS-Applicable Sales %'!$A$3:$A$52,0),MATCH(W$2,'RPS-Applicable Sales %'!$B$2:$AF$2,0)))</f>
        <v>0.45911792764756659</v>
      </c>
      <c r="X34" s="76">
        <f>IF($D34=0,SUMIFS('RPS Targets (%)'!AO:AO,'RPS Targets (%)'!$B:$B,$A34)*INDEX('RPS-Applicable Sales %'!$B$3:$AF$52,MATCH($A34,'RPS-Applicable Sales %'!$A$3:$A$52,0),MATCH(X$2,'RPS-Applicable Sales %'!$B$2:$AF$2,0))*$G34,SUMIFS('RPS Targets (%)'!AO:AO,'RPS Targets (%)'!$B:$B,$A34)*INDEX('RPS-Applicable Sales %'!$B$3:$AF$52,MATCH($A34,'RPS-Applicable Sales %'!$A$3:$A$52,0),MATCH(X$2,'RPS-Applicable Sales %'!$B$2:$AF$2,0)))</f>
        <v>0.45874526741501603</v>
      </c>
      <c r="Y34" s="76">
        <f>IF($D34=0,SUMIFS('RPS Targets (%)'!AP:AP,'RPS Targets (%)'!$B:$B,$A34)*INDEX('RPS-Applicable Sales %'!$B$3:$AF$52,MATCH($A34,'RPS-Applicable Sales %'!$A$3:$A$52,0),MATCH(Y$2,'RPS-Applicable Sales %'!$B$2:$AF$2,0))*$G34,SUMIFS('RPS Targets (%)'!AP:AP,'RPS Targets (%)'!$B:$B,$A34)*INDEX('RPS-Applicable Sales %'!$B$3:$AF$52,MATCH($A34,'RPS-Applicable Sales %'!$A$3:$A$52,0),MATCH(Y$2,'RPS-Applicable Sales %'!$B$2:$AF$2,0)))</f>
        <v>0.45812926201318277</v>
      </c>
      <c r="Z34" s="76">
        <f>IF($D34=0,SUMIFS('RPS Targets (%)'!AQ:AQ,'RPS Targets (%)'!$B:$B,$A34)*INDEX('RPS-Applicable Sales %'!$B$3:$AF$52,MATCH($A34,'RPS-Applicable Sales %'!$A$3:$A$52,0),MATCH(Z$2,'RPS-Applicable Sales %'!$B$2:$AF$2,0))*$G34,SUMIFS('RPS Targets (%)'!AQ:AQ,'RPS Targets (%)'!$B:$B,$A34)*INDEX('RPS-Applicable Sales %'!$B$3:$AF$52,MATCH($A34,'RPS-Applicable Sales %'!$A$3:$A$52,0),MATCH(Z$2,'RPS-Applicable Sales %'!$B$2:$AF$2,0)))</f>
        <v>0.45810237597058151</v>
      </c>
      <c r="AA34" s="76">
        <f>IF($D34=0,SUMIFS('RPS Targets (%)'!AR:AR,'RPS Targets (%)'!$B:$B,$A34)*INDEX('RPS-Applicable Sales %'!$B$3:$AF$52,MATCH($A34,'RPS-Applicable Sales %'!$A$3:$A$52,0),MATCH(AA$2,'RPS-Applicable Sales %'!$B$2:$AF$2,0))*$G34,SUMIFS('RPS Targets (%)'!AR:AR,'RPS Targets (%)'!$B:$B,$A34)*INDEX('RPS-Applicable Sales %'!$B$3:$AF$52,MATCH($A34,'RPS-Applicable Sales %'!$A$3:$A$52,0),MATCH(AA$2,'RPS-Applicable Sales %'!$B$2:$AF$2,0)))</f>
        <v>0.45814716131436967</v>
      </c>
      <c r="AB34" s="76">
        <f>IF($D34=0,SUMIFS('RPS Targets (%)'!AS:AS,'RPS Targets (%)'!$B:$B,$A34)*INDEX('RPS-Applicable Sales %'!$B$3:$AF$52,MATCH($A34,'RPS-Applicable Sales %'!$A$3:$A$52,0),MATCH(AB$2,'RPS-Applicable Sales %'!$B$2:$AF$2,0))*$G34,SUMIFS('RPS Targets (%)'!AS:AS,'RPS Targets (%)'!$B:$B,$A34)*INDEX('RPS-Applicable Sales %'!$B$3:$AF$52,MATCH($A34,'RPS-Applicable Sales %'!$A$3:$A$52,0),MATCH(AB$2,'RPS-Applicable Sales %'!$B$2:$AF$2,0)))</f>
        <v>0.6840855519987652</v>
      </c>
      <c r="AC34" s="76">
        <f>IF($D34=0,SUMIFS('RPS Targets (%)'!AT:AT,'RPS Targets (%)'!$B:$B,$A34)*INDEX('RPS-Applicable Sales %'!$B$3:$AF$52,MATCH($A34,'RPS-Applicable Sales %'!$A$3:$A$52,0),MATCH(AC$2,'RPS-Applicable Sales %'!$B$2:$AF$2,0))*$G34,SUMIFS('RPS Targets (%)'!AT:AT,'RPS Targets (%)'!$B:$B,$A34)*INDEX('RPS-Applicable Sales %'!$B$3:$AF$52,MATCH($A34,'RPS-Applicable Sales %'!$A$3:$A$52,0),MATCH(AC$2,'RPS-Applicable Sales %'!$B$2:$AF$2,0)))</f>
        <v>0.68440151381944669</v>
      </c>
      <c r="AD34" s="76">
        <f>IF($D34=0,SUMIFS('RPS Targets (%)'!AU:AU,'RPS Targets (%)'!$B:$B,$A34)*INDEX('RPS-Applicable Sales %'!$B$3:$AF$52,MATCH($A34,'RPS-Applicable Sales %'!$A$3:$A$52,0),MATCH(AD$2,'RPS-Applicable Sales %'!$B$2:$AF$2,0))*$G34,SUMIFS('RPS Targets (%)'!AU:AU,'RPS Targets (%)'!$B:$B,$A34)*INDEX('RPS-Applicable Sales %'!$B$3:$AF$52,MATCH($A34,'RPS-Applicable Sales %'!$A$3:$A$52,0),MATCH(AD$2,'RPS-Applicable Sales %'!$B$2:$AF$2,0)))</f>
        <v>0.68512324414512082</v>
      </c>
      <c r="AE34" s="76">
        <f>IF($D34=0,SUMIFS('RPS Targets (%)'!AV:AV,'RPS Targets (%)'!$B:$B,$A34)*INDEX('RPS-Applicable Sales %'!$B$3:$AF$52,MATCH($A34,'RPS-Applicable Sales %'!$A$3:$A$52,0),MATCH(AE$2,'RPS-Applicable Sales %'!$B$2:$AF$2,0))*$G34,SUMIFS('RPS Targets (%)'!AV:AV,'RPS Targets (%)'!$B:$B,$A34)*INDEX('RPS-Applicable Sales %'!$B$3:$AF$52,MATCH($A34,'RPS-Applicable Sales %'!$A$3:$A$52,0),MATCH(AE$2,'RPS-Applicable Sales %'!$B$2:$AF$2,0)))</f>
        <v>0.68505390011573319</v>
      </c>
      <c r="AF34" s="76">
        <f>IF($D34=0,SUMIFS('RPS Targets (%)'!AW:AW,'RPS Targets (%)'!$B:$B,$A34)*INDEX('RPS-Applicable Sales %'!$B$3:$AF$52,MATCH($A34,'RPS-Applicable Sales %'!$A$3:$A$52,0),MATCH(AF$2,'RPS-Applicable Sales %'!$B$2:$AF$2,0))*$G34,SUMIFS('RPS Targets (%)'!AW:AW,'RPS Targets (%)'!$B:$B,$A34)*INDEX('RPS-Applicable Sales %'!$B$3:$AF$52,MATCH($A34,'RPS-Applicable Sales %'!$A$3:$A$52,0),MATCH(AF$2,'RPS-Applicable Sales %'!$B$2:$AF$2,0)))</f>
        <v>0.68676367050470355</v>
      </c>
      <c r="AG34" s="76">
        <f>IF($D34=0,SUMIFS('RPS Targets (%)'!AX:AX,'RPS Targets (%)'!$B:$B,$A34)*INDEX('RPS-Applicable Sales %'!$B$3:$AF$52,MATCH($A34,'RPS-Applicable Sales %'!$A$3:$A$52,0),MATCH(AG$2,'RPS-Applicable Sales %'!$B$2:$AF$2,0))*$G34,SUMIFS('RPS Targets (%)'!AX:AX,'RPS Targets (%)'!$B:$B,$A34)*INDEX('RPS-Applicable Sales %'!$B$3:$AF$52,MATCH($A34,'RPS-Applicable Sales %'!$A$3:$A$52,0),MATCH(AG$2,'RPS-Applicable Sales %'!$B$2:$AF$2,0)))</f>
        <v>0.6847515171952071</v>
      </c>
      <c r="AH34" s="76">
        <f>IF($D34=0,SUMIFS('RPS Targets (%)'!AY:AY,'RPS Targets (%)'!$B:$B,$A34)*INDEX('RPS-Applicable Sales %'!$B$3:$AF$52,MATCH($A34,'RPS-Applicable Sales %'!$A$3:$A$52,0),MATCH(AH$2,'RPS-Applicable Sales %'!$B$2:$AF$2,0))*$G34,SUMIFS('RPS Targets (%)'!AY:AY,'RPS Targets (%)'!$B:$B,$A34)*INDEX('RPS-Applicable Sales %'!$B$3:$AF$52,MATCH($A34,'RPS-Applicable Sales %'!$A$3:$A$52,0),MATCH(AH$2,'RPS-Applicable Sales %'!$B$2:$AF$2,0)))</f>
        <v>0.68528562027443407</v>
      </c>
      <c r="AI34" s="76">
        <f>IF($D34=0,SUMIFS('RPS Targets (%)'!AZ:AZ,'RPS Targets (%)'!$B:$B,$A34)*INDEX('RPS-Applicable Sales %'!$B$3:$AF$52,MATCH($A34,'RPS-Applicable Sales %'!$A$3:$A$52,0),MATCH(AI$2,'RPS-Applicable Sales %'!$B$2:$AF$2,0))*$G34,SUMIFS('RPS Targets (%)'!AZ:AZ,'RPS Targets (%)'!$B:$B,$A34)*INDEX('RPS-Applicable Sales %'!$B$3:$AF$52,MATCH($A34,'RPS-Applicable Sales %'!$A$3:$A$52,0),MATCH(AI$2,'RPS-Applicable Sales %'!$B$2:$AF$2,0)))</f>
        <v>0.68521298780078277</v>
      </c>
      <c r="AJ34" s="76">
        <f>IF($D34=0,SUMIFS('RPS Targets (%)'!BA:BA,'RPS Targets (%)'!$B:$B,$A34)*INDEX('RPS-Applicable Sales %'!$B$3:$AF$52,MATCH($A34,'RPS-Applicable Sales %'!$A$3:$A$52,0),MATCH(AJ$2,'RPS-Applicable Sales %'!$B$2:$AF$2,0))*$G34,SUMIFS('RPS Targets (%)'!BA:BA,'RPS Targets (%)'!$B:$B,$A34)*INDEX('RPS-Applicable Sales %'!$B$3:$AF$52,MATCH($A34,'RPS-Applicable Sales %'!$A$3:$A$52,0),MATCH(AJ$2,'RPS-Applicable Sales %'!$B$2:$AF$2,0)))</f>
        <v>0.6850931645894649</v>
      </c>
      <c r="AK34" s="76">
        <f>IF($D34=0,SUMIFS('RPS Targets (%)'!BB:BB,'RPS Targets (%)'!$B:$B,$A34)*INDEX('RPS-Applicable Sales %'!$B$3:$AF$52,MATCH($A34,'RPS-Applicable Sales %'!$A$3:$A$52,0),MATCH(AK$2,'RPS-Applicable Sales %'!$B$2:$AF$2,0))*$G34,SUMIFS('RPS Targets (%)'!BB:BB,'RPS Targets (%)'!$B:$B,$A34)*INDEX('RPS-Applicable Sales %'!$B$3:$AF$52,MATCH($A34,'RPS-Applicable Sales %'!$A$3:$A$52,0),MATCH(AK$2,'RPS-Applicable Sales %'!$B$2:$AF$2,0)))</f>
        <v>0.68550625617300365</v>
      </c>
      <c r="AL34" s="76">
        <f>IF($D34=0,SUMIFS('RPS Targets (%)'!BC:BC,'RPS Targets (%)'!$B:$B,$A34)*INDEX('RPS-Applicable Sales %'!$B$3:$AF$52,MATCH($A34,'RPS-Applicable Sales %'!$A$3:$A$52,0),MATCH(AL$2,'RPS-Applicable Sales %'!$B$2:$AF$2,0))*$G34,SUMIFS('RPS Targets (%)'!BC:BC,'RPS Targets (%)'!$B:$B,$A34)*INDEX('RPS-Applicable Sales %'!$B$3:$AF$52,MATCH($A34,'RPS-Applicable Sales %'!$A$3:$A$52,0),MATCH(AL$2,'RPS-Applicable Sales %'!$B$2:$AF$2,0)))</f>
        <v>0.73519453825755421</v>
      </c>
    </row>
    <row r="35" spans="1:38" x14ac:dyDescent="0.25">
      <c r="A35" s="97" t="s">
        <v>74</v>
      </c>
      <c r="B35" s="97" t="b">
        <f>IFERROR(INDEX('RPS Targets (%)'!$A:$A,MATCH(A35,'RPS Targets (%)'!$B:$B,0)),FALSE)</f>
        <v>1</v>
      </c>
      <c r="C35" s="108">
        <f>MIN(SUMIFS('RPS-Applicable Sales'!C:C,'RPS-Applicable Sales'!$A:$A,$A35)/SUMIFS('Statewide Sales'!B:B,'Statewide Sales'!$A:$A,$A35),1)</f>
        <v>0.91472269150472996</v>
      </c>
      <c r="D35" s="115">
        <f t="shared" si="0"/>
        <v>0</v>
      </c>
      <c r="E35" s="76">
        <f>IF(B35=TRUE,SUMIFS('SY RPS values'!$J$27:$BG$27,'SY RPS values'!$J$1:$BG$1,A35),0)</f>
        <v>0.28808065069371114</v>
      </c>
      <c r="F35" s="76">
        <f>SUMIFS('RPS Targets (%)'!Y:Y,'RPS Targets (%)'!$B:$B,$A35)</f>
        <v>0.22</v>
      </c>
      <c r="G35" s="108">
        <f t="shared" si="1"/>
        <v>1</v>
      </c>
      <c r="H35" s="103">
        <f>IF($D35=0,SUMIFS('RPS Targets (%)'!Y:Y,'RPS Targets (%)'!$B:$B,$A35)*INDEX('RPS-Applicable Sales %'!$B$3:$AF$52,MATCH($A35,'RPS-Applicable Sales %'!$A$3:$A$52,0),MATCH(H$2,'RPS-Applicable Sales %'!$B$2:$AF$2,0))*$G35,SUMIFS('RPS Targets (%)'!Y:Y,'RPS Targets (%)'!$B:$B,$A35)*INDEX('RPS-Applicable Sales %'!$B$3:$AF$52,MATCH($A35,'RPS-Applicable Sales %'!$A$3:$A$52,0),MATCH(H$2,'RPS-Applicable Sales %'!$B$2:$AF$2,0)))</f>
        <v>0.2012389921310406</v>
      </c>
      <c r="I35" s="76">
        <f>IF($D35=0,SUMIFS('RPS Targets (%)'!Z:Z,'RPS Targets (%)'!$B:$B,$A35)*INDEX('RPS-Applicable Sales %'!$B$3:$AF$52,MATCH($A35,'RPS-Applicable Sales %'!$A$3:$A$52,0),MATCH(I$2,'RPS-Applicable Sales %'!$B$2:$AF$2,0))*$G35,SUMIFS('RPS Targets (%)'!Z:Z,'RPS Targets (%)'!$B:$B,$A35)*INDEX('RPS-Applicable Sales %'!$B$3:$AF$52,MATCH($A35,'RPS-Applicable Sales %'!$A$3:$A$52,0),MATCH(I$2,'RPS-Applicable Sales %'!$B$2:$AF$2,0)))</f>
        <v>0.22083584758898644</v>
      </c>
      <c r="J35" s="76">
        <f>IF($D35=0,SUMIFS('RPS Targets (%)'!AA:AA,'RPS Targets (%)'!$B:$B,$A35)*INDEX('RPS-Applicable Sales %'!$B$3:$AF$52,MATCH($A35,'RPS-Applicable Sales %'!$A$3:$A$52,0),MATCH(J$2,'RPS-Applicable Sales %'!$B$2:$AF$2,0))*$G35,SUMIFS('RPS Targets (%)'!AA:AA,'RPS Targets (%)'!$B:$B,$A35)*INDEX('RPS-Applicable Sales %'!$B$3:$AF$52,MATCH($A35,'RPS-Applicable Sales %'!$A$3:$A$52,0),MATCH(J$2,'RPS-Applicable Sales %'!$B$2:$AF$2,0)))</f>
        <v>0.2572657927892103</v>
      </c>
      <c r="K35" s="76">
        <f>IF($D35=0,SUMIFS('RPS Targets (%)'!AB:AB,'RPS Targets (%)'!$B:$B,$A35)*INDEX('RPS-Applicable Sales %'!$B$3:$AF$52,MATCH($A35,'RPS-Applicable Sales %'!$A$3:$A$52,0),MATCH(K$2,'RPS-Applicable Sales %'!$B$2:$AF$2,0))*$G35,SUMIFS('RPS Targets (%)'!AB:AB,'RPS Targets (%)'!$B:$B,$A35)*INDEX('RPS-Applicable Sales %'!$B$3:$AF$52,MATCH($A35,'RPS-Applicable Sales %'!$A$3:$A$52,0),MATCH(K$2,'RPS-Applicable Sales %'!$B$2:$AF$2,0)))</f>
        <v>0.26353297254672425</v>
      </c>
      <c r="L35" s="76">
        <f>IF($D35=0,SUMIFS('RPS Targets (%)'!AC:AC,'RPS Targets (%)'!$B:$B,$A35)*INDEX('RPS-Applicable Sales %'!$B$3:$AF$52,MATCH($A35,'RPS-Applicable Sales %'!$A$3:$A$52,0),MATCH(L$2,'RPS-Applicable Sales %'!$B$2:$AF$2,0))*$G35,SUMIFS('RPS Targets (%)'!AC:AC,'RPS Targets (%)'!$B:$B,$A35)*INDEX('RPS-Applicable Sales %'!$B$3:$AF$52,MATCH($A35,'RPS-Applicable Sales %'!$A$3:$A$52,0),MATCH(L$2,'RPS-Applicable Sales %'!$B$2:$AF$2,0)))</f>
        <v>0.30846175396250958</v>
      </c>
      <c r="M35" s="76">
        <f>IF($D35=0,SUMIFS('RPS Targets (%)'!AD:AD,'RPS Targets (%)'!$B:$B,$A35)*INDEX('RPS-Applicable Sales %'!$B$3:$AF$52,MATCH($A35,'RPS-Applicable Sales %'!$A$3:$A$52,0),MATCH(M$2,'RPS-Applicable Sales %'!$B$2:$AF$2,0))*$G35,SUMIFS('RPS Targets (%)'!AD:AD,'RPS Targets (%)'!$B:$B,$A35)*INDEX('RPS-Applicable Sales %'!$B$3:$AF$52,MATCH($A35,'RPS-Applicable Sales %'!$A$3:$A$52,0),MATCH(M$2,'RPS-Applicable Sales %'!$B$2:$AF$2,0)))</f>
        <v>0.30778826615199489</v>
      </c>
      <c r="N35" s="76">
        <f>IF($D35=0,SUMIFS('RPS Targets (%)'!AE:AE,'RPS Targets (%)'!$B:$B,$A35)*INDEX('RPS-Applicable Sales %'!$B$3:$AF$52,MATCH($A35,'RPS-Applicable Sales %'!$A$3:$A$52,0),MATCH(N$2,'RPS-Applicable Sales %'!$B$2:$AF$2,0))*$G35,SUMIFS('RPS Targets (%)'!AE:AE,'RPS Targets (%)'!$B:$B,$A35)*INDEX('RPS-Applicable Sales %'!$B$3:$AF$52,MATCH($A35,'RPS-Applicable Sales %'!$A$3:$A$52,0),MATCH(N$2,'RPS-Applicable Sales %'!$B$2:$AF$2,0)))</f>
        <v>0.30737923906481213</v>
      </c>
      <c r="O35" s="76">
        <f>IF($D35=0,SUMIFS('RPS Targets (%)'!AF:AF,'RPS Targets (%)'!$B:$B,$A35)*INDEX('RPS-Applicable Sales %'!$B$3:$AF$52,MATCH($A35,'RPS-Applicable Sales %'!$A$3:$A$52,0),MATCH(O$2,'RPS-Applicable Sales %'!$B$2:$AF$2,0))*$G35,SUMIFS('RPS Targets (%)'!AF:AF,'RPS Targets (%)'!$B:$B,$A35)*INDEX('RPS-Applicable Sales %'!$B$3:$AF$52,MATCH($A35,'RPS-Applicable Sales %'!$A$3:$A$52,0),MATCH(O$2,'RPS-Applicable Sales %'!$B$2:$AF$2,0)))</f>
        <v>0.3804028930811475</v>
      </c>
      <c r="P35" s="76">
        <f>IF($D35=0,SUMIFS('RPS Targets (%)'!AG:AG,'RPS Targets (%)'!$B:$B,$A35)*INDEX('RPS-Applicable Sales %'!$B$3:$AF$52,MATCH($A35,'RPS-Applicable Sales %'!$A$3:$A$52,0),MATCH(P$2,'RPS-Applicable Sales %'!$B$2:$AF$2,0))*$G35,SUMIFS('RPS Targets (%)'!AG:AG,'RPS Targets (%)'!$B:$B,$A35)*INDEX('RPS-Applicable Sales %'!$B$3:$AF$52,MATCH($A35,'RPS-Applicable Sales %'!$A$3:$A$52,0),MATCH(P$2,'RPS-Applicable Sales %'!$B$2:$AF$2,0)))</f>
        <v>0.37991053754899889</v>
      </c>
      <c r="Q35" s="76">
        <f>IF($D35=0,SUMIFS('RPS Targets (%)'!AH:AH,'RPS Targets (%)'!$B:$B,$A35)*INDEX('RPS-Applicable Sales %'!$B$3:$AF$52,MATCH($A35,'RPS-Applicable Sales %'!$A$3:$A$52,0),MATCH(Q$2,'RPS-Applicable Sales %'!$B$2:$AF$2,0))*$G35,SUMIFS('RPS Targets (%)'!AH:AH,'RPS Targets (%)'!$B:$B,$A35)*INDEX('RPS-Applicable Sales %'!$B$3:$AF$52,MATCH($A35,'RPS-Applicable Sales %'!$A$3:$A$52,0),MATCH(Q$2,'RPS-Applicable Sales %'!$B$2:$AF$2,0)))</f>
        <v>0.37942966559500119</v>
      </c>
      <c r="R35" s="76">
        <f>IF($D35=0,SUMIFS('RPS Targets (%)'!AI:AI,'RPS Targets (%)'!$B:$B,$A35)*INDEX('RPS-Applicable Sales %'!$B$3:$AF$52,MATCH($A35,'RPS-Applicable Sales %'!$A$3:$A$52,0),MATCH(R$2,'RPS-Applicable Sales %'!$B$2:$AF$2,0))*$G35,SUMIFS('RPS Targets (%)'!AI:AI,'RPS Targets (%)'!$B:$B,$A35)*INDEX('RPS-Applicable Sales %'!$B$3:$AF$52,MATCH($A35,'RPS-Applicable Sales %'!$A$3:$A$52,0),MATCH(R$2,'RPS-Applicable Sales %'!$B$2:$AF$2,0)))</f>
        <v>0.45213036674264218</v>
      </c>
      <c r="S35" s="76">
        <f>IF($D35=0,SUMIFS('RPS Targets (%)'!AJ:AJ,'RPS Targets (%)'!$B:$B,$A35)*INDEX('RPS-Applicable Sales %'!$B$3:$AF$52,MATCH($A35,'RPS-Applicable Sales %'!$A$3:$A$52,0),MATCH(S$2,'RPS-Applicable Sales %'!$B$2:$AF$2,0))*$G35,SUMIFS('RPS Targets (%)'!AJ:AJ,'RPS Targets (%)'!$B:$B,$A35)*INDEX('RPS-Applicable Sales %'!$B$3:$AF$52,MATCH($A35,'RPS-Applicable Sales %'!$A$3:$A$52,0),MATCH(S$2,'RPS-Applicable Sales %'!$B$2:$AF$2,0)))</f>
        <v>0.45244491664501008</v>
      </c>
      <c r="T35" s="76">
        <f>IF($D35=0,SUMIFS('RPS Targets (%)'!AK:AK,'RPS Targets (%)'!$B:$B,$A35)*INDEX('RPS-Applicable Sales %'!$B$3:$AF$52,MATCH($A35,'RPS-Applicable Sales %'!$A$3:$A$52,0),MATCH(T$2,'RPS-Applicable Sales %'!$B$2:$AF$2,0))*$G35,SUMIFS('RPS Targets (%)'!AK:AK,'RPS Targets (%)'!$B:$B,$A35)*INDEX('RPS-Applicable Sales %'!$B$3:$AF$52,MATCH($A35,'RPS-Applicable Sales %'!$A$3:$A$52,0),MATCH(T$2,'RPS-Applicable Sales %'!$B$2:$AF$2,0)))</f>
        <v>0.45213481101783737</v>
      </c>
      <c r="U35" s="76">
        <f>IF($D35=0,SUMIFS('RPS Targets (%)'!AL:AL,'RPS Targets (%)'!$B:$B,$A35)*INDEX('RPS-Applicable Sales %'!$B$3:$AF$52,MATCH($A35,'RPS-Applicable Sales %'!$A$3:$A$52,0),MATCH(U$2,'RPS-Applicable Sales %'!$B$2:$AF$2,0))*$G35,SUMIFS('RPS Targets (%)'!AL:AL,'RPS Targets (%)'!$B:$B,$A35)*INDEX('RPS-Applicable Sales %'!$B$3:$AF$52,MATCH($A35,'RPS-Applicable Sales %'!$A$3:$A$52,0),MATCH(U$2,'RPS-Applicable Sales %'!$B$2:$AF$2,0)))</f>
        <v>0.45236137760678374</v>
      </c>
      <c r="V35" s="76">
        <f>IF($D35=0,SUMIFS('RPS Targets (%)'!AM:AM,'RPS Targets (%)'!$B:$B,$A35)*INDEX('RPS-Applicable Sales %'!$B$3:$AF$52,MATCH($A35,'RPS-Applicable Sales %'!$A$3:$A$52,0),MATCH(V$2,'RPS-Applicable Sales %'!$B$2:$AF$2,0))*$G35,SUMIFS('RPS Targets (%)'!AM:AM,'RPS Targets (%)'!$B:$B,$A35)*INDEX('RPS-Applicable Sales %'!$B$3:$AF$52,MATCH($A35,'RPS-Applicable Sales %'!$A$3:$A$52,0),MATCH(V$2,'RPS-Applicable Sales %'!$B$2:$AF$2,0)))</f>
        <v>0.45276218375834482</v>
      </c>
      <c r="W35" s="76">
        <f>IF($D35=0,SUMIFS('RPS Targets (%)'!AN:AN,'RPS Targets (%)'!$B:$B,$A35)*INDEX('RPS-Applicable Sales %'!$B$3:$AF$52,MATCH($A35,'RPS-Applicable Sales %'!$A$3:$A$52,0),MATCH(W$2,'RPS-Applicable Sales %'!$B$2:$AF$2,0))*$G35,SUMIFS('RPS Targets (%)'!AN:AN,'RPS Targets (%)'!$B:$B,$A35)*INDEX('RPS-Applicable Sales %'!$B$3:$AF$52,MATCH($A35,'RPS-Applicable Sales %'!$A$3:$A$52,0),MATCH(W$2,'RPS-Applicable Sales %'!$B$2:$AF$2,0)))</f>
        <v>0.45253878452088325</v>
      </c>
      <c r="X35" s="76">
        <f>IF($D35=0,SUMIFS('RPS Targets (%)'!AO:AO,'RPS Targets (%)'!$B:$B,$A35)*INDEX('RPS-Applicable Sales %'!$B$3:$AF$52,MATCH($A35,'RPS-Applicable Sales %'!$A$3:$A$52,0),MATCH(X$2,'RPS-Applicable Sales %'!$B$2:$AF$2,0))*$G35,SUMIFS('RPS Targets (%)'!AO:AO,'RPS Targets (%)'!$B:$B,$A35)*INDEX('RPS-Applicable Sales %'!$B$3:$AF$52,MATCH($A35,'RPS-Applicable Sales %'!$A$3:$A$52,0),MATCH(X$2,'RPS-Applicable Sales %'!$B$2:$AF$2,0)))</f>
        <v>0.45217548490436704</v>
      </c>
      <c r="Y35" s="76">
        <f>IF($D35=0,SUMIFS('RPS Targets (%)'!AP:AP,'RPS Targets (%)'!$B:$B,$A35)*INDEX('RPS-Applicable Sales %'!$B$3:$AF$52,MATCH($A35,'RPS-Applicable Sales %'!$A$3:$A$52,0),MATCH(Y$2,'RPS-Applicable Sales %'!$B$2:$AF$2,0))*$G35,SUMIFS('RPS Targets (%)'!AP:AP,'RPS Targets (%)'!$B:$B,$A35)*INDEX('RPS-Applicable Sales %'!$B$3:$AF$52,MATCH($A35,'RPS-Applicable Sales %'!$A$3:$A$52,0),MATCH(Y$2,'RPS-Applicable Sales %'!$B$2:$AF$2,0)))</f>
        <v>0.45175333710484261</v>
      </c>
      <c r="Z35" s="76">
        <f>IF($D35=0,SUMIFS('RPS Targets (%)'!AQ:AQ,'RPS Targets (%)'!$B:$B,$A35)*INDEX('RPS-Applicable Sales %'!$B$3:$AF$52,MATCH($A35,'RPS-Applicable Sales %'!$A$3:$A$52,0),MATCH(Z$2,'RPS-Applicable Sales %'!$B$2:$AF$2,0))*$G35,SUMIFS('RPS Targets (%)'!AQ:AQ,'RPS Targets (%)'!$B:$B,$A35)*INDEX('RPS-Applicable Sales %'!$B$3:$AF$52,MATCH($A35,'RPS-Applicable Sales %'!$A$3:$A$52,0),MATCH(Z$2,'RPS-Applicable Sales %'!$B$2:$AF$2,0)))</f>
        <v>0.45163086040993949</v>
      </c>
      <c r="AA35" s="76">
        <f>IF($D35=0,SUMIFS('RPS Targets (%)'!AR:AR,'RPS Targets (%)'!$B:$B,$A35)*INDEX('RPS-Applicable Sales %'!$B$3:$AF$52,MATCH($A35,'RPS-Applicable Sales %'!$A$3:$A$52,0),MATCH(AA$2,'RPS-Applicable Sales %'!$B$2:$AF$2,0))*$G35,SUMIFS('RPS Targets (%)'!AR:AR,'RPS Targets (%)'!$B:$B,$A35)*INDEX('RPS-Applicable Sales %'!$B$3:$AF$52,MATCH($A35,'RPS-Applicable Sales %'!$A$3:$A$52,0),MATCH(AA$2,'RPS-Applicable Sales %'!$B$2:$AF$2,0)))</f>
        <v>0.45171586309547768</v>
      </c>
      <c r="AB35" s="76">
        <f>IF($D35=0,SUMIFS('RPS Targets (%)'!AS:AS,'RPS Targets (%)'!$B:$B,$A35)*INDEX('RPS-Applicable Sales %'!$B$3:$AF$52,MATCH($A35,'RPS-Applicable Sales %'!$A$3:$A$52,0),MATCH(AB$2,'RPS-Applicable Sales %'!$B$2:$AF$2,0))*$G35,SUMIFS('RPS Targets (%)'!AS:AS,'RPS Targets (%)'!$B:$B,$A35)*INDEX('RPS-Applicable Sales %'!$B$3:$AF$52,MATCH($A35,'RPS-Applicable Sales %'!$A$3:$A$52,0),MATCH(AB$2,'RPS-Applicable Sales %'!$B$2:$AF$2,0)))</f>
        <v>0.45238925032387967</v>
      </c>
      <c r="AC35" s="76">
        <f>IF($D35=0,SUMIFS('RPS Targets (%)'!AT:AT,'RPS Targets (%)'!$B:$B,$A35)*INDEX('RPS-Applicable Sales %'!$B$3:$AF$52,MATCH($A35,'RPS-Applicable Sales %'!$A$3:$A$52,0),MATCH(AC$2,'RPS-Applicable Sales %'!$B$2:$AF$2,0))*$G35,SUMIFS('RPS Targets (%)'!AT:AT,'RPS Targets (%)'!$B:$B,$A35)*INDEX('RPS-Applicable Sales %'!$B$3:$AF$52,MATCH($A35,'RPS-Applicable Sales %'!$A$3:$A$52,0),MATCH(AC$2,'RPS-Applicable Sales %'!$B$2:$AF$2,0)))</f>
        <v>0.45243722811542497</v>
      </c>
      <c r="AD35" s="76">
        <f>IF($D35=0,SUMIFS('RPS Targets (%)'!AU:AU,'RPS Targets (%)'!$B:$B,$A35)*INDEX('RPS-Applicable Sales %'!$B$3:$AF$52,MATCH($A35,'RPS-Applicable Sales %'!$A$3:$A$52,0),MATCH(AD$2,'RPS-Applicable Sales %'!$B$2:$AF$2,0))*$G35,SUMIFS('RPS Targets (%)'!AU:AU,'RPS Targets (%)'!$B:$B,$A35)*INDEX('RPS-Applicable Sales %'!$B$3:$AF$52,MATCH($A35,'RPS-Applicable Sales %'!$A$3:$A$52,0),MATCH(AD$2,'RPS-Applicable Sales %'!$B$2:$AF$2,0)))</f>
        <v>0.45277872169719818</v>
      </c>
      <c r="AE35" s="76">
        <f>IF($D35=0,SUMIFS('RPS Targets (%)'!AV:AV,'RPS Targets (%)'!$B:$B,$A35)*INDEX('RPS-Applicable Sales %'!$B$3:$AF$52,MATCH($A35,'RPS-Applicable Sales %'!$A$3:$A$52,0),MATCH(AE$2,'RPS-Applicable Sales %'!$B$2:$AF$2,0))*$G35,SUMIFS('RPS Targets (%)'!AV:AV,'RPS Targets (%)'!$B:$B,$A35)*INDEX('RPS-Applicable Sales %'!$B$3:$AF$52,MATCH($A35,'RPS-Applicable Sales %'!$A$3:$A$52,0),MATCH(AE$2,'RPS-Applicable Sales %'!$B$2:$AF$2,0)))</f>
        <v>0.45259252162152758</v>
      </c>
      <c r="AF35" s="76">
        <f>IF($D35=0,SUMIFS('RPS Targets (%)'!AW:AW,'RPS Targets (%)'!$B:$B,$A35)*INDEX('RPS-Applicable Sales %'!$B$3:$AF$52,MATCH($A35,'RPS-Applicable Sales %'!$A$3:$A$52,0),MATCH(AF$2,'RPS-Applicable Sales %'!$B$2:$AF$2,0))*$G35,SUMIFS('RPS Targets (%)'!AW:AW,'RPS Targets (%)'!$B:$B,$A35)*INDEX('RPS-Applicable Sales %'!$B$3:$AF$52,MATCH($A35,'RPS-Applicable Sales %'!$A$3:$A$52,0),MATCH(AF$2,'RPS-Applicable Sales %'!$B$2:$AF$2,0)))</f>
        <v>0.45492293314450966</v>
      </c>
      <c r="AG35" s="76">
        <f>IF($D35=0,SUMIFS('RPS Targets (%)'!AX:AX,'RPS Targets (%)'!$B:$B,$A35)*INDEX('RPS-Applicable Sales %'!$B$3:$AF$52,MATCH($A35,'RPS-Applicable Sales %'!$A$3:$A$52,0),MATCH(AG$2,'RPS-Applicable Sales %'!$B$2:$AF$2,0))*$G35,SUMIFS('RPS Targets (%)'!AX:AX,'RPS Targets (%)'!$B:$B,$A35)*INDEX('RPS-Applicable Sales %'!$B$3:$AF$52,MATCH($A35,'RPS-Applicable Sales %'!$A$3:$A$52,0),MATCH(AG$2,'RPS-Applicable Sales %'!$B$2:$AF$2,0)))</f>
        <v>0.45243940233299296</v>
      </c>
      <c r="AH35" s="76">
        <f>IF($D35=0,SUMIFS('RPS Targets (%)'!AY:AY,'RPS Targets (%)'!$B:$B,$A35)*INDEX('RPS-Applicable Sales %'!$B$3:$AF$52,MATCH($A35,'RPS-Applicable Sales %'!$A$3:$A$52,0),MATCH(AH$2,'RPS-Applicable Sales %'!$B$2:$AF$2,0))*$G35,SUMIFS('RPS Targets (%)'!AY:AY,'RPS Targets (%)'!$B:$B,$A35)*INDEX('RPS-Applicable Sales %'!$B$3:$AF$52,MATCH($A35,'RPS-Applicable Sales %'!$A$3:$A$52,0),MATCH(AH$2,'RPS-Applicable Sales %'!$B$2:$AF$2,0)))</f>
        <v>0.4528752254931932</v>
      </c>
      <c r="AI35" s="76">
        <f>IF($D35=0,SUMIFS('RPS Targets (%)'!AZ:AZ,'RPS Targets (%)'!$B:$B,$A35)*INDEX('RPS-Applicable Sales %'!$B$3:$AF$52,MATCH($A35,'RPS-Applicable Sales %'!$A$3:$A$52,0),MATCH(AI$2,'RPS-Applicable Sales %'!$B$2:$AF$2,0))*$G35,SUMIFS('RPS Targets (%)'!AZ:AZ,'RPS Targets (%)'!$B:$B,$A35)*INDEX('RPS-Applicable Sales %'!$B$3:$AF$52,MATCH($A35,'RPS-Applicable Sales %'!$A$3:$A$52,0),MATCH(AI$2,'RPS-Applicable Sales %'!$B$2:$AF$2,0)))</f>
        <v>0.4526904042994902</v>
      </c>
      <c r="AJ35" s="76">
        <f>IF($D35=0,SUMIFS('RPS Targets (%)'!BA:BA,'RPS Targets (%)'!$B:$B,$A35)*INDEX('RPS-Applicable Sales %'!$B$3:$AF$52,MATCH($A35,'RPS-Applicable Sales %'!$A$3:$A$52,0),MATCH(AJ$2,'RPS-Applicable Sales %'!$B$2:$AF$2,0))*$G35,SUMIFS('RPS Targets (%)'!BA:BA,'RPS Targets (%)'!$B:$B,$A35)*INDEX('RPS-Applicable Sales %'!$B$3:$AF$52,MATCH($A35,'RPS-Applicable Sales %'!$A$3:$A$52,0),MATCH(AJ$2,'RPS-Applicable Sales %'!$B$2:$AF$2,0)))</f>
        <v>0.4526754462966307</v>
      </c>
      <c r="AK35" s="76">
        <f>IF($D35=0,SUMIFS('RPS Targets (%)'!BB:BB,'RPS Targets (%)'!$B:$B,$A35)*INDEX('RPS-Applicable Sales %'!$B$3:$AF$52,MATCH($A35,'RPS-Applicable Sales %'!$A$3:$A$52,0),MATCH(AK$2,'RPS-Applicable Sales %'!$B$2:$AF$2,0))*$G35,SUMIFS('RPS Targets (%)'!BB:BB,'RPS Targets (%)'!$B:$B,$A35)*INDEX('RPS-Applicable Sales %'!$B$3:$AF$52,MATCH($A35,'RPS-Applicable Sales %'!$A$3:$A$52,0),MATCH(AK$2,'RPS-Applicable Sales %'!$B$2:$AF$2,0)))</f>
        <v>0.45315432737995487</v>
      </c>
      <c r="AL35" s="76">
        <f>IF($D35=0,SUMIFS('RPS Targets (%)'!BC:BC,'RPS Targets (%)'!$B:$B,$A35)*INDEX('RPS-Applicable Sales %'!$B$3:$AF$52,MATCH($A35,'RPS-Applicable Sales %'!$A$3:$A$52,0),MATCH(AL$2,'RPS-Applicable Sales %'!$B$2:$AF$2,0))*$G35,SUMIFS('RPS Targets (%)'!BC:BC,'RPS Targets (%)'!$B:$B,$A35)*INDEX('RPS-Applicable Sales %'!$B$3:$AF$52,MATCH($A35,'RPS-Applicable Sales %'!$A$3:$A$52,0),MATCH(AL$2,'RPS-Applicable Sales %'!$B$2:$AF$2,0)))</f>
        <v>0.45315432737995487</v>
      </c>
    </row>
    <row r="36" spans="1:38" x14ac:dyDescent="0.25">
      <c r="A36" s="97" t="s">
        <v>85</v>
      </c>
      <c r="B36" s="97" t="b">
        <f>IFERROR(INDEX('RPS Targets (%)'!$A:$A,MATCH(A36,'RPS Targets (%)'!$B:$B,0)),FALSE)</f>
        <v>1</v>
      </c>
      <c r="C36" s="108">
        <f>MIN(SUMIFS('RPS-Applicable Sales'!C:C,'RPS-Applicable Sales'!$A:$A,$A36)/SUMIFS('Statewide Sales'!B:B,'Statewide Sales'!$A:$A,$A36),1)</f>
        <v>0.73170673305517364</v>
      </c>
      <c r="D36" s="115">
        <f t="shared" si="0"/>
        <v>0</v>
      </c>
      <c r="E36" s="76">
        <f>IF(B36=TRUE,SUMIFS('SY RPS values'!$J$27:$BG$27,'SY RPS values'!$J$1:$BG$1,A36),0)</f>
        <v>0.29244911841344157</v>
      </c>
      <c r="F36" s="76">
        <f>SUMIFS('RPS Targets (%)'!Y:Y,'RPS Targets (%)'!$B:$B,$A36)</f>
        <v>0.30199999999999999</v>
      </c>
      <c r="G36" s="108">
        <f t="shared" si="1"/>
        <v>0.96837456428291913</v>
      </c>
      <c r="H36" s="103">
        <f>IF($D36=0,SUMIFS('RPS Targets (%)'!Y:Y,'RPS Targets (%)'!$B:$B,$A36)*INDEX('RPS-Applicable Sales %'!$B$3:$AF$52,MATCH($A36,'RPS-Applicable Sales %'!$A$3:$A$52,0),MATCH(H$2,'RPS-Applicable Sales %'!$B$2:$AF$2,0))*$G36,SUMIFS('RPS Targets (%)'!Y:Y,'RPS Targets (%)'!$B:$B,$A36)*INDEX('RPS-Applicable Sales %'!$B$3:$AF$52,MATCH($A36,'RPS-Applicable Sales %'!$A$3:$A$52,0),MATCH(H$2,'RPS-Applicable Sales %'!$B$2:$AF$2,0)))</f>
        <v>0.21398698901916496</v>
      </c>
      <c r="I36" s="76">
        <f>IF($D36=0,SUMIFS('RPS Targets (%)'!Z:Z,'RPS Targets (%)'!$B:$B,$A36)*INDEX('RPS-Applicable Sales %'!$B$3:$AF$52,MATCH($A36,'RPS-Applicable Sales %'!$A$3:$A$52,0),MATCH(I$2,'RPS-Applicable Sales %'!$B$2:$AF$2,0))*$G36,SUMIFS('RPS Targets (%)'!Z:Z,'RPS Targets (%)'!$B:$B,$A36)*INDEX('RPS-Applicable Sales %'!$B$3:$AF$52,MATCH($A36,'RPS-Applicable Sales %'!$A$3:$A$52,0),MATCH(I$2,'RPS-Applicable Sales %'!$B$2:$AF$2,0)))</f>
        <v>0.2268378860170055</v>
      </c>
      <c r="J36" s="76">
        <f>IF($D36=0,SUMIFS('RPS Targets (%)'!AA:AA,'RPS Targets (%)'!$B:$B,$A36)*INDEX('RPS-Applicable Sales %'!$B$3:$AF$52,MATCH($A36,'RPS-Applicable Sales %'!$A$3:$A$52,0),MATCH(J$2,'RPS-Applicable Sales %'!$B$2:$AF$2,0))*$G36,SUMIFS('RPS Targets (%)'!AA:AA,'RPS Targets (%)'!$B:$B,$A36)*INDEX('RPS-Applicable Sales %'!$B$3:$AF$52,MATCH($A36,'RPS-Applicable Sales %'!$A$3:$A$52,0),MATCH(J$2,'RPS-Applicable Sales %'!$B$2:$AF$2,0)))</f>
        <v>0.26857511803774459</v>
      </c>
      <c r="K36" s="76">
        <f>IF($D36=0,SUMIFS('RPS Targets (%)'!AB:AB,'RPS Targets (%)'!$B:$B,$A36)*INDEX('RPS-Applicable Sales %'!$B$3:$AF$52,MATCH($A36,'RPS-Applicable Sales %'!$A$3:$A$52,0),MATCH(K$2,'RPS-Applicable Sales %'!$B$2:$AF$2,0))*$G36,SUMIFS('RPS Targets (%)'!AB:AB,'RPS Targets (%)'!$B:$B,$A36)*INDEX('RPS-Applicable Sales %'!$B$3:$AF$52,MATCH($A36,'RPS-Applicable Sales %'!$A$3:$A$52,0),MATCH(K$2,'RPS-Applicable Sales %'!$B$2:$AF$2,0)))</f>
        <v>0.31195031327230749</v>
      </c>
      <c r="L36" s="76">
        <f>IF($D36=0,SUMIFS('RPS Targets (%)'!AC:AC,'RPS Targets (%)'!$B:$B,$A36)*INDEX('RPS-Applicable Sales %'!$B$3:$AF$52,MATCH($A36,'RPS-Applicable Sales %'!$A$3:$A$52,0),MATCH(L$2,'RPS-Applicable Sales %'!$B$2:$AF$2,0))*$G36,SUMIFS('RPS Targets (%)'!AC:AC,'RPS Targets (%)'!$B:$B,$A36)*INDEX('RPS-Applicable Sales %'!$B$3:$AF$52,MATCH($A36,'RPS-Applicable Sales %'!$A$3:$A$52,0),MATCH(L$2,'RPS-Applicable Sales %'!$B$2:$AF$2,0)))</f>
        <v>0.33352960223144412</v>
      </c>
      <c r="M36" s="76">
        <f>IF($D36=0,SUMIFS('RPS Targets (%)'!AD:AD,'RPS Targets (%)'!$B:$B,$A36)*INDEX('RPS-Applicable Sales %'!$B$3:$AF$52,MATCH($A36,'RPS-Applicable Sales %'!$A$3:$A$52,0),MATCH(M$2,'RPS-Applicable Sales %'!$B$2:$AF$2,0))*$G36,SUMIFS('RPS Targets (%)'!AD:AD,'RPS Targets (%)'!$B:$B,$A36)*INDEX('RPS-Applicable Sales %'!$B$3:$AF$52,MATCH($A36,'RPS-Applicable Sales %'!$A$3:$A$52,0),MATCH(M$2,'RPS-Applicable Sales %'!$B$2:$AF$2,0)))</f>
        <v>0.36368557694921477</v>
      </c>
      <c r="N36" s="76">
        <f>IF($D36=0,SUMIFS('RPS Targets (%)'!AE:AE,'RPS Targets (%)'!$B:$B,$A36)*INDEX('RPS-Applicable Sales %'!$B$3:$AF$52,MATCH($A36,'RPS-Applicable Sales %'!$A$3:$A$52,0),MATCH(N$2,'RPS-Applicable Sales %'!$B$2:$AF$2,0))*$G36,SUMIFS('RPS Targets (%)'!AE:AE,'RPS Targets (%)'!$B:$B,$A36)*INDEX('RPS-Applicable Sales %'!$B$3:$AF$52,MATCH($A36,'RPS-Applicable Sales %'!$A$3:$A$52,0),MATCH(N$2,'RPS-Applicable Sales %'!$B$2:$AF$2,0)))</f>
        <v>0.39027844245175008</v>
      </c>
      <c r="O36" s="76">
        <f>IF($D36=0,SUMIFS('RPS Targets (%)'!AF:AF,'RPS Targets (%)'!$B:$B,$A36)*INDEX('RPS-Applicable Sales %'!$B$3:$AF$52,MATCH($A36,'RPS-Applicable Sales %'!$A$3:$A$52,0),MATCH(O$2,'RPS-Applicable Sales %'!$B$2:$AF$2,0))*$G36,SUMIFS('RPS Targets (%)'!AF:AF,'RPS Targets (%)'!$B:$B,$A36)*INDEX('RPS-Applicable Sales %'!$B$3:$AF$52,MATCH($A36,'RPS-Applicable Sales %'!$A$3:$A$52,0),MATCH(O$2,'RPS-Applicable Sales %'!$B$2:$AF$2,0)))</f>
        <v>0.41655741249113626</v>
      </c>
      <c r="P36" s="76">
        <f>IF($D36=0,SUMIFS('RPS Targets (%)'!AG:AG,'RPS Targets (%)'!$B:$B,$A36)*INDEX('RPS-Applicable Sales %'!$B$3:$AF$52,MATCH($A36,'RPS-Applicable Sales %'!$A$3:$A$52,0),MATCH(P$2,'RPS-Applicable Sales %'!$B$2:$AF$2,0))*$G36,SUMIFS('RPS Targets (%)'!AG:AG,'RPS Targets (%)'!$B:$B,$A36)*INDEX('RPS-Applicable Sales %'!$B$3:$AF$52,MATCH($A36,'RPS-Applicable Sales %'!$A$3:$A$52,0),MATCH(P$2,'RPS-Applicable Sales %'!$B$2:$AF$2,0)))</f>
        <v>0.44240187863118607</v>
      </c>
      <c r="Q36" s="76">
        <f>IF($D36=0,SUMIFS('RPS Targets (%)'!AH:AH,'RPS Targets (%)'!$B:$B,$A36)*INDEX('RPS-Applicable Sales %'!$B$3:$AF$52,MATCH($A36,'RPS-Applicable Sales %'!$A$3:$A$52,0),MATCH(Q$2,'RPS-Applicable Sales %'!$B$2:$AF$2,0))*$G36,SUMIFS('RPS Targets (%)'!AH:AH,'RPS Targets (%)'!$B:$B,$A36)*INDEX('RPS-Applicable Sales %'!$B$3:$AF$52,MATCH($A36,'RPS-Applicable Sales %'!$A$3:$A$52,0),MATCH(Q$2,'RPS-Applicable Sales %'!$B$2:$AF$2,0)))</f>
        <v>0.46869621203294792</v>
      </c>
      <c r="R36" s="76">
        <f>IF($D36=0,SUMIFS('RPS Targets (%)'!AI:AI,'RPS Targets (%)'!$B:$B,$A36)*INDEX('RPS-Applicable Sales %'!$B$3:$AF$52,MATCH($A36,'RPS-Applicable Sales %'!$A$3:$A$52,0),MATCH(R$2,'RPS-Applicable Sales %'!$B$2:$AF$2,0))*$G36,SUMIFS('RPS Targets (%)'!AI:AI,'RPS Targets (%)'!$B:$B,$A36)*INDEX('RPS-Applicable Sales %'!$B$3:$AF$52,MATCH($A36,'RPS-Applicable Sales %'!$A$3:$A$52,0),MATCH(R$2,'RPS-Applicable Sales %'!$B$2:$AF$2,0)))</f>
        <v>0.49461880438245398</v>
      </c>
      <c r="S36" s="76">
        <f>IF($D36=0,SUMIFS('RPS Targets (%)'!AJ:AJ,'RPS Targets (%)'!$B:$B,$A36)*INDEX('RPS-Applicable Sales %'!$B$3:$AF$52,MATCH($A36,'RPS-Applicable Sales %'!$A$3:$A$52,0),MATCH(S$2,'RPS-Applicable Sales %'!$B$2:$AF$2,0))*$G36,SUMIFS('RPS Targets (%)'!AJ:AJ,'RPS Targets (%)'!$B:$B,$A36)*INDEX('RPS-Applicable Sales %'!$B$3:$AF$52,MATCH($A36,'RPS-Applicable Sales %'!$A$3:$A$52,0),MATCH(S$2,'RPS-Applicable Sales %'!$B$2:$AF$2,0)))</f>
        <v>0.49438537955378786</v>
      </c>
      <c r="T36" s="76">
        <f>IF($D36=0,SUMIFS('RPS Targets (%)'!AK:AK,'RPS Targets (%)'!$B:$B,$A36)*INDEX('RPS-Applicable Sales %'!$B$3:$AF$52,MATCH($A36,'RPS-Applicable Sales %'!$A$3:$A$52,0),MATCH(T$2,'RPS-Applicable Sales %'!$B$2:$AF$2,0))*$G36,SUMIFS('RPS Targets (%)'!AK:AK,'RPS Targets (%)'!$B:$B,$A36)*INDEX('RPS-Applicable Sales %'!$B$3:$AF$52,MATCH($A36,'RPS-Applicable Sales %'!$A$3:$A$52,0),MATCH(T$2,'RPS-Applicable Sales %'!$B$2:$AF$2,0)))</f>
        <v>0.49471455065894798</v>
      </c>
      <c r="U36" s="76">
        <f>IF($D36=0,SUMIFS('RPS Targets (%)'!AL:AL,'RPS Targets (%)'!$B:$B,$A36)*INDEX('RPS-Applicable Sales %'!$B$3:$AF$52,MATCH($A36,'RPS-Applicable Sales %'!$A$3:$A$52,0),MATCH(U$2,'RPS-Applicable Sales %'!$B$2:$AF$2,0))*$G36,SUMIFS('RPS Targets (%)'!AL:AL,'RPS Targets (%)'!$B:$B,$A36)*INDEX('RPS-Applicable Sales %'!$B$3:$AF$52,MATCH($A36,'RPS-Applicable Sales %'!$A$3:$A$52,0),MATCH(U$2,'RPS-Applicable Sales %'!$B$2:$AF$2,0)))</f>
        <v>0.49487156997149867</v>
      </c>
      <c r="V36" s="76">
        <f>IF($D36=0,SUMIFS('RPS Targets (%)'!AM:AM,'RPS Targets (%)'!$B:$B,$A36)*INDEX('RPS-Applicable Sales %'!$B$3:$AF$52,MATCH($A36,'RPS-Applicable Sales %'!$A$3:$A$52,0),MATCH(V$2,'RPS-Applicable Sales %'!$B$2:$AF$2,0))*$G36,SUMIFS('RPS Targets (%)'!AM:AM,'RPS Targets (%)'!$B:$B,$A36)*INDEX('RPS-Applicable Sales %'!$B$3:$AF$52,MATCH($A36,'RPS-Applicable Sales %'!$A$3:$A$52,0),MATCH(V$2,'RPS-Applicable Sales %'!$B$2:$AF$2,0)))</f>
        <v>0.49493769721808339</v>
      </c>
      <c r="W36" s="76">
        <f>IF($D36=0,SUMIFS('RPS Targets (%)'!AN:AN,'RPS Targets (%)'!$B:$B,$A36)*INDEX('RPS-Applicable Sales %'!$B$3:$AF$52,MATCH($A36,'RPS-Applicable Sales %'!$A$3:$A$52,0),MATCH(W$2,'RPS-Applicable Sales %'!$B$2:$AF$2,0))*$G36,SUMIFS('RPS Targets (%)'!AN:AN,'RPS Targets (%)'!$B:$B,$A36)*INDEX('RPS-Applicable Sales %'!$B$3:$AF$52,MATCH($A36,'RPS-Applicable Sales %'!$A$3:$A$52,0),MATCH(W$2,'RPS-Applicable Sales %'!$B$2:$AF$2,0)))</f>
        <v>0.49536257186644334</v>
      </c>
      <c r="X36" s="76">
        <f>IF($D36=0,SUMIFS('RPS Targets (%)'!AO:AO,'RPS Targets (%)'!$B:$B,$A36)*INDEX('RPS-Applicable Sales %'!$B$3:$AF$52,MATCH($A36,'RPS-Applicable Sales %'!$A$3:$A$52,0),MATCH(X$2,'RPS-Applicable Sales %'!$B$2:$AF$2,0))*$G36,SUMIFS('RPS Targets (%)'!AO:AO,'RPS Targets (%)'!$B:$B,$A36)*INDEX('RPS-Applicable Sales %'!$B$3:$AF$52,MATCH($A36,'RPS-Applicable Sales %'!$A$3:$A$52,0),MATCH(X$2,'RPS-Applicable Sales %'!$B$2:$AF$2,0)))</f>
        <v>0.49605651324796213</v>
      </c>
      <c r="Y36" s="76">
        <f>IF($D36=0,SUMIFS('RPS Targets (%)'!AP:AP,'RPS Targets (%)'!$B:$B,$A36)*INDEX('RPS-Applicable Sales %'!$B$3:$AF$52,MATCH($A36,'RPS-Applicable Sales %'!$A$3:$A$52,0),MATCH(Y$2,'RPS-Applicable Sales %'!$B$2:$AF$2,0))*$G36,SUMIFS('RPS Targets (%)'!AP:AP,'RPS Targets (%)'!$B:$B,$A36)*INDEX('RPS-Applicable Sales %'!$B$3:$AF$52,MATCH($A36,'RPS-Applicable Sales %'!$A$3:$A$52,0),MATCH(Y$2,'RPS-Applicable Sales %'!$B$2:$AF$2,0)))</f>
        <v>0.49518682671313252</v>
      </c>
      <c r="Z36" s="76">
        <f>IF($D36=0,SUMIFS('RPS Targets (%)'!AQ:AQ,'RPS Targets (%)'!$B:$B,$A36)*INDEX('RPS-Applicable Sales %'!$B$3:$AF$52,MATCH($A36,'RPS-Applicable Sales %'!$A$3:$A$52,0),MATCH(Z$2,'RPS-Applicable Sales %'!$B$2:$AF$2,0))*$G36,SUMIFS('RPS Targets (%)'!AQ:AQ,'RPS Targets (%)'!$B:$B,$A36)*INDEX('RPS-Applicable Sales %'!$B$3:$AF$52,MATCH($A36,'RPS-Applicable Sales %'!$A$3:$A$52,0),MATCH(Z$2,'RPS-Applicable Sales %'!$B$2:$AF$2,0)))</f>
        <v>0.49435584394000448</v>
      </c>
      <c r="AA36" s="76">
        <f>IF($D36=0,SUMIFS('RPS Targets (%)'!AR:AR,'RPS Targets (%)'!$B:$B,$A36)*INDEX('RPS-Applicable Sales %'!$B$3:$AF$52,MATCH($A36,'RPS-Applicable Sales %'!$A$3:$A$52,0),MATCH(AA$2,'RPS-Applicable Sales %'!$B$2:$AF$2,0))*$G36,SUMIFS('RPS Targets (%)'!AR:AR,'RPS Targets (%)'!$B:$B,$A36)*INDEX('RPS-Applicable Sales %'!$B$3:$AF$52,MATCH($A36,'RPS-Applicable Sales %'!$A$3:$A$52,0),MATCH(AA$2,'RPS-Applicable Sales %'!$B$2:$AF$2,0)))</f>
        <v>0.49524404523365234</v>
      </c>
      <c r="AB36" s="76">
        <f>IF($D36=0,SUMIFS('RPS Targets (%)'!AS:AS,'RPS Targets (%)'!$B:$B,$A36)*INDEX('RPS-Applicable Sales %'!$B$3:$AF$52,MATCH($A36,'RPS-Applicable Sales %'!$A$3:$A$52,0),MATCH(AB$2,'RPS-Applicable Sales %'!$B$2:$AF$2,0))*$G36,SUMIFS('RPS Targets (%)'!AS:AS,'RPS Targets (%)'!$B:$B,$A36)*INDEX('RPS-Applicable Sales %'!$B$3:$AF$52,MATCH($A36,'RPS-Applicable Sales %'!$A$3:$A$52,0),MATCH(AB$2,'RPS-Applicable Sales %'!$B$2:$AF$2,0)))</f>
        <v>0.49547431671320857</v>
      </c>
      <c r="AC36" s="76">
        <f>IF($D36=0,SUMIFS('RPS Targets (%)'!AT:AT,'RPS Targets (%)'!$B:$B,$A36)*INDEX('RPS-Applicable Sales %'!$B$3:$AF$52,MATCH($A36,'RPS-Applicable Sales %'!$A$3:$A$52,0),MATCH(AC$2,'RPS-Applicable Sales %'!$B$2:$AF$2,0))*$G36,SUMIFS('RPS Targets (%)'!AT:AT,'RPS Targets (%)'!$B:$B,$A36)*INDEX('RPS-Applicable Sales %'!$B$3:$AF$52,MATCH($A36,'RPS-Applicable Sales %'!$A$3:$A$52,0),MATCH(AC$2,'RPS-Applicable Sales %'!$B$2:$AF$2,0)))</f>
        <v>0.49579426627074602</v>
      </c>
      <c r="AD36" s="76">
        <f>IF($D36=0,SUMIFS('RPS Targets (%)'!AU:AU,'RPS Targets (%)'!$B:$B,$A36)*INDEX('RPS-Applicable Sales %'!$B$3:$AF$52,MATCH($A36,'RPS-Applicable Sales %'!$A$3:$A$52,0),MATCH(AD$2,'RPS-Applicable Sales %'!$B$2:$AF$2,0))*$G36,SUMIFS('RPS Targets (%)'!AU:AU,'RPS Targets (%)'!$B:$B,$A36)*INDEX('RPS-Applicable Sales %'!$B$3:$AF$52,MATCH($A36,'RPS-Applicable Sales %'!$A$3:$A$52,0),MATCH(AD$2,'RPS-Applicable Sales %'!$B$2:$AF$2,0)))</f>
        <v>0.49587678711710648</v>
      </c>
      <c r="AE36" s="76">
        <f>IF($D36=0,SUMIFS('RPS Targets (%)'!AV:AV,'RPS Targets (%)'!$B:$B,$A36)*INDEX('RPS-Applicable Sales %'!$B$3:$AF$52,MATCH($A36,'RPS-Applicable Sales %'!$A$3:$A$52,0),MATCH(AE$2,'RPS-Applicable Sales %'!$B$2:$AF$2,0))*$G36,SUMIFS('RPS Targets (%)'!AV:AV,'RPS Targets (%)'!$B:$B,$A36)*INDEX('RPS-Applicable Sales %'!$B$3:$AF$52,MATCH($A36,'RPS-Applicable Sales %'!$A$3:$A$52,0),MATCH(AE$2,'RPS-Applicable Sales %'!$B$2:$AF$2,0)))</f>
        <v>0.49638613875052479</v>
      </c>
      <c r="AF36" s="76">
        <f>IF($D36=0,SUMIFS('RPS Targets (%)'!AW:AW,'RPS Targets (%)'!$B:$B,$A36)*INDEX('RPS-Applicable Sales %'!$B$3:$AF$52,MATCH($A36,'RPS-Applicable Sales %'!$A$3:$A$52,0),MATCH(AF$2,'RPS-Applicable Sales %'!$B$2:$AF$2,0))*$G36,SUMIFS('RPS Targets (%)'!AW:AW,'RPS Targets (%)'!$B:$B,$A36)*INDEX('RPS-Applicable Sales %'!$B$3:$AF$52,MATCH($A36,'RPS-Applicable Sales %'!$A$3:$A$52,0),MATCH(AF$2,'RPS-Applicable Sales %'!$B$2:$AF$2,0)))</f>
        <v>0.49698523837853142</v>
      </c>
      <c r="AG36" s="76">
        <f>IF($D36=0,SUMIFS('RPS Targets (%)'!AX:AX,'RPS Targets (%)'!$B:$B,$A36)*INDEX('RPS-Applicable Sales %'!$B$3:$AF$52,MATCH($A36,'RPS-Applicable Sales %'!$A$3:$A$52,0),MATCH(AG$2,'RPS-Applicable Sales %'!$B$2:$AF$2,0))*$G36,SUMIFS('RPS Targets (%)'!AX:AX,'RPS Targets (%)'!$B:$B,$A36)*INDEX('RPS-Applicable Sales %'!$B$3:$AF$52,MATCH($A36,'RPS-Applicable Sales %'!$A$3:$A$52,0),MATCH(AG$2,'RPS-Applicable Sales %'!$B$2:$AF$2,0)))</f>
        <v>0.4969892294880171</v>
      </c>
      <c r="AH36" s="76">
        <f>IF($D36=0,SUMIFS('RPS Targets (%)'!AY:AY,'RPS Targets (%)'!$B:$B,$A36)*INDEX('RPS-Applicable Sales %'!$B$3:$AF$52,MATCH($A36,'RPS-Applicable Sales %'!$A$3:$A$52,0),MATCH(AH$2,'RPS-Applicable Sales %'!$B$2:$AF$2,0))*$G36,SUMIFS('RPS Targets (%)'!AY:AY,'RPS Targets (%)'!$B:$B,$A36)*INDEX('RPS-Applicable Sales %'!$B$3:$AF$52,MATCH($A36,'RPS-Applicable Sales %'!$A$3:$A$52,0),MATCH(AH$2,'RPS-Applicable Sales %'!$B$2:$AF$2,0)))</f>
        <v>0.49755784752410653</v>
      </c>
      <c r="AI36" s="76">
        <f>IF($D36=0,SUMIFS('RPS Targets (%)'!AZ:AZ,'RPS Targets (%)'!$B:$B,$A36)*INDEX('RPS-Applicable Sales %'!$B$3:$AF$52,MATCH($A36,'RPS-Applicable Sales %'!$A$3:$A$52,0),MATCH(AI$2,'RPS-Applicable Sales %'!$B$2:$AF$2,0))*$G36,SUMIFS('RPS Targets (%)'!AZ:AZ,'RPS Targets (%)'!$B:$B,$A36)*INDEX('RPS-Applicable Sales %'!$B$3:$AF$52,MATCH($A36,'RPS-Applicable Sales %'!$A$3:$A$52,0),MATCH(AI$2,'RPS-Applicable Sales %'!$B$2:$AF$2,0)))</f>
        <v>0.49743444074369741</v>
      </c>
      <c r="AJ36" s="76">
        <f>IF($D36=0,SUMIFS('RPS Targets (%)'!BA:BA,'RPS Targets (%)'!$B:$B,$A36)*INDEX('RPS-Applicable Sales %'!$B$3:$AF$52,MATCH($A36,'RPS-Applicable Sales %'!$A$3:$A$52,0),MATCH(AJ$2,'RPS-Applicable Sales %'!$B$2:$AF$2,0))*$G36,SUMIFS('RPS Targets (%)'!BA:BA,'RPS Targets (%)'!$B:$B,$A36)*INDEX('RPS-Applicable Sales %'!$B$3:$AF$52,MATCH($A36,'RPS-Applicable Sales %'!$A$3:$A$52,0),MATCH(AJ$2,'RPS-Applicable Sales %'!$B$2:$AF$2,0)))</f>
        <v>0.49807896080226816</v>
      </c>
      <c r="AK36" s="76">
        <f>IF($D36=0,SUMIFS('RPS Targets (%)'!BB:BB,'RPS Targets (%)'!$B:$B,$A36)*INDEX('RPS-Applicable Sales %'!$B$3:$AF$52,MATCH($A36,'RPS-Applicable Sales %'!$A$3:$A$52,0),MATCH(AK$2,'RPS-Applicable Sales %'!$B$2:$AF$2,0))*$G36,SUMIFS('RPS Targets (%)'!BB:BB,'RPS Targets (%)'!$B:$B,$A36)*INDEX('RPS-Applicable Sales %'!$B$3:$AF$52,MATCH($A36,'RPS-Applicable Sales %'!$A$3:$A$52,0),MATCH(AK$2,'RPS-Applicable Sales %'!$B$2:$AF$2,0)))</f>
        <v>0.49872855329567439</v>
      </c>
      <c r="AL36" s="76">
        <f>IF($D36=0,SUMIFS('RPS Targets (%)'!BC:BC,'RPS Targets (%)'!$B:$B,$A36)*INDEX('RPS-Applicable Sales %'!$B$3:$AF$52,MATCH($A36,'RPS-Applicable Sales %'!$A$3:$A$52,0),MATCH(AL$2,'RPS-Applicable Sales %'!$B$2:$AF$2,0))*$G36,SUMIFS('RPS Targets (%)'!BC:BC,'RPS Targets (%)'!$B:$B,$A36)*INDEX('RPS-Applicable Sales %'!$B$3:$AF$52,MATCH($A36,'RPS-Applicable Sales %'!$A$3:$A$52,0),MATCH(AL$2,'RPS-Applicable Sales %'!$B$2:$AF$2,0)))</f>
        <v>0.49872855329567439</v>
      </c>
    </row>
    <row r="37" spans="1:38" x14ac:dyDescent="0.25">
      <c r="A37" s="97" t="s">
        <v>93</v>
      </c>
      <c r="B37" s="97" t="b">
        <f>IFERROR(INDEX('RPS Targets (%)'!$A:$A,MATCH(A37,'RPS Targets (%)'!$B:$B,0)),FALSE)</f>
        <v>1</v>
      </c>
      <c r="C37" s="108">
        <f>MIN(SUMIFS('RPS-Applicable Sales'!C:C,'RPS-Applicable Sales'!$A:$A,$A37)/SUMIFS('Statewide Sales'!B:B,'Statewide Sales'!$A:$A,$A37),1)</f>
        <v>0.79693750305545474</v>
      </c>
      <c r="D37" s="115">
        <f t="shared" si="0"/>
        <v>0</v>
      </c>
      <c r="E37" s="76">
        <f>IF(B37=TRUE,SUMIFS('SY RPS values'!$J$27:$BG$27,'SY RPS values'!$J$1:$BG$1,A37),0)</f>
        <v>2.873465014253801E-2</v>
      </c>
      <c r="F37" s="76">
        <f>SUMIFS('RPS Targets (%)'!Y:Y,'RPS Targets (%)'!$B:$B,$A37)</f>
        <v>5.5E-2</v>
      </c>
      <c r="G37" s="108">
        <f t="shared" si="1"/>
        <v>0.52244818440978202</v>
      </c>
      <c r="H37" s="103">
        <f>IF($D37=0,SUMIFS('RPS Targets (%)'!Y:Y,'RPS Targets (%)'!$B:$B,$A37)*INDEX('RPS-Applicable Sales %'!$B$3:$AF$52,MATCH($A37,'RPS-Applicable Sales %'!$A$3:$A$52,0),MATCH(H$2,'RPS-Applicable Sales %'!$B$2:$AF$2,0))*$G37,SUMIFS('RPS Targets (%)'!Y:Y,'RPS Targets (%)'!$B:$B,$A37)*INDEX('RPS-Applicable Sales %'!$B$3:$AF$52,MATCH($A37,'RPS-Applicable Sales %'!$A$3:$A$52,0),MATCH(H$2,'RPS-Applicable Sales %'!$B$2:$AF$2,0)))</f>
        <v>2.2899720335766309E-2</v>
      </c>
      <c r="I37" s="76">
        <f>IF($D37=0,SUMIFS('RPS Targets (%)'!Z:Z,'RPS Targets (%)'!$B:$B,$A37)*INDEX('RPS-Applicable Sales %'!$B$3:$AF$52,MATCH($A37,'RPS-Applicable Sales %'!$A$3:$A$52,0),MATCH(I$2,'RPS-Applicable Sales %'!$B$2:$AF$2,0))*$G37,SUMIFS('RPS Targets (%)'!Z:Z,'RPS Targets (%)'!$B:$B,$A37)*INDEX('RPS-Applicable Sales %'!$B$3:$AF$52,MATCH($A37,'RPS-Applicable Sales %'!$A$3:$A$52,0),MATCH(I$2,'RPS-Applicable Sales %'!$B$2:$AF$2,0)))</f>
        <v>2.4521810547821096E-2</v>
      </c>
      <c r="J37" s="76">
        <f>IF($D37=0,SUMIFS('RPS Targets (%)'!AA:AA,'RPS Targets (%)'!$B:$B,$A37)*INDEX('RPS-Applicable Sales %'!$B$3:$AF$52,MATCH($A37,'RPS-Applicable Sales %'!$A$3:$A$52,0),MATCH(J$2,'RPS-Applicable Sales %'!$B$2:$AF$2,0))*$G37,SUMIFS('RPS Targets (%)'!AA:AA,'RPS Targets (%)'!$B:$B,$A37)*INDEX('RPS-Applicable Sales %'!$B$3:$AF$52,MATCH($A37,'RPS-Applicable Sales %'!$A$3:$A$52,0),MATCH(J$2,'RPS-Applicable Sales %'!$B$2:$AF$2,0)))</f>
        <v>2.6009259406436547E-2</v>
      </c>
      <c r="K37" s="76">
        <f>IF($D37=0,SUMIFS('RPS Targets (%)'!AB:AB,'RPS Targets (%)'!$B:$B,$A37)*INDEX('RPS-Applicable Sales %'!$B$3:$AF$52,MATCH($A37,'RPS-Applicable Sales %'!$A$3:$A$52,0),MATCH(K$2,'RPS-Applicable Sales %'!$B$2:$AF$2,0))*$G37,SUMIFS('RPS Targets (%)'!AB:AB,'RPS Targets (%)'!$B:$B,$A37)*INDEX('RPS-Applicable Sales %'!$B$3:$AF$52,MATCH($A37,'RPS-Applicable Sales %'!$A$3:$A$52,0),MATCH(K$2,'RPS-Applicable Sales %'!$B$2:$AF$2,0)))</f>
        <v>2.8196338950713849E-2</v>
      </c>
      <c r="L37" s="76">
        <f>IF($D37=0,SUMIFS('RPS Targets (%)'!AC:AC,'RPS Targets (%)'!$B:$B,$A37)*INDEX('RPS-Applicable Sales %'!$B$3:$AF$52,MATCH($A37,'RPS-Applicable Sales %'!$A$3:$A$52,0),MATCH(L$2,'RPS-Applicable Sales %'!$B$2:$AF$2,0))*$G37,SUMIFS('RPS Targets (%)'!AC:AC,'RPS Targets (%)'!$B:$B,$A37)*INDEX('RPS-Applicable Sales %'!$B$3:$AF$52,MATCH($A37,'RPS-Applicable Sales %'!$A$3:$A$52,0),MATCH(L$2,'RPS-Applicable Sales %'!$B$2:$AF$2,0)))</f>
        <v>3.0289757630140121E-2</v>
      </c>
      <c r="M37" s="76">
        <f>IF($D37=0,SUMIFS('RPS Targets (%)'!AD:AD,'RPS Targets (%)'!$B:$B,$A37)*INDEX('RPS-Applicable Sales %'!$B$3:$AF$52,MATCH($A37,'RPS-Applicable Sales %'!$A$3:$A$52,0),MATCH(M$2,'RPS-Applicable Sales %'!$B$2:$AF$2,0))*$G37,SUMIFS('RPS Targets (%)'!AD:AD,'RPS Targets (%)'!$B:$B,$A37)*INDEX('RPS-Applicable Sales %'!$B$3:$AF$52,MATCH($A37,'RPS-Applicable Sales %'!$A$3:$A$52,0),MATCH(M$2,'RPS-Applicable Sales %'!$B$2:$AF$2,0)))</f>
        <v>3.2415168893808979E-2</v>
      </c>
      <c r="N37" s="76">
        <f>IF($D37=0,SUMIFS('RPS Targets (%)'!AE:AE,'RPS Targets (%)'!$B:$B,$A37)*INDEX('RPS-Applicable Sales %'!$B$3:$AF$52,MATCH($A37,'RPS-Applicable Sales %'!$A$3:$A$52,0),MATCH(N$2,'RPS-Applicable Sales %'!$B$2:$AF$2,0))*$G37,SUMIFS('RPS Targets (%)'!AE:AE,'RPS Targets (%)'!$B:$B,$A37)*INDEX('RPS-Applicable Sales %'!$B$3:$AF$52,MATCH($A37,'RPS-Applicable Sales %'!$A$3:$A$52,0),MATCH(N$2,'RPS-Applicable Sales %'!$B$2:$AF$2,0)))</f>
        <v>3.4441407841895803E-2</v>
      </c>
      <c r="O37" s="76">
        <f>IF($D37=0,SUMIFS('RPS Targets (%)'!AF:AF,'RPS Targets (%)'!$B:$B,$A37)*INDEX('RPS-Applicable Sales %'!$B$3:$AF$52,MATCH($A37,'RPS-Applicable Sales %'!$A$3:$A$52,0),MATCH(O$2,'RPS-Applicable Sales %'!$B$2:$AF$2,0))*$G37,SUMIFS('RPS Targets (%)'!AF:AF,'RPS Targets (%)'!$B:$B,$A37)*INDEX('RPS-Applicable Sales %'!$B$3:$AF$52,MATCH($A37,'RPS-Applicable Sales %'!$A$3:$A$52,0),MATCH(O$2,'RPS-Applicable Sales %'!$B$2:$AF$2,0)))</f>
        <v>0</v>
      </c>
      <c r="P37" s="76">
        <f>IF($D37=0,SUMIFS('RPS Targets (%)'!AG:AG,'RPS Targets (%)'!$B:$B,$A37)*INDEX('RPS-Applicable Sales %'!$B$3:$AF$52,MATCH($A37,'RPS-Applicable Sales %'!$A$3:$A$52,0),MATCH(P$2,'RPS-Applicable Sales %'!$B$2:$AF$2,0))*$G37,SUMIFS('RPS Targets (%)'!AG:AG,'RPS Targets (%)'!$B:$B,$A37)*INDEX('RPS-Applicable Sales %'!$B$3:$AF$52,MATCH($A37,'RPS-Applicable Sales %'!$A$3:$A$52,0),MATCH(P$2,'RPS-Applicable Sales %'!$B$2:$AF$2,0)))</f>
        <v>0</v>
      </c>
      <c r="Q37" s="76">
        <f>IF($D37=0,SUMIFS('RPS Targets (%)'!AH:AH,'RPS Targets (%)'!$B:$B,$A37)*INDEX('RPS-Applicable Sales %'!$B$3:$AF$52,MATCH($A37,'RPS-Applicable Sales %'!$A$3:$A$52,0),MATCH(Q$2,'RPS-Applicable Sales %'!$B$2:$AF$2,0))*$G37,SUMIFS('RPS Targets (%)'!AH:AH,'RPS Targets (%)'!$B:$B,$A37)*INDEX('RPS-Applicable Sales %'!$B$3:$AF$52,MATCH($A37,'RPS-Applicable Sales %'!$A$3:$A$52,0),MATCH(Q$2,'RPS-Applicable Sales %'!$B$2:$AF$2,0)))</f>
        <v>0</v>
      </c>
      <c r="R37" s="76">
        <f>IF($D37=0,SUMIFS('RPS Targets (%)'!AI:AI,'RPS Targets (%)'!$B:$B,$A37)*INDEX('RPS-Applicable Sales %'!$B$3:$AF$52,MATCH($A37,'RPS-Applicable Sales %'!$A$3:$A$52,0),MATCH(R$2,'RPS-Applicable Sales %'!$B$2:$AF$2,0))*$G37,SUMIFS('RPS Targets (%)'!AI:AI,'RPS Targets (%)'!$B:$B,$A37)*INDEX('RPS-Applicable Sales %'!$B$3:$AF$52,MATCH($A37,'RPS-Applicable Sales %'!$A$3:$A$52,0),MATCH(R$2,'RPS-Applicable Sales %'!$B$2:$AF$2,0)))</f>
        <v>0</v>
      </c>
      <c r="S37" s="76">
        <f>IF($D37=0,SUMIFS('RPS Targets (%)'!AJ:AJ,'RPS Targets (%)'!$B:$B,$A37)*INDEX('RPS-Applicable Sales %'!$B$3:$AF$52,MATCH($A37,'RPS-Applicable Sales %'!$A$3:$A$52,0),MATCH(S$2,'RPS-Applicable Sales %'!$B$2:$AF$2,0))*$G37,SUMIFS('RPS Targets (%)'!AJ:AJ,'RPS Targets (%)'!$B:$B,$A37)*INDEX('RPS-Applicable Sales %'!$B$3:$AF$52,MATCH($A37,'RPS-Applicable Sales %'!$A$3:$A$52,0),MATCH(S$2,'RPS-Applicable Sales %'!$B$2:$AF$2,0)))</f>
        <v>0</v>
      </c>
      <c r="T37" s="76">
        <f>IF($D37=0,SUMIFS('RPS Targets (%)'!AK:AK,'RPS Targets (%)'!$B:$B,$A37)*INDEX('RPS-Applicable Sales %'!$B$3:$AF$52,MATCH($A37,'RPS-Applicable Sales %'!$A$3:$A$52,0),MATCH(T$2,'RPS-Applicable Sales %'!$B$2:$AF$2,0))*$G37,SUMIFS('RPS Targets (%)'!AK:AK,'RPS Targets (%)'!$B:$B,$A37)*INDEX('RPS-Applicable Sales %'!$B$3:$AF$52,MATCH($A37,'RPS-Applicable Sales %'!$A$3:$A$52,0),MATCH(T$2,'RPS-Applicable Sales %'!$B$2:$AF$2,0)))</f>
        <v>0</v>
      </c>
      <c r="U37" s="76">
        <f>IF($D37=0,SUMIFS('RPS Targets (%)'!AL:AL,'RPS Targets (%)'!$B:$B,$A37)*INDEX('RPS-Applicable Sales %'!$B$3:$AF$52,MATCH($A37,'RPS-Applicable Sales %'!$A$3:$A$52,0),MATCH(U$2,'RPS-Applicable Sales %'!$B$2:$AF$2,0))*$G37,SUMIFS('RPS Targets (%)'!AL:AL,'RPS Targets (%)'!$B:$B,$A37)*INDEX('RPS-Applicable Sales %'!$B$3:$AF$52,MATCH($A37,'RPS-Applicable Sales %'!$A$3:$A$52,0),MATCH(U$2,'RPS-Applicable Sales %'!$B$2:$AF$2,0)))</f>
        <v>0</v>
      </c>
      <c r="V37" s="76">
        <f>IF($D37=0,SUMIFS('RPS Targets (%)'!AM:AM,'RPS Targets (%)'!$B:$B,$A37)*INDEX('RPS-Applicable Sales %'!$B$3:$AF$52,MATCH($A37,'RPS-Applicable Sales %'!$A$3:$A$52,0),MATCH(V$2,'RPS-Applicable Sales %'!$B$2:$AF$2,0))*$G37,SUMIFS('RPS Targets (%)'!AM:AM,'RPS Targets (%)'!$B:$B,$A37)*INDEX('RPS-Applicable Sales %'!$B$3:$AF$52,MATCH($A37,'RPS-Applicable Sales %'!$A$3:$A$52,0),MATCH(V$2,'RPS-Applicable Sales %'!$B$2:$AF$2,0)))</f>
        <v>0</v>
      </c>
      <c r="W37" s="76">
        <f>IF($D37=0,SUMIFS('RPS Targets (%)'!AN:AN,'RPS Targets (%)'!$B:$B,$A37)*INDEX('RPS-Applicable Sales %'!$B$3:$AF$52,MATCH($A37,'RPS-Applicable Sales %'!$A$3:$A$52,0),MATCH(W$2,'RPS-Applicable Sales %'!$B$2:$AF$2,0))*$G37,SUMIFS('RPS Targets (%)'!AN:AN,'RPS Targets (%)'!$B:$B,$A37)*INDEX('RPS-Applicable Sales %'!$B$3:$AF$52,MATCH($A37,'RPS-Applicable Sales %'!$A$3:$A$52,0),MATCH(W$2,'RPS-Applicable Sales %'!$B$2:$AF$2,0)))</f>
        <v>0</v>
      </c>
      <c r="X37" s="76">
        <f>IF($D37=0,SUMIFS('RPS Targets (%)'!AO:AO,'RPS Targets (%)'!$B:$B,$A37)*INDEX('RPS-Applicable Sales %'!$B$3:$AF$52,MATCH($A37,'RPS-Applicable Sales %'!$A$3:$A$52,0),MATCH(X$2,'RPS-Applicable Sales %'!$B$2:$AF$2,0))*$G37,SUMIFS('RPS Targets (%)'!AO:AO,'RPS Targets (%)'!$B:$B,$A37)*INDEX('RPS-Applicable Sales %'!$B$3:$AF$52,MATCH($A37,'RPS-Applicable Sales %'!$A$3:$A$52,0),MATCH(X$2,'RPS-Applicable Sales %'!$B$2:$AF$2,0)))</f>
        <v>0</v>
      </c>
      <c r="Y37" s="76">
        <f>IF($D37=0,SUMIFS('RPS Targets (%)'!AP:AP,'RPS Targets (%)'!$B:$B,$A37)*INDEX('RPS-Applicable Sales %'!$B$3:$AF$52,MATCH($A37,'RPS-Applicable Sales %'!$A$3:$A$52,0),MATCH(Y$2,'RPS-Applicable Sales %'!$B$2:$AF$2,0))*$G37,SUMIFS('RPS Targets (%)'!AP:AP,'RPS Targets (%)'!$B:$B,$A37)*INDEX('RPS-Applicable Sales %'!$B$3:$AF$52,MATCH($A37,'RPS-Applicable Sales %'!$A$3:$A$52,0),MATCH(Y$2,'RPS-Applicable Sales %'!$B$2:$AF$2,0)))</f>
        <v>0</v>
      </c>
      <c r="Z37" s="76">
        <f>IF($D37=0,SUMIFS('RPS Targets (%)'!AQ:AQ,'RPS Targets (%)'!$B:$B,$A37)*INDEX('RPS-Applicable Sales %'!$B$3:$AF$52,MATCH($A37,'RPS-Applicable Sales %'!$A$3:$A$52,0),MATCH(Z$2,'RPS-Applicable Sales %'!$B$2:$AF$2,0))*$G37,SUMIFS('RPS Targets (%)'!AQ:AQ,'RPS Targets (%)'!$B:$B,$A37)*INDEX('RPS-Applicable Sales %'!$B$3:$AF$52,MATCH($A37,'RPS-Applicable Sales %'!$A$3:$A$52,0),MATCH(Z$2,'RPS-Applicable Sales %'!$B$2:$AF$2,0)))</f>
        <v>0</v>
      </c>
      <c r="AA37" s="76">
        <f>IF($D37=0,SUMIFS('RPS Targets (%)'!AR:AR,'RPS Targets (%)'!$B:$B,$A37)*INDEX('RPS-Applicable Sales %'!$B$3:$AF$52,MATCH($A37,'RPS-Applicable Sales %'!$A$3:$A$52,0),MATCH(AA$2,'RPS-Applicable Sales %'!$B$2:$AF$2,0))*$G37,SUMIFS('RPS Targets (%)'!AR:AR,'RPS Targets (%)'!$B:$B,$A37)*INDEX('RPS-Applicable Sales %'!$B$3:$AF$52,MATCH($A37,'RPS-Applicable Sales %'!$A$3:$A$52,0),MATCH(AA$2,'RPS-Applicable Sales %'!$B$2:$AF$2,0)))</f>
        <v>0</v>
      </c>
      <c r="AB37" s="76">
        <f>IF($D37=0,SUMIFS('RPS Targets (%)'!AS:AS,'RPS Targets (%)'!$B:$B,$A37)*INDEX('RPS-Applicable Sales %'!$B$3:$AF$52,MATCH($A37,'RPS-Applicable Sales %'!$A$3:$A$52,0),MATCH(AB$2,'RPS-Applicable Sales %'!$B$2:$AF$2,0))*$G37,SUMIFS('RPS Targets (%)'!AS:AS,'RPS Targets (%)'!$B:$B,$A37)*INDEX('RPS-Applicable Sales %'!$B$3:$AF$52,MATCH($A37,'RPS-Applicable Sales %'!$A$3:$A$52,0),MATCH(AB$2,'RPS-Applicable Sales %'!$B$2:$AF$2,0)))</f>
        <v>0</v>
      </c>
      <c r="AC37" s="76">
        <f>IF($D37=0,SUMIFS('RPS Targets (%)'!AT:AT,'RPS Targets (%)'!$B:$B,$A37)*INDEX('RPS-Applicable Sales %'!$B$3:$AF$52,MATCH($A37,'RPS-Applicable Sales %'!$A$3:$A$52,0),MATCH(AC$2,'RPS-Applicable Sales %'!$B$2:$AF$2,0))*$G37,SUMIFS('RPS Targets (%)'!AT:AT,'RPS Targets (%)'!$B:$B,$A37)*INDEX('RPS-Applicable Sales %'!$B$3:$AF$52,MATCH($A37,'RPS-Applicable Sales %'!$A$3:$A$52,0),MATCH(AC$2,'RPS-Applicable Sales %'!$B$2:$AF$2,0)))</f>
        <v>0</v>
      </c>
      <c r="AD37" s="76">
        <f>IF($D37=0,SUMIFS('RPS Targets (%)'!AU:AU,'RPS Targets (%)'!$B:$B,$A37)*INDEX('RPS-Applicable Sales %'!$B$3:$AF$52,MATCH($A37,'RPS-Applicable Sales %'!$A$3:$A$52,0),MATCH(AD$2,'RPS-Applicable Sales %'!$B$2:$AF$2,0))*$G37,SUMIFS('RPS Targets (%)'!AU:AU,'RPS Targets (%)'!$B:$B,$A37)*INDEX('RPS-Applicable Sales %'!$B$3:$AF$52,MATCH($A37,'RPS-Applicable Sales %'!$A$3:$A$52,0),MATCH(AD$2,'RPS-Applicable Sales %'!$B$2:$AF$2,0)))</f>
        <v>0</v>
      </c>
      <c r="AE37" s="76">
        <f>IF($D37=0,SUMIFS('RPS Targets (%)'!AV:AV,'RPS Targets (%)'!$B:$B,$A37)*INDEX('RPS-Applicable Sales %'!$B$3:$AF$52,MATCH($A37,'RPS-Applicable Sales %'!$A$3:$A$52,0),MATCH(AE$2,'RPS-Applicable Sales %'!$B$2:$AF$2,0))*$G37,SUMIFS('RPS Targets (%)'!AV:AV,'RPS Targets (%)'!$B:$B,$A37)*INDEX('RPS-Applicable Sales %'!$B$3:$AF$52,MATCH($A37,'RPS-Applicable Sales %'!$A$3:$A$52,0),MATCH(AE$2,'RPS-Applicable Sales %'!$B$2:$AF$2,0)))</f>
        <v>0</v>
      </c>
      <c r="AF37" s="76">
        <f>IF($D37=0,SUMIFS('RPS Targets (%)'!AW:AW,'RPS Targets (%)'!$B:$B,$A37)*INDEX('RPS-Applicable Sales %'!$B$3:$AF$52,MATCH($A37,'RPS-Applicable Sales %'!$A$3:$A$52,0),MATCH(AF$2,'RPS-Applicable Sales %'!$B$2:$AF$2,0))*$G37,SUMIFS('RPS Targets (%)'!AW:AW,'RPS Targets (%)'!$B:$B,$A37)*INDEX('RPS-Applicable Sales %'!$B$3:$AF$52,MATCH($A37,'RPS-Applicable Sales %'!$A$3:$A$52,0),MATCH(AF$2,'RPS-Applicable Sales %'!$B$2:$AF$2,0)))</f>
        <v>0</v>
      </c>
      <c r="AG37" s="76">
        <f>IF($D37=0,SUMIFS('RPS Targets (%)'!AX:AX,'RPS Targets (%)'!$B:$B,$A37)*INDEX('RPS-Applicable Sales %'!$B$3:$AF$52,MATCH($A37,'RPS-Applicable Sales %'!$A$3:$A$52,0),MATCH(AG$2,'RPS-Applicable Sales %'!$B$2:$AF$2,0))*$G37,SUMIFS('RPS Targets (%)'!AX:AX,'RPS Targets (%)'!$B:$B,$A37)*INDEX('RPS-Applicable Sales %'!$B$3:$AF$52,MATCH($A37,'RPS-Applicable Sales %'!$A$3:$A$52,0),MATCH(AG$2,'RPS-Applicable Sales %'!$B$2:$AF$2,0)))</f>
        <v>0</v>
      </c>
      <c r="AH37" s="76">
        <f>IF($D37=0,SUMIFS('RPS Targets (%)'!AY:AY,'RPS Targets (%)'!$B:$B,$A37)*INDEX('RPS-Applicable Sales %'!$B$3:$AF$52,MATCH($A37,'RPS-Applicable Sales %'!$A$3:$A$52,0),MATCH(AH$2,'RPS-Applicable Sales %'!$B$2:$AF$2,0))*$G37,SUMIFS('RPS Targets (%)'!AY:AY,'RPS Targets (%)'!$B:$B,$A37)*INDEX('RPS-Applicable Sales %'!$B$3:$AF$52,MATCH($A37,'RPS-Applicable Sales %'!$A$3:$A$52,0),MATCH(AH$2,'RPS-Applicable Sales %'!$B$2:$AF$2,0)))</f>
        <v>0</v>
      </c>
      <c r="AI37" s="76">
        <f>IF($D37=0,SUMIFS('RPS Targets (%)'!AZ:AZ,'RPS Targets (%)'!$B:$B,$A37)*INDEX('RPS-Applicable Sales %'!$B$3:$AF$52,MATCH($A37,'RPS-Applicable Sales %'!$A$3:$A$52,0),MATCH(AI$2,'RPS-Applicable Sales %'!$B$2:$AF$2,0))*$G37,SUMIFS('RPS Targets (%)'!AZ:AZ,'RPS Targets (%)'!$B:$B,$A37)*INDEX('RPS-Applicable Sales %'!$B$3:$AF$52,MATCH($A37,'RPS-Applicable Sales %'!$A$3:$A$52,0),MATCH(AI$2,'RPS-Applicable Sales %'!$B$2:$AF$2,0)))</f>
        <v>0</v>
      </c>
      <c r="AJ37" s="76">
        <f>IF($D37=0,SUMIFS('RPS Targets (%)'!BA:BA,'RPS Targets (%)'!$B:$B,$A37)*INDEX('RPS-Applicable Sales %'!$B$3:$AF$52,MATCH($A37,'RPS-Applicable Sales %'!$A$3:$A$52,0),MATCH(AJ$2,'RPS-Applicable Sales %'!$B$2:$AF$2,0))*$G37,SUMIFS('RPS Targets (%)'!BA:BA,'RPS Targets (%)'!$B:$B,$A37)*INDEX('RPS-Applicable Sales %'!$B$3:$AF$52,MATCH($A37,'RPS-Applicable Sales %'!$A$3:$A$52,0),MATCH(AJ$2,'RPS-Applicable Sales %'!$B$2:$AF$2,0)))</f>
        <v>0</v>
      </c>
      <c r="AK37" s="76">
        <f>IF($D37=0,SUMIFS('RPS Targets (%)'!BB:BB,'RPS Targets (%)'!$B:$B,$A37)*INDEX('RPS-Applicable Sales %'!$B$3:$AF$52,MATCH($A37,'RPS-Applicable Sales %'!$A$3:$A$52,0),MATCH(AK$2,'RPS-Applicable Sales %'!$B$2:$AF$2,0))*$G37,SUMIFS('RPS Targets (%)'!BB:BB,'RPS Targets (%)'!$B:$B,$A37)*INDEX('RPS-Applicable Sales %'!$B$3:$AF$52,MATCH($A37,'RPS-Applicable Sales %'!$A$3:$A$52,0),MATCH(AK$2,'RPS-Applicable Sales %'!$B$2:$AF$2,0)))</f>
        <v>0</v>
      </c>
      <c r="AL37" s="76">
        <f>IF($D37=0,SUMIFS('RPS Targets (%)'!BC:BC,'RPS Targets (%)'!$B:$B,$A37)*INDEX('RPS-Applicable Sales %'!$B$3:$AF$52,MATCH($A37,'RPS-Applicable Sales %'!$A$3:$A$52,0),MATCH(AL$2,'RPS-Applicable Sales %'!$B$2:$AF$2,0))*$G37,SUMIFS('RPS Targets (%)'!BC:BC,'RPS Targets (%)'!$B:$B,$A37)*INDEX('RPS-Applicable Sales %'!$B$3:$AF$52,MATCH($A37,'RPS-Applicable Sales %'!$A$3:$A$52,0),MATCH(AL$2,'RPS-Applicable Sales %'!$B$2:$AF$2,0)))</f>
        <v>0</v>
      </c>
    </row>
    <row r="38" spans="1:38" x14ac:dyDescent="0.25">
      <c r="A38" s="97" t="s">
        <v>95</v>
      </c>
      <c r="B38" s="97" t="b">
        <f>IFERROR(INDEX('RPS Targets (%)'!$A:$A,MATCH(A38,'RPS Targets (%)'!$B:$B,0)),FALSE)</f>
        <v>0</v>
      </c>
      <c r="C38" s="108">
        <f>MIN(SUMIFS('RPS-Applicable Sales'!C:C,'RPS-Applicable Sales'!$A:$A,$A38)/SUMIFS('Statewide Sales'!B:B,'Statewide Sales'!$A:$A,$A38),1)</f>
        <v>0</v>
      </c>
      <c r="D38" s="115">
        <f t="shared" si="0"/>
        <v>0</v>
      </c>
      <c r="E38" s="76">
        <f>IF(B38=TRUE,SUMIFS('SY RPS values'!$J$27:$BG$27,'SY RPS values'!$J$1:$BG$1,A38),0)</f>
        <v>0</v>
      </c>
      <c r="F38" s="76">
        <f>SUMIFS('RPS Targets (%)'!Y:Y,'RPS Targets (%)'!$B:$B,$A38)</f>
        <v>0</v>
      </c>
      <c r="G38" s="108">
        <f t="shared" si="1"/>
        <v>0</v>
      </c>
      <c r="H38" s="103">
        <f>IF($D38=0,SUMIFS('RPS Targets (%)'!Y:Y,'RPS Targets (%)'!$B:$B,$A38)*INDEX('RPS-Applicable Sales %'!$B$3:$AF$52,MATCH($A38,'RPS-Applicable Sales %'!$A$3:$A$52,0),MATCH(H$2,'RPS-Applicable Sales %'!$B$2:$AF$2,0))*$G38,SUMIFS('RPS Targets (%)'!Y:Y,'RPS Targets (%)'!$B:$B,$A38)*INDEX('RPS-Applicable Sales %'!$B$3:$AF$52,MATCH($A38,'RPS-Applicable Sales %'!$A$3:$A$52,0),MATCH(H$2,'RPS-Applicable Sales %'!$B$2:$AF$2,0)))</f>
        <v>0</v>
      </c>
      <c r="I38" s="76">
        <f>IF($D38=0,SUMIFS('RPS Targets (%)'!Z:Z,'RPS Targets (%)'!$B:$B,$A38)*INDEX('RPS-Applicable Sales %'!$B$3:$AF$52,MATCH($A38,'RPS-Applicable Sales %'!$A$3:$A$52,0),MATCH(I$2,'RPS-Applicable Sales %'!$B$2:$AF$2,0))*$G38,SUMIFS('RPS Targets (%)'!Z:Z,'RPS Targets (%)'!$B:$B,$A38)*INDEX('RPS-Applicable Sales %'!$B$3:$AF$52,MATCH($A38,'RPS-Applicable Sales %'!$A$3:$A$52,0),MATCH(I$2,'RPS-Applicable Sales %'!$B$2:$AF$2,0)))</f>
        <v>0</v>
      </c>
      <c r="J38" s="76">
        <f>IF($D38=0,SUMIFS('RPS Targets (%)'!AA:AA,'RPS Targets (%)'!$B:$B,$A38)*INDEX('RPS-Applicable Sales %'!$B$3:$AF$52,MATCH($A38,'RPS-Applicable Sales %'!$A$3:$A$52,0),MATCH(J$2,'RPS-Applicable Sales %'!$B$2:$AF$2,0))*$G38,SUMIFS('RPS Targets (%)'!AA:AA,'RPS Targets (%)'!$B:$B,$A38)*INDEX('RPS-Applicable Sales %'!$B$3:$AF$52,MATCH($A38,'RPS-Applicable Sales %'!$A$3:$A$52,0),MATCH(J$2,'RPS-Applicable Sales %'!$B$2:$AF$2,0)))</f>
        <v>0</v>
      </c>
      <c r="K38" s="76">
        <f>IF($D38=0,SUMIFS('RPS Targets (%)'!AB:AB,'RPS Targets (%)'!$B:$B,$A38)*INDEX('RPS-Applicable Sales %'!$B$3:$AF$52,MATCH($A38,'RPS-Applicable Sales %'!$A$3:$A$52,0),MATCH(K$2,'RPS-Applicable Sales %'!$B$2:$AF$2,0))*$G38,SUMIFS('RPS Targets (%)'!AB:AB,'RPS Targets (%)'!$B:$B,$A38)*INDEX('RPS-Applicable Sales %'!$B$3:$AF$52,MATCH($A38,'RPS-Applicable Sales %'!$A$3:$A$52,0),MATCH(K$2,'RPS-Applicable Sales %'!$B$2:$AF$2,0)))</f>
        <v>0</v>
      </c>
      <c r="L38" s="76">
        <f>IF($D38=0,SUMIFS('RPS Targets (%)'!AC:AC,'RPS Targets (%)'!$B:$B,$A38)*INDEX('RPS-Applicable Sales %'!$B$3:$AF$52,MATCH($A38,'RPS-Applicable Sales %'!$A$3:$A$52,0),MATCH(L$2,'RPS-Applicable Sales %'!$B$2:$AF$2,0))*$G38,SUMIFS('RPS Targets (%)'!AC:AC,'RPS Targets (%)'!$B:$B,$A38)*INDEX('RPS-Applicable Sales %'!$B$3:$AF$52,MATCH($A38,'RPS-Applicable Sales %'!$A$3:$A$52,0),MATCH(L$2,'RPS-Applicable Sales %'!$B$2:$AF$2,0)))</f>
        <v>0</v>
      </c>
      <c r="M38" s="76">
        <f>IF($D38=0,SUMIFS('RPS Targets (%)'!AD:AD,'RPS Targets (%)'!$B:$B,$A38)*INDEX('RPS-Applicable Sales %'!$B$3:$AF$52,MATCH($A38,'RPS-Applicable Sales %'!$A$3:$A$52,0),MATCH(M$2,'RPS-Applicable Sales %'!$B$2:$AF$2,0))*$G38,SUMIFS('RPS Targets (%)'!AD:AD,'RPS Targets (%)'!$B:$B,$A38)*INDEX('RPS-Applicable Sales %'!$B$3:$AF$52,MATCH($A38,'RPS-Applicable Sales %'!$A$3:$A$52,0),MATCH(M$2,'RPS-Applicable Sales %'!$B$2:$AF$2,0)))</f>
        <v>0</v>
      </c>
      <c r="N38" s="76">
        <f>IF($D38=0,SUMIFS('RPS Targets (%)'!AE:AE,'RPS Targets (%)'!$B:$B,$A38)*INDEX('RPS-Applicable Sales %'!$B$3:$AF$52,MATCH($A38,'RPS-Applicable Sales %'!$A$3:$A$52,0),MATCH(N$2,'RPS-Applicable Sales %'!$B$2:$AF$2,0))*$G38,SUMIFS('RPS Targets (%)'!AE:AE,'RPS Targets (%)'!$B:$B,$A38)*INDEX('RPS-Applicable Sales %'!$B$3:$AF$52,MATCH($A38,'RPS-Applicable Sales %'!$A$3:$A$52,0),MATCH(N$2,'RPS-Applicable Sales %'!$B$2:$AF$2,0)))</f>
        <v>0</v>
      </c>
      <c r="O38" s="76">
        <f>IF($D38=0,SUMIFS('RPS Targets (%)'!AF:AF,'RPS Targets (%)'!$B:$B,$A38)*INDEX('RPS-Applicable Sales %'!$B$3:$AF$52,MATCH($A38,'RPS-Applicable Sales %'!$A$3:$A$52,0),MATCH(O$2,'RPS-Applicable Sales %'!$B$2:$AF$2,0))*$G38,SUMIFS('RPS Targets (%)'!AF:AF,'RPS Targets (%)'!$B:$B,$A38)*INDEX('RPS-Applicable Sales %'!$B$3:$AF$52,MATCH($A38,'RPS-Applicable Sales %'!$A$3:$A$52,0),MATCH(O$2,'RPS-Applicable Sales %'!$B$2:$AF$2,0)))</f>
        <v>0</v>
      </c>
      <c r="P38" s="76">
        <f>IF($D38=0,SUMIFS('RPS Targets (%)'!AG:AG,'RPS Targets (%)'!$B:$B,$A38)*INDEX('RPS-Applicable Sales %'!$B$3:$AF$52,MATCH($A38,'RPS-Applicable Sales %'!$A$3:$A$52,0),MATCH(P$2,'RPS-Applicable Sales %'!$B$2:$AF$2,0))*$G38,SUMIFS('RPS Targets (%)'!AG:AG,'RPS Targets (%)'!$B:$B,$A38)*INDEX('RPS-Applicable Sales %'!$B$3:$AF$52,MATCH($A38,'RPS-Applicable Sales %'!$A$3:$A$52,0),MATCH(P$2,'RPS-Applicable Sales %'!$B$2:$AF$2,0)))</f>
        <v>0</v>
      </c>
      <c r="Q38" s="76">
        <f>IF($D38=0,SUMIFS('RPS Targets (%)'!AH:AH,'RPS Targets (%)'!$B:$B,$A38)*INDEX('RPS-Applicable Sales %'!$B$3:$AF$52,MATCH($A38,'RPS-Applicable Sales %'!$A$3:$A$52,0),MATCH(Q$2,'RPS-Applicable Sales %'!$B$2:$AF$2,0))*$G38,SUMIFS('RPS Targets (%)'!AH:AH,'RPS Targets (%)'!$B:$B,$A38)*INDEX('RPS-Applicable Sales %'!$B$3:$AF$52,MATCH($A38,'RPS-Applicable Sales %'!$A$3:$A$52,0),MATCH(Q$2,'RPS-Applicable Sales %'!$B$2:$AF$2,0)))</f>
        <v>0</v>
      </c>
      <c r="R38" s="76">
        <f>IF($D38=0,SUMIFS('RPS Targets (%)'!AI:AI,'RPS Targets (%)'!$B:$B,$A38)*INDEX('RPS-Applicable Sales %'!$B$3:$AF$52,MATCH($A38,'RPS-Applicable Sales %'!$A$3:$A$52,0),MATCH(R$2,'RPS-Applicable Sales %'!$B$2:$AF$2,0))*$G38,SUMIFS('RPS Targets (%)'!AI:AI,'RPS Targets (%)'!$B:$B,$A38)*INDEX('RPS-Applicable Sales %'!$B$3:$AF$52,MATCH($A38,'RPS-Applicable Sales %'!$A$3:$A$52,0),MATCH(R$2,'RPS-Applicable Sales %'!$B$2:$AF$2,0)))</f>
        <v>0</v>
      </c>
      <c r="S38" s="76">
        <f>IF($D38=0,SUMIFS('RPS Targets (%)'!AJ:AJ,'RPS Targets (%)'!$B:$B,$A38)*INDEX('RPS-Applicable Sales %'!$B$3:$AF$52,MATCH($A38,'RPS-Applicable Sales %'!$A$3:$A$52,0),MATCH(S$2,'RPS-Applicable Sales %'!$B$2:$AF$2,0))*$G38,SUMIFS('RPS Targets (%)'!AJ:AJ,'RPS Targets (%)'!$B:$B,$A38)*INDEX('RPS-Applicable Sales %'!$B$3:$AF$52,MATCH($A38,'RPS-Applicable Sales %'!$A$3:$A$52,0),MATCH(S$2,'RPS-Applicable Sales %'!$B$2:$AF$2,0)))</f>
        <v>0</v>
      </c>
      <c r="T38" s="76">
        <f>IF($D38=0,SUMIFS('RPS Targets (%)'!AK:AK,'RPS Targets (%)'!$B:$B,$A38)*INDEX('RPS-Applicable Sales %'!$B$3:$AF$52,MATCH($A38,'RPS-Applicable Sales %'!$A$3:$A$52,0),MATCH(T$2,'RPS-Applicable Sales %'!$B$2:$AF$2,0))*$G38,SUMIFS('RPS Targets (%)'!AK:AK,'RPS Targets (%)'!$B:$B,$A38)*INDEX('RPS-Applicable Sales %'!$B$3:$AF$52,MATCH($A38,'RPS-Applicable Sales %'!$A$3:$A$52,0),MATCH(T$2,'RPS-Applicable Sales %'!$B$2:$AF$2,0)))</f>
        <v>0</v>
      </c>
      <c r="U38" s="76">
        <f>IF($D38=0,SUMIFS('RPS Targets (%)'!AL:AL,'RPS Targets (%)'!$B:$B,$A38)*INDEX('RPS-Applicable Sales %'!$B$3:$AF$52,MATCH($A38,'RPS-Applicable Sales %'!$A$3:$A$52,0),MATCH(U$2,'RPS-Applicable Sales %'!$B$2:$AF$2,0))*$G38,SUMIFS('RPS Targets (%)'!AL:AL,'RPS Targets (%)'!$B:$B,$A38)*INDEX('RPS-Applicable Sales %'!$B$3:$AF$52,MATCH($A38,'RPS-Applicable Sales %'!$A$3:$A$52,0),MATCH(U$2,'RPS-Applicable Sales %'!$B$2:$AF$2,0)))</f>
        <v>0</v>
      </c>
      <c r="V38" s="76">
        <f>IF($D38=0,SUMIFS('RPS Targets (%)'!AM:AM,'RPS Targets (%)'!$B:$B,$A38)*INDEX('RPS-Applicable Sales %'!$B$3:$AF$52,MATCH($A38,'RPS-Applicable Sales %'!$A$3:$A$52,0),MATCH(V$2,'RPS-Applicable Sales %'!$B$2:$AF$2,0))*$G38,SUMIFS('RPS Targets (%)'!AM:AM,'RPS Targets (%)'!$B:$B,$A38)*INDEX('RPS-Applicable Sales %'!$B$3:$AF$52,MATCH($A38,'RPS-Applicable Sales %'!$A$3:$A$52,0),MATCH(V$2,'RPS-Applicable Sales %'!$B$2:$AF$2,0)))</f>
        <v>0</v>
      </c>
      <c r="W38" s="76">
        <f>IF($D38=0,SUMIFS('RPS Targets (%)'!AN:AN,'RPS Targets (%)'!$B:$B,$A38)*INDEX('RPS-Applicable Sales %'!$B$3:$AF$52,MATCH($A38,'RPS-Applicable Sales %'!$A$3:$A$52,0),MATCH(W$2,'RPS-Applicable Sales %'!$B$2:$AF$2,0))*$G38,SUMIFS('RPS Targets (%)'!AN:AN,'RPS Targets (%)'!$B:$B,$A38)*INDEX('RPS-Applicable Sales %'!$B$3:$AF$52,MATCH($A38,'RPS-Applicable Sales %'!$A$3:$A$52,0),MATCH(W$2,'RPS-Applicable Sales %'!$B$2:$AF$2,0)))</f>
        <v>0</v>
      </c>
      <c r="X38" s="76">
        <f>IF($D38=0,SUMIFS('RPS Targets (%)'!AO:AO,'RPS Targets (%)'!$B:$B,$A38)*INDEX('RPS-Applicable Sales %'!$B$3:$AF$52,MATCH($A38,'RPS-Applicable Sales %'!$A$3:$A$52,0),MATCH(X$2,'RPS-Applicable Sales %'!$B$2:$AF$2,0))*$G38,SUMIFS('RPS Targets (%)'!AO:AO,'RPS Targets (%)'!$B:$B,$A38)*INDEX('RPS-Applicable Sales %'!$B$3:$AF$52,MATCH($A38,'RPS-Applicable Sales %'!$A$3:$A$52,0),MATCH(X$2,'RPS-Applicable Sales %'!$B$2:$AF$2,0)))</f>
        <v>0</v>
      </c>
      <c r="Y38" s="76">
        <f>IF($D38=0,SUMIFS('RPS Targets (%)'!AP:AP,'RPS Targets (%)'!$B:$B,$A38)*INDEX('RPS-Applicable Sales %'!$B$3:$AF$52,MATCH($A38,'RPS-Applicable Sales %'!$A$3:$A$52,0),MATCH(Y$2,'RPS-Applicable Sales %'!$B$2:$AF$2,0))*$G38,SUMIFS('RPS Targets (%)'!AP:AP,'RPS Targets (%)'!$B:$B,$A38)*INDEX('RPS-Applicable Sales %'!$B$3:$AF$52,MATCH($A38,'RPS-Applicable Sales %'!$A$3:$A$52,0),MATCH(Y$2,'RPS-Applicable Sales %'!$B$2:$AF$2,0)))</f>
        <v>0</v>
      </c>
      <c r="Z38" s="76">
        <f>IF($D38=0,SUMIFS('RPS Targets (%)'!AQ:AQ,'RPS Targets (%)'!$B:$B,$A38)*INDEX('RPS-Applicable Sales %'!$B$3:$AF$52,MATCH($A38,'RPS-Applicable Sales %'!$A$3:$A$52,0),MATCH(Z$2,'RPS-Applicable Sales %'!$B$2:$AF$2,0))*$G38,SUMIFS('RPS Targets (%)'!AQ:AQ,'RPS Targets (%)'!$B:$B,$A38)*INDEX('RPS-Applicable Sales %'!$B$3:$AF$52,MATCH($A38,'RPS-Applicable Sales %'!$A$3:$A$52,0),MATCH(Z$2,'RPS-Applicable Sales %'!$B$2:$AF$2,0)))</f>
        <v>0</v>
      </c>
      <c r="AA38" s="76">
        <f>IF($D38=0,SUMIFS('RPS Targets (%)'!AR:AR,'RPS Targets (%)'!$B:$B,$A38)*INDEX('RPS-Applicable Sales %'!$B$3:$AF$52,MATCH($A38,'RPS-Applicable Sales %'!$A$3:$A$52,0),MATCH(AA$2,'RPS-Applicable Sales %'!$B$2:$AF$2,0))*$G38,SUMIFS('RPS Targets (%)'!AR:AR,'RPS Targets (%)'!$B:$B,$A38)*INDEX('RPS-Applicable Sales %'!$B$3:$AF$52,MATCH($A38,'RPS-Applicable Sales %'!$A$3:$A$52,0),MATCH(AA$2,'RPS-Applicable Sales %'!$B$2:$AF$2,0)))</f>
        <v>0</v>
      </c>
      <c r="AB38" s="76">
        <f>IF($D38=0,SUMIFS('RPS Targets (%)'!AS:AS,'RPS Targets (%)'!$B:$B,$A38)*INDEX('RPS-Applicable Sales %'!$B$3:$AF$52,MATCH($A38,'RPS-Applicable Sales %'!$A$3:$A$52,0),MATCH(AB$2,'RPS-Applicable Sales %'!$B$2:$AF$2,0))*$G38,SUMIFS('RPS Targets (%)'!AS:AS,'RPS Targets (%)'!$B:$B,$A38)*INDEX('RPS-Applicable Sales %'!$B$3:$AF$52,MATCH($A38,'RPS-Applicable Sales %'!$A$3:$A$52,0),MATCH(AB$2,'RPS-Applicable Sales %'!$B$2:$AF$2,0)))</f>
        <v>0</v>
      </c>
      <c r="AC38" s="76">
        <f>IF($D38=0,SUMIFS('RPS Targets (%)'!AT:AT,'RPS Targets (%)'!$B:$B,$A38)*INDEX('RPS-Applicable Sales %'!$B$3:$AF$52,MATCH($A38,'RPS-Applicable Sales %'!$A$3:$A$52,0),MATCH(AC$2,'RPS-Applicable Sales %'!$B$2:$AF$2,0))*$G38,SUMIFS('RPS Targets (%)'!AT:AT,'RPS Targets (%)'!$B:$B,$A38)*INDEX('RPS-Applicable Sales %'!$B$3:$AF$52,MATCH($A38,'RPS-Applicable Sales %'!$A$3:$A$52,0),MATCH(AC$2,'RPS-Applicable Sales %'!$B$2:$AF$2,0)))</f>
        <v>0</v>
      </c>
      <c r="AD38" s="76">
        <f>IF($D38=0,SUMIFS('RPS Targets (%)'!AU:AU,'RPS Targets (%)'!$B:$B,$A38)*INDEX('RPS-Applicable Sales %'!$B$3:$AF$52,MATCH($A38,'RPS-Applicable Sales %'!$A$3:$A$52,0),MATCH(AD$2,'RPS-Applicable Sales %'!$B$2:$AF$2,0))*$G38,SUMIFS('RPS Targets (%)'!AU:AU,'RPS Targets (%)'!$B:$B,$A38)*INDEX('RPS-Applicable Sales %'!$B$3:$AF$52,MATCH($A38,'RPS-Applicable Sales %'!$A$3:$A$52,0),MATCH(AD$2,'RPS-Applicable Sales %'!$B$2:$AF$2,0)))</f>
        <v>0</v>
      </c>
      <c r="AE38" s="76">
        <f>IF($D38=0,SUMIFS('RPS Targets (%)'!AV:AV,'RPS Targets (%)'!$B:$B,$A38)*INDEX('RPS-Applicable Sales %'!$B$3:$AF$52,MATCH($A38,'RPS-Applicable Sales %'!$A$3:$A$52,0),MATCH(AE$2,'RPS-Applicable Sales %'!$B$2:$AF$2,0))*$G38,SUMIFS('RPS Targets (%)'!AV:AV,'RPS Targets (%)'!$B:$B,$A38)*INDEX('RPS-Applicable Sales %'!$B$3:$AF$52,MATCH($A38,'RPS-Applicable Sales %'!$A$3:$A$52,0),MATCH(AE$2,'RPS-Applicable Sales %'!$B$2:$AF$2,0)))</f>
        <v>0</v>
      </c>
      <c r="AF38" s="76">
        <f>IF($D38=0,SUMIFS('RPS Targets (%)'!AW:AW,'RPS Targets (%)'!$B:$B,$A38)*INDEX('RPS-Applicable Sales %'!$B$3:$AF$52,MATCH($A38,'RPS-Applicable Sales %'!$A$3:$A$52,0),MATCH(AF$2,'RPS-Applicable Sales %'!$B$2:$AF$2,0))*$G38,SUMIFS('RPS Targets (%)'!AW:AW,'RPS Targets (%)'!$B:$B,$A38)*INDEX('RPS-Applicable Sales %'!$B$3:$AF$52,MATCH($A38,'RPS-Applicable Sales %'!$A$3:$A$52,0),MATCH(AF$2,'RPS-Applicable Sales %'!$B$2:$AF$2,0)))</f>
        <v>0</v>
      </c>
      <c r="AG38" s="76">
        <f>IF($D38=0,SUMIFS('RPS Targets (%)'!AX:AX,'RPS Targets (%)'!$B:$B,$A38)*INDEX('RPS-Applicable Sales %'!$B$3:$AF$52,MATCH($A38,'RPS-Applicable Sales %'!$A$3:$A$52,0),MATCH(AG$2,'RPS-Applicable Sales %'!$B$2:$AF$2,0))*$G38,SUMIFS('RPS Targets (%)'!AX:AX,'RPS Targets (%)'!$B:$B,$A38)*INDEX('RPS-Applicable Sales %'!$B$3:$AF$52,MATCH($A38,'RPS-Applicable Sales %'!$A$3:$A$52,0),MATCH(AG$2,'RPS-Applicable Sales %'!$B$2:$AF$2,0)))</f>
        <v>0</v>
      </c>
      <c r="AH38" s="76">
        <f>IF($D38=0,SUMIFS('RPS Targets (%)'!AY:AY,'RPS Targets (%)'!$B:$B,$A38)*INDEX('RPS-Applicable Sales %'!$B$3:$AF$52,MATCH($A38,'RPS-Applicable Sales %'!$A$3:$A$52,0),MATCH(AH$2,'RPS-Applicable Sales %'!$B$2:$AF$2,0))*$G38,SUMIFS('RPS Targets (%)'!AY:AY,'RPS Targets (%)'!$B:$B,$A38)*INDEX('RPS-Applicable Sales %'!$B$3:$AF$52,MATCH($A38,'RPS-Applicable Sales %'!$A$3:$A$52,0),MATCH(AH$2,'RPS-Applicable Sales %'!$B$2:$AF$2,0)))</f>
        <v>0</v>
      </c>
      <c r="AI38" s="76">
        <f>IF($D38=0,SUMIFS('RPS Targets (%)'!AZ:AZ,'RPS Targets (%)'!$B:$B,$A38)*INDEX('RPS-Applicable Sales %'!$B$3:$AF$52,MATCH($A38,'RPS-Applicable Sales %'!$A$3:$A$52,0),MATCH(AI$2,'RPS-Applicable Sales %'!$B$2:$AF$2,0))*$G38,SUMIFS('RPS Targets (%)'!AZ:AZ,'RPS Targets (%)'!$B:$B,$A38)*INDEX('RPS-Applicable Sales %'!$B$3:$AF$52,MATCH($A38,'RPS-Applicable Sales %'!$A$3:$A$52,0),MATCH(AI$2,'RPS-Applicable Sales %'!$B$2:$AF$2,0)))</f>
        <v>0</v>
      </c>
      <c r="AJ38" s="76">
        <f>IF($D38=0,SUMIFS('RPS Targets (%)'!BA:BA,'RPS Targets (%)'!$B:$B,$A38)*INDEX('RPS-Applicable Sales %'!$B$3:$AF$52,MATCH($A38,'RPS-Applicable Sales %'!$A$3:$A$52,0),MATCH(AJ$2,'RPS-Applicable Sales %'!$B$2:$AF$2,0))*$G38,SUMIFS('RPS Targets (%)'!BA:BA,'RPS Targets (%)'!$B:$B,$A38)*INDEX('RPS-Applicable Sales %'!$B$3:$AF$52,MATCH($A38,'RPS-Applicable Sales %'!$A$3:$A$52,0),MATCH(AJ$2,'RPS-Applicable Sales %'!$B$2:$AF$2,0)))</f>
        <v>0</v>
      </c>
      <c r="AK38" s="76">
        <f>IF($D38=0,SUMIFS('RPS Targets (%)'!BB:BB,'RPS Targets (%)'!$B:$B,$A38)*INDEX('RPS-Applicable Sales %'!$B$3:$AF$52,MATCH($A38,'RPS-Applicable Sales %'!$A$3:$A$52,0),MATCH(AK$2,'RPS-Applicable Sales %'!$B$2:$AF$2,0))*$G38,SUMIFS('RPS Targets (%)'!BB:BB,'RPS Targets (%)'!$B:$B,$A38)*INDEX('RPS-Applicable Sales %'!$B$3:$AF$52,MATCH($A38,'RPS-Applicable Sales %'!$A$3:$A$52,0),MATCH(AK$2,'RPS-Applicable Sales %'!$B$2:$AF$2,0)))</f>
        <v>0</v>
      </c>
      <c r="AL38" s="76">
        <f>IF($D38=0,SUMIFS('RPS Targets (%)'!BC:BC,'RPS Targets (%)'!$B:$B,$A38)*INDEX('RPS-Applicable Sales %'!$B$3:$AF$52,MATCH($A38,'RPS-Applicable Sales %'!$A$3:$A$52,0),MATCH(AL$2,'RPS-Applicable Sales %'!$B$2:$AF$2,0))*$G38,SUMIFS('RPS Targets (%)'!BC:BC,'RPS Targets (%)'!$B:$B,$A38)*INDEX('RPS-Applicable Sales %'!$B$3:$AF$52,MATCH($A38,'RPS-Applicable Sales %'!$A$3:$A$52,0),MATCH(AL$2,'RPS-Applicable Sales %'!$B$2:$AF$2,0)))</f>
        <v>0</v>
      </c>
    </row>
    <row r="39" spans="1:38" x14ac:dyDescent="0.25">
      <c r="A39" s="97" t="s">
        <v>97</v>
      </c>
      <c r="B39" s="97" t="b">
        <f>IFERROR(INDEX('RPS Targets (%)'!$A:$A,MATCH(A39,'RPS Targets (%)'!$B:$B,0)),FALSE)</f>
        <v>1</v>
      </c>
      <c r="C39" s="108">
        <f>MIN(SUMIFS('RPS-Applicable Sales'!C:C,'RPS-Applicable Sales'!$A:$A,$A39)/SUMIFS('Statewide Sales'!B:B,'Statewide Sales'!$A:$A,$A39),1)</f>
        <v>0.8398662835211973</v>
      </c>
      <c r="D39" s="115">
        <f t="shared" si="0"/>
        <v>0</v>
      </c>
      <c r="E39" s="76">
        <f>IF(B39=TRUE,SUMIFS('SY RPS values'!$J$27:$BG$27,'SY RPS values'!$J$1:$BG$1,A39),0)</f>
        <v>0.6754052193619664</v>
      </c>
      <c r="F39" s="76">
        <f>SUMIFS('RPS Targets (%)'!Y:Y,'RPS Targets (%)'!$B:$B,$A39)</f>
        <v>0.14452831150782178</v>
      </c>
      <c r="G39" s="108">
        <f t="shared" si="1"/>
        <v>1</v>
      </c>
      <c r="H39" s="103">
        <f>IF($D39=0,SUMIFS('RPS Targets (%)'!Y:Y,'RPS Targets (%)'!$B:$B,$A39)*INDEX('RPS-Applicable Sales %'!$B$3:$AF$52,MATCH($A39,'RPS-Applicable Sales %'!$A$3:$A$52,0),MATCH(H$2,'RPS-Applicable Sales %'!$B$2:$AF$2,0))*$G39,SUMIFS('RPS Targets (%)'!Y:Y,'RPS Targets (%)'!$B:$B,$A39)*INDEX('RPS-Applicable Sales %'!$B$3:$AF$52,MATCH($A39,'RPS-Applicable Sales %'!$A$3:$A$52,0),MATCH(H$2,'RPS-Applicable Sales %'!$B$2:$AF$2,0)))</f>
        <v>0.12138445584966817</v>
      </c>
      <c r="I39" s="76">
        <f>IF($D39=0,SUMIFS('RPS Targets (%)'!Z:Z,'RPS Targets (%)'!$B:$B,$A39)*INDEX('RPS-Applicable Sales %'!$B$3:$AF$52,MATCH($A39,'RPS-Applicable Sales %'!$A$3:$A$52,0),MATCH(I$2,'RPS-Applicable Sales %'!$B$2:$AF$2,0))*$G39,SUMIFS('RPS Targets (%)'!Z:Z,'RPS Targets (%)'!$B:$B,$A39)*INDEX('RPS-Applicable Sales %'!$B$3:$AF$52,MATCH($A39,'RPS-Applicable Sales %'!$A$3:$A$52,0),MATCH(I$2,'RPS-Applicable Sales %'!$B$2:$AF$2,0)))</f>
        <v>0.11178372499322906</v>
      </c>
      <c r="J39" s="76">
        <f>IF($D39=0,SUMIFS('RPS Targets (%)'!AA:AA,'RPS Targets (%)'!$B:$B,$A39)*INDEX('RPS-Applicable Sales %'!$B$3:$AF$52,MATCH($A39,'RPS-Applicable Sales %'!$A$3:$A$52,0),MATCH(J$2,'RPS-Applicable Sales %'!$B$2:$AF$2,0))*$G39,SUMIFS('RPS Targets (%)'!AA:AA,'RPS Targets (%)'!$B:$B,$A39)*INDEX('RPS-Applicable Sales %'!$B$3:$AF$52,MATCH($A39,'RPS-Applicable Sales %'!$A$3:$A$52,0),MATCH(J$2,'RPS-Applicable Sales %'!$B$2:$AF$2,0)))</f>
        <v>0.11114981602065561</v>
      </c>
      <c r="K39" s="76">
        <f>IF($D39=0,SUMIFS('RPS Targets (%)'!AB:AB,'RPS Targets (%)'!$B:$B,$A39)*INDEX('RPS-Applicable Sales %'!$B$3:$AF$52,MATCH($A39,'RPS-Applicable Sales %'!$A$3:$A$52,0),MATCH(K$2,'RPS-Applicable Sales %'!$B$2:$AF$2,0))*$G39,SUMIFS('RPS Targets (%)'!AB:AB,'RPS Targets (%)'!$B:$B,$A39)*INDEX('RPS-Applicable Sales %'!$B$3:$AF$52,MATCH($A39,'RPS-Applicable Sales %'!$A$3:$A$52,0),MATCH(K$2,'RPS-Applicable Sales %'!$B$2:$AF$2,0)))</f>
        <v>0.11356335934902199</v>
      </c>
      <c r="L39" s="76">
        <f>IF($D39=0,SUMIFS('RPS Targets (%)'!AC:AC,'RPS Targets (%)'!$B:$B,$A39)*INDEX('RPS-Applicable Sales %'!$B$3:$AF$52,MATCH($A39,'RPS-Applicable Sales %'!$A$3:$A$52,0),MATCH(L$2,'RPS-Applicable Sales %'!$B$2:$AF$2,0))*$G39,SUMIFS('RPS Targets (%)'!AC:AC,'RPS Targets (%)'!$B:$B,$A39)*INDEX('RPS-Applicable Sales %'!$B$3:$AF$52,MATCH($A39,'RPS-Applicable Sales %'!$A$3:$A$52,0),MATCH(L$2,'RPS-Applicable Sales %'!$B$2:$AF$2,0)))</f>
        <v>0.1430821759496031</v>
      </c>
      <c r="M39" s="76">
        <f>IF($D39=0,SUMIFS('RPS Targets (%)'!AD:AD,'RPS Targets (%)'!$B:$B,$A39)*INDEX('RPS-Applicable Sales %'!$B$3:$AF$52,MATCH($A39,'RPS-Applicable Sales %'!$A$3:$A$52,0),MATCH(M$2,'RPS-Applicable Sales %'!$B$2:$AF$2,0))*$G39,SUMIFS('RPS Targets (%)'!AD:AD,'RPS Targets (%)'!$B:$B,$A39)*INDEX('RPS-Applicable Sales %'!$B$3:$AF$52,MATCH($A39,'RPS-Applicable Sales %'!$A$3:$A$52,0),MATCH(M$2,'RPS-Applicable Sales %'!$B$2:$AF$2,0)))</f>
        <v>0.20925629533090317</v>
      </c>
      <c r="N39" s="76">
        <f>IF($D39=0,SUMIFS('RPS Targets (%)'!AE:AE,'RPS Targets (%)'!$B:$B,$A39)*INDEX('RPS-Applicable Sales %'!$B$3:$AF$52,MATCH($A39,'RPS-Applicable Sales %'!$A$3:$A$52,0),MATCH(N$2,'RPS-Applicable Sales %'!$B$2:$AF$2,0))*$G39,SUMIFS('RPS Targets (%)'!AE:AE,'RPS Targets (%)'!$B:$B,$A39)*INDEX('RPS-Applicable Sales %'!$B$3:$AF$52,MATCH($A39,'RPS-Applicable Sales %'!$A$3:$A$52,0),MATCH(N$2,'RPS-Applicable Sales %'!$B$2:$AF$2,0)))</f>
        <v>0.20925938040694136</v>
      </c>
      <c r="O39" s="76">
        <f>IF($D39=0,SUMIFS('RPS Targets (%)'!AF:AF,'RPS Targets (%)'!$B:$B,$A39)*INDEX('RPS-Applicable Sales %'!$B$3:$AF$52,MATCH($A39,'RPS-Applicable Sales %'!$A$3:$A$52,0),MATCH(O$2,'RPS-Applicable Sales %'!$B$2:$AF$2,0))*$G39,SUMIFS('RPS Targets (%)'!AF:AF,'RPS Targets (%)'!$B:$B,$A39)*INDEX('RPS-Applicable Sales %'!$B$3:$AF$52,MATCH($A39,'RPS-Applicable Sales %'!$A$3:$A$52,0),MATCH(O$2,'RPS-Applicable Sales %'!$B$2:$AF$2,0)))</f>
        <v>0.20926126348667265</v>
      </c>
      <c r="P39" s="76">
        <f>IF($D39=0,SUMIFS('RPS Targets (%)'!AG:AG,'RPS Targets (%)'!$B:$B,$A39)*INDEX('RPS-Applicable Sales %'!$B$3:$AF$52,MATCH($A39,'RPS-Applicable Sales %'!$A$3:$A$52,0),MATCH(P$2,'RPS-Applicable Sales %'!$B$2:$AF$2,0))*$G39,SUMIFS('RPS Targets (%)'!AG:AG,'RPS Targets (%)'!$B:$B,$A39)*INDEX('RPS-Applicable Sales %'!$B$3:$AF$52,MATCH($A39,'RPS-Applicable Sales %'!$A$3:$A$52,0),MATCH(P$2,'RPS-Applicable Sales %'!$B$2:$AF$2,0)))</f>
        <v>0.20926360426341503</v>
      </c>
      <c r="Q39" s="76">
        <f>IF($D39=0,SUMIFS('RPS Targets (%)'!AH:AH,'RPS Targets (%)'!$B:$B,$A39)*INDEX('RPS-Applicable Sales %'!$B$3:$AF$52,MATCH($A39,'RPS-Applicable Sales %'!$A$3:$A$52,0),MATCH(Q$2,'RPS-Applicable Sales %'!$B$2:$AF$2,0))*$G39,SUMIFS('RPS Targets (%)'!AH:AH,'RPS Targets (%)'!$B:$B,$A39)*INDEX('RPS-Applicable Sales %'!$B$3:$AF$52,MATCH($A39,'RPS-Applicable Sales %'!$A$3:$A$52,0),MATCH(Q$2,'RPS-Applicable Sales %'!$B$2:$AF$2,0)))</f>
        <v>0.20926563561009004</v>
      </c>
      <c r="R39" s="76">
        <f>IF($D39=0,SUMIFS('RPS Targets (%)'!AI:AI,'RPS Targets (%)'!$B:$B,$A39)*INDEX('RPS-Applicable Sales %'!$B$3:$AF$52,MATCH($A39,'RPS-Applicable Sales %'!$A$3:$A$52,0),MATCH(R$2,'RPS-Applicable Sales %'!$B$2:$AF$2,0))*$G39,SUMIFS('RPS Targets (%)'!AI:AI,'RPS Targets (%)'!$B:$B,$A39)*INDEX('RPS-Applicable Sales %'!$B$3:$AF$52,MATCH($A39,'RPS-Applicable Sales %'!$A$3:$A$52,0),MATCH(R$2,'RPS-Applicable Sales %'!$B$2:$AF$2,0)))</f>
        <v>0.2705395690100395</v>
      </c>
      <c r="S39" s="76">
        <f>IF($D39=0,SUMIFS('RPS Targets (%)'!AJ:AJ,'RPS Targets (%)'!$B:$B,$A39)*INDEX('RPS-Applicable Sales %'!$B$3:$AF$52,MATCH($A39,'RPS-Applicable Sales %'!$A$3:$A$52,0),MATCH(S$2,'RPS-Applicable Sales %'!$B$2:$AF$2,0))*$G39,SUMIFS('RPS Targets (%)'!AJ:AJ,'RPS Targets (%)'!$B:$B,$A39)*INDEX('RPS-Applicable Sales %'!$B$3:$AF$52,MATCH($A39,'RPS-Applicable Sales %'!$A$3:$A$52,0),MATCH(S$2,'RPS-Applicable Sales %'!$B$2:$AF$2,0)))</f>
        <v>0.27054094471557999</v>
      </c>
      <c r="T39" s="76">
        <f>IF($D39=0,SUMIFS('RPS Targets (%)'!AK:AK,'RPS Targets (%)'!$B:$B,$A39)*INDEX('RPS-Applicable Sales %'!$B$3:$AF$52,MATCH($A39,'RPS-Applicable Sales %'!$A$3:$A$52,0),MATCH(T$2,'RPS-Applicable Sales %'!$B$2:$AF$2,0))*$G39,SUMIFS('RPS Targets (%)'!AK:AK,'RPS Targets (%)'!$B:$B,$A39)*INDEX('RPS-Applicable Sales %'!$B$3:$AF$52,MATCH($A39,'RPS-Applicable Sales %'!$A$3:$A$52,0),MATCH(T$2,'RPS-Applicable Sales %'!$B$2:$AF$2,0)))</f>
        <v>0.27054260147872378</v>
      </c>
      <c r="U39" s="76">
        <f>IF($D39=0,SUMIFS('RPS Targets (%)'!AL:AL,'RPS Targets (%)'!$B:$B,$A39)*INDEX('RPS-Applicable Sales %'!$B$3:$AF$52,MATCH($A39,'RPS-Applicable Sales %'!$A$3:$A$52,0),MATCH(U$2,'RPS-Applicable Sales %'!$B$2:$AF$2,0))*$G39,SUMIFS('RPS Targets (%)'!AL:AL,'RPS Targets (%)'!$B:$B,$A39)*INDEX('RPS-Applicable Sales %'!$B$3:$AF$52,MATCH($A39,'RPS-Applicable Sales %'!$A$3:$A$52,0),MATCH(U$2,'RPS-Applicable Sales %'!$B$2:$AF$2,0)))</f>
        <v>0.27054420963167441</v>
      </c>
      <c r="V39" s="76">
        <f>IF($D39=0,SUMIFS('RPS Targets (%)'!AM:AM,'RPS Targets (%)'!$B:$B,$A39)*INDEX('RPS-Applicable Sales %'!$B$3:$AF$52,MATCH($A39,'RPS-Applicable Sales %'!$A$3:$A$52,0),MATCH(V$2,'RPS-Applicable Sales %'!$B$2:$AF$2,0))*$G39,SUMIFS('RPS Targets (%)'!AM:AM,'RPS Targets (%)'!$B:$B,$A39)*INDEX('RPS-Applicable Sales %'!$B$3:$AF$52,MATCH($A39,'RPS-Applicable Sales %'!$A$3:$A$52,0),MATCH(V$2,'RPS-Applicable Sales %'!$B$2:$AF$2,0)))</f>
        <v>0.27054606870875614</v>
      </c>
      <c r="W39" s="76">
        <f>IF($D39=0,SUMIFS('RPS Targets (%)'!AN:AN,'RPS Targets (%)'!$B:$B,$A39)*INDEX('RPS-Applicable Sales %'!$B$3:$AF$52,MATCH($A39,'RPS-Applicable Sales %'!$A$3:$A$52,0),MATCH(W$2,'RPS-Applicable Sales %'!$B$2:$AF$2,0))*$G39,SUMIFS('RPS Targets (%)'!AN:AN,'RPS Targets (%)'!$B:$B,$A39)*INDEX('RPS-Applicable Sales %'!$B$3:$AF$52,MATCH($A39,'RPS-Applicable Sales %'!$A$3:$A$52,0),MATCH(W$2,'RPS-Applicable Sales %'!$B$2:$AF$2,0)))</f>
        <v>0.34014702714364187</v>
      </c>
      <c r="X39" s="76">
        <f>IF($D39=0,SUMIFS('RPS Targets (%)'!AO:AO,'RPS Targets (%)'!$B:$B,$A39)*INDEX('RPS-Applicable Sales %'!$B$3:$AF$52,MATCH($A39,'RPS-Applicable Sales %'!$A$3:$A$52,0),MATCH(X$2,'RPS-Applicable Sales %'!$B$2:$AF$2,0))*$G39,SUMIFS('RPS Targets (%)'!AO:AO,'RPS Targets (%)'!$B:$B,$A39)*INDEX('RPS-Applicable Sales %'!$B$3:$AF$52,MATCH($A39,'RPS-Applicable Sales %'!$A$3:$A$52,0),MATCH(X$2,'RPS-Applicable Sales %'!$B$2:$AF$2,0)))</f>
        <v>0.34014914339520541</v>
      </c>
      <c r="Y39" s="76">
        <f>IF($D39=0,SUMIFS('RPS Targets (%)'!AP:AP,'RPS Targets (%)'!$B:$B,$A39)*INDEX('RPS-Applicable Sales %'!$B$3:$AF$52,MATCH($A39,'RPS-Applicable Sales %'!$A$3:$A$52,0),MATCH(Y$2,'RPS-Applicable Sales %'!$B$2:$AF$2,0))*$G39,SUMIFS('RPS Targets (%)'!AP:AP,'RPS Targets (%)'!$B:$B,$A39)*INDEX('RPS-Applicable Sales %'!$B$3:$AF$52,MATCH($A39,'RPS-Applicable Sales %'!$A$3:$A$52,0),MATCH(Y$2,'RPS-Applicable Sales %'!$B$2:$AF$2,0)))</f>
        <v>0.34015119524946308</v>
      </c>
      <c r="Z39" s="76">
        <f>IF($D39=0,SUMIFS('RPS Targets (%)'!AQ:AQ,'RPS Targets (%)'!$B:$B,$A39)*INDEX('RPS-Applicable Sales %'!$B$3:$AF$52,MATCH($A39,'RPS-Applicable Sales %'!$A$3:$A$52,0),MATCH(Z$2,'RPS-Applicable Sales %'!$B$2:$AF$2,0))*$G39,SUMIFS('RPS Targets (%)'!AQ:AQ,'RPS Targets (%)'!$B:$B,$A39)*INDEX('RPS-Applicable Sales %'!$B$3:$AF$52,MATCH($A39,'RPS-Applicable Sales %'!$A$3:$A$52,0),MATCH(Z$2,'RPS-Applicable Sales %'!$B$2:$AF$2,0)))</f>
        <v>0.34015323458657026</v>
      </c>
      <c r="AA39" s="76">
        <f>IF($D39=0,SUMIFS('RPS Targets (%)'!AR:AR,'RPS Targets (%)'!$B:$B,$A39)*INDEX('RPS-Applicable Sales %'!$B$3:$AF$52,MATCH($A39,'RPS-Applicable Sales %'!$A$3:$A$52,0),MATCH(AA$2,'RPS-Applicable Sales %'!$B$2:$AF$2,0))*$G39,SUMIFS('RPS Targets (%)'!AR:AR,'RPS Targets (%)'!$B:$B,$A39)*INDEX('RPS-Applicable Sales %'!$B$3:$AF$52,MATCH($A39,'RPS-Applicable Sales %'!$A$3:$A$52,0),MATCH(AA$2,'RPS-Applicable Sales %'!$B$2:$AF$2,0)))</f>
        <v>0.34015529974173719</v>
      </c>
      <c r="AB39" s="76">
        <f>IF($D39=0,SUMIFS('RPS Targets (%)'!AS:AS,'RPS Targets (%)'!$B:$B,$A39)*INDEX('RPS-Applicable Sales %'!$B$3:$AF$52,MATCH($A39,'RPS-Applicable Sales %'!$A$3:$A$52,0),MATCH(AB$2,'RPS-Applicable Sales %'!$B$2:$AF$2,0))*$G39,SUMIFS('RPS Targets (%)'!AS:AS,'RPS Targets (%)'!$B:$B,$A39)*INDEX('RPS-Applicable Sales %'!$B$3:$AF$52,MATCH($A39,'RPS-Applicable Sales %'!$A$3:$A$52,0),MATCH(AB$2,'RPS-Applicable Sales %'!$B$2:$AF$2,0)))</f>
        <v>0.3726263477185926</v>
      </c>
      <c r="AC39" s="76">
        <f>IF($D39=0,SUMIFS('RPS Targets (%)'!AT:AT,'RPS Targets (%)'!$B:$B,$A39)*INDEX('RPS-Applicable Sales %'!$B$3:$AF$52,MATCH($A39,'RPS-Applicable Sales %'!$A$3:$A$52,0),MATCH(AC$2,'RPS-Applicable Sales %'!$B$2:$AF$2,0))*$G39,SUMIFS('RPS Targets (%)'!AT:AT,'RPS Targets (%)'!$B:$B,$A39)*INDEX('RPS-Applicable Sales %'!$B$3:$AF$52,MATCH($A39,'RPS-Applicable Sales %'!$A$3:$A$52,0),MATCH(AC$2,'RPS-Applicable Sales %'!$B$2:$AF$2,0)))</f>
        <v>0.37262821502386628</v>
      </c>
      <c r="AD39" s="76">
        <f>IF($D39=0,SUMIFS('RPS Targets (%)'!AU:AU,'RPS Targets (%)'!$B:$B,$A39)*INDEX('RPS-Applicable Sales %'!$B$3:$AF$52,MATCH($A39,'RPS-Applicable Sales %'!$A$3:$A$52,0),MATCH(AD$2,'RPS-Applicable Sales %'!$B$2:$AF$2,0))*$G39,SUMIFS('RPS Targets (%)'!AU:AU,'RPS Targets (%)'!$B:$B,$A39)*INDEX('RPS-Applicable Sales %'!$B$3:$AF$52,MATCH($A39,'RPS-Applicable Sales %'!$A$3:$A$52,0),MATCH(AD$2,'RPS-Applicable Sales %'!$B$2:$AF$2,0)))</f>
        <v>0.37262992584947668</v>
      </c>
      <c r="AE39" s="76">
        <f>IF($D39=0,SUMIFS('RPS Targets (%)'!AV:AV,'RPS Targets (%)'!$B:$B,$A39)*INDEX('RPS-Applicable Sales %'!$B$3:$AF$52,MATCH($A39,'RPS-Applicable Sales %'!$A$3:$A$52,0),MATCH(AE$2,'RPS-Applicable Sales %'!$B$2:$AF$2,0))*$G39,SUMIFS('RPS Targets (%)'!AV:AV,'RPS Targets (%)'!$B:$B,$A39)*INDEX('RPS-Applicable Sales %'!$B$3:$AF$52,MATCH($A39,'RPS-Applicable Sales %'!$A$3:$A$52,0),MATCH(AE$2,'RPS-Applicable Sales %'!$B$2:$AF$2,0)))</f>
        <v>0.37263140205465561</v>
      </c>
      <c r="AF39" s="76">
        <f>IF($D39=0,SUMIFS('RPS Targets (%)'!AW:AW,'RPS Targets (%)'!$B:$B,$A39)*INDEX('RPS-Applicable Sales %'!$B$3:$AF$52,MATCH($A39,'RPS-Applicable Sales %'!$A$3:$A$52,0),MATCH(AF$2,'RPS-Applicable Sales %'!$B$2:$AF$2,0))*$G39,SUMIFS('RPS Targets (%)'!AW:AW,'RPS Targets (%)'!$B:$B,$A39)*INDEX('RPS-Applicable Sales %'!$B$3:$AF$52,MATCH($A39,'RPS-Applicable Sales %'!$A$3:$A$52,0),MATCH(AF$2,'RPS-Applicable Sales %'!$B$2:$AF$2,0)))</f>
        <v>0.37263276511426041</v>
      </c>
      <c r="AG39" s="76">
        <f>IF($D39=0,SUMIFS('RPS Targets (%)'!AX:AX,'RPS Targets (%)'!$B:$B,$A39)*INDEX('RPS-Applicable Sales %'!$B$3:$AF$52,MATCH($A39,'RPS-Applicable Sales %'!$A$3:$A$52,0),MATCH(AG$2,'RPS-Applicable Sales %'!$B$2:$AF$2,0))*$G39,SUMIFS('RPS Targets (%)'!AX:AX,'RPS Targets (%)'!$B:$B,$A39)*INDEX('RPS-Applicable Sales %'!$B$3:$AF$52,MATCH($A39,'RPS-Applicable Sales %'!$A$3:$A$52,0),MATCH(AG$2,'RPS-Applicable Sales %'!$B$2:$AF$2,0)))</f>
        <v>0.372634907125512</v>
      </c>
      <c r="AH39" s="76">
        <f>IF($D39=0,SUMIFS('RPS Targets (%)'!AY:AY,'RPS Targets (%)'!$B:$B,$A39)*INDEX('RPS-Applicable Sales %'!$B$3:$AF$52,MATCH($A39,'RPS-Applicable Sales %'!$A$3:$A$52,0),MATCH(AH$2,'RPS-Applicable Sales %'!$B$2:$AF$2,0))*$G39,SUMIFS('RPS Targets (%)'!AY:AY,'RPS Targets (%)'!$B:$B,$A39)*INDEX('RPS-Applicable Sales %'!$B$3:$AF$52,MATCH($A39,'RPS-Applicable Sales %'!$A$3:$A$52,0),MATCH(AH$2,'RPS-Applicable Sales %'!$B$2:$AF$2,0)))</f>
        <v>0.37263641965924416</v>
      </c>
      <c r="AI39" s="76">
        <f>IF($D39=0,SUMIFS('RPS Targets (%)'!AZ:AZ,'RPS Targets (%)'!$B:$B,$A39)*INDEX('RPS-Applicable Sales %'!$B$3:$AF$52,MATCH($A39,'RPS-Applicable Sales %'!$A$3:$A$52,0),MATCH(AI$2,'RPS-Applicable Sales %'!$B$2:$AF$2,0))*$G39,SUMIFS('RPS Targets (%)'!AZ:AZ,'RPS Targets (%)'!$B:$B,$A39)*INDEX('RPS-Applicable Sales %'!$B$3:$AF$52,MATCH($A39,'RPS-Applicable Sales %'!$A$3:$A$52,0),MATCH(AI$2,'RPS-Applicable Sales %'!$B$2:$AF$2,0)))</f>
        <v>0.37263810336933456</v>
      </c>
      <c r="AJ39" s="76">
        <f>IF($D39=0,SUMIFS('RPS Targets (%)'!BA:BA,'RPS Targets (%)'!$B:$B,$A39)*INDEX('RPS-Applicable Sales %'!$B$3:$AF$52,MATCH($A39,'RPS-Applicable Sales %'!$A$3:$A$52,0),MATCH(AJ$2,'RPS-Applicable Sales %'!$B$2:$AF$2,0))*$G39,SUMIFS('RPS Targets (%)'!BA:BA,'RPS Targets (%)'!$B:$B,$A39)*INDEX('RPS-Applicable Sales %'!$B$3:$AF$52,MATCH($A39,'RPS-Applicable Sales %'!$A$3:$A$52,0),MATCH(AJ$2,'RPS-Applicable Sales %'!$B$2:$AF$2,0)))</f>
        <v>0.3726396963948807</v>
      </c>
      <c r="AK39" s="76">
        <f>IF($D39=0,SUMIFS('RPS Targets (%)'!BB:BB,'RPS Targets (%)'!$B:$B,$A39)*INDEX('RPS-Applicable Sales %'!$B$3:$AF$52,MATCH($A39,'RPS-Applicable Sales %'!$A$3:$A$52,0),MATCH(AK$2,'RPS-Applicable Sales %'!$B$2:$AF$2,0))*$G39,SUMIFS('RPS Targets (%)'!BB:BB,'RPS Targets (%)'!$B:$B,$A39)*INDEX('RPS-Applicable Sales %'!$B$3:$AF$52,MATCH($A39,'RPS-Applicable Sales %'!$A$3:$A$52,0),MATCH(AK$2,'RPS-Applicable Sales %'!$B$2:$AF$2,0)))</f>
        <v>0.37264142883877788</v>
      </c>
      <c r="AL39" s="76">
        <f>IF($D39=0,SUMIFS('RPS Targets (%)'!BC:BC,'RPS Targets (%)'!$B:$B,$A39)*INDEX('RPS-Applicable Sales %'!$B$3:$AF$52,MATCH($A39,'RPS-Applicable Sales %'!$A$3:$A$52,0),MATCH(AL$2,'RPS-Applicable Sales %'!$B$2:$AF$2,0))*$G39,SUMIFS('RPS Targets (%)'!BC:BC,'RPS Targets (%)'!$B:$B,$A39)*INDEX('RPS-Applicable Sales %'!$B$3:$AF$52,MATCH($A39,'RPS-Applicable Sales %'!$A$3:$A$52,0),MATCH(AL$2,'RPS-Applicable Sales %'!$B$2:$AF$2,0)))</f>
        <v>0.37264334870912807</v>
      </c>
    </row>
    <row r="40" spans="1:38" x14ac:dyDescent="0.25">
      <c r="A40" s="97" t="s">
        <v>100</v>
      </c>
      <c r="B40" s="97" t="b">
        <f>IFERROR(INDEX('RPS Targets (%)'!$A:$A,MATCH(A40,'RPS Targets (%)'!$B:$B,0)),FALSE)</f>
        <v>1</v>
      </c>
      <c r="C40" s="108">
        <f>MIN(SUMIFS('RPS-Applicable Sales'!C:C,'RPS-Applicable Sales'!$A:$A,$A40)/SUMIFS('Statewide Sales'!B:B,'Statewide Sales'!$A:$A,$A40),1)</f>
        <v>1</v>
      </c>
      <c r="D40" s="115">
        <f t="shared" si="0"/>
        <v>0</v>
      </c>
      <c r="E40" s="76">
        <f>IF(B40=TRUE,SUMIFS('SY RPS values'!$J$27:$BG$27,'SY RPS values'!$J$1:$BG$1,A40),0)</f>
        <v>4.0701230108065853E-2</v>
      </c>
      <c r="F40" s="76">
        <f>SUMIFS('RPS Targets (%)'!Y:Y,'RPS Targets (%)'!$B:$B,$A40)</f>
        <v>0.157</v>
      </c>
      <c r="G40" s="108">
        <f t="shared" si="1"/>
        <v>0.25924350387303091</v>
      </c>
      <c r="H40" s="103">
        <f>IF($D40=0,SUMIFS('RPS Targets (%)'!Y:Y,'RPS Targets (%)'!$B:$B,$A40)*INDEX('RPS-Applicable Sales %'!$B$3:$AF$52,MATCH($A40,'RPS-Applicable Sales %'!$A$3:$A$52,0),MATCH(H$2,'RPS-Applicable Sales %'!$B$2:$AF$2,0))*$G40,SUMIFS('RPS Targets (%)'!Y:Y,'RPS Targets (%)'!$B:$B,$A40)*INDEX('RPS-Applicable Sales %'!$B$3:$AF$52,MATCH($A40,'RPS-Applicable Sales %'!$A$3:$A$52,0),MATCH(H$2,'RPS-Applicable Sales %'!$B$2:$AF$2,0)))</f>
        <v>4.0701230108065853E-2</v>
      </c>
      <c r="I40" s="76">
        <f>IF($D40=0,SUMIFS('RPS Targets (%)'!Z:Z,'RPS Targets (%)'!$B:$B,$A40)*INDEX('RPS-Applicable Sales %'!$B$3:$AF$52,MATCH($A40,'RPS-Applicable Sales %'!$A$3:$A$52,0),MATCH(I$2,'RPS-Applicable Sales %'!$B$2:$AF$2,0))*$G40,SUMIFS('RPS Targets (%)'!Z:Z,'RPS Targets (%)'!$B:$B,$A40)*INDEX('RPS-Applicable Sales %'!$B$3:$AF$52,MATCH($A40,'RPS-Applicable Sales %'!$A$3:$A$52,0),MATCH(I$2,'RPS-Applicable Sales %'!$B$2:$AF$2,0)))</f>
        <v>4.6059694408078125E-2</v>
      </c>
      <c r="J40" s="76">
        <f>IF($D40=0,SUMIFS('RPS Targets (%)'!AA:AA,'RPS Targets (%)'!$B:$B,$A40)*INDEX('RPS-Applicable Sales %'!$B$3:$AF$52,MATCH($A40,'RPS-Applicable Sales %'!$A$3:$A$52,0),MATCH(J$2,'RPS-Applicable Sales %'!$B$2:$AF$2,0))*$G40,SUMIFS('RPS Targets (%)'!AA:AA,'RPS Targets (%)'!$B:$B,$A40)*INDEX('RPS-Applicable Sales %'!$B$3:$AF$52,MATCH($A40,'RPS-Applicable Sales %'!$A$3:$A$52,0),MATCH(J$2,'RPS-Applicable Sales %'!$B$2:$AF$2,0)))</f>
        <v>4.4933196296680064E-2</v>
      </c>
      <c r="K40" s="76">
        <f>IF($D40=0,SUMIFS('RPS Targets (%)'!AB:AB,'RPS Targets (%)'!$B:$B,$A40)*INDEX('RPS-Applicable Sales %'!$B$3:$AF$52,MATCH($A40,'RPS-Applicable Sales %'!$A$3:$A$52,0),MATCH(K$2,'RPS-Applicable Sales %'!$B$2:$AF$2,0))*$G40,SUMIFS('RPS Targets (%)'!AB:AB,'RPS Targets (%)'!$B:$B,$A40)*INDEX('RPS-Applicable Sales %'!$B$3:$AF$52,MATCH($A40,'RPS-Applicable Sales %'!$A$3:$A$52,0),MATCH(K$2,'RPS-Applicable Sales %'!$B$2:$AF$2,0)))</f>
        <v>4.5782819093837135E-2</v>
      </c>
      <c r="L40" s="76">
        <f>IF($D40=0,SUMIFS('RPS Targets (%)'!AC:AC,'RPS Targets (%)'!$B:$B,$A40)*INDEX('RPS-Applicable Sales %'!$B$3:$AF$52,MATCH($A40,'RPS-Applicable Sales %'!$A$3:$A$52,0),MATCH(L$2,'RPS-Applicable Sales %'!$B$2:$AF$2,0))*$G40,SUMIFS('RPS Targets (%)'!AC:AC,'RPS Targets (%)'!$B:$B,$A40)*INDEX('RPS-Applicable Sales %'!$B$3:$AF$52,MATCH($A40,'RPS-Applicable Sales %'!$A$3:$A$52,0),MATCH(L$2,'RPS-Applicable Sales %'!$B$2:$AF$2,0)))</f>
        <v>4.5576926668920111E-2</v>
      </c>
      <c r="M40" s="76">
        <f>IF($D40=0,SUMIFS('RPS Targets (%)'!AD:AD,'RPS Targets (%)'!$B:$B,$A40)*INDEX('RPS-Applicable Sales %'!$B$3:$AF$52,MATCH($A40,'RPS-Applicable Sales %'!$A$3:$A$52,0),MATCH(M$2,'RPS-Applicable Sales %'!$B$2:$AF$2,0))*$G40,SUMIFS('RPS Targets (%)'!AD:AD,'RPS Targets (%)'!$B:$B,$A40)*INDEX('RPS-Applicable Sales %'!$B$3:$AF$52,MATCH($A40,'RPS-Applicable Sales %'!$A$3:$A$52,0),MATCH(M$2,'RPS-Applicable Sales %'!$B$2:$AF$2,0)))</f>
        <v>4.5793100583243776E-2</v>
      </c>
      <c r="N40" s="76">
        <f>IF($D40=0,SUMIFS('RPS Targets (%)'!AE:AE,'RPS Targets (%)'!$B:$B,$A40)*INDEX('RPS-Applicable Sales %'!$B$3:$AF$52,MATCH($A40,'RPS-Applicable Sales %'!$A$3:$A$52,0),MATCH(N$2,'RPS-Applicable Sales %'!$B$2:$AF$2,0))*$G40,SUMIFS('RPS Targets (%)'!AE:AE,'RPS Targets (%)'!$B:$B,$A40)*INDEX('RPS-Applicable Sales %'!$B$3:$AF$52,MATCH($A40,'RPS-Applicable Sales %'!$A$3:$A$52,0),MATCH(N$2,'RPS-Applicable Sales %'!$B$2:$AF$2,0)))</f>
        <v>4.5817709005289899E-2</v>
      </c>
      <c r="O40" s="76">
        <f>IF($D40=0,SUMIFS('RPS Targets (%)'!AF:AF,'RPS Targets (%)'!$B:$B,$A40)*INDEX('RPS-Applicable Sales %'!$B$3:$AF$52,MATCH($A40,'RPS-Applicable Sales %'!$A$3:$A$52,0),MATCH(O$2,'RPS-Applicable Sales %'!$B$2:$AF$2,0))*$G40,SUMIFS('RPS Targets (%)'!AF:AF,'RPS Targets (%)'!$B:$B,$A40)*INDEX('RPS-Applicable Sales %'!$B$3:$AF$52,MATCH($A40,'RPS-Applicable Sales %'!$A$3:$A$52,0),MATCH(O$2,'RPS-Applicable Sales %'!$B$2:$AF$2,0)))</f>
        <v>4.5857327516956911E-2</v>
      </c>
      <c r="P40" s="76">
        <f>IF($D40=0,SUMIFS('RPS Targets (%)'!AG:AG,'RPS Targets (%)'!$B:$B,$A40)*INDEX('RPS-Applicable Sales %'!$B$3:$AF$52,MATCH($A40,'RPS-Applicable Sales %'!$A$3:$A$52,0),MATCH(P$2,'RPS-Applicable Sales %'!$B$2:$AF$2,0))*$G40,SUMIFS('RPS Targets (%)'!AG:AG,'RPS Targets (%)'!$B:$B,$A40)*INDEX('RPS-Applicable Sales %'!$B$3:$AF$52,MATCH($A40,'RPS-Applicable Sales %'!$A$3:$A$52,0),MATCH(P$2,'RPS-Applicable Sales %'!$B$2:$AF$2,0)))</f>
        <v>4.5819004329663779E-2</v>
      </c>
      <c r="Q40" s="76">
        <f>IF($D40=0,SUMIFS('RPS Targets (%)'!AH:AH,'RPS Targets (%)'!$B:$B,$A40)*INDEX('RPS-Applicable Sales %'!$B$3:$AF$52,MATCH($A40,'RPS-Applicable Sales %'!$A$3:$A$52,0),MATCH(Q$2,'RPS-Applicable Sales %'!$B$2:$AF$2,0))*$G40,SUMIFS('RPS Targets (%)'!AH:AH,'RPS Targets (%)'!$B:$B,$A40)*INDEX('RPS-Applicable Sales %'!$B$3:$AF$52,MATCH($A40,'RPS-Applicable Sales %'!$A$3:$A$52,0),MATCH(Q$2,'RPS-Applicable Sales %'!$B$2:$AF$2,0)))</f>
        <v>4.5811227755687516E-2</v>
      </c>
      <c r="R40" s="76">
        <f>IF($D40=0,SUMIFS('RPS Targets (%)'!AI:AI,'RPS Targets (%)'!$B:$B,$A40)*INDEX('RPS-Applicable Sales %'!$B$3:$AF$52,MATCH($A40,'RPS-Applicable Sales %'!$A$3:$A$52,0),MATCH(R$2,'RPS-Applicable Sales %'!$B$2:$AF$2,0))*$G40,SUMIFS('RPS Targets (%)'!AI:AI,'RPS Targets (%)'!$B:$B,$A40)*INDEX('RPS-Applicable Sales %'!$B$3:$AF$52,MATCH($A40,'RPS-Applicable Sales %'!$A$3:$A$52,0),MATCH(R$2,'RPS-Applicable Sales %'!$B$2:$AF$2,0)))</f>
        <v>4.5818005948316594E-2</v>
      </c>
      <c r="S40" s="76">
        <f>IF($D40=0,SUMIFS('RPS Targets (%)'!AJ:AJ,'RPS Targets (%)'!$B:$B,$A40)*INDEX('RPS-Applicable Sales %'!$B$3:$AF$52,MATCH($A40,'RPS-Applicable Sales %'!$A$3:$A$52,0),MATCH(S$2,'RPS-Applicable Sales %'!$B$2:$AF$2,0))*$G40,SUMIFS('RPS Targets (%)'!AJ:AJ,'RPS Targets (%)'!$B:$B,$A40)*INDEX('RPS-Applicable Sales %'!$B$3:$AF$52,MATCH($A40,'RPS-Applicable Sales %'!$A$3:$A$52,0),MATCH(S$2,'RPS-Applicable Sales %'!$B$2:$AF$2,0)))</f>
        <v>4.5824256890446106E-2</v>
      </c>
      <c r="T40" s="76">
        <f>IF($D40=0,SUMIFS('RPS Targets (%)'!AK:AK,'RPS Targets (%)'!$B:$B,$A40)*INDEX('RPS-Applicable Sales %'!$B$3:$AF$52,MATCH($A40,'RPS-Applicable Sales %'!$A$3:$A$52,0),MATCH(T$2,'RPS-Applicable Sales %'!$B$2:$AF$2,0))*$G40,SUMIFS('RPS Targets (%)'!AK:AK,'RPS Targets (%)'!$B:$B,$A40)*INDEX('RPS-Applicable Sales %'!$B$3:$AF$52,MATCH($A40,'RPS-Applicable Sales %'!$A$3:$A$52,0),MATCH(T$2,'RPS-Applicable Sales %'!$B$2:$AF$2,0)))</f>
        <v>4.5811315205119572E-2</v>
      </c>
      <c r="U40" s="76">
        <f>IF($D40=0,SUMIFS('RPS Targets (%)'!AL:AL,'RPS Targets (%)'!$B:$B,$A40)*INDEX('RPS-Applicable Sales %'!$B$3:$AF$52,MATCH($A40,'RPS-Applicable Sales %'!$A$3:$A$52,0),MATCH(U$2,'RPS-Applicable Sales %'!$B$2:$AF$2,0))*$G40,SUMIFS('RPS Targets (%)'!AL:AL,'RPS Targets (%)'!$B:$B,$A40)*INDEX('RPS-Applicable Sales %'!$B$3:$AF$52,MATCH($A40,'RPS-Applicable Sales %'!$A$3:$A$52,0),MATCH(U$2,'RPS-Applicable Sales %'!$B$2:$AF$2,0)))</f>
        <v>4.5821523058881312E-2</v>
      </c>
      <c r="V40" s="76">
        <f>IF($D40=0,SUMIFS('RPS Targets (%)'!AM:AM,'RPS Targets (%)'!$B:$B,$A40)*INDEX('RPS-Applicable Sales %'!$B$3:$AF$52,MATCH($A40,'RPS-Applicable Sales %'!$A$3:$A$52,0),MATCH(V$2,'RPS-Applicable Sales %'!$B$2:$AF$2,0))*$G40,SUMIFS('RPS Targets (%)'!AM:AM,'RPS Targets (%)'!$B:$B,$A40)*INDEX('RPS-Applicable Sales %'!$B$3:$AF$52,MATCH($A40,'RPS-Applicable Sales %'!$A$3:$A$52,0),MATCH(V$2,'RPS-Applicable Sales %'!$B$2:$AF$2,0)))</f>
        <v>4.5872060226939251E-2</v>
      </c>
      <c r="W40" s="76">
        <f>IF($D40=0,SUMIFS('RPS Targets (%)'!AN:AN,'RPS Targets (%)'!$B:$B,$A40)*INDEX('RPS-Applicable Sales %'!$B$3:$AF$52,MATCH($A40,'RPS-Applicable Sales %'!$A$3:$A$52,0),MATCH(W$2,'RPS-Applicable Sales %'!$B$2:$AF$2,0))*$G40,SUMIFS('RPS Targets (%)'!AN:AN,'RPS Targets (%)'!$B:$B,$A40)*INDEX('RPS-Applicable Sales %'!$B$3:$AF$52,MATCH($A40,'RPS-Applicable Sales %'!$A$3:$A$52,0),MATCH(W$2,'RPS-Applicable Sales %'!$B$2:$AF$2,0)))</f>
        <v>4.5883294216495431E-2</v>
      </c>
      <c r="X40" s="76">
        <f>IF($D40=0,SUMIFS('RPS Targets (%)'!AO:AO,'RPS Targets (%)'!$B:$B,$A40)*INDEX('RPS-Applicable Sales %'!$B$3:$AF$52,MATCH($A40,'RPS-Applicable Sales %'!$A$3:$A$52,0),MATCH(X$2,'RPS-Applicable Sales %'!$B$2:$AF$2,0))*$G40,SUMIFS('RPS Targets (%)'!AO:AO,'RPS Targets (%)'!$B:$B,$A40)*INDEX('RPS-Applicable Sales %'!$B$3:$AF$52,MATCH($A40,'RPS-Applicable Sales %'!$A$3:$A$52,0),MATCH(X$2,'RPS-Applicable Sales %'!$B$2:$AF$2,0)))</f>
        <v>4.5925274023425527E-2</v>
      </c>
      <c r="Y40" s="76">
        <f>IF($D40=0,SUMIFS('RPS Targets (%)'!AP:AP,'RPS Targets (%)'!$B:$B,$A40)*INDEX('RPS-Applicable Sales %'!$B$3:$AF$52,MATCH($A40,'RPS-Applicable Sales %'!$A$3:$A$52,0),MATCH(Y$2,'RPS-Applicable Sales %'!$B$2:$AF$2,0))*$G40,SUMIFS('RPS Targets (%)'!AP:AP,'RPS Targets (%)'!$B:$B,$A40)*INDEX('RPS-Applicable Sales %'!$B$3:$AF$52,MATCH($A40,'RPS-Applicable Sales %'!$A$3:$A$52,0),MATCH(Y$2,'RPS-Applicable Sales %'!$B$2:$AF$2,0)))</f>
        <v>4.5861221416244373E-2</v>
      </c>
      <c r="Z40" s="76">
        <f>IF($D40=0,SUMIFS('RPS Targets (%)'!AQ:AQ,'RPS Targets (%)'!$B:$B,$A40)*INDEX('RPS-Applicable Sales %'!$B$3:$AF$52,MATCH($A40,'RPS-Applicable Sales %'!$A$3:$A$52,0),MATCH(Z$2,'RPS-Applicable Sales %'!$B$2:$AF$2,0))*$G40,SUMIFS('RPS Targets (%)'!AQ:AQ,'RPS Targets (%)'!$B:$B,$A40)*INDEX('RPS-Applicable Sales %'!$B$3:$AF$52,MATCH($A40,'RPS-Applicable Sales %'!$A$3:$A$52,0),MATCH(Z$2,'RPS-Applicable Sales %'!$B$2:$AF$2,0)))</f>
        <v>4.5820230359050147E-2</v>
      </c>
      <c r="AA40" s="76">
        <f>IF($D40=0,SUMIFS('RPS Targets (%)'!AR:AR,'RPS Targets (%)'!$B:$B,$A40)*INDEX('RPS-Applicable Sales %'!$B$3:$AF$52,MATCH($A40,'RPS-Applicable Sales %'!$A$3:$A$52,0),MATCH(AA$2,'RPS-Applicable Sales %'!$B$2:$AF$2,0))*$G40,SUMIFS('RPS Targets (%)'!AR:AR,'RPS Targets (%)'!$B:$B,$A40)*INDEX('RPS-Applicable Sales %'!$B$3:$AF$52,MATCH($A40,'RPS-Applicable Sales %'!$A$3:$A$52,0),MATCH(AA$2,'RPS-Applicable Sales %'!$B$2:$AF$2,0)))</f>
        <v>4.5875141934876504E-2</v>
      </c>
      <c r="AB40" s="76">
        <f>IF($D40=0,SUMIFS('RPS Targets (%)'!AS:AS,'RPS Targets (%)'!$B:$B,$A40)*INDEX('RPS-Applicable Sales %'!$B$3:$AF$52,MATCH($A40,'RPS-Applicable Sales %'!$A$3:$A$52,0),MATCH(AB$2,'RPS-Applicable Sales %'!$B$2:$AF$2,0))*$G40,SUMIFS('RPS Targets (%)'!AS:AS,'RPS Targets (%)'!$B:$B,$A40)*INDEX('RPS-Applicable Sales %'!$B$3:$AF$52,MATCH($A40,'RPS-Applicable Sales %'!$A$3:$A$52,0),MATCH(AB$2,'RPS-Applicable Sales %'!$B$2:$AF$2,0)))</f>
        <v>4.5911683063653938E-2</v>
      </c>
      <c r="AC40" s="76">
        <f>IF($D40=0,SUMIFS('RPS Targets (%)'!AT:AT,'RPS Targets (%)'!$B:$B,$A40)*INDEX('RPS-Applicable Sales %'!$B$3:$AF$52,MATCH($A40,'RPS-Applicable Sales %'!$A$3:$A$52,0),MATCH(AC$2,'RPS-Applicable Sales %'!$B$2:$AF$2,0))*$G40,SUMIFS('RPS Targets (%)'!AT:AT,'RPS Targets (%)'!$B:$B,$A40)*INDEX('RPS-Applicable Sales %'!$B$3:$AF$52,MATCH($A40,'RPS-Applicable Sales %'!$A$3:$A$52,0),MATCH(AC$2,'RPS-Applicable Sales %'!$B$2:$AF$2,0)))</f>
        <v>4.5939891105632E-2</v>
      </c>
      <c r="AD40" s="76">
        <f>IF($D40=0,SUMIFS('RPS Targets (%)'!AU:AU,'RPS Targets (%)'!$B:$B,$A40)*INDEX('RPS-Applicable Sales %'!$B$3:$AF$52,MATCH($A40,'RPS-Applicable Sales %'!$A$3:$A$52,0),MATCH(AD$2,'RPS-Applicable Sales %'!$B$2:$AF$2,0))*$G40,SUMIFS('RPS Targets (%)'!AU:AU,'RPS Targets (%)'!$B:$B,$A40)*INDEX('RPS-Applicable Sales %'!$B$3:$AF$52,MATCH($A40,'RPS-Applicable Sales %'!$A$3:$A$52,0),MATCH(AD$2,'RPS-Applicable Sales %'!$B$2:$AF$2,0)))</f>
        <v>4.594322715246911E-2</v>
      </c>
      <c r="AE40" s="76">
        <f>IF($D40=0,SUMIFS('RPS Targets (%)'!AV:AV,'RPS Targets (%)'!$B:$B,$A40)*INDEX('RPS-Applicable Sales %'!$B$3:$AF$52,MATCH($A40,'RPS-Applicable Sales %'!$A$3:$A$52,0),MATCH(AE$2,'RPS-Applicable Sales %'!$B$2:$AF$2,0))*$G40,SUMIFS('RPS Targets (%)'!AV:AV,'RPS Targets (%)'!$B:$B,$A40)*INDEX('RPS-Applicable Sales %'!$B$3:$AF$52,MATCH($A40,'RPS-Applicable Sales %'!$A$3:$A$52,0),MATCH(AE$2,'RPS-Applicable Sales %'!$B$2:$AF$2,0)))</f>
        <v>4.5957724778773607E-2</v>
      </c>
      <c r="AF40" s="76">
        <f>IF($D40=0,SUMIFS('RPS Targets (%)'!AW:AW,'RPS Targets (%)'!$B:$B,$A40)*INDEX('RPS-Applicable Sales %'!$B$3:$AF$52,MATCH($A40,'RPS-Applicable Sales %'!$A$3:$A$52,0),MATCH(AF$2,'RPS-Applicable Sales %'!$B$2:$AF$2,0))*$G40,SUMIFS('RPS Targets (%)'!AW:AW,'RPS Targets (%)'!$B:$B,$A40)*INDEX('RPS-Applicable Sales %'!$B$3:$AF$52,MATCH($A40,'RPS-Applicable Sales %'!$A$3:$A$52,0),MATCH(AF$2,'RPS-Applicable Sales %'!$B$2:$AF$2,0)))</f>
        <v>4.5981461148531855E-2</v>
      </c>
      <c r="AG40" s="76">
        <f>IF($D40=0,SUMIFS('RPS Targets (%)'!AX:AX,'RPS Targets (%)'!$B:$B,$A40)*INDEX('RPS-Applicable Sales %'!$B$3:$AF$52,MATCH($A40,'RPS-Applicable Sales %'!$A$3:$A$52,0),MATCH(AG$2,'RPS-Applicable Sales %'!$B$2:$AF$2,0))*$G40,SUMIFS('RPS Targets (%)'!AX:AX,'RPS Targets (%)'!$B:$B,$A40)*INDEX('RPS-Applicable Sales %'!$B$3:$AF$52,MATCH($A40,'RPS-Applicable Sales %'!$A$3:$A$52,0),MATCH(AG$2,'RPS-Applicable Sales %'!$B$2:$AF$2,0)))</f>
        <v>4.598772349742615E-2</v>
      </c>
      <c r="AH40" s="76">
        <f>IF($D40=0,SUMIFS('RPS Targets (%)'!AY:AY,'RPS Targets (%)'!$B:$B,$A40)*INDEX('RPS-Applicable Sales %'!$B$3:$AF$52,MATCH($A40,'RPS-Applicable Sales %'!$A$3:$A$52,0),MATCH(AH$2,'RPS-Applicable Sales %'!$B$2:$AF$2,0))*$G40,SUMIFS('RPS Targets (%)'!AY:AY,'RPS Targets (%)'!$B:$B,$A40)*INDEX('RPS-Applicable Sales %'!$B$3:$AF$52,MATCH($A40,'RPS-Applicable Sales %'!$A$3:$A$52,0),MATCH(AH$2,'RPS-Applicable Sales %'!$B$2:$AF$2,0)))</f>
        <v>4.6022761049046977E-2</v>
      </c>
      <c r="AI40" s="76">
        <f>IF($D40=0,SUMIFS('RPS Targets (%)'!AZ:AZ,'RPS Targets (%)'!$B:$B,$A40)*INDEX('RPS-Applicable Sales %'!$B$3:$AF$52,MATCH($A40,'RPS-Applicable Sales %'!$A$3:$A$52,0),MATCH(AI$2,'RPS-Applicable Sales %'!$B$2:$AF$2,0))*$G40,SUMIFS('RPS Targets (%)'!AZ:AZ,'RPS Targets (%)'!$B:$B,$A40)*INDEX('RPS-Applicable Sales %'!$B$3:$AF$52,MATCH($A40,'RPS-Applicable Sales %'!$A$3:$A$52,0),MATCH(AI$2,'RPS-Applicable Sales %'!$B$2:$AF$2,0)))</f>
        <v>4.6021326578305183E-2</v>
      </c>
      <c r="AJ40" s="76">
        <f>IF($D40=0,SUMIFS('RPS Targets (%)'!BA:BA,'RPS Targets (%)'!$B:$B,$A40)*INDEX('RPS-Applicable Sales %'!$B$3:$AF$52,MATCH($A40,'RPS-Applicable Sales %'!$A$3:$A$52,0),MATCH(AJ$2,'RPS-Applicable Sales %'!$B$2:$AF$2,0))*$G40,SUMIFS('RPS Targets (%)'!BA:BA,'RPS Targets (%)'!$B:$B,$A40)*INDEX('RPS-Applicable Sales %'!$B$3:$AF$52,MATCH($A40,'RPS-Applicable Sales %'!$A$3:$A$52,0),MATCH(AJ$2,'RPS-Applicable Sales %'!$B$2:$AF$2,0)))</f>
        <v>4.6055460983084134E-2</v>
      </c>
      <c r="AK40" s="76">
        <f>IF($D40=0,SUMIFS('RPS Targets (%)'!BB:BB,'RPS Targets (%)'!$B:$B,$A40)*INDEX('RPS-Applicable Sales %'!$B$3:$AF$52,MATCH($A40,'RPS-Applicable Sales %'!$A$3:$A$52,0),MATCH(AK$2,'RPS-Applicable Sales %'!$B$2:$AF$2,0))*$G40,SUMIFS('RPS Targets (%)'!BB:BB,'RPS Targets (%)'!$B:$B,$A40)*INDEX('RPS-Applicable Sales %'!$B$3:$AF$52,MATCH($A40,'RPS-Applicable Sales %'!$A$3:$A$52,0),MATCH(AK$2,'RPS-Applicable Sales %'!$B$2:$AF$2,0)))</f>
        <v>4.6121702082743049E-2</v>
      </c>
      <c r="AL40" s="76">
        <f>IF($D40=0,SUMIFS('RPS Targets (%)'!BC:BC,'RPS Targets (%)'!$B:$B,$A40)*INDEX('RPS-Applicable Sales %'!$B$3:$AF$52,MATCH($A40,'RPS-Applicable Sales %'!$A$3:$A$52,0),MATCH(AL$2,'RPS-Applicable Sales %'!$B$2:$AF$2,0))*$G40,SUMIFS('RPS Targets (%)'!BC:BC,'RPS Targets (%)'!$B:$B,$A40)*INDEX('RPS-Applicable Sales %'!$B$3:$AF$52,MATCH($A40,'RPS-Applicable Sales %'!$A$3:$A$52,0),MATCH(AL$2,'RPS-Applicable Sales %'!$B$2:$AF$2,0)))</f>
        <v>4.6121702082743049E-2</v>
      </c>
    </row>
    <row r="41" spans="1:38" x14ac:dyDescent="0.25">
      <c r="A41" s="97" t="s">
        <v>103</v>
      </c>
      <c r="B41" s="97" t="b">
        <f>IFERROR(INDEX('RPS Targets (%)'!$A:$A,MATCH(A41,'RPS Targets (%)'!$B:$B,0)),FALSE)</f>
        <v>1</v>
      </c>
      <c r="C41" s="108">
        <f>MIN(SUMIFS('RPS-Applicable Sales'!C:C,'RPS-Applicable Sales'!$A:$A,$A41)/SUMIFS('Statewide Sales'!B:B,'Statewide Sales'!$A:$A,$A41),1)</f>
        <v>0.99423440609254587</v>
      </c>
      <c r="D41" s="115">
        <f t="shared" si="0"/>
        <v>0</v>
      </c>
      <c r="E41" s="76">
        <f>IF(B41=TRUE,SUMIFS('SY RPS values'!$J$27:$BG$27,'SY RPS values'!$J$1:$BG$1,A41),0)</f>
        <v>6.9488491995937901E-2</v>
      </c>
      <c r="F41" s="76">
        <f>SUMIFS('RPS Targets (%)'!Y:Y,'RPS Targets (%)'!$B:$B,$A41)</f>
        <v>0.16</v>
      </c>
      <c r="G41" s="108">
        <f t="shared" si="1"/>
        <v>0.43430307497461185</v>
      </c>
      <c r="H41" s="103">
        <f>IF($D41=0,SUMIFS('RPS Targets (%)'!Y:Y,'RPS Targets (%)'!$B:$B,$A41)*INDEX('RPS-Applicable Sales %'!$B$3:$AF$52,MATCH($A41,'RPS-Applicable Sales %'!$A$3:$A$52,0),MATCH(H$2,'RPS-Applicable Sales %'!$B$2:$AF$2,0))*$G41,SUMIFS('RPS Targets (%)'!Y:Y,'RPS Targets (%)'!$B:$B,$A41)*INDEX('RPS-Applicable Sales %'!$B$3:$AF$52,MATCH($A41,'RPS-Applicable Sales %'!$A$3:$A$52,0),MATCH(H$2,'RPS-Applicable Sales %'!$B$2:$AF$2,0)))</f>
        <v>6.9087849569847953E-2</v>
      </c>
      <c r="I41" s="76">
        <f>IF($D41=0,SUMIFS('RPS Targets (%)'!Z:Z,'RPS Targets (%)'!$B:$B,$A41)*INDEX('RPS-Applicable Sales %'!$B$3:$AF$52,MATCH($A41,'RPS-Applicable Sales %'!$A$3:$A$52,0),MATCH(I$2,'RPS-Applicable Sales %'!$B$2:$AF$2,0))*$G41,SUMIFS('RPS Targets (%)'!Z:Z,'RPS Targets (%)'!$B:$B,$A41)*INDEX('RPS-Applicable Sales %'!$B$3:$AF$52,MATCH($A41,'RPS-Applicable Sales %'!$A$3:$A$52,0),MATCH(I$2,'RPS-Applicable Sales %'!$B$2:$AF$2,0)))</f>
        <v>7.6003038120557087E-2</v>
      </c>
      <c r="J41" s="76">
        <f>IF($D41=0,SUMIFS('RPS Targets (%)'!AA:AA,'RPS Targets (%)'!$B:$B,$A41)*INDEX('RPS-Applicable Sales %'!$B$3:$AF$52,MATCH($A41,'RPS-Applicable Sales %'!$A$3:$A$52,0),MATCH(J$2,'RPS-Applicable Sales %'!$B$2:$AF$2,0))*$G41,SUMIFS('RPS Targets (%)'!AA:AA,'RPS Targets (%)'!$B:$B,$A41)*INDEX('RPS-Applicable Sales %'!$B$3:$AF$52,MATCH($A41,'RPS-Applicable Sales %'!$A$3:$A$52,0),MATCH(J$2,'RPS-Applicable Sales %'!$B$2:$AF$2,0)))</f>
        <v>7.9494395285688871E-2</v>
      </c>
      <c r="K41" s="76">
        <f>IF($D41=0,SUMIFS('RPS Targets (%)'!AB:AB,'RPS Targets (%)'!$B:$B,$A41)*INDEX('RPS-Applicable Sales %'!$B$3:$AF$52,MATCH($A41,'RPS-Applicable Sales %'!$A$3:$A$52,0),MATCH(K$2,'RPS-Applicable Sales %'!$B$2:$AF$2,0))*$G41,SUMIFS('RPS Targets (%)'!AB:AB,'RPS Targets (%)'!$B:$B,$A41)*INDEX('RPS-Applicable Sales %'!$B$3:$AF$52,MATCH($A41,'RPS-Applicable Sales %'!$A$3:$A$52,0),MATCH(K$2,'RPS-Applicable Sales %'!$B$2:$AF$2,0)))</f>
        <v>9.9889707244160741E-2</v>
      </c>
      <c r="L41" s="76">
        <f>IF($D41=0,SUMIFS('RPS Targets (%)'!AC:AC,'RPS Targets (%)'!$B:$B,$A41)*INDEX('RPS-Applicable Sales %'!$B$3:$AF$52,MATCH($A41,'RPS-Applicable Sales %'!$A$3:$A$52,0),MATCH(L$2,'RPS-Applicable Sales %'!$B$2:$AF$2,0))*$G41,SUMIFS('RPS Targets (%)'!AC:AC,'RPS Targets (%)'!$B:$B,$A41)*INDEX('RPS-Applicable Sales %'!$B$3:$AF$52,MATCH($A41,'RPS-Applicable Sales %'!$A$3:$A$52,0),MATCH(L$2,'RPS-Applicable Sales %'!$B$2:$AF$2,0)))</f>
        <v>0.11961079406271319</v>
      </c>
      <c r="M41" s="76">
        <f>IF($D41=0,SUMIFS('RPS Targets (%)'!AD:AD,'RPS Targets (%)'!$B:$B,$A41)*INDEX('RPS-Applicable Sales %'!$B$3:$AF$52,MATCH($A41,'RPS-Applicable Sales %'!$A$3:$A$52,0),MATCH(M$2,'RPS-Applicable Sales %'!$B$2:$AF$2,0))*$G41,SUMIFS('RPS Targets (%)'!AD:AD,'RPS Targets (%)'!$B:$B,$A41)*INDEX('RPS-Applicable Sales %'!$B$3:$AF$52,MATCH($A41,'RPS-Applicable Sales %'!$A$3:$A$52,0),MATCH(M$2,'RPS-Applicable Sales %'!$B$2:$AF$2,0)))</f>
        <v>0.14648439339161276</v>
      </c>
      <c r="N41" s="76">
        <f>IF($D41=0,SUMIFS('RPS Targets (%)'!AE:AE,'RPS Targets (%)'!$B:$B,$A41)*INDEX('RPS-Applicable Sales %'!$B$3:$AF$52,MATCH($A41,'RPS-Applicable Sales %'!$A$3:$A$52,0),MATCH(N$2,'RPS-Applicable Sales %'!$B$2:$AF$2,0))*$G41,SUMIFS('RPS Targets (%)'!AE:AE,'RPS Targets (%)'!$B:$B,$A41)*INDEX('RPS-Applicable Sales %'!$B$3:$AF$52,MATCH($A41,'RPS-Applicable Sales %'!$A$3:$A$52,0),MATCH(N$2,'RPS-Applicable Sales %'!$B$2:$AF$2,0)))</f>
        <v>0.17650364362420973</v>
      </c>
      <c r="O41" s="76">
        <f>IF($D41=0,SUMIFS('RPS Targets (%)'!AF:AF,'RPS Targets (%)'!$B:$B,$A41)*INDEX('RPS-Applicable Sales %'!$B$3:$AF$52,MATCH($A41,'RPS-Applicable Sales %'!$A$3:$A$52,0),MATCH(O$2,'RPS-Applicable Sales %'!$B$2:$AF$2,0))*$G41,SUMIFS('RPS Targets (%)'!AF:AF,'RPS Targets (%)'!$B:$B,$A41)*INDEX('RPS-Applicable Sales %'!$B$3:$AF$52,MATCH($A41,'RPS-Applicable Sales %'!$A$3:$A$52,0),MATCH(O$2,'RPS-Applicable Sales %'!$B$2:$AF$2,0)))</f>
        <v>0.20713923467040624</v>
      </c>
      <c r="P41" s="76">
        <f>IF($D41=0,SUMIFS('RPS Targets (%)'!AG:AG,'RPS Targets (%)'!$B:$B,$A41)*INDEX('RPS-Applicable Sales %'!$B$3:$AF$52,MATCH($A41,'RPS-Applicable Sales %'!$A$3:$A$52,0),MATCH(P$2,'RPS-Applicable Sales %'!$B$2:$AF$2,0))*$G41,SUMIFS('RPS Targets (%)'!AG:AG,'RPS Targets (%)'!$B:$B,$A41)*INDEX('RPS-Applicable Sales %'!$B$3:$AF$52,MATCH($A41,'RPS-Applicable Sales %'!$A$3:$A$52,0),MATCH(P$2,'RPS-Applicable Sales %'!$B$2:$AF$2,0)))</f>
        <v>0.23953967505487972</v>
      </c>
      <c r="Q41" s="76">
        <f>IF($D41=0,SUMIFS('RPS Targets (%)'!AH:AH,'RPS Targets (%)'!$B:$B,$A41)*INDEX('RPS-Applicable Sales %'!$B$3:$AF$52,MATCH($A41,'RPS-Applicable Sales %'!$A$3:$A$52,0),MATCH(Q$2,'RPS-Applicable Sales %'!$B$2:$AF$2,0))*$G41,SUMIFS('RPS Targets (%)'!AH:AH,'RPS Targets (%)'!$B:$B,$A41)*INDEX('RPS-Applicable Sales %'!$B$3:$AF$52,MATCH($A41,'RPS-Applicable Sales %'!$A$3:$A$52,0),MATCH(Q$2,'RPS-Applicable Sales %'!$B$2:$AF$2,0)))</f>
        <v>0.274547466871081</v>
      </c>
      <c r="R41" s="76">
        <f>IF($D41=0,SUMIFS('RPS Targets (%)'!AI:AI,'RPS Targets (%)'!$B:$B,$A41)*INDEX('RPS-Applicable Sales %'!$B$3:$AF$52,MATCH($A41,'RPS-Applicable Sales %'!$A$3:$A$52,0),MATCH(R$2,'RPS-Applicable Sales %'!$B$2:$AF$2,0))*$G41,SUMIFS('RPS Targets (%)'!AI:AI,'RPS Targets (%)'!$B:$B,$A41)*INDEX('RPS-Applicable Sales %'!$B$3:$AF$52,MATCH($A41,'RPS-Applicable Sales %'!$A$3:$A$52,0),MATCH(R$2,'RPS-Applicable Sales %'!$B$2:$AF$2,0)))</f>
        <v>0.31119405486325707</v>
      </c>
      <c r="S41" s="76">
        <f>IF($D41=0,SUMIFS('RPS Targets (%)'!AJ:AJ,'RPS Targets (%)'!$B:$B,$A41)*INDEX('RPS-Applicable Sales %'!$B$3:$AF$52,MATCH($A41,'RPS-Applicable Sales %'!$A$3:$A$52,0),MATCH(S$2,'RPS-Applicable Sales %'!$B$2:$AF$2,0))*$G41,SUMIFS('RPS Targets (%)'!AJ:AJ,'RPS Targets (%)'!$B:$B,$A41)*INDEX('RPS-Applicable Sales %'!$B$3:$AF$52,MATCH($A41,'RPS-Applicable Sales %'!$A$3:$A$52,0),MATCH(S$2,'RPS-Applicable Sales %'!$B$2:$AF$2,0)))</f>
        <v>0.35037540088399949</v>
      </c>
      <c r="T41" s="76">
        <f>IF($D41=0,SUMIFS('RPS Targets (%)'!AK:AK,'RPS Targets (%)'!$B:$B,$A41)*INDEX('RPS-Applicable Sales %'!$B$3:$AF$52,MATCH($A41,'RPS-Applicable Sales %'!$A$3:$A$52,0),MATCH(T$2,'RPS-Applicable Sales %'!$B$2:$AF$2,0))*$G41,SUMIFS('RPS Targets (%)'!AK:AK,'RPS Targets (%)'!$B:$B,$A41)*INDEX('RPS-Applicable Sales %'!$B$3:$AF$52,MATCH($A41,'RPS-Applicable Sales %'!$A$3:$A$52,0),MATCH(T$2,'RPS-Applicable Sales %'!$B$2:$AF$2,0)))</f>
        <v>0.39195627020295365</v>
      </c>
      <c r="U41" s="76">
        <f>IF($D41=0,SUMIFS('RPS Targets (%)'!AL:AL,'RPS Targets (%)'!$B:$B,$A41)*INDEX('RPS-Applicable Sales %'!$B$3:$AF$52,MATCH($A41,'RPS-Applicable Sales %'!$A$3:$A$52,0),MATCH(U$2,'RPS-Applicable Sales %'!$B$2:$AF$2,0))*$G41,SUMIFS('RPS Targets (%)'!AL:AL,'RPS Targets (%)'!$B:$B,$A41)*INDEX('RPS-Applicable Sales %'!$B$3:$AF$52,MATCH($A41,'RPS-Applicable Sales %'!$A$3:$A$52,0),MATCH(U$2,'RPS-Applicable Sales %'!$B$2:$AF$2,0)))</f>
        <v>0.4306350041545694</v>
      </c>
      <c r="V41" s="76">
        <f>IF($D41=0,SUMIFS('RPS Targets (%)'!AM:AM,'RPS Targets (%)'!$B:$B,$A41)*INDEX('RPS-Applicable Sales %'!$B$3:$AF$52,MATCH($A41,'RPS-Applicable Sales %'!$A$3:$A$52,0),MATCH(V$2,'RPS-Applicable Sales %'!$B$2:$AF$2,0))*$G41,SUMIFS('RPS Targets (%)'!AM:AM,'RPS Targets (%)'!$B:$B,$A41)*INDEX('RPS-Applicable Sales %'!$B$3:$AF$52,MATCH($A41,'RPS-Applicable Sales %'!$A$3:$A$52,0),MATCH(V$2,'RPS-Applicable Sales %'!$B$2:$AF$2,0)))</f>
        <v>0.43430307497461179</v>
      </c>
      <c r="W41" s="76">
        <f>IF($D41=0,SUMIFS('RPS Targets (%)'!AN:AN,'RPS Targets (%)'!$B:$B,$A41)*INDEX('RPS-Applicable Sales %'!$B$3:$AF$52,MATCH($A41,'RPS-Applicable Sales %'!$A$3:$A$52,0),MATCH(W$2,'RPS-Applicable Sales %'!$B$2:$AF$2,0))*$G41,SUMIFS('RPS Targets (%)'!AN:AN,'RPS Targets (%)'!$B:$B,$A41)*INDEX('RPS-Applicable Sales %'!$B$3:$AF$52,MATCH($A41,'RPS-Applicable Sales %'!$A$3:$A$52,0),MATCH(W$2,'RPS-Applicable Sales %'!$B$2:$AF$2,0)))</f>
        <v>0.4313175020626091</v>
      </c>
      <c r="X41" s="76">
        <f>IF($D41=0,SUMIFS('RPS Targets (%)'!AO:AO,'RPS Targets (%)'!$B:$B,$A41)*INDEX('RPS-Applicable Sales %'!$B$3:$AF$52,MATCH($A41,'RPS-Applicable Sales %'!$A$3:$A$52,0),MATCH(X$2,'RPS-Applicable Sales %'!$B$2:$AF$2,0))*$G41,SUMIFS('RPS Targets (%)'!AO:AO,'RPS Targets (%)'!$B:$B,$A41)*INDEX('RPS-Applicable Sales %'!$B$3:$AF$52,MATCH($A41,'RPS-Applicable Sales %'!$A$3:$A$52,0),MATCH(X$2,'RPS-Applicable Sales %'!$B$2:$AF$2,0)))</f>
        <v>0.43326495685643973</v>
      </c>
      <c r="Y41" s="76">
        <f>IF($D41=0,SUMIFS('RPS Targets (%)'!AP:AP,'RPS Targets (%)'!$B:$B,$A41)*INDEX('RPS-Applicable Sales %'!$B$3:$AF$52,MATCH($A41,'RPS-Applicable Sales %'!$A$3:$A$52,0),MATCH(Y$2,'RPS-Applicable Sales %'!$B$2:$AF$2,0))*$G41,SUMIFS('RPS Targets (%)'!AP:AP,'RPS Targets (%)'!$B:$B,$A41)*INDEX('RPS-Applicable Sales %'!$B$3:$AF$52,MATCH($A41,'RPS-Applicable Sales %'!$A$3:$A$52,0),MATCH(Y$2,'RPS-Applicable Sales %'!$B$2:$AF$2,0)))</f>
        <v>0.43238309552598209</v>
      </c>
      <c r="Z41" s="76">
        <f>IF($D41=0,SUMIFS('RPS Targets (%)'!AQ:AQ,'RPS Targets (%)'!$B:$B,$A41)*INDEX('RPS-Applicable Sales %'!$B$3:$AF$52,MATCH($A41,'RPS-Applicable Sales %'!$A$3:$A$52,0),MATCH(Z$2,'RPS-Applicable Sales %'!$B$2:$AF$2,0))*$G41,SUMIFS('RPS Targets (%)'!AQ:AQ,'RPS Targets (%)'!$B:$B,$A41)*INDEX('RPS-Applicable Sales %'!$B$3:$AF$52,MATCH($A41,'RPS-Applicable Sales %'!$A$3:$A$52,0),MATCH(Z$2,'RPS-Applicable Sales %'!$B$2:$AF$2,0)))</f>
        <v>0.4329864317311487</v>
      </c>
      <c r="AA41" s="76">
        <f>IF($D41=0,SUMIFS('RPS Targets (%)'!AR:AR,'RPS Targets (%)'!$B:$B,$A41)*INDEX('RPS-Applicable Sales %'!$B$3:$AF$52,MATCH($A41,'RPS-Applicable Sales %'!$A$3:$A$52,0),MATCH(AA$2,'RPS-Applicable Sales %'!$B$2:$AF$2,0))*$G41,SUMIFS('RPS Targets (%)'!AR:AR,'RPS Targets (%)'!$B:$B,$A41)*INDEX('RPS-Applicable Sales %'!$B$3:$AF$52,MATCH($A41,'RPS-Applicable Sales %'!$A$3:$A$52,0),MATCH(AA$2,'RPS-Applicable Sales %'!$B$2:$AF$2,0)))</f>
        <v>0.43308583579674437</v>
      </c>
      <c r="AB41" s="76">
        <f>IF($D41=0,SUMIFS('RPS Targets (%)'!AS:AS,'RPS Targets (%)'!$B:$B,$A41)*INDEX('RPS-Applicable Sales %'!$B$3:$AF$52,MATCH($A41,'RPS-Applicable Sales %'!$A$3:$A$52,0),MATCH(AB$2,'RPS-Applicable Sales %'!$B$2:$AF$2,0))*$G41,SUMIFS('RPS Targets (%)'!AS:AS,'RPS Targets (%)'!$B:$B,$A41)*INDEX('RPS-Applicable Sales %'!$B$3:$AF$52,MATCH($A41,'RPS-Applicable Sales %'!$A$3:$A$52,0),MATCH(AB$2,'RPS-Applicable Sales %'!$B$2:$AF$2,0)))</f>
        <v>0.43291737227695204</v>
      </c>
      <c r="AC41" s="76">
        <f>IF($D41=0,SUMIFS('RPS Targets (%)'!AT:AT,'RPS Targets (%)'!$B:$B,$A41)*INDEX('RPS-Applicable Sales %'!$B$3:$AF$52,MATCH($A41,'RPS-Applicable Sales %'!$A$3:$A$52,0),MATCH(AC$2,'RPS-Applicable Sales %'!$B$2:$AF$2,0))*$G41,SUMIFS('RPS Targets (%)'!AT:AT,'RPS Targets (%)'!$B:$B,$A41)*INDEX('RPS-Applicable Sales %'!$B$3:$AF$52,MATCH($A41,'RPS-Applicable Sales %'!$A$3:$A$52,0),MATCH(AC$2,'RPS-Applicable Sales %'!$B$2:$AF$2,0)))</f>
        <v>0.43357289161311641</v>
      </c>
      <c r="AD41" s="76">
        <f>IF($D41=0,SUMIFS('RPS Targets (%)'!AU:AU,'RPS Targets (%)'!$B:$B,$A41)*INDEX('RPS-Applicable Sales %'!$B$3:$AF$52,MATCH($A41,'RPS-Applicable Sales %'!$A$3:$A$52,0),MATCH(AD$2,'RPS-Applicable Sales %'!$B$2:$AF$2,0))*$G41,SUMIFS('RPS Targets (%)'!AU:AU,'RPS Targets (%)'!$B:$B,$A41)*INDEX('RPS-Applicable Sales %'!$B$3:$AF$52,MATCH($A41,'RPS-Applicable Sales %'!$A$3:$A$52,0),MATCH(AD$2,'RPS-Applicable Sales %'!$B$2:$AF$2,0)))</f>
        <v>0.43326216330950829</v>
      </c>
      <c r="AE41" s="76">
        <f>IF($D41=0,SUMIFS('RPS Targets (%)'!AV:AV,'RPS Targets (%)'!$B:$B,$A41)*INDEX('RPS-Applicable Sales %'!$B$3:$AF$52,MATCH($A41,'RPS-Applicable Sales %'!$A$3:$A$52,0),MATCH(AE$2,'RPS-Applicable Sales %'!$B$2:$AF$2,0))*$G41,SUMIFS('RPS Targets (%)'!AV:AV,'RPS Targets (%)'!$B:$B,$A41)*INDEX('RPS-Applicable Sales %'!$B$3:$AF$52,MATCH($A41,'RPS-Applicable Sales %'!$A$3:$A$52,0),MATCH(AE$2,'RPS-Applicable Sales %'!$B$2:$AF$2,0)))</f>
        <v>0.43395816287521344</v>
      </c>
      <c r="AF41" s="76">
        <f>IF($D41=0,SUMIFS('RPS Targets (%)'!AW:AW,'RPS Targets (%)'!$B:$B,$A41)*INDEX('RPS-Applicable Sales %'!$B$3:$AF$52,MATCH($A41,'RPS-Applicable Sales %'!$A$3:$A$52,0),MATCH(AF$2,'RPS-Applicable Sales %'!$B$2:$AF$2,0))*$G41,SUMIFS('RPS Targets (%)'!AW:AW,'RPS Targets (%)'!$B:$B,$A41)*INDEX('RPS-Applicable Sales %'!$B$3:$AF$52,MATCH($A41,'RPS-Applicable Sales %'!$A$3:$A$52,0),MATCH(AF$2,'RPS-Applicable Sales %'!$B$2:$AF$2,0)))</f>
        <v>0.433806658093352</v>
      </c>
      <c r="AG41" s="76">
        <f>IF($D41=0,SUMIFS('RPS Targets (%)'!AX:AX,'RPS Targets (%)'!$B:$B,$A41)*INDEX('RPS-Applicable Sales %'!$B$3:$AF$52,MATCH($A41,'RPS-Applicable Sales %'!$A$3:$A$52,0),MATCH(AG$2,'RPS-Applicable Sales %'!$B$2:$AF$2,0))*$G41,SUMIFS('RPS Targets (%)'!AX:AX,'RPS Targets (%)'!$B:$B,$A41)*INDEX('RPS-Applicable Sales %'!$B$3:$AF$52,MATCH($A41,'RPS-Applicable Sales %'!$A$3:$A$52,0),MATCH(AG$2,'RPS-Applicable Sales %'!$B$2:$AF$2,0)))</f>
        <v>0.43294216817404574</v>
      </c>
      <c r="AH41" s="76">
        <f>IF($D41=0,SUMIFS('RPS Targets (%)'!AY:AY,'RPS Targets (%)'!$B:$B,$A41)*INDEX('RPS-Applicable Sales %'!$B$3:$AF$52,MATCH($A41,'RPS-Applicable Sales %'!$A$3:$A$52,0),MATCH(AH$2,'RPS-Applicable Sales %'!$B$2:$AF$2,0))*$G41,SUMIFS('RPS Targets (%)'!AY:AY,'RPS Targets (%)'!$B:$B,$A41)*INDEX('RPS-Applicable Sales %'!$B$3:$AF$52,MATCH($A41,'RPS-Applicable Sales %'!$A$3:$A$52,0),MATCH(AH$2,'RPS-Applicable Sales %'!$B$2:$AF$2,0)))</f>
        <v>0.43376296751674298</v>
      </c>
      <c r="AI41" s="76">
        <f>IF($D41=0,SUMIFS('RPS Targets (%)'!AZ:AZ,'RPS Targets (%)'!$B:$B,$A41)*INDEX('RPS-Applicable Sales %'!$B$3:$AF$52,MATCH($A41,'RPS-Applicable Sales %'!$A$3:$A$52,0),MATCH(AI$2,'RPS-Applicable Sales %'!$B$2:$AF$2,0))*$G41,SUMIFS('RPS Targets (%)'!AZ:AZ,'RPS Targets (%)'!$B:$B,$A41)*INDEX('RPS-Applicable Sales %'!$B$3:$AF$52,MATCH($A41,'RPS-Applicable Sales %'!$A$3:$A$52,0),MATCH(AI$2,'RPS-Applicable Sales %'!$B$2:$AF$2,0)))</f>
        <v>0.43289144136884661</v>
      </c>
      <c r="AJ41" s="76">
        <f>IF($D41=0,SUMIFS('RPS Targets (%)'!BA:BA,'RPS Targets (%)'!$B:$B,$A41)*INDEX('RPS-Applicable Sales %'!$B$3:$AF$52,MATCH($A41,'RPS-Applicable Sales %'!$A$3:$A$52,0),MATCH(AJ$2,'RPS-Applicable Sales %'!$B$2:$AF$2,0))*$G41,SUMIFS('RPS Targets (%)'!BA:BA,'RPS Targets (%)'!$B:$B,$A41)*INDEX('RPS-Applicable Sales %'!$B$3:$AF$52,MATCH($A41,'RPS-Applicable Sales %'!$A$3:$A$52,0),MATCH(AJ$2,'RPS-Applicable Sales %'!$B$2:$AF$2,0)))</f>
        <v>0.4342704499860201</v>
      </c>
      <c r="AK41" s="76">
        <f>IF($D41=0,SUMIFS('RPS Targets (%)'!BB:BB,'RPS Targets (%)'!$B:$B,$A41)*INDEX('RPS-Applicable Sales %'!$B$3:$AF$52,MATCH($A41,'RPS-Applicable Sales %'!$A$3:$A$52,0),MATCH(AK$2,'RPS-Applicable Sales %'!$B$2:$AF$2,0))*$G41,SUMIFS('RPS Targets (%)'!BB:BB,'RPS Targets (%)'!$B:$B,$A41)*INDEX('RPS-Applicable Sales %'!$B$3:$AF$52,MATCH($A41,'RPS-Applicable Sales %'!$A$3:$A$52,0),MATCH(AK$2,'RPS-Applicable Sales %'!$B$2:$AF$2,0)))</f>
        <v>0.4341916040980115</v>
      </c>
      <c r="AL41" s="76">
        <f>IF($D41=0,SUMIFS('RPS Targets (%)'!BC:BC,'RPS Targets (%)'!$B:$B,$A41)*INDEX('RPS-Applicable Sales %'!$B$3:$AF$52,MATCH($A41,'RPS-Applicable Sales %'!$A$3:$A$52,0),MATCH(AL$2,'RPS-Applicable Sales %'!$B$2:$AF$2,0))*$G41,SUMIFS('RPS Targets (%)'!BC:BC,'RPS Targets (%)'!$B:$B,$A41)*INDEX('RPS-Applicable Sales %'!$B$3:$AF$52,MATCH($A41,'RPS-Applicable Sales %'!$A$3:$A$52,0),MATCH(AL$2,'RPS-Applicable Sales %'!$B$2:$AF$2,0)))</f>
        <v>0.4341916040980115</v>
      </c>
    </row>
    <row r="42" spans="1:38" x14ac:dyDescent="0.25">
      <c r="A42" s="97" t="s">
        <v>105</v>
      </c>
      <c r="B42" s="97" t="b">
        <f>IFERROR(INDEX('RPS Targets (%)'!$A:$A,MATCH(A42,'RPS Targets (%)'!$B:$B,0)),FALSE)</f>
        <v>0</v>
      </c>
      <c r="C42" s="108">
        <f>MIN(SUMIFS('RPS-Applicable Sales'!C:C,'RPS-Applicable Sales'!$A:$A,$A42)/SUMIFS('Statewide Sales'!B:B,'Statewide Sales'!$A:$A,$A42),1)</f>
        <v>0</v>
      </c>
      <c r="D42" s="115">
        <f t="shared" si="0"/>
        <v>0</v>
      </c>
      <c r="E42" s="76">
        <f>IF(B42=TRUE,SUMIFS('SY RPS values'!$J$27:$BG$27,'SY RPS values'!$J$1:$BG$1,A42),0)</f>
        <v>0</v>
      </c>
      <c r="F42" s="76">
        <f>SUMIFS('RPS Targets (%)'!Y:Y,'RPS Targets (%)'!$B:$B,$A42)</f>
        <v>0</v>
      </c>
      <c r="G42" s="108">
        <f t="shared" si="1"/>
        <v>0</v>
      </c>
      <c r="H42" s="103">
        <f>IF($D42=0,SUMIFS('RPS Targets (%)'!Y:Y,'RPS Targets (%)'!$B:$B,$A42)*INDEX('RPS-Applicable Sales %'!$B$3:$AF$52,MATCH($A42,'RPS-Applicable Sales %'!$A$3:$A$52,0),MATCH(H$2,'RPS-Applicable Sales %'!$B$2:$AF$2,0))*$G42,SUMIFS('RPS Targets (%)'!Y:Y,'RPS Targets (%)'!$B:$B,$A42)*INDEX('RPS-Applicable Sales %'!$B$3:$AF$52,MATCH($A42,'RPS-Applicable Sales %'!$A$3:$A$52,0),MATCH(H$2,'RPS-Applicable Sales %'!$B$2:$AF$2,0)))</f>
        <v>0</v>
      </c>
      <c r="I42" s="76">
        <f>IF($D42=0,SUMIFS('RPS Targets (%)'!Z:Z,'RPS Targets (%)'!$B:$B,$A42)*INDEX('RPS-Applicable Sales %'!$B$3:$AF$52,MATCH($A42,'RPS-Applicable Sales %'!$A$3:$A$52,0),MATCH(I$2,'RPS-Applicable Sales %'!$B$2:$AF$2,0))*$G42,SUMIFS('RPS Targets (%)'!Z:Z,'RPS Targets (%)'!$B:$B,$A42)*INDEX('RPS-Applicable Sales %'!$B$3:$AF$52,MATCH($A42,'RPS-Applicable Sales %'!$A$3:$A$52,0),MATCH(I$2,'RPS-Applicable Sales %'!$B$2:$AF$2,0)))</f>
        <v>0</v>
      </c>
      <c r="J42" s="76">
        <f>IF($D42=0,SUMIFS('RPS Targets (%)'!AA:AA,'RPS Targets (%)'!$B:$B,$A42)*INDEX('RPS-Applicable Sales %'!$B$3:$AF$52,MATCH($A42,'RPS-Applicable Sales %'!$A$3:$A$52,0),MATCH(J$2,'RPS-Applicable Sales %'!$B$2:$AF$2,0))*$G42,SUMIFS('RPS Targets (%)'!AA:AA,'RPS Targets (%)'!$B:$B,$A42)*INDEX('RPS-Applicable Sales %'!$B$3:$AF$52,MATCH($A42,'RPS-Applicable Sales %'!$A$3:$A$52,0),MATCH(J$2,'RPS-Applicable Sales %'!$B$2:$AF$2,0)))</f>
        <v>0</v>
      </c>
      <c r="K42" s="76">
        <f>IF($D42=0,SUMIFS('RPS Targets (%)'!AB:AB,'RPS Targets (%)'!$B:$B,$A42)*INDEX('RPS-Applicable Sales %'!$B$3:$AF$52,MATCH($A42,'RPS-Applicable Sales %'!$A$3:$A$52,0),MATCH(K$2,'RPS-Applicable Sales %'!$B$2:$AF$2,0))*$G42,SUMIFS('RPS Targets (%)'!AB:AB,'RPS Targets (%)'!$B:$B,$A42)*INDEX('RPS-Applicable Sales %'!$B$3:$AF$52,MATCH($A42,'RPS-Applicable Sales %'!$A$3:$A$52,0),MATCH(K$2,'RPS-Applicable Sales %'!$B$2:$AF$2,0)))</f>
        <v>0</v>
      </c>
      <c r="L42" s="76">
        <f>IF($D42=0,SUMIFS('RPS Targets (%)'!AC:AC,'RPS Targets (%)'!$B:$B,$A42)*INDEX('RPS-Applicable Sales %'!$B$3:$AF$52,MATCH($A42,'RPS-Applicable Sales %'!$A$3:$A$52,0),MATCH(L$2,'RPS-Applicable Sales %'!$B$2:$AF$2,0))*$G42,SUMIFS('RPS Targets (%)'!AC:AC,'RPS Targets (%)'!$B:$B,$A42)*INDEX('RPS-Applicable Sales %'!$B$3:$AF$52,MATCH($A42,'RPS-Applicable Sales %'!$A$3:$A$52,0),MATCH(L$2,'RPS-Applicable Sales %'!$B$2:$AF$2,0)))</f>
        <v>0</v>
      </c>
      <c r="M42" s="76">
        <f>IF($D42=0,SUMIFS('RPS Targets (%)'!AD:AD,'RPS Targets (%)'!$B:$B,$A42)*INDEX('RPS-Applicable Sales %'!$B$3:$AF$52,MATCH($A42,'RPS-Applicable Sales %'!$A$3:$A$52,0),MATCH(M$2,'RPS-Applicable Sales %'!$B$2:$AF$2,0))*$G42,SUMIFS('RPS Targets (%)'!AD:AD,'RPS Targets (%)'!$B:$B,$A42)*INDEX('RPS-Applicable Sales %'!$B$3:$AF$52,MATCH($A42,'RPS-Applicable Sales %'!$A$3:$A$52,0),MATCH(M$2,'RPS-Applicable Sales %'!$B$2:$AF$2,0)))</f>
        <v>0</v>
      </c>
      <c r="N42" s="76">
        <f>IF($D42=0,SUMIFS('RPS Targets (%)'!AE:AE,'RPS Targets (%)'!$B:$B,$A42)*INDEX('RPS-Applicable Sales %'!$B$3:$AF$52,MATCH($A42,'RPS-Applicable Sales %'!$A$3:$A$52,0),MATCH(N$2,'RPS-Applicable Sales %'!$B$2:$AF$2,0))*$G42,SUMIFS('RPS Targets (%)'!AE:AE,'RPS Targets (%)'!$B:$B,$A42)*INDEX('RPS-Applicable Sales %'!$B$3:$AF$52,MATCH($A42,'RPS-Applicable Sales %'!$A$3:$A$52,0),MATCH(N$2,'RPS-Applicable Sales %'!$B$2:$AF$2,0)))</f>
        <v>0</v>
      </c>
      <c r="O42" s="76">
        <f>IF($D42=0,SUMIFS('RPS Targets (%)'!AF:AF,'RPS Targets (%)'!$B:$B,$A42)*INDEX('RPS-Applicable Sales %'!$B$3:$AF$52,MATCH($A42,'RPS-Applicable Sales %'!$A$3:$A$52,0),MATCH(O$2,'RPS-Applicable Sales %'!$B$2:$AF$2,0))*$G42,SUMIFS('RPS Targets (%)'!AF:AF,'RPS Targets (%)'!$B:$B,$A42)*INDEX('RPS-Applicable Sales %'!$B$3:$AF$52,MATCH($A42,'RPS-Applicable Sales %'!$A$3:$A$52,0),MATCH(O$2,'RPS-Applicable Sales %'!$B$2:$AF$2,0)))</f>
        <v>0</v>
      </c>
      <c r="P42" s="76">
        <f>IF($D42=0,SUMIFS('RPS Targets (%)'!AG:AG,'RPS Targets (%)'!$B:$B,$A42)*INDEX('RPS-Applicable Sales %'!$B$3:$AF$52,MATCH($A42,'RPS-Applicable Sales %'!$A$3:$A$52,0),MATCH(P$2,'RPS-Applicable Sales %'!$B$2:$AF$2,0))*$G42,SUMIFS('RPS Targets (%)'!AG:AG,'RPS Targets (%)'!$B:$B,$A42)*INDEX('RPS-Applicable Sales %'!$B$3:$AF$52,MATCH($A42,'RPS-Applicable Sales %'!$A$3:$A$52,0),MATCH(P$2,'RPS-Applicable Sales %'!$B$2:$AF$2,0)))</f>
        <v>0</v>
      </c>
      <c r="Q42" s="76">
        <f>IF($D42=0,SUMIFS('RPS Targets (%)'!AH:AH,'RPS Targets (%)'!$B:$B,$A42)*INDEX('RPS-Applicable Sales %'!$B$3:$AF$52,MATCH($A42,'RPS-Applicable Sales %'!$A$3:$A$52,0),MATCH(Q$2,'RPS-Applicable Sales %'!$B$2:$AF$2,0))*$G42,SUMIFS('RPS Targets (%)'!AH:AH,'RPS Targets (%)'!$B:$B,$A42)*INDEX('RPS-Applicable Sales %'!$B$3:$AF$52,MATCH($A42,'RPS-Applicable Sales %'!$A$3:$A$52,0),MATCH(Q$2,'RPS-Applicable Sales %'!$B$2:$AF$2,0)))</f>
        <v>0</v>
      </c>
      <c r="R42" s="76">
        <f>IF($D42=0,SUMIFS('RPS Targets (%)'!AI:AI,'RPS Targets (%)'!$B:$B,$A42)*INDEX('RPS-Applicable Sales %'!$B$3:$AF$52,MATCH($A42,'RPS-Applicable Sales %'!$A$3:$A$52,0),MATCH(R$2,'RPS-Applicable Sales %'!$B$2:$AF$2,0))*$G42,SUMIFS('RPS Targets (%)'!AI:AI,'RPS Targets (%)'!$B:$B,$A42)*INDEX('RPS-Applicable Sales %'!$B$3:$AF$52,MATCH($A42,'RPS-Applicable Sales %'!$A$3:$A$52,0),MATCH(R$2,'RPS-Applicable Sales %'!$B$2:$AF$2,0)))</f>
        <v>0</v>
      </c>
      <c r="S42" s="76">
        <f>IF($D42=0,SUMIFS('RPS Targets (%)'!AJ:AJ,'RPS Targets (%)'!$B:$B,$A42)*INDEX('RPS-Applicable Sales %'!$B$3:$AF$52,MATCH($A42,'RPS-Applicable Sales %'!$A$3:$A$52,0),MATCH(S$2,'RPS-Applicable Sales %'!$B$2:$AF$2,0))*$G42,SUMIFS('RPS Targets (%)'!AJ:AJ,'RPS Targets (%)'!$B:$B,$A42)*INDEX('RPS-Applicable Sales %'!$B$3:$AF$52,MATCH($A42,'RPS-Applicable Sales %'!$A$3:$A$52,0),MATCH(S$2,'RPS-Applicable Sales %'!$B$2:$AF$2,0)))</f>
        <v>0</v>
      </c>
      <c r="T42" s="76">
        <f>IF($D42=0,SUMIFS('RPS Targets (%)'!AK:AK,'RPS Targets (%)'!$B:$B,$A42)*INDEX('RPS-Applicable Sales %'!$B$3:$AF$52,MATCH($A42,'RPS-Applicable Sales %'!$A$3:$A$52,0),MATCH(T$2,'RPS-Applicable Sales %'!$B$2:$AF$2,0))*$G42,SUMIFS('RPS Targets (%)'!AK:AK,'RPS Targets (%)'!$B:$B,$A42)*INDEX('RPS-Applicable Sales %'!$B$3:$AF$52,MATCH($A42,'RPS-Applicable Sales %'!$A$3:$A$52,0),MATCH(T$2,'RPS-Applicable Sales %'!$B$2:$AF$2,0)))</f>
        <v>0</v>
      </c>
      <c r="U42" s="76">
        <f>IF($D42=0,SUMIFS('RPS Targets (%)'!AL:AL,'RPS Targets (%)'!$B:$B,$A42)*INDEX('RPS-Applicable Sales %'!$B$3:$AF$52,MATCH($A42,'RPS-Applicable Sales %'!$A$3:$A$52,0),MATCH(U$2,'RPS-Applicable Sales %'!$B$2:$AF$2,0))*$G42,SUMIFS('RPS Targets (%)'!AL:AL,'RPS Targets (%)'!$B:$B,$A42)*INDEX('RPS-Applicable Sales %'!$B$3:$AF$52,MATCH($A42,'RPS-Applicable Sales %'!$A$3:$A$52,0),MATCH(U$2,'RPS-Applicable Sales %'!$B$2:$AF$2,0)))</f>
        <v>0</v>
      </c>
      <c r="V42" s="76">
        <f>IF($D42=0,SUMIFS('RPS Targets (%)'!AM:AM,'RPS Targets (%)'!$B:$B,$A42)*INDEX('RPS-Applicable Sales %'!$B$3:$AF$52,MATCH($A42,'RPS-Applicable Sales %'!$A$3:$A$52,0),MATCH(V$2,'RPS-Applicable Sales %'!$B$2:$AF$2,0))*$G42,SUMIFS('RPS Targets (%)'!AM:AM,'RPS Targets (%)'!$B:$B,$A42)*INDEX('RPS-Applicable Sales %'!$B$3:$AF$52,MATCH($A42,'RPS-Applicable Sales %'!$A$3:$A$52,0),MATCH(V$2,'RPS-Applicable Sales %'!$B$2:$AF$2,0)))</f>
        <v>0</v>
      </c>
      <c r="W42" s="76">
        <f>IF($D42=0,SUMIFS('RPS Targets (%)'!AN:AN,'RPS Targets (%)'!$B:$B,$A42)*INDEX('RPS-Applicable Sales %'!$B$3:$AF$52,MATCH($A42,'RPS-Applicable Sales %'!$A$3:$A$52,0),MATCH(W$2,'RPS-Applicable Sales %'!$B$2:$AF$2,0))*$G42,SUMIFS('RPS Targets (%)'!AN:AN,'RPS Targets (%)'!$B:$B,$A42)*INDEX('RPS-Applicable Sales %'!$B$3:$AF$52,MATCH($A42,'RPS-Applicable Sales %'!$A$3:$A$52,0),MATCH(W$2,'RPS-Applicable Sales %'!$B$2:$AF$2,0)))</f>
        <v>0</v>
      </c>
      <c r="X42" s="76">
        <f>IF($D42=0,SUMIFS('RPS Targets (%)'!AO:AO,'RPS Targets (%)'!$B:$B,$A42)*INDEX('RPS-Applicable Sales %'!$B$3:$AF$52,MATCH($A42,'RPS-Applicable Sales %'!$A$3:$A$52,0),MATCH(X$2,'RPS-Applicable Sales %'!$B$2:$AF$2,0))*$G42,SUMIFS('RPS Targets (%)'!AO:AO,'RPS Targets (%)'!$B:$B,$A42)*INDEX('RPS-Applicable Sales %'!$B$3:$AF$52,MATCH($A42,'RPS-Applicable Sales %'!$A$3:$A$52,0),MATCH(X$2,'RPS-Applicable Sales %'!$B$2:$AF$2,0)))</f>
        <v>0</v>
      </c>
      <c r="Y42" s="76">
        <f>IF($D42=0,SUMIFS('RPS Targets (%)'!AP:AP,'RPS Targets (%)'!$B:$B,$A42)*INDEX('RPS-Applicable Sales %'!$B$3:$AF$52,MATCH($A42,'RPS-Applicable Sales %'!$A$3:$A$52,0),MATCH(Y$2,'RPS-Applicable Sales %'!$B$2:$AF$2,0))*$G42,SUMIFS('RPS Targets (%)'!AP:AP,'RPS Targets (%)'!$B:$B,$A42)*INDEX('RPS-Applicable Sales %'!$B$3:$AF$52,MATCH($A42,'RPS-Applicable Sales %'!$A$3:$A$52,0),MATCH(Y$2,'RPS-Applicable Sales %'!$B$2:$AF$2,0)))</f>
        <v>0</v>
      </c>
      <c r="Z42" s="76">
        <f>IF($D42=0,SUMIFS('RPS Targets (%)'!AQ:AQ,'RPS Targets (%)'!$B:$B,$A42)*INDEX('RPS-Applicable Sales %'!$B$3:$AF$52,MATCH($A42,'RPS-Applicable Sales %'!$A$3:$A$52,0),MATCH(Z$2,'RPS-Applicable Sales %'!$B$2:$AF$2,0))*$G42,SUMIFS('RPS Targets (%)'!AQ:AQ,'RPS Targets (%)'!$B:$B,$A42)*INDEX('RPS-Applicable Sales %'!$B$3:$AF$52,MATCH($A42,'RPS-Applicable Sales %'!$A$3:$A$52,0),MATCH(Z$2,'RPS-Applicable Sales %'!$B$2:$AF$2,0)))</f>
        <v>0</v>
      </c>
      <c r="AA42" s="76">
        <f>IF($D42=0,SUMIFS('RPS Targets (%)'!AR:AR,'RPS Targets (%)'!$B:$B,$A42)*INDEX('RPS-Applicable Sales %'!$B$3:$AF$52,MATCH($A42,'RPS-Applicable Sales %'!$A$3:$A$52,0),MATCH(AA$2,'RPS-Applicable Sales %'!$B$2:$AF$2,0))*$G42,SUMIFS('RPS Targets (%)'!AR:AR,'RPS Targets (%)'!$B:$B,$A42)*INDEX('RPS-Applicable Sales %'!$B$3:$AF$52,MATCH($A42,'RPS-Applicable Sales %'!$A$3:$A$52,0),MATCH(AA$2,'RPS-Applicable Sales %'!$B$2:$AF$2,0)))</f>
        <v>0</v>
      </c>
      <c r="AB42" s="76">
        <f>IF($D42=0,SUMIFS('RPS Targets (%)'!AS:AS,'RPS Targets (%)'!$B:$B,$A42)*INDEX('RPS-Applicable Sales %'!$B$3:$AF$52,MATCH($A42,'RPS-Applicable Sales %'!$A$3:$A$52,0),MATCH(AB$2,'RPS-Applicable Sales %'!$B$2:$AF$2,0))*$G42,SUMIFS('RPS Targets (%)'!AS:AS,'RPS Targets (%)'!$B:$B,$A42)*INDEX('RPS-Applicable Sales %'!$B$3:$AF$52,MATCH($A42,'RPS-Applicable Sales %'!$A$3:$A$52,0),MATCH(AB$2,'RPS-Applicable Sales %'!$B$2:$AF$2,0)))</f>
        <v>0</v>
      </c>
      <c r="AC42" s="76">
        <f>IF($D42=0,SUMIFS('RPS Targets (%)'!AT:AT,'RPS Targets (%)'!$B:$B,$A42)*INDEX('RPS-Applicable Sales %'!$B$3:$AF$52,MATCH($A42,'RPS-Applicable Sales %'!$A$3:$A$52,0),MATCH(AC$2,'RPS-Applicable Sales %'!$B$2:$AF$2,0))*$G42,SUMIFS('RPS Targets (%)'!AT:AT,'RPS Targets (%)'!$B:$B,$A42)*INDEX('RPS-Applicable Sales %'!$B$3:$AF$52,MATCH($A42,'RPS-Applicable Sales %'!$A$3:$A$52,0),MATCH(AC$2,'RPS-Applicable Sales %'!$B$2:$AF$2,0)))</f>
        <v>0</v>
      </c>
      <c r="AD42" s="76">
        <f>IF($D42=0,SUMIFS('RPS Targets (%)'!AU:AU,'RPS Targets (%)'!$B:$B,$A42)*INDEX('RPS-Applicable Sales %'!$B$3:$AF$52,MATCH($A42,'RPS-Applicable Sales %'!$A$3:$A$52,0),MATCH(AD$2,'RPS-Applicable Sales %'!$B$2:$AF$2,0))*$G42,SUMIFS('RPS Targets (%)'!AU:AU,'RPS Targets (%)'!$B:$B,$A42)*INDEX('RPS-Applicable Sales %'!$B$3:$AF$52,MATCH($A42,'RPS-Applicable Sales %'!$A$3:$A$52,0),MATCH(AD$2,'RPS-Applicable Sales %'!$B$2:$AF$2,0)))</f>
        <v>0</v>
      </c>
      <c r="AE42" s="76">
        <f>IF($D42=0,SUMIFS('RPS Targets (%)'!AV:AV,'RPS Targets (%)'!$B:$B,$A42)*INDEX('RPS-Applicable Sales %'!$B$3:$AF$52,MATCH($A42,'RPS-Applicable Sales %'!$A$3:$A$52,0),MATCH(AE$2,'RPS-Applicable Sales %'!$B$2:$AF$2,0))*$G42,SUMIFS('RPS Targets (%)'!AV:AV,'RPS Targets (%)'!$B:$B,$A42)*INDEX('RPS-Applicable Sales %'!$B$3:$AF$52,MATCH($A42,'RPS-Applicable Sales %'!$A$3:$A$52,0),MATCH(AE$2,'RPS-Applicable Sales %'!$B$2:$AF$2,0)))</f>
        <v>0</v>
      </c>
      <c r="AF42" s="76">
        <f>IF($D42=0,SUMIFS('RPS Targets (%)'!AW:AW,'RPS Targets (%)'!$B:$B,$A42)*INDEX('RPS-Applicable Sales %'!$B$3:$AF$52,MATCH($A42,'RPS-Applicable Sales %'!$A$3:$A$52,0),MATCH(AF$2,'RPS-Applicable Sales %'!$B$2:$AF$2,0))*$G42,SUMIFS('RPS Targets (%)'!AW:AW,'RPS Targets (%)'!$B:$B,$A42)*INDEX('RPS-Applicable Sales %'!$B$3:$AF$52,MATCH($A42,'RPS-Applicable Sales %'!$A$3:$A$52,0),MATCH(AF$2,'RPS-Applicable Sales %'!$B$2:$AF$2,0)))</f>
        <v>0</v>
      </c>
      <c r="AG42" s="76">
        <f>IF($D42=0,SUMIFS('RPS Targets (%)'!AX:AX,'RPS Targets (%)'!$B:$B,$A42)*INDEX('RPS-Applicable Sales %'!$B$3:$AF$52,MATCH($A42,'RPS-Applicable Sales %'!$A$3:$A$52,0),MATCH(AG$2,'RPS-Applicable Sales %'!$B$2:$AF$2,0))*$G42,SUMIFS('RPS Targets (%)'!AX:AX,'RPS Targets (%)'!$B:$B,$A42)*INDEX('RPS-Applicable Sales %'!$B$3:$AF$52,MATCH($A42,'RPS-Applicable Sales %'!$A$3:$A$52,0),MATCH(AG$2,'RPS-Applicable Sales %'!$B$2:$AF$2,0)))</f>
        <v>0</v>
      </c>
      <c r="AH42" s="76">
        <f>IF($D42=0,SUMIFS('RPS Targets (%)'!AY:AY,'RPS Targets (%)'!$B:$B,$A42)*INDEX('RPS-Applicable Sales %'!$B$3:$AF$52,MATCH($A42,'RPS-Applicable Sales %'!$A$3:$A$52,0),MATCH(AH$2,'RPS-Applicable Sales %'!$B$2:$AF$2,0))*$G42,SUMIFS('RPS Targets (%)'!AY:AY,'RPS Targets (%)'!$B:$B,$A42)*INDEX('RPS-Applicable Sales %'!$B$3:$AF$52,MATCH($A42,'RPS-Applicable Sales %'!$A$3:$A$52,0),MATCH(AH$2,'RPS-Applicable Sales %'!$B$2:$AF$2,0)))</f>
        <v>0</v>
      </c>
      <c r="AI42" s="76">
        <f>IF($D42=0,SUMIFS('RPS Targets (%)'!AZ:AZ,'RPS Targets (%)'!$B:$B,$A42)*INDEX('RPS-Applicable Sales %'!$B$3:$AF$52,MATCH($A42,'RPS-Applicable Sales %'!$A$3:$A$52,0),MATCH(AI$2,'RPS-Applicable Sales %'!$B$2:$AF$2,0))*$G42,SUMIFS('RPS Targets (%)'!AZ:AZ,'RPS Targets (%)'!$B:$B,$A42)*INDEX('RPS-Applicable Sales %'!$B$3:$AF$52,MATCH($A42,'RPS-Applicable Sales %'!$A$3:$A$52,0),MATCH(AI$2,'RPS-Applicable Sales %'!$B$2:$AF$2,0)))</f>
        <v>0</v>
      </c>
      <c r="AJ42" s="76">
        <f>IF($D42=0,SUMIFS('RPS Targets (%)'!BA:BA,'RPS Targets (%)'!$B:$B,$A42)*INDEX('RPS-Applicable Sales %'!$B$3:$AF$52,MATCH($A42,'RPS-Applicable Sales %'!$A$3:$A$52,0),MATCH(AJ$2,'RPS-Applicable Sales %'!$B$2:$AF$2,0))*$G42,SUMIFS('RPS Targets (%)'!BA:BA,'RPS Targets (%)'!$B:$B,$A42)*INDEX('RPS-Applicable Sales %'!$B$3:$AF$52,MATCH($A42,'RPS-Applicable Sales %'!$A$3:$A$52,0),MATCH(AJ$2,'RPS-Applicable Sales %'!$B$2:$AF$2,0)))</f>
        <v>0</v>
      </c>
      <c r="AK42" s="76">
        <f>IF($D42=0,SUMIFS('RPS Targets (%)'!BB:BB,'RPS Targets (%)'!$B:$B,$A42)*INDEX('RPS-Applicable Sales %'!$B$3:$AF$52,MATCH($A42,'RPS-Applicable Sales %'!$A$3:$A$52,0),MATCH(AK$2,'RPS-Applicable Sales %'!$B$2:$AF$2,0))*$G42,SUMIFS('RPS Targets (%)'!BB:BB,'RPS Targets (%)'!$B:$B,$A42)*INDEX('RPS-Applicable Sales %'!$B$3:$AF$52,MATCH($A42,'RPS-Applicable Sales %'!$A$3:$A$52,0),MATCH(AK$2,'RPS-Applicable Sales %'!$B$2:$AF$2,0)))</f>
        <v>0</v>
      </c>
      <c r="AL42" s="76">
        <f>IF($D42=0,SUMIFS('RPS Targets (%)'!BC:BC,'RPS Targets (%)'!$B:$B,$A42)*INDEX('RPS-Applicable Sales %'!$B$3:$AF$52,MATCH($A42,'RPS-Applicable Sales %'!$A$3:$A$52,0),MATCH(AL$2,'RPS-Applicable Sales %'!$B$2:$AF$2,0))*$G42,SUMIFS('RPS Targets (%)'!BC:BC,'RPS Targets (%)'!$B:$B,$A42)*INDEX('RPS-Applicable Sales %'!$B$3:$AF$52,MATCH($A42,'RPS-Applicable Sales %'!$A$3:$A$52,0),MATCH(AL$2,'RPS-Applicable Sales %'!$B$2:$AF$2,0)))</f>
        <v>0</v>
      </c>
    </row>
    <row r="43" spans="1:38" x14ac:dyDescent="0.25">
      <c r="A43" s="97" t="s">
        <v>108</v>
      </c>
      <c r="B43" s="97" t="b">
        <f>IFERROR(INDEX('RPS Targets (%)'!$A:$A,MATCH(A43,'RPS Targets (%)'!$B:$B,0)),FALSE)</f>
        <v>0</v>
      </c>
      <c r="C43" s="108">
        <f>MIN(SUMIFS('RPS-Applicable Sales'!C:C,'RPS-Applicable Sales'!$A:$A,$A43)/SUMIFS('Statewide Sales'!B:B,'Statewide Sales'!$A:$A,$A43),1)</f>
        <v>0</v>
      </c>
      <c r="D43" s="115">
        <f t="shared" si="0"/>
        <v>0</v>
      </c>
      <c r="E43" s="76">
        <f>IF(B43=TRUE,SUMIFS('SY RPS values'!$J$27:$BG$27,'SY RPS values'!$J$1:$BG$1,A43),0)</f>
        <v>0</v>
      </c>
      <c r="F43" s="76">
        <f>SUMIFS('RPS Targets (%)'!Y:Y,'RPS Targets (%)'!$B:$B,$A43)</f>
        <v>0</v>
      </c>
      <c r="G43" s="108">
        <f t="shared" si="1"/>
        <v>0</v>
      </c>
      <c r="H43" s="103">
        <f>IF($D43=0,SUMIFS('RPS Targets (%)'!Y:Y,'RPS Targets (%)'!$B:$B,$A43)*INDEX('RPS-Applicable Sales %'!$B$3:$AF$52,MATCH($A43,'RPS-Applicable Sales %'!$A$3:$A$52,0),MATCH(H$2,'RPS-Applicable Sales %'!$B$2:$AF$2,0))*$G43,SUMIFS('RPS Targets (%)'!Y:Y,'RPS Targets (%)'!$B:$B,$A43)*INDEX('RPS-Applicable Sales %'!$B$3:$AF$52,MATCH($A43,'RPS-Applicable Sales %'!$A$3:$A$52,0),MATCH(H$2,'RPS-Applicable Sales %'!$B$2:$AF$2,0)))</f>
        <v>0</v>
      </c>
      <c r="I43" s="76">
        <f>IF($D43=0,SUMIFS('RPS Targets (%)'!Z:Z,'RPS Targets (%)'!$B:$B,$A43)*INDEX('RPS-Applicable Sales %'!$B$3:$AF$52,MATCH($A43,'RPS-Applicable Sales %'!$A$3:$A$52,0),MATCH(I$2,'RPS-Applicable Sales %'!$B$2:$AF$2,0))*$G43,SUMIFS('RPS Targets (%)'!Z:Z,'RPS Targets (%)'!$B:$B,$A43)*INDEX('RPS-Applicable Sales %'!$B$3:$AF$52,MATCH($A43,'RPS-Applicable Sales %'!$A$3:$A$52,0),MATCH(I$2,'RPS-Applicable Sales %'!$B$2:$AF$2,0)))</f>
        <v>0</v>
      </c>
      <c r="J43" s="76">
        <f>IF($D43=0,SUMIFS('RPS Targets (%)'!AA:AA,'RPS Targets (%)'!$B:$B,$A43)*INDEX('RPS-Applicable Sales %'!$B$3:$AF$52,MATCH($A43,'RPS-Applicable Sales %'!$A$3:$A$52,0),MATCH(J$2,'RPS-Applicable Sales %'!$B$2:$AF$2,0))*$G43,SUMIFS('RPS Targets (%)'!AA:AA,'RPS Targets (%)'!$B:$B,$A43)*INDEX('RPS-Applicable Sales %'!$B$3:$AF$52,MATCH($A43,'RPS-Applicable Sales %'!$A$3:$A$52,0),MATCH(J$2,'RPS-Applicable Sales %'!$B$2:$AF$2,0)))</f>
        <v>0</v>
      </c>
      <c r="K43" s="76">
        <f>IF($D43=0,SUMIFS('RPS Targets (%)'!AB:AB,'RPS Targets (%)'!$B:$B,$A43)*INDEX('RPS-Applicable Sales %'!$B$3:$AF$52,MATCH($A43,'RPS-Applicable Sales %'!$A$3:$A$52,0),MATCH(K$2,'RPS-Applicable Sales %'!$B$2:$AF$2,0))*$G43,SUMIFS('RPS Targets (%)'!AB:AB,'RPS Targets (%)'!$B:$B,$A43)*INDEX('RPS-Applicable Sales %'!$B$3:$AF$52,MATCH($A43,'RPS-Applicable Sales %'!$A$3:$A$52,0),MATCH(K$2,'RPS-Applicable Sales %'!$B$2:$AF$2,0)))</f>
        <v>0</v>
      </c>
      <c r="L43" s="76">
        <f>IF($D43=0,SUMIFS('RPS Targets (%)'!AC:AC,'RPS Targets (%)'!$B:$B,$A43)*INDEX('RPS-Applicable Sales %'!$B$3:$AF$52,MATCH($A43,'RPS-Applicable Sales %'!$A$3:$A$52,0),MATCH(L$2,'RPS-Applicable Sales %'!$B$2:$AF$2,0))*$G43,SUMIFS('RPS Targets (%)'!AC:AC,'RPS Targets (%)'!$B:$B,$A43)*INDEX('RPS-Applicable Sales %'!$B$3:$AF$52,MATCH($A43,'RPS-Applicable Sales %'!$A$3:$A$52,0),MATCH(L$2,'RPS-Applicable Sales %'!$B$2:$AF$2,0)))</f>
        <v>0</v>
      </c>
      <c r="M43" s="76">
        <f>IF($D43=0,SUMIFS('RPS Targets (%)'!AD:AD,'RPS Targets (%)'!$B:$B,$A43)*INDEX('RPS-Applicable Sales %'!$B$3:$AF$52,MATCH($A43,'RPS-Applicable Sales %'!$A$3:$A$52,0),MATCH(M$2,'RPS-Applicable Sales %'!$B$2:$AF$2,0))*$G43,SUMIFS('RPS Targets (%)'!AD:AD,'RPS Targets (%)'!$B:$B,$A43)*INDEX('RPS-Applicable Sales %'!$B$3:$AF$52,MATCH($A43,'RPS-Applicable Sales %'!$A$3:$A$52,0),MATCH(M$2,'RPS-Applicable Sales %'!$B$2:$AF$2,0)))</f>
        <v>0</v>
      </c>
      <c r="N43" s="76">
        <f>IF($D43=0,SUMIFS('RPS Targets (%)'!AE:AE,'RPS Targets (%)'!$B:$B,$A43)*INDEX('RPS-Applicable Sales %'!$B$3:$AF$52,MATCH($A43,'RPS-Applicable Sales %'!$A$3:$A$52,0),MATCH(N$2,'RPS-Applicable Sales %'!$B$2:$AF$2,0))*$G43,SUMIFS('RPS Targets (%)'!AE:AE,'RPS Targets (%)'!$B:$B,$A43)*INDEX('RPS-Applicable Sales %'!$B$3:$AF$52,MATCH($A43,'RPS-Applicable Sales %'!$A$3:$A$52,0),MATCH(N$2,'RPS-Applicable Sales %'!$B$2:$AF$2,0)))</f>
        <v>0</v>
      </c>
      <c r="O43" s="76">
        <f>IF($D43=0,SUMIFS('RPS Targets (%)'!AF:AF,'RPS Targets (%)'!$B:$B,$A43)*INDEX('RPS-Applicable Sales %'!$B$3:$AF$52,MATCH($A43,'RPS-Applicable Sales %'!$A$3:$A$52,0),MATCH(O$2,'RPS-Applicable Sales %'!$B$2:$AF$2,0))*$G43,SUMIFS('RPS Targets (%)'!AF:AF,'RPS Targets (%)'!$B:$B,$A43)*INDEX('RPS-Applicable Sales %'!$B$3:$AF$52,MATCH($A43,'RPS-Applicable Sales %'!$A$3:$A$52,0),MATCH(O$2,'RPS-Applicable Sales %'!$B$2:$AF$2,0)))</f>
        <v>0</v>
      </c>
      <c r="P43" s="76">
        <f>IF($D43=0,SUMIFS('RPS Targets (%)'!AG:AG,'RPS Targets (%)'!$B:$B,$A43)*INDEX('RPS-Applicable Sales %'!$B$3:$AF$52,MATCH($A43,'RPS-Applicable Sales %'!$A$3:$A$52,0),MATCH(P$2,'RPS-Applicable Sales %'!$B$2:$AF$2,0))*$G43,SUMIFS('RPS Targets (%)'!AG:AG,'RPS Targets (%)'!$B:$B,$A43)*INDEX('RPS-Applicable Sales %'!$B$3:$AF$52,MATCH($A43,'RPS-Applicable Sales %'!$A$3:$A$52,0),MATCH(P$2,'RPS-Applicable Sales %'!$B$2:$AF$2,0)))</f>
        <v>0</v>
      </c>
      <c r="Q43" s="76">
        <f>IF($D43=0,SUMIFS('RPS Targets (%)'!AH:AH,'RPS Targets (%)'!$B:$B,$A43)*INDEX('RPS-Applicable Sales %'!$B$3:$AF$52,MATCH($A43,'RPS-Applicable Sales %'!$A$3:$A$52,0),MATCH(Q$2,'RPS-Applicable Sales %'!$B$2:$AF$2,0))*$G43,SUMIFS('RPS Targets (%)'!AH:AH,'RPS Targets (%)'!$B:$B,$A43)*INDEX('RPS-Applicable Sales %'!$B$3:$AF$52,MATCH($A43,'RPS-Applicable Sales %'!$A$3:$A$52,0),MATCH(Q$2,'RPS-Applicable Sales %'!$B$2:$AF$2,0)))</f>
        <v>0</v>
      </c>
      <c r="R43" s="76">
        <f>IF($D43=0,SUMIFS('RPS Targets (%)'!AI:AI,'RPS Targets (%)'!$B:$B,$A43)*INDEX('RPS-Applicable Sales %'!$B$3:$AF$52,MATCH($A43,'RPS-Applicable Sales %'!$A$3:$A$52,0),MATCH(R$2,'RPS-Applicable Sales %'!$B$2:$AF$2,0))*$G43,SUMIFS('RPS Targets (%)'!AI:AI,'RPS Targets (%)'!$B:$B,$A43)*INDEX('RPS-Applicable Sales %'!$B$3:$AF$52,MATCH($A43,'RPS-Applicable Sales %'!$A$3:$A$52,0),MATCH(R$2,'RPS-Applicable Sales %'!$B$2:$AF$2,0)))</f>
        <v>0</v>
      </c>
      <c r="S43" s="76">
        <f>IF($D43=0,SUMIFS('RPS Targets (%)'!AJ:AJ,'RPS Targets (%)'!$B:$B,$A43)*INDEX('RPS-Applicable Sales %'!$B$3:$AF$52,MATCH($A43,'RPS-Applicable Sales %'!$A$3:$A$52,0),MATCH(S$2,'RPS-Applicable Sales %'!$B$2:$AF$2,0))*$G43,SUMIFS('RPS Targets (%)'!AJ:AJ,'RPS Targets (%)'!$B:$B,$A43)*INDEX('RPS-Applicable Sales %'!$B$3:$AF$52,MATCH($A43,'RPS-Applicable Sales %'!$A$3:$A$52,0),MATCH(S$2,'RPS-Applicable Sales %'!$B$2:$AF$2,0)))</f>
        <v>0</v>
      </c>
      <c r="T43" s="76">
        <f>IF($D43=0,SUMIFS('RPS Targets (%)'!AK:AK,'RPS Targets (%)'!$B:$B,$A43)*INDEX('RPS-Applicable Sales %'!$B$3:$AF$52,MATCH($A43,'RPS-Applicable Sales %'!$A$3:$A$52,0),MATCH(T$2,'RPS-Applicable Sales %'!$B$2:$AF$2,0))*$G43,SUMIFS('RPS Targets (%)'!AK:AK,'RPS Targets (%)'!$B:$B,$A43)*INDEX('RPS-Applicable Sales %'!$B$3:$AF$52,MATCH($A43,'RPS-Applicable Sales %'!$A$3:$A$52,0),MATCH(T$2,'RPS-Applicable Sales %'!$B$2:$AF$2,0)))</f>
        <v>0</v>
      </c>
      <c r="U43" s="76">
        <f>IF($D43=0,SUMIFS('RPS Targets (%)'!AL:AL,'RPS Targets (%)'!$B:$B,$A43)*INDEX('RPS-Applicable Sales %'!$B$3:$AF$52,MATCH($A43,'RPS-Applicable Sales %'!$A$3:$A$52,0),MATCH(U$2,'RPS-Applicable Sales %'!$B$2:$AF$2,0))*$G43,SUMIFS('RPS Targets (%)'!AL:AL,'RPS Targets (%)'!$B:$B,$A43)*INDEX('RPS-Applicable Sales %'!$B$3:$AF$52,MATCH($A43,'RPS-Applicable Sales %'!$A$3:$A$52,0),MATCH(U$2,'RPS-Applicable Sales %'!$B$2:$AF$2,0)))</f>
        <v>0</v>
      </c>
      <c r="V43" s="76">
        <f>IF($D43=0,SUMIFS('RPS Targets (%)'!AM:AM,'RPS Targets (%)'!$B:$B,$A43)*INDEX('RPS-Applicable Sales %'!$B$3:$AF$52,MATCH($A43,'RPS-Applicable Sales %'!$A$3:$A$52,0),MATCH(V$2,'RPS-Applicable Sales %'!$B$2:$AF$2,0))*$G43,SUMIFS('RPS Targets (%)'!AM:AM,'RPS Targets (%)'!$B:$B,$A43)*INDEX('RPS-Applicable Sales %'!$B$3:$AF$52,MATCH($A43,'RPS-Applicable Sales %'!$A$3:$A$52,0),MATCH(V$2,'RPS-Applicable Sales %'!$B$2:$AF$2,0)))</f>
        <v>0</v>
      </c>
      <c r="W43" s="76">
        <f>IF($D43=0,SUMIFS('RPS Targets (%)'!AN:AN,'RPS Targets (%)'!$B:$B,$A43)*INDEX('RPS-Applicable Sales %'!$B$3:$AF$52,MATCH($A43,'RPS-Applicable Sales %'!$A$3:$A$52,0),MATCH(W$2,'RPS-Applicable Sales %'!$B$2:$AF$2,0))*$G43,SUMIFS('RPS Targets (%)'!AN:AN,'RPS Targets (%)'!$B:$B,$A43)*INDEX('RPS-Applicable Sales %'!$B$3:$AF$52,MATCH($A43,'RPS-Applicable Sales %'!$A$3:$A$52,0),MATCH(W$2,'RPS-Applicable Sales %'!$B$2:$AF$2,0)))</f>
        <v>0</v>
      </c>
      <c r="X43" s="76">
        <f>IF($D43=0,SUMIFS('RPS Targets (%)'!AO:AO,'RPS Targets (%)'!$B:$B,$A43)*INDEX('RPS-Applicable Sales %'!$B$3:$AF$52,MATCH($A43,'RPS-Applicable Sales %'!$A$3:$A$52,0),MATCH(X$2,'RPS-Applicable Sales %'!$B$2:$AF$2,0))*$G43,SUMIFS('RPS Targets (%)'!AO:AO,'RPS Targets (%)'!$B:$B,$A43)*INDEX('RPS-Applicable Sales %'!$B$3:$AF$52,MATCH($A43,'RPS-Applicable Sales %'!$A$3:$A$52,0),MATCH(X$2,'RPS-Applicable Sales %'!$B$2:$AF$2,0)))</f>
        <v>0</v>
      </c>
      <c r="Y43" s="76">
        <f>IF($D43=0,SUMIFS('RPS Targets (%)'!AP:AP,'RPS Targets (%)'!$B:$B,$A43)*INDEX('RPS-Applicable Sales %'!$B$3:$AF$52,MATCH($A43,'RPS-Applicable Sales %'!$A$3:$A$52,0),MATCH(Y$2,'RPS-Applicable Sales %'!$B$2:$AF$2,0))*$G43,SUMIFS('RPS Targets (%)'!AP:AP,'RPS Targets (%)'!$B:$B,$A43)*INDEX('RPS-Applicable Sales %'!$B$3:$AF$52,MATCH($A43,'RPS-Applicable Sales %'!$A$3:$A$52,0),MATCH(Y$2,'RPS-Applicable Sales %'!$B$2:$AF$2,0)))</f>
        <v>0</v>
      </c>
      <c r="Z43" s="76">
        <f>IF($D43=0,SUMIFS('RPS Targets (%)'!AQ:AQ,'RPS Targets (%)'!$B:$B,$A43)*INDEX('RPS-Applicable Sales %'!$B$3:$AF$52,MATCH($A43,'RPS-Applicable Sales %'!$A$3:$A$52,0),MATCH(Z$2,'RPS-Applicable Sales %'!$B$2:$AF$2,0))*$G43,SUMIFS('RPS Targets (%)'!AQ:AQ,'RPS Targets (%)'!$B:$B,$A43)*INDEX('RPS-Applicable Sales %'!$B$3:$AF$52,MATCH($A43,'RPS-Applicable Sales %'!$A$3:$A$52,0),MATCH(Z$2,'RPS-Applicable Sales %'!$B$2:$AF$2,0)))</f>
        <v>0</v>
      </c>
      <c r="AA43" s="76">
        <f>IF($D43=0,SUMIFS('RPS Targets (%)'!AR:AR,'RPS Targets (%)'!$B:$B,$A43)*INDEX('RPS-Applicable Sales %'!$B$3:$AF$52,MATCH($A43,'RPS-Applicable Sales %'!$A$3:$A$52,0),MATCH(AA$2,'RPS-Applicable Sales %'!$B$2:$AF$2,0))*$G43,SUMIFS('RPS Targets (%)'!AR:AR,'RPS Targets (%)'!$B:$B,$A43)*INDEX('RPS-Applicable Sales %'!$B$3:$AF$52,MATCH($A43,'RPS-Applicable Sales %'!$A$3:$A$52,0),MATCH(AA$2,'RPS-Applicable Sales %'!$B$2:$AF$2,0)))</f>
        <v>0</v>
      </c>
      <c r="AB43" s="76">
        <f>IF($D43=0,SUMIFS('RPS Targets (%)'!AS:AS,'RPS Targets (%)'!$B:$B,$A43)*INDEX('RPS-Applicable Sales %'!$B$3:$AF$52,MATCH($A43,'RPS-Applicable Sales %'!$A$3:$A$52,0),MATCH(AB$2,'RPS-Applicable Sales %'!$B$2:$AF$2,0))*$G43,SUMIFS('RPS Targets (%)'!AS:AS,'RPS Targets (%)'!$B:$B,$A43)*INDEX('RPS-Applicable Sales %'!$B$3:$AF$52,MATCH($A43,'RPS-Applicable Sales %'!$A$3:$A$52,0),MATCH(AB$2,'RPS-Applicable Sales %'!$B$2:$AF$2,0)))</f>
        <v>0</v>
      </c>
      <c r="AC43" s="76">
        <f>IF($D43=0,SUMIFS('RPS Targets (%)'!AT:AT,'RPS Targets (%)'!$B:$B,$A43)*INDEX('RPS-Applicable Sales %'!$B$3:$AF$52,MATCH($A43,'RPS-Applicable Sales %'!$A$3:$A$52,0),MATCH(AC$2,'RPS-Applicable Sales %'!$B$2:$AF$2,0))*$G43,SUMIFS('RPS Targets (%)'!AT:AT,'RPS Targets (%)'!$B:$B,$A43)*INDEX('RPS-Applicable Sales %'!$B$3:$AF$52,MATCH($A43,'RPS-Applicable Sales %'!$A$3:$A$52,0),MATCH(AC$2,'RPS-Applicable Sales %'!$B$2:$AF$2,0)))</f>
        <v>0</v>
      </c>
      <c r="AD43" s="76">
        <f>IF($D43=0,SUMIFS('RPS Targets (%)'!AU:AU,'RPS Targets (%)'!$B:$B,$A43)*INDEX('RPS-Applicable Sales %'!$B$3:$AF$52,MATCH($A43,'RPS-Applicable Sales %'!$A$3:$A$52,0),MATCH(AD$2,'RPS-Applicable Sales %'!$B$2:$AF$2,0))*$G43,SUMIFS('RPS Targets (%)'!AU:AU,'RPS Targets (%)'!$B:$B,$A43)*INDEX('RPS-Applicable Sales %'!$B$3:$AF$52,MATCH($A43,'RPS-Applicable Sales %'!$A$3:$A$52,0),MATCH(AD$2,'RPS-Applicable Sales %'!$B$2:$AF$2,0)))</f>
        <v>0</v>
      </c>
      <c r="AE43" s="76">
        <f>IF($D43=0,SUMIFS('RPS Targets (%)'!AV:AV,'RPS Targets (%)'!$B:$B,$A43)*INDEX('RPS-Applicable Sales %'!$B$3:$AF$52,MATCH($A43,'RPS-Applicable Sales %'!$A$3:$A$52,0),MATCH(AE$2,'RPS-Applicable Sales %'!$B$2:$AF$2,0))*$G43,SUMIFS('RPS Targets (%)'!AV:AV,'RPS Targets (%)'!$B:$B,$A43)*INDEX('RPS-Applicable Sales %'!$B$3:$AF$52,MATCH($A43,'RPS-Applicable Sales %'!$A$3:$A$52,0),MATCH(AE$2,'RPS-Applicable Sales %'!$B$2:$AF$2,0)))</f>
        <v>0</v>
      </c>
      <c r="AF43" s="76">
        <f>IF($D43=0,SUMIFS('RPS Targets (%)'!AW:AW,'RPS Targets (%)'!$B:$B,$A43)*INDEX('RPS-Applicable Sales %'!$B$3:$AF$52,MATCH($A43,'RPS-Applicable Sales %'!$A$3:$A$52,0),MATCH(AF$2,'RPS-Applicable Sales %'!$B$2:$AF$2,0))*$G43,SUMIFS('RPS Targets (%)'!AW:AW,'RPS Targets (%)'!$B:$B,$A43)*INDEX('RPS-Applicable Sales %'!$B$3:$AF$52,MATCH($A43,'RPS-Applicable Sales %'!$A$3:$A$52,0),MATCH(AF$2,'RPS-Applicable Sales %'!$B$2:$AF$2,0)))</f>
        <v>0</v>
      </c>
      <c r="AG43" s="76">
        <f>IF($D43=0,SUMIFS('RPS Targets (%)'!AX:AX,'RPS Targets (%)'!$B:$B,$A43)*INDEX('RPS-Applicable Sales %'!$B$3:$AF$52,MATCH($A43,'RPS-Applicable Sales %'!$A$3:$A$52,0),MATCH(AG$2,'RPS-Applicable Sales %'!$B$2:$AF$2,0))*$G43,SUMIFS('RPS Targets (%)'!AX:AX,'RPS Targets (%)'!$B:$B,$A43)*INDEX('RPS-Applicable Sales %'!$B$3:$AF$52,MATCH($A43,'RPS-Applicable Sales %'!$A$3:$A$52,0),MATCH(AG$2,'RPS-Applicable Sales %'!$B$2:$AF$2,0)))</f>
        <v>0</v>
      </c>
      <c r="AH43" s="76">
        <f>IF($D43=0,SUMIFS('RPS Targets (%)'!AY:AY,'RPS Targets (%)'!$B:$B,$A43)*INDEX('RPS-Applicable Sales %'!$B$3:$AF$52,MATCH($A43,'RPS-Applicable Sales %'!$A$3:$A$52,0),MATCH(AH$2,'RPS-Applicable Sales %'!$B$2:$AF$2,0))*$G43,SUMIFS('RPS Targets (%)'!AY:AY,'RPS Targets (%)'!$B:$B,$A43)*INDEX('RPS-Applicable Sales %'!$B$3:$AF$52,MATCH($A43,'RPS-Applicable Sales %'!$A$3:$A$52,0),MATCH(AH$2,'RPS-Applicable Sales %'!$B$2:$AF$2,0)))</f>
        <v>0</v>
      </c>
      <c r="AI43" s="76">
        <f>IF($D43=0,SUMIFS('RPS Targets (%)'!AZ:AZ,'RPS Targets (%)'!$B:$B,$A43)*INDEX('RPS-Applicable Sales %'!$B$3:$AF$52,MATCH($A43,'RPS-Applicable Sales %'!$A$3:$A$52,0),MATCH(AI$2,'RPS-Applicable Sales %'!$B$2:$AF$2,0))*$G43,SUMIFS('RPS Targets (%)'!AZ:AZ,'RPS Targets (%)'!$B:$B,$A43)*INDEX('RPS-Applicable Sales %'!$B$3:$AF$52,MATCH($A43,'RPS-Applicable Sales %'!$A$3:$A$52,0),MATCH(AI$2,'RPS-Applicable Sales %'!$B$2:$AF$2,0)))</f>
        <v>0</v>
      </c>
      <c r="AJ43" s="76">
        <f>IF($D43=0,SUMIFS('RPS Targets (%)'!BA:BA,'RPS Targets (%)'!$B:$B,$A43)*INDEX('RPS-Applicable Sales %'!$B$3:$AF$52,MATCH($A43,'RPS-Applicable Sales %'!$A$3:$A$52,0),MATCH(AJ$2,'RPS-Applicable Sales %'!$B$2:$AF$2,0))*$G43,SUMIFS('RPS Targets (%)'!BA:BA,'RPS Targets (%)'!$B:$B,$A43)*INDEX('RPS-Applicable Sales %'!$B$3:$AF$52,MATCH($A43,'RPS-Applicable Sales %'!$A$3:$A$52,0),MATCH(AJ$2,'RPS-Applicable Sales %'!$B$2:$AF$2,0)))</f>
        <v>0</v>
      </c>
      <c r="AK43" s="76">
        <f>IF($D43=0,SUMIFS('RPS Targets (%)'!BB:BB,'RPS Targets (%)'!$B:$B,$A43)*INDEX('RPS-Applicable Sales %'!$B$3:$AF$52,MATCH($A43,'RPS-Applicable Sales %'!$A$3:$A$52,0),MATCH(AK$2,'RPS-Applicable Sales %'!$B$2:$AF$2,0))*$G43,SUMIFS('RPS Targets (%)'!BB:BB,'RPS Targets (%)'!$B:$B,$A43)*INDEX('RPS-Applicable Sales %'!$B$3:$AF$52,MATCH($A43,'RPS-Applicable Sales %'!$A$3:$A$52,0),MATCH(AK$2,'RPS-Applicable Sales %'!$B$2:$AF$2,0)))</f>
        <v>0</v>
      </c>
      <c r="AL43" s="76">
        <f>IF($D43=0,SUMIFS('RPS Targets (%)'!BC:BC,'RPS Targets (%)'!$B:$B,$A43)*INDEX('RPS-Applicable Sales %'!$B$3:$AF$52,MATCH($A43,'RPS-Applicable Sales %'!$A$3:$A$52,0),MATCH(AL$2,'RPS-Applicable Sales %'!$B$2:$AF$2,0))*$G43,SUMIFS('RPS Targets (%)'!BC:BC,'RPS Targets (%)'!$B:$B,$A43)*INDEX('RPS-Applicable Sales %'!$B$3:$AF$52,MATCH($A43,'RPS-Applicable Sales %'!$A$3:$A$52,0),MATCH(AL$2,'RPS-Applicable Sales %'!$B$2:$AF$2,0)))</f>
        <v>0</v>
      </c>
    </row>
    <row r="44" spans="1:38" x14ac:dyDescent="0.25">
      <c r="A44" s="97" t="s">
        <v>111</v>
      </c>
      <c r="B44" s="97" t="b">
        <f>IFERROR(INDEX('RPS Targets (%)'!$A:$A,MATCH(A44,'RPS Targets (%)'!$B:$B,0)),FALSE)</f>
        <v>0</v>
      </c>
      <c r="C44" s="108">
        <f>MIN(SUMIFS('RPS-Applicable Sales'!C:C,'RPS-Applicable Sales'!$A:$A,$A44)/SUMIFS('Statewide Sales'!B:B,'Statewide Sales'!$A:$A,$A44),1)</f>
        <v>0</v>
      </c>
      <c r="D44" s="115">
        <f t="shared" si="0"/>
        <v>0</v>
      </c>
      <c r="E44" s="76">
        <f>IF(B44=TRUE,SUMIFS('SY RPS values'!$J$27:$BG$27,'SY RPS values'!$J$1:$BG$1,A44),0)</f>
        <v>0</v>
      </c>
      <c r="F44" s="76">
        <f>SUMIFS('RPS Targets (%)'!Y:Y,'RPS Targets (%)'!$B:$B,$A44)</f>
        <v>0</v>
      </c>
      <c r="G44" s="108">
        <f t="shared" si="1"/>
        <v>0</v>
      </c>
      <c r="H44" s="103">
        <f>IF($D44=0,SUMIFS('RPS Targets (%)'!Y:Y,'RPS Targets (%)'!$B:$B,$A44)*INDEX('RPS-Applicable Sales %'!$B$3:$AF$52,MATCH($A44,'RPS-Applicable Sales %'!$A$3:$A$52,0),MATCH(H$2,'RPS-Applicable Sales %'!$B$2:$AF$2,0))*$G44,SUMIFS('RPS Targets (%)'!Y:Y,'RPS Targets (%)'!$B:$B,$A44)*INDEX('RPS-Applicable Sales %'!$B$3:$AF$52,MATCH($A44,'RPS-Applicable Sales %'!$A$3:$A$52,0),MATCH(H$2,'RPS-Applicable Sales %'!$B$2:$AF$2,0)))</f>
        <v>0</v>
      </c>
      <c r="I44" s="76">
        <f>IF($D44=0,SUMIFS('RPS Targets (%)'!Z:Z,'RPS Targets (%)'!$B:$B,$A44)*INDEX('RPS-Applicable Sales %'!$B$3:$AF$52,MATCH($A44,'RPS-Applicable Sales %'!$A$3:$A$52,0),MATCH(I$2,'RPS-Applicable Sales %'!$B$2:$AF$2,0))*$G44,SUMIFS('RPS Targets (%)'!Z:Z,'RPS Targets (%)'!$B:$B,$A44)*INDEX('RPS-Applicable Sales %'!$B$3:$AF$52,MATCH($A44,'RPS-Applicable Sales %'!$A$3:$A$52,0),MATCH(I$2,'RPS-Applicable Sales %'!$B$2:$AF$2,0)))</f>
        <v>0</v>
      </c>
      <c r="J44" s="76">
        <f>IF($D44=0,SUMIFS('RPS Targets (%)'!AA:AA,'RPS Targets (%)'!$B:$B,$A44)*INDEX('RPS-Applicable Sales %'!$B$3:$AF$52,MATCH($A44,'RPS-Applicable Sales %'!$A$3:$A$52,0),MATCH(J$2,'RPS-Applicable Sales %'!$B$2:$AF$2,0))*$G44,SUMIFS('RPS Targets (%)'!AA:AA,'RPS Targets (%)'!$B:$B,$A44)*INDEX('RPS-Applicable Sales %'!$B$3:$AF$52,MATCH($A44,'RPS-Applicable Sales %'!$A$3:$A$52,0),MATCH(J$2,'RPS-Applicable Sales %'!$B$2:$AF$2,0)))</f>
        <v>0</v>
      </c>
      <c r="K44" s="76">
        <f>IF($D44=0,SUMIFS('RPS Targets (%)'!AB:AB,'RPS Targets (%)'!$B:$B,$A44)*INDEX('RPS-Applicable Sales %'!$B$3:$AF$52,MATCH($A44,'RPS-Applicable Sales %'!$A$3:$A$52,0),MATCH(K$2,'RPS-Applicable Sales %'!$B$2:$AF$2,0))*$G44,SUMIFS('RPS Targets (%)'!AB:AB,'RPS Targets (%)'!$B:$B,$A44)*INDEX('RPS-Applicable Sales %'!$B$3:$AF$52,MATCH($A44,'RPS-Applicable Sales %'!$A$3:$A$52,0),MATCH(K$2,'RPS-Applicable Sales %'!$B$2:$AF$2,0)))</f>
        <v>0</v>
      </c>
      <c r="L44" s="76">
        <f>IF($D44=0,SUMIFS('RPS Targets (%)'!AC:AC,'RPS Targets (%)'!$B:$B,$A44)*INDEX('RPS-Applicable Sales %'!$B$3:$AF$52,MATCH($A44,'RPS-Applicable Sales %'!$A$3:$A$52,0),MATCH(L$2,'RPS-Applicable Sales %'!$B$2:$AF$2,0))*$G44,SUMIFS('RPS Targets (%)'!AC:AC,'RPS Targets (%)'!$B:$B,$A44)*INDEX('RPS-Applicable Sales %'!$B$3:$AF$52,MATCH($A44,'RPS-Applicable Sales %'!$A$3:$A$52,0),MATCH(L$2,'RPS-Applicable Sales %'!$B$2:$AF$2,0)))</f>
        <v>0</v>
      </c>
      <c r="M44" s="76">
        <f>IF($D44=0,SUMIFS('RPS Targets (%)'!AD:AD,'RPS Targets (%)'!$B:$B,$A44)*INDEX('RPS-Applicable Sales %'!$B$3:$AF$52,MATCH($A44,'RPS-Applicable Sales %'!$A$3:$A$52,0),MATCH(M$2,'RPS-Applicable Sales %'!$B$2:$AF$2,0))*$G44,SUMIFS('RPS Targets (%)'!AD:AD,'RPS Targets (%)'!$B:$B,$A44)*INDEX('RPS-Applicable Sales %'!$B$3:$AF$52,MATCH($A44,'RPS-Applicable Sales %'!$A$3:$A$52,0),MATCH(M$2,'RPS-Applicable Sales %'!$B$2:$AF$2,0)))</f>
        <v>0</v>
      </c>
      <c r="N44" s="76">
        <f>IF($D44=0,SUMIFS('RPS Targets (%)'!AE:AE,'RPS Targets (%)'!$B:$B,$A44)*INDEX('RPS-Applicable Sales %'!$B$3:$AF$52,MATCH($A44,'RPS-Applicable Sales %'!$A$3:$A$52,0),MATCH(N$2,'RPS-Applicable Sales %'!$B$2:$AF$2,0))*$G44,SUMIFS('RPS Targets (%)'!AE:AE,'RPS Targets (%)'!$B:$B,$A44)*INDEX('RPS-Applicable Sales %'!$B$3:$AF$52,MATCH($A44,'RPS-Applicable Sales %'!$A$3:$A$52,0),MATCH(N$2,'RPS-Applicable Sales %'!$B$2:$AF$2,0)))</f>
        <v>0</v>
      </c>
      <c r="O44" s="76">
        <f>IF($D44=0,SUMIFS('RPS Targets (%)'!AF:AF,'RPS Targets (%)'!$B:$B,$A44)*INDEX('RPS-Applicable Sales %'!$B$3:$AF$52,MATCH($A44,'RPS-Applicable Sales %'!$A$3:$A$52,0),MATCH(O$2,'RPS-Applicable Sales %'!$B$2:$AF$2,0))*$G44,SUMIFS('RPS Targets (%)'!AF:AF,'RPS Targets (%)'!$B:$B,$A44)*INDEX('RPS-Applicable Sales %'!$B$3:$AF$52,MATCH($A44,'RPS-Applicable Sales %'!$A$3:$A$52,0),MATCH(O$2,'RPS-Applicable Sales %'!$B$2:$AF$2,0)))</f>
        <v>0</v>
      </c>
      <c r="P44" s="76">
        <f>IF($D44=0,SUMIFS('RPS Targets (%)'!AG:AG,'RPS Targets (%)'!$B:$B,$A44)*INDEX('RPS-Applicable Sales %'!$B$3:$AF$52,MATCH($A44,'RPS-Applicable Sales %'!$A$3:$A$52,0),MATCH(P$2,'RPS-Applicable Sales %'!$B$2:$AF$2,0))*$G44,SUMIFS('RPS Targets (%)'!AG:AG,'RPS Targets (%)'!$B:$B,$A44)*INDEX('RPS-Applicable Sales %'!$B$3:$AF$52,MATCH($A44,'RPS-Applicable Sales %'!$A$3:$A$52,0),MATCH(P$2,'RPS-Applicable Sales %'!$B$2:$AF$2,0)))</f>
        <v>0</v>
      </c>
      <c r="Q44" s="76">
        <f>IF($D44=0,SUMIFS('RPS Targets (%)'!AH:AH,'RPS Targets (%)'!$B:$B,$A44)*INDEX('RPS-Applicable Sales %'!$B$3:$AF$52,MATCH($A44,'RPS-Applicable Sales %'!$A$3:$A$52,0),MATCH(Q$2,'RPS-Applicable Sales %'!$B$2:$AF$2,0))*$G44,SUMIFS('RPS Targets (%)'!AH:AH,'RPS Targets (%)'!$B:$B,$A44)*INDEX('RPS-Applicable Sales %'!$B$3:$AF$52,MATCH($A44,'RPS-Applicable Sales %'!$A$3:$A$52,0),MATCH(Q$2,'RPS-Applicable Sales %'!$B$2:$AF$2,0)))</f>
        <v>0</v>
      </c>
      <c r="R44" s="76">
        <f>IF($D44=0,SUMIFS('RPS Targets (%)'!AI:AI,'RPS Targets (%)'!$B:$B,$A44)*INDEX('RPS-Applicable Sales %'!$B$3:$AF$52,MATCH($A44,'RPS-Applicable Sales %'!$A$3:$A$52,0),MATCH(R$2,'RPS-Applicable Sales %'!$B$2:$AF$2,0))*$G44,SUMIFS('RPS Targets (%)'!AI:AI,'RPS Targets (%)'!$B:$B,$A44)*INDEX('RPS-Applicable Sales %'!$B$3:$AF$52,MATCH($A44,'RPS-Applicable Sales %'!$A$3:$A$52,0),MATCH(R$2,'RPS-Applicable Sales %'!$B$2:$AF$2,0)))</f>
        <v>0</v>
      </c>
      <c r="S44" s="76">
        <f>IF($D44=0,SUMIFS('RPS Targets (%)'!AJ:AJ,'RPS Targets (%)'!$B:$B,$A44)*INDEX('RPS-Applicable Sales %'!$B$3:$AF$52,MATCH($A44,'RPS-Applicable Sales %'!$A$3:$A$52,0),MATCH(S$2,'RPS-Applicable Sales %'!$B$2:$AF$2,0))*$G44,SUMIFS('RPS Targets (%)'!AJ:AJ,'RPS Targets (%)'!$B:$B,$A44)*INDEX('RPS-Applicable Sales %'!$B$3:$AF$52,MATCH($A44,'RPS-Applicable Sales %'!$A$3:$A$52,0),MATCH(S$2,'RPS-Applicable Sales %'!$B$2:$AF$2,0)))</f>
        <v>0</v>
      </c>
      <c r="T44" s="76">
        <f>IF($D44=0,SUMIFS('RPS Targets (%)'!AK:AK,'RPS Targets (%)'!$B:$B,$A44)*INDEX('RPS-Applicable Sales %'!$B$3:$AF$52,MATCH($A44,'RPS-Applicable Sales %'!$A$3:$A$52,0),MATCH(T$2,'RPS-Applicable Sales %'!$B$2:$AF$2,0))*$G44,SUMIFS('RPS Targets (%)'!AK:AK,'RPS Targets (%)'!$B:$B,$A44)*INDEX('RPS-Applicable Sales %'!$B$3:$AF$52,MATCH($A44,'RPS-Applicable Sales %'!$A$3:$A$52,0),MATCH(T$2,'RPS-Applicable Sales %'!$B$2:$AF$2,0)))</f>
        <v>0</v>
      </c>
      <c r="U44" s="76">
        <f>IF($D44=0,SUMIFS('RPS Targets (%)'!AL:AL,'RPS Targets (%)'!$B:$B,$A44)*INDEX('RPS-Applicable Sales %'!$B$3:$AF$52,MATCH($A44,'RPS-Applicable Sales %'!$A$3:$A$52,0),MATCH(U$2,'RPS-Applicable Sales %'!$B$2:$AF$2,0))*$G44,SUMIFS('RPS Targets (%)'!AL:AL,'RPS Targets (%)'!$B:$B,$A44)*INDEX('RPS-Applicable Sales %'!$B$3:$AF$52,MATCH($A44,'RPS-Applicable Sales %'!$A$3:$A$52,0),MATCH(U$2,'RPS-Applicable Sales %'!$B$2:$AF$2,0)))</f>
        <v>0</v>
      </c>
      <c r="V44" s="76">
        <f>IF($D44=0,SUMIFS('RPS Targets (%)'!AM:AM,'RPS Targets (%)'!$B:$B,$A44)*INDEX('RPS-Applicable Sales %'!$B$3:$AF$52,MATCH($A44,'RPS-Applicable Sales %'!$A$3:$A$52,0),MATCH(V$2,'RPS-Applicable Sales %'!$B$2:$AF$2,0))*$G44,SUMIFS('RPS Targets (%)'!AM:AM,'RPS Targets (%)'!$B:$B,$A44)*INDEX('RPS-Applicable Sales %'!$B$3:$AF$52,MATCH($A44,'RPS-Applicable Sales %'!$A$3:$A$52,0),MATCH(V$2,'RPS-Applicable Sales %'!$B$2:$AF$2,0)))</f>
        <v>0</v>
      </c>
      <c r="W44" s="76">
        <f>IF($D44=0,SUMIFS('RPS Targets (%)'!AN:AN,'RPS Targets (%)'!$B:$B,$A44)*INDEX('RPS-Applicable Sales %'!$B$3:$AF$52,MATCH($A44,'RPS-Applicable Sales %'!$A$3:$A$52,0),MATCH(W$2,'RPS-Applicable Sales %'!$B$2:$AF$2,0))*$G44,SUMIFS('RPS Targets (%)'!AN:AN,'RPS Targets (%)'!$B:$B,$A44)*INDEX('RPS-Applicable Sales %'!$B$3:$AF$52,MATCH($A44,'RPS-Applicable Sales %'!$A$3:$A$52,0),MATCH(W$2,'RPS-Applicable Sales %'!$B$2:$AF$2,0)))</f>
        <v>0</v>
      </c>
      <c r="X44" s="76">
        <f>IF($D44=0,SUMIFS('RPS Targets (%)'!AO:AO,'RPS Targets (%)'!$B:$B,$A44)*INDEX('RPS-Applicable Sales %'!$B$3:$AF$52,MATCH($A44,'RPS-Applicable Sales %'!$A$3:$A$52,0),MATCH(X$2,'RPS-Applicable Sales %'!$B$2:$AF$2,0))*$G44,SUMIFS('RPS Targets (%)'!AO:AO,'RPS Targets (%)'!$B:$B,$A44)*INDEX('RPS-Applicable Sales %'!$B$3:$AF$52,MATCH($A44,'RPS-Applicable Sales %'!$A$3:$A$52,0),MATCH(X$2,'RPS-Applicable Sales %'!$B$2:$AF$2,0)))</f>
        <v>0</v>
      </c>
      <c r="Y44" s="76">
        <f>IF($D44=0,SUMIFS('RPS Targets (%)'!AP:AP,'RPS Targets (%)'!$B:$B,$A44)*INDEX('RPS-Applicable Sales %'!$B$3:$AF$52,MATCH($A44,'RPS-Applicable Sales %'!$A$3:$A$52,0),MATCH(Y$2,'RPS-Applicable Sales %'!$B$2:$AF$2,0))*$G44,SUMIFS('RPS Targets (%)'!AP:AP,'RPS Targets (%)'!$B:$B,$A44)*INDEX('RPS-Applicable Sales %'!$B$3:$AF$52,MATCH($A44,'RPS-Applicable Sales %'!$A$3:$A$52,0),MATCH(Y$2,'RPS-Applicable Sales %'!$B$2:$AF$2,0)))</f>
        <v>0</v>
      </c>
      <c r="Z44" s="76">
        <f>IF($D44=0,SUMIFS('RPS Targets (%)'!AQ:AQ,'RPS Targets (%)'!$B:$B,$A44)*INDEX('RPS-Applicable Sales %'!$B$3:$AF$52,MATCH($A44,'RPS-Applicable Sales %'!$A$3:$A$52,0),MATCH(Z$2,'RPS-Applicable Sales %'!$B$2:$AF$2,0))*$G44,SUMIFS('RPS Targets (%)'!AQ:AQ,'RPS Targets (%)'!$B:$B,$A44)*INDEX('RPS-Applicable Sales %'!$B$3:$AF$52,MATCH($A44,'RPS-Applicable Sales %'!$A$3:$A$52,0),MATCH(Z$2,'RPS-Applicable Sales %'!$B$2:$AF$2,0)))</f>
        <v>0</v>
      </c>
      <c r="AA44" s="76">
        <f>IF($D44=0,SUMIFS('RPS Targets (%)'!AR:AR,'RPS Targets (%)'!$B:$B,$A44)*INDEX('RPS-Applicable Sales %'!$B$3:$AF$52,MATCH($A44,'RPS-Applicable Sales %'!$A$3:$A$52,0),MATCH(AA$2,'RPS-Applicable Sales %'!$B$2:$AF$2,0))*$G44,SUMIFS('RPS Targets (%)'!AR:AR,'RPS Targets (%)'!$B:$B,$A44)*INDEX('RPS-Applicable Sales %'!$B$3:$AF$52,MATCH($A44,'RPS-Applicable Sales %'!$A$3:$A$52,0),MATCH(AA$2,'RPS-Applicable Sales %'!$B$2:$AF$2,0)))</f>
        <v>0</v>
      </c>
      <c r="AB44" s="76">
        <f>IF($D44=0,SUMIFS('RPS Targets (%)'!AS:AS,'RPS Targets (%)'!$B:$B,$A44)*INDEX('RPS-Applicable Sales %'!$B$3:$AF$52,MATCH($A44,'RPS-Applicable Sales %'!$A$3:$A$52,0),MATCH(AB$2,'RPS-Applicable Sales %'!$B$2:$AF$2,0))*$G44,SUMIFS('RPS Targets (%)'!AS:AS,'RPS Targets (%)'!$B:$B,$A44)*INDEX('RPS-Applicable Sales %'!$B$3:$AF$52,MATCH($A44,'RPS-Applicable Sales %'!$A$3:$A$52,0),MATCH(AB$2,'RPS-Applicable Sales %'!$B$2:$AF$2,0)))</f>
        <v>0</v>
      </c>
      <c r="AC44" s="76">
        <f>IF($D44=0,SUMIFS('RPS Targets (%)'!AT:AT,'RPS Targets (%)'!$B:$B,$A44)*INDEX('RPS-Applicable Sales %'!$B$3:$AF$52,MATCH($A44,'RPS-Applicable Sales %'!$A$3:$A$52,0),MATCH(AC$2,'RPS-Applicable Sales %'!$B$2:$AF$2,0))*$G44,SUMIFS('RPS Targets (%)'!AT:AT,'RPS Targets (%)'!$B:$B,$A44)*INDEX('RPS-Applicable Sales %'!$B$3:$AF$52,MATCH($A44,'RPS-Applicable Sales %'!$A$3:$A$52,0),MATCH(AC$2,'RPS-Applicable Sales %'!$B$2:$AF$2,0)))</f>
        <v>0</v>
      </c>
      <c r="AD44" s="76">
        <f>IF($D44=0,SUMIFS('RPS Targets (%)'!AU:AU,'RPS Targets (%)'!$B:$B,$A44)*INDEX('RPS-Applicable Sales %'!$B$3:$AF$52,MATCH($A44,'RPS-Applicable Sales %'!$A$3:$A$52,0),MATCH(AD$2,'RPS-Applicable Sales %'!$B$2:$AF$2,0))*$G44,SUMIFS('RPS Targets (%)'!AU:AU,'RPS Targets (%)'!$B:$B,$A44)*INDEX('RPS-Applicable Sales %'!$B$3:$AF$52,MATCH($A44,'RPS-Applicable Sales %'!$A$3:$A$52,0),MATCH(AD$2,'RPS-Applicable Sales %'!$B$2:$AF$2,0)))</f>
        <v>0</v>
      </c>
      <c r="AE44" s="76">
        <f>IF($D44=0,SUMIFS('RPS Targets (%)'!AV:AV,'RPS Targets (%)'!$B:$B,$A44)*INDEX('RPS-Applicable Sales %'!$B$3:$AF$52,MATCH($A44,'RPS-Applicable Sales %'!$A$3:$A$52,0),MATCH(AE$2,'RPS-Applicable Sales %'!$B$2:$AF$2,0))*$G44,SUMIFS('RPS Targets (%)'!AV:AV,'RPS Targets (%)'!$B:$B,$A44)*INDEX('RPS-Applicable Sales %'!$B$3:$AF$52,MATCH($A44,'RPS-Applicable Sales %'!$A$3:$A$52,0),MATCH(AE$2,'RPS-Applicable Sales %'!$B$2:$AF$2,0)))</f>
        <v>0</v>
      </c>
      <c r="AF44" s="76">
        <f>IF($D44=0,SUMIFS('RPS Targets (%)'!AW:AW,'RPS Targets (%)'!$B:$B,$A44)*INDEX('RPS-Applicable Sales %'!$B$3:$AF$52,MATCH($A44,'RPS-Applicable Sales %'!$A$3:$A$52,0),MATCH(AF$2,'RPS-Applicable Sales %'!$B$2:$AF$2,0))*$G44,SUMIFS('RPS Targets (%)'!AW:AW,'RPS Targets (%)'!$B:$B,$A44)*INDEX('RPS-Applicable Sales %'!$B$3:$AF$52,MATCH($A44,'RPS-Applicable Sales %'!$A$3:$A$52,0),MATCH(AF$2,'RPS-Applicable Sales %'!$B$2:$AF$2,0)))</f>
        <v>0</v>
      </c>
      <c r="AG44" s="76">
        <f>IF($D44=0,SUMIFS('RPS Targets (%)'!AX:AX,'RPS Targets (%)'!$B:$B,$A44)*INDEX('RPS-Applicable Sales %'!$B$3:$AF$52,MATCH($A44,'RPS-Applicable Sales %'!$A$3:$A$52,0),MATCH(AG$2,'RPS-Applicable Sales %'!$B$2:$AF$2,0))*$G44,SUMIFS('RPS Targets (%)'!AX:AX,'RPS Targets (%)'!$B:$B,$A44)*INDEX('RPS-Applicable Sales %'!$B$3:$AF$52,MATCH($A44,'RPS-Applicable Sales %'!$A$3:$A$52,0),MATCH(AG$2,'RPS-Applicable Sales %'!$B$2:$AF$2,0)))</f>
        <v>0</v>
      </c>
      <c r="AH44" s="76">
        <f>IF($D44=0,SUMIFS('RPS Targets (%)'!AY:AY,'RPS Targets (%)'!$B:$B,$A44)*INDEX('RPS-Applicable Sales %'!$B$3:$AF$52,MATCH($A44,'RPS-Applicable Sales %'!$A$3:$A$52,0),MATCH(AH$2,'RPS-Applicable Sales %'!$B$2:$AF$2,0))*$G44,SUMIFS('RPS Targets (%)'!AY:AY,'RPS Targets (%)'!$B:$B,$A44)*INDEX('RPS-Applicable Sales %'!$B$3:$AF$52,MATCH($A44,'RPS-Applicable Sales %'!$A$3:$A$52,0),MATCH(AH$2,'RPS-Applicable Sales %'!$B$2:$AF$2,0)))</f>
        <v>0</v>
      </c>
      <c r="AI44" s="76">
        <f>IF($D44=0,SUMIFS('RPS Targets (%)'!AZ:AZ,'RPS Targets (%)'!$B:$B,$A44)*INDEX('RPS-Applicable Sales %'!$B$3:$AF$52,MATCH($A44,'RPS-Applicable Sales %'!$A$3:$A$52,0),MATCH(AI$2,'RPS-Applicable Sales %'!$B$2:$AF$2,0))*$G44,SUMIFS('RPS Targets (%)'!AZ:AZ,'RPS Targets (%)'!$B:$B,$A44)*INDEX('RPS-Applicable Sales %'!$B$3:$AF$52,MATCH($A44,'RPS-Applicable Sales %'!$A$3:$A$52,0),MATCH(AI$2,'RPS-Applicable Sales %'!$B$2:$AF$2,0)))</f>
        <v>0</v>
      </c>
      <c r="AJ44" s="76">
        <f>IF($D44=0,SUMIFS('RPS Targets (%)'!BA:BA,'RPS Targets (%)'!$B:$B,$A44)*INDEX('RPS-Applicable Sales %'!$B$3:$AF$52,MATCH($A44,'RPS-Applicable Sales %'!$A$3:$A$52,0),MATCH(AJ$2,'RPS-Applicable Sales %'!$B$2:$AF$2,0))*$G44,SUMIFS('RPS Targets (%)'!BA:BA,'RPS Targets (%)'!$B:$B,$A44)*INDEX('RPS-Applicable Sales %'!$B$3:$AF$52,MATCH($A44,'RPS-Applicable Sales %'!$A$3:$A$52,0),MATCH(AJ$2,'RPS-Applicable Sales %'!$B$2:$AF$2,0)))</f>
        <v>0</v>
      </c>
      <c r="AK44" s="76">
        <f>IF($D44=0,SUMIFS('RPS Targets (%)'!BB:BB,'RPS Targets (%)'!$B:$B,$A44)*INDEX('RPS-Applicable Sales %'!$B$3:$AF$52,MATCH($A44,'RPS-Applicable Sales %'!$A$3:$A$52,0),MATCH(AK$2,'RPS-Applicable Sales %'!$B$2:$AF$2,0))*$G44,SUMIFS('RPS Targets (%)'!BB:BB,'RPS Targets (%)'!$B:$B,$A44)*INDEX('RPS-Applicable Sales %'!$B$3:$AF$52,MATCH($A44,'RPS-Applicable Sales %'!$A$3:$A$52,0),MATCH(AK$2,'RPS-Applicable Sales %'!$B$2:$AF$2,0)))</f>
        <v>0</v>
      </c>
      <c r="AL44" s="76">
        <f>IF($D44=0,SUMIFS('RPS Targets (%)'!BC:BC,'RPS Targets (%)'!$B:$B,$A44)*INDEX('RPS-Applicable Sales %'!$B$3:$AF$52,MATCH($A44,'RPS-Applicable Sales %'!$A$3:$A$52,0),MATCH(AL$2,'RPS-Applicable Sales %'!$B$2:$AF$2,0))*$G44,SUMIFS('RPS Targets (%)'!BC:BC,'RPS Targets (%)'!$B:$B,$A44)*INDEX('RPS-Applicable Sales %'!$B$3:$AF$52,MATCH($A44,'RPS-Applicable Sales %'!$A$3:$A$52,0),MATCH(AL$2,'RPS-Applicable Sales %'!$B$2:$AF$2,0)))</f>
        <v>0</v>
      </c>
    </row>
    <row r="45" spans="1:38" x14ac:dyDescent="0.25">
      <c r="A45" s="97" t="s">
        <v>114</v>
      </c>
      <c r="B45" s="97" t="b">
        <f>IFERROR(INDEX('RPS Targets (%)'!$A:$A,MATCH(A45,'RPS Targets (%)'!$B:$B,0)),FALSE)</f>
        <v>1</v>
      </c>
      <c r="C45" s="108">
        <f>MIN(SUMIFS('RPS-Applicable Sales'!C:C,'RPS-Applicable Sales'!$A:$A,$A45)/SUMIFS('Statewide Sales'!B:B,'Statewide Sales'!$A:$A,$A45),1)</f>
        <v>0.77127655962020281</v>
      </c>
      <c r="D45" s="115">
        <f t="shared" si="0"/>
        <v>0</v>
      </c>
      <c r="E45" s="76">
        <f>IF(B45=TRUE,SUMIFS('SY RPS values'!$J$27:$BG$27,'SY RPS values'!$J$1:$BG$1,A45),0)</f>
        <v>0.21985090075325828</v>
      </c>
      <c r="F45" s="76">
        <f>SUMIFS('RPS Targets (%)'!Y:Y,'RPS Targets (%)'!$B:$B,$A45)</f>
        <v>5.6119428019722091E-2</v>
      </c>
      <c r="G45" s="108">
        <f t="shared" si="1"/>
        <v>1</v>
      </c>
      <c r="H45" s="103">
        <f>IF($D45=0,SUMIFS('RPS Targets (%)'!Y:Y,'RPS Targets (%)'!$B:$B,$A45)*INDEX('RPS-Applicable Sales %'!$B$3:$AF$52,MATCH($A45,'RPS-Applicable Sales %'!$A$3:$A$52,0),MATCH(H$2,'RPS-Applicable Sales %'!$B$2:$AF$2,0))*$G45,SUMIFS('RPS Targets (%)'!Y:Y,'RPS Targets (%)'!$B:$B,$A45)*INDEX('RPS-Applicable Sales %'!$B$3:$AF$52,MATCH($A45,'RPS-Applicable Sales %'!$A$3:$A$52,0),MATCH(H$2,'RPS-Applicable Sales %'!$B$2:$AF$2,0)))</f>
        <v>4.3283599370904868E-2</v>
      </c>
      <c r="I45" s="76">
        <f>IF($D45=0,SUMIFS('RPS Targets (%)'!Z:Z,'RPS Targets (%)'!$B:$B,$A45)*INDEX('RPS-Applicable Sales %'!$B$3:$AF$52,MATCH($A45,'RPS-Applicable Sales %'!$A$3:$A$52,0),MATCH(I$2,'RPS-Applicable Sales %'!$B$2:$AF$2,0))*$G45,SUMIFS('RPS Targets (%)'!Z:Z,'RPS Targets (%)'!$B:$B,$A45)*INDEX('RPS-Applicable Sales %'!$B$3:$AF$52,MATCH($A45,'RPS-Applicable Sales %'!$A$3:$A$52,0),MATCH(I$2,'RPS-Applicable Sales %'!$B$2:$AF$2,0)))</f>
        <v>4.2804798209793E-2</v>
      </c>
      <c r="J45" s="76">
        <f>IF($D45=0,SUMIFS('RPS Targets (%)'!AA:AA,'RPS Targets (%)'!$B:$B,$A45)*INDEX('RPS-Applicable Sales %'!$B$3:$AF$52,MATCH($A45,'RPS-Applicable Sales %'!$A$3:$A$52,0),MATCH(J$2,'RPS-Applicable Sales %'!$B$2:$AF$2,0))*$G45,SUMIFS('RPS Targets (%)'!AA:AA,'RPS Targets (%)'!$B:$B,$A45)*INDEX('RPS-Applicable Sales %'!$B$3:$AF$52,MATCH($A45,'RPS-Applicable Sales %'!$A$3:$A$52,0),MATCH(J$2,'RPS-Applicable Sales %'!$B$2:$AF$2,0)))</f>
        <v>3.9155954694491325E-2</v>
      </c>
      <c r="K45" s="76">
        <f>IF($D45=0,SUMIFS('RPS Targets (%)'!AB:AB,'RPS Targets (%)'!$B:$B,$A45)*INDEX('RPS-Applicable Sales %'!$B$3:$AF$52,MATCH($A45,'RPS-Applicable Sales %'!$A$3:$A$52,0),MATCH(K$2,'RPS-Applicable Sales %'!$B$2:$AF$2,0))*$G45,SUMIFS('RPS Targets (%)'!AB:AB,'RPS Targets (%)'!$B:$B,$A45)*INDEX('RPS-Applicable Sales %'!$B$3:$AF$52,MATCH($A45,'RPS-Applicable Sales %'!$A$3:$A$52,0),MATCH(K$2,'RPS-Applicable Sales %'!$B$2:$AF$2,0)))</f>
        <v>4.1960179436463775E-2</v>
      </c>
      <c r="L45" s="76">
        <f>IF($D45=0,SUMIFS('RPS Targets (%)'!AC:AC,'RPS Targets (%)'!$B:$B,$A45)*INDEX('RPS-Applicable Sales %'!$B$3:$AF$52,MATCH($A45,'RPS-Applicable Sales %'!$A$3:$A$52,0),MATCH(L$2,'RPS-Applicable Sales %'!$B$2:$AF$2,0))*$G45,SUMIFS('RPS Targets (%)'!AC:AC,'RPS Targets (%)'!$B:$B,$A45)*INDEX('RPS-Applicable Sales %'!$B$3:$AF$52,MATCH($A45,'RPS-Applicable Sales %'!$A$3:$A$52,0),MATCH(L$2,'RPS-Applicable Sales %'!$B$2:$AF$2,0)))</f>
        <v>4.0189302725275822E-2</v>
      </c>
      <c r="M45" s="76">
        <f>IF($D45=0,SUMIFS('RPS Targets (%)'!AD:AD,'RPS Targets (%)'!$B:$B,$A45)*INDEX('RPS-Applicable Sales %'!$B$3:$AF$52,MATCH($A45,'RPS-Applicable Sales %'!$A$3:$A$52,0),MATCH(M$2,'RPS-Applicable Sales %'!$B$2:$AF$2,0))*$G45,SUMIFS('RPS Targets (%)'!AD:AD,'RPS Targets (%)'!$B:$B,$A45)*INDEX('RPS-Applicable Sales %'!$B$3:$AF$52,MATCH($A45,'RPS-Applicable Sales %'!$A$3:$A$52,0),MATCH(M$2,'RPS-Applicable Sales %'!$B$2:$AF$2,0)))</f>
        <v>4.0258021052716732E-2</v>
      </c>
      <c r="N45" s="76">
        <f>IF($D45=0,SUMIFS('RPS Targets (%)'!AE:AE,'RPS Targets (%)'!$B:$B,$A45)*INDEX('RPS-Applicable Sales %'!$B$3:$AF$52,MATCH($A45,'RPS-Applicable Sales %'!$A$3:$A$52,0),MATCH(N$2,'RPS-Applicable Sales %'!$B$2:$AF$2,0))*$G45,SUMIFS('RPS Targets (%)'!AE:AE,'RPS Targets (%)'!$B:$B,$A45)*INDEX('RPS-Applicable Sales %'!$B$3:$AF$52,MATCH($A45,'RPS-Applicable Sales %'!$A$3:$A$52,0),MATCH(N$2,'RPS-Applicable Sales %'!$B$2:$AF$2,0)))</f>
        <v>3.9928583527144734E-2</v>
      </c>
      <c r="O45" s="76">
        <f>IF($D45=0,SUMIFS('RPS Targets (%)'!AF:AF,'RPS Targets (%)'!$B:$B,$A45)*INDEX('RPS-Applicable Sales %'!$B$3:$AF$52,MATCH($A45,'RPS-Applicable Sales %'!$A$3:$A$52,0),MATCH(O$2,'RPS-Applicable Sales %'!$B$2:$AF$2,0))*$G45,SUMIFS('RPS Targets (%)'!AF:AF,'RPS Targets (%)'!$B:$B,$A45)*INDEX('RPS-Applicable Sales %'!$B$3:$AF$52,MATCH($A45,'RPS-Applicable Sales %'!$A$3:$A$52,0),MATCH(O$2,'RPS-Applicable Sales %'!$B$2:$AF$2,0)))</f>
        <v>3.9722920031950326E-2</v>
      </c>
      <c r="P45" s="76">
        <f>IF($D45=0,SUMIFS('RPS Targets (%)'!AG:AG,'RPS Targets (%)'!$B:$B,$A45)*INDEX('RPS-Applicable Sales %'!$B$3:$AF$52,MATCH($A45,'RPS-Applicable Sales %'!$A$3:$A$52,0),MATCH(P$2,'RPS-Applicable Sales %'!$B$2:$AF$2,0))*$G45,SUMIFS('RPS Targets (%)'!AG:AG,'RPS Targets (%)'!$B:$B,$A45)*INDEX('RPS-Applicable Sales %'!$B$3:$AF$52,MATCH($A45,'RPS-Applicable Sales %'!$A$3:$A$52,0),MATCH(P$2,'RPS-Applicable Sales %'!$B$2:$AF$2,0)))</f>
        <v>3.9132624257136407E-2</v>
      </c>
      <c r="Q45" s="76">
        <f>IF($D45=0,SUMIFS('RPS Targets (%)'!AH:AH,'RPS Targets (%)'!$B:$B,$A45)*INDEX('RPS-Applicable Sales %'!$B$3:$AF$52,MATCH($A45,'RPS-Applicable Sales %'!$A$3:$A$52,0),MATCH(Q$2,'RPS-Applicable Sales %'!$B$2:$AF$2,0))*$G45,SUMIFS('RPS Targets (%)'!AH:AH,'RPS Targets (%)'!$B:$B,$A45)*INDEX('RPS-Applicable Sales %'!$B$3:$AF$52,MATCH($A45,'RPS-Applicable Sales %'!$A$3:$A$52,0),MATCH(Q$2,'RPS-Applicable Sales %'!$B$2:$AF$2,0)))</f>
        <v>3.8620787596475852E-2</v>
      </c>
      <c r="R45" s="76">
        <f>IF($D45=0,SUMIFS('RPS Targets (%)'!AI:AI,'RPS Targets (%)'!$B:$B,$A45)*INDEX('RPS-Applicable Sales %'!$B$3:$AF$52,MATCH($A45,'RPS-Applicable Sales %'!$A$3:$A$52,0),MATCH(R$2,'RPS-Applicable Sales %'!$B$2:$AF$2,0))*$G45,SUMIFS('RPS Targets (%)'!AI:AI,'RPS Targets (%)'!$B:$B,$A45)*INDEX('RPS-Applicable Sales %'!$B$3:$AF$52,MATCH($A45,'RPS-Applicable Sales %'!$A$3:$A$52,0),MATCH(R$2,'RPS-Applicable Sales %'!$B$2:$AF$2,0)))</f>
        <v>3.8423097422738674E-2</v>
      </c>
      <c r="S45" s="76">
        <f>IF($D45=0,SUMIFS('RPS Targets (%)'!AJ:AJ,'RPS Targets (%)'!$B:$B,$A45)*INDEX('RPS-Applicable Sales %'!$B$3:$AF$52,MATCH($A45,'RPS-Applicable Sales %'!$A$3:$A$52,0),MATCH(S$2,'RPS-Applicable Sales %'!$B$2:$AF$2,0))*$G45,SUMIFS('RPS Targets (%)'!AJ:AJ,'RPS Targets (%)'!$B:$B,$A45)*INDEX('RPS-Applicable Sales %'!$B$3:$AF$52,MATCH($A45,'RPS-Applicable Sales %'!$A$3:$A$52,0),MATCH(S$2,'RPS-Applicable Sales %'!$B$2:$AF$2,0)))</f>
        <v>3.8284134867722676E-2</v>
      </c>
      <c r="T45" s="76">
        <f>IF($D45=0,SUMIFS('RPS Targets (%)'!AK:AK,'RPS Targets (%)'!$B:$B,$A45)*INDEX('RPS-Applicable Sales %'!$B$3:$AF$52,MATCH($A45,'RPS-Applicable Sales %'!$A$3:$A$52,0),MATCH(T$2,'RPS-Applicable Sales %'!$B$2:$AF$2,0))*$G45,SUMIFS('RPS Targets (%)'!AK:AK,'RPS Targets (%)'!$B:$B,$A45)*INDEX('RPS-Applicable Sales %'!$B$3:$AF$52,MATCH($A45,'RPS-Applicable Sales %'!$A$3:$A$52,0),MATCH(T$2,'RPS-Applicable Sales %'!$B$2:$AF$2,0)))</f>
        <v>3.7858727128550249E-2</v>
      </c>
      <c r="U45" s="76">
        <f>IF($D45=0,SUMIFS('RPS Targets (%)'!AL:AL,'RPS Targets (%)'!$B:$B,$A45)*INDEX('RPS-Applicable Sales %'!$B$3:$AF$52,MATCH($A45,'RPS-Applicable Sales %'!$A$3:$A$52,0),MATCH(U$2,'RPS-Applicable Sales %'!$B$2:$AF$2,0))*$G45,SUMIFS('RPS Targets (%)'!AL:AL,'RPS Targets (%)'!$B:$B,$A45)*INDEX('RPS-Applicable Sales %'!$B$3:$AF$52,MATCH($A45,'RPS-Applicable Sales %'!$A$3:$A$52,0),MATCH(U$2,'RPS-Applicable Sales %'!$B$2:$AF$2,0)))</f>
        <v>3.7624768193265851E-2</v>
      </c>
      <c r="V45" s="76">
        <f>IF($D45=0,SUMIFS('RPS Targets (%)'!AM:AM,'RPS Targets (%)'!$B:$B,$A45)*INDEX('RPS-Applicable Sales %'!$B$3:$AF$52,MATCH($A45,'RPS-Applicable Sales %'!$A$3:$A$52,0),MATCH(V$2,'RPS-Applicable Sales %'!$B$2:$AF$2,0))*$G45,SUMIFS('RPS Targets (%)'!AM:AM,'RPS Targets (%)'!$B:$B,$A45)*INDEX('RPS-Applicable Sales %'!$B$3:$AF$52,MATCH($A45,'RPS-Applicable Sales %'!$A$3:$A$52,0),MATCH(V$2,'RPS-Applicable Sales %'!$B$2:$AF$2,0)))</f>
        <v>3.7380013371707002E-2</v>
      </c>
      <c r="W45" s="76">
        <f>IF($D45=0,SUMIFS('RPS Targets (%)'!AN:AN,'RPS Targets (%)'!$B:$B,$A45)*INDEX('RPS-Applicable Sales %'!$B$3:$AF$52,MATCH($A45,'RPS-Applicable Sales %'!$A$3:$A$52,0),MATCH(W$2,'RPS-Applicable Sales %'!$B$2:$AF$2,0))*$G45,SUMIFS('RPS Targets (%)'!AN:AN,'RPS Targets (%)'!$B:$B,$A45)*INDEX('RPS-Applicable Sales %'!$B$3:$AF$52,MATCH($A45,'RPS-Applicable Sales %'!$A$3:$A$52,0),MATCH(W$2,'RPS-Applicable Sales %'!$B$2:$AF$2,0)))</f>
        <v>3.7097352678164774E-2</v>
      </c>
      <c r="X45" s="76">
        <f>IF($D45=0,SUMIFS('RPS Targets (%)'!AO:AO,'RPS Targets (%)'!$B:$B,$A45)*INDEX('RPS-Applicable Sales %'!$B$3:$AF$52,MATCH($A45,'RPS-Applicable Sales %'!$A$3:$A$52,0),MATCH(X$2,'RPS-Applicable Sales %'!$B$2:$AF$2,0))*$G45,SUMIFS('RPS Targets (%)'!AO:AO,'RPS Targets (%)'!$B:$B,$A45)*INDEX('RPS-Applicable Sales %'!$B$3:$AF$52,MATCH($A45,'RPS-Applicable Sales %'!$A$3:$A$52,0),MATCH(X$2,'RPS-Applicable Sales %'!$B$2:$AF$2,0)))</f>
        <v>3.6864044272219995E-2</v>
      </c>
      <c r="Y45" s="76">
        <f>IF($D45=0,SUMIFS('RPS Targets (%)'!AP:AP,'RPS Targets (%)'!$B:$B,$A45)*INDEX('RPS-Applicable Sales %'!$B$3:$AF$52,MATCH($A45,'RPS-Applicable Sales %'!$A$3:$A$52,0),MATCH(Y$2,'RPS-Applicable Sales %'!$B$2:$AF$2,0))*$G45,SUMIFS('RPS Targets (%)'!AP:AP,'RPS Targets (%)'!$B:$B,$A45)*INDEX('RPS-Applicable Sales %'!$B$3:$AF$52,MATCH($A45,'RPS-Applicable Sales %'!$A$3:$A$52,0),MATCH(Y$2,'RPS-Applicable Sales %'!$B$2:$AF$2,0)))</f>
        <v>3.6542588107102335E-2</v>
      </c>
      <c r="Z45" s="76">
        <f>IF($D45=0,SUMIFS('RPS Targets (%)'!AQ:AQ,'RPS Targets (%)'!$B:$B,$A45)*INDEX('RPS-Applicable Sales %'!$B$3:$AF$52,MATCH($A45,'RPS-Applicable Sales %'!$A$3:$A$52,0),MATCH(Z$2,'RPS-Applicable Sales %'!$B$2:$AF$2,0))*$G45,SUMIFS('RPS Targets (%)'!AQ:AQ,'RPS Targets (%)'!$B:$B,$A45)*INDEX('RPS-Applicable Sales %'!$B$3:$AF$52,MATCH($A45,'RPS-Applicable Sales %'!$A$3:$A$52,0),MATCH(Z$2,'RPS-Applicable Sales %'!$B$2:$AF$2,0)))</f>
        <v>3.6207391276475695E-2</v>
      </c>
      <c r="AA45" s="76">
        <f>IF($D45=0,SUMIFS('RPS Targets (%)'!AR:AR,'RPS Targets (%)'!$B:$B,$A45)*INDEX('RPS-Applicable Sales %'!$B$3:$AF$52,MATCH($A45,'RPS-Applicable Sales %'!$A$3:$A$52,0),MATCH(AA$2,'RPS-Applicable Sales %'!$B$2:$AF$2,0))*$G45,SUMIFS('RPS Targets (%)'!AR:AR,'RPS Targets (%)'!$B:$B,$A45)*INDEX('RPS-Applicable Sales %'!$B$3:$AF$52,MATCH($A45,'RPS-Applicable Sales %'!$A$3:$A$52,0),MATCH(AA$2,'RPS-Applicable Sales %'!$B$2:$AF$2,0)))</f>
        <v>3.5901924376740897E-2</v>
      </c>
      <c r="AB45" s="76">
        <f>IF($D45=0,SUMIFS('RPS Targets (%)'!AS:AS,'RPS Targets (%)'!$B:$B,$A45)*INDEX('RPS-Applicable Sales %'!$B$3:$AF$52,MATCH($A45,'RPS-Applicable Sales %'!$A$3:$A$52,0),MATCH(AB$2,'RPS-Applicable Sales %'!$B$2:$AF$2,0))*$G45,SUMIFS('RPS Targets (%)'!AS:AS,'RPS Targets (%)'!$B:$B,$A45)*INDEX('RPS-Applicable Sales %'!$B$3:$AF$52,MATCH($A45,'RPS-Applicable Sales %'!$A$3:$A$52,0),MATCH(AB$2,'RPS-Applicable Sales %'!$B$2:$AF$2,0)))</f>
        <v>3.5558946410036124E-2</v>
      </c>
      <c r="AC45" s="76">
        <f>IF($D45=0,SUMIFS('RPS Targets (%)'!AT:AT,'RPS Targets (%)'!$B:$B,$A45)*INDEX('RPS-Applicable Sales %'!$B$3:$AF$52,MATCH($A45,'RPS-Applicable Sales %'!$A$3:$A$52,0),MATCH(AC$2,'RPS-Applicable Sales %'!$B$2:$AF$2,0))*$G45,SUMIFS('RPS Targets (%)'!AT:AT,'RPS Targets (%)'!$B:$B,$A45)*INDEX('RPS-Applicable Sales %'!$B$3:$AF$52,MATCH($A45,'RPS-Applicable Sales %'!$A$3:$A$52,0),MATCH(AC$2,'RPS-Applicable Sales %'!$B$2:$AF$2,0)))</f>
        <v>3.5244292143854314E-2</v>
      </c>
      <c r="AD45" s="76">
        <f>IF($D45=0,SUMIFS('RPS Targets (%)'!AU:AU,'RPS Targets (%)'!$B:$B,$A45)*INDEX('RPS-Applicable Sales %'!$B$3:$AF$52,MATCH($A45,'RPS-Applicable Sales %'!$A$3:$A$52,0),MATCH(AD$2,'RPS-Applicable Sales %'!$B$2:$AF$2,0))*$G45,SUMIFS('RPS Targets (%)'!AU:AU,'RPS Targets (%)'!$B:$B,$A45)*INDEX('RPS-Applicable Sales %'!$B$3:$AF$52,MATCH($A45,'RPS-Applicable Sales %'!$A$3:$A$52,0),MATCH(AD$2,'RPS-Applicable Sales %'!$B$2:$AF$2,0)))</f>
        <v>3.4998428552466265E-2</v>
      </c>
      <c r="AE45" s="76">
        <f>IF($D45=0,SUMIFS('RPS Targets (%)'!AV:AV,'RPS Targets (%)'!$B:$B,$A45)*INDEX('RPS-Applicable Sales %'!$B$3:$AF$52,MATCH($A45,'RPS-Applicable Sales %'!$A$3:$A$52,0),MATCH(AE$2,'RPS-Applicable Sales %'!$B$2:$AF$2,0))*$G45,SUMIFS('RPS Targets (%)'!AV:AV,'RPS Targets (%)'!$B:$B,$A45)*INDEX('RPS-Applicable Sales %'!$B$3:$AF$52,MATCH($A45,'RPS-Applicable Sales %'!$A$3:$A$52,0),MATCH(AE$2,'RPS-Applicable Sales %'!$B$2:$AF$2,0)))</f>
        <v>3.4750366662954113E-2</v>
      </c>
      <c r="AF45" s="76">
        <f>IF($D45=0,SUMIFS('RPS Targets (%)'!AW:AW,'RPS Targets (%)'!$B:$B,$A45)*INDEX('RPS-Applicable Sales %'!$B$3:$AF$52,MATCH($A45,'RPS-Applicable Sales %'!$A$3:$A$52,0),MATCH(AF$2,'RPS-Applicable Sales %'!$B$2:$AF$2,0))*$G45,SUMIFS('RPS Targets (%)'!AW:AW,'RPS Targets (%)'!$B:$B,$A45)*INDEX('RPS-Applicable Sales %'!$B$3:$AF$52,MATCH($A45,'RPS-Applicable Sales %'!$A$3:$A$52,0),MATCH(AF$2,'RPS-Applicable Sales %'!$B$2:$AF$2,0)))</f>
        <v>3.4548117984319053E-2</v>
      </c>
      <c r="AG45" s="76">
        <f>IF($D45=0,SUMIFS('RPS Targets (%)'!AX:AX,'RPS Targets (%)'!$B:$B,$A45)*INDEX('RPS-Applicable Sales %'!$B$3:$AF$52,MATCH($A45,'RPS-Applicable Sales %'!$A$3:$A$52,0),MATCH(AG$2,'RPS-Applicable Sales %'!$B$2:$AF$2,0))*$G45,SUMIFS('RPS Targets (%)'!AX:AX,'RPS Targets (%)'!$B:$B,$A45)*INDEX('RPS-Applicable Sales %'!$B$3:$AF$52,MATCH($A45,'RPS-Applicable Sales %'!$A$3:$A$52,0),MATCH(AG$2,'RPS-Applicable Sales %'!$B$2:$AF$2,0)))</f>
        <v>3.4306889481790261E-2</v>
      </c>
      <c r="AH45" s="76">
        <f>IF($D45=0,SUMIFS('RPS Targets (%)'!AY:AY,'RPS Targets (%)'!$B:$B,$A45)*INDEX('RPS-Applicable Sales %'!$B$3:$AF$52,MATCH($A45,'RPS-Applicable Sales %'!$A$3:$A$52,0),MATCH(AH$2,'RPS-Applicable Sales %'!$B$2:$AF$2,0))*$G45,SUMIFS('RPS Targets (%)'!AY:AY,'RPS Targets (%)'!$B:$B,$A45)*INDEX('RPS-Applicable Sales %'!$B$3:$AF$52,MATCH($A45,'RPS-Applicable Sales %'!$A$3:$A$52,0),MATCH(AH$2,'RPS-Applicable Sales %'!$B$2:$AF$2,0)))</f>
        <v>3.3955668624221655E-2</v>
      </c>
      <c r="AI45" s="76">
        <f>IF($D45=0,SUMIFS('RPS Targets (%)'!AZ:AZ,'RPS Targets (%)'!$B:$B,$A45)*INDEX('RPS-Applicable Sales %'!$B$3:$AF$52,MATCH($A45,'RPS-Applicable Sales %'!$A$3:$A$52,0),MATCH(AI$2,'RPS-Applicable Sales %'!$B$2:$AF$2,0))*$G45,SUMIFS('RPS Targets (%)'!AZ:AZ,'RPS Targets (%)'!$B:$B,$A45)*INDEX('RPS-Applicable Sales %'!$B$3:$AF$52,MATCH($A45,'RPS-Applicable Sales %'!$A$3:$A$52,0),MATCH(AI$2,'RPS-Applicable Sales %'!$B$2:$AF$2,0)))</f>
        <v>3.3557364573233786E-2</v>
      </c>
      <c r="AJ45" s="76">
        <f>IF($D45=0,SUMIFS('RPS Targets (%)'!BA:BA,'RPS Targets (%)'!$B:$B,$A45)*INDEX('RPS-Applicable Sales %'!$B$3:$AF$52,MATCH($A45,'RPS-Applicable Sales %'!$A$3:$A$52,0),MATCH(AJ$2,'RPS-Applicable Sales %'!$B$2:$AF$2,0))*$G45,SUMIFS('RPS Targets (%)'!BA:BA,'RPS Targets (%)'!$B:$B,$A45)*INDEX('RPS-Applicable Sales %'!$B$3:$AF$52,MATCH($A45,'RPS-Applicable Sales %'!$A$3:$A$52,0),MATCH(AJ$2,'RPS-Applicable Sales %'!$B$2:$AF$2,0)))</f>
        <v>3.3198925669973921E-2</v>
      </c>
      <c r="AK45" s="76">
        <f>IF($D45=0,SUMIFS('RPS Targets (%)'!BB:BB,'RPS Targets (%)'!$B:$B,$A45)*INDEX('RPS-Applicable Sales %'!$B$3:$AF$52,MATCH($A45,'RPS-Applicable Sales %'!$A$3:$A$52,0),MATCH(AK$2,'RPS-Applicable Sales %'!$B$2:$AF$2,0))*$G45,SUMIFS('RPS Targets (%)'!BB:BB,'RPS Targets (%)'!$B:$B,$A45)*INDEX('RPS-Applicable Sales %'!$B$3:$AF$52,MATCH($A45,'RPS-Applicable Sales %'!$A$3:$A$52,0),MATCH(AK$2,'RPS-Applicable Sales %'!$B$2:$AF$2,0)))</f>
        <v>3.2999441561953967E-2</v>
      </c>
      <c r="AL45" s="76">
        <f>IF($D45=0,SUMIFS('RPS Targets (%)'!BC:BC,'RPS Targets (%)'!$B:$B,$A45)*INDEX('RPS-Applicable Sales %'!$B$3:$AF$52,MATCH($A45,'RPS-Applicable Sales %'!$A$3:$A$52,0),MATCH(AL$2,'RPS-Applicable Sales %'!$B$2:$AF$2,0))*$G45,SUMIFS('RPS Targets (%)'!BC:BC,'RPS Targets (%)'!$B:$B,$A45)*INDEX('RPS-Applicable Sales %'!$B$3:$AF$52,MATCH($A45,'RPS-Applicable Sales %'!$A$3:$A$52,0),MATCH(AL$2,'RPS-Applicable Sales %'!$B$2:$AF$2,0)))</f>
        <v>3.2641243636140509E-2</v>
      </c>
    </row>
    <row r="46" spans="1:38" x14ac:dyDescent="0.25">
      <c r="A46" s="97" t="s">
        <v>116</v>
      </c>
      <c r="B46" s="97" t="b">
        <f>IFERROR(INDEX('RPS Targets (%)'!$A:$A,MATCH(A46,'RPS Targets (%)'!$B:$B,0)),FALSE)</f>
        <v>0</v>
      </c>
      <c r="C46" s="108">
        <f>MIN(SUMIFS('RPS-Applicable Sales'!C:C,'RPS-Applicable Sales'!$A:$A,$A46)/SUMIFS('Statewide Sales'!B:B,'Statewide Sales'!$A:$A,$A46),1)</f>
        <v>0</v>
      </c>
      <c r="D46" s="115">
        <f t="shared" si="0"/>
        <v>0</v>
      </c>
      <c r="E46" s="76">
        <f>IF(B46=TRUE,SUMIFS('SY RPS values'!$J$27:$BG$27,'SY RPS values'!$J$1:$BG$1,A46),0)</f>
        <v>0</v>
      </c>
      <c r="F46" s="76">
        <f>SUMIFS('RPS Targets (%)'!Y:Y,'RPS Targets (%)'!$B:$B,$A46)</f>
        <v>0</v>
      </c>
      <c r="G46" s="108">
        <f t="shared" si="1"/>
        <v>0</v>
      </c>
      <c r="H46" s="103">
        <f>IF($D46=0,SUMIFS('RPS Targets (%)'!Y:Y,'RPS Targets (%)'!$B:$B,$A46)*INDEX('RPS-Applicable Sales %'!$B$3:$AF$52,MATCH($A46,'RPS-Applicable Sales %'!$A$3:$A$52,0),MATCH(H$2,'RPS-Applicable Sales %'!$B$2:$AF$2,0))*$G46,SUMIFS('RPS Targets (%)'!Y:Y,'RPS Targets (%)'!$B:$B,$A46)*INDEX('RPS-Applicable Sales %'!$B$3:$AF$52,MATCH($A46,'RPS-Applicable Sales %'!$A$3:$A$52,0),MATCH(H$2,'RPS-Applicable Sales %'!$B$2:$AF$2,0)))</f>
        <v>0</v>
      </c>
      <c r="I46" s="76">
        <f>IF($D46=0,SUMIFS('RPS Targets (%)'!Z:Z,'RPS Targets (%)'!$B:$B,$A46)*INDEX('RPS-Applicable Sales %'!$B$3:$AF$52,MATCH($A46,'RPS-Applicable Sales %'!$A$3:$A$52,0),MATCH(I$2,'RPS-Applicable Sales %'!$B$2:$AF$2,0))*$G46,SUMIFS('RPS Targets (%)'!Z:Z,'RPS Targets (%)'!$B:$B,$A46)*INDEX('RPS-Applicable Sales %'!$B$3:$AF$52,MATCH($A46,'RPS-Applicable Sales %'!$A$3:$A$52,0),MATCH(I$2,'RPS-Applicable Sales %'!$B$2:$AF$2,0)))</f>
        <v>0</v>
      </c>
      <c r="J46" s="76">
        <f>IF($D46=0,SUMIFS('RPS Targets (%)'!AA:AA,'RPS Targets (%)'!$B:$B,$A46)*INDEX('RPS-Applicable Sales %'!$B$3:$AF$52,MATCH($A46,'RPS-Applicable Sales %'!$A$3:$A$52,0),MATCH(J$2,'RPS-Applicable Sales %'!$B$2:$AF$2,0))*$G46,SUMIFS('RPS Targets (%)'!AA:AA,'RPS Targets (%)'!$B:$B,$A46)*INDEX('RPS-Applicable Sales %'!$B$3:$AF$52,MATCH($A46,'RPS-Applicable Sales %'!$A$3:$A$52,0),MATCH(J$2,'RPS-Applicable Sales %'!$B$2:$AF$2,0)))</f>
        <v>0</v>
      </c>
      <c r="K46" s="76">
        <f>IF($D46=0,SUMIFS('RPS Targets (%)'!AB:AB,'RPS Targets (%)'!$B:$B,$A46)*INDEX('RPS-Applicable Sales %'!$B$3:$AF$52,MATCH($A46,'RPS-Applicable Sales %'!$A$3:$A$52,0),MATCH(K$2,'RPS-Applicable Sales %'!$B$2:$AF$2,0))*$G46,SUMIFS('RPS Targets (%)'!AB:AB,'RPS Targets (%)'!$B:$B,$A46)*INDEX('RPS-Applicable Sales %'!$B$3:$AF$52,MATCH($A46,'RPS-Applicable Sales %'!$A$3:$A$52,0),MATCH(K$2,'RPS-Applicable Sales %'!$B$2:$AF$2,0)))</f>
        <v>0</v>
      </c>
      <c r="L46" s="76">
        <f>IF($D46=0,SUMIFS('RPS Targets (%)'!AC:AC,'RPS Targets (%)'!$B:$B,$A46)*INDEX('RPS-Applicable Sales %'!$B$3:$AF$52,MATCH($A46,'RPS-Applicable Sales %'!$A$3:$A$52,0),MATCH(L$2,'RPS-Applicable Sales %'!$B$2:$AF$2,0))*$G46,SUMIFS('RPS Targets (%)'!AC:AC,'RPS Targets (%)'!$B:$B,$A46)*INDEX('RPS-Applicable Sales %'!$B$3:$AF$52,MATCH($A46,'RPS-Applicable Sales %'!$A$3:$A$52,0),MATCH(L$2,'RPS-Applicable Sales %'!$B$2:$AF$2,0)))</f>
        <v>0</v>
      </c>
      <c r="M46" s="76">
        <f>IF($D46=0,SUMIFS('RPS Targets (%)'!AD:AD,'RPS Targets (%)'!$B:$B,$A46)*INDEX('RPS-Applicable Sales %'!$B$3:$AF$52,MATCH($A46,'RPS-Applicable Sales %'!$A$3:$A$52,0),MATCH(M$2,'RPS-Applicable Sales %'!$B$2:$AF$2,0))*$G46,SUMIFS('RPS Targets (%)'!AD:AD,'RPS Targets (%)'!$B:$B,$A46)*INDEX('RPS-Applicable Sales %'!$B$3:$AF$52,MATCH($A46,'RPS-Applicable Sales %'!$A$3:$A$52,0),MATCH(M$2,'RPS-Applicable Sales %'!$B$2:$AF$2,0)))</f>
        <v>0</v>
      </c>
      <c r="N46" s="76">
        <f>IF($D46=0,SUMIFS('RPS Targets (%)'!AE:AE,'RPS Targets (%)'!$B:$B,$A46)*INDEX('RPS-Applicable Sales %'!$B$3:$AF$52,MATCH($A46,'RPS-Applicable Sales %'!$A$3:$A$52,0),MATCH(N$2,'RPS-Applicable Sales %'!$B$2:$AF$2,0))*$G46,SUMIFS('RPS Targets (%)'!AE:AE,'RPS Targets (%)'!$B:$B,$A46)*INDEX('RPS-Applicable Sales %'!$B$3:$AF$52,MATCH($A46,'RPS-Applicable Sales %'!$A$3:$A$52,0),MATCH(N$2,'RPS-Applicable Sales %'!$B$2:$AF$2,0)))</f>
        <v>0</v>
      </c>
      <c r="O46" s="76">
        <f>IF($D46=0,SUMIFS('RPS Targets (%)'!AF:AF,'RPS Targets (%)'!$B:$B,$A46)*INDEX('RPS-Applicable Sales %'!$B$3:$AF$52,MATCH($A46,'RPS-Applicable Sales %'!$A$3:$A$52,0),MATCH(O$2,'RPS-Applicable Sales %'!$B$2:$AF$2,0))*$G46,SUMIFS('RPS Targets (%)'!AF:AF,'RPS Targets (%)'!$B:$B,$A46)*INDEX('RPS-Applicable Sales %'!$B$3:$AF$52,MATCH($A46,'RPS-Applicable Sales %'!$A$3:$A$52,0),MATCH(O$2,'RPS-Applicable Sales %'!$B$2:$AF$2,0)))</f>
        <v>0</v>
      </c>
      <c r="P46" s="76">
        <f>IF($D46=0,SUMIFS('RPS Targets (%)'!AG:AG,'RPS Targets (%)'!$B:$B,$A46)*INDEX('RPS-Applicable Sales %'!$B$3:$AF$52,MATCH($A46,'RPS-Applicable Sales %'!$A$3:$A$52,0),MATCH(P$2,'RPS-Applicable Sales %'!$B$2:$AF$2,0))*$G46,SUMIFS('RPS Targets (%)'!AG:AG,'RPS Targets (%)'!$B:$B,$A46)*INDEX('RPS-Applicable Sales %'!$B$3:$AF$52,MATCH($A46,'RPS-Applicable Sales %'!$A$3:$A$52,0),MATCH(P$2,'RPS-Applicable Sales %'!$B$2:$AF$2,0)))</f>
        <v>0</v>
      </c>
      <c r="Q46" s="76">
        <f>IF($D46=0,SUMIFS('RPS Targets (%)'!AH:AH,'RPS Targets (%)'!$B:$B,$A46)*INDEX('RPS-Applicable Sales %'!$B$3:$AF$52,MATCH($A46,'RPS-Applicable Sales %'!$A$3:$A$52,0),MATCH(Q$2,'RPS-Applicable Sales %'!$B$2:$AF$2,0))*$G46,SUMIFS('RPS Targets (%)'!AH:AH,'RPS Targets (%)'!$B:$B,$A46)*INDEX('RPS-Applicable Sales %'!$B$3:$AF$52,MATCH($A46,'RPS-Applicable Sales %'!$A$3:$A$52,0),MATCH(Q$2,'RPS-Applicable Sales %'!$B$2:$AF$2,0)))</f>
        <v>0</v>
      </c>
      <c r="R46" s="76">
        <f>IF($D46=0,SUMIFS('RPS Targets (%)'!AI:AI,'RPS Targets (%)'!$B:$B,$A46)*INDEX('RPS-Applicable Sales %'!$B$3:$AF$52,MATCH($A46,'RPS-Applicable Sales %'!$A$3:$A$52,0),MATCH(R$2,'RPS-Applicable Sales %'!$B$2:$AF$2,0))*$G46,SUMIFS('RPS Targets (%)'!AI:AI,'RPS Targets (%)'!$B:$B,$A46)*INDEX('RPS-Applicable Sales %'!$B$3:$AF$52,MATCH($A46,'RPS-Applicable Sales %'!$A$3:$A$52,0),MATCH(R$2,'RPS-Applicable Sales %'!$B$2:$AF$2,0)))</f>
        <v>0</v>
      </c>
      <c r="S46" s="76">
        <f>IF($D46=0,SUMIFS('RPS Targets (%)'!AJ:AJ,'RPS Targets (%)'!$B:$B,$A46)*INDEX('RPS-Applicable Sales %'!$B$3:$AF$52,MATCH($A46,'RPS-Applicable Sales %'!$A$3:$A$52,0),MATCH(S$2,'RPS-Applicable Sales %'!$B$2:$AF$2,0))*$G46,SUMIFS('RPS Targets (%)'!AJ:AJ,'RPS Targets (%)'!$B:$B,$A46)*INDEX('RPS-Applicable Sales %'!$B$3:$AF$52,MATCH($A46,'RPS-Applicable Sales %'!$A$3:$A$52,0),MATCH(S$2,'RPS-Applicable Sales %'!$B$2:$AF$2,0)))</f>
        <v>0</v>
      </c>
      <c r="T46" s="76">
        <f>IF($D46=0,SUMIFS('RPS Targets (%)'!AK:AK,'RPS Targets (%)'!$B:$B,$A46)*INDEX('RPS-Applicable Sales %'!$B$3:$AF$52,MATCH($A46,'RPS-Applicable Sales %'!$A$3:$A$52,0),MATCH(T$2,'RPS-Applicable Sales %'!$B$2:$AF$2,0))*$G46,SUMIFS('RPS Targets (%)'!AK:AK,'RPS Targets (%)'!$B:$B,$A46)*INDEX('RPS-Applicable Sales %'!$B$3:$AF$52,MATCH($A46,'RPS-Applicable Sales %'!$A$3:$A$52,0),MATCH(T$2,'RPS-Applicable Sales %'!$B$2:$AF$2,0)))</f>
        <v>0</v>
      </c>
      <c r="U46" s="76">
        <f>IF($D46=0,SUMIFS('RPS Targets (%)'!AL:AL,'RPS Targets (%)'!$B:$B,$A46)*INDEX('RPS-Applicable Sales %'!$B$3:$AF$52,MATCH($A46,'RPS-Applicable Sales %'!$A$3:$A$52,0),MATCH(U$2,'RPS-Applicable Sales %'!$B$2:$AF$2,0))*$G46,SUMIFS('RPS Targets (%)'!AL:AL,'RPS Targets (%)'!$B:$B,$A46)*INDEX('RPS-Applicable Sales %'!$B$3:$AF$52,MATCH($A46,'RPS-Applicable Sales %'!$A$3:$A$52,0),MATCH(U$2,'RPS-Applicable Sales %'!$B$2:$AF$2,0)))</f>
        <v>0</v>
      </c>
      <c r="V46" s="76">
        <f>IF($D46=0,SUMIFS('RPS Targets (%)'!AM:AM,'RPS Targets (%)'!$B:$B,$A46)*INDEX('RPS-Applicable Sales %'!$B$3:$AF$52,MATCH($A46,'RPS-Applicable Sales %'!$A$3:$A$52,0),MATCH(V$2,'RPS-Applicable Sales %'!$B$2:$AF$2,0))*$G46,SUMIFS('RPS Targets (%)'!AM:AM,'RPS Targets (%)'!$B:$B,$A46)*INDEX('RPS-Applicable Sales %'!$B$3:$AF$52,MATCH($A46,'RPS-Applicable Sales %'!$A$3:$A$52,0),MATCH(V$2,'RPS-Applicable Sales %'!$B$2:$AF$2,0)))</f>
        <v>0</v>
      </c>
      <c r="W46" s="76">
        <f>IF($D46=0,SUMIFS('RPS Targets (%)'!AN:AN,'RPS Targets (%)'!$B:$B,$A46)*INDEX('RPS-Applicable Sales %'!$B$3:$AF$52,MATCH($A46,'RPS-Applicable Sales %'!$A$3:$A$52,0),MATCH(W$2,'RPS-Applicable Sales %'!$B$2:$AF$2,0))*$G46,SUMIFS('RPS Targets (%)'!AN:AN,'RPS Targets (%)'!$B:$B,$A46)*INDEX('RPS-Applicable Sales %'!$B$3:$AF$52,MATCH($A46,'RPS-Applicable Sales %'!$A$3:$A$52,0),MATCH(W$2,'RPS-Applicable Sales %'!$B$2:$AF$2,0)))</f>
        <v>0</v>
      </c>
      <c r="X46" s="76">
        <f>IF($D46=0,SUMIFS('RPS Targets (%)'!AO:AO,'RPS Targets (%)'!$B:$B,$A46)*INDEX('RPS-Applicable Sales %'!$B$3:$AF$52,MATCH($A46,'RPS-Applicable Sales %'!$A$3:$A$52,0),MATCH(X$2,'RPS-Applicable Sales %'!$B$2:$AF$2,0))*$G46,SUMIFS('RPS Targets (%)'!AO:AO,'RPS Targets (%)'!$B:$B,$A46)*INDEX('RPS-Applicable Sales %'!$B$3:$AF$52,MATCH($A46,'RPS-Applicable Sales %'!$A$3:$A$52,0),MATCH(X$2,'RPS-Applicable Sales %'!$B$2:$AF$2,0)))</f>
        <v>0</v>
      </c>
      <c r="Y46" s="76">
        <f>IF($D46=0,SUMIFS('RPS Targets (%)'!AP:AP,'RPS Targets (%)'!$B:$B,$A46)*INDEX('RPS-Applicable Sales %'!$B$3:$AF$52,MATCH($A46,'RPS-Applicable Sales %'!$A$3:$A$52,0),MATCH(Y$2,'RPS-Applicable Sales %'!$B$2:$AF$2,0))*$G46,SUMIFS('RPS Targets (%)'!AP:AP,'RPS Targets (%)'!$B:$B,$A46)*INDEX('RPS-Applicable Sales %'!$B$3:$AF$52,MATCH($A46,'RPS-Applicable Sales %'!$A$3:$A$52,0),MATCH(Y$2,'RPS-Applicable Sales %'!$B$2:$AF$2,0)))</f>
        <v>0</v>
      </c>
      <c r="Z46" s="76">
        <f>IF($D46=0,SUMIFS('RPS Targets (%)'!AQ:AQ,'RPS Targets (%)'!$B:$B,$A46)*INDEX('RPS-Applicable Sales %'!$B$3:$AF$52,MATCH($A46,'RPS-Applicable Sales %'!$A$3:$A$52,0),MATCH(Z$2,'RPS-Applicable Sales %'!$B$2:$AF$2,0))*$G46,SUMIFS('RPS Targets (%)'!AQ:AQ,'RPS Targets (%)'!$B:$B,$A46)*INDEX('RPS-Applicable Sales %'!$B$3:$AF$52,MATCH($A46,'RPS-Applicable Sales %'!$A$3:$A$52,0),MATCH(Z$2,'RPS-Applicable Sales %'!$B$2:$AF$2,0)))</f>
        <v>0</v>
      </c>
      <c r="AA46" s="76">
        <f>IF($D46=0,SUMIFS('RPS Targets (%)'!AR:AR,'RPS Targets (%)'!$B:$B,$A46)*INDEX('RPS-Applicable Sales %'!$B$3:$AF$52,MATCH($A46,'RPS-Applicable Sales %'!$A$3:$A$52,0),MATCH(AA$2,'RPS-Applicable Sales %'!$B$2:$AF$2,0))*$G46,SUMIFS('RPS Targets (%)'!AR:AR,'RPS Targets (%)'!$B:$B,$A46)*INDEX('RPS-Applicable Sales %'!$B$3:$AF$52,MATCH($A46,'RPS-Applicable Sales %'!$A$3:$A$52,0),MATCH(AA$2,'RPS-Applicable Sales %'!$B$2:$AF$2,0)))</f>
        <v>0</v>
      </c>
      <c r="AB46" s="76">
        <f>IF($D46=0,SUMIFS('RPS Targets (%)'!AS:AS,'RPS Targets (%)'!$B:$B,$A46)*INDEX('RPS-Applicable Sales %'!$B$3:$AF$52,MATCH($A46,'RPS-Applicable Sales %'!$A$3:$A$52,0),MATCH(AB$2,'RPS-Applicable Sales %'!$B$2:$AF$2,0))*$G46,SUMIFS('RPS Targets (%)'!AS:AS,'RPS Targets (%)'!$B:$B,$A46)*INDEX('RPS-Applicable Sales %'!$B$3:$AF$52,MATCH($A46,'RPS-Applicable Sales %'!$A$3:$A$52,0),MATCH(AB$2,'RPS-Applicable Sales %'!$B$2:$AF$2,0)))</f>
        <v>0</v>
      </c>
      <c r="AC46" s="76">
        <f>IF($D46=0,SUMIFS('RPS Targets (%)'!AT:AT,'RPS Targets (%)'!$B:$B,$A46)*INDEX('RPS-Applicable Sales %'!$B$3:$AF$52,MATCH($A46,'RPS-Applicable Sales %'!$A$3:$A$52,0),MATCH(AC$2,'RPS-Applicable Sales %'!$B$2:$AF$2,0))*$G46,SUMIFS('RPS Targets (%)'!AT:AT,'RPS Targets (%)'!$B:$B,$A46)*INDEX('RPS-Applicable Sales %'!$B$3:$AF$52,MATCH($A46,'RPS-Applicable Sales %'!$A$3:$A$52,0),MATCH(AC$2,'RPS-Applicable Sales %'!$B$2:$AF$2,0)))</f>
        <v>0</v>
      </c>
      <c r="AD46" s="76">
        <f>IF($D46=0,SUMIFS('RPS Targets (%)'!AU:AU,'RPS Targets (%)'!$B:$B,$A46)*INDEX('RPS-Applicable Sales %'!$B$3:$AF$52,MATCH($A46,'RPS-Applicable Sales %'!$A$3:$A$52,0),MATCH(AD$2,'RPS-Applicable Sales %'!$B$2:$AF$2,0))*$G46,SUMIFS('RPS Targets (%)'!AU:AU,'RPS Targets (%)'!$B:$B,$A46)*INDEX('RPS-Applicable Sales %'!$B$3:$AF$52,MATCH($A46,'RPS-Applicable Sales %'!$A$3:$A$52,0),MATCH(AD$2,'RPS-Applicable Sales %'!$B$2:$AF$2,0)))</f>
        <v>0</v>
      </c>
      <c r="AE46" s="76">
        <f>IF($D46=0,SUMIFS('RPS Targets (%)'!AV:AV,'RPS Targets (%)'!$B:$B,$A46)*INDEX('RPS-Applicable Sales %'!$B$3:$AF$52,MATCH($A46,'RPS-Applicable Sales %'!$A$3:$A$52,0),MATCH(AE$2,'RPS-Applicable Sales %'!$B$2:$AF$2,0))*$G46,SUMIFS('RPS Targets (%)'!AV:AV,'RPS Targets (%)'!$B:$B,$A46)*INDEX('RPS-Applicable Sales %'!$B$3:$AF$52,MATCH($A46,'RPS-Applicable Sales %'!$A$3:$A$52,0),MATCH(AE$2,'RPS-Applicable Sales %'!$B$2:$AF$2,0)))</f>
        <v>0</v>
      </c>
      <c r="AF46" s="76">
        <f>IF($D46=0,SUMIFS('RPS Targets (%)'!AW:AW,'RPS Targets (%)'!$B:$B,$A46)*INDEX('RPS-Applicable Sales %'!$B$3:$AF$52,MATCH($A46,'RPS-Applicable Sales %'!$A$3:$A$52,0),MATCH(AF$2,'RPS-Applicable Sales %'!$B$2:$AF$2,0))*$G46,SUMIFS('RPS Targets (%)'!AW:AW,'RPS Targets (%)'!$B:$B,$A46)*INDEX('RPS-Applicable Sales %'!$B$3:$AF$52,MATCH($A46,'RPS-Applicable Sales %'!$A$3:$A$52,0),MATCH(AF$2,'RPS-Applicable Sales %'!$B$2:$AF$2,0)))</f>
        <v>0</v>
      </c>
      <c r="AG46" s="76">
        <f>IF($D46=0,SUMIFS('RPS Targets (%)'!AX:AX,'RPS Targets (%)'!$B:$B,$A46)*INDEX('RPS-Applicable Sales %'!$B$3:$AF$52,MATCH($A46,'RPS-Applicable Sales %'!$A$3:$A$52,0),MATCH(AG$2,'RPS-Applicable Sales %'!$B$2:$AF$2,0))*$G46,SUMIFS('RPS Targets (%)'!AX:AX,'RPS Targets (%)'!$B:$B,$A46)*INDEX('RPS-Applicable Sales %'!$B$3:$AF$52,MATCH($A46,'RPS-Applicable Sales %'!$A$3:$A$52,0),MATCH(AG$2,'RPS-Applicable Sales %'!$B$2:$AF$2,0)))</f>
        <v>0</v>
      </c>
      <c r="AH46" s="76">
        <f>IF($D46=0,SUMIFS('RPS Targets (%)'!AY:AY,'RPS Targets (%)'!$B:$B,$A46)*INDEX('RPS-Applicable Sales %'!$B$3:$AF$52,MATCH($A46,'RPS-Applicable Sales %'!$A$3:$A$52,0),MATCH(AH$2,'RPS-Applicable Sales %'!$B$2:$AF$2,0))*$G46,SUMIFS('RPS Targets (%)'!AY:AY,'RPS Targets (%)'!$B:$B,$A46)*INDEX('RPS-Applicable Sales %'!$B$3:$AF$52,MATCH($A46,'RPS-Applicable Sales %'!$A$3:$A$52,0),MATCH(AH$2,'RPS-Applicable Sales %'!$B$2:$AF$2,0)))</f>
        <v>0</v>
      </c>
      <c r="AI46" s="76">
        <f>IF($D46=0,SUMIFS('RPS Targets (%)'!AZ:AZ,'RPS Targets (%)'!$B:$B,$A46)*INDEX('RPS-Applicable Sales %'!$B$3:$AF$52,MATCH($A46,'RPS-Applicable Sales %'!$A$3:$A$52,0),MATCH(AI$2,'RPS-Applicable Sales %'!$B$2:$AF$2,0))*$G46,SUMIFS('RPS Targets (%)'!AZ:AZ,'RPS Targets (%)'!$B:$B,$A46)*INDEX('RPS-Applicable Sales %'!$B$3:$AF$52,MATCH($A46,'RPS-Applicable Sales %'!$A$3:$A$52,0),MATCH(AI$2,'RPS-Applicable Sales %'!$B$2:$AF$2,0)))</f>
        <v>0</v>
      </c>
      <c r="AJ46" s="76">
        <f>IF($D46=0,SUMIFS('RPS Targets (%)'!BA:BA,'RPS Targets (%)'!$B:$B,$A46)*INDEX('RPS-Applicable Sales %'!$B$3:$AF$52,MATCH($A46,'RPS-Applicable Sales %'!$A$3:$A$52,0),MATCH(AJ$2,'RPS-Applicable Sales %'!$B$2:$AF$2,0))*$G46,SUMIFS('RPS Targets (%)'!BA:BA,'RPS Targets (%)'!$B:$B,$A46)*INDEX('RPS-Applicable Sales %'!$B$3:$AF$52,MATCH($A46,'RPS-Applicable Sales %'!$A$3:$A$52,0),MATCH(AJ$2,'RPS-Applicable Sales %'!$B$2:$AF$2,0)))</f>
        <v>0</v>
      </c>
      <c r="AK46" s="76">
        <f>IF($D46=0,SUMIFS('RPS Targets (%)'!BB:BB,'RPS Targets (%)'!$B:$B,$A46)*INDEX('RPS-Applicable Sales %'!$B$3:$AF$52,MATCH($A46,'RPS-Applicable Sales %'!$A$3:$A$52,0),MATCH(AK$2,'RPS-Applicable Sales %'!$B$2:$AF$2,0))*$G46,SUMIFS('RPS Targets (%)'!BB:BB,'RPS Targets (%)'!$B:$B,$A46)*INDEX('RPS-Applicable Sales %'!$B$3:$AF$52,MATCH($A46,'RPS-Applicable Sales %'!$A$3:$A$52,0),MATCH(AK$2,'RPS-Applicable Sales %'!$B$2:$AF$2,0)))</f>
        <v>0</v>
      </c>
      <c r="AL46" s="76">
        <f>IF($D46=0,SUMIFS('RPS Targets (%)'!BC:BC,'RPS Targets (%)'!$B:$B,$A46)*INDEX('RPS-Applicable Sales %'!$B$3:$AF$52,MATCH($A46,'RPS-Applicable Sales %'!$A$3:$A$52,0),MATCH(AL$2,'RPS-Applicable Sales %'!$B$2:$AF$2,0))*$G46,SUMIFS('RPS Targets (%)'!BC:BC,'RPS Targets (%)'!$B:$B,$A46)*INDEX('RPS-Applicable Sales %'!$B$3:$AF$52,MATCH($A46,'RPS-Applicable Sales %'!$A$3:$A$52,0),MATCH(AL$2,'RPS-Applicable Sales %'!$B$2:$AF$2,0)))</f>
        <v>0</v>
      </c>
    </row>
    <row r="47" spans="1:38" x14ac:dyDescent="0.25">
      <c r="A47" s="97" t="s">
        <v>122</v>
      </c>
      <c r="B47" s="97" t="b">
        <f>IFERROR(INDEX('RPS Targets (%)'!$A:$A,MATCH(A47,'RPS Targets (%)'!$B:$B,0)),FALSE)</f>
        <v>1</v>
      </c>
      <c r="C47" s="108">
        <f>MIN(SUMIFS('RPS-Applicable Sales'!C:C,'RPS-Applicable Sales'!$A:$A,$A47)/SUMIFS('Statewide Sales'!B:B,'Statewide Sales'!$A:$A,$A47),1)</f>
        <v>0.80464059903668594</v>
      </c>
      <c r="D47" s="115">
        <f t="shared" si="0"/>
        <v>1</v>
      </c>
      <c r="E47" s="76">
        <f>IF(B47=TRUE,SUMIFS('SY RPS values'!$J$27:$BG$27,'SY RPS values'!$J$1:$BG$1,A47),0)</f>
        <v>7.0858182006080225E-2</v>
      </c>
      <c r="F47" s="76">
        <f>SUMIFS('RPS Targets (%)'!Y:Y,'RPS Targets (%)'!$B:$B,$A47)</f>
        <v>0</v>
      </c>
      <c r="G47" s="108">
        <f t="shared" si="1"/>
        <v>0</v>
      </c>
      <c r="H47" s="103">
        <f>IF($D47=0,SUMIFS('RPS Targets (%)'!Y:Y,'RPS Targets (%)'!$B:$B,$A47)*INDEX('RPS-Applicable Sales %'!$B$3:$AF$52,MATCH($A47,'RPS-Applicable Sales %'!$A$3:$A$52,0),MATCH(H$2,'RPS-Applicable Sales %'!$B$2:$AF$2,0))*$G47,SUMIFS('RPS Targets (%)'!Y:Y,'RPS Targets (%)'!$B:$B,$A47)*INDEX('RPS-Applicable Sales %'!$B$3:$AF$52,MATCH($A47,'RPS-Applicable Sales %'!$A$3:$A$52,0),MATCH(H$2,'RPS-Applicable Sales %'!$B$2:$AF$2,0)))</f>
        <v>0</v>
      </c>
      <c r="I47" s="76">
        <f>IF($D47=0,SUMIFS('RPS Targets (%)'!Z:Z,'RPS Targets (%)'!$B:$B,$A47)*INDEX('RPS-Applicable Sales %'!$B$3:$AF$52,MATCH($A47,'RPS-Applicable Sales %'!$A$3:$A$52,0),MATCH(I$2,'RPS-Applicable Sales %'!$B$2:$AF$2,0))*$G47,SUMIFS('RPS Targets (%)'!Z:Z,'RPS Targets (%)'!$B:$B,$A47)*INDEX('RPS-Applicable Sales %'!$B$3:$AF$52,MATCH($A47,'RPS-Applicable Sales %'!$A$3:$A$52,0),MATCH(I$2,'RPS-Applicable Sales %'!$B$2:$AF$2,0)))</f>
        <v>6.7654583891615147E-2</v>
      </c>
      <c r="J47" s="76">
        <f>IF($D47=0,SUMIFS('RPS Targets (%)'!AA:AA,'RPS Targets (%)'!$B:$B,$A47)*INDEX('RPS-Applicable Sales %'!$B$3:$AF$52,MATCH($A47,'RPS-Applicable Sales %'!$A$3:$A$52,0),MATCH(J$2,'RPS-Applicable Sales %'!$B$2:$AF$2,0))*$G47,SUMIFS('RPS Targets (%)'!AA:AA,'RPS Targets (%)'!$B:$B,$A47)*INDEX('RPS-Applicable Sales %'!$B$3:$AF$52,MATCH($A47,'RPS-Applicable Sales %'!$A$3:$A$52,0),MATCH(J$2,'RPS-Applicable Sales %'!$B$2:$AF$2,0)))</f>
        <v>7.981949670086412E-2</v>
      </c>
      <c r="K47" s="76">
        <f>IF($D47=0,SUMIFS('RPS Targets (%)'!AB:AB,'RPS Targets (%)'!$B:$B,$A47)*INDEX('RPS-Applicable Sales %'!$B$3:$AF$52,MATCH($A47,'RPS-Applicable Sales %'!$A$3:$A$52,0),MATCH(K$2,'RPS-Applicable Sales %'!$B$2:$AF$2,0))*$G47,SUMIFS('RPS Targets (%)'!AB:AB,'RPS Targets (%)'!$B:$B,$A47)*INDEX('RPS-Applicable Sales %'!$B$3:$AF$52,MATCH($A47,'RPS-Applicable Sales %'!$A$3:$A$52,0),MATCH(K$2,'RPS-Applicable Sales %'!$B$2:$AF$2,0)))</f>
        <v>9.3793954262883547E-2</v>
      </c>
      <c r="L47" s="76">
        <f>IF($D47=0,SUMIFS('RPS Targets (%)'!AC:AC,'RPS Targets (%)'!$B:$B,$A47)*INDEX('RPS-Applicable Sales %'!$B$3:$AF$52,MATCH($A47,'RPS-Applicable Sales %'!$A$3:$A$52,0),MATCH(L$2,'RPS-Applicable Sales %'!$B$2:$AF$2,0))*$G47,SUMIFS('RPS Targets (%)'!AC:AC,'RPS Targets (%)'!$B:$B,$A47)*INDEX('RPS-Applicable Sales %'!$B$3:$AF$52,MATCH($A47,'RPS-Applicable Sales %'!$A$3:$A$52,0),MATCH(L$2,'RPS-Applicable Sales %'!$B$2:$AF$2,0)))</f>
        <v>0.10906712347353396</v>
      </c>
      <c r="M47" s="76">
        <f>IF($D47=0,SUMIFS('RPS Targets (%)'!AD:AD,'RPS Targets (%)'!$B:$B,$A47)*INDEX('RPS-Applicable Sales %'!$B$3:$AF$52,MATCH($A47,'RPS-Applicable Sales %'!$A$3:$A$52,0),MATCH(M$2,'RPS-Applicable Sales %'!$B$2:$AF$2,0))*$G47,SUMIFS('RPS Targets (%)'!AD:AD,'RPS Targets (%)'!$B:$B,$A47)*INDEX('RPS-Applicable Sales %'!$B$3:$AF$52,MATCH($A47,'RPS-Applicable Sales %'!$A$3:$A$52,0),MATCH(M$2,'RPS-Applicable Sales %'!$B$2:$AF$2,0)))</f>
        <v>0.12679504126215682</v>
      </c>
      <c r="N47" s="76">
        <f>IF($D47=0,SUMIFS('RPS Targets (%)'!AE:AE,'RPS Targets (%)'!$B:$B,$A47)*INDEX('RPS-Applicable Sales %'!$B$3:$AF$52,MATCH($A47,'RPS-Applicable Sales %'!$A$3:$A$52,0),MATCH(N$2,'RPS-Applicable Sales %'!$B$2:$AF$2,0))*$G47,SUMIFS('RPS Targets (%)'!AE:AE,'RPS Targets (%)'!$B:$B,$A47)*INDEX('RPS-Applicable Sales %'!$B$3:$AF$52,MATCH($A47,'RPS-Applicable Sales %'!$A$3:$A$52,0),MATCH(N$2,'RPS-Applicable Sales %'!$B$2:$AF$2,0)))</f>
        <v>0.14345200947930481</v>
      </c>
      <c r="O47" s="76">
        <f>IF($D47=0,SUMIFS('RPS Targets (%)'!AF:AF,'RPS Targets (%)'!$B:$B,$A47)*INDEX('RPS-Applicable Sales %'!$B$3:$AF$52,MATCH($A47,'RPS-Applicable Sales %'!$A$3:$A$52,0),MATCH(O$2,'RPS-Applicable Sales %'!$B$2:$AF$2,0))*$G47,SUMIFS('RPS Targets (%)'!AF:AF,'RPS Targets (%)'!$B:$B,$A47)*INDEX('RPS-Applicable Sales %'!$B$3:$AF$52,MATCH($A47,'RPS-Applicable Sales %'!$A$3:$A$52,0),MATCH(O$2,'RPS-Applicable Sales %'!$B$2:$AF$2,0)))</f>
        <v>0.16073636402145766</v>
      </c>
      <c r="P47" s="76">
        <f>IF($D47=0,SUMIFS('RPS Targets (%)'!AG:AG,'RPS Targets (%)'!$B:$B,$A47)*INDEX('RPS-Applicable Sales %'!$B$3:$AF$52,MATCH($A47,'RPS-Applicable Sales %'!$A$3:$A$52,0),MATCH(P$2,'RPS-Applicable Sales %'!$B$2:$AF$2,0))*$G47,SUMIFS('RPS Targets (%)'!AG:AG,'RPS Targets (%)'!$B:$B,$A47)*INDEX('RPS-Applicable Sales %'!$B$3:$AF$52,MATCH($A47,'RPS-Applicable Sales %'!$A$3:$A$52,0),MATCH(P$2,'RPS-Applicable Sales %'!$B$2:$AF$2,0)))</f>
        <v>0.1787451935845594</v>
      </c>
      <c r="Q47" s="76">
        <f>IF($D47=0,SUMIFS('RPS Targets (%)'!AH:AH,'RPS Targets (%)'!$B:$B,$A47)*INDEX('RPS-Applicable Sales %'!$B$3:$AF$52,MATCH($A47,'RPS-Applicable Sales %'!$A$3:$A$52,0),MATCH(Q$2,'RPS-Applicable Sales %'!$B$2:$AF$2,0))*$G47,SUMIFS('RPS Targets (%)'!AH:AH,'RPS Targets (%)'!$B:$B,$A47)*INDEX('RPS-Applicable Sales %'!$B$3:$AF$52,MATCH($A47,'RPS-Applicable Sales %'!$A$3:$A$52,0),MATCH(Q$2,'RPS-Applicable Sales %'!$B$2:$AF$2,0)))</f>
        <v>0.19571300302188543</v>
      </c>
      <c r="R47" s="76">
        <f>IF($D47=0,SUMIFS('RPS Targets (%)'!AI:AI,'RPS Targets (%)'!$B:$B,$A47)*INDEX('RPS-Applicable Sales %'!$B$3:$AF$52,MATCH($A47,'RPS-Applicable Sales %'!$A$3:$A$52,0),MATCH(R$2,'RPS-Applicable Sales %'!$B$2:$AF$2,0))*$G47,SUMIFS('RPS Targets (%)'!AI:AI,'RPS Targets (%)'!$B:$B,$A47)*INDEX('RPS-Applicable Sales %'!$B$3:$AF$52,MATCH($A47,'RPS-Applicable Sales %'!$A$3:$A$52,0),MATCH(R$2,'RPS-Applicable Sales %'!$B$2:$AF$2,0)))</f>
        <v>0.21279486442795689</v>
      </c>
      <c r="S47" s="76">
        <f>IF($D47=0,SUMIFS('RPS Targets (%)'!AJ:AJ,'RPS Targets (%)'!$B:$B,$A47)*INDEX('RPS-Applicable Sales %'!$B$3:$AF$52,MATCH($A47,'RPS-Applicable Sales %'!$A$3:$A$52,0),MATCH(S$2,'RPS-Applicable Sales %'!$B$2:$AF$2,0))*$G47,SUMIFS('RPS Targets (%)'!AJ:AJ,'RPS Targets (%)'!$B:$B,$A47)*INDEX('RPS-Applicable Sales %'!$B$3:$AF$52,MATCH($A47,'RPS-Applicable Sales %'!$A$3:$A$52,0),MATCH(S$2,'RPS-Applicable Sales %'!$B$2:$AF$2,0)))</f>
        <v>0.23454784431313971</v>
      </c>
      <c r="T47" s="76">
        <f>IF($D47=0,SUMIFS('RPS Targets (%)'!AK:AK,'RPS Targets (%)'!$B:$B,$A47)*INDEX('RPS-Applicable Sales %'!$B$3:$AF$52,MATCH($A47,'RPS-Applicable Sales %'!$A$3:$A$52,0),MATCH(T$2,'RPS-Applicable Sales %'!$B$2:$AF$2,0))*$G47,SUMIFS('RPS Targets (%)'!AK:AK,'RPS Targets (%)'!$B:$B,$A47)*INDEX('RPS-Applicable Sales %'!$B$3:$AF$52,MATCH($A47,'RPS-Applicable Sales %'!$A$3:$A$52,0),MATCH(T$2,'RPS-Applicable Sales %'!$B$2:$AF$2,0)))</f>
        <v>0.25566771649900127</v>
      </c>
      <c r="U47" s="76">
        <f>IF($D47=0,SUMIFS('RPS Targets (%)'!AL:AL,'RPS Targets (%)'!$B:$B,$A47)*INDEX('RPS-Applicable Sales %'!$B$3:$AF$52,MATCH($A47,'RPS-Applicable Sales %'!$A$3:$A$52,0),MATCH(U$2,'RPS-Applicable Sales %'!$B$2:$AF$2,0))*$G47,SUMIFS('RPS Targets (%)'!AL:AL,'RPS Targets (%)'!$B:$B,$A47)*INDEX('RPS-Applicable Sales %'!$B$3:$AF$52,MATCH($A47,'RPS-Applicable Sales %'!$A$3:$A$52,0),MATCH(U$2,'RPS-Applicable Sales %'!$B$2:$AF$2,0)))</f>
        <v>0.27285644994032476</v>
      </c>
      <c r="V47" s="76">
        <f>IF($D47=0,SUMIFS('RPS Targets (%)'!AM:AM,'RPS Targets (%)'!$B:$B,$A47)*INDEX('RPS-Applicable Sales %'!$B$3:$AF$52,MATCH($A47,'RPS-Applicable Sales %'!$A$3:$A$52,0),MATCH(V$2,'RPS-Applicable Sales %'!$B$2:$AF$2,0))*$G47,SUMIFS('RPS Targets (%)'!AM:AM,'RPS Targets (%)'!$B:$B,$A47)*INDEX('RPS-Applicable Sales %'!$B$3:$AF$52,MATCH($A47,'RPS-Applicable Sales %'!$A$3:$A$52,0),MATCH(V$2,'RPS-Applicable Sales %'!$B$2:$AF$2,0)))</f>
        <v>0.29073478459660113</v>
      </c>
      <c r="W47" s="76">
        <f>IF($D47=0,SUMIFS('RPS Targets (%)'!AN:AN,'RPS Targets (%)'!$B:$B,$A47)*INDEX('RPS-Applicable Sales %'!$B$3:$AF$52,MATCH($A47,'RPS-Applicable Sales %'!$A$3:$A$52,0),MATCH(W$2,'RPS-Applicable Sales %'!$B$2:$AF$2,0))*$G47,SUMIFS('RPS Targets (%)'!AN:AN,'RPS Targets (%)'!$B:$B,$A47)*INDEX('RPS-Applicable Sales %'!$B$3:$AF$52,MATCH($A47,'RPS-Applicable Sales %'!$A$3:$A$52,0),MATCH(W$2,'RPS-Applicable Sales %'!$B$2:$AF$2,0)))</f>
        <v>0.31269531046668225</v>
      </c>
      <c r="X47" s="76">
        <f>IF($D47=0,SUMIFS('RPS Targets (%)'!AO:AO,'RPS Targets (%)'!$B:$B,$A47)*INDEX('RPS-Applicable Sales %'!$B$3:$AF$52,MATCH($A47,'RPS-Applicable Sales %'!$A$3:$A$52,0),MATCH(X$2,'RPS-Applicable Sales %'!$B$2:$AF$2,0))*$G47,SUMIFS('RPS Targets (%)'!AO:AO,'RPS Targets (%)'!$B:$B,$A47)*INDEX('RPS-Applicable Sales %'!$B$3:$AF$52,MATCH($A47,'RPS-Applicable Sales %'!$A$3:$A$52,0),MATCH(X$2,'RPS-Applicable Sales %'!$B$2:$AF$2,0)))</f>
        <v>0.34018324777082282</v>
      </c>
      <c r="Y47" s="76">
        <f>IF($D47=0,SUMIFS('RPS Targets (%)'!AP:AP,'RPS Targets (%)'!$B:$B,$A47)*INDEX('RPS-Applicable Sales %'!$B$3:$AF$52,MATCH($A47,'RPS-Applicable Sales %'!$A$3:$A$52,0),MATCH(Y$2,'RPS-Applicable Sales %'!$B$2:$AF$2,0))*$G47,SUMIFS('RPS Targets (%)'!AP:AP,'RPS Targets (%)'!$B:$B,$A47)*INDEX('RPS-Applicable Sales %'!$B$3:$AF$52,MATCH($A47,'RPS-Applicable Sales %'!$A$3:$A$52,0),MATCH(Y$2,'RPS-Applicable Sales %'!$B$2:$AF$2,0)))</f>
        <v>0.35870183079941104</v>
      </c>
      <c r="Z47" s="76">
        <f>IF($D47=0,SUMIFS('RPS Targets (%)'!AQ:AQ,'RPS Targets (%)'!$B:$B,$A47)*INDEX('RPS-Applicable Sales %'!$B$3:$AF$52,MATCH($A47,'RPS-Applicable Sales %'!$A$3:$A$52,0),MATCH(Z$2,'RPS-Applicable Sales %'!$B$2:$AF$2,0))*$G47,SUMIFS('RPS Targets (%)'!AQ:AQ,'RPS Targets (%)'!$B:$B,$A47)*INDEX('RPS-Applicable Sales %'!$B$3:$AF$52,MATCH($A47,'RPS-Applicable Sales %'!$A$3:$A$52,0),MATCH(Z$2,'RPS-Applicable Sales %'!$B$2:$AF$2,0)))</f>
        <v>0.38203571278860748</v>
      </c>
      <c r="AA47" s="76">
        <f>IF($D47=0,SUMIFS('RPS Targets (%)'!AR:AR,'RPS Targets (%)'!$B:$B,$A47)*INDEX('RPS-Applicable Sales %'!$B$3:$AF$52,MATCH($A47,'RPS-Applicable Sales %'!$A$3:$A$52,0),MATCH(AA$2,'RPS-Applicable Sales %'!$B$2:$AF$2,0))*$G47,SUMIFS('RPS Targets (%)'!AR:AR,'RPS Targets (%)'!$B:$B,$A47)*INDEX('RPS-Applicable Sales %'!$B$3:$AF$52,MATCH($A47,'RPS-Applicable Sales %'!$A$3:$A$52,0),MATCH(AA$2,'RPS-Applicable Sales %'!$B$2:$AF$2,0)))</f>
        <v>0.40589645322999912</v>
      </c>
      <c r="AB47" s="76">
        <f>IF($D47=0,SUMIFS('RPS Targets (%)'!AS:AS,'RPS Targets (%)'!$B:$B,$A47)*INDEX('RPS-Applicable Sales %'!$B$3:$AF$52,MATCH($A47,'RPS-Applicable Sales %'!$A$3:$A$52,0),MATCH(AB$2,'RPS-Applicable Sales %'!$B$2:$AF$2,0))*$G47,SUMIFS('RPS Targets (%)'!AS:AS,'RPS Targets (%)'!$B:$B,$A47)*INDEX('RPS-Applicable Sales %'!$B$3:$AF$52,MATCH($A47,'RPS-Applicable Sales %'!$A$3:$A$52,0),MATCH(AB$2,'RPS-Applicable Sales %'!$B$2:$AF$2,0)))</f>
        <v>0.43015079151790375</v>
      </c>
      <c r="AC47" s="76">
        <f>IF($D47=0,SUMIFS('RPS Targets (%)'!AT:AT,'RPS Targets (%)'!$B:$B,$A47)*INDEX('RPS-Applicable Sales %'!$B$3:$AF$52,MATCH($A47,'RPS-Applicable Sales %'!$A$3:$A$52,0),MATCH(AC$2,'RPS-Applicable Sales %'!$B$2:$AF$2,0))*$G47,SUMIFS('RPS Targets (%)'!AT:AT,'RPS Targets (%)'!$B:$B,$A47)*INDEX('RPS-Applicable Sales %'!$B$3:$AF$52,MATCH($A47,'RPS-Applicable Sales %'!$A$3:$A$52,0),MATCH(AC$2,'RPS-Applicable Sales %'!$B$2:$AF$2,0)))</f>
        <v>0.45333747542089131</v>
      </c>
      <c r="AD47" s="76">
        <f>IF($D47=0,SUMIFS('RPS Targets (%)'!AU:AU,'RPS Targets (%)'!$B:$B,$A47)*INDEX('RPS-Applicable Sales %'!$B$3:$AF$52,MATCH($A47,'RPS-Applicable Sales %'!$A$3:$A$52,0),MATCH(AD$2,'RPS-Applicable Sales %'!$B$2:$AF$2,0))*$G47,SUMIFS('RPS Targets (%)'!AU:AU,'RPS Targets (%)'!$B:$B,$A47)*INDEX('RPS-Applicable Sales %'!$B$3:$AF$52,MATCH($A47,'RPS-Applicable Sales %'!$A$3:$A$52,0),MATCH(AD$2,'RPS-Applicable Sales %'!$B$2:$AF$2,0)))</f>
        <v>0.4766445041258065</v>
      </c>
      <c r="AE47" s="76">
        <f>IF($D47=0,SUMIFS('RPS Targets (%)'!AV:AV,'RPS Targets (%)'!$B:$B,$A47)*INDEX('RPS-Applicable Sales %'!$B$3:$AF$52,MATCH($A47,'RPS-Applicable Sales %'!$A$3:$A$52,0),MATCH(AE$2,'RPS-Applicable Sales %'!$B$2:$AF$2,0))*$G47,SUMIFS('RPS Targets (%)'!AV:AV,'RPS Targets (%)'!$B:$B,$A47)*INDEX('RPS-Applicable Sales %'!$B$3:$AF$52,MATCH($A47,'RPS-Applicable Sales %'!$A$3:$A$52,0),MATCH(AE$2,'RPS-Applicable Sales %'!$B$2:$AF$2,0)))</f>
        <v>0.49977544302324478</v>
      </c>
      <c r="AF47" s="76">
        <f>IF($D47=0,SUMIFS('RPS Targets (%)'!AW:AW,'RPS Targets (%)'!$B:$B,$A47)*INDEX('RPS-Applicable Sales %'!$B$3:$AF$52,MATCH($A47,'RPS-Applicable Sales %'!$A$3:$A$52,0),MATCH(AF$2,'RPS-Applicable Sales %'!$B$2:$AF$2,0))*$G47,SUMIFS('RPS Targets (%)'!AW:AW,'RPS Targets (%)'!$B:$B,$A47)*INDEX('RPS-Applicable Sales %'!$B$3:$AF$52,MATCH($A47,'RPS-Applicable Sales %'!$A$3:$A$52,0),MATCH(AF$2,'RPS-Applicable Sales %'!$B$2:$AF$2,0)))</f>
        <v>0.52284756944390731</v>
      </c>
      <c r="AG47" s="76">
        <f>IF($D47=0,SUMIFS('RPS Targets (%)'!AX:AX,'RPS Targets (%)'!$B:$B,$A47)*INDEX('RPS-Applicable Sales %'!$B$3:$AF$52,MATCH($A47,'RPS-Applicable Sales %'!$A$3:$A$52,0),MATCH(AG$2,'RPS-Applicable Sales %'!$B$2:$AF$2,0))*$G47,SUMIFS('RPS Targets (%)'!AX:AX,'RPS Targets (%)'!$B:$B,$A47)*INDEX('RPS-Applicable Sales %'!$B$3:$AF$52,MATCH($A47,'RPS-Applicable Sales %'!$A$3:$A$52,0),MATCH(AG$2,'RPS-Applicable Sales %'!$B$2:$AF$2,0)))</f>
        <v>0.5510377374385963</v>
      </c>
      <c r="AH47" s="76">
        <f>IF($D47=0,SUMIFS('RPS Targets (%)'!AY:AY,'RPS Targets (%)'!$B:$B,$A47)*INDEX('RPS-Applicable Sales %'!$B$3:$AF$52,MATCH($A47,'RPS-Applicable Sales %'!$A$3:$A$52,0),MATCH(AH$2,'RPS-Applicable Sales %'!$B$2:$AF$2,0))*$G47,SUMIFS('RPS Targets (%)'!AY:AY,'RPS Targets (%)'!$B:$B,$A47)*INDEX('RPS-Applicable Sales %'!$B$3:$AF$52,MATCH($A47,'RPS-Applicable Sales %'!$A$3:$A$52,0),MATCH(AH$2,'RPS-Applicable Sales %'!$B$2:$AF$2,0)))</f>
        <v>0.55741717057538809</v>
      </c>
      <c r="AI47" s="76">
        <f>IF($D47=0,SUMIFS('RPS Targets (%)'!AZ:AZ,'RPS Targets (%)'!$B:$B,$A47)*INDEX('RPS-Applicable Sales %'!$B$3:$AF$52,MATCH($A47,'RPS-Applicable Sales %'!$A$3:$A$52,0),MATCH(AI$2,'RPS-Applicable Sales %'!$B$2:$AF$2,0))*$G47,SUMIFS('RPS Targets (%)'!AZ:AZ,'RPS Targets (%)'!$B:$B,$A47)*INDEX('RPS-Applicable Sales %'!$B$3:$AF$52,MATCH($A47,'RPS-Applicable Sales %'!$A$3:$A$52,0),MATCH(AI$2,'RPS-Applicable Sales %'!$B$2:$AF$2,0)))</f>
        <v>0.56383958119130984</v>
      </c>
      <c r="AJ47" s="76">
        <f>IF($D47=0,SUMIFS('RPS Targets (%)'!BA:BA,'RPS Targets (%)'!$B:$B,$A47)*INDEX('RPS-Applicable Sales %'!$B$3:$AF$52,MATCH($A47,'RPS-Applicable Sales %'!$A$3:$A$52,0),MATCH(AJ$2,'RPS-Applicable Sales %'!$B$2:$AF$2,0))*$G47,SUMIFS('RPS Targets (%)'!BA:BA,'RPS Targets (%)'!$B:$B,$A47)*INDEX('RPS-Applicable Sales %'!$B$3:$AF$52,MATCH($A47,'RPS-Applicable Sales %'!$A$3:$A$52,0),MATCH(AJ$2,'RPS-Applicable Sales %'!$B$2:$AF$2,0)))</f>
        <v>0.57021813264921795</v>
      </c>
      <c r="AK47" s="76">
        <f>IF($D47=0,SUMIFS('RPS Targets (%)'!BB:BB,'RPS Targets (%)'!$B:$B,$A47)*INDEX('RPS-Applicable Sales %'!$B$3:$AF$52,MATCH($A47,'RPS-Applicable Sales %'!$A$3:$A$52,0),MATCH(AK$2,'RPS-Applicable Sales %'!$B$2:$AF$2,0))*$G47,SUMIFS('RPS Targets (%)'!BB:BB,'RPS Targets (%)'!$B:$B,$A47)*INDEX('RPS-Applicable Sales %'!$B$3:$AF$52,MATCH($A47,'RPS-Applicable Sales %'!$A$3:$A$52,0),MATCH(AK$2,'RPS-Applicable Sales %'!$B$2:$AF$2,0)))</f>
        <v>0.57718361742182522</v>
      </c>
      <c r="AL47" s="76">
        <f>IF($D47=0,SUMIFS('RPS Targets (%)'!BC:BC,'RPS Targets (%)'!$B:$B,$A47)*INDEX('RPS-Applicable Sales %'!$B$3:$AF$52,MATCH($A47,'RPS-Applicable Sales %'!$A$3:$A$52,0),MATCH(AL$2,'RPS-Applicable Sales %'!$B$2:$AF$2,0))*$G47,SUMIFS('RPS Targets (%)'!BC:BC,'RPS Targets (%)'!$B:$B,$A47)*INDEX('RPS-Applicable Sales %'!$B$3:$AF$52,MATCH($A47,'RPS-Applicable Sales %'!$A$3:$A$52,0),MATCH(AL$2,'RPS-Applicable Sales %'!$B$2:$AF$2,0)))</f>
        <v>0.58366103080632958</v>
      </c>
    </row>
    <row r="48" spans="1:38" x14ac:dyDescent="0.25">
      <c r="A48" s="97" t="s">
        <v>119</v>
      </c>
      <c r="B48" s="97" t="b">
        <f>IFERROR(INDEX('RPS Targets (%)'!$A:$A,MATCH(A48,'RPS Targets (%)'!$B:$B,0)),FALSE)</f>
        <v>1</v>
      </c>
      <c r="C48" s="108">
        <f>MIN(SUMIFS('RPS-Applicable Sales'!C:C,'RPS-Applicable Sales'!$A:$A,$A48)/SUMIFS('Statewide Sales'!B:B,'Statewide Sales'!$A:$A,$A48),1)</f>
        <v>1</v>
      </c>
      <c r="D48" s="115">
        <f t="shared" si="0"/>
        <v>0</v>
      </c>
      <c r="E48" s="76">
        <f>IF(B48=TRUE,SUMIFS('SY RPS values'!$J$27:$BG$27,'SY RPS values'!$J$1:$BG$1,A48),0)</f>
        <v>0.99835134221368182</v>
      </c>
      <c r="F48" s="76">
        <f>SUMIFS('RPS Targets (%)'!Y:Y,'RPS Targets (%)'!$B:$B,$A48)</f>
        <v>0.59000000000000008</v>
      </c>
      <c r="G48" s="108">
        <f t="shared" si="1"/>
        <v>1</v>
      </c>
      <c r="H48" s="103">
        <f>IF($D48=0,SUMIFS('RPS Targets (%)'!Y:Y,'RPS Targets (%)'!$B:$B,$A48)*INDEX('RPS-Applicable Sales %'!$B$3:$AF$52,MATCH($A48,'RPS-Applicable Sales %'!$A$3:$A$52,0),MATCH(H$2,'RPS-Applicable Sales %'!$B$2:$AF$2,0))*$G48,SUMIFS('RPS Targets (%)'!Y:Y,'RPS Targets (%)'!$B:$B,$A48)*INDEX('RPS-Applicable Sales %'!$B$3:$AF$52,MATCH($A48,'RPS-Applicable Sales %'!$A$3:$A$52,0),MATCH(H$2,'RPS-Applicable Sales %'!$B$2:$AF$2,0)))</f>
        <v>0.59000000000000008</v>
      </c>
      <c r="I48" s="76">
        <f>IF($D48=0,SUMIFS('RPS Targets (%)'!Z:Z,'RPS Targets (%)'!$B:$B,$A48)*INDEX('RPS-Applicable Sales %'!$B$3:$AF$52,MATCH($A48,'RPS-Applicable Sales %'!$A$3:$A$52,0),MATCH(I$2,'RPS-Applicable Sales %'!$B$2:$AF$2,0))*$G48,SUMIFS('RPS Targets (%)'!Z:Z,'RPS Targets (%)'!$B:$B,$A48)*INDEX('RPS-Applicable Sales %'!$B$3:$AF$52,MATCH($A48,'RPS-Applicable Sales %'!$A$3:$A$52,0),MATCH(I$2,'RPS-Applicable Sales %'!$B$2:$AF$2,0)))</f>
        <v>0.59000000000000008</v>
      </c>
      <c r="J48" s="76">
        <f>IF($D48=0,SUMIFS('RPS Targets (%)'!AA:AA,'RPS Targets (%)'!$B:$B,$A48)*INDEX('RPS-Applicable Sales %'!$B$3:$AF$52,MATCH($A48,'RPS-Applicable Sales %'!$A$3:$A$52,0),MATCH(J$2,'RPS-Applicable Sales %'!$B$2:$AF$2,0))*$G48,SUMIFS('RPS Targets (%)'!AA:AA,'RPS Targets (%)'!$B:$B,$A48)*INDEX('RPS-Applicable Sales %'!$B$3:$AF$52,MATCH($A48,'RPS-Applicable Sales %'!$A$3:$A$52,0),MATCH(J$2,'RPS-Applicable Sales %'!$B$2:$AF$2,0)))</f>
        <v>0.57240116692921694</v>
      </c>
      <c r="K48" s="76">
        <f>IF($D48=0,SUMIFS('RPS Targets (%)'!AB:AB,'RPS Targets (%)'!$B:$B,$A48)*INDEX('RPS-Applicable Sales %'!$B$3:$AF$52,MATCH($A48,'RPS-Applicable Sales %'!$A$3:$A$52,0),MATCH(K$2,'RPS-Applicable Sales %'!$B$2:$AF$2,0))*$G48,SUMIFS('RPS Targets (%)'!AB:AB,'RPS Targets (%)'!$B:$B,$A48)*INDEX('RPS-Applicable Sales %'!$B$3:$AF$52,MATCH($A48,'RPS-Applicable Sales %'!$A$3:$A$52,0),MATCH(K$2,'RPS-Applicable Sales %'!$B$2:$AF$2,0)))</f>
        <v>0.63000000000000012</v>
      </c>
      <c r="L48" s="76">
        <f>IF($D48=0,SUMIFS('RPS Targets (%)'!AC:AC,'RPS Targets (%)'!$B:$B,$A48)*INDEX('RPS-Applicable Sales %'!$B$3:$AF$52,MATCH($A48,'RPS-Applicable Sales %'!$A$3:$A$52,0),MATCH(L$2,'RPS-Applicable Sales %'!$B$2:$AF$2,0))*$G48,SUMIFS('RPS Targets (%)'!AC:AC,'RPS Targets (%)'!$B:$B,$A48)*INDEX('RPS-Applicable Sales %'!$B$3:$AF$52,MATCH($A48,'RPS-Applicable Sales %'!$A$3:$A$52,0),MATCH(L$2,'RPS-Applicable Sales %'!$B$2:$AF$2,0)))</f>
        <v>0.62404869800454332</v>
      </c>
      <c r="M48" s="76">
        <f>IF($D48=0,SUMIFS('RPS Targets (%)'!AD:AD,'RPS Targets (%)'!$B:$B,$A48)*INDEX('RPS-Applicable Sales %'!$B$3:$AF$52,MATCH($A48,'RPS-Applicable Sales %'!$A$3:$A$52,0),MATCH(M$2,'RPS-Applicable Sales %'!$B$2:$AF$2,0))*$G48,SUMIFS('RPS Targets (%)'!AD:AD,'RPS Targets (%)'!$B:$B,$A48)*INDEX('RPS-Applicable Sales %'!$B$3:$AF$52,MATCH($A48,'RPS-Applicable Sales %'!$A$3:$A$52,0),MATCH(M$2,'RPS-Applicable Sales %'!$B$2:$AF$2,0)))</f>
        <v>0.62938817504128886</v>
      </c>
      <c r="N48" s="76">
        <f>IF($D48=0,SUMIFS('RPS Targets (%)'!AE:AE,'RPS Targets (%)'!$B:$B,$A48)*INDEX('RPS-Applicable Sales %'!$B$3:$AF$52,MATCH($A48,'RPS-Applicable Sales %'!$A$3:$A$52,0),MATCH(N$2,'RPS-Applicable Sales %'!$B$2:$AF$2,0))*$G48,SUMIFS('RPS Targets (%)'!AE:AE,'RPS Targets (%)'!$B:$B,$A48)*INDEX('RPS-Applicable Sales %'!$B$3:$AF$52,MATCH($A48,'RPS-Applicable Sales %'!$A$3:$A$52,0),MATCH(N$2,'RPS-Applicable Sales %'!$B$2:$AF$2,0)))</f>
        <v>0.66882147739687059</v>
      </c>
      <c r="O48" s="76">
        <f>IF($D48=0,SUMIFS('RPS Targets (%)'!AF:AF,'RPS Targets (%)'!$B:$B,$A48)*INDEX('RPS-Applicable Sales %'!$B$3:$AF$52,MATCH($A48,'RPS-Applicable Sales %'!$A$3:$A$52,0),MATCH(O$2,'RPS-Applicable Sales %'!$B$2:$AF$2,0))*$G48,SUMIFS('RPS Targets (%)'!AF:AF,'RPS Targets (%)'!$B:$B,$A48)*INDEX('RPS-Applicable Sales %'!$B$3:$AF$52,MATCH($A48,'RPS-Applicable Sales %'!$A$3:$A$52,0),MATCH(O$2,'RPS-Applicable Sales %'!$B$2:$AF$2,0)))</f>
        <v>0.67000000000000015</v>
      </c>
      <c r="P48" s="76">
        <f>IF($D48=0,SUMIFS('RPS Targets (%)'!AG:AG,'RPS Targets (%)'!$B:$B,$A48)*INDEX('RPS-Applicable Sales %'!$B$3:$AF$52,MATCH($A48,'RPS-Applicable Sales %'!$A$3:$A$52,0),MATCH(P$2,'RPS-Applicable Sales %'!$B$2:$AF$2,0))*$G48,SUMIFS('RPS Targets (%)'!AG:AG,'RPS Targets (%)'!$B:$B,$A48)*INDEX('RPS-Applicable Sales %'!$B$3:$AF$52,MATCH($A48,'RPS-Applicable Sales %'!$A$3:$A$52,0),MATCH(P$2,'RPS-Applicable Sales %'!$B$2:$AF$2,0)))</f>
        <v>0.67000000000000015</v>
      </c>
      <c r="Q48" s="76">
        <f>IF($D48=0,SUMIFS('RPS Targets (%)'!AH:AH,'RPS Targets (%)'!$B:$B,$A48)*INDEX('RPS-Applicable Sales %'!$B$3:$AF$52,MATCH($A48,'RPS-Applicable Sales %'!$A$3:$A$52,0),MATCH(Q$2,'RPS-Applicable Sales %'!$B$2:$AF$2,0))*$G48,SUMIFS('RPS Targets (%)'!AH:AH,'RPS Targets (%)'!$B:$B,$A48)*INDEX('RPS-Applicable Sales %'!$B$3:$AF$52,MATCH($A48,'RPS-Applicable Sales %'!$A$3:$A$52,0),MATCH(Q$2,'RPS-Applicable Sales %'!$B$2:$AF$2,0)))</f>
        <v>0.71000000000000019</v>
      </c>
      <c r="R48" s="76">
        <f>IF($D48=0,SUMIFS('RPS Targets (%)'!AI:AI,'RPS Targets (%)'!$B:$B,$A48)*INDEX('RPS-Applicable Sales %'!$B$3:$AF$52,MATCH($A48,'RPS-Applicable Sales %'!$A$3:$A$52,0),MATCH(R$2,'RPS-Applicable Sales %'!$B$2:$AF$2,0))*$G48,SUMIFS('RPS Targets (%)'!AI:AI,'RPS Targets (%)'!$B:$B,$A48)*INDEX('RPS-Applicable Sales %'!$B$3:$AF$52,MATCH($A48,'RPS-Applicable Sales %'!$A$3:$A$52,0),MATCH(R$2,'RPS-Applicable Sales %'!$B$2:$AF$2,0)))</f>
        <v>0.71000000000000019</v>
      </c>
      <c r="S48" s="76">
        <f>IF($D48=0,SUMIFS('RPS Targets (%)'!AJ:AJ,'RPS Targets (%)'!$B:$B,$A48)*INDEX('RPS-Applicable Sales %'!$B$3:$AF$52,MATCH($A48,'RPS-Applicable Sales %'!$A$3:$A$52,0),MATCH(S$2,'RPS-Applicable Sales %'!$B$2:$AF$2,0))*$G48,SUMIFS('RPS Targets (%)'!AJ:AJ,'RPS Targets (%)'!$B:$B,$A48)*INDEX('RPS-Applicable Sales %'!$B$3:$AF$52,MATCH($A48,'RPS-Applicable Sales %'!$A$3:$A$52,0),MATCH(S$2,'RPS-Applicable Sales %'!$B$2:$AF$2,0)))</f>
        <v>0.71000000000000019</v>
      </c>
      <c r="T48" s="76">
        <f>IF($D48=0,SUMIFS('RPS Targets (%)'!AK:AK,'RPS Targets (%)'!$B:$B,$A48)*INDEX('RPS-Applicable Sales %'!$B$3:$AF$52,MATCH($A48,'RPS-Applicable Sales %'!$A$3:$A$52,0),MATCH(T$2,'RPS-Applicable Sales %'!$B$2:$AF$2,0))*$G48,SUMIFS('RPS Targets (%)'!AK:AK,'RPS Targets (%)'!$B:$B,$A48)*INDEX('RPS-Applicable Sales %'!$B$3:$AF$52,MATCH($A48,'RPS-Applicable Sales %'!$A$3:$A$52,0),MATCH(T$2,'RPS-Applicable Sales %'!$B$2:$AF$2,0)))</f>
        <v>0.75000000000000022</v>
      </c>
      <c r="U48" s="76">
        <f>IF($D48=0,SUMIFS('RPS Targets (%)'!AL:AL,'RPS Targets (%)'!$B:$B,$A48)*INDEX('RPS-Applicable Sales %'!$B$3:$AF$52,MATCH($A48,'RPS-Applicable Sales %'!$A$3:$A$52,0),MATCH(U$2,'RPS-Applicable Sales %'!$B$2:$AF$2,0))*$G48,SUMIFS('RPS Targets (%)'!AL:AL,'RPS Targets (%)'!$B:$B,$A48)*INDEX('RPS-Applicable Sales %'!$B$3:$AF$52,MATCH($A48,'RPS-Applicable Sales %'!$A$3:$A$52,0),MATCH(U$2,'RPS-Applicable Sales %'!$B$2:$AF$2,0)))</f>
        <v>0.74892129862721979</v>
      </c>
      <c r="V48" s="76">
        <f>IF($D48=0,SUMIFS('RPS Targets (%)'!AM:AM,'RPS Targets (%)'!$B:$B,$A48)*INDEX('RPS-Applicable Sales %'!$B$3:$AF$52,MATCH($A48,'RPS-Applicable Sales %'!$A$3:$A$52,0),MATCH(V$2,'RPS-Applicable Sales %'!$B$2:$AF$2,0))*$G48,SUMIFS('RPS Targets (%)'!AM:AM,'RPS Targets (%)'!$B:$B,$A48)*INDEX('RPS-Applicable Sales %'!$B$3:$AF$52,MATCH($A48,'RPS-Applicable Sales %'!$A$3:$A$52,0),MATCH(V$2,'RPS-Applicable Sales %'!$B$2:$AF$2,0)))</f>
        <v>0.75000000000000022</v>
      </c>
      <c r="W48" s="76">
        <f>IF($D48=0,SUMIFS('RPS Targets (%)'!AN:AN,'RPS Targets (%)'!$B:$B,$A48)*INDEX('RPS-Applicable Sales %'!$B$3:$AF$52,MATCH($A48,'RPS-Applicable Sales %'!$A$3:$A$52,0),MATCH(W$2,'RPS-Applicable Sales %'!$B$2:$AF$2,0))*$G48,SUMIFS('RPS Targets (%)'!AN:AN,'RPS Targets (%)'!$B:$B,$A48)*INDEX('RPS-Applicable Sales %'!$B$3:$AF$52,MATCH($A48,'RPS-Applicable Sales %'!$A$3:$A$52,0),MATCH(W$2,'RPS-Applicable Sales %'!$B$2:$AF$2,0)))</f>
        <v>0.75000000000000022</v>
      </c>
      <c r="X48" s="76">
        <f>IF($D48=0,SUMIFS('RPS Targets (%)'!AO:AO,'RPS Targets (%)'!$B:$B,$A48)*INDEX('RPS-Applicable Sales %'!$B$3:$AF$52,MATCH($A48,'RPS-Applicable Sales %'!$A$3:$A$52,0),MATCH(X$2,'RPS-Applicable Sales %'!$B$2:$AF$2,0))*$G48,SUMIFS('RPS Targets (%)'!AO:AO,'RPS Targets (%)'!$B:$B,$A48)*INDEX('RPS-Applicable Sales %'!$B$3:$AF$52,MATCH($A48,'RPS-Applicable Sales %'!$A$3:$A$52,0),MATCH(X$2,'RPS-Applicable Sales %'!$B$2:$AF$2,0)))</f>
        <v>0.75</v>
      </c>
      <c r="Y48" s="76">
        <f>IF($D48=0,SUMIFS('RPS Targets (%)'!AP:AP,'RPS Targets (%)'!$B:$B,$A48)*INDEX('RPS-Applicable Sales %'!$B$3:$AF$52,MATCH($A48,'RPS-Applicable Sales %'!$A$3:$A$52,0),MATCH(Y$2,'RPS-Applicable Sales %'!$B$2:$AF$2,0))*$G48,SUMIFS('RPS Targets (%)'!AP:AP,'RPS Targets (%)'!$B:$B,$A48)*INDEX('RPS-Applicable Sales %'!$B$3:$AF$52,MATCH($A48,'RPS-Applicable Sales %'!$A$3:$A$52,0),MATCH(Y$2,'RPS-Applicable Sales %'!$B$2:$AF$2,0)))</f>
        <v>0.75</v>
      </c>
      <c r="Z48" s="76">
        <f>IF($D48=0,SUMIFS('RPS Targets (%)'!AQ:AQ,'RPS Targets (%)'!$B:$B,$A48)*INDEX('RPS-Applicable Sales %'!$B$3:$AF$52,MATCH($A48,'RPS-Applicable Sales %'!$A$3:$A$52,0),MATCH(Z$2,'RPS-Applicable Sales %'!$B$2:$AF$2,0))*$G48,SUMIFS('RPS Targets (%)'!AQ:AQ,'RPS Targets (%)'!$B:$B,$A48)*INDEX('RPS-Applicable Sales %'!$B$3:$AF$52,MATCH($A48,'RPS-Applicable Sales %'!$A$3:$A$52,0),MATCH(Z$2,'RPS-Applicable Sales %'!$B$2:$AF$2,0)))</f>
        <v>0.75</v>
      </c>
      <c r="AA48" s="76">
        <f>IF($D48=0,SUMIFS('RPS Targets (%)'!AR:AR,'RPS Targets (%)'!$B:$B,$A48)*INDEX('RPS-Applicable Sales %'!$B$3:$AF$52,MATCH($A48,'RPS-Applicable Sales %'!$A$3:$A$52,0),MATCH(AA$2,'RPS-Applicable Sales %'!$B$2:$AF$2,0))*$G48,SUMIFS('RPS Targets (%)'!AR:AR,'RPS Targets (%)'!$B:$B,$A48)*INDEX('RPS-Applicable Sales %'!$B$3:$AF$52,MATCH($A48,'RPS-Applicable Sales %'!$A$3:$A$52,0),MATCH(AA$2,'RPS-Applicable Sales %'!$B$2:$AF$2,0)))</f>
        <v>0.75</v>
      </c>
      <c r="AB48" s="76">
        <f>IF($D48=0,SUMIFS('RPS Targets (%)'!AS:AS,'RPS Targets (%)'!$B:$B,$A48)*INDEX('RPS-Applicable Sales %'!$B$3:$AF$52,MATCH($A48,'RPS-Applicable Sales %'!$A$3:$A$52,0),MATCH(AB$2,'RPS-Applicable Sales %'!$B$2:$AF$2,0))*$G48,SUMIFS('RPS Targets (%)'!AS:AS,'RPS Targets (%)'!$B:$B,$A48)*INDEX('RPS-Applicable Sales %'!$B$3:$AF$52,MATCH($A48,'RPS-Applicable Sales %'!$A$3:$A$52,0),MATCH(AB$2,'RPS-Applicable Sales %'!$B$2:$AF$2,0)))</f>
        <v>0.75</v>
      </c>
      <c r="AC48" s="76">
        <f>IF($D48=0,SUMIFS('RPS Targets (%)'!AT:AT,'RPS Targets (%)'!$B:$B,$A48)*INDEX('RPS-Applicable Sales %'!$B$3:$AF$52,MATCH($A48,'RPS-Applicable Sales %'!$A$3:$A$52,0),MATCH(AC$2,'RPS-Applicable Sales %'!$B$2:$AF$2,0))*$G48,SUMIFS('RPS Targets (%)'!AT:AT,'RPS Targets (%)'!$B:$B,$A48)*INDEX('RPS-Applicable Sales %'!$B$3:$AF$52,MATCH($A48,'RPS-Applicable Sales %'!$A$3:$A$52,0),MATCH(AC$2,'RPS-Applicable Sales %'!$B$2:$AF$2,0)))</f>
        <v>0.75</v>
      </c>
      <c r="AD48" s="76">
        <f>IF($D48=0,SUMIFS('RPS Targets (%)'!AU:AU,'RPS Targets (%)'!$B:$B,$A48)*INDEX('RPS-Applicable Sales %'!$B$3:$AF$52,MATCH($A48,'RPS-Applicable Sales %'!$A$3:$A$52,0),MATCH(AD$2,'RPS-Applicable Sales %'!$B$2:$AF$2,0))*$G48,SUMIFS('RPS Targets (%)'!AU:AU,'RPS Targets (%)'!$B:$B,$A48)*INDEX('RPS-Applicable Sales %'!$B$3:$AF$52,MATCH($A48,'RPS-Applicable Sales %'!$A$3:$A$52,0),MATCH(AD$2,'RPS-Applicable Sales %'!$B$2:$AF$2,0)))</f>
        <v>0.75</v>
      </c>
      <c r="AE48" s="76">
        <f>IF($D48=0,SUMIFS('RPS Targets (%)'!AV:AV,'RPS Targets (%)'!$B:$B,$A48)*INDEX('RPS-Applicable Sales %'!$B$3:$AF$52,MATCH($A48,'RPS-Applicable Sales %'!$A$3:$A$52,0),MATCH(AE$2,'RPS-Applicable Sales %'!$B$2:$AF$2,0))*$G48,SUMIFS('RPS Targets (%)'!AV:AV,'RPS Targets (%)'!$B:$B,$A48)*INDEX('RPS-Applicable Sales %'!$B$3:$AF$52,MATCH($A48,'RPS-Applicable Sales %'!$A$3:$A$52,0),MATCH(AE$2,'RPS-Applicable Sales %'!$B$2:$AF$2,0)))</f>
        <v>0.75</v>
      </c>
      <c r="AF48" s="76">
        <f>IF($D48=0,SUMIFS('RPS Targets (%)'!AW:AW,'RPS Targets (%)'!$B:$B,$A48)*INDEX('RPS-Applicable Sales %'!$B$3:$AF$52,MATCH($A48,'RPS-Applicable Sales %'!$A$3:$A$52,0),MATCH(AF$2,'RPS-Applicable Sales %'!$B$2:$AF$2,0))*$G48,SUMIFS('RPS Targets (%)'!AW:AW,'RPS Targets (%)'!$B:$B,$A48)*INDEX('RPS-Applicable Sales %'!$B$3:$AF$52,MATCH($A48,'RPS-Applicable Sales %'!$A$3:$A$52,0),MATCH(AF$2,'RPS-Applicable Sales %'!$B$2:$AF$2,0)))</f>
        <v>0.75</v>
      </c>
      <c r="AG48" s="76">
        <f>IF($D48=0,SUMIFS('RPS Targets (%)'!AX:AX,'RPS Targets (%)'!$B:$B,$A48)*INDEX('RPS-Applicable Sales %'!$B$3:$AF$52,MATCH($A48,'RPS-Applicable Sales %'!$A$3:$A$52,0),MATCH(AG$2,'RPS-Applicable Sales %'!$B$2:$AF$2,0))*$G48,SUMIFS('RPS Targets (%)'!AX:AX,'RPS Targets (%)'!$B:$B,$A48)*INDEX('RPS-Applicable Sales %'!$B$3:$AF$52,MATCH($A48,'RPS-Applicable Sales %'!$A$3:$A$52,0),MATCH(AG$2,'RPS-Applicable Sales %'!$B$2:$AF$2,0)))</f>
        <v>0.75</v>
      </c>
      <c r="AH48" s="76">
        <f>IF($D48=0,SUMIFS('RPS Targets (%)'!AY:AY,'RPS Targets (%)'!$B:$B,$A48)*INDEX('RPS-Applicable Sales %'!$B$3:$AF$52,MATCH($A48,'RPS-Applicable Sales %'!$A$3:$A$52,0),MATCH(AH$2,'RPS-Applicable Sales %'!$B$2:$AF$2,0))*$G48,SUMIFS('RPS Targets (%)'!AY:AY,'RPS Targets (%)'!$B:$B,$A48)*INDEX('RPS-Applicable Sales %'!$B$3:$AF$52,MATCH($A48,'RPS-Applicable Sales %'!$A$3:$A$52,0),MATCH(AH$2,'RPS-Applicable Sales %'!$B$2:$AF$2,0)))</f>
        <v>0.75</v>
      </c>
      <c r="AI48" s="76">
        <f>IF($D48=0,SUMIFS('RPS Targets (%)'!AZ:AZ,'RPS Targets (%)'!$B:$B,$A48)*INDEX('RPS-Applicable Sales %'!$B$3:$AF$52,MATCH($A48,'RPS-Applicable Sales %'!$A$3:$A$52,0),MATCH(AI$2,'RPS-Applicable Sales %'!$B$2:$AF$2,0))*$G48,SUMIFS('RPS Targets (%)'!AZ:AZ,'RPS Targets (%)'!$B:$B,$A48)*INDEX('RPS-Applicable Sales %'!$B$3:$AF$52,MATCH($A48,'RPS-Applicable Sales %'!$A$3:$A$52,0),MATCH(AI$2,'RPS-Applicable Sales %'!$B$2:$AF$2,0)))</f>
        <v>0.75</v>
      </c>
      <c r="AJ48" s="76">
        <f>IF($D48=0,SUMIFS('RPS Targets (%)'!BA:BA,'RPS Targets (%)'!$B:$B,$A48)*INDEX('RPS-Applicable Sales %'!$B$3:$AF$52,MATCH($A48,'RPS-Applicable Sales %'!$A$3:$A$52,0),MATCH(AJ$2,'RPS-Applicable Sales %'!$B$2:$AF$2,0))*$G48,SUMIFS('RPS Targets (%)'!BA:BA,'RPS Targets (%)'!$B:$B,$A48)*INDEX('RPS-Applicable Sales %'!$B$3:$AF$52,MATCH($A48,'RPS-Applicable Sales %'!$A$3:$A$52,0),MATCH(AJ$2,'RPS-Applicable Sales %'!$B$2:$AF$2,0)))</f>
        <v>0.75</v>
      </c>
      <c r="AK48" s="76">
        <f>IF($D48=0,SUMIFS('RPS Targets (%)'!BB:BB,'RPS Targets (%)'!$B:$B,$A48)*INDEX('RPS-Applicable Sales %'!$B$3:$AF$52,MATCH($A48,'RPS-Applicable Sales %'!$A$3:$A$52,0),MATCH(AK$2,'RPS-Applicable Sales %'!$B$2:$AF$2,0))*$G48,SUMIFS('RPS Targets (%)'!BB:BB,'RPS Targets (%)'!$B:$B,$A48)*INDEX('RPS-Applicable Sales %'!$B$3:$AF$52,MATCH($A48,'RPS-Applicable Sales %'!$A$3:$A$52,0),MATCH(AK$2,'RPS-Applicable Sales %'!$B$2:$AF$2,0)))</f>
        <v>0.75</v>
      </c>
      <c r="AL48" s="76">
        <f>IF($D48=0,SUMIFS('RPS Targets (%)'!BC:BC,'RPS Targets (%)'!$B:$B,$A48)*INDEX('RPS-Applicable Sales %'!$B$3:$AF$52,MATCH($A48,'RPS-Applicable Sales %'!$A$3:$A$52,0),MATCH(AL$2,'RPS-Applicable Sales %'!$B$2:$AF$2,0))*$G48,SUMIFS('RPS Targets (%)'!BC:BC,'RPS Targets (%)'!$B:$B,$A48)*INDEX('RPS-Applicable Sales %'!$B$3:$AF$52,MATCH($A48,'RPS-Applicable Sales %'!$A$3:$A$52,0),MATCH(AL$2,'RPS-Applicable Sales %'!$B$2:$AF$2,0)))</f>
        <v>0.75</v>
      </c>
    </row>
    <row r="49" spans="1:38" x14ac:dyDescent="0.25">
      <c r="A49" s="97" t="s">
        <v>125</v>
      </c>
      <c r="B49" s="97" t="b">
        <f>IFERROR(INDEX('RPS Targets (%)'!$A:$A,MATCH(A49,'RPS Targets (%)'!$B:$B,0)),FALSE)</f>
        <v>1</v>
      </c>
      <c r="C49" s="108">
        <f>MIN(SUMIFS('RPS-Applicable Sales'!C:C,'RPS-Applicable Sales'!$A:$A,$A49)/SUMIFS('Statewide Sales'!B:B,'Statewide Sales'!$A:$A,$A49),1)</f>
        <v>0.89512009667965409</v>
      </c>
      <c r="D49" s="115">
        <f t="shared" si="0"/>
        <v>0</v>
      </c>
      <c r="E49" s="76">
        <f>IF(B49=TRUE,SUMIFS('SY RPS values'!$J$27:$BG$27,'SY RPS values'!$J$1:$BG$1,A49),0)</f>
        <v>0.75278031992710592</v>
      </c>
      <c r="F49" s="76">
        <f>SUMIFS('RPS Targets (%)'!Y:Y,'RPS Targets (%)'!$B:$B,$A49)</f>
        <v>0.15</v>
      </c>
      <c r="G49" s="108">
        <f t="shared" si="1"/>
        <v>1</v>
      </c>
      <c r="H49" s="103">
        <f>IF($D49=0,SUMIFS('RPS Targets (%)'!Y:Y,'RPS Targets (%)'!$B:$B,$A49)*INDEX('RPS-Applicable Sales %'!$B$3:$AF$52,MATCH($A49,'RPS-Applicable Sales %'!$A$3:$A$52,0),MATCH(H$2,'RPS-Applicable Sales %'!$B$2:$AF$2,0))*$G49,SUMIFS('RPS Targets (%)'!Y:Y,'RPS Targets (%)'!$B:$B,$A49)*INDEX('RPS-Applicable Sales %'!$B$3:$AF$52,MATCH($A49,'RPS-Applicable Sales %'!$A$3:$A$52,0),MATCH(H$2,'RPS-Applicable Sales %'!$B$2:$AF$2,0)))</f>
        <v>0.13426801450194811</v>
      </c>
      <c r="I49" s="76">
        <f>IF($D49=0,SUMIFS('RPS Targets (%)'!Z:Z,'RPS Targets (%)'!$B:$B,$A49)*INDEX('RPS-Applicable Sales %'!$B$3:$AF$52,MATCH($A49,'RPS-Applicable Sales %'!$A$3:$A$52,0),MATCH(I$2,'RPS-Applicable Sales %'!$B$2:$AF$2,0))*$G49,SUMIFS('RPS Targets (%)'!Z:Z,'RPS Targets (%)'!$B:$B,$A49)*INDEX('RPS-Applicable Sales %'!$B$3:$AF$52,MATCH($A49,'RPS-Applicable Sales %'!$A$3:$A$52,0),MATCH(I$2,'RPS-Applicable Sales %'!$B$2:$AF$2,0)))</f>
        <v>0.13511746684153139</v>
      </c>
      <c r="J49" s="76">
        <f>IF($D49=0,SUMIFS('RPS Targets (%)'!AA:AA,'RPS Targets (%)'!$B:$B,$A49)*INDEX('RPS-Applicable Sales %'!$B$3:$AF$52,MATCH($A49,'RPS-Applicable Sales %'!$A$3:$A$52,0),MATCH(J$2,'RPS-Applicable Sales %'!$B$2:$AF$2,0))*$G49,SUMIFS('RPS Targets (%)'!AA:AA,'RPS Targets (%)'!$B:$B,$A49)*INDEX('RPS-Applicable Sales %'!$B$3:$AF$52,MATCH($A49,'RPS-Applicable Sales %'!$A$3:$A$52,0),MATCH(J$2,'RPS-Applicable Sales %'!$B$2:$AF$2,0)))</f>
        <v>0.12954102863470396</v>
      </c>
      <c r="K49" s="76">
        <f>IF($D49=0,SUMIFS('RPS Targets (%)'!AB:AB,'RPS Targets (%)'!$B:$B,$A49)*INDEX('RPS-Applicable Sales %'!$B$3:$AF$52,MATCH($A49,'RPS-Applicable Sales %'!$A$3:$A$52,0),MATCH(K$2,'RPS-Applicable Sales %'!$B$2:$AF$2,0))*$G49,SUMIFS('RPS Targets (%)'!AB:AB,'RPS Targets (%)'!$B:$B,$A49)*INDEX('RPS-Applicable Sales %'!$B$3:$AF$52,MATCH($A49,'RPS-Applicable Sales %'!$A$3:$A$52,0),MATCH(K$2,'RPS-Applicable Sales %'!$B$2:$AF$2,0)))</f>
        <v>0.13235796833146521</v>
      </c>
      <c r="L49" s="76">
        <f>IF($D49=0,SUMIFS('RPS Targets (%)'!AC:AC,'RPS Targets (%)'!$B:$B,$A49)*INDEX('RPS-Applicable Sales %'!$B$3:$AF$52,MATCH($A49,'RPS-Applicable Sales %'!$A$3:$A$52,0),MATCH(L$2,'RPS-Applicable Sales %'!$B$2:$AF$2,0))*$G49,SUMIFS('RPS Targets (%)'!AC:AC,'RPS Targets (%)'!$B:$B,$A49)*INDEX('RPS-Applicable Sales %'!$B$3:$AF$52,MATCH($A49,'RPS-Applicable Sales %'!$A$3:$A$52,0),MATCH(L$2,'RPS-Applicable Sales %'!$B$2:$AF$2,0)))</f>
        <v>0.13402264086435337</v>
      </c>
      <c r="M49" s="76">
        <f>IF($D49=0,SUMIFS('RPS Targets (%)'!AD:AD,'RPS Targets (%)'!$B:$B,$A49)*INDEX('RPS-Applicable Sales %'!$B$3:$AF$52,MATCH($A49,'RPS-Applicable Sales %'!$A$3:$A$52,0),MATCH(M$2,'RPS-Applicable Sales %'!$B$2:$AF$2,0))*$G49,SUMIFS('RPS Targets (%)'!AD:AD,'RPS Targets (%)'!$B:$B,$A49)*INDEX('RPS-Applicable Sales %'!$B$3:$AF$52,MATCH($A49,'RPS-Applicable Sales %'!$A$3:$A$52,0),MATCH(M$2,'RPS-Applicable Sales %'!$B$2:$AF$2,0)))</f>
        <v>0.13378373773911215</v>
      </c>
      <c r="N49" s="76">
        <f>IF($D49=0,SUMIFS('RPS Targets (%)'!AE:AE,'RPS Targets (%)'!$B:$B,$A49)*INDEX('RPS-Applicable Sales %'!$B$3:$AF$52,MATCH($A49,'RPS-Applicable Sales %'!$A$3:$A$52,0),MATCH(N$2,'RPS-Applicable Sales %'!$B$2:$AF$2,0))*$G49,SUMIFS('RPS Targets (%)'!AE:AE,'RPS Targets (%)'!$B:$B,$A49)*INDEX('RPS-Applicable Sales %'!$B$3:$AF$52,MATCH($A49,'RPS-Applicable Sales %'!$A$3:$A$52,0),MATCH(N$2,'RPS-Applicable Sales %'!$B$2:$AF$2,0)))</f>
        <v>0.13309626069134345</v>
      </c>
      <c r="O49" s="76">
        <f>IF($D49=0,SUMIFS('RPS Targets (%)'!AF:AF,'RPS Targets (%)'!$B:$B,$A49)*INDEX('RPS-Applicable Sales %'!$B$3:$AF$52,MATCH($A49,'RPS-Applicable Sales %'!$A$3:$A$52,0),MATCH(O$2,'RPS-Applicable Sales %'!$B$2:$AF$2,0))*$G49,SUMIFS('RPS Targets (%)'!AF:AF,'RPS Targets (%)'!$B:$B,$A49)*INDEX('RPS-Applicable Sales %'!$B$3:$AF$52,MATCH($A49,'RPS-Applicable Sales %'!$A$3:$A$52,0),MATCH(O$2,'RPS-Applicable Sales %'!$B$2:$AF$2,0)))</f>
        <v>0.13337803655645489</v>
      </c>
      <c r="P49" s="76">
        <f>IF($D49=0,SUMIFS('RPS Targets (%)'!AG:AG,'RPS Targets (%)'!$B:$B,$A49)*INDEX('RPS-Applicable Sales %'!$B$3:$AF$52,MATCH($A49,'RPS-Applicable Sales %'!$A$3:$A$52,0),MATCH(P$2,'RPS-Applicable Sales %'!$B$2:$AF$2,0))*$G49,SUMIFS('RPS Targets (%)'!AG:AG,'RPS Targets (%)'!$B:$B,$A49)*INDEX('RPS-Applicable Sales %'!$B$3:$AF$52,MATCH($A49,'RPS-Applicable Sales %'!$A$3:$A$52,0),MATCH(P$2,'RPS-Applicable Sales %'!$B$2:$AF$2,0)))</f>
        <v>0.13320632829532264</v>
      </c>
      <c r="Q49" s="76">
        <f>IF($D49=0,SUMIFS('RPS Targets (%)'!AH:AH,'RPS Targets (%)'!$B:$B,$A49)*INDEX('RPS-Applicable Sales %'!$B$3:$AF$52,MATCH($A49,'RPS-Applicable Sales %'!$A$3:$A$52,0),MATCH(Q$2,'RPS-Applicable Sales %'!$B$2:$AF$2,0))*$G49,SUMIFS('RPS Targets (%)'!AH:AH,'RPS Targets (%)'!$B:$B,$A49)*INDEX('RPS-Applicable Sales %'!$B$3:$AF$52,MATCH($A49,'RPS-Applicable Sales %'!$A$3:$A$52,0),MATCH(Q$2,'RPS-Applicable Sales %'!$B$2:$AF$2,0)))</f>
        <v>0.13298812279875696</v>
      </c>
      <c r="R49" s="76">
        <f>IF($D49=0,SUMIFS('RPS Targets (%)'!AI:AI,'RPS Targets (%)'!$B:$B,$A49)*INDEX('RPS-Applicable Sales %'!$B$3:$AF$52,MATCH($A49,'RPS-Applicable Sales %'!$A$3:$A$52,0),MATCH(R$2,'RPS-Applicable Sales %'!$B$2:$AF$2,0))*$G49,SUMIFS('RPS Targets (%)'!AI:AI,'RPS Targets (%)'!$B:$B,$A49)*INDEX('RPS-Applicable Sales %'!$B$3:$AF$52,MATCH($A49,'RPS-Applicable Sales %'!$A$3:$A$52,0),MATCH(R$2,'RPS-Applicable Sales %'!$B$2:$AF$2,0)))</f>
        <v>0.13282700809462716</v>
      </c>
      <c r="S49" s="76">
        <f>IF($D49=0,SUMIFS('RPS Targets (%)'!AJ:AJ,'RPS Targets (%)'!$B:$B,$A49)*INDEX('RPS-Applicable Sales %'!$B$3:$AF$52,MATCH($A49,'RPS-Applicable Sales %'!$A$3:$A$52,0),MATCH(S$2,'RPS-Applicable Sales %'!$B$2:$AF$2,0))*$G49,SUMIFS('RPS Targets (%)'!AJ:AJ,'RPS Targets (%)'!$B:$B,$A49)*INDEX('RPS-Applicable Sales %'!$B$3:$AF$52,MATCH($A49,'RPS-Applicable Sales %'!$A$3:$A$52,0),MATCH(S$2,'RPS-Applicable Sales %'!$B$2:$AF$2,0)))</f>
        <v>0.13300445367152133</v>
      </c>
      <c r="T49" s="76">
        <f>IF($D49=0,SUMIFS('RPS Targets (%)'!AK:AK,'RPS Targets (%)'!$B:$B,$A49)*INDEX('RPS-Applicable Sales %'!$B$3:$AF$52,MATCH($A49,'RPS-Applicable Sales %'!$A$3:$A$52,0),MATCH(T$2,'RPS-Applicable Sales %'!$B$2:$AF$2,0))*$G49,SUMIFS('RPS Targets (%)'!AK:AK,'RPS Targets (%)'!$B:$B,$A49)*INDEX('RPS-Applicable Sales %'!$B$3:$AF$52,MATCH($A49,'RPS-Applicable Sales %'!$A$3:$A$52,0),MATCH(T$2,'RPS-Applicable Sales %'!$B$2:$AF$2,0)))</f>
        <v>0.1329821769489308</v>
      </c>
      <c r="U49" s="76">
        <f>IF($D49=0,SUMIFS('RPS Targets (%)'!AL:AL,'RPS Targets (%)'!$B:$B,$A49)*INDEX('RPS-Applicable Sales %'!$B$3:$AF$52,MATCH($A49,'RPS-Applicable Sales %'!$A$3:$A$52,0),MATCH(U$2,'RPS-Applicable Sales %'!$B$2:$AF$2,0))*$G49,SUMIFS('RPS Targets (%)'!AL:AL,'RPS Targets (%)'!$B:$B,$A49)*INDEX('RPS-Applicable Sales %'!$B$3:$AF$52,MATCH($A49,'RPS-Applicable Sales %'!$A$3:$A$52,0),MATCH(U$2,'RPS-Applicable Sales %'!$B$2:$AF$2,0)))</f>
        <v>0.13314600421217904</v>
      </c>
      <c r="V49" s="76">
        <f>IF($D49=0,SUMIFS('RPS Targets (%)'!AM:AM,'RPS Targets (%)'!$B:$B,$A49)*INDEX('RPS-Applicable Sales %'!$B$3:$AF$52,MATCH($A49,'RPS-Applicable Sales %'!$A$3:$A$52,0),MATCH(V$2,'RPS-Applicable Sales %'!$B$2:$AF$2,0))*$G49,SUMIFS('RPS Targets (%)'!AM:AM,'RPS Targets (%)'!$B:$B,$A49)*INDEX('RPS-Applicable Sales %'!$B$3:$AF$52,MATCH($A49,'RPS-Applicable Sales %'!$A$3:$A$52,0),MATCH(V$2,'RPS-Applicable Sales %'!$B$2:$AF$2,0)))</f>
        <v>0.13319826112220012</v>
      </c>
      <c r="W49" s="76">
        <f>IF($D49=0,SUMIFS('RPS Targets (%)'!AN:AN,'RPS Targets (%)'!$B:$B,$A49)*INDEX('RPS-Applicable Sales %'!$B$3:$AF$52,MATCH($A49,'RPS-Applicable Sales %'!$A$3:$A$52,0),MATCH(W$2,'RPS-Applicable Sales %'!$B$2:$AF$2,0))*$G49,SUMIFS('RPS Targets (%)'!AN:AN,'RPS Targets (%)'!$B:$B,$A49)*INDEX('RPS-Applicable Sales %'!$B$3:$AF$52,MATCH($A49,'RPS-Applicable Sales %'!$A$3:$A$52,0),MATCH(W$2,'RPS-Applicable Sales %'!$B$2:$AF$2,0)))</f>
        <v>0.13333038718818321</v>
      </c>
      <c r="X49" s="76">
        <f>IF($D49=0,SUMIFS('RPS Targets (%)'!AO:AO,'RPS Targets (%)'!$B:$B,$A49)*INDEX('RPS-Applicable Sales %'!$B$3:$AF$52,MATCH($A49,'RPS-Applicable Sales %'!$A$3:$A$52,0),MATCH(X$2,'RPS-Applicable Sales %'!$B$2:$AF$2,0))*$G49,SUMIFS('RPS Targets (%)'!AO:AO,'RPS Targets (%)'!$B:$B,$A49)*INDEX('RPS-Applicable Sales %'!$B$3:$AF$52,MATCH($A49,'RPS-Applicable Sales %'!$A$3:$A$52,0),MATCH(X$2,'RPS-Applicable Sales %'!$B$2:$AF$2,0)))</f>
        <v>0.13330258748915808</v>
      </c>
      <c r="Y49" s="76">
        <f>IF($D49=0,SUMIFS('RPS Targets (%)'!AP:AP,'RPS Targets (%)'!$B:$B,$A49)*INDEX('RPS-Applicable Sales %'!$B$3:$AF$52,MATCH($A49,'RPS-Applicable Sales %'!$A$3:$A$52,0),MATCH(Y$2,'RPS-Applicable Sales %'!$B$2:$AF$2,0))*$G49,SUMIFS('RPS Targets (%)'!AP:AP,'RPS Targets (%)'!$B:$B,$A49)*INDEX('RPS-Applicable Sales %'!$B$3:$AF$52,MATCH($A49,'RPS-Applicable Sales %'!$A$3:$A$52,0),MATCH(Y$2,'RPS-Applicable Sales %'!$B$2:$AF$2,0)))</f>
        <v>0.13330752140680924</v>
      </c>
      <c r="Z49" s="76">
        <f>IF($D49=0,SUMIFS('RPS Targets (%)'!AQ:AQ,'RPS Targets (%)'!$B:$B,$A49)*INDEX('RPS-Applicable Sales %'!$B$3:$AF$52,MATCH($A49,'RPS-Applicable Sales %'!$A$3:$A$52,0),MATCH(Z$2,'RPS-Applicable Sales %'!$B$2:$AF$2,0))*$G49,SUMIFS('RPS Targets (%)'!AQ:AQ,'RPS Targets (%)'!$B:$B,$A49)*INDEX('RPS-Applicable Sales %'!$B$3:$AF$52,MATCH($A49,'RPS-Applicable Sales %'!$A$3:$A$52,0),MATCH(Z$2,'RPS-Applicable Sales %'!$B$2:$AF$2,0)))</f>
        <v>0.13333762817412201</v>
      </c>
      <c r="AA49" s="76">
        <f>IF($D49=0,SUMIFS('RPS Targets (%)'!AR:AR,'RPS Targets (%)'!$B:$B,$A49)*INDEX('RPS-Applicable Sales %'!$B$3:$AF$52,MATCH($A49,'RPS-Applicable Sales %'!$A$3:$A$52,0),MATCH(AA$2,'RPS-Applicable Sales %'!$B$2:$AF$2,0))*$G49,SUMIFS('RPS Targets (%)'!AR:AR,'RPS Targets (%)'!$B:$B,$A49)*INDEX('RPS-Applicable Sales %'!$B$3:$AF$52,MATCH($A49,'RPS-Applicable Sales %'!$A$3:$A$52,0),MATCH(AA$2,'RPS-Applicable Sales %'!$B$2:$AF$2,0)))</f>
        <v>0.13328915164488095</v>
      </c>
      <c r="AB49" s="76">
        <f>IF($D49=0,SUMIFS('RPS Targets (%)'!AS:AS,'RPS Targets (%)'!$B:$B,$A49)*INDEX('RPS-Applicable Sales %'!$B$3:$AF$52,MATCH($A49,'RPS-Applicable Sales %'!$A$3:$A$52,0),MATCH(AB$2,'RPS-Applicable Sales %'!$B$2:$AF$2,0))*$G49,SUMIFS('RPS Targets (%)'!AS:AS,'RPS Targets (%)'!$B:$B,$A49)*INDEX('RPS-Applicable Sales %'!$B$3:$AF$52,MATCH($A49,'RPS-Applicable Sales %'!$A$3:$A$52,0),MATCH(AB$2,'RPS-Applicable Sales %'!$B$2:$AF$2,0)))</f>
        <v>0.13323244783599045</v>
      </c>
      <c r="AC49" s="76">
        <f>IF($D49=0,SUMIFS('RPS Targets (%)'!AT:AT,'RPS Targets (%)'!$B:$B,$A49)*INDEX('RPS-Applicable Sales %'!$B$3:$AF$52,MATCH($A49,'RPS-Applicable Sales %'!$A$3:$A$52,0),MATCH(AC$2,'RPS-Applicable Sales %'!$B$2:$AF$2,0))*$G49,SUMIFS('RPS Targets (%)'!AT:AT,'RPS Targets (%)'!$B:$B,$A49)*INDEX('RPS-Applicable Sales %'!$B$3:$AF$52,MATCH($A49,'RPS-Applicable Sales %'!$A$3:$A$52,0),MATCH(AC$2,'RPS-Applicable Sales %'!$B$2:$AF$2,0)))</f>
        <v>0.13313863300822645</v>
      </c>
      <c r="AD49" s="76">
        <f>IF($D49=0,SUMIFS('RPS Targets (%)'!AU:AU,'RPS Targets (%)'!$B:$B,$A49)*INDEX('RPS-Applicable Sales %'!$B$3:$AF$52,MATCH($A49,'RPS-Applicable Sales %'!$A$3:$A$52,0),MATCH(AD$2,'RPS-Applicable Sales %'!$B$2:$AF$2,0))*$G49,SUMIFS('RPS Targets (%)'!AU:AU,'RPS Targets (%)'!$B:$B,$A49)*INDEX('RPS-Applicable Sales %'!$B$3:$AF$52,MATCH($A49,'RPS-Applicable Sales %'!$A$3:$A$52,0),MATCH(AD$2,'RPS-Applicable Sales %'!$B$2:$AF$2,0)))</f>
        <v>0.13298934008321828</v>
      </c>
      <c r="AE49" s="76">
        <f>IF($D49=0,SUMIFS('RPS Targets (%)'!AV:AV,'RPS Targets (%)'!$B:$B,$A49)*INDEX('RPS-Applicable Sales %'!$B$3:$AF$52,MATCH($A49,'RPS-Applicable Sales %'!$A$3:$A$52,0),MATCH(AE$2,'RPS-Applicable Sales %'!$B$2:$AF$2,0))*$G49,SUMIFS('RPS Targets (%)'!AV:AV,'RPS Targets (%)'!$B:$B,$A49)*INDEX('RPS-Applicable Sales %'!$B$3:$AF$52,MATCH($A49,'RPS-Applicable Sales %'!$A$3:$A$52,0),MATCH(AE$2,'RPS-Applicable Sales %'!$B$2:$AF$2,0)))</f>
        <v>0.13291961539019523</v>
      </c>
      <c r="AF49" s="76">
        <f>IF($D49=0,SUMIFS('RPS Targets (%)'!AW:AW,'RPS Targets (%)'!$B:$B,$A49)*INDEX('RPS-Applicable Sales %'!$B$3:$AF$52,MATCH($A49,'RPS-Applicable Sales %'!$A$3:$A$52,0),MATCH(AF$2,'RPS-Applicable Sales %'!$B$2:$AF$2,0))*$G49,SUMIFS('RPS Targets (%)'!AW:AW,'RPS Targets (%)'!$B:$B,$A49)*INDEX('RPS-Applicable Sales %'!$B$3:$AF$52,MATCH($A49,'RPS-Applicable Sales %'!$A$3:$A$52,0),MATCH(AF$2,'RPS-Applicable Sales %'!$B$2:$AF$2,0)))</f>
        <v>0.13346364002226985</v>
      </c>
      <c r="AG49" s="76">
        <f>IF($D49=0,SUMIFS('RPS Targets (%)'!AX:AX,'RPS Targets (%)'!$B:$B,$A49)*INDEX('RPS-Applicable Sales %'!$B$3:$AF$52,MATCH($A49,'RPS-Applicable Sales %'!$A$3:$A$52,0),MATCH(AG$2,'RPS-Applicable Sales %'!$B$2:$AF$2,0))*$G49,SUMIFS('RPS Targets (%)'!AX:AX,'RPS Targets (%)'!$B:$B,$A49)*INDEX('RPS-Applicable Sales %'!$B$3:$AF$52,MATCH($A49,'RPS-Applicable Sales %'!$A$3:$A$52,0),MATCH(AG$2,'RPS-Applicable Sales %'!$B$2:$AF$2,0)))</f>
        <v>0.13304051177480986</v>
      </c>
      <c r="AH49" s="76">
        <f>IF($D49=0,SUMIFS('RPS Targets (%)'!AY:AY,'RPS Targets (%)'!$B:$B,$A49)*INDEX('RPS-Applicable Sales %'!$B$3:$AF$52,MATCH($A49,'RPS-Applicable Sales %'!$A$3:$A$52,0),MATCH(AH$2,'RPS-Applicable Sales %'!$B$2:$AF$2,0))*$G49,SUMIFS('RPS Targets (%)'!AY:AY,'RPS Targets (%)'!$B:$B,$A49)*INDEX('RPS-Applicable Sales %'!$B$3:$AF$52,MATCH($A49,'RPS-Applicable Sales %'!$A$3:$A$52,0),MATCH(AH$2,'RPS-Applicable Sales %'!$B$2:$AF$2,0)))</f>
        <v>0.13316906880288643</v>
      </c>
      <c r="AI49" s="76">
        <f>IF($D49=0,SUMIFS('RPS Targets (%)'!AZ:AZ,'RPS Targets (%)'!$B:$B,$A49)*INDEX('RPS-Applicable Sales %'!$B$3:$AF$52,MATCH($A49,'RPS-Applicable Sales %'!$A$3:$A$52,0),MATCH(AI$2,'RPS-Applicable Sales %'!$B$2:$AF$2,0))*$G49,SUMIFS('RPS Targets (%)'!AZ:AZ,'RPS Targets (%)'!$B:$B,$A49)*INDEX('RPS-Applicable Sales %'!$B$3:$AF$52,MATCH($A49,'RPS-Applicable Sales %'!$A$3:$A$52,0),MATCH(AI$2,'RPS-Applicable Sales %'!$B$2:$AF$2,0)))</f>
        <v>0.13311529489831392</v>
      </c>
      <c r="AJ49" s="76">
        <f>IF($D49=0,SUMIFS('RPS Targets (%)'!BA:BA,'RPS Targets (%)'!$B:$B,$A49)*INDEX('RPS-Applicable Sales %'!$B$3:$AF$52,MATCH($A49,'RPS-Applicable Sales %'!$A$3:$A$52,0),MATCH(AJ$2,'RPS-Applicable Sales %'!$B$2:$AF$2,0))*$G49,SUMIFS('RPS Targets (%)'!BA:BA,'RPS Targets (%)'!$B:$B,$A49)*INDEX('RPS-Applicable Sales %'!$B$3:$AF$52,MATCH($A49,'RPS-Applicable Sales %'!$A$3:$A$52,0),MATCH(AJ$2,'RPS-Applicable Sales %'!$B$2:$AF$2,0)))</f>
        <v>0.13322459489990043</v>
      </c>
      <c r="AK49" s="76">
        <f>IF($D49=0,SUMIFS('RPS Targets (%)'!BB:BB,'RPS Targets (%)'!$B:$B,$A49)*INDEX('RPS-Applicable Sales %'!$B$3:$AF$52,MATCH($A49,'RPS-Applicable Sales %'!$A$3:$A$52,0),MATCH(AK$2,'RPS-Applicable Sales %'!$B$2:$AF$2,0))*$G49,SUMIFS('RPS Targets (%)'!BB:BB,'RPS Targets (%)'!$B:$B,$A49)*INDEX('RPS-Applicable Sales %'!$B$3:$AF$52,MATCH($A49,'RPS-Applicable Sales %'!$A$3:$A$52,0),MATCH(AK$2,'RPS-Applicable Sales %'!$B$2:$AF$2,0)))</f>
        <v>0.13337171623709523</v>
      </c>
      <c r="AL49" s="76">
        <f>IF($D49=0,SUMIFS('RPS Targets (%)'!BC:BC,'RPS Targets (%)'!$B:$B,$A49)*INDEX('RPS-Applicable Sales %'!$B$3:$AF$52,MATCH($A49,'RPS-Applicable Sales %'!$A$3:$A$52,0),MATCH(AL$2,'RPS-Applicable Sales %'!$B$2:$AF$2,0))*$G49,SUMIFS('RPS Targets (%)'!BC:BC,'RPS Targets (%)'!$B:$B,$A49)*INDEX('RPS-Applicable Sales %'!$B$3:$AF$52,MATCH($A49,'RPS-Applicable Sales %'!$A$3:$A$52,0),MATCH(AL$2,'RPS-Applicable Sales %'!$B$2:$AF$2,0)))</f>
        <v>0.13337171623709523</v>
      </c>
    </row>
    <row r="50" spans="1:38" x14ac:dyDescent="0.25">
      <c r="A50" s="97" t="s">
        <v>131</v>
      </c>
      <c r="B50" s="97" t="b">
        <f>IFERROR(INDEX('RPS Targets (%)'!$A:$A,MATCH(A50,'RPS Targets (%)'!$B:$B,0)),FALSE)</f>
        <v>1</v>
      </c>
      <c r="C50" s="108">
        <f>MIN(SUMIFS('RPS-Applicable Sales'!C:C,'RPS-Applicable Sales'!$A:$A,$A50)/SUMIFS('Statewide Sales'!B:B,'Statewide Sales'!$A:$A,$A50),1)</f>
        <v>1</v>
      </c>
      <c r="D50" s="115">
        <f t="shared" si="0"/>
        <v>0</v>
      </c>
      <c r="E50" s="76">
        <f>IF(B50=TRUE,SUMIFS('SY RPS values'!$J$27:$BG$27,'SY RPS values'!$J$1:$BG$1,A50),0)</f>
        <v>9.4301600422433601E-2</v>
      </c>
      <c r="F50" s="76">
        <f>SUMIFS('RPS Targets (%)'!Y:Y,'RPS Targets (%)'!$B:$B,$A50)</f>
        <v>0.1</v>
      </c>
      <c r="G50" s="108">
        <f t="shared" si="1"/>
        <v>0.94301600422433596</v>
      </c>
      <c r="H50" s="103">
        <f>IF($D50=0,SUMIFS('RPS Targets (%)'!Y:Y,'RPS Targets (%)'!$B:$B,$A50)*INDEX('RPS-Applicable Sales %'!$B$3:$AF$52,MATCH($A50,'RPS-Applicable Sales %'!$A$3:$A$52,0),MATCH(H$2,'RPS-Applicable Sales %'!$B$2:$AF$2,0))*$G50,SUMIFS('RPS Targets (%)'!Y:Y,'RPS Targets (%)'!$B:$B,$A50)*INDEX('RPS-Applicable Sales %'!$B$3:$AF$52,MATCH($A50,'RPS-Applicable Sales %'!$A$3:$A$52,0),MATCH(H$2,'RPS-Applicable Sales %'!$B$2:$AF$2,0)))</f>
        <v>9.4301600422433601E-2</v>
      </c>
      <c r="I50" s="76">
        <f>IF($D50=0,SUMIFS('RPS Targets (%)'!Z:Z,'RPS Targets (%)'!$B:$B,$A50)*INDEX('RPS-Applicable Sales %'!$B$3:$AF$52,MATCH($A50,'RPS-Applicable Sales %'!$A$3:$A$52,0),MATCH(I$2,'RPS-Applicable Sales %'!$B$2:$AF$2,0))*$G50,SUMIFS('RPS Targets (%)'!Z:Z,'RPS Targets (%)'!$B:$B,$A50)*INDEX('RPS-Applicable Sales %'!$B$3:$AF$52,MATCH($A50,'RPS-Applicable Sales %'!$A$3:$A$52,0),MATCH(I$2,'RPS-Applicable Sales %'!$B$2:$AF$2,0)))</f>
        <v>9.4301600422433601E-2</v>
      </c>
      <c r="J50" s="76">
        <f>IF($D50=0,SUMIFS('RPS Targets (%)'!AA:AA,'RPS Targets (%)'!$B:$B,$A50)*INDEX('RPS-Applicable Sales %'!$B$3:$AF$52,MATCH($A50,'RPS-Applicable Sales %'!$A$3:$A$52,0),MATCH(J$2,'RPS-Applicable Sales %'!$B$2:$AF$2,0))*$G50,SUMIFS('RPS Targets (%)'!AA:AA,'RPS Targets (%)'!$B:$B,$A50)*INDEX('RPS-Applicable Sales %'!$B$3:$AF$52,MATCH($A50,'RPS-Applicable Sales %'!$A$3:$A$52,0),MATCH(J$2,'RPS-Applicable Sales %'!$B$2:$AF$2,0)))</f>
        <v>9.3805089608142156E-2</v>
      </c>
      <c r="K50" s="76">
        <f>IF($D50=0,SUMIFS('RPS Targets (%)'!AB:AB,'RPS Targets (%)'!$B:$B,$A50)*INDEX('RPS-Applicable Sales %'!$B$3:$AF$52,MATCH($A50,'RPS-Applicable Sales %'!$A$3:$A$52,0),MATCH(K$2,'RPS-Applicable Sales %'!$B$2:$AF$2,0))*$G50,SUMIFS('RPS Targets (%)'!AB:AB,'RPS Targets (%)'!$B:$B,$A50)*INDEX('RPS-Applicable Sales %'!$B$3:$AF$52,MATCH($A50,'RPS-Applicable Sales %'!$A$3:$A$52,0),MATCH(K$2,'RPS-Applicable Sales %'!$B$2:$AF$2,0)))</f>
        <v>9.3840889045858286E-2</v>
      </c>
      <c r="L50" s="76">
        <f>IF($D50=0,SUMIFS('RPS Targets (%)'!AC:AC,'RPS Targets (%)'!$B:$B,$A50)*INDEX('RPS-Applicable Sales %'!$B$3:$AF$52,MATCH($A50,'RPS-Applicable Sales %'!$A$3:$A$52,0),MATCH(L$2,'RPS-Applicable Sales %'!$B$2:$AF$2,0))*$G50,SUMIFS('RPS Targets (%)'!AC:AC,'RPS Targets (%)'!$B:$B,$A50)*INDEX('RPS-Applicable Sales %'!$B$3:$AF$52,MATCH($A50,'RPS-Applicable Sales %'!$A$3:$A$52,0),MATCH(L$2,'RPS-Applicable Sales %'!$B$2:$AF$2,0)))</f>
        <v>9.4301600422433601E-2</v>
      </c>
      <c r="M50" s="76">
        <f>IF($D50=0,SUMIFS('RPS Targets (%)'!AD:AD,'RPS Targets (%)'!$B:$B,$A50)*INDEX('RPS-Applicable Sales %'!$B$3:$AF$52,MATCH($A50,'RPS-Applicable Sales %'!$A$3:$A$52,0),MATCH(M$2,'RPS-Applicable Sales %'!$B$2:$AF$2,0))*$G50,SUMIFS('RPS Targets (%)'!AD:AD,'RPS Targets (%)'!$B:$B,$A50)*INDEX('RPS-Applicable Sales %'!$B$3:$AF$52,MATCH($A50,'RPS-Applicable Sales %'!$A$3:$A$52,0),MATCH(M$2,'RPS-Applicable Sales %'!$B$2:$AF$2,0)))</f>
        <v>9.4301600422433601E-2</v>
      </c>
      <c r="N50" s="76">
        <f>IF($D50=0,SUMIFS('RPS Targets (%)'!AE:AE,'RPS Targets (%)'!$B:$B,$A50)*INDEX('RPS-Applicable Sales %'!$B$3:$AF$52,MATCH($A50,'RPS-Applicable Sales %'!$A$3:$A$52,0),MATCH(N$2,'RPS-Applicable Sales %'!$B$2:$AF$2,0))*$G50,SUMIFS('RPS Targets (%)'!AE:AE,'RPS Targets (%)'!$B:$B,$A50)*INDEX('RPS-Applicable Sales %'!$B$3:$AF$52,MATCH($A50,'RPS-Applicable Sales %'!$A$3:$A$52,0),MATCH(N$2,'RPS-Applicable Sales %'!$B$2:$AF$2,0)))</f>
        <v>9.4301600422433601E-2</v>
      </c>
      <c r="O50" s="76">
        <f>IF($D50=0,SUMIFS('RPS Targets (%)'!AF:AF,'RPS Targets (%)'!$B:$B,$A50)*INDEX('RPS-Applicable Sales %'!$B$3:$AF$52,MATCH($A50,'RPS-Applicable Sales %'!$A$3:$A$52,0),MATCH(O$2,'RPS-Applicable Sales %'!$B$2:$AF$2,0))*$G50,SUMIFS('RPS Targets (%)'!AF:AF,'RPS Targets (%)'!$B:$B,$A50)*INDEX('RPS-Applicable Sales %'!$B$3:$AF$52,MATCH($A50,'RPS-Applicable Sales %'!$A$3:$A$52,0),MATCH(O$2,'RPS-Applicable Sales %'!$B$2:$AF$2,0)))</f>
        <v>9.4301600422433601E-2</v>
      </c>
      <c r="P50" s="76">
        <f>IF($D50=0,SUMIFS('RPS Targets (%)'!AG:AG,'RPS Targets (%)'!$B:$B,$A50)*INDEX('RPS-Applicable Sales %'!$B$3:$AF$52,MATCH($A50,'RPS-Applicable Sales %'!$A$3:$A$52,0),MATCH(P$2,'RPS-Applicable Sales %'!$B$2:$AF$2,0))*$G50,SUMIFS('RPS Targets (%)'!AG:AG,'RPS Targets (%)'!$B:$B,$A50)*INDEX('RPS-Applicable Sales %'!$B$3:$AF$52,MATCH($A50,'RPS-Applicable Sales %'!$A$3:$A$52,0),MATCH(P$2,'RPS-Applicable Sales %'!$B$2:$AF$2,0)))</f>
        <v>9.4301600422433601E-2</v>
      </c>
      <c r="Q50" s="76">
        <f>IF($D50=0,SUMIFS('RPS Targets (%)'!AH:AH,'RPS Targets (%)'!$B:$B,$A50)*INDEX('RPS-Applicable Sales %'!$B$3:$AF$52,MATCH($A50,'RPS-Applicable Sales %'!$A$3:$A$52,0),MATCH(Q$2,'RPS-Applicable Sales %'!$B$2:$AF$2,0))*$G50,SUMIFS('RPS Targets (%)'!AH:AH,'RPS Targets (%)'!$B:$B,$A50)*INDEX('RPS-Applicable Sales %'!$B$3:$AF$52,MATCH($A50,'RPS-Applicable Sales %'!$A$3:$A$52,0),MATCH(Q$2,'RPS-Applicable Sales %'!$B$2:$AF$2,0)))</f>
        <v>9.4301600422433601E-2</v>
      </c>
      <c r="R50" s="76">
        <f>IF($D50=0,SUMIFS('RPS Targets (%)'!AI:AI,'RPS Targets (%)'!$B:$B,$A50)*INDEX('RPS-Applicable Sales %'!$B$3:$AF$52,MATCH($A50,'RPS-Applicable Sales %'!$A$3:$A$52,0),MATCH(R$2,'RPS-Applicable Sales %'!$B$2:$AF$2,0))*$G50,SUMIFS('RPS Targets (%)'!AI:AI,'RPS Targets (%)'!$B:$B,$A50)*INDEX('RPS-Applicable Sales %'!$B$3:$AF$52,MATCH($A50,'RPS-Applicable Sales %'!$A$3:$A$52,0),MATCH(R$2,'RPS-Applicable Sales %'!$B$2:$AF$2,0)))</f>
        <v>9.4301600422433601E-2</v>
      </c>
      <c r="S50" s="76">
        <f>IF($D50=0,SUMIFS('RPS Targets (%)'!AJ:AJ,'RPS Targets (%)'!$B:$B,$A50)*INDEX('RPS-Applicable Sales %'!$B$3:$AF$52,MATCH($A50,'RPS-Applicable Sales %'!$A$3:$A$52,0),MATCH(S$2,'RPS-Applicable Sales %'!$B$2:$AF$2,0))*$G50,SUMIFS('RPS Targets (%)'!AJ:AJ,'RPS Targets (%)'!$B:$B,$A50)*INDEX('RPS-Applicable Sales %'!$B$3:$AF$52,MATCH($A50,'RPS-Applicable Sales %'!$A$3:$A$52,0),MATCH(S$2,'RPS-Applicable Sales %'!$B$2:$AF$2,0)))</f>
        <v>9.4301600422433601E-2</v>
      </c>
      <c r="T50" s="76">
        <f>IF($D50=0,SUMIFS('RPS Targets (%)'!AK:AK,'RPS Targets (%)'!$B:$B,$A50)*INDEX('RPS-Applicable Sales %'!$B$3:$AF$52,MATCH($A50,'RPS-Applicable Sales %'!$A$3:$A$52,0),MATCH(T$2,'RPS-Applicable Sales %'!$B$2:$AF$2,0))*$G50,SUMIFS('RPS Targets (%)'!AK:AK,'RPS Targets (%)'!$B:$B,$A50)*INDEX('RPS-Applicable Sales %'!$B$3:$AF$52,MATCH($A50,'RPS-Applicable Sales %'!$A$3:$A$52,0),MATCH(T$2,'RPS-Applicable Sales %'!$B$2:$AF$2,0)))</f>
        <v>9.4301600422433601E-2</v>
      </c>
      <c r="U50" s="76">
        <f>IF($D50=0,SUMIFS('RPS Targets (%)'!AL:AL,'RPS Targets (%)'!$B:$B,$A50)*INDEX('RPS-Applicable Sales %'!$B$3:$AF$52,MATCH($A50,'RPS-Applicable Sales %'!$A$3:$A$52,0),MATCH(U$2,'RPS-Applicable Sales %'!$B$2:$AF$2,0))*$G50,SUMIFS('RPS Targets (%)'!AL:AL,'RPS Targets (%)'!$B:$B,$A50)*INDEX('RPS-Applicable Sales %'!$B$3:$AF$52,MATCH($A50,'RPS-Applicable Sales %'!$A$3:$A$52,0),MATCH(U$2,'RPS-Applicable Sales %'!$B$2:$AF$2,0)))</f>
        <v>9.4301600422433601E-2</v>
      </c>
      <c r="V50" s="76">
        <f>IF($D50=0,SUMIFS('RPS Targets (%)'!AM:AM,'RPS Targets (%)'!$B:$B,$A50)*INDEX('RPS-Applicable Sales %'!$B$3:$AF$52,MATCH($A50,'RPS-Applicable Sales %'!$A$3:$A$52,0),MATCH(V$2,'RPS-Applicable Sales %'!$B$2:$AF$2,0))*$G50,SUMIFS('RPS Targets (%)'!AM:AM,'RPS Targets (%)'!$B:$B,$A50)*INDEX('RPS-Applicable Sales %'!$B$3:$AF$52,MATCH($A50,'RPS-Applicable Sales %'!$A$3:$A$52,0),MATCH(V$2,'RPS-Applicable Sales %'!$B$2:$AF$2,0)))</f>
        <v>9.4301600422433601E-2</v>
      </c>
      <c r="W50" s="76">
        <f>IF($D50=0,SUMIFS('RPS Targets (%)'!AN:AN,'RPS Targets (%)'!$B:$B,$A50)*INDEX('RPS-Applicable Sales %'!$B$3:$AF$52,MATCH($A50,'RPS-Applicable Sales %'!$A$3:$A$52,0),MATCH(W$2,'RPS-Applicable Sales %'!$B$2:$AF$2,0))*$G50,SUMIFS('RPS Targets (%)'!AN:AN,'RPS Targets (%)'!$B:$B,$A50)*INDEX('RPS-Applicable Sales %'!$B$3:$AF$52,MATCH($A50,'RPS-Applicable Sales %'!$A$3:$A$52,0),MATCH(W$2,'RPS-Applicable Sales %'!$B$2:$AF$2,0)))</f>
        <v>9.4301600422433601E-2</v>
      </c>
      <c r="X50" s="76">
        <f>IF($D50=0,SUMIFS('RPS Targets (%)'!AO:AO,'RPS Targets (%)'!$B:$B,$A50)*INDEX('RPS-Applicable Sales %'!$B$3:$AF$52,MATCH($A50,'RPS-Applicable Sales %'!$A$3:$A$52,0),MATCH(X$2,'RPS-Applicable Sales %'!$B$2:$AF$2,0))*$G50,SUMIFS('RPS Targets (%)'!AO:AO,'RPS Targets (%)'!$B:$B,$A50)*INDEX('RPS-Applicable Sales %'!$B$3:$AF$52,MATCH($A50,'RPS-Applicable Sales %'!$A$3:$A$52,0),MATCH(X$2,'RPS-Applicable Sales %'!$B$2:$AF$2,0)))</f>
        <v>9.4301600422433601E-2</v>
      </c>
      <c r="Y50" s="76">
        <f>IF($D50=0,SUMIFS('RPS Targets (%)'!AP:AP,'RPS Targets (%)'!$B:$B,$A50)*INDEX('RPS-Applicable Sales %'!$B$3:$AF$52,MATCH($A50,'RPS-Applicable Sales %'!$A$3:$A$52,0),MATCH(Y$2,'RPS-Applicable Sales %'!$B$2:$AF$2,0))*$G50,SUMIFS('RPS Targets (%)'!AP:AP,'RPS Targets (%)'!$B:$B,$A50)*INDEX('RPS-Applicable Sales %'!$B$3:$AF$52,MATCH($A50,'RPS-Applicable Sales %'!$A$3:$A$52,0),MATCH(Y$2,'RPS-Applicable Sales %'!$B$2:$AF$2,0)))</f>
        <v>9.4301600422433601E-2</v>
      </c>
      <c r="Z50" s="76">
        <f>IF($D50=0,SUMIFS('RPS Targets (%)'!AQ:AQ,'RPS Targets (%)'!$B:$B,$A50)*INDEX('RPS-Applicable Sales %'!$B$3:$AF$52,MATCH($A50,'RPS-Applicable Sales %'!$A$3:$A$52,0),MATCH(Z$2,'RPS-Applicable Sales %'!$B$2:$AF$2,0))*$G50,SUMIFS('RPS Targets (%)'!AQ:AQ,'RPS Targets (%)'!$B:$B,$A50)*INDEX('RPS-Applicable Sales %'!$B$3:$AF$52,MATCH($A50,'RPS-Applicable Sales %'!$A$3:$A$52,0),MATCH(Z$2,'RPS-Applicable Sales %'!$B$2:$AF$2,0)))</f>
        <v>9.4301600422433601E-2</v>
      </c>
      <c r="AA50" s="76">
        <f>IF($D50=0,SUMIFS('RPS Targets (%)'!AR:AR,'RPS Targets (%)'!$B:$B,$A50)*INDEX('RPS-Applicable Sales %'!$B$3:$AF$52,MATCH($A50,'RPS-Applicable Sales %'!$A$3:$A$52,0),MATCH(AA$2,'RPS-Applicable Sales %'!$B$2:$AF$2,0))*$G50,SUMIFS('RPS Targets (%)'!AR:AR,'RPS Targets (%)'!$B:$B,$A50)*INDEX('RPS-Applicable Sales %'!$B$3:$AF$52,MATCH($A50,'RPS-Applicable Sales %'!$A$3:$A$52,0),MATCH(AA$2,'RPS-Applicable Sales %'!$B$2:$AF$2,0)))</f>
        <v>9.4301600422433601E-2</v>
      </c>
      <c r="AB50" s="76">
        <f>IF($D50=0,SUMIFS('RPS Targets (%)'!AS:AS,'RPS Targets (%)'!$B:$B,$A50)*INDEX('RPS-Applicable Sales %'!$B$3:$AF$52,MATCH($A50,'RPS-Applicable Sales %'!$A$3:$A$52,0),MATCH(AB$2,'RPS-Applicable Sales %'!$B$2:$AF$2,0))*$G50,SUMIFS('RPS Targets (%)'!AS:AS,'RPS Targets (%)'!$B:$B,$A50)*INDEX('RPS-Applicable Sales %'!$B$3:$AF$52,MATCH($A50,'RPS-Applicable Sales %'!$A$3:$A$52,0),MATCH(AB$2,'RPS-Applicable Sales %'!$B$2:$AF$2,0)))</f>
        <v>9.4301600422433601E-2</v>
      </c>
      <c r="AC50" s="76">
        <f>IF($D50=0,SUMIFS('RPS Targets (%)'!AT:AT,'RPS Targets (%)'!$B:$B,$A50)*INDEX('RPS-Applicable Sales %'!$B$3:$AF$52,MATCH($A50,'RPS-Applicable Sales %'!$A$3:$A$52,0),MATCH(AC$2,'RPS-Applicable Sales %'!$B$2:$AF$2,0))*$G50,SUMIFS('RPS Targets (%)'!AT:AT,'RPS Targets (%)'!$B:$B,$A50)*INDEX('RPS-Applicable Sales %'!$B$3:$AF$52,MATCH($A50,'RPS-Applicable Sales %'!$A$3:$A$52,0),MATCH(AC$2,'RPS-Applicable Sales %'!$B$2:$AF$2,0)))</f>
        <v>9.4301600422433601E-2</v>
      </c>
      <c r="AD50" s="76">
        <f>IF($D50=0,SUMIFS('RPS Targets (%)'!AU:AU,'RPS Targets (%)'!$B:$B,$A50)*INDEX('RPS-Applicable Sales %'!$B$3:$AF$52,MATCH($A50,'RPS-Applicable Sales %'!$A$3:$A$52,0),MATCH(AD$2,'RPS-Applicable Sales %'!$B$2:$AF$2,0))*$G50,SUMIFS('RPS Targets (%)'!AU:AU,'RPS Targets (%)'!$B:$B,$A50)*INDEX('RPS-Applicable Sales %'!$B$3:$AF$52,MATCH($A50,'RPS-Applicable Sales %'!$A$3:$A$52,0),MATCH(AD$2,'RPS-Applicable Sales %'!$B$2:$AF$2,0)))</f>
        <v>9.4301600422433601E-2</v>
      </c>
      <c r="AE50" s="76">
        <f>IF($D50=0,SUMIFS('RPS Targets (%)'!AV:AV,'RPS Targets (%)'!$B:$B,$A50)*INDEX('RPS-Applicable Sales %'!$B$3:$AF$52,MATCH($A50,'RPS-Applicable Sales %'!$A$3:$A$52,0),MATCH(AE$2,'RPS-Applicable Sales %'!$B$2:$AF$2,0))*$G50,SUMIFS('RPS Targets (%)'!AV:AV,'RPS Targets (%)'!$B:$B,$A50)*INDEX('RPS-Applicable Sales %'!$B$3:$AF$52,MATCH($A50,'RPS-Applicable Sales %'!$A$3:$A$52,0),MATCH(AE$2,'RPS-Applicable Sales %'!$B$2:$AF$2,0)))</f>
        <v>9.4301600422433601E-2</v>
      </c>
      <c r="AF50" s="76">
        <f>IF($D50=0,SUMIFS('RPS Targets (%)'!AW:AW,'RPS Targets (%)'!$B:$B,$A50)*INDEX('RPS-Applicable Sales %'!$B$3:$AF$52,MATCH($A50,'RPS-Applicable Sales %'!$A$3:$A$52,0),MATCH(AF$2,'RPS-Applicable Sales %'!$B$2:$AF$2,0))*$G50,SUMIFS('RPS Targets (%)'!AW:AW,'RPS Targets (%)'!$B:$B,$A50)*INDEX('RPS-Applicable Sales %'!$B$3:$AF$52,MATCH($A50,'RPS-Applicable Sales %'!$A$3:$A$52,0),MATCH(AF$2,'RPS-Applicable Sales %'!$B$2:$AF$2,0)))</f>
        <v>9.4301600422433601E-2</v>
      </c>
      <c r="AG50" s="76">
        <f>IF($D50=0,SUMIFS('RPS Targets (%)'!AX:AX,'RPS Targets (%)'!$B:$B,$A50)*INDEX('RPS-Applicable Sales %'!$B$3:$AF$52,MATCH($A50,'RPS-Applicable Sales %'!$A$3:$A$52,0),MATCH(AG$2,'RPS-Applicable Sales %'!$B$2:$AF$2,0))*$G50,SUMIFS('RPS Targets (%)'!AX:AX,'RPS Targets (%)'!$B:$B,$A50)*INDEX('RPS-Applicable Sales %'!$B$3:$AF$52,MATCH($A50,'RPS-Applicable Sales %'!$A$3:$A$52,0),MATCH(AG$2,'RPS-Applicable Sales %'!$B$2:$AF$2,0)))</f>
        <v>9.4301600422433601E-2</v>
      </c>
      <c r="AH50" s="76">
        <f>IF($D50=0,SUMIFS('RPS Targets (%)'!AY:AY,'RPS Targets (%)'!$B:$B,$A50)*INDEX('RPS-Applicable Sales %'!$B$3:$AF$52,MATCH($A50,'RPS-Applicable Sales %'!$A$3:$A$52,0),MATCH(AH$2,'RPS-Applicable Sales %'!$B$2:$AF$2,0))*$G50,SUMIFS('RPS Targets (%)'!AY:AY,'RPS Targets (%)'!$B:$B,$A50)*INDEX('RPS-Applicable Sales %'!$B$3:$AF$52,MATCH($A50,'RPS-Applicable Sales %'!$A$3:$A$52,0),MATCH(AH$2,'RPS-Applicable Sales %'!$B$2:$AF$2,0)))</f>
        <v>9.4301600422433601E-2</v>
      </c>
      <c r="AI50" s="76">
        <f>IF($D50=0,SUMIFS('RPS Targets (%)'!AZ:AZ,'RPS Targets (%)'!$B:$B,$A50)*INDEX('RPS-Applicable Sales %'!$B$3:$AF$52,MATCH($A50,'RPS-Applicable Sales %'!$A$3:$A$52,0),MATCH(AI$2,'RPS-Applicable Sales %'!$B$2:$AF$2,0))*$G50,SUMIFS('RPS Targets (%)'!AZ:AZ,'RPS Targets (%)'!$B:$B,$A50)*INDEX('RPS-Applicable Sales %'!$B$3:$AF$52,MATCH($A50,'RPS-Applicable Sales %'!$A$3:$A$52,0),MATCH(AI$2,'RPS-Applicable Sales %'!$B$2:$AF$2,0)))</f>
        <v>9.4301600422433601E-2</v>
      </c>
      <c r="AJ50" s="76">
        <f>IF($D50=0,SUMIFS('RPS Targets (%)'!BA:BA,'RPS Targets (%)'!$B:$B,$A50)*INDEX('RPS-Applicable Sales %'!$B$3:$AF$52,MATCH($A50,'RPS-Applicable Sales %'!$A$3:$A$52,0),MATCH(AJ$2,'RPS-Applicable Sales %'!$B$2:$AF$2,0))*$G50,SUMIFS('RPS Targets (%)'!BA:BA,'RPS Targets (%)'!$B:$B,$A50)*INDEX('RPS-Applicable Sales %'!$B$3:$AF$52,MATCH($A50,'RPS-Applicable Sales %'!$A$3:$A$52,0),MATCH(AJ$2,'RPS-Applicable Sales %'!$B$2:$AF$2,0)))</f>
        <v>9.4301600422433601E-2</v>
      </c>
      <c r="AK50" s="76">
        <f>IF($D50=0,SUMIFS('RPS Targets (%)'!BB:BB,'RPS Targets (%)'!$B:$B,$A50)*INDEX('RPS-Applicable Sales %'!$B$3:$AF$52,MATCH($A50,'RPS-Applicable Sales %'!$A$3:$A$52,0),MATCH(AK$2,'RPS-Applicable Sales %'!$B$2:$AF$2,0))*$G50,SUMIFS('RPS Targets (%)'!BB:BB,'RPS Targets (%)'!$B:$B,$A50)*INDEX('RPS-Applicable Sales %'!$B$3:$AF$52,MATCH($A50,'RPS-Applicable Sales %'!$A$3:$A$52,0),MATCH(AK$2,'RPS-Applicable Sales %'!$B$2:$AF$2,0)))</f>
        <v>9.4301600422433601E-2</v>
      </c>
      <c r="AL50" s="76">
        <f>IF($D50=0,SUMIFS('RPS Targets (%)'!BC:BC,'RPS Targets (%)'!$B:$B,$A50)*INDEX('RPS-Applicable Sales %'!$B$3:$AF$52,MATCH($A50,'RPS-Applicable Sales %'!$A$3:$A$52,0),MATCH(AL$2,'RPS-Applicable Sales %'!$B$2:$AF$2,0))*$G50,SUMIFS('RPS Targets (%)'!BC:BC,'RPS Targets (%)'!$B:$B,$A50)*INDEX('RPS-Applicable Sales %'!$B$3:$AF$52,MATCH($A50,'RPS-Applicable Sales %'!$A$3:$A$52,0),MATCH(AL$2,'RPS-Applicable Sales %'!$B$2:$AF$2,0)))</f>
        <v>9.4301600422433601E-2</v>
      </c>
    </row>
    <row r="51" spans="1:38" x14ac:dyDescent="0.25">
      <c r="A51" s="97" t="s">
        <v>128</v>
      </c>
      <c r="B51" s="97" t="b">
        <f>IFERROR(INDEX('RPS Targets (%)'!$A:$A,MATCH(A51,'RPS Targets (%)'!$B:$B,0)),FALSE)</f>
        <v>0</v>
      </c>
      <c r="C51" s="108">
        <f>MIN(SUMIFS('RPS-Applicable Sales'!C:C,'RPS-Applicable Sales'!$A:$A,$A51)/SUMIFS('Statewide Sales'!B:B,'Statewide Sales'!$A:$A,$A51),1)</f>
        <v>0</v>
      </c>
      <c r="D51" s="115">
        <f t="shared" si="0"/>
        <v>0</v>
      </c>
      <c r="E51" s="76">
        <f>IF(B51=TRUE,SUMIFS('SY RPS values'!$J$27:$BG$27,'SY RPS values'!$J$1:$BG$1,A51),0)</f>
        <v>0</v>
      </c>
      <c r="F51" s="76">
        <f>SUMIFS('RPS Targets (%)'!Y:Y,'RPS Targets (%)'!$B:$B,$A51)</f>
        <v>0</v>
      </c>
      <c r="G51" s="108">
        <f t="shared" si="1"/>
        <v>0</v>
      </c>
      <c r="H51" s="103">
        <f>IF($D51=0,SUMIFS('RPS Targets (%)'!Y:Y,'RPS Targets (%)'!$B:$B,$A51)*INDEX('RPS-Applicable Sales %'!$B$3:$AF$52,MATCH($A51,'RPS-Applicable Sales %'!$A$3:$A$52,0),MATCH(H$2,'RPS-Applicable Sales %'!$B$2:$AF$2,0))*$G51,SUMIFS('RPS Targets (%)'!Y:Y,'RPS Targets (%)'!$B:$B,$A51)*INDEX('RPS-Applicable Sales %'!$B$3:$AF$52,MATCH($A51,'RPS-Applicable Sales %'!$A$3:$A$52,0),MATCH(H$2,'RPS-Applicable Sales %'!$B$2:$AF$2,0)))</f>
        <v>0</v>
      </c>
      <c r="I51" s="76">
        <f>IF($D51=0,SUMIFS('RPS Targets (%)'!Z:Z,'RPS Targets (%)'!$B:$B,$A51)*INDEX('RPS-Applicable Sales %'!$B$3:$AF$52,MATCH($A51,'RPS-Applicable Sales %'!$A$3:$A$52,0),MATCH(I$2,'RPS-Applicable Sales %'!$B$2:$AF$2,0))*$G51,SUMIFS('RPS Targets (%)'!Z:Z,'RPS Targets (%)'!$B:$B,$A51)*INDEX('RPS-Applicable Sales %'!$B$3:$AF$52,MATCH($A51,'RPS-Applicable Sales %'!$A$3:$A$52,0),MATCH(I$2,'RPS-Applicable Sales %'!$B$2:$AF$2,0)))</f>
        <v>0</v>
      </c>
      <c r="J51" s="76">
        <f>IF($D51=0,SUMIFS('RPS Targets (%)'!AA:AA,'RPS Targets (%)'!$B:$B,$A51)*INDEX('RPS-Applicable Sales %'!$B$3:$AF$52,MATCH($A51,'RPS-Applicable Sales %'!$A$3:$A$52,0),MATCH(J$2,'RPS-Applicable Sales %'!$B$2:$AF$2,0))*$G51,SUMIFS('RPS Targets (%)'!AA:AA,'RPS Targets (%)'!$B:$B,$A51)*INDEX('RPS-Applicable Sales %'!$B$3:$AF$52,MATCH($A51,'RPS-Applicable Sales %'!$A$3:$A$52,0),MATCH(J$2,'RPS-Applicable Sales %'!$B$2:$AF$2,0)))</f>
        <v>0</v>
      </c>
      <c r="K51" s="76">
        <f>IF($D51=0,SUMIFS('RPS Targets (%)'!AB:AB,'RPS Targets (%)'!$B:$B,$A51)*INDEX('RPS-Applicable Sales %'!$B$3:$AF$52,MATCH($A51,'RPS-Applicable Sales %'!$A$3:$A$52,0),MATCH(K$2,'RPS-Applicable Sales %'!$B$2:$AF$2,0))*$G51,SUMIFS('RPS Targets (%)'!AB:AB,'RPS Targets (%)'!$B:$B,$A51)*INDEX('RPS-Applicable Sales %'!$B$3:$AF$52,MATCH($A51,'RPS-Applicable Sales %'!$A$3:$A$52,0),MATCH(K$2,'RPS-Applicable Sales %'!$B$2:$AF$2,0)))</f>
        <v>0</v>
      </c>
      <c r="L51" s="76">
        <f>IF($D51=0,SUMIFS('RPS Targets (%)'!AC:AC,'RPS Targets (%)'!$B:$B,$A51)*INDEX('RPS-Applicable Sales %'!$B$3:$AF$52,MATCH($A51,'RPS-Applicable Sales %'!$A$3:$A$52,0),MATCH(L$2,'RPS-Applicable Sales %'!$B$2:$AF$2,0))*$G51,SUMIFS('RPS Targets (%)'!AC:AC,'RPS Targets (%)'!$B:$B,$A51)*INDEX('RPS-Applicable Sales %'!$B$3:$AF$52,MATCH($A51,'RPS-Applicable Sales %'!$A$3:$A$52,0),MATCH(L$2,'RPS-Applicable Sales %'!$B$2:$AF$2,0)))</f>
        <v>0</v>
      </c>
      <c r="M51" s="76">
        <f>IF($D51=0,SUMIFS('RPS Targets (%)'!AD:AD,'RPS Targets (%)'!$B:$B,$A51)*INDEX('RPS-Applicable Sales %'!$B$3:$AF$52,MATCH($A51,'RPS-Applicable Sales %'!$A$3:$A$52,0),MATCH(M$2,'RPS-Applicable Sales %'!$B$2:$AF$2,0))*$G51,SUMIFS('RPS Targets (%)'!AD:AD,'RPS Targets (%)'!$B:$B,$A51)*INDEX('RPS-Applicable Sales %'!$B$3:$AF$52,MATCH($A51,'RPS-Applicable Sales %'!$A$3:$A$52,0),MATCH(M$2,'RPS-Applicable Sales %'!$B$2:$AF$2,0)))</f>
        <v>0</v>
      </c>
      <c r="N51" s="76">
        <f>IF($D51=0,SUMIFS('RPS Targets (%)'!AE:AE,'RPS Targets (%)'!$B:$B,$A51)*INDEX('RPS-Applicable Sales %'!$B$3:$AF$52,MATCH($A51,'RPS-Applicable Sales %'!$A$3:$A$52,0),MATCH(N$2,'RPS-Applicable Sales %'!$B$2:$AF$2,0))*$G51,SUMIFS('RPS Targets (%)'!AE:AE,'RPS Targets (%)'!$B:$B,$A51)*INDEX('RPS-Applicable Sales %'!$B$3:$AF$52,MATCH($A51,'RPS-Applicable Sales %'!$A$3:$A$52,0),MATCH(N$2,'RPS-Applicable Sales %'!$B$2:$AF$2,0)))</f>
        <v>0</v>
      </c>
      <c r="O51" s="76">
        <f>IF($D51=0,SUMIFS('RPS Targets (%)'!AF:AF,'RPS Targets (%)'!$B:$B,$A51)*INDEX('RPS-Applicable Sales %'!$B$3:$AF$52,MATCH($A51,'RPS-Applicable Sales %'!$A$3:$A$52,0),MATCH(O$2,'RPS-Applicable Sales %'!$B$2:$AF$2,0))*$G51,SUMIFS('RPS Targets (%)'!AF:AF,'RPS Targets (%)'!$B:$B,$A51)*INDEX('RPS-Applicable Sales %'!$B$3:$AF$52,MATCH($A51,'RPS-Applicable Sales %'!$A$3:$A$52,0),MATCH(O$2,'RPS-Applicable Sales %'!$B$2:$AF$2,0)))</f>
        <v>0</v>
      </c>
      <c r="P51" s="76">
        <f>IF($D51=0,SUMIFS('RPS Targets (%)'!AG:AG,'RPS Targets (%)'!$B:$B,$A51)*INDEX('RPS-Applicable Sales %'!$B$3:$AF$52,MATCH($A51,'RPS-Applicable Sales %'!$A$3:$A$52,0),MATCH(P$2,'RPS-Applicable Sales %'!$B$2:$AF$2,0))*$G51,SUMIFS('RPS Targets (%)'!AG:AG,'RPS Targets (%)'!$B:$B,$A51)*INDEX('RPS-Applicable Sales %'!$B$3:$AF$52,MATCH($A51,'RPS-Applicable Sales %'!$A$3:$A$52,0),MATCH(P$2,'RPS-Applicable Sales %'!$B$2:$AF$2,0)))</f>
        <v>0</v>
      </c>
      <c r="Q51" s="76">
        <f>IF($D51=0,SUMIFS('RPS Targets (%)'!AH:AH,'RPS Targets (%)'!$B:$B,$A51)*INDEX('RPS-Applicable Sales %'!$B$3:$AF$52,MATCH($A51,'RPS-Applicable Sales %'!$A$3:$A$52,0),MATCH(Q$2,'RPS-Applicable Sales %'!$B$2:$AF$2,0))*$G51,SUMIFS('RPS Targets (%)'!AH:AH,'RPS Targets (%)'!$B:$B,$A51)*INDEX('RPS-Applicable Sales %'!$B$3:$AF$52,MATCH($A51,'RPS-Applicable Sales %'!$A$3:$A$52,0),MATCH(Q$2,'RPS-Applicable Sales %'!$B$2:$AF$2,0)))</f>
        <v>0</v>
      </c>
      <c r="R51" s="76">
        <f>IF($D51=0,SUMIFS('RPS Targets (%)'!AI:AI,'RPS Targets (%)'!$B:$B,$A51)*INDEX('RPS-Applicable Sales %'!$B$3:$AF$52,MATCH($A51,'RPS-Applicable Sales %'!$A$3:$A$52,0),MATCH(R$2,'RPS-Applicable Sales %'!$B$2:$AF$2,0))*$G51,SUMIFS('RPS Targets (%)'!AI:AI,'RPS Targets (%)'!$B:$B,$A51)*INDEX('RPS-Applicable Sales %'!$B$3:$AF$52,MATCH($A51,'RPS-Applicable Sales %'!$A$3:$A$52,0),MATCH(R$2,'RPS-Applicable Sales %'!$B$2:$AF$2,0)))</f>
        <v>0</v>
      </c>
      <c r="S51" s="76">
        <f>IF($D51=0,SUMIFS('RPS Targets (%)'!AJ:AJ,'RPS Targets (%)'!$B:$B,$A51)*INDEX('RPS-Applicable Sales %'!$B$3:$AF$52,MATCH($A51,'RPS-Applicable Sales %'!$A$3:$A$52,0),MATCH(S$2,'RPS-Applicable Sales %'!$B$2:$AF$2,0))*$G51,SUMIFS('RPS Targets (%)'!AJ:AJ,'RPS Targets (%)'!$B:$B,$A51)*INDEX('RPS-Applicable Sales %'!$B$3:$AF$52,MATCH($A51,'RPS-Applicable Sales %'!$A$3:$A$52,0),MATCH(S$2,'RPS-Applicable Sales %'!$B$2:$AF$2,0)))</f>
        <v>0</v>
      </c>
      <c r="T51" s="76">
        <f>IF($D51=0,SUMIFS('RPS Targets (%)'!AK:AK,'RPS Targets (%)'!$B:$B,$A51)*INDEX('RPS-Applicable Sales %'!$B$3:$AF$52,MATCH($A51,'RPS-Applicable Sales %'!$A$3:$A$52,0),MATCH(T$2,'RPS-Applicable Sales %'!$B$2:$AF$2,0))*$G51,SUMIFS('RPS Targets (%)'!AK:AK,'RPS Targets (%)'!$B:$B,$A51)*INDEX('RPS-Applicable Sales %'!$B$3:$AF$52,MATCH($A51,'RPS-Applicable Sales %'!$A$3:$A$52,0),MATCH(T$2,'RPS-Applicable Sales %'!$B$2:$AF$2,0)))</f>
        <v>0</v>
      </c>
      <c r="U51" s="76">
        <f>IF($D51=0,SUMIFS('RPS Targets (%)'!AL:AL,'RPS Targets (%)'!$B:$B,$A51)*INDEX('RPS-Applicable Sales %'!$B$3:$AF$52,MATCH($A51,'RPS-Applicable Sales %'!$A$3:$A$52,0),MATCH(U$2,'RPS-Applicable Sales %'!$B$2:$AF$2,0))*$G51,SUMIFS('RPS Targets (%)'!AL:AL,'RPS Targets (%)'!$B:$B,$A51)*INDEX('RPS-Applicable Sales %'!$B$3:$AF$52,MATCH($A51,'RPS-Applicable Sales %'!$A$3:$A$52,0),MATCH(U$2,'RPS-Applicable Sales %'!$B$2:$AF$2,0)))</f>
        <v>0</v>
      </c>
      <c r="V51" s="76">
        <f>IF($D51=0,SUMIFS('RPS Targets (%)'!AM:AM,'RPS Targets (%)'!$B:$B,$A51)*INDEX('RPS-Applicable Sales %'!$B$3:$AF$52,MATCH($A51,'RPS-Applicable Sales %'!$A$3:$A$52,0),MATCH(V$2,'RPS-Applicable Sales %'!$B$2:$AF$2,0))*$G51,SUMIFS('RPS Targets (%)'!AM:AM,'RPS Targets (%)'!$B:$B,$A51)*INDEX('RPS-Applicable Sales %'!$B$3:$AF$52,MATCH($A51,'RPS-Applicable Sales %'!$A$3:$A$52,0),MATCH(V$2,'RPS-Applicable Sales %'!$B$2:$AF$2,0)))</f>
        <v>0</v>
      </c>
      <c r="W51" s="76">
        <f>IF($D51=0,SUMIFS('RPS Targets (%)'!AN:AN,'RPS Targets (%)'!$B:$B,$A51)*INDEX('RPS-Applicable Sales %'!$B$3:$AF$52,MATCH($A51,'RPS-Applicable Sales %'!$A$3:$A$52,0),MATCH(W$2,'RPS-Applicable Sales %'!$B$2:$AF$2,0))*$G51,SUMIFS('RPS Targets (%)'!AN:AN,'RPS Targets (%)'!$B:$B,$A51)*INDEX('RPS-Applicable Sales %'!$B$3:$AF$52,MATCH($A51,'RPS-Applicable Sales %'!$A$3:$A$52,0),MATCH(W$2,'RPS-Applicable Sales %'!$B$2:$AF$2,0)))</f>
        <v>0</v>
      </c>
      <c r="X51" s="76">
        <f>IF($D51=0,SUMIFS('RPS Targets (%)'!AO:AO,'RPS Targets (%)'!$B:$B,$A51)*INDEX('RPS-Applicable Sales %'!$B$3:$AF$52,MATCH($A51,'RPS-Applicable Sales %'!$A$3:$A$52,0),MATCH(X$2,'RPS-Applicable Sales %'!$B$2:$AF$2,0))*$G51,SUMIFS('RPS Targets (%)'!AO:AO,'RPS Targets (%)'!$B:$B,$A51)*INDEX('RPS-Applicable Sales %'!$B$3:$AF$52,MATCH($A51,'RPS-Applicable Sales %'!$A$3:$A$52,0),MATCH(X$2,'RPS-Applicable Sales %'!$B$2:$AF$2,0)))</f>
        <v>0</v>
      </c>
      <c r="Y51" s="76">
        <f>IF($D51=0,SUMIFS('RPS Targets (%)'!AP:AP,'RPS Targets (%)'!$B:$B,$A51)*INDEX('RPS-Applicable Sales %'!$B$3:$AF$52,MATCH($A51,'RPS-Applicable Sales %'!$A$3:$A$52,0),MATCH(Y$2,'RPS-Applicable Sales %'!$B$2:$AF$2,0))*$G51,SUMIFS('RPS Targets (%)'!AP:AP,'RPS Targets (%)'!$B:$B,$A51)*INDEX('RPS-Applicable Sales %'!$B$3:$AF$52,MATCH($A51,'RPS-Applicable Sales %'!$A$3:$A$52,0),MATCH(Y$2,'RPS-Applicable Sales %'!$B$2:$AF$2,0)))</f>
        <v>0</v>
      </c>
      <c r="Z51" s="76">
        <f>IF($D51=0,SUMIFS('RPS Targets (%)'!AQ:AQ,'RPS Targets (%)'!$B:$B,$A51)*INDEX('RPS-Applicable Sales %'!$B$3:$AF$52,MATCH($A51,'RPS-Applicable Sales %'!$A$3:$A$52,0),MATCH(Z$2,'RPS-Applicable Sales %'!$B$2:$AF$2,0))*$G51,SUMIFS('RPS Targets (%)'!AQ:AQ,'RPS Targets (%)'!$B:$B,$A51)*INDEX('RPS-Applicable Sales %'!$B$3:$AF$52,MATCH($A51,'RPS-Applicable Sales %'!$A$3:$A$52,0),MATCH(Z$2,'RPS-Applicable Sales %'!$B$2:$AF$2,0)))</f>
        <v>0</v>
      </c>
      <c r="AA51" s="76">
        <f>IF($D51=0,SUMIFS('RPS Targets (%)'!AR:AR,'RPS Targets (%)'!$B:$B,$A51)*INDEX('RPS-Applicable Sales %'!$B$3:$AF$52,MATCH($A51,'RPS-Applicable Sales %'!$A$3:$A$52,0),MATCH(AA$2,'RPS-Applicable Sales %'!$B$2:$AF$2,0))*$G51,SUMIFS('RPS Targets (%)'!AR:AR,'RPS Targets (%)'!$B:$B,$A51)*INDEX('RPS-Applicable Sales %'!$B$3:$AF$52,MATCH($A51,'RPS-Applicable Sales %'!$A$3:$A$52,0),MATCH(AA$2,'RPS-Applicable Sales %'!$B$2:$AF$2,0)))</f>
        <v>0</v>
      </c>
      <c r="AB51" s="76">
        <f>IF($D51=0,SUMIFS('RPS Targets (%)'!AS:AS,'RPS Targets (%)'!$B:$B,$A51)*INDEX('RPS-Applicable Sales %'!$B$3:$AF$52,MATCH($A51,'RPS-Applicable Sales %'!$A$3:$A$52,0),MATCH(AB$2,'RPS-Applicable Sales %'!$B$2:$AF$2,0))*$G51,SUMIFS('RPS Targets (%)'!AS:AS,'RPS Targets (%)'!$B:$B,$A51)*INDEX('RPS-Applicable Sales %'!$B$3:$AF$52,MATCH($A51,'RPS-Applicable Sales %'!$A$3:$A$52,0),MATCH(AB$2,'RPS-Applicable Sales %'!$B$2:$AF$2,0)))</f>
        <v>0</v>
      </c>
      <c r="AC51" s="76">
        <f>IF($D51=0,SUMIFS('RPS Targets (%)'!AT:AT,'RPS Targets (%)'!$B:$B,$A51)*INDEX('RPS-Applicable Sales %'!$B$3:$AF$52,MATCH($A51,'RPS-Applicable Sales %'!$A$3:$A$52,0),MATCH(AC$2,'RPS-Applicable Sales %'!$B$2:$AF$2,0))*$G51,SUMIFS('RPS Targets (%)'!AT:AT,'RPS Targets (%)'!$B:$B,$A51)*INDEX('RPS-Applicable Sales %'!$B$3:$AF$52,MATCH($A51,'RPS-Applicable Sales %'!$A$3:$A$52,0),MATCH(AC$2,'RPS-Applicable Sales %'!$B$2:$AF$2,0)))</f>
        <v>0</v>
      </c>
      <c r="AD51" s="76">
        <f>IF($D51=0,SUMIFS('RPS Targets (%)'!AU:AU,'RPS Targets (%)'!$B:$B,$A51)*INDEX('RPS-Applicable Sales %'!$B$3:$AF$52,MATCH($A51,'RPS-Applicable Sales %'!$A$3:$A$52,0),MATCH(AD$2,'RPS-Applicable Sales %'!$B$2:$AF$2,0))*$G51,SUMIFS('RPS Targets (%)'!AU:AU,'RPS Targets (%)'!$B:$B,$A51)*INDEX('RPS-Applicable Sales %'!$B$3:$AF$52,MATCH($A51,'RPS-Applicable Sales %'!$A$3:$A$52,0),MATCH(AD$2,'RPS-Applicable Sales %'!$B$2:$AF$2,0)))</f>
        <v>0</v>
      </c>
      <c r="AE51" s="76">
        <f>IF($D51=0,SUMIFS('RPS Targets (%)'!AV:AV,'RPS Targets (%)'!$B:$B,$A51)*INDEX('RPS-Applicable Sales %'!$B$3:$AF$52,MATCH($A51,'RPS-Applicable Sales %'!$A$3:$A$52,0),MATCH(AE$2,'RPS-Applicable Sales %'!$B$2:$AF$2,0))*$G51,SUMIFS('RPS Targets (%)'!AV:AV,'RPS Targets (%)'!$B:$B,$A51)*INDEX('RPS-Applicable Sales %'!$B$3:$AF$52,MATCH($A51,'RPS-Applicable Sales %'!$A$3:$A$52,0),MATCH(AE$2,'RPS-Applicable Sales %'!$B$2:$AF$2,0)))</f>
        <v>0</v>
      </c>
      <c r="AF51" s="76">
        <f>IF($D51=0,SUMIFS('RPS Targets (%)'!AW:AW,'RPS Targets (%)'!$B:$B,$A51)*INDEX('RPS-Applicable Sales %'!$B$3:$AF$52,MATCH($A51,'RPS-Applicable Sales %'!$A$3:$A$52,0),MATCH(AF$2,'RPS-Applicable Sales %'!$B$2:$AF$2,0))*$G51,SUMIFS('RPS Targets (%)'!AW:AW,'RPS Targets (%)'!$B:$B,$A51)*INDEX('RPS-Applicable Sales %'!$B$3:$AF$52,MATCH($A51,'RPS-Applicable Sales %'!$A$3:$A$52,0),MATCH(AF$2,'RPS-Applicable Sales %'!$B$2:$AF$2,0)))</f>
        <v>0</v>
      </c>
      <c r="AG51" s="76">
        <f>IF($D51=0,SUMIFS('RPS Targets (%)'!AX:AX,'RPS Targets (%)'!$B:$B,$A51)*INDEX('RPS-Applicable Sales %'!$B$3:$AF$52,MATCH($A51,'RPS-Applicable Sales %'!$A$3:$A$52,0),MATCH(AG$2,'RPS-Applicable Sales %'!$B$2:$AF$2,0))*$G51,SUMIFS('RPS Targets (%)'!AX:AX,'RPS Targets (%)'!$B:$B,$A51)*INDEX('RPS-Applicable Sales %'!$B$3:$AF$52,MATCH($A51,'RPS-Applicable Sales %'!$A$3:$A$52,0),MATCH(AG$2,'RPS-Applicable Sales %'!$B$2:$AF$2,0)))</f>
        <v>0</v>
      </c>
      <c r="AH51" s="76">
        <f>IF($D51=0,SUMIFS('RPS Targets (%)'!AY:AY,'RPS Targets (%)'!$B:$B,$A51)*INDEX('RPS-Applicable Sales %'!$B$3:$AF$52,MATCH($A51,'RPS-Applicable Sales %'!$A$3:$A$52,0),MATCH(AH$2,'RPS-Applicable Sales %'!$B$2:$AF$2,0))*$G51,SUMIFS('RPS Targets (%)'!AY:AY,'RPS Targets (%)'!$B:$B,$A51)*INDEX('RPS-Applicable Sales %'!$B$3:$AF$52,MATCH($A51,'RPS-Applicable Sales %'!$A$3:$A$52,0),MATCH(AH$2,'RPS-Applicable Sales %'!$B$2:$AF$2,0)))</f>
        <v>0</v>
      </c>
      <c r="AI51" s="76">
        <f>IF($D51=0,SUMIFS('RPS Targets (%)'!AZ:AZ,'RPS Targets (%)'!$B:$B,$A51)*INDEX('RPS-Applicable Sales %'!$B$3:$AF$52,MATCH($A51,'RPS-Applicable Sales %'!$A$3:$A$52,0),MATCH(AI$2,'RPS-Applicable Sales %'!$B$2:$AF$2,0))*$G51,SUMIFS('RPS Targets (%)'!AZ:AZ,'RPS Targets (%)'!$B:$B,$A51)*INDEX('RPS-Applicable Sales %'!$B$3:$AF$52,MATCH($A51,'RPS-Applicable Sales %'!$A$3:$A$52,0),MATCH(AI$2,'RPS-Applicable Sales %'!$B$2:$AF$2,0)))</f>
        <v>0</v>
      </c>
      <c r="AJ51" s="76">
        <f>IF($D51=0,SUMIFS('RPS Targets (%)'!BA:BA,'RPS Targets (%)'!$B:$B,$A51)*INDEX('RPS-Applicable Sales %'!$B$3:$AF$52,MATCH($A51,'RPS-Applicable Sales %'!$A$3:$A$52,0),MATCH(AJ$2,'RPS-Applicable Sales %'!$B$2:$AF$2,0))*$G51,SUMIFS('RPS Targets (%)'!BA:BA,'RPS Targets (%)'!$B:$B,$A51)*INDEX('RPS-Applicable Sales %'!$B$3:$AF$52,MATCH($A51,'RPS-Applicable Sales %'!$A$3:$A$52,0),MATCH(AJ$2,'RPS-Applicable Sales %'!$B$2:$AF$2,0)))</f>
        <v>0</v>
      </c>
      <c r="AK51" s="76">
        <f>IF($D51=0,SUMIFS('RPS Targets (%)'!BB:BB,'RPS Targets (%)'!$B:$B,$A51)*INDEX('RPS-Applicable Sales %'!$B$3:$AF$52,MATCH($A51,'RPS-Applicable Sales %'!$A$3:$A$52,0),MATCH(AK$2,'RPS-Applicable Sales %'!$B$2:$AF$2,0))*$G51,SUMIFS('RPS Targets (%)'!BB:BB,'RPS Targets (%)'!$B:$B,$A51)*INDEX('RPS-Applicable Sales %'!$B$3:$AF$52,MATCH($A51,'RPS-Applicable Sales %'!$A$3:$A$52,0),MATCH(AK$2,'RPS-Applicable Sales %'!$B$2:$AF$2,0)))</f>
        <v>0</v>
      </c>
      <c r="AL51" s="76">
        <f>IF($D51=0,SUMIFS('RPS Targets (%)'!BC:BC,'RPS Targets (%)'!$B:$B,$A51)*INDEX('RPS-Applicable Sales %'!$B$3:$AF$52,MATCH($A51,'RPS-Applicable Sales %'!$A$3:$A$52,0),MATCH(AL$2,'RPS-Applicable Sales %'!$B$2:$AF$2,0))*$G51,SUMIFS('RPS Targets (%)'!BC:BC,'RPS Targets (%)'!$B:$B,$A51)*INDEX('RPS-Applicable Sales %'!$B$3:$AF$52,MATCH($A51,'RPS-Applicable Sales %'!$A$3:$A$52,0),MATCH(AL$2,'RPS-Applicable Sales %'!$B$2:$AF$2,0)))</f>
        <v>0</v>
      </c>
    </row>
    <row r="52" spans="1:38" x14ac:dyDescent="0.25">
      <c r="A52" s="97" t="s">
        <v>134</v>
      </c>
      <c r="B52" s="97" t="b">
        <f>IFERROR(INDEX('RPS Targets (%)'!$A:$A,MATCH(A52,'RPS Targets (%)'!$B:$B,0)),FALSE)</f>
        <v>0</v>
      </c>
      <c r="C52" s="108">
        <f>MIN(SUMIFS('RPS-Applicable Sales'!C:C,'RPS-Applicable Sales'!$A:$A,$A52)/SUMIFS('Statewide Sales'!B:B,'Statewide Sales'!$A:$A,$A52),1)</f>
        <v>0</v>
      </c>
      <c r="D52" s="115">
        <f t="shared" si="0"/>
        <v>0</v>
      </c>
      <c r="E52" s="76">
        <f>IF(B52=TRUE,SUMIFS('SY RPS values'!$J$27:$BG$27,'SY RPS values'!$J$1:$BG$1,A52),0)</f>
        <v>0</v>
      </c>
      <c r="F52" s="76">
        <f>SUMIFS('RPS Targets (%)'!Y:Y,'RPS Targets (%)'!$B:$B,$A52)</f>
        <v>0</v>
      </c>
      <c r="G52" s="108">
        <f t="shared" si="1"/>
        <v>0</v>
      </c>
      <c r="H52" s="103">
        <f>IF($D52=0,SUMIFS('RPS Targets (%)'!Y:Y,'RPS Targets (%)'!$B:$B,$A52)*INDEX('RPS-Applicable Sales %'!$B$3:$AF$52,MATCH($A52,'RPS-Applicable Sales %'!$A$3:$A$52,0),MATCH(H$2,'RPS-Applicable Sales %'!$B$2:$AF$2,0))*$G52,SUMIFS('RPS Targets (%)'!Y:Y,'RPS Targets (%)'!$B:$B,$A52)*INDEX('RPS-Applicable Sales %'!$B$3:$AF$52,MATCH($A52,'RPS-Applicable Sales %'!$A$3:$A$52,0),MATCH(H$2,'RPS-Applicable Sales %'!$B$2:$AF$2,0)))</f>
        <v>0</v>
      </c>
      <c r="I52" s="76">
        <f>IF($D52=0,SUMIFS('RPS Targets (%)'!Z:Z,'RPS Targets (%)'!$B:$B,$A52)*INDEX('RPS-Applicable Sales %'!$B$3:$AF$52,MATCH($A52,'RPS-Applicable Sales %'!$A$3:$A$52,0),MATCH(I$2,'RPS-Applicable Sales %'!$B$2:$AF$2,0))*$G52,SUMIFS('RPS Targets (%)'!Z:Z,'RPS Targets (%)'!$B:$B,$A52)*INDEX('RPS-Applicable Sales %'!$B$3:$AF$52,MATCH($A52,'RPS-Applicable Sales %'!$A$3:$A$52,0),MATCH(I$2,'RPS-Applicable Sales %'!$B$2:$AF$2,0)))</f>
        <v>0</v>
      </c>
      <c r="J52" s="76">
        <f>IF($D52=0,SUMIFS('RPS Targets (%)'!AA:AA,'RPS Targets (%)'!$B:$B,$A52)*INDEX('RPS-Applicable Sales %'!$B$3:$AF$52,MATCH($A52,'RPS-Applicable Sales %'!$A$3:$A$52,0),MATCH(J$2,'RPS-Applicable Sales %'!$B$2:$AF$2,0))*$G52,SUMIFS('RPS Targets (%)'!AA:AA,'RPS Targets (%)'!$B:$B,$A52)*INDEX('RPS-Applicable Sales %'!$B$3:$AF$52,MATCH($A52,'RPS-Applicable Sales %'!$A$3:$A$52,0),MATCH(J$2,'RPS-Applicable Sales %'!$B$2:$AF$2,0)))</f>
        <v>0</v>
      </c>
      <c r="K52" s="76">
        <f>IF($D52=0,SUMIFS('RPS Targets (%)'!AB:AB,'RPS Targets (%)'!$B:$B,$A52)*INDEX('RPS-Applicable Sales %'!$B$3:$AF$52,MATCH($A52,'RPS-Applicable Sales %'!$A$3:$A$52,0),MATCH(K$2,'RPS-Applicable Sales %'!$B$2:$AF$2,0))*$G52,SUMIFS('RPS Targets (%)'!AB:AB,'RPS Targets (%)'!$B:$B,$A52)*INDEX('RPS-Applicable Sales %'!$B$3:$AF$52,MATCH($A52,'RPS-Applicable Sales %'!$A$3:$A$52,0),MATCH(K$2,'RPS-Applicable Sales %'!$B$2:$AF$2,0)))</f>
        <v>0</v>
      </c>
      <c r="L52" s="76">
        <f>IF($D52=0,SUMIFS('RPS Targets (%)'!AC:AC,'RPS Targets (%)'!$B:$B,$A52)*INDEX('RPS-Applicable Sales %'!$B$3:$AF$52,MATCH($A52,'RPS-Applicable Sales %'!$A$3:$A$52,0),MATCH(L$2,'RPS-Applicable Sales %'!$B$2:$AF$2,0))*$G52,SUMIFS('RPS Targets (%)'!AC:AC,'RPS Targets (%)'!$B:$B,$A52)*INDEX('RPS-Applicable Sales %'!$B$3:$AF$52,MATCH($A52,'RPS-Applicable Sales %'!$A$3:$A$52,0),MATCH(L$2,'RPS-Applicable Sales %'!$B$2:$AF$2,0)))</f>
        <v>0</v>
      </c>
      <c r="M52" s="76">
        <f>IF($D52=0,SUMIFS('RPS Targets (%)'!AD:AD,'RPS Targets (%)'!$B:$B,$A52)*INDEX('RPS-Applicable Sales %'!$B$3:$AF$52,MATCH($A52,'RPS-Applicable Sales %'!$A$3:$A$52,0),MATCH(M$2,'RPS-Applicable Sales %'!$B$2:$AF$2,0))*$G52,SUMIFS('RPS Targets (%)'!AD:AD,'RPS Targets (%)'!$B:$B,$A52)*INDEX('RPS-Applicable Sales %'!$B$3:$AF$52,MATCH($A52,'RPS-Applicable Sales %'!$A$3:$A$52,0),MATCH(M$2,'RPS-Applicable Sales %'!$B$2:$AF$2,0)))</f>
        <v>0</v>
      </c>
      <c r="N52" s="76">
        <f>IF($D52=0,SUMIFS('RPS Targets (%)'!AE:AE,'RPS Targets (%)'!$B:$B,$A52)*INDEX('RPS-Applicable Sales %'!$B$3:$AF$52,MATCH($A52,'RPS-Applicable Sales %'!$A$3:$A$52,0),MATCH(N$2,'RPS-Applicable Sales %'!$B$2:$AF$2,0))*$G52,SUMIFS('RPS Targets (%)'!AE:AE,'RPS Targets (%)'!$B:$B,$A52)*INDEX('RPS-Applicable Sales %'!$B$3:$AF$52,MATCH($A52,'RPS-Applicable Sales %'!$A$3:$A$52,0),MATCH(N$2,'RPS-Applicable Sales %'!$B$2:$AF$2,0)))</f>
        <v>0</v>
      </c>
      <c r="O52" s="76">
        <f>IF($D52=0,SUMIFS('RPS Targets (%)'!AF:AF,'RPS Targets (%)'!$B:$B,$A52)*INDEX('RPS-Applicable Sales %'!$B$3:$AF$52,MATCH($A52,'RPS-Applicable Sales %'!$A$3:$A$52,0),MATCH(O$2,'RPS-Applicable Sales %'!$B$2:$AF$2,0))*$G52,SUMIFS('RPS Targets (%)'!AF:AF,'RPS Targets (%)'!$B:$B,$A52)*INDEX('RPS-Applicable Sales %'!$B$3:$AF$52,MATCH($A52,'RPS-Applicable Sales %'!$A$3:$A$52,0),MATCH(O$2,'RPS-Applicable Sales %'!$B$2:$AF$2,0)))</f>
        <v>0</v>
      </c>
      <c r="P52" s="76">
        <f>IF($D52=0,SUMIFS('RPS Targets (%)'!AG:AG,'RPS Targets (%)'!$B:$B,$A52)*INDEX('RPS-Applicable Sales %'!$B$3:$AF$52,MATCH($A52,'RPS-Applicable Sales %'!$A$3:$A$52,0),MATCH(P$2,'RPS-Applicable Sales %'!$B$2:$AF$2,0))*$G52,SUMIFS('RPS Targets (%)'!AG:AG,'RPS Targets (%)'!$B:$B,$A52)*INDEX('RPS-Applicable Sales %'!$B$3:$AF$52,MATCH($A52,'RPS-Applicable Sales %'!$A$3:$A$52,0),MATCH(P$2,'RPS-Applicable Sales %'!$B$2:$AF$2,0)))</f>
        <v>0</v>
      </c>
      <c r="Q52" s="76">
        <f>IF($D52=0,SUMIFS('RPS Targets (%)'!AH:AH,'RPS Targets (%)'!$B:$B,$A52)*INDEX('RPS-Applicable Sales %'!$B$3:$AF$52,MATCH($A52,'RPS-Applicable Sales %'!$A$3:$A$52,0),MATCH(Q$2,'RPS-Applicable Sales %'!$B$2:$AF$2,0))*$G52,SUMIFS('RPS Targets (%)'!AH:AH,'RPS Targets (%)'!$B:$B,$A52)*INDEX('RPS-Applicable Sales %'!$B$3:$AF$52,MATCH($A52,'RPS-Applicable Sales %'!$A$3:$A$52,0),MATCH(Q$2,'RPS-Applicable Sales %'!$B$2:$AF$2,0)))</f>
        <v>0</v>
      </c>
      <c r="R52" s="76">
        <f>IF($D52=0,SUMIFS('RPS Targets (%)'!AI:AI,'RPS Targets (%)'!$B:$B,$A52)*INDEX('RPS-Applicable Sales %'!$B$3:$AF$52,MATCH($A52,'RPS-Applicable Sales %'!$A$3:$A$52,0),MATCH(R$2,'RPS-Applicable Sales %'!$B$2:$AF$2,0))*$G52,SUMIFS('RPS Targets (%)'!AI:AI,'RPS Targets (%)'!$B:$B,$A52)*INDEX('RPS-Applicable Sales %'!$B$3:$AF$52,MATCH($A52,'RPS-Applicable Sales %'!$A$3:$A$52,0),MATCH(R$2,'RPS-Applicable Sales %'!$B$2:$AF$2,0)))</f>
        <v>0</v>
      </c>
      <c r="S52" s="76">
        <f>IF($D52=0,SUMIFS('RPS Targets (%)'!AJ:AJ,'RPS Targets (%)'!$B:$B,$A52)*INDEX('RPS-Applicable Sales %'!$B$3:$AF$52,MATCH($A52,'RPS-Applicable Sales %'!$A$3:$A$52,0),MATCH(S$2,'RPS-Applicable Sales %'!$B$2:$AF$2,0))*$G52,SUMIFS('RPS Targets (%)'!AJ:AJ,'RPS Targets (%)'!$B:$B,$A52)*INDEX('RPS-Applicable Sales %'!$B$3:$AF$52,MATCH($A52,'RPS-Applicable Sales %'!$A$3:$A$52,0),MATCH(S$2,'RPS-Applicable Sales %'!$B$2:$AF$2,0)))</f>
        <v>0</v>
      </c>
      <c r="T52" s="76">
        <f>IF($D52=0,SUMIFS('RPS Targets (%)'!AK:AK,'RPS Targets (%)'!$B:$B,$A52)*INDEX('RPS-Applicable Sales %'!$B$3:$AF$52,MATCH($A52,'RPS-Applicable Sales %'!$A$3:$A$52,0),MATCH(T$2,'RPS-Applicable Sales %'!$B$2:$AF$2,0))*$G52,SUMIFS('RPS Targets (%)'!AK:AK,'RPS Targets (%)'!$B:$B,$A52)*INDEX('RPS-Applicable Sales %'!$B$3:$AF$52,MATCH($A52,'RPS-Applicable Sales %'!$A$3:$A$52,0),MATCH(T$2,'RPS-Applicable Sales %'!$B$2:$AF$2,0)))</f>
        <v>0</v>
      </c>
      <c r="U52" s="76">
        <f>IF($D52=0,SUMIFS('RPS Targets (%)'!AL:AL,'RPS Targets (%)'!$B:$B,$A52)*INDEX('RPS-Applicable Sales %'!$B$3:$AF$52,MATCH($A52,'RPS-Applicable Sales %'!$A$3:$A$52,0),MATCH(U$2,'RPS-Applicable Sales %'!$B$2:$AF$2,0))*$G52,SUMIFS('RPS Targets (%)'!AL:AL,'RPS Targets (%)'!$B:$B,$A52)*INDEX('RPS-Applicable Sales %'!$B$3:$AF$52,MATCH($A52,'RPS-Applicable Sales %'!$A$3:$A$52,0),MATCH(U$2,'RPS-Applicable Sales %'!$B$2:$AF$2,0)))</f>
        <v>0</v>
      </c>
      <c r="V52" s="76">
        <f>IF($D52=0,SUMIFS('RPS Targets (%)'!AM:AM,'RPS Targets (%)'!$B:$B,$A52)*INDEX('RPS-Applicable Sales %'!$B$3:$AF$52,MATCH($A52,'RPS-Applicable Sales %'!$A$3:$A$52,0),MATCH(V$2,'RPS-Applicable Sales %'!$B$2:$AF$2,0))*$G52,SUMIFS('RPS Targets (%)'!AM:AM,'RPS Targets (%)'!$B:$B,$A52)*INDEX('RPS-Applicable Sales %'!$B$3:$AF$52,MATCH($A52,'RPS-Applicable Sales %'!$A$3:$A$52,0),MATCH(V$2,'RPS-Applicable Sales %'!$B$2:$AF$2,0)))</f>
        <v>0</v>
      </c>
      <c r="W52" s="76">
        <f>IF($D52=0,SUMIFS('RPS Targets (%)'!AN:AN,'RPS Targets (%)'!$B:$B,$A52)*INDEX('RPS-Applicable Sales %'!$B$3:$AF$52,MATCH($A52,'RPS-Applicable Sales %'!$A$3:$A$52,0),MATCH(W$2,'RPS-Applicable Sales %'!$B$2:$AF$2,0))*$G52,SUMIFS('RPS Targets (%)'!AN:AN,'RPS Targets (%)'!$B:$B,$A52)*INDEX('RPS-Applicable Sales %'!$B$3:$AF$52,MATCH($A52,'RPS-Applicable Sales %'!$A$3:$A$52,0),MATCH(W$2,'RPS-Applicable Sales %'!$B$2:$AF$2,0)))</f>
        <v>0</v>
      </c>
      <c r="X52" s="76">
        <f>IF($D52=0,SUMIFS('RPS Targets (%)'!AO:AO,'RPS Targets (%)'!$B:$B,$A52)*INDEX('RPS-Applicable Sales %'!$B$3:$AF$52,MATCH($A52,'RPS-Applicable Sales %'!$A$3:$A$52,0),MATCH(X$2,'RPS-Applicable Sales %'!$B$2:$AF$2,0))*$G52,SUMIFS('RPS Targets (%)'!AO:AO,'RPS Targets (%)'!$B:$B,$A52)*INDEX('RPS-Applicable Sales %'!$B$3:$AF$52,MATCH($A52,'RPS-Applicable Sales %'!$A$3:$A$52,0),MATCH(X$2,'RPS-Applicable Sales %'!$B$2:$AF$2,0)))</f>
        <v>0</v>
      </c>
      <c r="Y52" s="76">
        <f>IF($D52=0,SUMIFS('RPS Targets (%)'!AP:AP,'RPS Targets (%)'!$B:$B,$A52)*INDEX('RPS-Applicable Sales %'!$B$3:$AF$52,MATCH($A52,'RPS-Applicable Sales %'!$A$3:$A$52,0),MATCH(Y$2,'RPS-Applicable Sales %'!$B$2:$AF$2,0))*$G52,SUMIFS('RPS Targets (%)'!AP:AP,'RPS Targets (%)'!$B:$B,$A52)*INDEX('RPS-Applicable Sales %'!$B$3:$AF$52,MATCH($A52,'RPS-Applicable Sales %'!$A$3:$A$52,0),MATCH(Y$2,'RPS-Applicable Sales %'!$B$2:$AF$2,0)))</f>
        <v>0</v>
      </c>
      <c r="Z52" s="76">
        <f>IF($D52=0,SUMIFS('RPS Targets (%)'!AQ:AQ,'RPS Targets (%)'!$B:$B,$A52)*INDEX('RPS-Applicable Sales %'!$B$3:$AF$52,MATCH($A52,'RPS-Applicable Sales %'!$A$3:$A$52,0),MATCH(Z$2,'RPS-Applicable Sales %'!$B$2:$AF$2,0))*$G52,SUMIFS('RPS Targets (%)'!AQ:AQ,'RPS Targets (%)'!$B:$B,$A52)*INDEX('RPS-Applicable Sales %'!$B$3:$AF$52,MATCH($A52,'RPS-Applicable Sales %'!$A$3:$A$52,0),MATCH(Z$2,'RPS-Applicable Sales %'!$B$2:$AF$2,0)))</f>
        <v>0</v>
      </c>
      <c r="AA52" s="76">
        <f>IF($D52=0,SUMIFS('RPS Targets (%)'!AR:AR,'RPS Targets (%)'!$B:$B,$A52)*INDEX('RPS-Applicable Sales %'!$B$3:$AF$52,MATCH($A52,'RPS-Applicable Sales %'!$A$3:$A$52,0),MATCH(AA$2,'RPS-Applicable Sales %'!$B$2:$AF$2,0))*$G52,SUMIFS('RPS Targets (%)'!AR:AR,'RPS Targets (%)'!$B:$B,$A52)*INDEX('RPS-Applicable Sales %'!$B$3:$AF$52,MATCH($A52,'RPS-Applicable Sales %'!$A$3:$A$52,0),MATCH(AA$2,'RPS-Applicable Sales %'!$B$2:$AF$2,0)))</f>
        <v>0</v>
      </c>
      <c r="AB52" s="76">
        <f>IF($D52=0,SUMIFS('RPS Targets (%)'!AS:AS,'RPS Targets (%)'!$B:$B,$A52)*INDEX('RPS-Applicable Sales %'!$B$3:$AF$52,MATCH($A52,'RPS-Applicable Sales %'!$A$3:$A$52,0),MATCH(AB$2,'RPS-Applicable Sales %'!$B$2:$AF$2,0))*$G52,SUMIFS('RPS Targets (%)'!AS:AS,'RPS Targets (%)'!$B:$B,$A52)*INDEX('RPS-Applicable Sales %'!$B$3:$AF$52,MATCH($A52,'RPS-Applicable Sales %'!$A$3:$A$52,0),MATCH(AB$2,'RPS-Applicable Sales %'!$B$2:$AF$2,0)))</f>
        <v>0</v>
      </c>
      <c r="AC52" s="76">
        <f>IF($D52=0,SUMIFS('RPS Targets (%)'!AT:AT,'RPS Targets (%)'!$B:$B,$A52)*INDEX('RPS-Applicable Sales %'!$B$3:$AF$52,MATCH($A52,'RPS-Applicable Sales %'!$A$3:$A$52,0),MATCH(AC$2,'RPS-Applicable Sales %'!$B$2:$AF$2,0))*$G52,SUMIFS('RPS Targets (%)'!AT:AT,'RPS Targets (%)'!$B:$B,$A52)*INDEX('RPS-Applicable Sales %'!$B$3:$AF$52,MATCH($A52,'RPS-Applicable Sales %'!$A$3:$A$52,0),MATCH(AC$2,'RPS-Applicable Sales %'!$B$2:$AF$2,0)))</f>
        <v>0</v>
      </c>
      <c r="AD52" s="76">
        <f>IF($D52=0,SUMIFS('RPS Targets (%)'!AU:AU,'RPS Targets (%)'!$B:$B,$A52)*INDEX('RPS-Applicable Sales %'!$B$3:$AF$52,MATCH($A52,'RPS-Applicable Sales %'!$A$3:$A$52,0),MATCH(AD$2,'RPS-Applicable Sales %'!$B$2:$AF$2,0))*$G52,SUMIFS('RPS Targets (%)'!AU:AU,'RPS Targets (%)'!$B:$B,$A52)*INDEX('RPS-Applicable Sales %'!$B$3:$AF$52,MATCH($A52,'RPS-Applicable Sales %'!$A$3:$A$52,0),MATCH(AD$2,'RPS-Applicable Sales %'!$B$2:$AF$2,0)))</f>
        <v>0</v>
      </c>
      <c r="AE52" s="76">
        <f>IF($D52=0,SUMIFS('RPS Targets (%)'!AV:AV,'RPS Targets (%)'!$B:$B,$A52)*INDEX('RPS-Applicable Sales %'!$B$3:$AF$52,MATCH($A52,'RPS-Applicable Sales %'!$A$3:$A$52,0),MATCH(AE$2,'RPS-Applicable Sales %'!$B$2:$AF$2,0))*$G52,SUMIFS('RPS Targets (%)'!AV:AV,'RPS Targets (%)'!$B:$B,$A52)*INDEX('RPS-Applicable Sales %'!$B$3:$AF$52,MATCH($A52,'RPS-Applicable Sales %'!$A$3:$A$52,0),MATCH(AE$2,'RPS-Applicable Sales %'!$B$2:$AF$2,0)))</f>
        <v>0</v>
      </c>
      <c r="AF52" s="76">
        <f>IF($D52=0,SUMIFS('RPS Targets (%)'!AW:AW,'RPS Targets (%)'!$B:$B,$A52)*INDEX('RPS-Applicable Sales %'!$B$3:$AF$52,MATCH($A52,'RPS-Applicable Sales %'!$A$3:$A$52,0),MATCH(AF$2,'RPS-Applicable Sales %'!$B$2:$AF$2,0))*$G52,SUMIFS('RPS Targets (%)'!AW:AW,'RPS Targets (%)'!$B:$B,$A52)*INDEX('RPS-Applicable Sales %'!$B$3:$AF$52,MATCH($A52,'RPS-Applicable Sales %'!$A$3:$A$52,0),MATCH(AF$2,'RPS-Applicable Sales %'!$B$2:$AF$2,0)))</f>
        <v>0</v>
      </c>
      <c r="AG52" s="76">
        <f>IF($D52=0,SUMIFS('RPS Targets (%)'!AX:AX,'RPS Targets (%)'!$B:$B,$A52)*INDEX('RPS-Applicable Sales %'!$B$3:$AF$52,MATCH($A52,'RPS-Applicable Sales %'!$A$3:$A$52,0),MATCH(AG$2,'RPS-Applicable Sales %'!$B$2:$AF$2,0))*$G52,SUMIFS('RPS Targets (%)'!AX:AX,'RPS Targets (%)'!$B:$B,$A52)*INDEX('RPS-Applicable Sales %'!$B$3:$AF$52,MATCH($A52,'RPS-Applicable Sales %'!$A$3:$A$52,0),MATCH(AG$2,'RPS-Applicable Sales %'!$B$2:$AF$2,0)))</f>
        <v>0</v>
      </c>
      <c r="AH52" s="76">
        <f>IF($D52=0,SUMIFS('RPS Targets (%)'!AY:AY,'RPS Targets (%)'!$B:$B,$A52)*INDEX('RPS-Applicable Sales %'!$B$3:$AF$52,MATCH($A52,'RPS-Applicable Sales %'!$A$3:$A$52,0),MATCH(AH$2,'RPS-Applicable Sales %'!$B$2:$AF$2,0))*$G52,SUMIFS('RPS Targets (%)'!AY:AY,'RPS Targets (%)'!$B:$B,$A52)*INDEX('RPS-Applicable Sales %'!$B$3:$AF$52,MATCH($A52,'RPS-Applicable Sales %'!$A$3:$A$52,0),MATCH(AH$2,'RPS-Applicable Sales %'!$B$2:$AF$2,0)))</f>
        <v>0</v>
      </c>
      <c r="AI52" s="76">
        <f>IF($D52=0,SUMIFS('RPS Targets (%)'!AZ:AZ,'RPS Targets (%)'!$B:$B,$A52)*INDEX('RPS-Applicable Sales %'!$B$3:$AF$52,MATCH($A52,'RPS-Applicable Sales %'!$A$3:$A$52,0),MATCH(AI$2,'RPS-Applicable Sales %'!$B$2:$AF$2,0))*$G52,SUMIFS('RPS Targets (%)'!AZ:AZ,'RPS Targets (%)'!$B:$B,$A52)*INDEX('RPS-Applicable Sales %'!$B$3:$AF$52,MATCH($A52,'RPS-Applicable Sales %'!$A$3:$A$52,0),MATCH(AI$2,'RPS-Applicable Sales %'!$B$2:$AF$2,0)))</f>
        <v>0</v>
      </c>
      <c r="AJ52" s="76">
        <f>IF($D52=0,SUMIFS('RPS Targets (%)'!BA:BA,'RPS Targets (%)'!$B:$B,$A52)*INDEX('RPS-Applicable Sales %'!$B$3:$AF$52,MATCH($A52,'RPS-Applicable Sales %'!$A$3:$A$52,0),MATCH(AJ$2,'RPS-Applicable Sales %'!$B$2:$AF$2,0))*$G52,SUMIFS('RPS Targets (%)'!BA:BA,'RPS Targets (%)'!$B:$B,$A52)*INDEX('RPS-Applicable Sales %'!$B$3:$AF$52,MATCH($A52,'RPS-Applicable Sales %'!$A$3:$A$52,0),MATCH(AJ$2,'RPS-Applicable Sales %'!$B$2:$AF$2,0)))</f>
        <v>0</v>
      </c>
      <c r="AK52" s="76">
        <f>IF($D52=0,SUMIFS('RPS Targets (%)'!BB:BB,'RPS Targets (%)'!$B:$B,$A52)*INDEX('RPS-Applicable Sales %'!$B$3:$AF$52,MATCH($A52,'RPS-Applicable Sales %'!$A$3:$A$52,0),MATCH(AK$2,'RPS-Applicable Sales %'!$B$2:$AF$2,0))*$G52,SUMIFS('RPS Targets (%)'!BB:BB,'RPS Targets (%)'!$B:$B,$A52)*INDEX('RPS-Applicable Sales %'!$B$3:$AF$52,MATCH($A52,'RPS-Applicable Sales %'!$A$3:$A$52,0),MATCH(AK$2,'RPS-Applicable Sales %'!$B$2:$AF$2,0)))</f>
        <v>0</v>
      </c>
      <c r="AL52" s="76">
        <f>IF($D52=0,SUMIFS('RPS Targets (%)'!BC:BC,'RPS Targets (%)'!$B:$B,$A52)*INDEX('RPS-Applicable Sales %'!$B$3:$AF$52,MATCH($A52,'RPS-Applicable Sales %'!$A$3:$A$52,0),MATCH(AL$2,'RPS-Applicable Sales %'!$B$2:$AF$2,0))*$G52,SUMIFS('RPS Targets (%)'!BC:BC,'RPS Targets (%)'!$B:$B,$A52)*INDEX('RPS-Applicable Sales %'!$B$3:$AF$52,MATCH($A52,'RPS-Applicable Sales %'!$A$3:$A$52,0),MATCH(AL$2,'RPS-Applicable Sales %'!$B$2:$AF$2,0)))</f>
        <v>0</v>
      </c>
    </row>
    <row r="53" spans="1:38" x14ac:dyDescent="0.25">
      <c r="A53" s="97"/>
      <c r="B53" s="97"/>
      <c r="C53" s="100"/>
      <c r="D53" s="100"/>
      <c r="E53" s="100"/>
      <c r="F53" s="100"/>
      <c r="G53" s="109"/>
      <c r="H53" s="112"/>
      <c r="I53" s="100"/>
      <c r="J53" s="100"/>
      <c r="K53" s="100"/>
      <c r="L53" s="100"/>
      <c r="M53" s="100"/>
      <c r="N53" s="100"/>
      <c r="O53" s="100"/>
      <c r="P53" s="100"/>
      <c r="Q53" s="100"/>
      <c r="R53" s="100"/>
      <c r="S53" s="100"/>
      <c r="T53" s="100"/>
      <c r="U53" s="100"/>
      <c r="V53" s="100"/>
      <c r="W53" s="100"/>
      <c r="X53" s="100"/>
      <c r="Y53" s="100"/>
      <c r="Z53" s="100"/>
      <c r="AA53" s="100"/>
      <c r="AB53" s="100"/>
      <c r="AC53" s="100"/>
      <c r="AD53" s="100"/>
      <c r="AE53" s="100"/>
      <c r="AF53" s="100"/>
      <c r="AG53" s="100"/>
      <c r="AH53" s="100"/>
      <c r="AI53" s="100"/>
      <c r="AJ53" s="101"/>
    </row>
    <row r="54" spans="1:38" x14ac:dyDescent="0.25">
      <c r="A54" s="97"/>
      <c r="B54" s="97"/>
      <c r="C54" s="100"/>
      <c r="D54" s="100"/>
      <c r="E54" s="100"/>
      <c r="F54" s="100"/>
      <c r="G54" s="109"/>
      <c r="H54" s="112"/>
      <c r="I54" s="100"/>
      <c r="J54" s="100"/>
      <c r="K54" s="100"/>
      <c r="L54" s="100"/>
      <c r="M54" s="100"/>
      <c r="N54" s="100"/>
      <c r="O54" s="100"/>
      <c r="P54" s="100"/>
      <c r="Q54" s="100"/>
      <c r="R54" s="100"/>
      <c r="S54" s="100"/>
      <c r="T54" s="100"/>
      <c r="U54" s="100"/>
      <c r="V54" s="100"/>
      <c r="W54" s="100"/>
      <c r="X54" s="100"/>
      <c r="Y54" s="100"/>
      <c r="Z54" s="100"/>
      <c r="AA54" s="100"/>
      <c r="AB54" s="100"/>
      <c r="AC54" s="100"/>
      <c r="AD54" s="100"/>
      <c r="AE54" s="100"/>
      <c r="AF54" s="100"/>
      <c r="AG54" s="100"/>
      <c r="AH54" s="100"/>
      <c r="AI54" s="100"/>
      <c r="AJ54" s="101"/>
    </row>
    <row r="55" spans="1:38" x14ac:dyDescent="0.25">
      <c r="A55" s="97"/>
      <c r="B55" s="97"/>
      <c r="C55" s="100"/>
      <c r="D55" s="100"/>
      <c r="E55" s="100"/>
      <c r="F55" s="100"/>
      <c r="G55" s="109"/>
      <c r="H55" s="112"/>
      <c r="I55" s="100"/>
      <c r="J55" s="100"/>
      <c r="K55" s="124"/>
      <c r="L55" s="100"/>
      <c r="M55" s="100"/>
      <c r="N55" s="100"/>
      <c r="O55" s="100"/>
      <c r="P55" s="100"/>
      <c r="Q55" s="100"/>
      <c r="R55" s="100"/>
      <c r="S55" s="100"/>
      <c r="T55" s="100"/>
      <c r="U55" s="100"/>
      <c r="V55" s="100"/>
      <c r="W55" s="100"/>
      <c r="X55" s="100"/>
      <c r="Y55" s="100"/>
      <c r="Z55" s="100"/>
      <c r="AA55" s="100"/>
      <c r="AB55" s="100"/>
      <c r="AC55" s="100"/>
      <c r="AD55" s="100"/>
      <c r="AE55" s="100"/>
      <c r="AF55" s="100"/>
      <c r="AG55" s="100"/>
      <c r="AH55" s="100"/>
      <c r="AI55" s="100"/>
      <c r="AJ55" s="101"/>
    </row>
    <row r="56" spans="1:38" x14ac:dyDescent="0.25">
      <c r="A56" s="97"/>
      <c r="B56" s="97"/>
      <c r="C56" s="100"/>
      <c r="D56" s="100"/>
      <c r="E56" s="100"/>
      <c r="F56" s="100"/>
      <c r="G56" s="109"/>
      <c r="H56" s="112"/>
      <c r="I56" s="100"/>
      <c r="J56" s="100"/>
      <c r="K56" s="100"/>
      <c r="L56" s="100"/>
      <c r="M56" s="100"/>
      <c r="N56" s="100"/>
      <c r="O56" s="100"/>
      <c r="P56" s="100"/>
      <c r="Q56" s="100"/>
      <c r="R56" s="100"/>
      <c r="S56" s="100"/>
      <c r="T56" s="100"/>
      <c r="U56" s="100"/>
      <c r="V56" s="100"/>
      <c r="W56" s="100"/>
      <c r="X56" s="100"/>
      <c r="Y56" s="100"/>
      <c r="Z56" s="100"/>
      <c r="AA56" s="100"/>
      <c r="AB56" s="100"/>
      <c r="AC56" s="100"/>
      <c r="AD56" s="100"/>
      <c r="AE56" s="100"/>
      <c r="AF56" s="100"/>
      <c r="AG56" s="100"/>
      <c r="AH56" s="100"/>
      <c r="AI56" s="100"/>
      <c r="AJ56" s="101"/>
    </row>
    <row r="57" spans="1:38" x14ac:dyDescent="0.25">
      <c r="A57" s="97"/>
      <c r="B57" s="97"/>
      <c r="C57" s="100"/>
      <c r="D57" s="100"/>
      <c r="E57" s="100"/>
      <c r="F57" s="100"/>
      <c r="G57" s="109"/>
      <c r="H57" s="112"/>
      <c r="I57" s="100"/>
      <c r="J57" s="100"/>
      <c r="K57" s="100"/>
      <c r="L57" s="100"/>
      <c r="M57" s="100"/>
      <c r="N57" s="100"/>
      <c r="O57" s="100"/>
      <c r="P57" s="100"/>
      <c r="Q57" s="100"/>
      <c r="R57" s="100"/>
      <c r="S57" s="100"/>
      <c r="T57" s="100"/>
      <c r="U57" s="100"/>
      <c r="V57" s="100"/>
      <c r="W57" s="100"/>
      <c r="X57" s="100"/>
      <c r="Y57" s="100"/>
      <c r="Z57" s="100"/>
      <c r="AA57" s="100"/>
      <c r="AB57" s="100"/>
      <c r="AC57" s="100"/>
      <c r="AD57" s="100"/>
      <c r="AE57" s="100"/>
      <c r="AF57" s="100"/>
      <c r="AG57" s="100"/>
      <c r="AH57" s="100"/>
      <c r="AI57" s="100"/>
      <c r="AJ57" s="101"/>
    </row>
    <row r="58" spans="1:38" x14ac:dyDescent="0.25">
      <c r="A58" s="97"/>
      <c r="B58" s="97"/>
      <c r="C58" s="100"/>
      <c r="D58" s="100"/>
      <c r="E58" s="100"/>
      <c r="F58" s="100"/>
      <c r="G58" s="109"/>
      <c r="H58" s="112"/>
      <c r="I58" s="100"/>
      <c r="J58" s="100"/>
      <c r="K58" s="100"/>
      <c r="L58" s="100"/>
      <c r="M58" s="100"/>
      <c r="N58" s="100"/>
      <c r="O58" s="100"/>
      <c r="P58" s="100"/>
      <c r="Q58" s="100"/>
      <c r="R58" s="100"/>
      <c r="S58" s="100"/>
      <c r="T58" s="100"/>
      <c r="U58" s="100"/>
      <c r="V58" s="100"/>
      <c r="W58" s="100"/>
      <c r="X58" s="100"/>
      <c r="Y58" s="100"/>
      <c r="Z58" s="100"/>
      <c r="AA58" s="100"/>
      <c r="AB58" s="100"/>
      <c r="AC58" s="100"/>
      <c r="AD58" s="100"/>
      <c r="AE58" s="100"/>
      <c r="AF58" s="100"/>
      <c r="AG58" s="100"/>
      <c r="AH58" s="100"/>
      <c r="AI58" s="100"/>
      <c r="AJ58" s="101"/>
    </row>
    <row r="59" spans="1:38" x14ac:dyDescent="0.25">
      <c r="A59" s="97"/>
      <c r="B59" s="97"/>
      <c r="C59" s="100"/>
      <c r="D59" s="100"/>
      <c r="E59" s="100"/>
      <c r="F59" s="100"/>
      <c r="G59" s="109"/>
      <c r="H59" s="112"/>
      <c r="I59" s="100"/>
      <c r="J59" s="100"/>
      <c r="K59" s="100"/>
      <c r="L59" s="100"/>
      <c r="M59" s="100"/>
      <c r="N59" s="100"/>
      <c r="O59" s="100"/>
      <c r="P59" s="100"/>
      <c r="Q59" s="100"/>
      <c r="R59" s="100"/>
      <c r="S59" s="100"/>
      <c r="T59" s="100"/>
      <c r="U59" s="100"/>
      <c r="V59" s="100"/>
      <c r="W59" s="100"/>
      <c r="X59" s="100"/>
      <c r="Y59" s="100"/>
      <c r="Z59" s="100"/>
      <c r="AA59" s="100"/>
      <c r="AB59" s="100"/>
      <c r="AC59" s="100"/>
      <c r="AD59" s="100"/>
      <c r="AE59" s="100"/>
      <c r="AF59" s="100"/>
      <c r="AG59" s="100"/>
      <c r="AH59" s="100"/>
      <c r="AI59" s="100"/>
      <c r="AJ59" s="101"/>
    </row>
    <row r="60" spans="1:38" x14ac:dyDescent="0.25">
      <c r="A60" s="97"/>
      <c r="B60" s="97"/>
      <c r="C60" s="100"/>
      <c r="D60" s="100"/>
      <c r="E60" s="100"/>
      <c r="F60" s="100"/>
      <c r="G60" s="109"/>
      <c r="H60" s="112"/>
      <c r="I60" s="100"/>
      <c r="J60" s="100"/>
      <c r="K60" s="100"/>
      <c r="L60" s="100"/>
      <c r="M60" s="100"/>
      <c r="N60" s="100"/>
      <c r="O60" s="100"/>
      <c r="P60" s="100"/>
      <c r="Q60" s="100"/>
      <c r="R60" s="100"/>
      <c r="S60" s="100"/>
      <c r="T60" s="100"/>
      <c r="U60" s="100"/>
      <c r="V60" s="100"/>
      <c r="W60" s="100"/>
      <c r="X60" s="100"/>
      <c r="Y60" s="100"/>
      <c r="Z60" s="100"/>
      <c r="AA60" s="100"/>
      <c r="AB60" s="100"/>
      <c r="AC60" s="100"/>
      <c r="AD60" s="100"/>
      <c r="AE60" s="100"/>
      <c r="AF60" s="100"/>
      <c r="AG60" s="100"/>
      <c r="AH60" s="100"/>
      <c r="AI60" s="100"/>
      <c r="AJ60" s="101"/>
    </row>
    <row r="61" spans="1:38" x14ac:dyDescent="0.25">
      <c r="A61" s="97"/>
      <c r="B61" s="97"/>
      <c r="C61" s="100"/>
      <c r="D61" s="100"/>
      <c r="E61" s="100"/>
      <c r="F61" s="100"/>
      <c r="G61" s="109"/>
      <c r="H61" s="112"/>
      <c r="I61" s="100"/>
      <c r="J61" s="100"/>
      <c r="K61" s="100"/>
      <c r="L61" s="100"/>
      <c r="M61" s="100"/>
      <c r="N61" s="100"/>
      <c r="O61" s="100"/>
      <c r="P61" s="100"/>
      <c r="Q61" s="100"/>
      <c r="R61" s="100"/>
      <c r="S61" s="100"/>
      <c r="T61" s="100"/>
      <c r="U61" s="100"/>
      <c r="V61" s="100"/>
      <c r="W61" s="100"/>
      <c r="X61" s="100"/>
      <c r="Y61" s="100"/>
      <c r="Z61" s="100"/>
      <c r="AA61" s="100"/>
      <c r="AB61" s="100"/>
      <c r="AC61" s="100"/>
      <c r="AD61" s="100"/>
      <c r="AE61" s="100"/>
      <c r="AF61" s="100"/>
      <c r="AG61" s="100"/>
      <c r="AH61" s="100"/>
      <c r="AI61" s="100"/>
      <c r="AJ61" s="101"/>
    </row>
    <row r="62" spans="1:38" x14ac:dyDescent="0.25">
      <c r="A62" s="97"/>
      <c r="B62" s="97"/>
      <c r="C62" s="100"/>
      <c r="D62" s="100"/>
      <c r="E62" s="100"/>
      <c r="F62" s="100"/>
      <c r="G62" s="109"/>
      <c r="H62" s="112"/>
      <c r="I62" s="100"/>
      <c r="J62" s="100"/>
      <c r="K62" s="100"/>
      <c r="L62" s="100"/>
      <c r="M62" s="100"/>
      <c r="N62" s="100"/>
      <c r="O62" s="100"/>
      <c r="P62" s="100"/>
      <c r="Q62" s="100"/>
      <c r="R62" s="100"/>
      <c r="S62" s="100"/>
      <c r="T62" s="100"/>
      <c r="U62" s="100"/>
      <c r="V62" s="100"/>
      <c r="W62" s="100"/>
      <c r="X62" s="100"/>
      <c r="Y62" s="100"/>
      <c r="Z62" s="100"/>
      <c r="AA62" s="100"/>
      <c r="AB62" s="100"/>
      <c r="AC62" s="100"/>
      <c r="AD62" s="100"/>
      <c r="AE62" s="100"/>
      <c r="AF62" s="100"/>
      <c r="AG62" s="100"/>
      <c r="AH62" s="100"/>
      <c r="AI62" s="100"/>
      <c r="AJ62" s="101"/>
    </row>
    <row r="63" spans="1:38" x14ac:dyDescent="0.25">
      <c r="A63" s="97"/>
      <c r="B63" s="97"/>
      <c r="C63" s="100"/>
      <c r="D63" s="100"/>
      <c r="E63" s="100"/>
      <c r="F63" s="100"/>
      <c r="G63" s="109"/>
      <c r="H63" s="112"/>
      <c r="I63" s="100"/>
      <c r="J63" s="100"/>
      <c r="K63" s="100"/>
      <c r="L63" s="100"/>
      <c r="M63" s="100"/>
      <c r="N63" s="100"/>
      <c r="O63" s="100"/>
      <c r="P63" s="100"/>
      <c r="Q63" s="100"/>
      <c r="R63" s="100"/>
      <c r="S63" s="100"/>
      <c r="T63" s="100"/>
      <c r="U63" s="100"/>
      <c r="V63" s="100"/>
      <c r="W63" s="100"/>
      <c r="X63" s="100"/>
      <c r="Y63" s="100"/>
      <c r="Z63" s="100"/>
      <c r="AA63" s="100"/>
      <c r="AB63" s="100"/>
      <c r="AC63" s="100"/>
      <c r="AD63" s="100"/>
      <c r="AE63" s="100"/>
      <c r="AF63" s="100"/>
      <c r="AG63" s="100"/>
      <c r="AH63" s="100"/>
      <c r="AI63" s="100"/>
      <c r="AJ63" s="101"/>
    </row>
    <row r="64" spans="1:38" x14ac:dyDescent="0.25">
      <c r="A64" s="97"/>
      <c r="B64" s="97"/>
      <c r="C64" s="100"/>
      <c r="D64" s="100"/>
      <c r="E64" s="100"/>
      <c r="F64" s="100"/>
      <c r="G64" s="109"/>
      <c r="H64" s="112"/>
      <c r="I64" s="100"/>
      <c r="J64" s="100"/>
      <c r="K64" s="100"/>
      <c r="L64" s="100"/>
      <c r="M64" s="100"/>
      <c r="N64" s="100"/>
      <c r="O64" s="100"/>
      <c r="P64" s="100"/>
      <c r="Q64" s="100"/>
      <c r="R64" s="100"/>
      <c r="S64" s="100"/>
      <c r="T64" s="100"/>
      <c r="U64" s="100"/>
      <c r="V64" s="100"/>
      <c r="W64" s="100"/>
      <c r="X64" s="100"/>
      <c r="Y64" s="100"/>
      <c r="Z64" s="100"/>
      <c r="AA64" s="100"/>
      <c r="AB64" s="100"/>
      <c r="AC64" s="100"/>
      <c r="AD64" s="100"/>
      <c r="AE64" s="100"/>
      <c r="AF64" s="100"/>
      <c r="AG64" s="100"/>
      <c r="AH64" s="100"/>
      <c r="AI64" s="100"/>
      <c r="AJ64" s="101"/>
    </row>
    <row r="65" spans="1:36" x14ac:dyDescent="0.25">
      <c r="A65" s="97"/>
      <c r="B65" s="97"/>
      <c r="C65" s="100"/>
      <c r="D65" s="100"/>
      <c r="E65" s="100"/>
      <c r="F65" s="100"/>
      <c r="G65" s="109"/>
      <c r="H65" s="112"/>
      <c r="I65" s="100"/>
      <c r="J65" s="100"/>
      <c r="K65" s="100"/>
      <c r="L65" s="100"/>
      <c r="M65" s="100"/>
      <c r="N65" s="100"/>
      <c r="O65" s="100"/>
      <c r="P65" s="100"/>
      <c r="Q65" s="100"/>
      <c r="R65" s="100"/>
      <c r="S65" s="100"/>
      <c r="T65" s="100"/>
      <c r="U65" s="100"/>
      <c r="V65" s="100"/>
      <c r="W65" s="100"/>
      <c r="X65" s="100"/>
      <c r="Y65" s="100"/>
      <c r="Z65" s="100"/>
      <c r="AA65" s="100"/>
      <c r="AB65" s="100"/>
      <c r="AC65" s="100"/>
      <c r="AD65" s="100"/>
      <c r="AE65" s="100"/>
      <c r="AF65" s="100"/>
      <c r="AG65" s="100"/>
      <c r="AH65" s="100"/>
      <c r="AI65" s="100"/>
      <c r="AJ65" s="101"/>
    </row>
    <row r="66" spans="1:36" x14ac:dyDescent="0.25">
      <c r="A66" s="97"/>
      <c r="B66" s="97"/>
      <c r="C66" s="100"/>
      <c r="D66" s="100"/>
      <c r="E66" s="100"/>
      <c r="F66" s="100"/>
      <c r="G66" s="109"/>
      <c r="H66" s="112"/>
      <c r="I66" s="100"/>
      <c r="J66" s="100"/>
      <c r="K66" s="100"/>
      <c r="L66" s="100"/>
      <c r="M66" s="100"/>
      <c r="N66" s="100"/>
      <c r="O66" s="100"/>
      <c r="P66" s="100"/>
      <c r="Q66" s="100"/>
      <c r="R66" s="100"/>
      <c r="S66" s="100"/>
      <c r="T66" s="100"/>
      <c r="U66" s="100"/>
      <c r="V66" s="100"/>
      <c r="W66" s="100"/>
      <c r="X66" s="100"/>
      <c r="Y66" s="100"/>
      <c r="Z66" s="100"/>
      <c r="AA66" s="100"/>
      <c r="AB66" s="100"/>
      <c r="AC66" s="100"/>
      <c r="AD66" s="100"/>
      <c r="AE66" s="100"/>
      <c r="AF66" s="100"/>
      <c r="AG66" s="100"/>
      <c r="AH66" s="100"/>
      <c r="AI66" s="100"/>
      <c r="AJ66" s="101"/>
    </row>
    <row r="67" spans="1:36" x14ac:dyDescent="0.25">
      <c r="A67" s="97"/>
      <c r="B67" s="97"/>
      <c r="C67" s="100"/>
      <c r="D67" s="100"/>
      <c r="E67" s="100"/>
      <c r="F67" s="100"/>
      <c r="G67" s="109"/>
      <c r="H67" s="112"/>
      <c r="I67" s="100"/>
      <c r="J67" s="100"/>
      <c r="K67" s="100"/>
      <c r="L67" s="100"/>
      <c r="M67" s="100"/>
      <c r="N67" s="100"/>
      <c r="O67" s="100"/>
      <c r="P67" s="100"/>
      <c r="Q67" s="100"/>
      <c r="R67" s="100"/>
      <c r="S67" s="100"/>
      <c r="T67" s="100"/>
      <c r="U67" s="100"/>
      <c r="V67" s="100"/>
      <c r="W67" s="100"/>
      <c r="X67" s="100"/>
      <c r="Y67" s="100"/>
      <c r="Z67" s="100"/>
      <c r="AA67" s="100"/>
      <c r="AB67" s="100"/>
      <c r="AC67" s="100"/>
      <c r="AD67" s="100"/>
      <c r="AE67" s="100"/>
      <c r="AF67" s="100"/>
      <c r="AG67" s="100"/>
      <c r="AH67" s="100"/>
      <c r="AI67" s="100"/>
      <c r="AJ67" s="101"/>
    </row>
    <row r="68" spans="1:36" x14ac:dyDescent="0.25">
      <c r="A68" s="97"/>
      <c r="B68" s="97"/>
      <c r="C68" s="100"/>
      <c r="D68" s="100"/>
      <c r="E68" s="100"/>
      <c r="F68" s="100"/>
      <c r="G68" s="109"/>
      <c r="H68" s="112"/>
      <c r="I68" s="100"/>
      <c r="J68" s="100"/>
      <c r="K68" s="100"/>
      <c r="L68" s="100"/>
      <c r="M68" s="100"/>
      <c r="N68" s="100"/>
      <c r="O68" s="100"/>
      <c r="P68" s="100"/>
      <c r="Q68" s="100"/>
      <c r="R68" s="100"/>
      <c r="S68" s="100"/>
      <c r="T68" s="100"/>
      <c r="U68" s="100"/>
      <c r="V68" s="100"/>
      <c r="W68" s="100"/>
      <c r="X68" s="100"/>
      <c r="Y68" s="100"/>
      <c r="Z68" s="100"/>
      <c r="AA68" s="100"/>
      <c r="AB68" s="100"/>
      <c r="AC68" s="100"/>
      <c r="AD68" s="100"/>
      <c r="AE68" s="100"/>
      <c r="AF68" s="100"/>
      <c r="AG68" s="100"/>
      <c r="AH68" s="100"/>
      <c r="AI68" s="100"/>
      <c r="AJ68" s="101"/>
    </row>
    <row r="69" spans="1:36" x14ac:dyDescent="0.25">
      <c r="A69" s="97"/>
      <c r="B69" s="97"/>
      <c r="C69" s="100"/>
      <c r="D69" s="100"/>
      <c r="E69" s="100"/>
      <c r="F69" s="100"/>
      <c r="G69" s="109"/>
      <c r="H69" s="112"/>
      <c r="I69" s="100"/>
      <c r="J69" s="100"/>
      <c r="K69" s="100"/>
      <c r="L69" s="100"/>
      <c r="M69" s="100"/>
      <c r="N69" s="100"/>
      <c r="O69" s="100"/>
      <c r="P69" s="100"/>
      <c r="Q69" s="100"/>
      <c r="R69" s="100"/>
      <c r="S69" s="100"/>
      <c r="T69" s="100"/>
      <c r="U69" s="100"/>
      <c r="V69" s="100"/>
      <c r="W69" s="100"/>
      <c r="X69" s="100"/>
      <c r="Y69" s="100"/>
      <c r="Z69" s="100"/>
      <c r="AA69" s="100"/>
      <c r="AB69" s="100"/>
      <c r="AC69" s="100"/>
      <c r="AD69" s="100"/>
      <c r="AE69" s="100"/>
      <c r="AF69" s="100"/>
      <c r="AG69" s="100"/>
      <c r="AH69" s="100"/>
      <c r="AI69" s="100"/>
      <c r="AJ69" s="101"/>
    </row>
    <row r="70" spans="1:36" x14ac:dyDescent="0.25">
      <c r="A70" s="97"/>
      <c r="B70" s="97"/>
      <c r="C70" s="100"/>
      <c r="D70" s="100"/>
      <c r="E70" s="100"/>
      <c r="F70" s="100"/>
      <c r="G70" s="109"/>
      <c r="H70" s="112"/>
      <c r="I70" s="100"/>
      <c r="J70" s="100"/>
      <c r="K70" s="100"/>
      <c r="L70" s="100"/>
      <c r="M70" s="100"/>
      <c r="N70" s="100"/>
      <c r="O70" s="100"/>
      <c r="P70" s="100"/>
      <c r="Q70" s="100"/>
      <c r="R70" s="100"/>
      <c r="S70" s="100"/>
      <c r="T70" s="100"/>
      <c r="U70" s="100"/>
      <c r="V70" s="100"/>
      <c r="W70" s="100"/>
      <c r="X70" s="100"/>
      <c r="Y70" s="100"/>
      <c r="Z70" s="100"/>
      <c r="AA70" s="100"/>
      <c r="AB70" s="100"/>
      <c r="AC70" s="100"/>
      <c r="AD70" s="100"/>
      <c r="AE70" s="100"/>
      <c r="AF70" s="100"/>
      <c r="AG70" s="100"/>
      <c r="AH70" s="100"/>
      <c r="AI70" s="100"/>
      <c r="AJ70" s="101"/>
    </row>
    <row r="71" spans="1:36" x14ac:dyDescent="0.25">
      <c r="A71" s="97"/>
      <c r="B71" s="97"/>
      <c r="C71" s="100"/>
      <c r="D71" s="100"/>
      <c r="E71" s="100"/>
      <c r="F71" s="100"/>
      <c r="G71" s="109"/>
      <c r="H71" s="112"/>
      <c r="I71" s="100"/>
      <c r="J71" s="100"/>
      <c r="K71" s="100"/>
      <c r="L71" s="100"/>
      <c r="M71" s="100"/>
      <c r="N71" s="100"/>
      <c r="O71" s="100"/>
      <c r="P71" s="100"/>
      <c r="Q71" s="100"/>
      <c r="R71" s="100"/>
      <c r="S71" s="100"/>
      <c r="T71" s="100"/>
      <c r="U71" s="100"/>
      <c r="V71" s="100"/>
      <c r="W71" s="100"/>
      <c r="X71" s="100"/>
      <c r="Y71" s="100"/>
      <c r="Z71" s="100"/>
      <c r="AA71" s="100"/>
      <c r="AB71" s="100"/>
      <c r="AC71" s="100"/>
      <c r="AD71" s="100"/>
      <c r="AE71" s="100"/>
      <c r="AF71" s="100"/>
      <c r="AG71" s="100"/>
      <c r="AH71" s="100"/>
      <c r="AI71" s="100"/>
      <c r="AJ71" s="101"/>
    </row>
    <row r="72" spans="1:36" x14ac:dyDescent="0.25">
      <c r="A72" s="97"/>
      <c r="B72" s="97"/>
      <c r="C72" s="100"/>
      <c r="D72" s="100"/>
      <c r="E72" s="100"/>
      <c r="F72" s="100"/>
      <c r="G72" s="109"/>
      <c r="H72" s="112"/>
      <c r="I72" s="100"/>
      <c r="J72" s="100"/>
      <c r="K72" s="100"/>
      <c r="L72" s="100"/>
      <c r="M72" s="100"/>
      <c r="N72" s="100"/>
      <c r="O72" s="100"/>
      <c r="P72" s="100"/>
      <c r="Q72" s="100"/>
      <c r="R72" s="100"/>
      <c r="S72" s="100"/>
      <c r="T72" s="100"/>
      <c r="U72" s="100"/>
      <c r="V72" s="100"/>
      <c r="W72" s="100"/>
      <c r="X72" s="100"/>
      <c r="Y72" s="100"/>
      <c r="Z72" s="100"/>
      <c r="AA72" s="100"/>
      <c r="AB72" s="100"/>
      <c r="AC72" s="100"/>
      <c r="AD72" s="100"/>
      <c r="AE72" s="100"/>
      <c r="AF72" s="100"/>
      <c r="AG72" s="100"/>
      <c r="AH72" s="100"/>
      <c r="AI72" s="100"/>
      <c r="AJ72" s="101"/>
    </row>
    <row r="73" spans="1:36" x14ac:dyDescent="0.25">
      <c r="A73" s="97"/>
      <c r="B73" s="97"/>
      <c r="C73" s="100"/>
      <c r="D73" s="100"/>
      <c r="E73" s="100"/>
      <c r="F73" s="100"/>
      <c r="G73" s="109"/>
      <c r="H73" s="112"/>
      <c r="I73" s="100"/>
      <c r="J73" s="100"/>
      <c r="K73" s="100"/>
      <c r="L73" s="100"/>
      <c r="M73" s="100"/>
      <c r="N73" s="100"/>
      <c r="O73" s="100"/>
      <c r="P73" s="100"/>
      <c r="Q73" s="100"/>
      <c r="R73" s="100"/>
      <c r="S73" s="100"/>
      <c r="T73" s="100"/>
      <c r="U73" s="100"/>
      <c r="V73" s="100"/>
      <c r="W73" s="100"/>
      <c r="X73" s="100"/>
      <c r="Y73" s="100"/>
      <c r="Z73" s="100"/>
      <c r="AA73" s="100"/>
      <c r="AB73" s="100"/>
      <c r="AC73" s="100"/>
      <c r="AD73" s="100"/>
      <c r="AE73" s="100"/>
      <c r="AF73" s="100"/>
      <c r="AG73" s="100"/>
      <c r="AH73" s="100"/>
      <c r="AI73" s="100"/>
      <c r="AJ73" s="101"/>
    </row>
    <row r="74" spans="1:36" x14ac:dyDescent="0.25">
      <c r="A74" s="97"/>
      <c r="B74" s="97"/>
      <c r="C74" s="100"/>
      <c r="D74" s="100"/>
      <c r="E74" s="100"/>
      <c r="F74" s="100"/>
      <c r="G74" s="109"/>
      <c r="H74" s="112"/>
      <c r="I74" s="100"/>
      <c r="J74" s="100"/>
      <c r="K74" s="100"/>
      <c r="L74" s="100"/>
      <c r="M74" s="100"/>
      <c r="N74" s="100"/>
      <c r="O74" s="100"/>
      <c r="P74" s="100"/>
      <c r="Q74" s="100"/>
      <c r="R74" s="100"/>
      <c r="S74" s="100"/>
      <c r="T74" s="100"/>
      <c r="U74" s="100"/>
      <c r="V74" s="100"/>
      <c r="W74" s="100"/>
      <c r="X74" s="100"/>
      <c r="Y74" s="100"/>
      <c r="Z74" s="100"/>
      <c r="AA74" s="100"/>
      <c r="AB74" s="100"/>
      <c r="AC74" s="100"/>
      <c r="AD74" s="100"/>
      <c r="AE74" s="100"/>
      <c r="AF74" s="100"/>
      <c r="AG74" s="100"/>
      <c r="AH74" s="100"/>
      <c r="AI74" s="100"/>
      <c r="AJ74" s="101"/>
    </row>
    <row r="75" spans="1:36" x14ac:dyDescent="0.25">
      <c r="A75" s="97"/>
      <c r="B75" s="97"/>
      <c r="C75" s="100"/>
      <c r="D75" s="100"/>
      <c r="E75" s="100"/>
      <c r="F75" s="100"/>
      <c r="G75" s="109"/>
      <c r="H75" s="112"/>
      <c r="I75" s="100"/>
      <c r="J75" s="100"/>
      <c r="K75" s="100"/>
      <c r="L75" s="100"/>
      <c r="M75" s="100"/>
      <c r="N75" s="100"/>
      <c r="O75" s="100"/>
      <c r="P75" s="100"/>
      <c r="Q75" s="100"/>
      <c r="R75" s="100"/>
      <c r="S75" s="100"/>
      <c r="T75" s="100"/>
      <c r="U75" s="100"/>
      <c r="V75" s="100"/>
      <c r="W75" s="100"/>
      <c r="X75" s="100"/>
      <c r="Y75" s="100"/>
      <c r="Z75" s="100"/>
      <c r="AA75" s="100"/>
      <c r="AB75" s="100"/>
      <c r="AC75" s="100"/>
      <c r="AD75" s="100"/>
      <c r="AE75" s="100"/>
      <c r="AF75" s="100"/>
      <c r="AG75" s="100"/>
      <c r="AH75" s="100"/>
      <c r="AI75" s="100"/>
      <c r="AJ75" s="101"/>
    </row>
    <row r="76" spans="1:36" x14ac:dyDescent="0.25">
      <c r="A76" s="97"/>
      <c r="B76" s="97"/>
      <c r="C76" s="100"/>
      <c r="D76" s="100"/>
      <c r="E76" s="100"/>
      <c r="F76" s="100"/>
      <c r="G76" s="109"/>
      <c r="H76" s="112"/>
      <c r="I76" s="100"/>
      <c r="J76" s="100"/>
      <c r="K76" s="100"/>
      <c r="L76" s="100"/>
      <c r="M76" s="100"/>
      <c r="N76" s="100"/>
      <c r="O76" s="100"/>
      <c r="P76" s="100"/>
      <c r="Q76" s="100"/>
      <c r="R76" s="100"/>
      <c r="S76" s="100"/>
      <c r="T76" s="100"/>
      <c r="U76" s="100"/>
      <c r="V76" s="100"/>
      <c r="W76" s="100"/>
      <c r="X76" s="100"/>
      <c r="Y76" s="100"/>
      <c r="Z76" s="100"/>
      <c r="AA76" s="100"/>
      <c r="AB76" s="100"/>
      <c r="AC76" s="100"/>
      <c r="AD76" s="100"/>
      <c r="AE76" s="100"/>
      <c r="AF76" s="100"/>
      <c r="AG76" s="100"/>
      <c r="AH76" s="100"/>
      <c r="AI76" s="100"/>
      <c r="AJ76" s="101"/>
    </row>
    <row r="77" spans="1:36" x14ac:dyDescent="0.25">
      <c r="A77" s="97"/>
      <c r="B77" s="97"/>
      <c r="C77" s="100"/>
      <c r="D77" s="100"/>
      <c r="E77" s="100"/>
      <c r="F77" s="100"/>
      <c r="G77" s="109"/>
      <c r="H77" s="112"/>
      <c r="I77" s="100"/>
      <c r="J77" s="100"/>
      <c r="K77" s="100"/>
      <c r="L77" s="100"/>
      <c r="M77" s="100"/>
      <c r="N77" s="100"/>
      <c r="O77" s="100"/>
      <c r="P77" s="100"/>
      <c r="Q77" s="100"/>
      <c r="R77" s="100"/>
      <c r="S77" s="100"/>
      <c r="T77" s="100"/>
      <c r="U77" s="100"/>
      <c r="V77" s="100"/>
      <c r="W77" s="100"/>
      <c r="X77" s="100"/>
      <c r="Y77" s="100"/>
      <c r="Z77" s="100"/>
      <c r="AA77" s="100"/>
      <c r="AB77" s="100"/>
      <c r="AC77" s="100"/>
      <c r="AD77" s="100"/>
      <c r="AE77" s="100"/>
      <c r="AF77" s="100"/>
      <c r="AG77" s="100"/>
      <c r="AH77" s="100"/>
      <c r="AI77" s="100"/>
      <c r="AJ77" s="101"/>
    </row>
    <row r="78" spans="1:36" x14ac:dyDescent="0.25">
      <c r="A78" s="97"/>
      <c r="B78" s="97"/>
      <c r="C78" s="100"/>
      <c r="D78" s="100"/>
      <c r="E78" s="100"/>
      <c r="F78" s="100"/>
      <c r="G78" s="109"/>
      <c r="H78" s="112"/>
      <c r="I78" s="100"/>
      <c r="J78" s="100"/>
      <c r="K78" s="100"/>
      <c r="L78" s="100"/>
      <c r="M78" s="100"/>
      <c r="N78" s="100"/>
      <c r="O78" s="100"/>
      <c r="P78" s="100"/>
      <c r="Q78" s="100"/>
      <c r="R78" s="100"/>
      <c r="S78" s="100"/>
      <c r="T78" s="100"/>
      <c r="U78" s="100"/>
      <c r="V78" s="100"/>
      <c r="W78" s="100"/>
      <c r="X78" s="100"/>
      <c r="Y78" s="100"/>
      <c r="Z78" s="100"/>
      <c r="AA78" s="100"/>
      <c r="AB78" s="100"/>
      <c r="AC78" s="100"/>
      <c r="AD78" s="100"/>
      <c r="AE78" s="100"/>
      <c r="AF78" s="100"/>
      <c r="AG78" s="100"/>
      <c r="AH78" s="100"/>
      <c r="AI78" s="100"/>
      <c r="AJ78" s="101"/>
    </row>
    <row r="79" spans="1:36" x14ac:dyDescent="0.25">
      <c r="A79" s="97"/>
      <c r="B79" s="97"/>
      <c r="C79" s="100"/>
      <c r="D79" s="100"/>
      <c r="E79" s="100"/>
      <c r="F79" s="100"/>
      <c r="G79" s="109"/>
      <c r="H79" s="112"/>
      <c r="I79" s="100"/>
      <c r="J79" s="100"/>
      <c r="K79" s="100"/>
      <c r="L79" s="100"/>
      <c r="M79" s="100"/>
      <c r="N79" s="100"/>
      <c r="O79" s="100"/>
      <c r="P79" s="100"/>
      <c r="Q79" s="100"/>
      <c r="R79" s="100"/>
      <c r="S79" s="100"/>
      <c r="T79" s="100"/>
      <c r="U79" s="100"/>
      <c r="V79" s="100"/>
      <c r="W79" s="100"/>
      <c r="X79" s="100"/>
      <c r="Y79" s="100"/>
      <c r="Z79" s="100"/>
      <c r="AA79" s="100"/>
      <c r="AB79" s="100"/>
      <c r="AC79" s="100"/>
      <c r="AD79" s="100"/>
      <c r="AE79" s="100"/>
      <c r="AF79" s="100"/>
      <c r="AG79" s="100"/>
      <c r="AH79" s="100"/>
      <c r="AI79" s="100"/>
      <c r="AJ79" s="101"/>
    </row>
    <row r="80" spans="1:36" x14ac:dyDescent="0.25">
      <c r="A80" s="97"/>
      <c r="B80" s="97"/>
      <c r="C80" s="100"/>
      <c r="D80" s="100"/>
      <c r="E80" s="100"/>
      <c r="F80" s="100"/>
      <c r="G80" s="109"/>
      <c r="H80" s="112"/>
      <c r="I80" s="100"/>
      <c r="J80" s="100"/>
      <c r="K80" s="100"/>
      <c r="L80" s="100"/>
      <c r="M80" s="100"/>
      <c r="N80" s="100"/>
      <c r="O80" s="100"/>
      <c r="P80" s="100"/>
      <c r="Q80" s="100"/>
      <c r="R80" s="100"/>
      <c r="S80" s="100"/>
      <c r="T80" s="100"/>
      <c r="U80" s="100"/>
      <c r="V80" s="100"/>
      <c r="W80" s="100"/>
      <c r="X80" s="100"/>
      <c r="Y80" s="100"/>
      <c r="Z80" s="100"/>
      <c r="AA80" s="100"/>
      <c r="AB80" s="100"/>
      <c r="AC80" s="100"/>
      <c r="AD80" s="100"/>
      <c r="AE80" s="100"/>
      <c r="AF80" s="100"/>
      <c r="AG80" s="100"/>
      <c r="AH80" s="100"/>
      <c r="AI80" s="100"/>
      <c r="AJ80" s="101"/>
    </row>
    <row r="81" spans="1:36" x14ac:dyDescent="0.25">
      <c r="A81" s="97"/>
      <c r="B81" s="97"/>
      <c r="C81" s="100"/>
      <c r="D81" s="100"/>
      <c r="E81" s="100"/>
      <c r="F81" s="100"/>
      <c r="G81" s="109"/>
      <c r="H81" s="112"/>
      <c r="I81" s="100"/>
      <c r="J81" s="100"/>
      <c r="K81" s="100"/>
      <c r="L81" s="100"/>
      <c r="M81" s="100"/>
      <c r="N81" s="100"/>
      <c r="O81" s="100"/>
      <c r="P81" s="100"/>
      <c r="Q81" s="100"/>
      <c r="R81" s="100"/>
      <c r="S81" s="100"/>
      <c r="T81" s="100"/>
      <c r="U81" s="100"/>
      <c r="V81" s="100"/>
      <c r="W81" s="100"/>
      <c r="X81" s="100"/>
      <c r="Y81" s="100"/>
      <c r="Z81" s="100"/>
      <c r="AA81" s="100"/>
      <c r="AB81" s="100"/>
      <c r="AC81" s="100"/>
      <c r="AD81" s="100"/>
      <c r="AE81" s="100"/>
      <c r="AF81" s="100"/>
      <c r="AG81" s="100"/>
      <c r="AH81" s="100"/>
      <c r="AI81" s="100"/>
      <c r="AJ81" s="101"/>
    </row>
    <row r="82" spans="1:36" x14ac:dyDescent="0.25">
      <c r="A82" s="97"/>
      <c r="B82" s="97"/>
      <c r="C82" s="100"/>
      <c r="D82" s="100"/>
      <c r="E82" s="100"/>
      <c r="F82" s="100"/>
      <c r="G82" s="109"/>
      <c r="H82" s="112"/>
      <c r="I82" s="100"/>
      <c r="J82" s="100"/>
      <c r="K82" s="100"/>
      <c r="L82" s="100"/>
      <c r="M82" s="100"/>
      <c r="N82" s="100"/>
      <c r="O82" s="100"/>
      <c r="P82" s="100"/>
      <c r="Q82" s="100"/>
      <c r="R82" s="100"/>
      <c r="S82" s="100"/>
      <c r="T82" s="100"/>
      <c r="U82" s="100"/>
      <c r="V82" s="100"/>
      <c r="W82" s="100"/>
      <c r="X82" s="100"/>
      <c r="Y82" s="100"/>
      <c r="Z82" s="100"/>
      <c r="AA82" s="100"/>
      <c r="AB82" s="100"/>
      <c r="AC82" s="100"/>
      <c r="AD82" s="100"/>
      <c r="AE82" s="100"/>
      <c r="AF82" s="100"/>
      <c r="AG82" s="100"/>
      <c r="AH82" s="100"/>
      <c r="AI82" s="100"/>
      <c r="AJ82" s="101"/>
    </row>
    <row r="83" spans="1:36" x14ac:dyDescent="0.25">
      <c r="A83" s="97"/>
      <c r="B83" s="97"/>
      <c r="C83" s="100"/>
      <c r="D83" s="100"/>
      <c r="E83" s="100"/>
      <c r="F83" s="100"/>
      <c r="G83" s="109"/>
      <c r="H83" s="112"/>
      <c r="I83" s="100"/>
      <c r="J83" s="100"/>
      <c r="K83" s="100"/>
      <c r="L83" s="100"/>
      <c r="M83" s="100"/>
      <c r="N83" s="100"/>
      <c r="O83" s="100"/>
      <c r="P83" s="100"/>
      <c r="Q83" s="100"/>
      <c r="R83" s="100"/>
      <c r="S83" s="100"/>
      <c r="T83" s="100"/>
      <c r="U83" s="100"/>
      <c r="V83" s="100"/>
      <c r="W83" s="100"/>
      <c r="X83" s="100"/>
      <c r="Y83" s="100"/>
      <c r="Z83" s="100"/>
      <c r="AA83" s="100"/>
      <c r="AB83" s="100"/>
      <c r="AC83" s="100"/>
      <c r="AD83" s="100"/>
      <c r="AE83" s="100"/>
      <c r="AF83" s="100"/>
      <c r="AG83" s="100"/>
      <c r="AH83" s="100"/>
      <c r="AI83" s="100"/>
      <c r="AJ83" s="101"/>
    </row>
    <row r="84" spans="1:36" x14ac:dyDescent="0.25">
      <c r="A84" s="97"/>
      <c r="B84" s="97"/>
      <c r="C84" s="100"/>
      <c r="D84" s="100"/>
      <c r="E84" s="100"/>
      <c r="F84" s="100"/>
      <c r="G84" s="109"/>
      <c r="H84" s="112"/>
      <c r="I84" s="100"/>
      <c r="J84" s="100"/>
      <c r="K84" s="100"/>
      <c r="L84" s="100"/>
      <c r="M84" s="100"/>
      <c r="N84" s="100"/>
      <c r="O84" s="100"/>
      <c r="P84" s="100"/>
      <c r="Q84" s="100"/>
      <c r="R84" s="100"/>
      <c r="S84" s="100"/>
      <c r="T84" s="100"/>
      <c r="U84" s="100"/>
      <c r="V84" s="100"/>
      <c r="W84" s="100"/>
      <c r="X84" s="100"/>
      <c r="Y84" s="100"/>
      <c r="Z84" s="100"/>
      <c r="AA84" s="100"/>
      <c r="AB84" s="100"/>
      <c r="AC84" s="100"/>
      <c r="AD84" s="100"/>
      <c r="AE84" s="100"/>
      <c r="AF84" s="100"/>
      <c r="AG84" s="100"/>
      <c r="AH84" s="100"/>
      <c r="AI84" s="100"/>
      <c r="AJ84" s="101"/>
    </row>
    <row r="85" spans="1:36" x14ac:dyDescent="0.25">
      <c r="A85" s="97"/>
      <c r="B85" s="97"/>
      <c r="C85" s="100"/>
      <c r="D85" s="100"/>
      <c r="E85" s="100"/>
      <c r="F85" s="100"/>
      <c r="G85" s="109"/>
      <c r="H85" s="112"/>
      <c r="I85" s="100"/>
      <c r="J85" s="100"/>
      <c r="K85" s="100"/>
      <c r="L85" s="100"/>
      <c r="M85" s="100"/>
      <c r="N85" s="100"/>
      <c r="O85" s="100"/>
      <c r="P85" s="100"/>
      <c r="Q85" s="100"/>
      <c r="R85" s="100"/>
      <c r="S85" s="100"/>
      <c r="T85" s="100"/>
      <c r="U85" s="100"/>
      <c r="V85" s="100"/>
      <c r="W85" s="100"/>
      <c r="X85" s="100"/>
      <c r="Y85" s="100"/>
      <c r="Z85" s="100"/>
      <c r="AA85" s="100"/>
      <c r="AB85" s="100"/>
      <c r="AC85" s="100"/>
      <c r="AD85" s="100"/>
      <c r="AE85" s="100"/>
      <c r="AF85" s="100"/>
      <c r="AG85" s="100"/>
      <c r="AH85" s="100"/>
      <c r="AI85" s="100"/>
      <c r="AJ85" s="101"/>
    </row>
    <row r="86" spans="1:36" x14ac:dyDescent="0.25">
      <c r="A86" s="97"/>
      <c r="B86" s="97"/>
      <c r="C86" s="100"/>
      <c r="D86" s="100"/>
      <c r="E86" s="100"/>
      <c r="F86" s="100"/>
      <c r="G86" s="109"/>
      <c r="H86" s="112"/>
      <c r="I86" s="100"/>
      <c r="J86" s="100"/>
      <c r="K86" s="100"/>
      <c r="L86" s="100"/>
      <c r="M86" s="100"/>
      <c r="N86" s="100"/>
      <c r="O86" s="100"/>
      <c r="P86" s="100"/>
      <c r="Q86" s="100"/>
      <c r="R86" s="100"/>
      <c r="S86" s="100"/>
      <c r="T86" s="100"/>
      <c r="U86" s="100"/>
      <c r="V86" s="100"/>
      <c r="W86" s="100"/>
      <c r="X86" s="100"/>
      <c r="Y86" s="100"/>
      <c r="Z86" s="100"/>
      <c r="AA86" s="100"/>
      <c r="AB86" s="100"/>
      <c r="AC86" s="100"/>
      <c r="AD86" s="100"/>
      <c r="AE86" s="100"/>
      <c r="AF86" s="100"/>
      <c r="AG86" s="100"/>
      <c r="AH86" s="100"/>
      <c r="AI86" s="100"/>
      <c r="AJ86" s="101"/>
    </row>
    <row r="87" spans="1:36" x14ac:dyDescent="0.25">
      <c r="A87" s="97"/>
      <c r="B87" s="97"/>
      <c r="C87" s="100"/>
      <c r="D87" s="100"/>
      <c r="E87" s="100"/>
      <c r="F87" s="100"/>
      <c r="G87" s="109"/>
      <c r="H87" s="112"/>
      <c r="I87" s="100"/>
      <c r="J87" s="100"/>
      <c r="K87" s="100"/>
      <c r="L87" s="100"/>
      <c r="M87" s="100"/>
      <c r="N87" s="100"/>
      <c r="O87" s="100"/>
      <c r="P87" s="100"/>
      <c r="Q87" s="100"/>
      <c r="R87" s="100"/>
      <c r="S87" s="100"/>
      <c r="T87" s="100"/>
      <c r="U87" s="100"/>
      <c r="V87" s="100"/>
      <c r="W87" s="100"/>
      <c r="X87" s="100"/>
      <c r="Y87" s="100"/>
      <c r="Z87" s="100"/>
      <c r="AA87" s="100"/>
      <c r="AB87" s="100"/>
      <c r="AC87" s="100"/>
      <c r="AD87" s="100"/>
      <c r="AE87" s="100"/>
      <c r="AF87" s="100"/>
      <c r="AG87" s="100"/>
      <c r="AH87" s="100"/>
      <c r="AI87" s="100"/>
      <c r="AJ87" s="101"/>
    </row>
    <row r="88" spans="1:36" x14ac:dyDescent="0.25">
      <c r="A88" s="97"/>
      <c r="B88" s="97"/>
      <c r="C88" s="100"/>
      <c r="D88" s="100"/>
      <c r="E88" s="100"/>
      <c r="F88" s="100"/>
      <c r="G88" s="109"/>
      <c r="H88" s="112"/>
      <c r="I88" s="100"/>
      <c r="J88" s="100"/>
      <c r="K88" s="100"/>
      <c r="L88" s="100"/>
      <c r="M88" s="100"/>
      <c r="N88" s="100"/>
      <c r="O88" s="100"/>
      <c r="P88" s="100"/>
      <c r="Q88" s="100"/>
      <c r="R88" s="100"/>
      <c r="S88" s="100"/>
      <c r="T88" s="100"/>
      <c r="U88" s="100"/>
      <c r="V88" s="100"/>
      <c r="W88" s="100"/>
      <c r="X88" s="100"/>
      <c r="Y88" s="100"/>
      <c r="Z88" s="100"/>
      <c r="AA88" s="100"/>
      <c r="AB88" s="100"/>
      <c r="AC88" s="100"/>
      <c r="AD88" s="100"/>
      <c r="AE88" s="100"/>
      <c r="AF88" s="100"/>
      <c r="AG88" s="100"/>
      <c r="AH88" s="100"/>
      <c r="AI88" s="100"/>
      <c r="AJ88" s="101"/>
    </row>
    <row r="89" spans="1:36" x14ac:dyDescent="0.25">
      <c r="A89" s="97"/>
      <c r="B89" s="97"/>
      <c r="C89" s="100"/>
      <c r="D89" s="100"/>
      <c r="E89" s="100"/>
      <c r="F89" s="100"/>
      <c r="G89" s="109"/>
      <c r="H89" s="112"/>
      <c r="I89" s="100"/>
      <c r="J89" s="100"/>
      <c r="K89" s="100"/>
      <c r="L89" s="100"/>
      <c r="M89" s="100"/>
      <c r="N89" s="100"/>
      <c r="O89" s="100"/>
      <c r="P89" s="100"/>
      <c r="Q89" s="100"/>
      <c r="R89" s="100"/>
      <c r="S89" s="100"/>
      <c r="T89" s="100"/>
      <c r="U89" s="100"/>
      <c r="V89" s="100"/>
      <c r="W89" s="100"/>
      <c r="X89" s="100"/>
      <c r="Y89" s="100"/>
      <c r="Z89" s="100"/>
      <c r="AA89" s="100"/>
      <c r="AB89" s="100"/>
      <c r="AC89" s="100"/>
      <c r="AD89" s="100"/>
      <c r="AE89" s="100"/>
      <c r="AF89" s="100"/>
      <c r="AG89" s="100"/>
      <c r="AH89" s="100"/>
      <c r="AI89" s="100"/>
      <c r="AJ89" s="101"/>
    </row>
    <row r="90" spans="1:36" x14ac:dyDescent="0.25">
      <c r="A90" s="97"/>
      <c r="B90" s="97"/>
      <c r="C90" s="100"/>
      <c r="D90" s="100"/>
      <c r="E90" s="100"/>
      <c r="F90" s="100"/>
      <c r="G90" s="109"/>
      <c r="H90" s="112"/>
      <c r="I90" s="100"/>
      <c r="J90" s="100"/>
      <c r="K90" s="100"/>
      <c r="L90" s="100"/>
      <c r="M90" s="100"/>
      <c r="N90" s="100"/>
      <c r="O90" s="100"/>
      <c r="P90" s="100"/>
      <c r="Q90" s="100"/>
      <c r="R90" s="100"/>
      <c r="S90" s="100"/>
      <c r="T90" s="100"/>
      <c r="U90" s="100"/>
      <c r="V90" s="100"/>
      <c r="W90" s="100"/>
      <c r="X90" s="100"/>
      <c r="Y90" s="100"/>
      <c r="Z90" s="100"/>
      <c r="AA90" s="100"/>
      <c r="AB90" s="100"/>
      <c r="AC90" s="100"/>
      <c r="AD90" s="100"/>
      <c r="AE90" s="100"/>
      <c r="AF90" s="100"/>
      <c r="AG90" s="100"/>
      <c r="AH90" s="100"/>
      <c r="AI90" s="100"/>
      <c r="AJ90" s="101"/>
    </row>
    <row r="91" spans="1:36" x14ac:dyDescent="0.25">
      <c r="A91" s="97"/>
      <c r="B91" s="97"/>
      <c r="C91" s="100"/>
      <c r="D91" s="100"/>
      <c r="E91" s="100"/>
      <c r="F91" s="100"/>
      <c r="G91" s="109"/>
      <c r="H91" s="112"/>
      <c r="I91" s="100"/>
      <c r="J91" s="100"/>
      <c r="K91" s="100"/>
      <c r="L91" s="100"/>
      <c r="M91" s="100"/>
      <c r="N91" s="100"/>
      <c r="O91" s="100"/>
      <c r="P91" s="100"/>
      <c r="Q91" s="100"/>
      <c r="R91" s="100"/>
      <c r="S91" s="100"/>
      <c r="T91" s="100"/>
      <c r="U91" s="100"/>
      <c r="V91" s="100"/>
      <c r="W91" s="100"/>
      <c r="X91" s="100"/>
      <c r="Y91" s="100"/>
      <c r="Z91" s="100"/>
      <c r="AA91" s="100"/>
      <c r="AB91" s="100"/>
      <c r="AC91" s="100"/>
      <c r="AD91" s="100"/>
      <c r="AE91" s="100"/>
      <c r="AF91" s="100"/>
      <c r="AG91" s="100"/>
      <c r="AH91" s="100"/>
      <c r="AI91" s="100"/>
      <c r="AJ91" s="101"/>
    </row>
    <row r="92" spans="1:36" x14ac:dyDescent="0.25">
      <c r="A92" s="97"/>
      <c r="B92" s="97"/>
      <c r="C92" s="100"/>
      <c r="D92" s="100"/>
      <c r="E92" s="100"/>
      <c r="F92" s="100"/>
      <c r="G92" s="109"/>
      <c r="H92" s="112"/>
      <c r="I92" s="100"/>
      <c r="J92" s="100"/>
      <c r="K92" s="100"/>
      <c r="L92" s="100"/>
      <c r="M92" s="100"/>
      <c r="N92" s="100"/>
      <c r="O92" s="100"/>
      <c r="P92" s="100"/>
      <c r="Q92" s="100"/>
      <c r="R92" s="100"/>
      <c r="S92" s="100"/>
      <c r="T92" s="100"/>
      <c r="U92" s="100"/>
      <c r="V92" s="100"/>
      <c r="W92" s="100"/>
      <c r="X92" s="100"/>
      <c r="Y92" s="100"/>
      <c r="Z92" s="100"/>
      <c r="AA92" s="100"/>
      <c r="AB92" s="100"/>
      <c r="AC92" s="100"/>
      <c r="AD92" s="100"/>
      <c r="AE92" s="100"/>
      <c r="AF92" s="100"/>
      <c r="AG92" s="100"/>
      <c r="AH92" s="100"/>
      <c r="AI92" s="100"/>
      <c r="AJ92" s="101"/>
    </row>
    <row r="93" spans="1:36" x14ac:dyDescent="0.25">
      <c r="A93" s="97"/>
      <c r="B93" s="97"/>
      <c r="C93" s="100"/>
      <c r="D93" s="100"/>
      <c r="E93" s="100"/>
      <c r="F93" s="100"/>
      <c r="G93" s="109"/>
      <c r="H93" s="112"/>
      <c r="I93" s="100"/>
      <c r="J93" s="100"/>
      <c r="K93" s="100"/>
      <c r="L93" s="100"/>
      <c r="M93" s="100"/>
      <c r="N93" s="100"/>
      <c r="O93" s="100"/>
      <c r="P93" s="100"/>
      <c r="Q93" s="100"/>
      <c r="R93" s="100"/>
      <c r="S93" s="100"/>
      <c r="T93" s="100"/>
      <c r="U93" s="100"/>
      <c r="V93" s="100"/>
      <c r="W93" s="100"/>
      <c r="X93" s="100"/>
      <c r="Y93" s="100"/>
      <c r="Z93" s="100"/>
      <c r="AA93" s="100"/>
      <c r="AB93" s="100"/>
      <c r="AC93" s="100"/>
      <c r="AD93" s="100"/>
      <c r="AE93" s="100"/>
      <c r="AF93" s="100"/>
      <c r="AG93" s="100"/>
      <c r="AH93" s="100"/>
      <c r="AI93" s="100"/>
      <c r="AJ93" s="101"/>
    </row>
    <row r="94" spans="1:36" x14ac:dyDescent="0.25">
      <c r="A94" s="97"/>
      <c r="B94" s="97"/>
      <c r="C94" s="100"/>
      <c r="D94" s="100"/>
      <c r="E94" s="100"/>
      <c r="F94" s="100"/>
      <c r="G94" s="109"/>
      <c r="H94" s="112"/>
      <c r="I94" s="100"/>
      <c r="J94" s="100"/>
      <c r="K94" s="100"/>
      <c r="L94" s="100"/>
      <c r="M94" s="100"/>
      <c r="N94" s="100"/>
      <c r="O94" s="100"/>
      <c r="P94" s="100"/>
      <c r="Q94" s="100"/>
      <c r="R94" s="100"/>
      <c r="S94" s="100"/>
      <c r="T94" s="100"/>
      <c r="U94" s="100"/>
      <c r="V94" s="100"/>
      <c r="W94" s="100"/>
      <c r="X94" s="100"/>
      <c r="Y94" s="100"/>
      <c r="Z94" s="100"/>
      <c r="AA94" s="100"/>
      <c r="AB94" s="100"/>
      <c r="AC94" s="100"/>
      <c r="AD94" s="100"/>
      <c r="AE94" s="100"/>
      <c r="AF94" s="100"/>
      <c r="AG94" s="100"/>
      <c r="AH94" s="100"/>
      <c r="AI94" s="100"/>
      <c r="AJ94" s="101"/>
    </row>
    <row r="95" spans="1:36" x14ac:dyDescent="0.25">
      <c r="A95" s="97"/>
      <c r="B95" s="97"/>
      <c r="C95" s="100"/>
      <c r="D95" s="100"/>
      <c r="E95" s="100"/>
      <c r="F95" s="100"/>
      <c r="G95" s="109"/>
      <c r="H95" s="112"/>
      <c r="I95" s="100"/>
      <c r="J95" s="100"/>
      <c r="K95" s="100"/>
      <c r="L95" s="100"/>
      <c r="M95" s="100"/>
      <c r="N95" s="100"/>
      <c r="O95" s="100"/>
      <c r="P95" s="100"/>
      <c r="Q95" s="100"/>
      <c r="R95" s="100"/>
      <c r="S95" s="100"/>
      <c r="T95" s="100"/>
      <c r="U95" s="100"/>
      <c r="V95" s="100"/>
      <c r="W95" s="100"/>
      <c r="X95" s="100"/>
      <c r="Y95" s="100"/>
      <c r="Z95" s="100"/>
      <c r="AA95" s="100"/>
      <c r="AB95" s="100"/>
      <c r="AC95" s="100"/>
      <c r="AD95" s="100"/>
      <c r="AE95" s="100"/>
      <c r="AF95" s="100"/>
      <c r="AG95" s="100"/>
      <c r="AH95" s="100"/>
      <c r="AI95" s="100"/>
      <c r="AJ95" s="101"/>
    </row>
    <row r="96" spans="1:36" x14ac:dyDescent="0.25">
      <c r="A96" s="97"/>
      <c r="B96" s="97"/>
      <c r="C96" s="100"/>
      <c r="D96" s="100"/>
      <c r="E96" s="100"/>
      <c r="F96" s="100"/>
      <c r="G96" s="109"/>
      <c r="H96" s="112"/>
      <c r="I96" s="100"/>
      <c r="J96" s="100"/>
      <c r="K96" s="100"/>
      <c r="L96" s="100"/>
      <c r="M96" s="100"/>
      <c r="N96" s="100"/>
      <c r="O96" s="100"/>
      <c r="P96" s="100"/>
      <c r="Q96" s="100"/>
      <c r="R96" s="100"/>
      <c r="S96" s="100"/>
      <c r="T96" s="100"/>
      <c r="U96" s="100"/>
      <c r="V96" s="100"/>
      <c r="W96" s="100"/>
      <c r="X96" s="100"/>
      <c r="Y96" s="100"/>
      <c r="Z96" s="100"/>
      <c r="AA96" s="100"/>
      <c r="AB96" s="100"/>
      <c r="AC96" s="100"/>
      <c r="AD96" s="100"/>
      <c r="AE96" s="100"/>
      <c r="AF96" s="100"/>
      <c r="AG96" s="100"/>
      <c r="AH96" s="100"/>
      <c r="AI96" s="100"/>
      <c r="AJ96" s="101"/>
    </row>
    <row r="97" spans="1:36" x14ac:dyDescent="0.25">
      <c r="A97" s="97"/>
      <c r="B97" s="97"/>
      <c r="C97" s="100"/>
      <c r="D97" s="100"/>
      <c r="E97" s="100"/>
      <c r="F97" s="100"/>
      <c r="G97" s="109"/>
      <c r="H97" s="112"/>
      <c r="I97" s="100"/>
      <c r="J97" s="100"/>
      <c r="K97" s="100"/>
      <c r="L97" s="100"/>
      <c r="M97" s="100"/>
      <c r="N97" s="100"/>
      <c r="O97" s="100"/>
      <c r="P97" s="100"/>
      <c r="Q97" s="100"/>
      <c r="R97" s="100"/>
      <c r="S97" s="100"/>
      <c r="T97" s="100"/>
      <c r="U97" s="100"/>
      <c r="V97" s="100"/>
      <c r="W97" s="100"/>
      <c r="X97" s="100"/>
      <c r="Y97" s="100"/>
      <c r="Z97" s="100"/>
      <c r="AA97" s="100"/>
      <c r="AB97" s="100"/>
      <c r="AC97" s="100"/>
      <c r="AD97" s="100"/>
      <c r="AE97" s="100"/>
      <c r="AF97" s="100"/>
      <c r="AG97" s="100"/>
      <c r="AH97" s="100"/>
      <c r="AI97" s="100"/>
      <c r="AJ97" s="101"/>
    </row>
    <row r="98" spans="1:36" x14ac:dyDescent="0.25">
      <c r="A98" s="97"/>
      <c r="B98" s="97"/>
      <c r="C98" s="100"/>
      <c r="D98" s="100"/>
      <c r="E98" s="100"/>
      <c r="F98" s="100"/>
      <c r="G98" s="109"/>
      <c r="H98" s="112"/>
      <c r="I98" s="100"/>
      <c r="J98" s="100"/>
      <c r="K98" s="100"/>
      <c r="L98" s="100"/>
      <c r="M98" s="100"/>
      <c r="N98" s="100"/>
      <c r="O98" s="100"/>
      <c r="P98" s="100"/>
      <c r="Q98" s="100"/>
      <c r="R98" s="100"/>
      <c r="S98" s="100"/>
      <c r="T98" s="100"/>
      <c r="U98" s="100"/>
      <c r="V98" s="100"/>
      <c r="W98" s="100"/>
      <c r="X98" s="100"/>
      <c r="Y98" s="100"/>
      <c r="Z98" s="100"/>
      <c r="AA98" s="100"/>
      <c r="AB98" s="100"/>
      <c r="AC98" s="100"/>
      <c r="AD98" s="100"/>
      <c r="AE98" s="100"/>
      <c r="AF98" s="100"/>
      <c r="AG98" s="100"/>
      <c r="AH98" s="100"/>
      <c r="AI98" s="100"/>
      <c r="AJ98" s="101"/>
    </row>
    <row r="99" spans="1:36" x14ac:dyDescent="0.25">
      <c r="A99" s="97"/>
      <c r="B99" s="97"/>
      <c r="C99" s="100"/>
      <c r="D99" s="100"/>
      <c r="E99" s="100"/>
      <c r="F99" s="100"/>
      <c r="G99" s="109"/>
      <c r="H99" s="112"/>
      <c r="I99" s="100"/>
      <c r="J99" s="100"/>
      <c r="K99" s="100"/>
      <c r="L99" s="100"/>
      <c r="M99" s="100"/>
      <c r="N99" s="100"/>
      <c r="O99" s="100"/>
      <c r="P99" s="100"/>
      <c r="Q99" s="100"/>
      <c r="R99" s="100"/>
      <c r="S99" s="100"/>
      <c r="T99" s="100"/>
      <c r="U99" s="100"/>
      <c r="V99" s="100"/>
      <c r="W99" s="100"/>
      <c r="X99" s="100"/>
      <c r="Y99" s="100"/>
      <c r="Z99" s="100"/>
      <c r="AA99" s="100"/>
      <c r="AB99" s="100"/>
      <c r="AC99" s="100"/>
      <c r="AD99" s="100"/>
      <c r="AE99" s="100"/>
      <c r="AF99" s="100"/>
      <c r="AG99" s="100"/>
      <c r="AH99" s="100"/>
      <c r="AI99" s="100"/>
      <c r="AJ99" s="101"/>
    </row>
    <row r="100" spans="1:36" x14ac:dyDescent="0.25">
      <c r="A100" s="97"/>
      <c r="B100" s="97"/>
      <c r="C100" s="100"/>
      <c r="D100" s="100"/>
      <c r="E100" s="100"/>
      <c r="F100" s="100"/>
      <c r="G100" s="109"/>
      <c r="H100" s="112"/>
      <c r="I100" s="100"/>
      <c r="J100" s="100"/>
      <c r="K100" s="100"/>
      <c r="L100" s="100"/>
      <c r="M100" s="100"/>
      <c r="N100" s="100"/>
      <c r="O100" s="100"/>
      <c r="P100" s="100"/>
      <c r="Q100" s="100"/>
      <c r="R100" s="100"/>
      <c r="S100" s="100"/>
      <c r="T100" s="100"/>
      <c r="U100" s="100"/>
      <c r="V100" s="100"/>
      <c r="W100" s="100"/>
      <c r="X100" s="100"/>
      <c r="Y100" s="100"/>
      <c r="Z100" s="100"/>
      <c r="AA100" s="100"/>
      <c r="AB100" s="100"/>
      <c r="AC100" s="100"/>
      <c r="AD100" s="100"/>
      <c r="AE100" s="100"/>
      <c r="AF100" s="100"/>
      <c r="AG100" s="100"/>
      <c r="AH100" s="100"/>
      <c r="AI100" s="100"/>
      <c r="AJ100" s="101"/>
    </row>
    <row r="101" spans="1:36" x14ac:dyDescent="0.25">
      <c r="A101" s="97"/>
      <c r="B101" s="97"/>
      <c r="C101" s="100"/>
      <c r="D101" s="100"/>
      <c r="E101" s="100"/>
      <c r="F101" s="100"/>
      <c r="G101" s="109"/>
      <c r="H101" s="112"/>
      <c r="I101" s="100"/>
      <c r="J101" s="100"/>
      <c r="K101" s="100"/>
      <c r="L101" s="100"/>
      <c r="M101" s="100"/>
      <c r="N101" s="100"/>
      <c r="O101" s="100"/>
      <c r="P101" s="100"/>
      <c r="Q101" s="100"/>
      <c r="R101" s="100"/>
      <c r="S101" s="100"/>
      <c r="T101" s="100"/>
      <c r="U101" s="100"/>
      <c r="V101" s="100"/>
      <c r="W101" s="100"/>
      <c r="X101" s="100"/>
      <c r="Y101" s="100"/>
      <c r="Z101" s="100"/>
      <c r="AA101" s="100"/>
      <c r="AB101" s="100"/>
      <c r="AC101" s="100"/>
      <c r="AD101" s="100"/>
      <c r="AE101" s="100"/>
      <c r="AF101" s="100"/>
      <c r="AG101" s="100"/>
      <c r="AH101" s="100"/>
      <c r="AI101" s="100"/>
      <c r="AJ101" s="101"/>
    </row>
    <row r="102" spans="1:36" x14ac:dyDescent="0.25">
      <c r="A102" s="97"/>
      <c r="B102" s="97"/>
      <c r="C102" s="100"/>
      <c r="D102" s="100"/>
      <c r="E102" s="100"/>
      <c r="F102" s="100"/>
      <c r="G102" s="109"/>
      <c r="H102" s="112"/>
      <c r="I102" s="100"/>
      <c r="J102" s="100"/>
      <c r="K102" s="100"/>
      <c r="L102" s="100"/>
      <c r="M102" s="100"/>
      <c r="N102" s="100"/>
      <c r="O102" s="100"/>
      <c r="P102" s="100"/>
      <c r="Q102" s="100"/>
      <c r="R102" s="100"/>
      <c r="S102" s="100"/>
      <c r="T102" s="100"/>
      <c r="U102" s="100"/>
      <c r="V102" s="100"/>
      <c r="W102" s="100"/>
      <c r="X102" s="100"/>
      <c r="Y102" s="100"/>
      <c r="Z102" s="100"/>
      <c r="AA102" s="100"/>
      <c r="AB102" s="100"/>
      <c r="AC102" s="100"/>
      <c r="AD102" s="100"/>
      <c r="AE102" s="100"/>
      <c r="AF102" s="100"/>
      <c r="AG102" s="100"/>
      <c r="AH102" s="100"/>
      <c r="AI102" s="100"/>
      <c r="AJ102" s="101"/>
    </row>
    <row r="103" spans="1:36" x14ac:dyDescent="0.25">
      <c r="A103" s="97"/>
      <c r="B103" s="97"/>
      <c r="C103" s="100"/>
      <c r="D103" s="100"/>
      <c r="E103" s="100"/>
      <c r="F103" s="100"/>
      <c r="G103" s="109"/>
      <c r="H103" s="112"/>
      <c r="I103" s="100"/>
      <c r="J103" s="100"/>
      <c r="K103" s="100"/>
      <c r="L103" s="100"/>
      <c r="M103" s="100"/>
      <c r="N103" s="100"/>
      <c r="O103" s="100"/>
      <c r="P103" s="100"/>
      <c r="Q103" s="100"/>
      <c r="R103" s="100"/>
      <c r="S103" s="100"/>
      <c r="T103" s="100"/>
      <c r="U103" s="100"/>
      <c r="V103" s="100"/>
      <c r="W103" s="100"/>
      <c r="X103" s="100"/>
      <c r="Y103" s="100"/>
      <c r="Z103" s="100"/>
      <c r="AA103" s="100"/>
      <c r="AB103" s="100"/>
      <c r="AC103" s="100"/>
      <c r="AD103" s="100"/>
      <c r="AE103" s="100"/>
      <c r="AF103" s="100"/>
      <c r="AG103" s="100"/>
      <c r="AH103" s="100"/>
      <c r="AI103" s="100"/>
      <c r="AJ103" s="101"/>
    </row>
    <row r="104" spans="1:36" x14ac:dyDescent="0.25">
      <c r="A104" s="97"/>
      <c r="B104" s="97"/>
      <c r="C104" s="100"/>
      <c r="D104" s="100"/>
      <c r="E104" s="100"/>
      <c r="F104" s="100"/>
      <c r="G104" s="109"/>
      <c r="H104" s="112"/>
      <c r="I104" s="100"/>
      <c r="J104" s="100"/>
      <c r="K104" s="100"/>
      <c r="L104" s="100"/>
      <c r="M104" s="100"/>
      <c r="N104" s="100"/>
      <c r="O104" s="100"/>
      <c r="P104" s="100"/>
      <c r="Q104" s="100"/>
      <c r="R104" s="100"/>
      <c r="S104" s="100"/>
      <c r="T104" s="100"/>
      <c r="U104" s="100"/>
      <c r="V104" s="100"/>
      <c r="W104" s="100"/>
      <c r="X104" s="100"/>
      <c r="Y104" s="100"/>
      <c r="Z104" s="100"/>
      <c r="AA104" s="100"/>
      <c r="AB104" s="100"/>
      <c r="AC104" s="100"/>
      <c r="AD104" s="100"/>
      <c r="AE104" s="100"/>
      <c r="AF104" s="100"/>
      <c r="AG104" s="100"/>
      <c r="AH104" s="100"/>
      <c r="AI104" s="100"/>
      <c r="AJ104" s="101"/>
    </row>
    <row r="105" spans="1:36" x14ac:dyDescent="0.25">
      <c r="A105" s="97"/>
      <c r="B105" s="97"/>
      <c r="C105" s="100"/>
      <c r="D105" s="100"/>
      <c r="E105" s="100"/>
      <c r="F105" s="100"/>
      <c r="G105" s="109"/>
      <c r="H105" s="112"/>
      <c r="I105" s="100"/>
      <c r="J105" s="100"/>
      <c r="K105" s="100"/>
      <c r="L105" s="100"/>
      <c r="M105" s="100"/>
      <c r="N105" s="100"/>
      <c r="O105" s="100"/>
      <c r="P105" s="100"/>
      <c r="Q105" s="100"/>
      <c r="R105" s="100"/>
      <c r="S105" s="100"/>
      <c r="T105" s="100"/>
      <c r="U105" s="100"/>
      <c r="V105" s="100"/>
      <c r="W105" s="100"/>
      <c r="X105" s="100"/>
      <c r="Y105" s="100"/>
      <c r="Z105" s="100"/>
      <c r="AA105" s="100"/>
      <c r="AB105" s="100"/>
      <c r="AC105" s="100"/>
      <c r="AD105" s="100"/>
      <c r="AE105" s="100"/>
      <c r="AF105" s="100"/>
      <c r="AG105" s="100"/>
      <c r="AH105" s="100"/>
      <c r="AI105" s="100"/>
      <c r="AJ105" s="101"/>
    </row>
    <row r="106" spans="1:36" x14ac:dyDescent="0.25">
      <c r="A106" s="97"/>
      <c r="B106" s="97"/>
      <c r="C106" s="100"/>
      <c r="D106" s="100"/>
      <c r="E106" s="100"/>
      <c r="F106" s="100"/>
      <c r="G106" s="109"/>
      <c r="H106" s="112"/>
      <c r="I106" s="100"/>
      <c r="J106" s="100"/>
      <c r="K106" s="100"/>
      <c r="L106" s="100"/>
      <c r="M106" s="100"/>
      <c r="N106" s="100"/>
      <c r="O106" s="100"/>
      <c r="P106" s="100"/>
      <c r="Q106" s="100"/>
      <c r="R106" s="100"/>
      <c r="S106" s="100"/>
      <c r="T106" s="100"/>
      <c r="U106" s="100"/>
      <c r="V106" s="100"/>
      <c r="W106" s="100"/>
      <c r="X106" s="100"/>
      <c r="Y106" s="100"/>
      <c r="Z106" s="100"/>
      <c r="AA106" s="100"/>
      <c r="AB106" s="100"/>
      <c r="AC106" s="100"/>
      <c r="AD106" s="100"/>
      <c r="AE106" s="100"/>
      <c r="AF106" s="100"/>
      <c r="AG106" s="100"/>
      <c r="AH106" s="100"/>
      <c r="AI106" s="100"/>
      <c r="AJ106" s="101"/>
    </row>
    <row r="107" spans="1:36" x14ac:dyDescent="0.25">
      <c r="A107" s="97"/>
      <c r="B107" s="97"/>
      <c r="C107" s="100"/>
      <c r="D107" s="100"/>
      <c r="E107" s="100"/>
      <c r="F107" s="100"/>
      <c r="G107" s="109"/>
      <c r="H107" s="112"/>
      <c r="I107" s="100"/>
      <c r="J107" s="100"/>
      <c r="K107" s="100"/>
      <c r="L107" s="100"/>
      <c r="M107" s="100"/>
      <c r="N107" s="100"/>
      <c r="O107" s="100"/>
      <c r="P107" s="100"/>
      <c r="Q107" s="100"/>
      <c r="R107" s="100"/>
      <c r="S107" s="100"/>
      <c r="T107" s="100"/>
      <c r="U107" s="100"/>
      <c r="V107" s="100"/>
      <c r="W107" s="100"/>
      <c r="X107" s="100"/>
      <c r="Y107" s="100"/>
      <c r="Z107" s="100"/>
      <c r="AA107" s="100"/>
      <c r="AB107" s="100"/>
      <c r="AC107" s="100"/>
      <c r="AD107" s="100"/>
      <c r="AE107" s="100"/>
      <c r="AF107" s="100"/>
      <c r="AG107" s="100"/>
      <c r="AH107" s="100"/>
      <c r="AI107" s="100"/>
      <c r="AJ107" s="101"/>
    </row>
    <row r="108" spans="1:36" x14ac:dyDescent="0.25">
      <c r="A108" s="97"/>
      <c r="B108" s="97"/>
      <c r="C108" s="100"/>
      <c r="D108" s="100"/>
      <c r="E108" s="100"/>
      <c r="F108" s="100"/>
      <c r="G108" s="109"/>
      <c r="H108" s="112"/>
      <c r="I108" s="100"/>
      <c r="J108" s="100"/>
      <c r="K108" s="100"/>
      <c r="L108" s="100"/>
      <c r="M108" s="100"/>
      <c r="N108" s="100"/>
      <c r="O108" s="100"/>
      <c r="P108" s="100"/>
      <c r="Q108" s="100"/>
      <c r="R108" s="100"/>
      <c r="S108" s="100"/>
      <c r="T108" s="100"/>
      <c r="U108" s="100"/>
      <c r="V108" s="100"/>
      <c r="W108" s="100"/>
      <c r="X108" s="100"/>
      <c r="Y108" s="100"/>
      <c r="Z108" s="100"/>
      <c r="AA108" s="100"/>
      <c r="AB108" s="100"/>
      <c r="AC108" s="100"/>
      <c r="AD108" s="100"/>
      <c r="AE108" s="100"/>
      <c r="AF108" s="100"/>
      <c r="AG108" s="100"/>
      <c r="AH108" s="100"/>
      <c r="AI108" s="100"/>
      <c r="AJ108" s="101"/>
    </row>
    <row r="109" spans="1:36" x14ac:dyDescent="0.25">
      <c r="A109" s="97"/>
      <c r="B109" s="97"/>
      <c r="C109" s="100"/>
      <c r="D109" s="100"/>
      <c r="E109" s="100"/>
      <c r="F109" s="100"/>
      <c r="G109" s="109"/>
      <c r="H109" s="112"/>
      <c r="I109" s="100"/>
      <c r="J109" s="100"/>
      <c r="K109" s="100"/>
      <c r="L109" s="100"/>
      <c r="M109" s="100"/>
      <c r="N109" s="100"/>
      <c r="O109" s="100"/>
      <c r="P109" s="100"/>
      <c r="Q109" s="100"/>
      <c r="R109" s="100"/>
      <c r="S109" s="100"/>
      <c r="T109" s="100"/>
      <c r="U109" s="100"/>
      <c r="V109" s="100"/>
      <c r="W109" s="100"/>
      <c r="X109" s="100"/>
      <c r="Y109" s="100"/>
      <c r="Z109" s="100"/>
      <c r="AA109" s="100"/>
      <c r="AB109" s="100"/>
      <c r="AC109" s="100"/>
      <c r="AD109" s="100"/>
      <c r="AE109" s="100"/>
      <c r="AF109" s="100"/>
      <c r="AG109" s="100"/>
      <c r="AH109" s="100"/>
      <c r="AI109" s="100"/>
      <c r="AJ109" s="101"/>
    </row>
    <row r="110" spans="1:36" x14ac:dyDescent="0.25">
      <c r="A110" s="97"/>
      <c r="B110" s="97"/>
      <c r="C110" s="100"/>
      <c r="D110" s="100"/>
      <c r="E110" s="100"/>
      <c r="F110" s="100"/>
      <c r="G110" s="109"/>
      <c r="H110" s="112"/>
      <c r="I110" s="100"/>
      <c r="J110" s="100"/>
      <c r="K110" s="100"/>
      <c r="L110" s="100"/>
      <c r="M110" s="100"/>
      <c r="N110" s="100"/>
      <c r="O110" s="100"/>
      <c r="P110" s="100"/>
      <c r="Q110" s="100"/>
      <c r="R110" s="100"/>
      <c r="S110" s="100"/>
      <c r="T110" s="100"/>
      <c r="U110" s="100"/>
      <c r="V110" s="100"/>
      <c r="W110" s="100"/>
      <c r="X110" s="100"/>
      <c r="Y110" s="100"/>
      <c r="Z110" s="100"/>
      <c r="AA110" s="100"/>
      <c r="AB110" s="100"/>
      <c r="AC110" s="100"/>
      <c r="AD110" s="100"/>
      <c r="AE110" s="100"/>
      <c r="AF110" s="100"/>
      <c r="AG110" s="100"/>
      <c r="AH110" s="100"/>
      <c r="AI110" s="100"/>
      <c r="AJ110" s="101"/>
    </row>
    <row r="111" spans="1:36" x14ac:dyDescent="0.25">
      <c r="A111" s="97"/>
      <c r="B111" s="97"/>
      <c r="C111" s="100"/>
      <c r="D111" s="100"/>
      <c r="E111" s="100"/>
      <c r="F111" s="100"/>
      <c r="G111" s="109"/>
      <c r="H111" s="112"/>
      <c r="I111" s="100"/>
      <c r="J111" s="100"/>
      <c r="K111" s="100"/>
      <c r="L111" s="100"/>
      <c r="M111" s="100"/>
      <c r="N111" s="100"/>
      <c r="O111" s="100"/>
      <c r="P111" s="100"/>
      <c r="Q111" s="100"/>
      <c r="R111" s="100"/>
      <c r="S111" s="100"/>
      <c r="T111" s="100"/>
      <c r="U111" s="100"/>
      <c r="V111" s="100"/>
      <c r="W111" s="100"/>
      <c r="X111" s="100"/>
      <c r="Y111" s="100"/>
      <c r="Z111" s="100"/>
      <c r="AA111" s="100"/>
      <c r="AB111" s="100"/>
      <c r="AC111" s="100"/>
      <c r="AD111" s="100"/>
      <c r="AE111" s="100"/>
      <c r="AF111" s="100"/>
      <c r="AG111" s="100"/>
      <c r="AH111" s="100"/>
      <c r="AI111" s="100"/>
      <c r="AJ111" s="101"/>
    </row>
    <row r="112" spans="1:36" x14ac:dyDescent="0.25">
      <c r="A112" s="97"/>
      <c r="B112" s="97"/>
      <c r="C112" s="100"/>
      <c r="D112" s="100"/>
      <c r="E112" s="100"/>
      <c r="F112" s="100"/>
      <c r="G112" s="109"/>
      <c r="H112" s="112"/>
      <c r="I112" s="100"/>
      <c r="J112" s="100"/>
      <c r="K112" s="100"/>
      <c r="L112" s="100"/>
      <c r="M112" s="100"/>
      <c r="N112" s="100"/>
      <c r="O112" s="100"/>
      <c r="P112" s="100"/>
      <c r="Q112" s="100"/>
      <c r="R112" s="100"/>
      <c r="S112" s="100"/>
      <c r="T112" s="100"/>
      <c r="U112" s="100"/>
      <c r="V112" s="100"/>
      <c r="W112" s="100"/>
      <c r="X112" s="100"/>
      <c r="Y112" s="100"/>
      <c r="Z112" s="100"/>
      <c r="AA112" s="100"/>
      <c r="AB112" s="100"/>
      <c r="AC112" s="100"/>
      <c r="AD112" s="100"/>
      <c r="AE112" s="100"/>
      <c r="AF112" s="100"/>
      <c r="AG112" s="100"/>
      <c r="AH112" s="100"/>
      <c r="AI112" s="100"/>
      <c r="AJ112" s="101"/>
    </row>
    <row r="113" spans="1:36" x14ac:dyDescent="0.25">
      <c r="A113" s="97"/>
      <c r="B113" s="97"/>
      <c r="C113" s="100"/>
      <c r="D113" s="100"/>
      <c r="E113" s="100"/>
      <c r="F113" s="100"/>
      <c r="G113" s="109"/>
      <c r="H113" s="112"/>
      <c r="I113" s="100"/>
      <c r="J113" s="100"/>
      <c r="K113" s="100"/>
      <c r="L113" s="100"/>
      <c r="M113" s="100"/>
      <c r="N113" s="100"/>
      <c r="O113" s="100"/>
      <c r="P113" s="100"/>
      <c r="Q113" s="100"/>
      <c r="R113" s="100"/>
      <c r="S113" s="100"/>
      <c r="T113" s="100"/>
      <c r="U113" s="100"/>
      <c r="V113" s="100"/>
      <c r="W113" s="100"/>
      <c r="X113" s="100"/>
      <c r="Y113" s="100"/>
      <c r="Z113" s="100"/>
      <c r="AA113" s="100"/>
      <c r="AB113" s="100"/>
      <c r="AC113" s="100"/>
      <c r="AD113" s="100"/>
      <c r="AE113" s="100"/>
      <c r="AF113" s="100"/>
      <c r="AG113" s="100"/>
      <c r="AH113" s="100"/>
      <c r="AI113" s="100"/>
      <c r="AJ113" s="101"/>
    </row>
    <row r="114" spans="1:36" x14ac:dyDescent="0.25">
      <c r="A114" s="97"/>
      <c r="B114" s="97"/>
      <c r="C114" s="100"/>
      <c r="D114" s="100"/>
      <c r="E114" s="100"/>
      <c r="F114" s="100"/>
      <c r="G114" s="109"/>
      <c r="H114" s="112"/>
      <c r="I114" s="100"/>
      <c r="J114" s="100"/>
      <c r="K114" s="100"/>
      <c r="L114" s="100"/>
      <c r="M114" s="100"/>
      <c r="N114" s="100"/>
      <c r="O114" s="100"/>
      <c r="P114" s="100"/>
      <c r="Q114" s="100"/>
      <c r="R114" s="100"/>
      <c r="S114" s="100"/>
      <c r="T114" s="100"/>
      <c r="U114" s="100"/>
      <c r="V114" s="100"/>
      <c r="W114" s="100"/>
      <c r="X114" s="100"/>
      <c r="Y114" s="100"/>
      <c r="Z114" s="100"/>
      <c r="AA114" s="100"/>
      <c r="AB114" s="100"/>
      <c r="AC114" s="100"/>
      <c r="AD114" s="100"/>
      <c r="AE114" s="100"/>
      <c r="AF114" s="100"/>
      <c r="AG114" s="100"/>
      <c r="AH114" s="100"/>
      <c r="AI114" s="100"/>
      <c r="AJ114" s="101"/>
    </row>
    <row r="115" spans="1:36" x14ac:dyDescent="0.25">
      <c r="A115" s="97"/>
      <c r="B115" s="97"/>
      <c r="C115" s="100"/>
      <c r="D115" s="100"/>
      <c r="E115" s="100"/>
      <c r="F115" s="100"/>
      <c r="G115" s="109"/>
      <c r="H115" s="112"/>
      <c r="I115" s="100"/>
      <c r="J115" s="100"/>
      <c r="K115" s="100"/>
      <c r="L115" s="100"/>
      <c r="M115" s="100"/>
      <c r="N115" s="100"/>
      <c r="O115" s="100"/>
      <c r="P115" s="100"/>
      <c r="Q115" s="100"/>
      <c r="R115" s="100"/>
      <c r="S115" s="100"/>
      <c r="T115" s="100"/>
      <c r="U115" s="100"/>
      <c r="V115" s="100"/>
      <c r="W115" s="100"/>
      <c r="X115" s="100"/>
      <c r="Y115" s="100"/>
      <c r="Z115" s="100"/>
      <c r="AA115" s="100"/>
      <c r="AB115" s="100"/>
      <c r="AC115" s="100"/>
      <c r="AD115" s="100"/>
      <c r="AE115" s="100"/>
      <c r="AF115" s="100"/>
      <c r="AG115" s="100"/>
      <c r="AH115" s="100"/>
      <c r="AI115" s="100"/>
      <c r="AJ115" s="101"/>
    </row>
    <row r="116" spans="1:36" x14ac:dyDescent="0.25">
      <c r="A116" s="97"/>
      <c r="B116" s="97"/>
      <c r="C116" s="100"/>
      <c r="D116" s="100"/>
      <c r="E116" s="100"/>
      <c r="F116" s="100"/>
      <c r="G116" s="109"/>
      <c r="H116" s="112"/>
      <c r="I116" s="100"/>
      <c r="J116" s="100"/>
      <c r="K116" s="100"/>
      <c r="L116" s="100"/>
      <c r="M116" s="100"/>
      <c r="N116" s="100"/>
      <c r="O116" s="100"/>
      <c r="P116" s="100"/>
      <c r="Q116" s="100"/>
      <c r="R116" s="100"/>
      <c r="S116" s="100"/>
      <c r="T116" s="100"/>
      <c r="U116" s="100"/>
      <c r="V116" s="100"/>
      <c r="W116" s="100"/>
      <c r="X116" s="100"/>
      <c r="Y116" s="100"/>
      <c r="Z116" s="100"/>
      <c r="AA116" s="100"/>
      <c r="AB116" s="100"/>
      <c r="AC116" s="100"/>
      <c r="AD116" s="100"/>
      <c r="AE116" s="100"/>
      <c r="AF116" s="100"/>
      <c r="AG116" s="100"/>
      <c r="AH116" s="100"/>
      <c r="AI116" s="100"/>
      <c r="AJ116" s="101"/>
    </row>
    <row r="117" spans="1:36" x14ac:dyDescent="0.25">
      <c r="A117" s="97"/>
      <c r="B117" s="97"/>
      <c r="C117" s="100"/>
      <c r="D117" s="100"/>
      <c r="E117" s="100"/>
      <c r="F117" s="100"/>
      <c r="G117" s="109"/>
      <c r="H117" s="112"/>
      <c r="I117" s="100"/>
      <c r="J117" s="100"/>
      <c r="K117" s="100"/>
      <c r="L117" s="100"/>
      <c r="M117" s="100"/>
      <c r="N117" s="100"/>
      <c r="O117" s="100"/>
      <c r="P117" s="100"/>
      <c r="Q117" s="100"/>
      <c r="R117" s="100"/>
      <c r="S117" s="100"/>
      <c r="T117" s="100"/>
      <c r="U117" s="100"/>
      <c r="V117" s="100"/>
      <c r="W117" s="100"/>
      <c r="X117" s="100"/>
      <c r="Y117" s="100"/>
      <c r="Z117" s="100"/>
      <c r="AA117" s="100"/>
      <c r="AB117" s="100"/>
      <c r="AC117" s="100"/>
      <c r="AD117" s="100"/>
      <c r="AE117" s="100"/>
      <c r="AF117" s="100"/>
      <c r="AG117" s="100"/>
      <c r="AH117" s="100"/>
      <c r="AI117" s="100"/>
      <c r="AJ117" s="101"/>
    </row>
    <row r="118" spans="1:36" x14ac:dyDescent="0.25">
      <c r="A118" s="97"/>
      <c r="B118" s="97"/>
      <c r="C118" s="100"/>
      <c r="D118" s="100"/>
      <c r="E118" s="100"/>
      <c r="F118" s="100"/>
      <c r="G118" s="109"/>
      <c r="H118" s="112"/>
      <c r="I118" s="100"/>
      <c r="J118" s="100"/>
      <c r="K118" s="100"/>
      <c r="L118" s="100"/>
      <c r="M118" s="100"/>
      <c r="N118" s="100"/>
      <c r="O118" s="100"/>
      <c r="P118" s="100"/>
      <c r="Q118" s="100"/>
      <c r="R118" s="100"/>
      <c r="S118" s="100"/>
      <c r="T118" s="100"/>
      <c r="U118" s="100"/>
      <c r="V118" s="100"/>
      <c r="W118" s="100"/>
      <c r="X118" s="100"/>
      <c r="Y118" s="100"/>
      <c r="Z118" s="100"/>
      <c r="AA118" s="100"/>
      <c r="AB118" s="100"/>
      <c r="AC118" s="100"/>
      <c r="AD118" s="100"/>
      <c r="AE118" s="100"/>
      <c r="AF118" s="100"/>
      <c r="AG118" s="100"/>
      <c r="AH118" s="100"/>
      <c r="AI118" s="100"/>
      <c r="AJ118" s="101"/>
    </row>
    <row r="119" spans="1:36" x14ac:dyDescent="0.25">
      <c r="A119" s="97"/>
      <c r="B119" s="97"/>
      <c r="C119" s="100"/>
      <c r="D119" s="100"/>
      <c r="E119" s="100"/>
      <c r="F119" s="100"/>
      <c r="G119" s="109"/>
      <c r="H119" s="112"/>
      <c r="I119" s="100"/>
      <c r="J119" s="100"/>
      <c r="K119" s="100"/>
      <c r="L119" s="100"/>
      <c r="M119" s="100"/>
      <c r="N119" s="100"/>
      <c r="O119" s="100"/>
      <c r="P119" s="100"/>
      <c r="Q119" s="100"/>
      <c r="R119" s="100"/>
      <c r="S119" s="100"/>
      <c r="T119" s="100"/>
      <c r="U119" s="100"/>
      <c r="V119" s="100"/>
      <c r="W119" s="100"/>
      <c r="X119" s="100"/>
      <c r="Y119" s="100"/>
      <c r="Z119" s="100"/>
      <c r="AA119" s="100"/>
      <c r="AB119" s="100"/>
      <c r="AC119" s="100"/>
      <c r="AD119" s="100"/>
      <c r="AE119" s="100"/>
      <c r="AF119" s="100"/>
      <c r="AG119" s="100"/>
      <c r="AH119" s="100"/>
      <c r="AI119" s="100"/>
      <c r="AJ119" s="101"/>
    </row>
    <row r="120" spans="1:36" x14ac:dyDescent="0.25">
      <c r="A120" s="97"/>
      <c r="B120" s="97"/>
      <c r="C120" s="100"/>
      <c r="D120" s="100"/>
      <c r="E120" s="100"/>
      <c r="F120" s="100"/>
      <c r="G120" s="109"/>
      <c r="H120" s="112"/>
      <c r="I120" s="100"/>
      <c r="J120" s="100"/>
      <c r="K120" s="100"/>
      <c r="L120" s="100"/>
      <c r="M120" s="100"/>
      <c r="N120" s="100"/>
      <c r="O120" s="100"/>
      <c r="P120" s="100"/>
      <c r="Q120" s="100"/>
      <c r="R120" s="100"/>
      <c r="S120" s="100"/>
      <c r="T120" s="100"/>
      <c r="U120" s="100"/>
      <c r="V120" s="100"/>
      <c r="W120" s="100"/>
      <c r="X120" s="100"/>
      <c r="Y120" s="100"/>
      <c r="Z120" s="100"/>
      <c r="AA120" s="100"/>
      <c r="AB120" s="100"/>
      <c r="AC120" s="100"/>
      <c r="AD120" s="100"/>
      <c r="AE120" s="100"/>
      <c r="AF120" s="100"/>
      <c r="AG120" s="100"/>
      <c r="AH120" s="100"/>
      <c r="AI120" s="100"/>
      <c r="AJ120" s="101"/>
    </row>
    <row r="121" spans="1:36" x14ac:dyDescent="0.25">
      <c r="A121" s="97"/>
      <c r="B121" s="97"/>
      <c r="C121" s="100"/>
      <c r="D121" s="100"/>
      <c r="E121" s="100"/>
      <c r="F121" s="100"/>
      <c r="G121" s="109"/>
      <c r="H121" s="112"/>
      <c r="I121" s="100"/>
      <c r="J121" s="100"/>
      <c r="K121" s="100"/>
      <c r="L121" s="100"/>
      <c r="M121" s="100"/>
      <c r="N121" s="100"/>
      <c r="O121" s="100"/>
      <c r="P121" s="100"/>
      <c r="Q121" s="100"/>
      <c r="R121" s="100"/>
      <c r="S121" s="100"/>
      <c r="T121" s="100"/>
      <c r="U121" s="100"/>
      <c r="V121" s="100"/>
      <c r="W121" s="100"/>
      <c r="X121" s="100"/>
      <c r="Y121" s="100"/>
      <c r="Z121" s="100"/>
      <c r="AA121" s="100"/>
      <c r="AB121" s="100"/>
      <c r="AC121" s="100"/>
      <c r="AD121" s="100"/>
      <c r="AE121" s="100"/>
      <c r="AF121" s="100"/>
      <c r="AG121" s="100"/>
      <c r="AH121" s="100"/>
      <c r="AI121" s="100"/>
      <c r="AJ121" s="101"/>
    </row>
    <row r="122" spans="1:36" x14ac:dyDescent="0.25">
      <c r="A122" s="97"/>
      <c r="B122" s="97"/>
      <c r="C122" s="100"/>
      <c r="D122" s="100"/>
      <c r="E122" s="100"/>
      <c r="F122" s="100"/>
      <c r="G122" s="109"/>
      <c r="H122" s="112"/>
      <c r="I122" s="100"/>
      <c r="J122" s="100"/>
      <c r="K122" s="100"/>
      <c r="L122" s="100"/>
      <c r="M122" s="100"/>
      <c r="N122" s="100"/>
      <c r="O122" s="100"/>
      <c r="P122" s="100"/>
      <c r="Q122" s="100"/>
      <c r="R122" s="100"/>
      <c r="S122" s="100"/>
      <c r="T122" s="100"/>
      <c r="U122" s="100"/>
      <c r="V122" s="100"/>
      <c r="W122" s="100"/>
      <c r="X122" s="100"/>
      <c r="Y122" s="100"/>
      <c r="Z122" s="100"/>
      <c r="AA122" s="100"/>
      <c r="AB122" s="100"/>
      <c r="AC122" s="100"/>
      <c r="AD122" s="100"/>
      <c r="AE122" s="100"/>
      <c r="AF122" s="100"/>
      <c r="AG122" s="100"/>
      <c r="AH122" s="100"/>
      <c r="AI122" s="100"/>
      <c r="AJ122" s="101"/>
    </row>
    <row r="123" spans="1:36" x14ac:dyDescent="0.25">
      <c r="A123" s="97"/>
      <c r="B123" s="97"/>
      <c r="C123" s="100"/>
      <c r="D123" s="100"/>
      <c r="E123" s="100"/>
      <c r="F123" s="100"/>
      <c r="G123" s="109"/>
      <c r="H123" s="112"/>
      <c r="I123" s="100"/>
      <c r="J123" s="100"/>
      <c r="K123" s="100"/>
      <c r="L123" s="100"/>
      <c r="M123" s="100"/>
      <c r="N123" s="100"/>
      <c r="O123" s="100"/>
      <c r="P123" s="100"/>
      <c r="Q123" s="100"/>
      <c r="R123" s="100"/>
      <c r="S123" s="100"/>
      <c r="T123" s="100"/>
      <c r="U123" s="100"/>
      <c r="V123" s="100"/>
      <c r="W123" s="100"/>
      <c r="X123" s="100"/>
      <c r="Y123" s="100"/>
      <c r="Z123" s="100"/>
      <c r="AA123" s="100"/>
      <c r="AB123" s="100"/>
      <c r="AC123" s="100"/>
      <c r="AD123" s="100"/>
      <c r="AE123" s="100"/>
      <c r="AF123" s="100"/>
      <c r="AG123" s="100"/>
      <c r="AH123" s="100"/>
      <c r="AI123" s="100"/>
      <c r="AJ123" s="101"/>
    </row>
    <row r="124" spans="1:36" x14ac:dyDescent="0.25">
      <c r="A124" s="97"/>
      <c r="B124" s="97"/>
      <c r="C124" s="100"/>
      <c r="D124" s="100"/>
      <c r="E124" s="100"/>
      <c r="F124" s="100"/>
      <c r="G124" s="109"/>
      <c r="H124" s="112"/>
      <c r="I124" s="100"/>
      <c r="J124" s="100"/>
      <c r="K124" s="100"/>
      <c r="L124" s="100"/>
      <c r="M124" s="100"/>
      <c r="N124" s="100"/>
      <c r="O124" s="100"/>
      <c r="P124" s="100"/>
      <c r="Q124" s="100"/>
      <c r="R124" s="100"/>
      <c r="S124" s="100"/>
      <c r="T124" s="100"/>
      <c r="U124" s="100"/>
      <c r="V124" s="100"/>
      <c r="W124" s="100"/>
      <c r="X124" s="100"/>
      <c r="Y124" s="100"/>
      <c r="Z124" s="100"/>
      <c r="AA124" s="100"/>
      <c r="AB124" s="100"/>
      <c r="AC124" s="100"/>
      <c r="AD124" s="100"/>
      <c r="AE124" s="100"/>
      <c r="AF124" s="100"/>
      <c r="AG124" s="100"/>
      <c r="AH124" s="100"/>
      <c r="AI124" s="100"/>
      <c r="AJ124" s="101"/>
    </row>
    <row r="125" spans="1:36" x14ac:dyDescent="0.25">
      <c r="A125" s="97"/>
      <c r="B125" s="97"/>
      <c r="C125" s="100"/>
      <c r="D125" s="100"/>
      <c r="E125" s="100"/>
      <c r="F125" s="100"/>
      <c r="G125" s="109"/>
      <c r="H125" s="112"/>
      <c r="I125" s="100"/>
      <c r="J125" s="100"/>
      <c r="K125" s="100"/>
      <c r="L125" s="100"/>
      <c r="M125" s="100"/>
      <c r="N125" s="100"/>
      <c r="O125" s="100"/>
      <c r="P125" s="100"/>
      <c r="Q125" s="100"/>
      <c r="R125" s="100"/>
      <c r="S125" s="100"/>
      <c r="T125" s="100"/>
      <c r="U125" s="100"/>
      <c r="V125" s="100"/>
      <c r="W125" s="100"/>
      <c r="X125" s="100"/>
      <c r="Y125" s="100"/>
      <c r="Z125" s="100"/>
      <c r="AA125" s="100"/>
      <c r="AB125" s="100"/>
      <c r="AC125" s="100"/>
      <c r="AD125" s="100"/>
      <c r="AE125" s="100"/>
      <c r="AF125" s="100"/>
      <c r="AG125" s="100"/>
      <c r="AH125" s="100"/>
      <c r="AI125" s="100"/>
      <c r="AJ125" s="101"/>
    </row>
    <row r="126" spans="1:36" x14ac:dyDescent="0.25">
      <c r="A126" s="97"/>
      <c r="B126" s="97"/>
      <c r="C126" s="100"/>
      <c r="D126" s="100"/>
      <c r="E126" s="100"/>
      <c r="F126" s="100"/>
      <c r="G126" s="109"/>
      <c r="H126" s="112"/>
      <c r="I126" s="100"/>
      <c r="J126" s="100"/>
      <c r="K126" s="100"/>
      <c r="L126" s="100"/>
      <c r="M126" s="100"/>
      <c r="N126" s="100"/>
      <c r="O126" s="100"/>
      <c r="P126" s="100"/>
      <c r="Q126" s="100"/>
      <c r="R126" s="100"/>
      <c r="S126" s="100"/>
      <c r="T126" s="100"/>
      <c r="U126" s="100"/>
      <c r="V126" s="100"/>
      <c r="W126" s="100"/>
      <c r="X126" s="100"/>
      <c r="Y126" s="100"/>
      <c r="Z126" s="100"/>
      <c r="AA126" s="100"/>
      <c r="AB126" s="100"/>
      <c r="AC126" s="100"/>
      <c r="AD126" s="100"/>
      <c r="AE126" s="100"/>
      <c r="AF126" s="100"/>
      <c r="AG126" s="100"/>
      <c r="AH126" s="100"/>
      <c r="AI126" s="100"/>
      <c r="AJ126" s="101"/>
    </row>
    <row r="127" spans="1:36" x14ac:dyDescent="0.25">
      <c r="A127" s="97"/>
      <c r="B127" s="97"/>
      <c r="C127" s="100"/>
      <c r="D127" s="100"/>
      <c r="E127" s="100"/>
      <c r="F127" s="100"/>
      <c r="G127" s="109"/>
      <c r="H127" s="112"/>
      <c r="I127" s="100"/>
      <c r="J127" s="100"/>
      <c r="K127" s="100"/>
      <c r="L127" s="100"/>
      <c r="M127" s="100"/>
      <c r="N127" s="100"/>
      <c r="O127" s="100"/>
      <c r="P127" s="100"/>
      <c r="Q127" s="100"/>
      <c r="R127" s="100"/>
      <c r="S127" s="100"/>
      <c r="T127" s="100"/>
      <c r="U127" s="100"/>
      <c r="V127" s="100"/>
      <c r="W127" s="100"/>
      <c r="X127" s="100"/>
      <c r="Y127" s="100"/>
      <c r="Z127" s="100"/>
      <c r="AA127" s="100"/>
      <c r="AB127" s="100"/>
      <c r="AC127" s="100"/>
      <c r="AD127" s="100"/>
      <c r="AE127" s="100"/>
      <c r="AF127" s="100"/>
      <c r="AG127" s="100"/>
      <c r="AH127" s="100"/>
      <c r="AI127" s="100"/>
      <c r="AJ127" s="101"/>
    </row>
    <row r="128" spans="1:36" x14ac:dyDescent="0.25">
      <c r="A128" s="97"/>
      <c r="B128" s="97"/>
      <c r="C128" s="100"/>
      <c r="D128" s="100"/>
      <c r="E128" s="100"/>
      <c r="F128" s="100"/>
      <c r="G128" s="109"/>
      <c r="H128" s="112"/>
      <c r="I128" s="100"/>
      <c r="J128" s="100"/>
      <c r="K128" s="100"/>
      <c r="L128" s="100"/>
      <c r="M128" s="100"/>
      <c r="N128" s="100"/>
      <c r="O128" s="100"/>
      <c r="P128" s="100"/>
      <c r="Q128" s="100"/>
      <c r="R128" s="100"/>
      <c r="S128" s="100"/>
      <c r="T128" s="100"/>
      <c r="U128" s="100"/>
      <c r="V128" s="100"/>
      <c r="W128" s="100"/>
      <c r="X128" s="100"/>
      <c r="Y128" s="100"/>
      <c r="Z128" s="100"/>
      <c r="AA128" s="100"/>
      <c r="AB128" s="100"/>
      <c r="AC128" s="100"/>
      <c r="AD128" s="100"/>
      <c r="AE128" s="100"/>
      <c r="AF128" s="100"/>
      <c r="AG128" s="100"/>
      <c r="AH128" s="100"/>
      <c r="AI128" s="100"/>
      <c r="AJ128" s="101"/>
    </row>
    <row r="129" spans="1:36" x14ac:dyDescent="0.25">
      <c r="A129" s="97"/>
      <c r="B129" s="97"/>
      <c r="C129" s="100"/>
      <c r="D129" s="100"/>
      <c r="E129" s="100"/>
      <c r="F129" s="100"/>
      <c r="G129" s="109"/>
      <c r="H129" s="112"/>
      <c r="I129" s="100"/>
      <c r="J129" s="100"/>
      <c r="K129" s="100"/>
      <c r="L129" s="100"/>
      <c r="M129" s="100"/>
      <c r="N129" s="100"/>
      <c r="O129" s="100"/>
      <c r="P129" s="100"/>
      <c r="Q129" s="100"/>
      <c r="R129" s="100"/>
      <c r="S129" s="100"/>
      <c r="T129" s="100"/>
      <c r="U129" s="100"/>
      <c r="V129" s="100"/>
      <c r="W129" s="100"/>
      <c r="X129" s="100"/>
      <c r="Y129" s="100"/>
      <c r="Z129" s="100"/>
      <c r="AA129" s="100"/>
      <c r="AB129" s="100"/>
      <c r="AC129" s="100"/>
      <c r="AD129" s="100"/>
      <c r="AE129" s="100"/>
      <c r="AF129" s="100"/>
      <c r="AG129" s="100"/>
      <c r="AH129" s="100"/>
      <c r="AI129" s="100"/>
      <c r="AJ129" s="101"/>
    </row>
    <row r="130" spans="1:36" x14ac:dyDescent="0.25">
      <c r="A130" s="97"/>
      <c r="B130" s="97"/>
      <c r="C130" s="100"/>
      <c r="D130" s="100"/>
      <c r="E130" s="100"/>
      <c r="F130" s="100"/>
      <c r="G130" s="109"/>
      <c r="H130" s="112"/>
      <c r="I130" s="100"/>
      <c r="J130" s="100"/>
      <c r="K130" s="100"/>
      <c r="L130" s="100"/>
      <c r="M130" s="100"/>
      <c r="N130" s="100"/>
      <c r="O130" s="100"/>
      <c r="P130" s="100"/>
      <c r="Q130" s="100"/>
      <c r="R130" s="100"/>
      <c r="S130" s="100"/>
      <c r="T130" s="100"/>
      <c r="U130" s="100"/>
      <c r="V130" s="100"/>
      <c r="W130" s="100"/>
      <c r="X130" s="100"/>
      <c r="Y130" s="100"/>
      <c r="Z130" s="100"/>
      <c r="AA130" s="100"/>
      <c r="AB130" s="100"/>
      <c r="AC130" s="100"/>
      <c r="AD130" s="100"/>
      <c r="AE130" s="100"/>
      <c r="AF130" s="100"/>
      <c r="AG130" s="100"/>
      <c r="AH130" s="100"/>
      <c r="AI130" s="100"/>
      <c r="AJ130" s="101"/>
    </row>
    <row r="131" spans="1:36" x14ac:dyDescent="0.25">
      <c r="A131" s="97"/>
      <c r="B131" s="97"/>
      <c r="C131" s="100"/>
      <c r="D131" s="100"/>
      <c r="E131" s="100"/>
      <c r="F131" s="100"/>
      <c r="G131" s="109"/>
      <c r="H131" s="112"/>
      <c r="I131" s="100"/>
      <c r="J131" s="100"/>
      <c r="K131" s="100"/>
      <c r="L131" s="100"/>
      <c r="M131" s="100"/>
      <c r="N131" s="100"/>
      <c r="O131" s="100"/>
      <c r="P131" s="100"/>
      <c r="Q131" s="100"/>
      <c r="R131" s="100"/>
      <c r="S131" s="100"/>
      <c r="T131" s="100"/>
      <c r="U131" s="100"/>
      <c r="V131" s="100"/>
      <c r="W131" s="100"/>
      <c r="X131" s="100"/>
      <c r="Y131" s="100"/>
      <c r="Z131" s="100"/>
      <c r="AA131" s="100"/>
      <c r="AB131" s="100"/>
      <c r="AC131" s="100"/>
      <c r="AD131" s="100"/>
      <c r="AE131" s="100"/>
      <c r="AF131" s="100"/>
      <c r="AG131" s="100"/>
      <c r="AH131" s="100"/>
      <c r="AI131" s="100"/>
      <c r="AJ131" s="101"/>
    </row>
    <row r="132" spans="1:36" x14ac:dyDescent="0.25">
      <c r="A132" s="97"/>
      <c r="B132" s="97"/>
      <c r="C132" s="100"/>
      <c r="D132" s="100"/>
      <c r="E132" s="100"/>
      <c r="F132" s="100"/>
      <c r="G132" s="109"/>
      <c r="H132" s="112"/>
      <c r="I132" s="100"/>
      <c r="J132" s="100"/>
      <c r="K132" s="100"/>
      <c r="L132" s="100"/>
      <c r="M132" s="100"/>
      <c r="N132" s="100"/>
      <c r="O132" s="100"/>
      <c r="P132" s="100"/>
      <c r="Q132" s="100"/>
      <c r="R132" s="100"/>
      <c r="S132" s="100"/>
      <c r="T132" s="100"/>
      <c r="U132" s="100"/>
      <c r="V132" s="100"/>
      <c r="W132" s="100"/>
      <c r="X132" s="100"/>
      <c r="Y132" s="100"/>
      <c r="Z132" s="100"/>
      <c r="AA132" s="100"/>
      <c r="AB132" s="100"/>
      <c r="AC132" s="100"/>
      <c r="AD132" s="100"/>
      <c r="AE132" s="100"/>
      <c r="AF132" s="100"/>
      <c r="AG132" s="100"/>
      <c r="AH132" s="100"/>
      <c r="AI132" s="100"/>
      <c r="AJ132" s="101"/>
    </row>
    <row r="133" spans="1:36" x14ac:dyDescent="0.25">
      <c r="A133" s="97"/>
      <c r="B133" s="97"/>
      <c r="C133" s="100"/>
      <c r="D133" s="100"/>
      <c r="E133" s="100"/>
      <c r="F133" s="100"/>
      <c r="G133" s="109"/>
      <c r="H133" s="112"/>
      <c r="I133" s="100"/>
      <c r="J133" s="100"/>
      <c r="K133" s="100"/>
      <c r="L133" s="100"/>
      <c r="M133" s="100"/>
      <c r="N133" s="100"/>
      <c r="O133" s="100"/>
      <c r="P133" s="100"/>
      <c r="Q133" s="100"/>
      <c r="R133" s="100"/>
      <c r="S133" s="100"/>
      <c r="T133" s="100"/>
      <c r="U133" s="100"/>
      <c r="V133" s="100"/>
      <c r="W133" s="100"/>
      <c r="X133" s="100"/>
      <c r="Y133" s="100"/>
      <c r="Z133" s="100"/>
      <c r="AA133" s="100"/>
      <c r="AB133" s="100"/>
      <c r="AC133" s="100"/>
      <c r="AD133" s="100"/>
      <c r="AE133" s="100"/>
      <c r="AF133" s="100"/>
      <c r="AG133" s="100"/>
      <c r="AH133" s="100"/>
      <c r="AI133" s="100"/>
      <c r="AJ133" s="101"/>
    </row>
    <row r="134" spans="1:36" x14ac:dyDescent="0.25">
      <c r="A134" s="97"/>
      <c r="B134" s="97"/>
      <c r="C134" s="100"/>
      <c r="D134" s="100"/>
      <c r="E134" s="100"/>
      <c r="F134" s="100"/>
      <c r="G134" s="109"/>
      <c r="H134" s="112"/>
      <c r="I134" s="100"/>
      <c r="J134" s="100"/>
      <c r="K134" s="100"/>
      <c r="L134" s="100"/>
      <c r="M134" s="100"/>
      <c r="N134" s="100"/>
      <c r="O134" s="100"/>
      <c r="P134" s="100"/>
      <c r="Q134" s="100"/>
      <c r="R134" s="100"/>
      <c r="S134" s="100"/>
      <c r="T134" s="100"/>
      <c r="U134" s="100"/>
      <c r="V134" s="100"/>
      <c r="W134" s="100"/>
      <c r="X134" s="100"/>
      <c r="Y134" s="100"/>
      <c r="Z134" s="100"/>
      <c r="AA134" s="100"/>
      <c r="AB134" s="100"/>
      <c r="AC134" s="100"/>
      <c r="AD134" s="100"/>
      <c r="AE134" s="100"/>
      <c r="AF134" s="100"/>
      <c r="AG134" s="100"/>
      <c r="AH134" s="100"/>
      <c r="AI134" s="100"/>
      <c r="AJ134" s="101"/>
    </row>
    <row r="135" spans="1:36" x14ac:dyDescent="0.25">
      <c r="A135" s="97"/>
      <c r="B135" s="97"/>
      <c r="C135" s="100"/>
      <c r="D135" s="100"/>
      <c r="E135" s="100"/>
      <c r="F135" s="100"/>
      <c r="G135" s="109"/>
      <c r="H135" s="112"/>
      <c r="I135" s="100"/>
      <c r="J135" s="100"/>
      <c r="K135" s="100"/>
      <c r="L135" s="100"/>
      <c r="M135" s="100"/>
      <c r="N135" s="100"/>
      <c r="O135" s="100"/>
      <c r="P135" s="100"/>
      <c r="Q135" s="100"/>
      <c r="R135" s="100"/>
      <c r="S135" s="100"/>
      <c r="T135" s="100"/>
      <c r="U135" s="100"/>
      <c r="V135" s="100"/>
      <c r="W135" s="100"/>
      <c r="X135" s="100"/>
      <c r="Y135" s="100"/>
      <c r="Z135" s="100"/>
      <c r="AA135" s="100"/>
      <c r="AB135" s="100"/>
      <c r="AC135" s="100"/>
      <c r="AD135" s="100"/>
      <c r="AE135" s="100"/>
      <c r="AF135" s="100"/>
      <c r="AG135" s="100"/>
      <c r="AH135" s="100"/>
      <c r="AI135" s="100"/>
      <c r="AJ135" s="101"/>
    </row>
    <row r="136" spans="1:36" x14ac:dyDescent="0.25">
      <c r="A136" s="97"/>
      <c r="B136" s="97"/>
      <c r="C136" s="100"/>
      <c r="D136" s="100"/>
      <c r="E136" s="100"/>
      <c r="F136" s="100"/>
      <c r="G136" s="109"/>
      <c r="H136" s="112"/>
      <c r="I136" s="100"/>
      <c r="J136" s="100"/>
      <c r="K136" s="100"/>
      <c r="L136" s="100"/>
      <c r="M136" s="100"/>
      <c r="N136" s="100"/>
      <c r="O136" s="100"/>
      <c r="P136" s="100"/>
      <c r="Q136" s="100"/>
      <c r="R136" s="100"/>
      <c r="S136" s="100"/>
      <c r="T136" s="100"/>
      <c r="U136" s="100"/>
      <c r="V136" s="100"/>
      <c r="W136" s="100"/>
      <c r="X136" s="100"/>
      <c r="Y136" s="100"/>
      <c r="Z136" s="100"/>
      <c r="AA136" s="100"/>
      <c r="AB136" s="100"/>
      <c r="AC136" s="100"/>
      <c r="AD136" s="100"/>
      <c r="AE136" s="100"/>
      <c r="AF136" s="100"/>
      <c r="AG136" s="100"/>
      <c r="AH136" s="100"/>
      <c r="AI136" s="100"/>
      <c r="AJ136" s="101"/>
    </row>
    <row r="137" spans="1:36" x14ac:dyDescent="0.25">
      <c r="A137" s="97"/>
      <c r="B137" s="97"/>
      <c r="C137" s="100"/>
      <c r="D137" s="100"/>
      <c r="E137" s="100"/>
      <c r="F137" s="100"/>
      <c r="G137" s="109"/>
      <c r="H137" s="112"/>
      <c r="I137" s="100"/>
      <c r="J137" s="100"/>
      <c r="K137" s="100"/>
      <c r="L137" s="100"/>
      <c r="M137" s="100"/>
      <c r="N137" s="100"/>
      <c r="O137" s="100"/>
      <c r="P137" s="100"/>
      <c r="Q137" s="100"/>
      <c r="R137" s="100"/>
      <c r="S137" s="100"/>
      <c r="T137" s="100"/>
      <c r="U137" s="100"/>
      <c r="V137" s="100"/>
      <c r="W137" s="100"/>
      <c r="X137" s="100"/>
      <c r="Y137" s="100"/>
      <c r="Z137" s="100"/>
      <c r="AA137" s="100"/>
      <c r="AB137" s="100"/>
      <c r="AC137" s="100"/>
      <c r="AD137" s="100"/>
      <c r="AE137" s="100"/>
      <c r="AF137" s="100"/>
      <c r="AG137" s="100"/>
      <c r="AH137" s="100"/>
      <c r="AI137" s="100"/>
      <c r="AJ137" s="101"/>
    </row>
    <row r="138" spans="1:36" x14ac:dyDescent="0.25">
      <c r="A138" s="97"/>
      <c r="B138" s="97"/>
      <c r="C138" s="100"/>
      <c r="D138" s="100"/>
      <c r="E138" s="100"/>
      <c r="F138" s="100"/>
      <c r="G138" s="109"/>
      <c r="H138" s="112"/>
      <c r="I138" s="100"/>
      <c r="J138" s="100"/>
      <c r="K138" s="100"/>
      <c r="L138" s="100"/>
      <c r="M138" s="100"/>
      <c r="N138" s="100"/>
      <c r="O138" s="100"/>
      <c r="P138" s="100"/>
      <c r="Q138" s="100"/>
      <c r="R138" s="100"/>
      <c r="S138" s="100"/>
      <c r="T138" s="100"/>
      <c r="U138" s="100"/>
      <c r="V138" s="100"/>
      <c r="W138" s="100"/>
      <c r="X138" s="100"/>
      <c r="Y138" s="100"/>
      <c r="Z138" s="100"/>
      <c r="AA138" s="100"/>
      <c r="AB138" s="100"/>
      <c r="AC138" s="100"/>
      <c r="AD138" s="100"/>
      <c r="AE138" s="100"/>
      <c r="AF138" s="100"/>
      <c r="AG138" s="100"/>
      <c r="AH138" s="100"/>
      <c r="AI138" s="100"/>
      <c r="AJ138" s="101"/>
    </row>
    <row r="139" spans="1:36" x14ac:dyDescent="0.25">
      <c r="A139" s="97"/>
      <c r="B139" s="97"/>
      <c r="C139" s="100"/>
      <c r="D139" s="100"/>
      <c r="E139" s="100"/>
      <c r="F139" s="100"/>
      <c r="G139" s="109"/>
      <c r="H139" s="112"/>
      <c r="I139" s="100"/>
      <c r="J139" s="100"/>
      <c r="K139" s="100"/>
      <c r="L139" s="100"/>
      <c r="M139" s="100"/>
      <c r="N139" s="100"/>
      <c r="O139" s="100"/>
      <c r="P139" s="100"/>
      <c r="Q139" s="100"/>
      <c r="R139" s="100"/>
      <c r="S139" s="100"/>
      <c r="T139" s="100"/>
      <c r="U139" s="100"/>
      <c r="V139" s="100"/>
      <c r="W139" s="100"/>
      <c r="X139" s="100"/>
      <c r="Y139" s="100"/>
      <c r="Z139" s="100"/>
      <c r="AA139" s="100"/>
      <c r="AB139" s="100"/>
      <c r="AC139" s="100"/>
      <c r="AD139" s="100"/>
      <c r="AE139" s="100"/>
      <c r="AF139" s="100"/>
      <c r="AG139" s="100"/>
      <c r="AH139" s="100"/>
      <c r="AI139" s="100"/>
      <c r="AJ139" s="101"/>
    </row>
    <row r="140" spans="1:36" x14ac:dyDescent="0.25">
      <c r="A140" s="97"/>
      <c r="B140" s="97"/>
      <c r="C140" s="100"/>
      <c r="D140" s="100"/>
      <c r="E140" s="100"/>
      <c r="F140" s="100"/>
      <c r="G140" s="109"/>
      <c r="H140" s="112"/>
      <c r="I140" s="100"/>
      <c r="J140" s="100"/>
      <c r="K140" s="100"/>
      <c r="L140" s="100"/>
      <c r="M140" s="100"/>
      <c r="N140" s="100"/>
      <c r="O140" s="100"/>
      <c r="P140" s="100"/>
      <c r="Q140" s="100"/>
      <c r="R140" s="100"/>
      <c r="S140" s="100"/>
      <c r="T140" s="100"/>
      <c r="U140" s="100"/>
      <c r="V140" s="100"/>
      <c r="W140" s="100"/>
      <c r="X140" s="100"/>
      <c r="Y140" s="100"/>
      <c r="Z140" s="100"/>
      <c r="AA140" s="100"/>
      <c r="AB140" s="100"/>
      <c r="AC140" s="100"/>
      <c r="AD140" s="100"/>
      <c r="AE140" s="100"/>
      <c r="AF140" s="100"/>
      <c r="AG140" s="100"/>
      <c r="AH140" s="100"/>
      <c r="AI140" s="100"/>
      <c r="AJ140" s="101"/>
    </row>
    <row r="141" spans="1:36" x14ac:dyDescent="0.25">
      <c r="A141" s="97"/>
      <c r="B141" s="97"/>
      <c r="C141" s="100"/>
      <c r="D141" s="100"/>
      <c r="E141" s="100"/>
      <c r="F141" s="100"/>
      <c r="G141" s="109"/>
      <c r="H141" s="112"/>
      <c r="I141" s="100"/>
      <c r="J141" s="100"/>
      <c r="K141" s="100"/>
      <c r="L141" s="100"/>
      <c r="M141" s="100"/>
      <c r="N141" s="100"/>
      <c r="O141" s="100"/>
      <c r="P141" s="100"/>
      <c r="Q141" s="100"/>
      <c r="R141" s="100"/>
      <c r="S141" s="100"/>
      <c r="T141" s="100"/>
      <c r="U141" s="100"/>
      <c r="V141" s="100"/>
      <c r="W141" s="100"/>
      <c r="X141" s="100"/>
      <c r="Y141" s="100"/>
      <c r="Z141" s="100"/>
      <c r="AA141" s="100"/>
      <c r="AB141" s="100"/>
      <c r="AC141" s="100"/>
      <c r="AD141" s="100"/>
      <c r="AE141" s="100"/>
      <c r="AF141" s="100"/>
      <c r="AG141" s="100"/>
      <c r="AH141" s="100"/>
      <c r="AI141" s="100"/>
      <c r="AJ141" s="101"/>
    </row>
    <row r="142" spans="1:36" x14ac:dyDescent="0.25">
      <c r="A142" s="97"/>
      <c r="B142" s="97"/>
      <c r="C142" s="100"/>
      <c r="D142" s="100"/>
      <c r="E142" s="100"/>
      <c r="F142" s="100"/>
      <c r="G142" s="109"/>
      <c r="H142" s="112"/>
      <c r="I142" s="100"/>
      <c r="J142" s="100"/>
      <c r="K142" s="100"/>
      <c r="L142" s="100"/>
      <c r="M142" s="100"/>
      <c r="N142" s="100"/>
      <c r="O142" s="100"/>
      <c r="P142" s="100"/>
      <c r="Q142" s="100"/>
      <c r="R142" s="100"/>
      <c r="S142" s="100"/>
      <c r="T142" s="100"/>
      <c r="U142" s="100"/>
      <c r="V142" s="100"/>
      <c r="W142" s="100"/>
      <c r="X142" s="100"/>
      <c r="Y142" s="100"/>
      <c r="Z142" s="100"/>
      <c r="AA142" s="100"/>
      <c r="AB142" s="100"/>
      <c r="AC142" s="100"/>
      <c r="AD142" s="100"/>
      <c r="AE142" s="100"/>
      <c r="AF142" s="100"/>
      <c r="AG142" s="100"/>
      <c r="AH142" s="100"/>
      <c r="AI142" s="100"/>
      <c r="AJ142" s="101"/>
    </row>
    <row r="143" spans="1:36" x14ac:dyDescent="0.25">
      <c r="A143" s="97"/>
      <c r="B143" s="97"/>
      <c r="C143" s="100"/>
      <c r="D143" s="100"/>
      <c r="E143" s="100"/>
      <c r="F143" s="100"/>
      <c r="G143" s="109"/>
      <c r="H143" s="112"/>
      <c r="I143" s="100"/>
      <c r="J143" s="100"/>
      <c r="K143" s="100"/>
      <c r="L143" s="100"/>
      <c r="M143" s="100"/>
      <c r="N143" s="100"/>
      <c r="O143" s="100"/>
      <c r="P143" s="100"/>
      <c r="Q143" s="100"/>
      <c r="R143" s="100"/>
      <c r="S143" s="100"/>
      <c r="T143" s="100"/>
      <c r="U143" s="100"/>
      <c r="V143" s="100"/>
      <c r="W143" s="100"/>
      <c r="X143" s="100"/>
      <c r="Y143" s="100"/>
      <c r="Z143" s="100"/>
      <c r="AA143" s="100"/>
      <c r="AB143" s="100"/>
      <c r="AC143" s="100"/>
      <c r="AD143" s="100"/>
      <c r="AE143" s="100"/>
      <c r="AF143" s="100"/>
      <c r="AG143" s="100"/>
      <c r="AH143" s="100"/>
      <c r="AI143" s="100"/>
      <c r="AJ143" s="101"/>
    </row>
    <row r="144" spans="1:36" x14ac:dyDescent="0.25">
      <c r="A144" s="97"/>
      <c r="B144" s="97"/>
      <c r="C144" s="100"/>
      <c r="D144" s="100"/>
      <c r="E144" s="100"/>
      <c r="F144" s="100"/>
      <c r="G144" s="109"/>
      <c r="H144" s="112"/>
      <c r="I144" s="100"/>
      <c r="J144" s="100"/>
      <c r="K144" s="100"/>
      <c r="L144" s="100"/>
      <c r="M144" s="100"/>
      <c r="N144" s="100"/>
      <c r="O144" s="100"/>
      <c r="P144" s="100"/>
      <c r="Q144" s="100"/>
      <c r="R144" s="100"/>
      <c r="S144" s="100"/>
      <c r="T144" s="100"/>
      <c r="U144" s="100"/>
      <c r="V144" s="100"/>
      <c r="W144" s="100"/>
      <c r="X144" s="100"/>
      <c r="Y144" s="100"/>
      <c r="Z144" s="100"/>
      <c r="AA144" s="100"/>
      <c r="AB144" s="100"/>
      <c r="AC144" s="100"/>
      <c r="AD144" s="100"/>
      <c r="AE144" s="100"/>
      <c r="AF144" s="100"/>
      <c r="AG144" s="100"/>
      <c r="AH144" s="100"/>
      <c r="AI144" s="100"/>
      <c r="AJ144" s="101"/>
    </row>
    <row r="145" spans="1:36" x14ac:dyDescent="0.25">
      <c r="A145" s="97"/>
      <c r="B145" s="97"/>
      <c r="C145" s="100"/>
      <c r="D145" s="100"/>
      <c r="E145" s="100"/>
      <c r="F145" s="100"/>
      <c r="G145" s="109"/>
      <c r="H145" s="112"/>
      <c r="I145" s="100"/>
      <c r="J145" s="100"/>
      <c r="K145" s="100"/>
      <c r="L145" s="100"/>
      <c r="M145" s="100"/>
      <c r="N145" s="100"/>
      <c r="O145" s="100"/>
      <c r="P145" s="100"/>
      <c r="Q145" s="100"/>
      <c r="R145" s="100"/>
      <c r="S145" s="100"/>
      <c r="T145" s="100"/>
      <c r="U145" s="100"/>
      <c r="V145" s="100"/>
      <c r="W145" s="100"/>
      <c r="X145" s="100"/>
      <c r="Y145" s="100"/>
      <c r="Z145" s="100"/>
      <c r="AA145" s="100"/>
      <c r="AB145" s="100"/>
      <c r="AC145" s="100"/>
      <c r="AD145" s="100"/>
      <c r="AE145" s="100"/>
      <c r="AF145" s="100"/>
      <c r="AG145" s="100"/>
      <c r="AH145" s="100"/>
      <c r="AI145" s="100"/>
      <c r="AJ145" s="101"/>
    </row>
    <row r="146" spans="1:36" x14ac:dyDescent="0.25">
      <c r="A146" s="97"/>
      <c r="B146" s="97"/>
      <c r="C146" s="100"/>
      <c r="D146" s="100"/>
      <c r="E146" s="100"/>
      <c r="F146" s="100"/>
      <c r="G146" s="109"/>
      <c r="H146" s="112"/>
      <c r="I146" s="100"/>
      <c r="J146" s="100"/>
      <c r="K146" s="100"/>
      <c r="L146" s="100"/>
      <c r="M146" s="100"/>
      <c r="N146" s="100"/>
      <c r="O146" s="100"/>
      <c r="P146" s="100"/>
      <c r="Q146" s="100"/>
      <c r="R146" s="100"/>
      <c r="S146" s="100"/>
      <c r="T146" s="100"/>
      <c r="U146" s="100"/>
      <c r="V146" s="100"/>
      <c r="W146" s="100"/>
      <c r="X146" s="100"/>
      <c r="Y146" s="100"/>
      <c r="Z146" s="100"/>
      <c r="AA146" s="100"/>
      <c r="AB146" s="100"/>
      <c r="AC146" s="100"/>
      <c r="AD146" s="100"/>
      <c r="AE146" s="100"/>
      <c r="AF146" s="100"/>
      <c r="AG146" s="100"/>
      <c r="AH146" s="100"/>
      <c r="AI146" s="100"/>
      <c r="AJ146" s="101"/>
    </row>
    <row r="147" spans="1:36" x14ac:dyDescent="0.25">
      <c r="A147" s="97"/>
      <c r="B147" s="97"/>
      <c r="C147" s="100"/>
      <c r="D147" s="100"/>
      <c r="E147" s="100"/>
      <c r="F147" s="100"/>
      <c r="G147" s="109"/>
      <c r="H147" s="112"/>
      <c r="I147" s="100"/>
      <c r="J147" s="100"/>
      <c r="K147" s="100"/>
      <c r="L147" s="100"/>
      <c r="M147" s="100"/>
      <c r="N147" s="100"/>
      <c r="O147" s="100"/>
      <c r="P147" s="100"/>
      <c r="Q147" s="100"/>
      <c r="R147" s="100"/>
      <c r="S147" s="100"/>
      <c r="T147" s="100"/>
      <c r="U147" s="100"/>
      <c r="V147" s="100"/>
      <c r="W147" s="100"/>
      <c r="X147" s="100"/>
      <c r="Y147" s="100"/>
      <c r="Z147" s="100"/>
      <c r="AA147" s="100"/>
      <c r="AB147" s="100"/>
      <c r="AC147" s="100"/>
      <c r="AD147" s="100"/>
      <c r="AE147" s="100"/>
      <c r="AF147" s="100"/>
      <c r="AG147" s="100"/>
      <c r="AH147" s="100"/>
      <c r="AI147" s="100"/>
      <c r="AJ147" s="101"/>
    </row>
    <row r="148" spans="1:36" x14ac:dyDescent="0.25">
      <c r="A148" s="97"/>
      <c r="B148" s="97"/>
      <c r="C148" s="100"/>
      <c r="D148" s="100"/>
      <c r="E148" s="100"/>
      <c r="F148" s="100"/>
      <c r="G148" s="109"/>
      <c r="H148" s="112"/>
      <c r="I148" s="100"/>
      <c r="J148" s="100"/>
      <c r="K148" s="100"/>
      <c r="L148" s="100"/>
      <c r="M148" s="100"/>
      <c r="N148" s="100"/>
      <c r="O148" s="100"/>
      <c r="P148" s="100"/>
      <c r="Q148" s="100"/>
      <c r="R148" s="100"/>
      <c r="S148" s="100"/>
      <c r="T148" s="100"/>
      <c r="U148" s="100"/>
      <c r="V148" s="100"/>
      <c r="W148" s="100"/>
      <c r="X148" s="100"/>
      <c r="Y148" s="100"/>
      <c r="Z148" s="100"/>
      <c r="AA148" s="100"/>
      <c r="AB148" s="100"/>
      <c r="AC148" s="100"/>
      <c r="AD148" s="100"/>
      <c r="AE148" s="100"/>
      <c r="AF148" s="100"/>
      <c r="AG148" s="100"/>
      <c r="AH148" s="100"/>
      <c r="AI148" s="100"/>
      <c r="AJ148" s="101"/>
    </row>
    <row r="149" spans="1:36" x14ac:dyDescent="0.25">
      <c r="A149" s="97"/>
      <c r="B149" s="97"/>
      <c r="C149" s="100"/>
      <c r="D149" s="100"/>
      <c r="E149" s="100"/>
      <c r="F149" s="100"/>
      <c r="G149" s="109"/>
      <c r="H149" s="112"/>
      <c r="I149" s="100"/>
      <c r="J149" s="100"/>
      <c r="K149" s="100"/>
      <c r="L149" s="100"/>
      <c r="M149" s="100"/>
      <c r="N149" s="100"/>
      <c r="O149" s="100"/>
      <c r="P149" s="100"/>
      <c r="Q149" s="100"/>
      <c r="R149" s="100"/>
      <c r="S149" s="100"/>
      <c r="T149" s="100"/>
      <c r="U149" s="100"/>
      <c r="V149" s="100"/>
      <c r="W149" s="100"/>
      <c r="X149" s="100"/>
      <c r="Y149" s="100"/>
      <c r="Z149" s="100"/>
      <c r="AA149" s="100"/>
      <c r="AB149" s="100"/>
      <c r="AC149" s="100"/>
      <c r="AD149" s="100"/>
      <c r="AE149" s="100"/>
      <c r="AF149" s="100"/>
      <c r="AG149" s="100"/>
      <c r="AH149" s="100"/>
      <c r="AI149" s="100"/>
      <c r="AJ149" s="101"/>
    </row>
    <row r="150" spans="1:36" x14ac:dyDescent="0.25">
      <c r="A150" s="97"/>
      <c r="B150" s="97"/>
      <c r="C150" s="100"/>
      <c r="D150" s="100"/>
      <c r="E150" s="100"/>
      <c r="F150" s="100"/>
      <c r="G150" s="109"/>
      <c r="H150" s="112"/>
      <c r="I150" s="100"/>
      <c r="J150" s="100"/>
      <c r="K150" s="100"/>
      <c r="L150" s="100"/>
      <c r="M150" s="100"/>
      <c r="N150" s="100"/>
      <c r="O150" s="100"/>
      <c r="P150" s="100"/>
      <c r="Q150" s="100"/>
      <c r="R150" s="100"/>
      <c r="S150" s="100"/>
      <c r="T150" s="100"/>
      <c r="U150" s="100"/>
      <c r="V150" s="100"/>
      <c r="W150" s="100"/>
      <c r="X150" s="100"/>
      <c r="Y150" s="100"/>
      <c r="Z150" s="100"/>
      <c r="AA150" s="100"/>
      <c r="AB150" s="100"/>
      <c r="AC150" s="100"/>
      <c r="AD150" s="100"/>
      <c r="AE150" s="100"/>
      <c r="AF150" s="100"/>
      <c r="AG150" s="100"/>
      <c r="AH150" s="100"/>
      <c r="AI150" s="100"/>
      <c r="AJ150" s="101"/>
    </row>
    <row r="151" spans="1:36" x14ac:dyDescent="0.25">
      <c r="A151" s="97"/>
      <c r="B151" s="97"/>
      <c r="C151" s="100"/>
      <c r="D151" s="100"/>
      <c r="E151" s="100"/>
      <c r="F151" s="100"/>
      <c r="G151" s="109"/>
      <c r="H151" s="112"/>
      <c r="I151" s="100"/>
      <c r="J151" s="100"/>
      <c r="K151" s="100"/>
      <c r="L151" s="100"/>
      <c r="M151" s="100"/>
      <c r="N151" s="100"/>
      <c r="O151" s="100"/>
      <c r="P151" s="100"/>
      <c r="Q151" s="100"/>
      <c r="R151" s="100"/>
      <c r="S151" s="100"/>
      <c r="T151" s="100"/>
      <c r="U151" s="100"/>
      <c r="V151" s="100"/>
      <c r="W151" s="100"/>
      <c r="X151" s="100"/>
      <c r="Y151" s="100"/>
      <c r="Z151" s="100"/>
      <c r="AA151" s="100"/>
      <c r="AB151" s="100"/>
      <c r="AC151" s="100"/>
      <c r="AD151" s="100"/>
      <c r="AE151" s="100"/>
      <c r="AF151" s="100"/>
      <c r="AG151" s="100"/>
      <c r="AH151" s="100"/>
      <c r="AI151" s="100"/>
      <c r="AJ151" s="101"/>
    </row>
    <row r="152" spans="1:36" x14ac:dyDescent="0.25">
      <c r="A152" s="97"/>
      <c r="B152" s="97"/>
      <c r="C152" s="100"/>
      <c r="D152" s="100"/>
      <c r="E152" s="100"/>
      <c r="F152" s="100"/>
      <c r="G152" s="109"/>
      <c r="H152" s="112"/>
      <c r="I152" s="100"/>
      <c r="J152" s="100"/>
      <c r="K152" s="100"/>
      <c r="L152" s="100"/>
      <c r="M152" s="100"/>
      <c r="N152" s="100"/>
      <c r="O152" s="100"/>
      <c r="P152" s="100"/>
      <c r="Q152" s="100"/>
      <c r="R152" s="100"/>
      <c r="S152" s="100"/>
      <c r="T152" s="100"/>
      <c r="U152" s="100"/>
      <c r="V152" s="100"/>
      <c r="W152" s="100"/>
      <c r="X152" s="100"/>
      <c r="Y152" s="100"/>
      <c r="Z152" s="100"/>
      <c r="AA152" s="100"/>
      <c r="AB152" s="100"/>
      <c r="AC152" s="100"/>
      <c r="AD152" s="100"/>
      <c r="AE152" s="100"/>
      <c r="AF152" s="100"/>
      <c r="AG152" s="100"/>
      <c r="AH152" s="100"/>
      <c r="AI152" s="100"/>
      <c r="AJ152" s="101"/>
    </row>
    <row r="153" spans="1:36" x14ac:dyDescent="0.25">
      <c r="A153" s="97"/>
      <c r="B153" s="97"/>
      <c r="C153" s="100"/>
      <c r="D153" s="100"/>
      <c r="E153" s="100"/>
      <c r="F153" s="100"/>
      <c r="G153" s="109"/>
      <c r="H153" s="112"/>
      <c r="I153" s="100"/>
      <c r="J153" s="100"/>
      <c r="K153" s="100"/>
      <c r="L153" s="100"/>
      <c r="M153" s="100"/>
      <c r="N153" s="100"/>
      <c r="O153" s="100"/>
      <c r="P153" s="100"/>
      <c r="Q153" s="100"/>
      <c r="R153" s="100"/>
      <c r="S153" s="100"/>
      <c r="T153" s="100"/>
      <c r="U153" s="100"/>
      <c r="V153" s="100"/>
      <c r="W153" s="100"/>
      <c r="X153" s="100"/>
      <c r="Y153" s="100"/>
      <c r="Z153" s="100"/>
      <c r="AA153" s="100"/>
      <c r="AB153" s="100"/>
      <c r="AC153" s="100"/>
      <c r="AD153" s="100"/>
      <c r="AE153" s="100"/>
      <c r="AF153" s="100"/>
      <c r="AG153" s="100"/>
      <c r="AH153" s="100"/>
      <c r="AI153" s="100"/>
      <c r="AJ153" s="101"/>
    </row>
    <row r="154" spans="1:36" x14ac:dyDescent="0.25">
      <c r="A154" s="97"/>
      <c r="B154" s="97"/>
      <c r="C154" s="100"/>
      <c r="D154" s="100"/>
      <c r="E154" s="100"/>
      <c r="F154" s="100"/>
      <c r="G154" s="109"/>
      <c r="H154" s="112"/>
      <c r="I154" s="100"/>
      <c r="J154" s="100"/>
      <c r="K154" s="100"/>
      <c r="L154" s="100"/>
      <c r="M154" s="100"/>
      <c r="N154" s="100"/>
      <c r="O154" s="100"/>
      <c r="P154" s="100"/>
      <c r="Q154" s="100"/>
      <c r="R154" s="100"/>
      <c r="S154" s="100"/>
      <c r="T154" s="100"/>
      <c r="U154" s="100"/>
      <c r="V154" s="100"/>
      <c r="W154" s="100"/>
      <c r="X154" s="100"/>
      <c r="Y154" s="100"/>
      <c r="Z154" s="100"/>
      <c r="AA154" s="100"/>
      <c r="AB154" s="100"/>
      <c r="AC154" s="100"/>
      <c r="AD154" s="100"/>
      <c r="AE154" s="100"/>
      <c r="AF154" s="100"/>
      <c r="AG154" s="100"/>
      <c r="AH154" s="100"/>
      <c r="AI154" s="100"/>
      <c r="AJ154" s="101"/>
    </row>
    <row r="155" spans="1:36" x14ac:dyDescent="0.25">
      <c r="A155" s="97"/>
      <c r="B155" s="97"/>
      <c r="C155" s="100"/>
      <c r="D155" s="100"/>
      <c r="E155" s="100"/>
      <c r="F155" s="100"/>
      <c r="G155" s="109"/>
      <c r="H155" s="112"/>
      <c r="I155" s="100"/>
      <c r="J155" s="100"/>
      <c r="K155" s="100"/>
      <c r="L155" s="100"/>
      <c r="M155" s="100"/>
      <c r="N155" s="100"/>
      <c r="O155" s="100"/>
      <c r="P155" s="100"/>
      <c r="Q155" s="100"/>
      <c r="R155" s="100"/>
      <c r="S155" s="100"/>
      <c r="T155" s="100"/>
      <c r="U155" s="100"/>
      <c r="V155" s="100"/>
      <c r="W155" s="100"/>
      <c r="X155" s="100"/>
      <c r="Y155" s="100"/>
      <c r="Z155" s="100"/>
      <c r="AA155" s="100"/>
      <c r="AB155" s="100"/>
      <c r="AC155" s="100"/>
      <c r="AD155" s="100"/>
      <c r="AE155" s="100"/>
      <c r="AF155" s="100"/>
      <c r="AG155" s="100"/>
      <c r="AH155" s="100"/>
      <c r="AI155" s="100"/>
      <c r="AJ155" s="101"/>
    </row>
    <row r="156" spans="1:36" x14ac:dyDescent="0.25">
      <c r="A156" s="97"/>
      <c r="B156" s="97"/>
      <c r="C156" s="100"/>
      <c r="D156" s="100"/>
      <c r="E156" s="100"/>
      <c r="F156" s="100"/>
      <c r="G156" s="109"/>
      <c r="H156" s="112"/>
      <c r="I156" s="100"/>
      <c r="J156" s="100"/>
      <c r="K156" s="100"/>
      <c r="L156" s="100"/>
      <c r="M156" s="100"/>
      <c r="N156" s="100"/>
      <c r="O156" s="100"/>
      <c r="P156" s="100"/>
      <c r="Q156" s="100"/>
      <c r="R156" s="100"/>
      <c r="S156" s="100"/>
      <c r="T156" s="100"/>
      <c r="U156" s="100"/>
      <c r="V156" s="100"/>
      <c r="W156" s="100"/>
      <c r="X156" s="100"/>
      <c r="Y156" s="100"/>
      <c r="Z156" s="100"/>
      <c r="AA156" s="100"/>
      <c r="AB156" s="100"/>
      <c r="AC156" s="100"/>
      <c r="AD156" s="100"/>
      <c r="AE156" s="100"/>
      <c r="AF156" s="100"/>
      <c r="AG156" s="100"/>
      <c r="AH156" s="100"/>
      <c r="AI156" s="100"/>
      <c r="AJ156" s="101"/>
    </row>
    <row r="157" spans="1:36" x14ac:dyDescent="0.25">
      <c r="A157" s="97"/>
      <c r="B157" s="97"/>
      <c r="C157" s="100"/>
      <c r="D157" s="100"/>
      <c r="E157" s="100"/>
      <c r="F157" s="100"/>
      <c r="G157" s="109"/>
      <c r="H157" s="112"/>
      <c r="I157" s="100"/>
      <c r="J157" s="100"/>
      <c r="K157" s="100"/>
      <c r="L157" s="100"/>
      <c r="M157" s="100"/>
      <c r="N157" s="100"/>
      <c r="O157" s="100"/>
      <c r="P157" s="100"/>
      <c r="Q157" s="100"/>
      <c r="R157" s="100"/>
      <c r="S157" s="100"/>
      <c r="T157" s="100"/>
      <c r="U157" s="100"/>
      <c r="V157" s="100"/>
      <c r="W157" s="100"/>
      <c r="X157" s="100"/>
      <c r="Y157" s="100"/>
      <c r="Z157" s="100"/>
      <c r="AA157" s="100"/>
      <c r="AB157" s="100"/>
      <c r="AC157" s="100"/>
      <c r="AD157" s="100"/>
      <c r="AE157" s="100"/>
      <c r="AF157" s="100"/>
      <c r="AG157" s="100"/>
      <c r="AH157" s="100"/>
      <c r="AI157" s="100"/>
      <c r="AJ157" s="101"/>
    </row>
    <row r="158" spans="1:36" x14ac:dyDescent="0.25">
      <c r="A158" s="97"/>
      <c r="B158" s="97"/>
      <c r="C158" s="100"/>
      <c r="D158" s="100"/>
      <c r="E158" s="100"/>
      <c r="F158" s="100"/>
      <c r="G158" s="109"/>
      <c r="H158" s="112"/>
      <c r="I158" s="100"/>
      <c r="J158" s="100"/>
      <c r="K158" s="100"/>
      <c r="L158" s="100"/>
      <c r="M158" s="100"/>
      <c r="N158" s="100"/>
      <c r="O158" s="100"/>
      <c r="P158" s="100"/>
      <c r="Q158" s="100"/>
      <c r="R158" s="100"/>
      <c r="S158" s="100"/>
      <c r="T158" s="100"/>
      <c r="U158" s="100"/>
      <c r="V158" s="100"/>
      <c r="W158" s="100"/>
      <c r="X158" s="100"/>
      <c r="Y158" s="100"/>
      <c r="Z158" s="100"/>
      <c r="AA158" s="100"/>
      <c r="AB158" s="100"/>
      <c r="AC158" s="100"/>
      <c r="AD158" s="100"/>
      <c r="AE158" s="100"/>
      <c r="AF158" s="100"/>
      <c r="AG158" s="100"/>
      <c r="AH158" s="100"/>
      <c r="AI158" s="100"/>
      <c r="AJ158" s="101"/>
    </row>
    <row r="159" spans="1:36" x14ac:dyDescent="0.25">
      <c r="A159" s="97"/>
      <c r="B159" s="97"/>
      <c r="C159" s="100"/>
      <c r="D159" s="100"/>
      <c r="E159" s="100"/>
      <c r="F159" s="100"/>
      <c r="G159" s="109"/>
      <c r="H159" s="112"/>
      <c r="I159" s="100"/>
      <c r="J159" s="100"/>
      <c r="K159" s="100"/>
      <c r="L159" s="100"/>
      <c r="M159" s="100"/>
      <c r="N159" s="100"/>
      <c r="O159" s="100"/>
      <c r="P159" s="100"/>
      <c r="Q159" s="100"/>
      <c r="R159" s="100"/>
      <c r="S159" s="100"/>
      <c r="T159" s="100"/>
      <c r="U159" s="100"/>
      <c r="V159" s="100"/>
      <c r="W159" s="100"/>
      <c r="X159" s="100"/>
      <c r="Y159" s="100"/>
      <c r="Z159" s="100"/>
      <c r="AA159" s="100"/>
      <c r="AB159" s="100"/>
      <c r="AC159" s="100"/>
      <c r="AD159" s="100"/>
      <c r="AE159" s="100"/>
      <c r="AF159" s="100"/>
      <c r="AG159" s="100"/>
      <c r="AH159" s="100"/>
      <c r="AI159" s="100"/>
      <c r="AJ159" s="101"/>
    </row>
    <row r="160" spans="1:36" x14ac:dyDescent="0.25">
      <c r="A160" s="97"/>
      <c r="B160" s="97"/>
      <c r="C160" s="100"/>
      <c r="D160" s="100"/>
      <c r="E160" s="100"/>
      <c r="F160" s="100"/>
      <c r="G160" s="109"/>
      <c r="H160" s="112"/>
      <c r="I160" s="100"/>
      <c r="J160" s="100"/>
      <c r="K160" s="100"/>
      <c r="L160" s="100"/>
      <c r="M160" s="100"/>
      <c r="N160" s="100"/>
      <c r="O160" s="100"/>
      <c r="P160" s="100"/>
      <c r="Q160" s="100"/>
      <c r="R160" s="100"/>
      <c r="S160" s="100"/>
      <c r="T160" s="100"/>
      <c r="U160" s="100"/>
      <c r="V160" s="100"/>
      <c r="W160" s="100"/>
      <c r="X160" s="100"/>
      <c r="Y160" s="100"/>
      <c r="Z160" s="100"/>
      <c r="AA160" s="100"/>
      <c r="AB160" s="100"/>
      <c r="AC160" s="100"/>
      <c r="AD160" s="100"/>
      <c r="AE160" s="100"/>
      <c r="AF160" s="100"/>
      <c r="AG160" s="100"/>
      <c r="AH160" s="100"/>
      <c r="AI160" s="100"/>
      <c r="AJ160" s="101"/>
    </row>
    <row r="161" spans="1:36" x14ac:dyDescent="0.25">
      <c r="A161" s="97"/>
      <c r="B161" s="97"/>
      <c r="C161" s="100"/>
      <c r="D161" s="100"/>
      <c r="E161" s="100"/>
      <c r="F161" s="100"/>
      <c r="G161" s="109"/>
      <c r="H161" s="112"/>
      <c r="I161" s="100"/>
      <c r="J161" s="100"/>
      <c r="K161" s="100"/>
      <c r="L161" s="100"/>
      <c r="M161" s="100"/>
      <c r="N161" s="100"/>
      <c r="O161" s="100"/>
      <c r="P161" s="100"/>
      <c r="Q161" s="100"/>
      <c r="R161" s="100"/>
      <c r="S161" s="100"/>
      <c r="T161" s="100"/>
      <c r="U161" s="100"/>
      <c r="V161" s="100"/>
      <c r="W161" s="100"/>
      <c r="X161" s="100"/>
      <c r="Y161" s="100"/>
      <c r="Z161" s="100"/>
      <c r="AA161" s="100"/>
      <c r="AB161" s="100"/>
      <c r="AC161" s="100"/>
      <c r="AD161" s="100"/>
      <c r="AE161" s="100"/>
      <c r="AF161" s="100"/>
      <c r="AG161" s="100"/>
      <c r="AH161" s="100"/>
      <c r="AI161" s="100"/>
      <c r="AJ161" s="101"/>
    </row>
    <row r="162" spans="1:36" x14ac:dyDescent="0.25">
      <c r="A162" s="97"/>
      <c r="B162" s="97"/>
      <c r="C162" s="100"/>
      <c r="D162" s="100"/>
      <c r="E162" s="100"/>
      <c r="F162" s="100"/>
      <c r="G162" s="109"/>
      <c r="H162" s="112"/>
      <c r="I162" s="100"/>
      <c r="J162" s="100"/>
      <c r="K162" s="100"/>
      <c r="L162" s="100"/>
      <c r="M162" s="100"/>
      <c r="N162" s="100"/>
      <c r="O162" s="100"/>
      <c r="P162" s="100"/>
      <c r="Q162" s="100"/>
      <c r="R162" s="100"/>
      <c r="S162" s="100"/>
      <c r="T162" s="100"/>
      <c r="U162" s="100"/>
      <c r="V162" s="100"/>
      <c r="W162" s="100"/>
      <c r="X162" s="100"/>
      <c r="Y162" s="100"/>
      <c r="Z162" s="100"/>
      <c r="AA162" s="100"/>
      <c r="AB162" s="100"/>
      <c r="AC162" s="100"/>
      <c r="AD162" s="100"/>
      <c r="AE162" s="100"/>
      <c r="AF162" s="100"/>
      <c r="AG162" s="100"/>
      <c r="AH162" s="100"/>
      <c r="AI162" s="100"/>
      <c r="AJ162" s="101"/>
    </row>
    <row r="163" spans="1:36" x14ac:dyDescent="0.25">
      <c r="A163" s="97"/>
      <c r="B163" s="97"/>
      <c r="C163" s="100"/>
      <c r="D163" s="100"/>
      <c r="E163" s="100"/>
      <c r="F163" s="100"/>
      <c r="G163" s="109"/>
      <c r="H163" s="112"/>
      <c r="I163" s="100"/>
      <c r="J163" s="100"/>
      <c r="K163" s="100"/>
      <c r="L163" s="100"/>
      <c r="M163" s="100"/>
      <c r="N163" s="100"/>
      <c r="O163" s="100"/>
      <c r="P163" s="100"/>
      <c r="Q163" s="100"/>
      <c r="R163" s="100"/>
      <c r="S163" s="100"/>
      <c r="T163" s="100"/>
      <c r="U163" s="100"/>
      <c r="V163" s="100"/>
      <c r="W163" s="100"/>
      <c r="X163" s="100"/>
      <c r="Y163" s="100"/>
      <c r="Z163" s="100"/>
      <c r="AA163" s="100"/>
      <c r="AB163" s="100"/>
      <c r="AC163" s="100"/>
      <c r="AD163" s="100"/>
      <c r="AE163" s="100"/>
      <c r="AF163" s="100"/>
      <c r="AG163" s="100"/>
      <c r="AH163" s="100"/>
      <c r="AI163" s="100"/>
      <c r="AJ163" s="101"/>
    </row>
    <row r="164" spans="1:36" x14ac:dyDescent="0.25">
      <c r="A164" s="97"/>
      <c r="B164" s="97"/>
      <c r="C164" s="100"/>
      <c r="D164" s="100"/>
      <c r="E164" s="100"/>
      <c r="F164" s="100"/>
      <c r="G164" s="109"/>
      <c r="H164" s="112"/>
      <c r="I164" s="100"/>
      <c r="J164" s="100"/>
      <c r="K164" s="100"/>
      <c r="L164" s="100"/>
      <c r="M164" s="100"/>
      <c r="N164" s="100"/>
      <c r="O164" s="100"/>
      <c r="P164" s="100"/>
      <c r="Q164" s="100"/>
      <c r="R164" s="100"/>
      <c r="S164" s="100"/>
      <c r="T164" s="100"/>
      <c r="U164" s="100"/>
      <c r="V164" s="100"/>
      <c r="W164" s="100"/>
      <c r="X164" s="100"/>
      <c r="Y164" s="100"/>
      <c r="Z164" s="100"/>
      <c r="AA164" s="100"/>
      <c r="AB164" s="100"/>
      <c r="AC164" s="100"/>
      <c r="AD164" s="100"/>
      <c r="AE164" s="100"/>
      <c r="AF164" s="100"/>
      <c r="AG164" s="100"/>
      <c r="AH164" s="100"/>
      <c r="AI164" s="100"/>
      <c r="AJ164" s="101"/>
    </row>
    <row r="165" spans="1:36" x14ac:dyDescent="0.25">
      <c r="A165" s="97"/>
      <c r="B165" s="97"/>
      <c r="C165" s="100"/>
      <c r="D165" s="100"/>
      <c r="E165" s="100"/>
      <c r="F165" s="100"/>
      <c r="G165" s="109"/>
      <c r="H165" s="112"/>
      <c r="I165" s="100"/>
      <c r="J165" s="100"/>
      <c r="K165" s="100"/>
      <c r="L165" s="100"/>
      <c r="M165" s="100"/>
      <c r="N165" s="100"/>
      <c r="O165" s="100"/>
      <c r="P165" s="100"/>
      <c r="Q165" s="100"/>
      <c r="R165" s="100"/>
      <c r="S165" s="100"/>
      <c r="T165" s="100"/>
      <c r="U165" s="100"/>
      <c r="V165" s="100"/>
      <c r="W165" s="100"/>
      <c r="X165" s="100"/>
      <c r="Y165" s="100"/>
      <c r="Z165" s="100"/>
      <c r="AA165" s="100"/>
      <c r="AB165" s="100"/>
      <c r="AC165" s="100"/>
      <c r="AD165" s="100"/>
      <c r="AE165" s="100"/>
      <c r="AF165" s="100"/>
      <c r="AG165" s="100"/>
      <c r="AH165" s="100"/>
      <c r="AI165" s="100"/>
      <c r="AJ165" s="101"/>
    </row>
    <row r="166" spans="1:36" x14ac:dyDescent="0.25">
      <c r="A166" s="97"/>
      <c r="B166" s="97"/>
      <c r="C166" s="100"/>
      <c r="D166" s="100"/>
      <c r="E166" s="100"/>
      <c r="F166" s="100"/>
      <c r="G166" s="109"/>
      <c r="H166" s="112"/>
      <c r="I166" s="100"/>
      <c r="J166" s="100"/>
      <c r="K166" s="100"/>
      <c r="L166" s="100"/>
      <c r="M166" s="100"/>
      <c r="N166" s="100"/>
      <c r="O166" s="100"/>
      <c r="P166" s="100"/>
      <c r="Q166" s="100"/>
      <c r="R166" s="100"/>
      <c r="S166" s="100"/>
      <c r="T166" s="100"/>
      <c r="U166" s="100"/>
      <c r="V166" s="100"/>
      <c r="W166" s="100"/>
      <c r="X166" s="100"/>
      <c r="Y166" s="100"/>
      <c r="Z166" s="100"/>
      <c r="AA166" s="100"/>
      <c r="AB166" s="100"/>
      <c r="AC166" s="100"/>
      <c r="AD166" s="100"/>
      <c r="AE166" s="100"/>
      <c r="AF166" s="100"/>
      <c r="AG166" s="100"/>
      <c r="AH166" s="100"/>
      <c r="AI166" s="100"/>
      <c r="AJ166" s="101"/>
    </row>
    <row r="167" spans="1:36" x14ac:dyDescent="0.25">
      <c r="A167" s="97"/>
      <c r="B167" s="97"/>
      <c r="C167" s="100"/>
      <c r="D167" s="100"/>
      <c r="E167" s="100"/>
      <c r="F167" s="100"/>
      <c r="G167" s="109"/>
      <c r="H167" s="112"/>
      <c r="I167" s="100"/>
      <c r="J167" s="100"/>
      <c r="K167" s="100"/>
      <c r="L167" s="100"/>
      <c r="M167" s="100"/>
      <c r="N167" s="100"/>
      <c r="O167" s="100"/>
      <c r="P167" s="100"/>
      <c r="Q167" s="100"/>
      <c r="R167" s="100"/>
      <c r="S167" s="100"/>
      <c r="T167" s="100"/>
      <c r="U167" s="100"/>
      <c r="V167" s="100"/>
      <c r="W167" s="100"/>
      <c r="X167" s="100"/>
      <c r="Y167" s="100"/>
      <c r="Z167" s="100"/>
      <c r="AA167" s="100"/>
      <c r="AB167" s="100"/>
      <c r="AC167" s="100"/>
      <c r="AD167" s="100"/>
      <c r="AE167" s="100"/>
      <c r="AF167" s="100"/>
      <c r="AG167" s="100"/>
      <c r="AH167" s="100"/>
      <c r="AI167" s="100"/>
      <c r="AJ167" s="101"/>
    </row>
    <row r="168" spans="1:36" x14ac:dyDescent="0.25">
      <c r="A168" s="97"/>
      <c r="B168" s="97"/>
      <c r="C168" s="100"/>
      <c r="D168" s="100"/>
      <c r="E168" s="100"/>
      <c r="F168" s="100"/>
      <c r="G168" s="109"/>
      <c r="H168" s="112"/>
      <c r="I168" s="100"/>
      <c r="J168" s="100"/>
      <c r="K168" s="100"/>
      <c r="L168" s="100"/>
      <c r="M168" s="100"/>
      <c r="N168" s="100"/>
      <c r="O168" s="100"/>
      <c r="P168" s="100"/>
      <c r="Q168" s="100"/>
      <c r="R168" s="100"/>
      <c r="S168" s="100"/>
      <c r="T168" s="100"/>
      <c r="U168" s="100"/>
      <c r="V168" s="100"/>
      <c r="W168" s="100"/>
      <c r="X168" s="100"/>
      <c r="Y168" s="100"/>
      <c r="Z168" s="100"/>
      <c r="AA168" s="100"/>
      <c r="AB168" s="100"/>
      <c r="AC168" s="100"/>
      <c r="AD168" s="100"/>
      <c r="AE168" s="100"/>
      <c r="AF168" s="100"/>
      <c r="AG168" s="100"/>
      <c r="AH168" s="100"/>
      <c r="AI168" s="100"/>
      <c r="AJ168" s="101"/>
    </row>
    <row r="169" spans="1:36" x14ac:dyDescent="0.25">
      <c r="A169" s="97"/>
      <c r="B169" s="97"/>
      <c r="C169" s="100"/>
      <c r="D169" s="100"/>
      <c r="E169" s="100"/>
      <c r="F169" s="100"/>
      <c r="G169" s="109"/>
      <c r="H169" s="112"/>
      <c r="I169" s="100"/>
      <c r="J169" s="100"/>
      <c r="K169" s="100"/>
      <c r="L169" s="100"/>
      <c r="M169" s="100"/>
      <c r="N169" s="100"/>
      <c r="O169" s="100"/>
      <c r="P169" s="100"/>
      <c r="Q169" s="100"/>
      <c r="R169" s="100"/>
      <c r="S169" s="100"/>
      <c r="T169" s="100"/>
      <c r="U169" s="100"/>
      <c r="V169" s="100"/>
      <c r="W169" s="100"/>
      <c r="X169" s="100"/>
      <c r="Y169" s="100"/>
      <c r="Z169" s="100"/>
      <c r="AA169" s="100"/>
      <c r="AB169" s="100"/>
      <c r="AC169" s="100"/>
      <c r="AD169" s="100"/>
      <c r="AE169" s="100"/>
      <c r="AF169" s="100"/>
      <c r="AG169" s="100"/>
      <c r="AH169" s="100"/>
      <c r="AI169" s="100"/>
      <c r="AJ169" s="101"/>
    </row>
    <row r="170" spans="1:36" x14ac:dyDescent="0.25">
      <c r="A170" s="97"/>
      <c r="B170" s="97"/>
      <c r="C170" s="100"/>
      <c r="D170" s="100"/>
      <c r="E170" s="100"/>
      <c r="F170" s="100"/>
      <c r="G170" s="109"/>
      <c r="H170" s="112"/>
      <c r="I170" s="100"/>
      <c r="J170" s="100"/>
      <c r="K170" s="100"/>
      <c r="L170" s="100"/>
      <c r="M170" s="100"/>
      <c r="N170" s="100"/>
      <c r="O170" s="100"/>
      <c r="P170" s="100"/>
      <c r="Q170" s="100"/>
      <c r="R170" s="100"/>
      <c r="S170" s="100"/>
      <c r="T170" s="100"/>
      <c r="U170" s="100"/>
      <c r="V170" s="100"/>
      <c r="W170" s="100"/>
      <c r="X170" s="100"/>
      <c r="Y170" s="100"/>
      <c r="Z170" s="100"/>
      <c r="AA170" s="100"/>
      <c r="AB170" s="100"/>
      <c r="AC170" s="100"/>
      <c r="AD170" s="100"/>
      <c r="AE170" s="100"/>
      <c r="AF170" s="100"/>
      <c r="AG170" s="100"/>
      <c r="AH170" s="100"/>
      <c r="AI170" s="100"/>
      <c r="AJ170" s="101"/>
    </row>
    <row r="171" spans="1:36" x14ac:dyDescent="0.25">
      <c r="A171" s="97"/>
      <c r="B171" s="97"/>
      <c r="C171" s="100"/>
      <c r="D171" s="100"/>
      <c r="E171" s="100"/>
      <c r="F171" s="100"/>
      <c r="G171" s="109"/>
      <c r="H171" s="112"/>
      <c r="I171" s="100"/>
      <c r="J171" s="100"/>
      <c r="K171" s="100"/>
      <c r="L171" s="100"/>
      <c r="M171" s="100"/>
      <c r="N171" s="100"/>
      <c r="O171" s="100"/>
      <c r="P171" s="100"/>
      <c r="Q171" s="100"/>
      <c r="R171" s="100"/>
      <c r="S171" s="100"/>
      <c r="T171" s="100"/>
      <c r="U171" s="100"/>
      <c r="V171" s="100"/>
      <c r="W171" s="100"/>
      <c r="X171" s="100"/>
      <c r="Y171" s="100"/>
      <c r="Z171" s="100"/>
      <c r="AA171" s="100"/>
      <c r="AB171" s="100"/>
      <c r="AC171" s="100"/>
      <c r="AD171" s="100"/>
      <c r="AE171" s="100"/>
      <c r="AF171" s="100"/>
      <c r="AG171" s="100"/>
      <c r="AH171" s="100"/>
      <c r="AI171" s="100"/>
      <c r="AJ171" s="101"/>
    </row>
    <row r="172" spans="1:36" x14ac:dyDescent="0.25">
      <c r="A172" s="97"/>
      <c r="B172" s="97"/>
      <c r="C172" s="100"/>
      <c r="D172" s="100"/>
      <c r="E172" s="100"/>
      <c r="F172" s="100"/>
      <c r="G172" s="109"/>
      <c r="H172" s="112"/>
      <c r="I172" s="100"/>
      <c r="J172" s="100"/>
      <c r="K172" s="100"/>
      <c r="L172" s="100"/>
      <c r="M172" s="100"/>
      <c r="N172" s="100"/>
      <c r="O172" s="100"/>
      <c r="P172" s="100"/>
      <c r="Q172" s="100"/>
      <c r="R172" s="100"/>
      <c r="S172" s="100"/>
      <c r="T172" s="100"/>
      <c r="U172" s="100"/>
      <c r="V172" s="100"/>
      <c r="W172" s="100"/>
      <c r="X172" s="100"/>
      <c r="Y172" s="100"/>
      <c r="Z172" s="100"/>
      <c r="AA172" s="100"/>
      <c r="AB172" s="100"/>
      <c r="AC172" s="100"/>
      <c r="AD172" s="100"/>
      <c r="AE172" s="100"/>
      <c r="AF172" s="100"/>
      <c r="AG172" s="100"/>
      <c r="AH172" s="100"/>
      <c r="AI172" s="100"/>
      <c r="AJ172" s="101"/>
    </row>
    <row r="173" spans="1:36" x14ac:dyDescent="0.25">
      <c r="A173" s="97"/>
      <c r="B173" s="97"/>
      <c r="C173" s="100"/>
      <c r="D173" s="100"/>
      <c r="E173" s="100"/>
      <c r="F173" s="100"/>
      <c r="G173" s="109"/>
      <c r="H173" s="112"/>
      <c r="I173" s="100"/>
      <c r="J173" s="100"/>
      <c r="K173" s="100"/>
      <c r="L173" s="100"/>
      <c r="M173" s="100"/>
      <c r="N173" s="100"/>
      <c r="O173" s="100"/>
      <c r="P173" s="100"/>
      <c r="Q173" s="100"/>
      <c r="R173" s="100"/>
      <c r="S173" s="100"/>
      <c r="T173" s="100"/>
      <c r="U173" s="100"/>
      <c r="V173" s="100"/>
      <c r="W173" s="100"/>
      <c r="X173" s="100"/>
      <c r="Y173" s="100"/>
      <c r="Z173" s="100"/>
      <c r="AA173" s="100"/>
      <c r="AB173" s="100"/>
      <c r="AC173" s="100"/>
      <c r="AD173" s="100"/>
      <c r="AE173" s="100"/>
      <c r="AF173" s="100"/>
      <c r="AG173" s="100"/>
      <c r="AH173" s="100"/>
      <c r="AI173" s="100"/>
      <c r="AJ173" s="101"/>
    </row>
    <row r="174" spans="1:36" x14ac:dyDescent="0.25">
      <c r="A174" s="97"/>
      <c r="B174" s="97"/>
      <c r="C174" s="100"/>
      <c r="D174" s="100"/>
      <c r="E174" s="100"/>
      <c r="F174" s="100"/>
      <c r="G174" s="109"/>
      <c r="H174" s="112"/>
      <c r="I174" s="100"/>
      <c r="J174" s="100"/>
      <c r="K174" s="100"/>
      <c r="L174" s="100"/>
      <c r="M174" s="100"/>
      <c r="N174" s="100"/>
      <c r="O174" s="100"/>
      <c r="P174" s="100"/>
      <c r="Q174" s="100"/>
      <c r="R174" s="100"/>
      <c r="S174" s="100"/>
      <c r="T174" s="100"/>
      <c r="U174" s="100"/>
      <c r="V174" s="100"/>
      <c r="W174" s="100"/>
      <c r="X174" s="100"/>
      <c r="Y174" s="100"/>
      <c r="Z174" s="100"/>
      <c r="AA174" s="100"/>
      <c r="AB174" s="100"/>
      <c r="AC174" s="100"/>
      <c r="AD174" s="100"/>
      <c r="AE174" s="100"/>
      <c r="AF174" s="100"/>
      <c r="AG174" s="100"/>
      <c r="AH174" s="100"/>
      <c r="AI174" s="100"/>
      <c r="AJ174" s="101"/>
    </row>
    <row r="175" spans="1:36" x14ac:dyDescent="0.25">
      <c r="A175" s="97"/>
      <c r="B175" s="97"/>
      <c r="C175" s="100"/>
      <c r="D175" s="100"/>
      <c r="E175" s="100"/>
      <c r="F175" s="100"/>
      <c r="G175" s="109"/>
      <c r="H175" s="112"/>
      <c r="I175" s="100"/>
      <c r="J175" s="100"/>
      <c r="K175" s="100"/>
      <c r="L175" s="100"/>
      <c r="M175" s="100"/>
      <c r="N175" s="100"/>
      <c r="O175" s="100"/>
      <c r="P175" s="100"/>
      <c r="Q175" s="100"/>
      <c r="R175" s="100"/>
      <c r="S175" s="100"/>
      <c r="T175" s="100"/>
      <c r="U175" s="100"/>
      <c r="V175" s="100"/>
      <c r="W175" s="100"/>
      <c r="X175" s="100"/>
      <c r="Y175" s="100"/>
      <c r="Z175" s="100"/>
      <c r="AA175" s="100"/>
      <c r="AB175" s="100"/>
      <c r="AC175" s="100"/>
      <c r="AD175" s="100"/>
      <c r="AE175" s="100"/>
      <c r="AF175" s="100"/>
      <c r="AG175" s="100"/>
      <c r="AH175" s="100"/>
      <c r="AI175" s="100"/>
      <c r="AJ175" s="101"/>
    </row>
    <row r="176" spans="1:36" x14ac:dyDescent="0.25">
      <c r="A176" s="97"/>
      <c r="B176" s="97"/>
      <c r="C176" s="100"/>
      <c r="D176" s="100"/>
      <c r="E176" s="100"/>
      <c r="F176" s="100"/>
      <c r="G176" s="109"/>
      <c r="H176" s="112"/>
      <c r="I176" s="100"/>
      <c r="J176" s="100"/>
      <c r="K176" s="100"/>
      <c r="L176" s="100"/>
      <c r="M176" s="100"/>
      <c r="N176" s="100"/>
      <c r="O176" s="100"/>
      <c r="P176" s="100"/>
      <c r="Q176" s="100"/>
      <c r="R176" s="100"/>
      <c r="S176" s="100"/>
      <c r="T176" s="100"/>
      <c r="U176" s="100"/>
      <c r="V176" s="100"/>
      <c r="W176" s="100"/>
      <c r="X176" s="100"/>
      <c r="Y176" s="100"/>
      <c r="Z176" s="100"/>
      <c r="AA176" s="100"/>
      <c r="AB176" s="100"/>
      <c r="AC176" s="100"/>
      <c r="AD176" s="100"/>
      <c r="AE176" s="100"/>
      <c r="AF176" s="100"/>
      <c r="AG176" s="100"/>
      <c r="AH176" s="100"/>
      <c r="AI176" s="100"/>
      <c r="AJ176" s="101"/>
    </row>
    <row r="177" spans="1:36" x14ac:dyDescent="0.25">
      <c r="A177" s="97"/>
      <c r="B177" s="97"/>
      <c r="C177" s="100"/>
      <c r="D177" s="100"/>
      <c r="E177" s="100"/>
      <c r="F177" s="100"/>
      <c r="G177" s="109"/>
      <c r="H177" s="112"/>
      <c r="I177" s="100"/>
      <c r="J177" s="100"/>
      <c r="K177" s="100"/>
      <c r="L177" s="100"/>
      <c r="M177" s="100"/>
      <c r="N177" s="100"/>
      <c r="O177" s="100"/>
      <c r="P177" s="100"/>
      <c r="Q177" s="100"/>
      <c r="R177" s="100"/>
      <c r="S177" s="100"/>
      <c r="T177" s="100"/>
      <c r="U177" s="100"/>
      <c r="V177" s="100"/>
      <c r="W177" s="100"/>
      <c r="X177" s="100"/>
      <c r="Y177" s="100"/>
      <c r="Z177" s="100"/>
      <c r="AA177" s="100"/>
      <c r="AB177" s="100"/>
      <c r="AC177" s="100"/>
      <c r="AD177" s="100"/>
      <c r="AE177" s="100"/>
      <c r="AF177" s="100"/>
      <c r="AG177" s="100"/>
      <c r="AH177" s="100"/>
      <c r="AI177" s="100"/>
      <c r="AJ177" s="101"/>
    </row>
    <row r="178" spans="1:36" x14ac:dyDescent="0.25">
      <c r="A178" s="97"/>
      <c r="B178" s="97"/>
      <c r="C178" s="100"/>
      <c r="D178" s="100"/>
      <c r="E178" s="100"/>
      <c r="F178" s="100"/>
      <c r="G178" s="109"/>
      <c r="H178" s="112"/>
      <c r="I178" s="100"/>
      <c r="J178" s="100"/>
      <c r="K178" s="100"/>
      <c r="L178" s="100"/>
      <c r="M178" s="100"/>
      <c r="N178" s="100"/>
      <c r="O178" s="100"/>
      <c r="P178" s="100"/>
      <c r="Q178" s="100"/>
      <c r="R178" s="100"/>
      <c r="S178" s="100"/>
      <c r="T178" s="100"/>
      <c r="U178" s="100"/>
      <c r="V178" s="100"/>
      <c r="W178" s="100"/>
      <c r="X178" s="100"/>
      <c r="Y178" s="100"/>
      <c r="Z178" s="100"/>
      <c r="AA178" s="100"/>
      <c r="AB178" s="100"/>
      <c r="AC178" s="100"/>
      <c r="AD178" s="100"/>
      <c r="AE178" s="100"/>
      <c r="AF178" s="100"/>
      <c r="AG178" s="100"/>
      <c r="AH178" s="100"/>
      <c r="AI178" s="100"/>
      <c r="AJ178" s="101"/>
    </row>
    <row r="179" spans="1:36" x14ac:dyDescent="0.25">
      <c r="A179" s="97"/>
      <c r="B179" s="97"/>
      <c r="C179" s="100"/>
      <c r="D179" s="100"/>
      <c r="E179" s="100"/>
      <c r="F179" s="100"/>
      <c r="G179" s="109"/>
      <c r="H179" s="112"/>
      <c r="I179" s="100"/>
      <c r="J179" s="100"/>
      <c r="K179" s="100"/>
      <c r="L179" s="100"/>
      <c r="M179" s="100"/>
      <c r="N179" s="100"/>
      <c r="O179" s="100"/>
      <c r="P179" s="100"/>
      <c r="Q179" s="100"/>
      <c r="R179" s="100"/>
      <c r="S179" s="100"/>
      <c r="T179" s="100"/>
      <c r="U179" s="100"/>
      <c r="V179" s="100"/>
      <c r="W179" s="100"/>
      <c r="X179" s="100"/>
      <c r="Y179" s="100"/>
      <c r="Z179" s="100"/>
      <c r="AA179" s="100"/>
      <c r="AB179" s="100"/>
      <c r="AC179" s="100"/>
      <c r="AD179" s="100"/>
      <c r="AE179" s="100"/>
      <c r="AF179" s="100"/>
      <c r="AG179" s="100"/>
      <c r="AH179" s="100"/>
      <c r="AI179" s="100"/>
      <c r="AJ179" s="101"/>
    </row>
    <row r="180" spans="1:36" x14ac:dyDescent="0.25">
      <c r="A180" s="97"/>
      <c r="B180" s="97"/>
      <c r="C180" s="100"/>
      <c r="D180" s="100"/>
      <c r="E180" s="100"/>
      <c r="F180" s="100"/>
      <c r="G180" s="109"/>
      <c r="H180" s="112"/>
      <c r="I180" s="100"/>
      <c r="J180" s="100"/>
      <c r="K180" s="100"/>
      <c r="L180" s="100"/>
      <c r="M180" s="100"/>
      <c r="N180" s="100"/>
      <c r="O180" s="100"/>
      <c r="P180" s="100"/>
      <c r="Q180" s="100"/>
      <c r="R180" s="100"/>
      <c r="S180" s="100"/>
      <c r="T180" s="100"/>
      <c r="U180" s="100"/>
      <c r="V180" s="100"/>
      <c r="W180" s="100"/>
      <c r="X180" s="100"/>
      <c r="Y180" s="100"/>
      <c r="Z180" s="100"/>
      <c r="AA180" s="100"/>
      <c r="AB180" s="100"/>
      <c r="AC180" s="100"/>
      <c r="AD180" s="100"/>
      <c r="AE180" s="100"/>
      <c r="AF180" s="100"/>
      <c r="AG180" s="100"/>
      <c r="AH180" s="100"/>
      <c r="AI180" s="100"/>
      <c r="AJ180" s="101"/>
    </row>
    <row r="181" spans="1:36" x14ac:dyDescent="0.25">
      <c r="A181" s="97"/>
      <c r="B181" s="97"/>
      <c r="C181" s="100"/>
      <c r="D181" s="100"/>
      <c r="E181" s="100"/>
      <c r="F181" s="100"/>
      <c r="G181" s="109"/>
      <c r="H181" s="112"/>
      <c r="I181" s="100"/>
      <c r="J181" s="100"/>
      <c r="K181" s="100"/>
      <c r="L181" s="100"/>
      <c r="M181" s="100"/>
      <c r="N181" s="100"/>
      <c r="O181" s="100"/>
      <c r="P181" s="100"/>
      <c r="Q181" s="100"/>
      <c r="R181" s="100"/>
      <c r="S181" s="100"/>
      <c r="T181" s="100"/>
      <c r="U181" s="100"/>
      <c r="V181" s="100"/>
      <c r="W181" s="100"/>
      <c r="X181" s="100"/>
      <c r="Y181" s="100"/>
      <c r="Z181" s="100"/>
      <c r="AA181" s="100"/>
      <c r="AB181" s="100"/>
      <c r="AC181" s="100"/>
      <c r="AD181" s="100"/>
      <c r="AE181" s="100"/>
      <c r="AF181" s="100"/>
      <c r="AG181" s="100"/>
      <c r="AH181" s="100"/>
      <c r="AI181" s="100"/>
      <c r="AJ181" s="101"/>
    </row>
    <row r="182" spans="1:36" x14ac:dyDescent="0.25">
      <c r="A182" s="97"/>
      <c r="B182" s="97"/>
      <c r="C182" s="100"/>
      <c r="D182" s="100"/>
      <c r="E182" s="100"/>
      <c r="F182" s="100"/>
      <c r="G182" s="109"/>
      <c r="H182" s="112"/>
      <c r="I182" s="100"/>
      <c r="J182" s="100"/>
      <c r="K182" s="100"/>
      <c r="L182" s="100"/>
      <c r="M182" s="100"/>
      <c r="N182" s="100"/>
      <c r="O182" s="100"/>
      <c r="P182" s="100"/>
      <c r="Q182" s="100"/>
      <c r="R182" s="100"/>
      <c r="S182" s="100"/>
      <c r="T182" s="100"/>
      <c r="U182" s="100"/>
      <c r="V182" s="100"/>
      <c r="W182" s="100"/>
      <c r="X182" s="100"/>
      <c r="Y182" s="100"/>
      <c r="Z182" s="100"/>
      <c r="AA182" s="100"/>
      <c r="AB182" s="100"/>
      <c r="AC182" s="100"/>
      <c r="AD182" s="100"/>
      <c r="AE182" s="100"/>
      <c r="AF182" s="100"/>
      <c r="AG182" s="100"/>
      <c r="AH182" s="100"/>
      <c r="AI182" s="100"/>
      <c r="AJ182" s="101"/>
    </row>
    <row r="183" spans="1:36" x14ac:dyDescent="0.25">
      <c r="A183" s="97"/>
      <c r="B183" s="97"/>
      <c r="C183" s="100"/>
      <c r="D183" s="100"/>
      <c r="E183" s="100"/>
      <c r="F183" s="100"/>
      <c r="G183" s="109"/>
      <c r="H183" s="112"/>
      <c r="I183" s="100"/>
      <c r="J183" s="100"/>
      <c r="K183" s="100"/>
      <c r="L183" s="100"/>
      <c r="M183" s="100"/>
      <c r="N183" s="100"/>
      <c r="O183" s="100"/>
      <c r="P183" s="100"/>
      <c r="Q183" s="100"/>
      <c r="R183" s="100"/>
      <c r="S183" s="100"/>
      <c r="T183" s="100"/>
      <c r="U183" s="100"/>
      <c r="V183" s="100"/>
      <c r="W183" s="100"/>
      <c r="X183" s="100"/>
      <c r="Y183" s="100"/>
      <c r="Z183" s="100"/>
      <c r="AA183" s="100"/>
      <c r="AB183" s="100"/>
      <c r="AC183" s="100"/>
      <c r="AD183" s="100"/>
      <c r="AE183" s="100"/>
      <c r="AF183" s="100"/>
      <c r="AG183" s="100"/>
      <c r="AH183" s="100"/>
      <c r="AI183" s="100"/>
      <c r="AJ183" s="101"/>
    </row>
    <row r="184" spans="1:36" x14ac:dyDescent="0.25">
      <c r="A184" s="97"/>
      <c r="B184" s="97"/>
      <c r="C184" s="100"/>
      <c r="D184" s="100"/>
      <c r="E184" s="100"/>
      <c r="F184" s="100"/>
      <c r="G184" s="109"/>
      <c r="H184" s="112"/>
      <c r="I184" s="100"/>
      <c r="J184" s="100"/>
      <c r="K184" s="100"/>
      <c r="L184" s="100"/>
      <c r="M184" s="100"/>
      <c r="N184" s="100"/>
      <c r="O184" s="100"/>
      <c r="P184" s="100"/>
      <c r="Q184" s="100"/>
      <c r="R184" s="100"/>
      <c r="S184" s="100"/>
      <c r="T184" s="100"/>
      <c r="U184" s="100"/>
      <c r="V184" s="100"/>
      <c r="W184" s="100"/>
      <c r="X184" s="100"/>
      <c r="Y184" s="100"/>
      <c r="Z184" s="100"/>
      <c r="AA184" s="100"/>
      <c r="AB184" s="100"/>
      <c r="AC184" s="100"/>
      <c r="AD184" s="100"/>
      <c r="AE184" s="100"/>
      <c r="AF184" s="100"/>
      <c r="AG184" s="100"/>
      <c r="AH184" s="100"/>
      <c r="AI184" s="100"/>
      <c r="AJ184" s="101"/>
    </row>
    <row r="185" spans="1:36" x14ac:dyDescent="0.25">
      <c r="A185" s="97"/>
      <c r="B185" s="97"/>
      <c r="C185" s="100"/>
      <c r="D185" s="100"/>
      <c r="E185" s="100"/>
      <c r="F185" s="100"/>
      <c r="G185" s="109"/>
      <c r="H185" s="112"/>
      <c r="I185" s="100"/>
      <c r="J185" s="100"/>
      <c r="K185" s="100"/>
      <c r="L185" s="100"/>
      <c r="M185" s="100"/>
      <c r="N185" s="100"/>
      <c r="O185" s="100"/>
      <c r="P185" s="100"/>
      <c r="Q185" s="100"/>
      <c r="R185" s="100"/>
      <c r="S185" s="100"/>
      <c r="T185" s="100"/>
      <c r="U185" s="100"/>
      <c r="V185" s="100"/>
      <c r="W185" s="100"/>
      <c r="X185" s="100"/>
      <c r="Y185" s="100"/>
      <c r="Z185" s="100"/>
      <c r="AA185" s="100"/>
      <c r="AB185" s="100"/>
      <c r="AC185" s="100"/>
      <c r="AD185" s="100"/>
      <c r="AE185" s="100"/>
      <c r="AF185" s="100"/>
      <c r="AG185" s="100"/>
      <c r="AH185" s="100"/>
      <c r="AI185" s="100"/>
      <c r="AJ185" s="101"/>
    </row>
    <row r="186" spans="1:36" x14ac:dyDescent="0.25">
      <c r="A186" s="97"/>
      <c r="B186" s="97"/>
      <c r="C186" s="100"/>
      <c r="D186" s="100"/>
      <c r="E186" s="100"/>
      <c r="F186" s="100"/>
      <c r="G186" s="109"/>
      <c r="H186" s="112"/>
      <c r="I186" s="100"/>
      <c r="J186" s="100"/>
      <c r="K186" s="100"/>
      <c r="L186" s="100"/>
      <c r="M186" s="100"/>
      <c r="N186" s="100"/>
      <c r="O186" s="100"/>
      <c r="P186" s="100"/>
      <c r="Q186" s="100"/>
      <c r="R186" s="100"/>
      <c r="S186" s="100"/>
      <c r="T186" s="100"/>
      <c r="U186" s="100"/>
      <c r="V186" s="100"/>
      <c r="W186" s="100"/>
      <c r="X186" s="100"/>
      <c r="Y186" s="100"/>
      <c r="Z186" s="100"/>
      <c r="AA186" s="100"/>
      <c r="AB186" s="100"/>
      <c r="AC186" s="100"/>
      <c r="AD186" s="100"/>
      <c r="AE186" s="100"/>
      <c r="AF186" s="100"/>
      <c r="AG186" s="100"/>
      <c r="AH186" s="100"/>
      <c r="AI186" s="100"/>
      <c r="AJ186" s="101"/>
    </row>
    <row r="187" spans="1:36" x14ac:dyDescent="0.25">
      <c r="A187" s="97"/>
      <c r="B187" s="97"/>
      <c r="C187" s="100"/>
      <c r="D187" s="100"/>
      <c r="E187" s="100"/>
      <c r="F187" s="100"/>
      <c r="G187" s="109"/>
      <c r="H187" s="112"/>
      <c r="I187" s="100"/>
      <c r="J187" s="100"/>
      <c r="K187" s="100"/>
      <c r="L187" s="100"/>
      <c r="M187" s="100"/>
      <c r="N187" s="100"/>
      <c r="O187" s="100"/>
      <c r="P187" s="100"/>
      <c r="Q187" s="100"/>
      <c r="R187" s="100"/>
      <c r="S187" s="100"/>
      <c r="T187" s="100"/>
      <c r="U187" s="100"/>
      <c r="V187" s="100"/>
      <c r="W187" s="100"/>
      <c r="X187" s="100"/>
      <c r="Y187" s="100"/>
      <c r="Z187" s="100"/>
      <c r="AA187" s="100"/>
      <c r="AB187" s="100"/>
      <c r="AC187" s="100"/>
      <c r="AD187" s="100"/>
      <c r="AE187" s="100"/>
      <c r="AF187" s="100"/>
      <c r="AG187" s="100"/>
      <c r="AH187" s="100"/>
      <c r="AI187" s="100"/>
      <c r="AJ187" s="101"/>
    </row>
    <row r="188" spans="1:36" x14ac:dyDescent="0.25">
      <c r="A188" s="97"/>
      <c r="B188" s="97"/>
      <c r="C188" s="100"/>
      <c r="D188" s="100"/>
      <c r="E188" s="100"/>
      <c r="F188" s="100"/>
      <c r="G188" s="109"/>
      <c r="H188" s="112"/>
      <c r="I188" s="100"/>
      <c r="J188" s="100"/>
      <c r="K188" s="100"/>
      <c r="L188" s="100"/>
      <c r="M188" s="100"/>
      <c r="N188" s="100"/>
      <c r="O188" s="100"/>
      <c r="P188" s="100"/>
      <c r="Q188" s="100"/>
      <c r="R188" s="100"/>
      <c r="S188" s="100"/>
      <c r="T188" s="100"/>
      <c r="U188" s="100"/>
      <c r="V188" s="100"/>
      <c r="W188" s="100"/>
      <c r="X188" s="100"/>
      <c r="Y188" s="100"/>
      <c r="Z188" s="100"/>
      <c r="AA188" s="100"/>
      <c r="AB188" s="100"/>
      <c r="AC188" s="100"/>
      <c r="AD188" s="100"/>
      <c r="AE188" s="100"/>
      <c r="AF188" s="100"/>
      <c r="AG188" s="100"/>
      <c r="AH188" s="100"/>
      <c r="AI188" s="100"/>
      <c r="AJ188" s="101"/>
    </row>
    <row r="189" spans="1:36" x14ac:dyDescent="0.25">
      <c r="A189" s="97"/>
      <c r="B189" s="97"/>
      <c r="C189" s="100"/>
      <c r="D189" s="100"/>
      <c r="E189" s="100"/>
      <c r="F189" s="100"/>
      <c r="G189" s="109"/>
      <c r="H189" s="112"/>
      <c r="I189" s="100"/>
      <c r="J189" s="100"/>
      <c r="K189" s="100"/>
      <c r="L189" s="100"/>
      <c r="M189" s="100"/>
      <c r="N189" s="100"/>
      <c r="O189" s="100"/>
      <c r="P189" s="100"/>
      <c r="Q189" s="100"/>
      <c r="R189" s="100"/>
      <c r="S189" s="100"/>
      <c r="T189" s="100"/>
      <c r="U189" s="100"/>
      <c r="V189" s="100"/>
      <c r="W189" s="100"/>
      <c r="X189" s="100"/>
      <c r="Y189" s="100"/>
      <c r="Z189" s="100"/>
      <c r="AA189" s="100"/>
      <c r="AB189" s="100"/>
      <c r="AC189" s="100"/>
      <c r="AD189" s="100"/>
      <c r="AE189" s="100"/>
      <c r="AF189" s="100"/>
      <c r="AG189" s="100"/>
      <c r="AH189" s="100"/>
      <c r="AI189" s="100"/>
      <c r="AJ189" s="101"/>
    </row>
    <row r="190" spans="1:36" x14ac:dyDescent="0.25">
      <c r="A190" s="97"/>
      <c r="B190" s="97"/>
      <c r="C190" s="100"/>
      <c r="D190" s="100"/>
      <c r="E190" s="100"/>
      <c r="F190" s="100"/>
      <c r="G190" s="109"/>
      <c r="H190" s="112"/>
      <c r="I190" s="100"/>
      <c r="J190" s="100"/>
      <c r="K190" s="100"/>
      <c r="L190" s="100"/>
      <c r="M190" s="100"/>
      <c r="N190" s="100"/>
      <c r="O190" s="100"/>
      <c r="P190" s="100"/>
      <c r="Q190" s="100"/>
      <c r="R190" s="100"/>
      <c r="S190" s="100"/>
      <c r="T190" s="100"/>
      <c r="U190" s="100"/>
      <c r="V190" s="100"/>
      <c r="W190" s="100"/>
      <c r="X190" s="100"/>
      <c r="Y190" s="100"/>
      <c r="Z190" s="100"/>
      <c r="AA190" s="100"/>
      <c r="AB190" s="100"/>
      <c r="AC190" s="100"/>
      <c r="AD190" s="100"/>
      <c r="AE190" s="100"/>
      <c r="AF190" s="100"/>
      <c r="AG190" s="100"/>
      <c r="AH190" s="100"/>
      <c r="AI190" s="100"/>
      <c r="AJ190" s="101"/>
    </row>
    <row r="191" spans="1:36" x14ac:dyDescent="0.25">
      <c r="A191" s="97"/>
      <c r="B191" s="97"/>
      <c r="C191" s="100"/>
      <c r="D191" s="100"/>
      <c r="E191" s="100"/>
      <c r="F191" s="100"/>
      <c r="G191" s="109"/>
      <c r="H191" s="112"/>
      <c r="I191" s="100"/>
      <c r="J191" s="100"/>
      <c r="K191" s="100"/>
      <c r="L191" s="100"/>
      <c r="M191" s="100"/>
      <c r="N191" s="100"/>
      <c r="O191" s="100"/>
      <c r="P191" s="100"/>
      <c r="Q191" s="100"/>
      <c r="R191" s="100"/>
      <c r="S191" s="100"/>
      <c r="T191" s="100"/>
      <c r="U191" s="100"/>
      <c r="V191" s="100"/>
      <c r="W191" s="100"/>
      <c r="X191" s="100"/>
      <c r="Y191" s="100"/>
      <c r="Z191" s="100"/>
      <c r="AA191" s="100"/>
      <c r="AB191" s="100"/>
      <c r="AC191" s="100"/>
      <c r="AD191" s="100"/>
      <c r="AE191" s="100"/>
      <c r="AF191" s="100"/>
      <c r="AG191" s="100"/>
      <c r="AH191" s="100"/>
      <c r="AI191" s="100"/>
      <c r="AJ191" s="101"/>
    </row>
    <row r="192" spans="1:36" x14ac:dyDescent="0.25">
      <c r="A192" s="97"/>
      <c r="B192" s="97"/>
      <c r="C192" s="100"/>
      <c r="D192" s="100"/>
      <c r="E192" s="100"/>
      <c r="F192" s="100"/>
      <c r="G192" s="109"/>
      <c r="H192" s="112"/>
      <c r="I192" s="100"/>
      <c r="J192" s="100"/>
      <c r="K192" s="100"/>
      <c r="L192" s="100"/>
      <c r="M192" s="100"/>
      <c r="N192" s="100"/>
      <c r="O192" s="100"/>
      <c r="P192" s="100"/>
      <c r="Q192" s="100"/>
      <c r="R192" s="100"/>
      <c r="S192" s="100"/>
      <c r="T192" s="100"/>
      <c r="U192" s="100"/>
      <c r="V192" s="100"/>
      <c r="W192" s="100"/>
      <c r="X192" s="100"/>
      <c r="Y192" s="100"/>
      <c r="Z192" s="100"/>
      <c r="AA192" s="100"/>
      <c r="AB192" s="100"/>
      <c r="AC192" s="100"/>
      <c r="AD192" s="100"/>
      <c r="AE192" s="100"/>
      <c r="AF192" s="100"/>
      <c r="AG192" s="100"/>
      <c r="AH192" s="100"/>
      <c r="AI192" s="100"/>
      <c r="AJ192" s="101"/>
    </row>
    <row r="193" spans="1:36" x14ac:dyDescent="0.25">
      <c r="A193" s="97"/>
      <c r="B193" s="97"/>
      <c r="C193" s="100"/>
      <c r="D193" s="100"/>
      <c r="E193" s="100"/>
      <c r="F193" s="100"/>
      <c r="G193" s="109"/>
      <c r="H193" s="112"/>
      <c r="I193" s="100"/>
      <c r="J193" s="100"/>
      <c r="K193" s="100"/>
      <c r="L193" s="100"/>
      <c r="M193" s="100"/>
      <c r="N193" s="100"/>
      <c r="O193" s="100"/>
      <c r="P193" s="100"/>
      <c r="Q193" s="100"/>
      <c r="R193" s="100"/>
      <c r="S193" s="100"/>
      <c r="T193" s="100"/>
      <c r="U193" s="100"/>
      <c r="V193" s="100"/>
      <c r="W193" s="100"/>
      <c r="X193" s="100"/>
      <c r="Y193" s="100"/>
      <c r="Z193" s="100"/>
      <c r="AA193" s="100"/>
      <c r="AB193" s="100"/>
      <c r="AC193" s="100"/>
      <c r="AD193" s="100"/>
      <c r="AE193" s="100"/>
      <c r="AF193" s="100"/>
      <c r="AG193" s="100"/>
      <c r="AH193" s="100"/>
      <c r="AI193" s="100"/>
      <c r="AJ193" s="101"/>
    </row>
    <row r="194" spans="1:36" x14ac:dyDescent="0.25">
      <c r="A194" s="97"/>
      <c r="B194" s="97"/>
      <c r="C194" s="100"/>
      <c r="D194" s="100"/>
      <c r="E194" s="100"/>
      <c r="F194" s="100"/>
      <c r="G194" s="109"/>
      <c r="H194" s="112"/>
      <c r="I194" s="100"/>
      <c r="J194" s="100"/>
      <c r="K194" s="100"/>
      <c r="L194" s="100"/>
      <c r="M194" s="100"/>
      <c r="N194" s="100"/>
      <c r="O194" s="100"/>
      <c r="P194" s="100"/>
      <c r="Q194" s="100"/>
      <c r="R194" s="100"/>
      <c r="S194" s="100"/>
      <c r="T194" s="100"/>
      <c r="U194" s="100"/>
      <c r="V194" s="100"/>
      <c r="W194" s="100"/>
      <c r="X194" s="100"/>
      <c r="Y194" s="100"/>
      <c r="Z194" s="100"/>
      <c r="AA194" s="100"/>
      <c r="AB194" s="100"/>
      <c r="AC194" s="100"/>
      <c r="AD194" s="100"/>
      <c r="AE194" s="100"/>
      <c r="AF194" s="100"/>
      <c r="AG194" s="100"/>
      <c r="AH194" s="100"/>
      <c r="AI194" s="100"/>
      <c r="AJ194" s="101"/>
    </row>
    <row r="195" spans="1:36" x14ac:dyDescent="0.25">
      <c r="A195" s="97"/>
      <c r="B195" s="97"/>
      <c r="C195" s="100"/>
      <c r="D195" s="100"/>
      <c r="E195" s="100"/>
      <c r="F195" s="100"/>
      <c r="G195" s="109"/>
      <c r="H195" s="112"/>
      <c r="I195" s="100"/>
      <c r="J195" s="100"/>
      <c r="K195" s="100"/>
      <c r="L195" s="100"/>
      <c r="M195" s="100"/>
      <c r="N195" s="100"/>
      <c r="O195" s="100"/>
      <c r="P195" s="100"/>
      <c r="Q195" s="100"/>
      <c r="R195" s="100"/>
      <c r="S195" s="100"/>
      <c r="T195" s="100"/>
      <c r="U195" s="100"/>
      <c r="V195" s="100"/>
      <c r="W195" s="100"/>
      <c r="X195" s="100"/>
      <c r="Y195" s="100"/>
      <c r="Z195" s="100"/>
      <c r="AA195" s="100"/>
      <c r="AB195" s="100"/>
      <c r="AC195" s="100"/>
      <c r="AD195" s="100"/>
      <c r="AE195" s="100"/>
      <c r="AF195" s="100"/>
      <c r="AG195" s="100"/>
      <c r="AH195" s="100"/>
      <c r="AI195" s="100"/>
      <c r="AJ195" s="101"/>
    </row>
    <row r="196" spans="1:36" x14ac:dyDescent="0.25">
      <c r="A196" s="97"/>
      <c r="B196" s="97"/>
      <c r="C196" s="100"/>
      <c r="D196" s="100"/>
      <c r="E196" s="100"/>
      <c r="F196" s="100"/>
      <c r="G196" s="109"/>
      <c r="H196" s="112"/>
      <c r="I196" s="100"/>
      <c r="J196" s="100"/>
      <c r="K196" s="100"/>
      <c r="L196" s="100"/>
      <c r="M196" s="100"/>
      <c r="N196" s="100"/>
      <c r="O196" s="100"/>
      <c r="P196" s="100"/>
      <c r="Q196" s="100"/>
      <c r="R196" s="100"/>
      <c r="S196" s="100"/>
      <c r="T196" s="100"/>
      <c r="U196" s="100"/>
      <c r="V196" s="100"/>
      <c r="W196" s="100"/>
      <c r="X196" s="100"/>
      <c r="Y196" s="100"/>
      <c r="Z196" s="100"/>
      <c r="AA196" s="100"/>
      <c r="AB196" s="100"/>
      <c r="AC196" s="100"/>
      <c r="AD196" s="100"/>
      <c r="AE196" s="100"/>
      <c r="AF196" s="100"/>
      <c r="AG196" s="100"/>
      <c r="AH196" s="100"/>
      <c r="AI196" s="100"/>
      <c r="AJ196" s="101"/>
    </row>
    <row r="197" spans="1:36" x14ac:dyDescent="0.25">
      <c r="A197" s="97"/>
      <c r="B197" s="97"/>
      <c r="C197" s="100"/>
      <c r="D197" s="100"/>
      <c r="E197" s="100"/>
      <c r="F197" s="100"/>
      <c r="G197" s="109"/>
      <c r="H197" s="112"/>
      <c r="I197" s="100"/>
      <c r="J197" s="100"/>
      <c r="K197" s="100"/>
      <c r="L197" s="100"/>
      <c r="M197" s="100"/>
      <c r="N197" s="100"/>
      <c r="O197" s="100"/>
      <c r="P197" s="100"/>
      <c r="Q197" s="100"/>
      <c r="R197" s="100"/>
      <c r="S197" s="100"/>
      <c r="T197" s="100"/>
      <c r="U197" s="100"/>
      <c r="V197" s="100"/>
      <c r="W197" s="100"/>
      <c r="X197" s="100"/>
      <c r="Y197" s="100"/>
      <c r="Z197" s="100"/>
      <c r="AA197" s="100"/>
      <c r="AB197" s="100"/>
      <c r="AC197" s="100"/>
      <c r="AD197" s="100"/>
      <c r="AE197" s="100"/>
      <c r="AF197" s="100"/>
      <c r="AG197" s="100"/>
      <c r="AH197" s="100"/>
      <c r="AI197" s="100"/>
      <c r="AJ197" s="101"/>
    </row>
    <row r="198" spans="1:36" x14ac:dyDescent="0.25">
      <c r="A198" s="97"/>
      <c r="B198" s="97"/>
      <c r="C198" s="100"/>
      <c r="D198" s="100"/>
      <c r="E198" s="100"/>
      <c r="F198" s="100"/>
      <c r="G198" s="109"/>
      <c r="H198" s="112"/>
      <c r="I198" s="100"/>
      <c r="J198" s="100"/>
      <c r="K198" s="100"/>
      <c r="L198" s="100"/>
      <c r="M198" s="100"/>
      <c r="N198" s="100"/>
      <c r="O198" s="100"/>
      <c r="P198" s="100"/>
      <c r="Q198" s="100"/>
      <c r="R198" s="100"/>
      <c r="S198" s="100"/>
      <c r="T198" s="100"/>
      <c r="U198" s="100"/>
      <c r="V198" s="100"/>
      <c r="W198" s="100"/>
      <c r="X198" s="100"/>
      <c r="Y198" s="100"/>
      <c r="Z198" s="100"/>
      <c r="AA198" s="100"/>
      <c r="AB198" s="100"/>
      <c r="AC198" s="100"/>
      <c r="AD198" s="100"/>
      <c r="AE198" s="100"/>
      <c r="AF198" s="100"/>
      <c r="AG198" s="100"/>
      <c r="AH198" s="100"/>
      <c r="AI198" s="100"/>
      <c r="AJ198" s="101"/>
    </row>
    <row r="199" spans="1:36" x14ac:dyDescent="0.25">
      <c r="A199" s="97"/>
      <c r="B199" s="97"/>
      <c r="C199" s="100"/>
      <c r="D199" s="100"/>
      <c r="E199" s="100"/>
      <c r="F199" s="100"/>
      <c r="G199" s="109"/>
      <c r="H199" s="112"/>
      <c r="I199" s="100"/>
      <c r="J199" s="100"/>
      <c r="K199" s="100"/>
      <c r="L199" s="100"/>
      <c r="M199" s="100"/>
      <c r="N199" s="100"/>
      <c r="O199" s="100"/>
      <c r="P199" s="100"/>
      <c r="Q199" s="100"/>
      <c r="R199" s="100"/>
      <c r="S199" s="100"/>
      <c r="T199" s="100"/>
      <c r="U199" s="100"/>
      <c r="V199" s="100"/>
      <c r="W199" s="100"/>
      <c r="X199" s="100"/>
      <c r="Y199" s="100"/>
      <c r="Z199" s="100"/>
      <c r="AA199" s="100"/>
      <c r="AB199" s="100"/>
      <c r="AC199" s="100"/>
      <c r="AD199" s="100"/>
      <c r="AE199" s="100"/>
      <c r="AF199" s="100"/>
      <c r="AG199" s="100"/>
      <c r="AH199" s="100"/>
      <c r="AI199" s="100"/>
      <c r="AJ199" s="101"/>
    </row>
    <row r="200" spans="1:36" x14ac:dyDescent="0.25">
      <c r="A200" s="97"/>
      <c r="B200" s="97"/>
      <c r="C200" s="100"/>
      <c r="D200" s="100"/>
      <c r="E200" s="100"/>
      <c r="F200" s="100"/>
      <c r="G200" s="109"/>
      <c r="H200" s="112"/>
      <c r="I200" s="100"/>
      <c r="J200" s="100"/>
      <c r="K200" s="100"/>
      <c r="L200" s="100"/>
      <c r="M200" s="100"/>
      <c r="N200" s="100"/>
      <c r="O200" s="100"/>
      <c r="P200" s="100"/>
      <c r="Q200" s="100"/>
      <c r="R200" s="100"/>
      <c r="S200" s="100"/>
      <c r="T200" s="100"/>
      <c r="U200" s="100"/>
      <c r="V200" s="100"/>
      <c r="W200" s="100"/>
      <c r="X200" s="100"/>
      <c r="Y200" s="100"/>
      <c r="Z200" s="100"/>
      <c r="AA200" s="100"/>
      <c r="AB200" s="100"/>
      <c r="AC200" s="100"/>
      <c r="AD200" s="100"/>
      <c r="AE200" s="100"/>
      <c r="AF200" s="100"/>
      <c r="AG200" s="100"/>
      <c r="AH200" s="100"/>
      <c r="AI200" s="100"/>
      <c r="AJ200" s="101"/>
    </row>
    <row r="201" spans="1:36" x14ac:dyDescent="0.25">
      <c r="A201" s="97"/>
      <c r="B201" s="97"/>
      <c r="C201" s="100"/>
      <c r="D201" s="100"/>
      <c r="E201" s="100"/>
      <c r="F201" s="100"/>
      <c r="G201" s="109"/>
      <c r="H201" s="112"/>
      <c r="I201" s="100"/>
      <c r="J201" s="100"/>
      <c r="K201" s="100"/>
      <c r="L201" s="100"/>
      <c r="M201" s="100"/>
      <c r="N201" s="100"/>
      <c r="O201" s="100"/>
      <c r="P201" s="100"/>
      <c r="Q201" s="100"/>
      <c r="R201" s="100"/>
      <c r="S201" s="100"/>
      <c r="T201" s="100"/>
      <c r="U201" s="100"/>
      <c r="V201" s="100"/>
      <c r="W201" s="100"/>
      <c r="X201" s="100"/>
      <c r="Y201" s="100"/>
      <c r="Z201" s="100"/>
      <c r="AA201" s="100"/>
      <c r="AB201" s="100"/>
      <c r="AC201" s="100"/>
      <c r="AD201" s="100"/>
      <c r="AE201" s="100"/>
      <c r="AF201" s="100"/>
      <c r="AG201" s="100"/>
      <c r="AH201" s="100"/>
      <c r="AI201" s="100"/>
      <c r="AJ201" s="101"/>
    </row>
    <row r="202" spans="1:36" x14ac:dyDescent="0.25">
      <c r="A202" s="97"/>
      <c r="B202" s="97"/>
      <c r="C202" s="100"/>
      <c r="D202" s="100"/>
      <c r="E202" s="100"/>
      <c r="F202" s="100"/>
      <c r="G202" s="109"/>
      <c r="H202" s="112"/>
      <c r="I202" s="100"/>
      <c r="J202" s="100"/>
      <c r="K202" s="100"/>
      <c r="L202" s="100"/>
      <c r="M202" s="100"/>
      <c r="N202" s="100"/>
      <c r="O202" s="100"/>
      <c r="P202" s="100"/>
      <c r="Q202" s="100"/>
      <c r="R202" s="100"/>
      <c r="S202" s="100"/>
      <c r="T202" s="100"/>
      <c r="U202" s="100"/>
      <c r="V202" s="100"/>
      <c r="W202" s="100"/>
      <c r="X202" s="100"/>
      <c r="Y202" s="100"/>
      <c r="Z202" s="100"/>
      <c r="AA202" s="100"/>
      <c r="AB202" s="100"/>
      <c r="AC202" s="100"/>
      <c r="AD202" s="100"/>
      <c r="AE202" s="100"/>
      <c r="AF202" s="100"/>
      <c r="AG202" s="100"/>
      <c r="AH202" s="100"/>
      <c r="AI202" s="100"/>
      <c r="AJ202" s="101"/>
    </row>
    <row r="203" spans="1:36" x14ac:dyDescent="0.25">
      <c r="A203" s="97"/>
      <c r="B203" s="97"/>
      <c r="C203" s="100"/>
      <c r="D203" s="100"/>
      <c r="E203" s="100"/>
      <c r="F203" s="100"/>
      <c r="G203" s="109"/>
      <c r="H203" s="112"/>
      <c r="I203" s="100"/>
      <c r="J203" s="100"/>
      <c r="K203" s="100"/>
      <c r="L203" s="100"/>
      <c r="M203" s="100"/>
      <c r="N203" s="100"/>
      <c r="O203" s="100"/>
      <c r="P203" s="100"/>
      <c r="Q203" s="100"/>
      <c r="R203" s="100"/>
      <c r="S203" s="100"/>
      <c r="T203" s="100"/>
      <c r="U203" s="100"/>
      <c r="V203" s="100"/>
      <c r="W203" s="100"/>
      <c r="X203" s="100"/>
      <c r="Y203" s="100"/>
      <c r="Z203" s="100"/>
      <c r="AA203" s="100"/>
      <c r="AB203" s="100"/>
      <c r="AC203" s="100"/>
      <c r="AD203" s="100"/>
      <c r="AE203" s="100"/>
      <c r="AF203" s="100"/>
      <c r="AG203" s="100"/>
      <c r="AH203" s="100"/>
      <c r="AI203" s="100"/>
      <c r="AJ203" s="101"/>
    </row>
    <row r="204" spans="1:36" x14ac:dyDescent="0.25">
      <c r="A204" s="97"/>
      <c r="B204" s="97"/>
      <c r="C204" s="100"/>
      <c r="D204" s="100"/>
      <c r="E204" s="100"/>
      <c r="F204" s="100"/>
      <c r="G204" s="109"/>
      <c r="H204" s="112"/>
      <c r="I204" s="100"/>
      <c r="J204" s="100"/>
      <c r="K204" s="100"/>
      <c r="L204" s="100"/>
      <c r="M204" s="100"/>
      <c r="N204" s="100"/>
      <c r="O204" s="100"/>
      <c r="P204" s="100"/>
      <c r="Q204" s="100"/>
      <c r="R204" s="100"/>
      <c r="S204" s="100"/>
      <c r="T204" s="100"/>
      <c r="U204" s="100"/>
      <c r="V204" s="100"/>
      <c r="W204" s="100"/>
      <c r="X204" s="100"/>
      <c r="Y204" s="100"/>
      <c r="Z204" s="100"/>
      <c r="AA204" s="100"/>
      <c r="AB204" s="100"/>
      <c r="AC204" s="100"/>
      <c r="AD204" s="100"/>
      <c r="AE204" s="100"/>
      <c r="AF204" s="100"/>
      <c r="AG204" s="100"/>
      <c r="AH204" s="100"/>
      <c r="AI204" s="100"/>
      <c r="AJ204" s="101"/>
    </row>
    <row r="205" spans="1:36" x14ac:dyDescent="0.25">
      <c r="A205" s="97"/>
      <c r="B205" s="97"/>
      <c r="C205" s="100"/>
      <c r="D205" s="100"/>
      <c r="E205" s="100"/>
      <c r="F205" s="100"/>
      <c r="G205" s="109"/>
      <c r="H205" s="112"/>
      <c r="I205" s="100"/>
      <c r="J205" s="100"/>
      <c r="K205" s="100"/>
      <c r="L205" s="100"/>
      <c r="M205" s="100"/>
      <c r="N205" s="100"/>
      <c r="O205" s="100"/>
      <c r="P205" s="100"/>
      <c r="Q205" s="100"/>
      <c r="R205" s="100"/>
      <c r="S205" s="100"/>
      <c r="T205" s="100"/>
      <c r="U205" s="100"/>
      <c r="V205" s="100"/>
      <c r="W205" s="100"/>
      <c r="X205" s="100"/>
      <c r="Y205" s="100"/>
      <c r="Z205" s="100"/>
      <c r="AA205" s="100"/>
      <c r="AB205" s="100"/>
      <c r="AC205" s="100"/>
      <c r="AD205" s="100"/>
      <c r="AE205" s="100"/>
      <c r="AF205" s="100"/>
      <c r="AG205" s="100"/>
      <c r="AH205" s="100"/>
      <c r="AI205" s="100"/>
      <c r="AJ205" s="101"/>
    </row>
    <row r="206" spans="1:36" x14ac:dyDescent="0.25">
      <c r="A206" s="97"/>
      <c r="B206" s="97"/>
      <c r="C206" s="100"/>
      <c r="D206" s="100"/>
      <c r="E206" s="100"/>
      <c r="F206" s="100"/>
      <c r="G206" s="109"/>
      <c r="H206" s="112"/>
      <c r="I206" s="100"/>
      <c r="J206" s="100"/>
      <c r="K206" s="100"/>
      <c r="L206" s="100"/>
      <c r="M206" s="100"/>
      <c r="N206" s="100"/>
      <c r="O206" s="100"/>
      <c r="P206" s="100"/>
      <c r="Q206" s="100"/>
      <c r="R206" s="100"/>
      <c r="S206" s="100"/>
      <c r="T206" s="100"/>
      <c r="U206" s="100"/>
      <c r="V206" s="100"/>
      <c r="W206" s="100"/>
      <c r="X206" s="100"/>
      <c r="Y206" s="100"/>
      <c r="Z206" s="100"/>
      <c r="AA206" s="100"/>
      <c r="AB206" s="100"/>
      <c r="AC206" s="100"/>
      <c r="AD206" s="100"/>
      <c r="AE206" s="100"/>
      <c r="AF206" s="100"/>
      <c r="AG206" s="100"/>
      <c r="AH206" s="100"/>
      <c r="AI206" s="100"/>
      <c r="AJ206" s="101"/>
    </row>
    <row r="207" spans="1:36" x14ac:dyDescent="0.25">
      <c r="A207" s="97"/>
      <c r="B207" s="97"/>
      <c r="C207" s="100"/>
      <c r="D207" s="100"/>
      <c r="E207" s="100"/>
      <c r="F207" s="100"/>
      <c r="G207" s="109"/>
      <c r="H207" s="112"/>
      <c r="I207" s="100"/>
      <c r="J207" s="100"/>
      <c r="K207" s="100"/>
      <c r="L207" s="100"/>
      <c r="M207" s="100"/>
      <c r="N207" s="100"/>
      <c r="O207" s="100"/>
      <c r="P207" s="100"/>
      <c r="Q207" s="100"/>
      <c r="R207" s="100"/>
      <c r="S207" s="100"/>
      <c r="T207" s="100"/>
      <c r="U207" s="100"/>
      <c r="V207" s="100"/>
      <c r="W207" s="100"/>
      <c r="X207" s="100"/>
      <c r="Y207" s="100"/>
      <c r="Z207" s="100"/>
      <c r="AA207" s="100"/>
      <c r="AB207" s="100"/>
      <c r="AC207" s="100"/>
      <c r="AD207" s="100"/>
      <c r="AE207" s="100"/>
      <c r="AF207" s="100"/>
      <c r="AG207" s="100"/>
      <c r="AH207" s="100"/>
      <c r="AI207" s="100"/>
      <c r="AJ207" s="101"/>
    </row>
    <row r="208" spans="1:36" x14ac:dyDescent="0.25">
      <c r="A208" s="97"/>
      <c r="B208" s="97"/>
      <c r="C208" s="100"/>
      <c r="D208" s="100"/>
      <c r="E208" s="100"/>
      <c r="F208" s="100"/>
      <c r="G208" s="109"/>
      <c r="H208" s="112"/>
      <c r="I208" s="100"/>
      <c r="J208" s="100"/>
      <c r="K208" s="100"/>
      <c r="L208" s="100"/>
      <c r="M208" s="100"/>
      <c r="N208" s="100"/>
      <c r="O208" s="100"/>
      <c r="P208" s="100"/>
      <c r="Q208" s="100"/>
      <c r="R208" s="100"/>
      <c r="S208" s="100"/>
      <c r="T208" s="100"/>
      <c r="U208" s="100"/>
      <c r="V208" s="100"/>
      <c r="W208" s="100"/>
      <c r="X208" s="100"/>
      <c r="Y208" s="100"/>
      <c r="Z208" s="100"/>
      <c r="AA208" s="100"/>
      <c r="AB208" s="100"/>
      <c r="AC208" s="100"/>
      <c r="AD208" s="100"/>
      <c r="AE208" s="100"/>
      <c r="AF208" s="100"/>
      <c r="AG208" s="100"/>
      <c r="AH208" s="100"/>
      <c r="AI208" s="100"/>
      <c r="AJ208" s="101"/>
    </row>
    <row r="209" spans="1:36" x14ac:dyDescent="0.25">
      <c r="A209" s="97"/>
      <c r="B209" s="97"/>
      <c r="C209" s="100"/>
      <c r="D209" s="100"/>
      <c r="E209" s="100"/>
      <c r="F209" s="100"/>
      <c r="G209" s="109"/>
      <c r="H209" s="112"/>
      <c r="I209" s="100"/>
      <c r="J209" s="100"/>
      <c r="K209" s="100"/>
      <c r="L209" s="100"/>
      <c r="M209" s="100"/>
      <c r="N209" s="100"/>
      <c r="O209" s="100"/>
      <c r="P209" s="100"/>
      <c r="Q209" s="100"/>
      <c r="R209" s="100"/>
      <c r="S209" s="100"/>
      <c r="T209" s="100"/>
      <c r="U209" s="100"/>
      <c r="V209" s="100"/>
      <c r="W209" s="100"/>
      <c r="X209" s="100"/>
      <c r="Y209" s="100"/>
      <c r="Z209" s="100"/>
      <c r="AA209" s="100"/>
      <c r="AB209" s="100"/>
      <c r="AC209" s="100"/>
      <c r="AD209" s="100"/>
      <c r="AE209" s="100"/>
      <c r="AF209" s="100"/>
      <c r="AG209" s="100"/>
      <c r="AH209" s="100"/>
      <c r="AI209" s="100"/>
      <c r="AJ209" s="101"/>
    </row>
    <row r="210" spans="1:36" x14ac:dyDescent="0.25">
      <c r="A210" s="97"/>
      <c r="B210" s="97"/>
      <c r="C210" s="100"/>
      <c r="D210" s="100"/>
      <c r="E210" s="100"/>
      <c r="F210" s="100"/>
      <c r="G210" s="109"/>
      <c r="H210" s="112"/>
      <c r="I210" s="100"/>
      <c r="J210" s="100"/>
      <c r="K210" s="100"/>
      <c r="L210" s="100"/>
      <c r="M210" s="100"/>
      <c r="N210" s="100"/>
      <c r="O210" s="100"/>
      <c r="P210" s="100"/>
      <c r="Q210" s="100"/>
      <c r="R210" s="100"/>
      <c r="S210" s="100"/>
      <c r="T210" s="100"/>
      <c r="U210" s="100"/>
      <c r="V210" s="100"/>
      <c r="W210" s="100"/>
      <c r="X210" s="100"/>
      <c r="Y210" s="100"/>
      <c r="Z210" s="100"/>
      <c r="AA210" s="100"/>
      <c r="AB210" s="100"/>
      <c r="AC210" s="100"/>
      <c r="AD210" s="100"/>
      <c r="AE210" s="100"/>
      <c r="AF210" s="100"/>
      <c r="AG210" s="100"/>
      <c r="AH210" s="100"/>
      <c r="AI210" s="100"/>
      <c r="AJ210" s="101"/>
    </row>
    <row r="211" spans="1:36" x14ac:dyDescent="0.25">
      <c r="A211" s="97"/>
      <c r="B211" s="97"/>
      <c r="C211" s="100"/>
      <c r="D211" s="100"/>
      <c r="E211" s="100"/>
      <c r="F211" s="100"/>
      <c r="G211" s="109"/>
      <c r="H211" s="112"/>
      <c r="I211" s="100"/>
      <c r="J211" s="100"/>
      <c r="K211" s="100"/>
      <c r="L211" s="100"/>
      <c r="M211" s="100"/>
      <c r="N211" s="100"/>
      <c r="O211" s="100"/>
      <c r="P211" s="100"/>
      <c r="Q211" s="100"/>
      <c r="R211" s="100"/>
      <c r="S211" s="100"/>
      <c r="T211" s="100"/>
      <c r="U211" s="100"/>
      <c r="V211" s="100"/>
      <c r="W211" s="100"/>
      <c r="X211" s="100"/>
      <c r="Y211" s="100"/>
      <c r="Z211" s="100"/>
      <c r="AA211" s="100"/>
      <c r="AB211" s="100"/>
      <c r="AC211" s="100"/>
      <c r="AD211" s="100"/>
      <c r="AE211" s="100"/>
      <c r="AF211" s="100"/>
      <c r="AG211" s="100"/>
      <c r="AH211" s="100"/>
      <c r="AI211" s="100"/>
      <c r="AJ211" s="101"/>
    </row>
    <row r="212" spans="1:36" x14ac:dyDescent="0.25">
      <c r="A212" s="97"/>
      <c r="B212" s="97"/>
      <c r="C212" s="100"/>
      <c r="D212" s="100"/>
      <c r="E212" s="100"/>
      <c r="F212" s="100"/>
      <c r="G212" s="109"/>
      <c r="H212" s="112"/>
      <c r="I212" s="100"/>
      <c r="J212" s="100"/>
      <c r="K212" s="100"/>
      <c r="L212" s="100"/>
      <c r="M212" s="100"/>
      <c r="N212" s="100"/>
      <c r="O212" s="100"/>
      <c r="P212" s="100"/>
      <c r="Q212" s="100"/>
      <c r="R212" s="100"/>
      <c r="S212" s="100"/>
      <c r="T212" s="100"/>
      <c r="U212" s="100"/>
      <c r="V212" s="100"/>
      <c r="W212" s="100"/>
      <c r="X212" s="100"/>
      <c r="Y212" s="100"/>
      <c r="Z212" s="100"/>
      <c r="AA212" s="100"/>
      <c r="AB212" s="100"/>
      <c r="AC212" s="100"/>
      <c r="AD212" s="100"/>
      <c r="AE212" s="100"/>
      <c r="AF212" s="100"/>
      <c r="AG212" s="100"/>
      <c r="AH212" s="100"/>
      <c r="AI212" s="100"/>
      <c r="AJ212" s="101"/>
    </row>
    <row r="213" spans="1:36" x14ac:dyDescent="0.25">
      <c r="A213" s="97"/>
      <c r="B213" s="97"/>
      <c r="C213" s="100"/>
      <c r="D213" s="100"/>
      <c r="E213" s="100"/>
      <c r="F213" s="100"/>
      <c r="G213" s="109"/>
      <c r="H213" s="112"/>
      <c r="I213" s="100"/>
      <c r="J213" s="100"/>
      <c r="K213" s="100"/>
      <c r="L213" s="100"/>
      <c r="M213" s="100"/>
      <c r="N213" s="100"/>
      <c r="O213" s="100"/>
      <c r="P213" s="100"/>
      <c r="Q213" s="100"/>
      <c r="R213" s="100"/>
      <c r="S213" s="100"/>
      <c r="T213" s="100"/>
      <c r="U213" s="100"/>
      <c r="V213" s="100"/>
      <c r="W213" s="100"/>
      <c r="X213" s="100"/>
      <c r="Y213" s="100"/>
      <c r="Z213" s="100"/>
      <c r="AA213" s="100"/>
      <c r="AB213" s="100"/>
      <c r="AC213" s="100"/>
      <c r="AD213" s="100"/>
      <c r="AE213" s="100"/>
      <c r="AF213" s="100"/>
      <c r="AG213" s="100"/>
      <c r="AH213" s="100"/>
      <c r="AI213" s="100"/>
      <c r="AJ213" s="101"/>
    </row>
    <row r="214" spans="1:36" x14ac:dyDescent="0.25">
      <c r="A214" s="97"/>
      <c r="B214" s="97"/>
      <c r="C214" s="100"/>
      <c r="D214" s="100"/>
      <c r="E214" s="100"/>
      <c r="F214" s="100"/>
      <c r="G214" s="109"/>
      <c r="H214" s="112"/>
      <c r="I214" s="100"/>
      <c r="J214" s="100"/>
      <c r="K214" s="100"/>
      <c r="L214" s="100"/>
      <c r="M214" s="100"/>
      <c r="N214" s="100"/>
      <c r="O214" s="100"/>
      <c r="P214" s="100"/>
      <c r="Q214" s="100"/>
      <c r="R214" s="100"/>
      <c r="S214" s="100"/>
      <c r="T214" s="100"/>
      <c r="U214" s="100"/>
      <c r="V214" s="100"/>
      <c r="W214" s="100"/>
      <c r="X214" s="100"/>
      <c r="Y214" s="100"/>
      <c r="Z214" s="100"/>
      <c r="AA214" s="100"/>
      <c r="AB214" s="100"/>
      <c r="AC214" s="100"/>
      <c r="AD214" s="100"/>
      <c r="AE214" s="100"/>
      <c r="AF214" s="100"/>
      <c r="AG214" s="100"/>
      <c r="AH214" s="100"/>
      <c r="AI214" s="100"/>
      <c r="AJ214" s="101"/>
    </row>
    <row r="215" spans="1:36" x14ac:dyDescent="0.25">
      <c r="A215" s="97"/>
      <c r="B215" s="97"/>
      <c r="C215" s="100"/>
      <c r="D215" s="100"/>
      <c r="E215" s="100"/>
      <c r="F215" s="100"/>
      <c r="G215" s="109"/>
      <c r="H215" s="112"/>
      <c r="I215" s="100"/>
      <c r="J215" s="100"/>
      <c r="K215" s="100"/>
      <c r="L215" s="100"/>
      <c r="M215" s="100"/>
      <c r="N215" s="100"/>
      <c r="O215" s="100"/>
      <c r="P215" s="100"/>
      <c r="Q215" s="100"/>
      <c r="R215" s="100"/>
      <c r="S215" s="100"/>
      <c r="T215" s="100"/>
      <c r="U215" s="100"/>
      <c r="V215" s="100"/>
      <c r="W215" s="100"/>
      <c r="X215" s="100"/>
      <c r="Y215" s="100"/>
      <c r="Z215" s="100"/>
      <c r="AA215" s="100"/>
      <c r="AB215" s="100"/>
      <c r="AC215" s="100"/>
      <c r="AD215" s="100"/>
      <c r="AE215" s="100"/>
      <c r="AF215" s="100"/>
      <c r="AG215" s="100"/>
      <c r="AH215" s="100"/>
      <c r="AI215" s="100"/>
      <c r="AJ215" s="101"/>
    </row>
    <row r="216" spans="1:36" x14ac:dyDescent="0.25">
      <c r="A216" s="97"/>
      <c r="B216" s="97"/>
      <c r="C216" s="100"/>
      <c r="D216" s="100"/>
      <c r="E216" s="100"/>
      <c r="F216" s="100"/>
      <c r="G216" s="109"/>
      <c r="H216" s="112"/>
      <c r="I216" s="100"/>
      <c r="J216" s="100"/>
      <c r="K216" s="100"/>
      <c r="L216" s="100"/>
      <c r="M216" s="100"/>
      <c r="N216" s="100"/>
      <c r="O216" s="100"/>
      <c r="P216" s="100"/>
      <c r="Q216" s="100"/>
      <c r="R216" s="100"/>
      <c r="S216" s="100"/>
      <c r="T216" s="100"/>
      <c r="U216" s="100"/>
      <c r="V216" s="100"/>
      <c r="W216" s="100"/>
      <c r="X216" s="100"/>
      <c r="Y216" s="100"/>
      <c r="Z216" s="100"/>
      <c r="AA216" s="100"/>
      <c r="AB216" s="100"/>
      <c r="AC216" s="100"/>
      <c r="AD216" s="100"/>
      <c r="AE216" s="100"/>
      <c r="AF216" s="100"/>
      <c r="AG216" s="100"/>
      <c r="AH216" s="100"/>
      <c r="AI216" s="100"/>
      <c r="AJ216" s="101"/>
    </row>
    <row r="217" spans="1:36" x14ac:dyDescent="0.25">
      <c r="A217" s="97"/>
      <c r="B217" s="97"/>
      <c r="C217" s="100"/>
      <c r="D217" s="100"/>
      <c r="E217" s="100"/>
      <c r="F217" s="100"/>
      <c r="G217" s="109"/>
      <c r="H217" s="112"/>
      <c r="I217" s="100"/>
      <c r="J217" s="100"/>
      <c r="K217" s="100"/>
      <c r="L217" s="100"/>
      <c r="M217" s="100"/>
      <c r="N217" s="100"/>
      <c r="O217" s="100"/>
      <c r="P217" s="100"/>
      <c r="Q217" s="100"/>
      <c r="R217" s="100"/>
      <c r="S217" s="100"/>
      <c r="T217" s="100"/>
      <c r="U217" s="100"/>
      <c r="V217" s="100"/>
      <c r="W217" s="100"/>
      <c r="X217" s="100"/>
      <c r="Y217" s="100"/>
      <c r="Z217" s="100"/>
      <c r="AA217" s="100"/>
      <c r="AB217" s="100"/>
      <c r="AC217" s="100"/>
      <c r="AD217" s="100"/>
      <c r="AE217" s="100"/>
      <c r="AF217" s="100"/>
      <c r="AG217" s="100"/>
      <c r="AH217" s="100"/>
      <c r="AI217" s="100"/>
      <c r="AJ217" s="101"/>
    </row>
    <row r="218" spans="1:36" x14ac:dyDescent="0.25">
      <c r="A218" s="97"/>
      <c r="B218" s="97"/>
      <c r="C218" s="100"/>
      <c r="D218" s="100"/>
      <c r="E218" s="100"/>
      <c r="F218" s="100"/>
      <c r="G218" s="109"/>
      <c r="H218" s="112"/>
      <c r="I218" s="100"/>
      <c r="J218" s="100"/>
      <c r="K218" s="100"/>
      <c r="L218" s="100"/>
      <c r="M218" s="100"/>
      <c r="N218" s="100"/>
      <c r="O218" s="100"/>
      <c r="P218" s="100"/>
      <c r="Q218" s="100"/>
      <c r="R218" s="100"/>
      <c r="S218" s="100"/>
      <c r="T218" s="100"/>
      <c r="U218" s="100"/>
      <c r="V218" s="100"/>
      <c r="W218" s="100"/>
      <c r="X218" s="100"/>
      <c r="Y218" s="100"/>
      <c r="Z218" s="100"/>
      <c r="AA218" s="100"/>
      <c r="AB218" s="100"/>
      <c r="AC218" s="100"/>
      <c r="AD218" s="100"/>
      <c r="AE218" s="100"/>
      <c r="AF218" s="100"/>
      <c r="AG218" s="100"/>
      <c r="AH218" s="100"/>
      <c r="AI218" s="100"/>
      <c r="AJ218" s="101"/>
    </row>
    <row r="219" spans="1:36" x14ac:dyDescent="0.25">
      <c r="A219" s="97"/>
      <c r="B219" s="97"/>
      <c r="C219" s="100"/>
      <c r="D219" s="100"/>
      <c r="E219" s="100"/>
      <c r="F219" s="100"/>
      <c r="G219" s="109"/>
      <c r="H219" s="112"/>
      <c r="I219" s="100"/>
      <c r="J219" s="100"/>
      <c r="K219" s="100"/>
      <c r="L219" s="100"/>
      <c r="M219" s="100"/>
      <c r="N219" s="100"/>
      <c r="O219" s="100"/>
      <c r="P219" s="100"/>
      <c r="Q219" s="100"/>
      <c r="R219" s="100"/>
      <c r="S219" s="100"/>
      <c r="T219" s="100"/>
      <c r="U219" s="100"/>
      <c r="V219" s="100"/>
      <c r="W219" s="100"/>
      <c r="X219" s="100"/>
      <c r="Y219" s="100"/>
      <c r="Z219" s="100"/>
      <c r="AA219" s="100"/>
      <c r="AB219" s="100"/>
      <c r="AC219" s="100"/>
      <c r="AD219" s="100"/>
      <c r="AE219" s="100"/>
      <c r="AF219" s="100"/>
      <c r="AG219" s="100"/>
      <c r="AH219" s="100"/>
      <c r="AI219" s="100"/>
      <c r="AJ219" s="101"/>
    </row>
    <row r="220" spans="1:36" x14ac:dyDescent="0.25">
      <c r="A220" s="97"/>
      <c r="B220" s="97"/>
      <c r="C220" s="100"/>
      <c r="D220" s="100"/>
      <c r="E220" s="100"/>
      <c r="F220" s="100"/>
      <c r="G220" s="109"/>
      <c r="H220" s="112"/>
      <c r="I220" s="100"/>
      <c r="J220" s="100"/>
      <c r="K220" s="100"/>
      <c r="L220" s="100"/>
      <c r="M220" s="100"/>
      <c r="N220" s="100"/>
      <c r="O220" s="100"/>
      <c r="P220" s="100"/>
      <c r="Q220" s="100"/>
      <c r="R220" s="100"/>
      <c r="S220" s="100"/>
      <c r="T220" s="100"/>
      <c r="U220" s="100"/>
      <c r="V220" s="100"/>
      <c r="W220" s="100"/>
      <c r="X220" s="100"/>
      <c r="Y220" s="100"/>
      <c r="Z220" s="100"/>
      <c r="AA220" s="100"/>
      <c r="AB220" s="100"/>
      <c r="AC220" s="100"/>
      <c r="AD220" s="100"/>
      <c r="AE220" s="100"/>
      <c r="AF220" s="100"/>
      <c r="AG220" s="100"/>
      <c r="AH220" s="100"/>
      <c r="AI220" s="100"/>
      <c r="AJ220" s="101"/>
    </row>
    <row r="221" spans="1:36" x14ac:dyDescent="0.25">
      <c r="A221" s="97"/>
      <c r="B221" s="97"/>
      <c r="C221" s="100"/>
      <c r="D221" s="100"/>
      <c r="E221" s="100"/>
      <c r="F221" s="100"/>
      <c r="G221" s="109"/>
      <c r="H221" s="112"/>
      <c r="I221" s="100"/>
      <c r="J221" s="100"/>
      <c r="K221" s="100"/>
      <c r="L221" s="100"/>
      <c r="M221" s="100"/>
      <c r="N221" s="100"/>
      <c r="O221" s="100"/>
      <c r="P221" s="100"/>
      <c r="Q221" s="100"/>
      <c r="R221" s="100"/>
      <c r="S221" s="100"/>
      <c r="T221" s="100"/>
      <c r="U221" s="100"/>
      <c r="V221" s="100"/>
      <c r="W221" s="100"/>
      <c r="X221" s="100"/>
      <c r="Y221" s="100"/>
      <c r="Z221" s="100"/>
      <c r="AA221" s="100"/>
      <c r="AB221" s="100"/>
      <c r="AC221" s="100"/>
      <c r="AD221" s="100"/>
      <c r="AE221" s="100"/>
      <c r="AF221" s="100"/>
      <c r="AG221" s="100"/>
      <c r="AH221" s="100"/>
      <c r="AI221" s="100"/>
      <c r="AJ221" s="101"/>
    </row>
    <row r="222" spans="1:36" x14ac:dyDescent="0.25">
      <c r="A222" s="97"/>
      <c r="B222" s="97"/>
      <c r="C222" s="100"/>
      <c r="D222" s="100"/>
      <c r="E222" s="100"/>
      <c r="F222" s="100"/>
      <c r="G222" s="109"/>
      <c r="H222" s="112"/>
      <c r="I222" s="100"/>
      <c r="J222" s="100"/>
      <c r="K222" s="100"/>
      <c r="L222" s="100"/>
      <c r="M222" s="100"/>
      <c r="N222" s="100"/>
      <c r="O222" s="100"/>
      <c r="P222" s="100"/>
      <c r="Q222" s="100"/>
      <c r="R222" s="100"/>
      <c r="S222" s="100"/>
      <c r="T222" s="100"/>
      <c r="U222" s="100"/>
      <c r="V222" s="100"/>
      <c r="W222" s="100"/>
      <c r="X222" s="100"/>
      <c r="Y222" s="100"/>
      <c r="Z222" s="100"/>
      <c r="AA222" s="100"/>
      <c r="AB222" s="100"/>
      <c r="AC222" s="100"/>
      <c r="AD222" s="100"/>
      <c r="AE222" s="100"/>
      <c r="AF222" s="100"/>
      <c r="AG222" s="100"/>
      <c r="AH222" s="100"/>
      <c r="AI222" s="100"/>
      <c r="AJ222" s="101"/>
    </row>
    <row r="223" spans="1:36" x14ac:dyDescent="0.25">
      <c r="A223" s="97"/>
      <c r="B223" s="97"/>
      <c r="C223" s="100"/>
      <c r="D223" s="100"/>
      <c r="E223" s="100"/>
      <c r="F223" s="100"/>
      <c r="G223" s="109"/>
      <c r="H223" s="112"/>
      <c r="I223" s="100"/>
      <c r="J223" s="100"/>
      <c r="K223" s="100"/>
      <c r="L223" s="100"/>
      <c r="M223" s="100"/>
      <c r="N223" s="100"/>
      <c r="O223" s="100"/>
      <c r="P223" s="100"/>
      <c r="Q223" s="100"/>
      <c r="R223" s="100"/>
      <c r="S223" s="100"/>
      <c r="T223" s="100"/>
      <c r="U223" s="100"/>
      <c r="V223" s="100"/>
      <c r="W223" s="100"/>
      <c r="X223" s="100"/>
      <c r="Y223" s="100"/>
      <c r="Z223" s="100"/>
      <c r="AA223" s="100"/>
      <c r="AB223" s="100"/>
      <c r="AC223" s="100"/>
      <c r="AD223" s="100"/>
      <c r="AE223" s="100"/>
      <c r="AF223" s="100"/>
      <c r="AG223" s="100"/>
      <c r="AH223" s="100"/>
      <c r="AI223" s="100"/>
      <c r="AJ223" s="101"/>
    </row>
    <row r="224" spans="1:36" x14ac:dyDescent="0.25">
      <c r="A224" s="97"/>
      <c r="B224" s="97"/>
      <c r="C224" s="100"/>
      <c r="D224" s="100"/>
      <c r="E224" s="100"/>
      <c r="F224" s="100"/>
      <c r="G224" s="109"/>
      <c r="H224" s="112"/>
      <c r="I224" s="100"/>
      <c r="J224" s="100"/>
      <c r="K224" s="100"/>
      <c r="L224" s="100"/>
      <c r="M224" s="100"/>
      <c r="N224" s="100"/>
      <c r="O224" s="100"/>
      <c r="P224" s="100"/>
      <c r="Q224" s="100"/>
      <c r="R224" s="100"/>
      <c r="S224" s="100"/>
      <c r="T224" s="100"/>
      <c r="U224" s="100"/>
      <c r="V224" s="100"/>
      <c r="W224" s="100"/>
      <c r="X224" s="100"/>
      <c r="Y224" s="100"/>
      <c r="Z224" s="100"/>
      <c r="AA224" s="100"/>
      <c r="AB224" s="100"/>
      <c r="AC224" s="100"/>
      <c r="AD224" s="100"/>
      <c r="AE224" s="100"/>
      <c r="AF224" s="100"/>
      <c r="AG224" s="100"/>
      <c r="AH224" s="100"/>
      <c r="AI224" s="100"/>
      <c r="AJ224" s="101"/>
    </row>
    <row r="225" spans="1:36" x14ac:dyDescent="0.25">
      <c r="A225" s="97"/>
      <c r="B225" s="97"/>
      <c r="C225" s="100"/>
      <c r="D225" s="100"/>
      <c r="E225" s="100"/>
      <c r="F225" s="100"/>
      <c r="G225" s="109"/>
      <c r="H225" s="112"/>
      <c r="I225" s="100"/>
      <c r="J225" s="100"/>
      <c r="K225" s="100"/>
      <c r="L225" s="100"/>
      <c r="M225" s="100"/>
      <c r="N225" s="100"/>
      <c r="O225" s="100"/>
      <c r="P225" s="100"/>
      <c r="Q225" s="100"/>
      <c r="R225" s="100"/>
      <c r="S225" s="100"/>
      <c r="T225" s="100"/>
      <c r="U225" s="100"/>
      <c r="V225" s="100"/>
      <c r="W225" s="100"/>
      <c r="X225" s="100"/>
      <c r="Y225" s="100"/>
      <c r="Z225" s="100"/>
      <c r="AA225" s="100"/>
      <c r="AB225" s="100"/>
      <c r="AC225" s="100"/>
      <c r="AD225" s="100"/>
      <c r="AE225" s="100"/>
      <c r="AF225" s="100"/>
      <c r="AG225" s="100"/>
      <c r="AH225" s="100"/>
      <c r="AI225" s="100"/>
      <c r="AJ225" s="101"/>
    </row>
    <row r="226" spans="1:36" x14ac:dyDescent="0.25">
      <c r="A226" s="97"/>
      <c r="B226" s="97"/>
      <c r="C226" s="100"/>
      <c r="D226" s="100"/>
      <c r="E226" s="100"/>
      <c r="F226" s="100"/>
      <c r="G226" s="109"/>
      <c r="H226" s="112"/>
      <c r="I226" s="100"/>
      <c r="J226" s="100"/>
      <c r="K226" s="100"/>
      <c r="L226" s="100"/>
      <c r="M226" s="100"/>
      <c r="N226" s="100"/>
      <c r="O226" s="100"/>
      <c r="P226" s="100"/>
      <c r="Q226" s="100"/>
      <c r="R226" s="100"/>
      <c r="S226" s="100"/>
      <c r="T226" s="100"/>
      <c r="U226" s="100"/>
      <c r="V226" s="100"/>
      <c r="W226" s="100"/>
      <c r="X226" s="100"/>
      <c r="Y226" s="100"/>
      <c r="Z226" s="100"/>
      <c r="AA226" s="100"/>
      <c r="AB226" s="100"/>
      <c r="AC226" s="100"/>
      <c r="AD226" s="100"/>
      <c r="AE226" s="100"/>
      <c r="AF226" s="100"/>
      <c r="AG226" s="100"/>
      <c r="AH226" s="100"/>
      <c r="AI226" s="100"/>
      <c r="AJ226" s="101"/>
    </row>
    <row r="227" spans="1:36" x14ac:dyDescent="0.25">
      <c r="A227" s="97"/>
      <c r="B227" s="97"/>
      <c r="C227" s="100"/>
      <c r="D227" s="100"/>
      <c r="E227" s="100"/>
      <c r="F227" s="100"/>
      <c r="G227" s="109"/>
      <c r="H227" s="112"/>
      <c r="I227" s="100"/>
      <c r="J227" s="100"/>
      <c r="K227" s="100"/>
      <c r="L227" s="100"/>
      <c r="M227" s="100"/>
      <c r="N227" s="100"/>
      <c r="O227" s="100"/>
      <c r="P227" s="100"/>
      <c r="Q227" s="100"/>
      <c r="R227" s="100"/>
      <c r="S227" s="100"/>
      <c r="T227" s="100"/>
      <c r="U227" s="100"/>
      <c r="V227" s="100"/>
      <c r="W227" s="100"/>
      <c r="X227" s="100"/>
      <c r="Y227" s="100"/>
      <c r="Z227" s="100"/>
      <c r="AA227" s="100"/>
      <c r="AB227" s="100"/>
      <c r="AC227" s="100"/>
      <c r="AD227" s="100"/>
      <c r="AE227" s="100"/>
      <c r="AF227" s="100"/>
      <c r="AG227" s="100"/>
      <c r="AH227" s="100"/>
      <c r="AI227" s="100"/>
      <c r="AJ227" s="101"/>
    </row>
    <row r="228" spans="1:36" x14ac:dyDescent="0.25">
      <c r="A228" s="97"/>
      <c r="B228" s="97"/>
      <c r="C228" s="100"/>
      <c r="D228" s="100"/>
      <c r="E228" s="100"/>
      <c r="F228" s="100"/>
      <c r="G228" s="109"/>
      <c r="H228" s="112"/>
      <c r="I228" s="100"/>
      <c r="J228" s="100"/>
      <c r="K228" s="100"/>
      <c r="L228" s="100"/>
      <c r="M228" s="100"/>
      <c r="N228" s="100"/>
      <c r="O228" s="100"/>
      <c r="P228" s="100"/>
      <c r="Q228" s="100"/>
      <c r="R228" s="100"/>
      <c r="S228" s="100"/>
      <c r="T228" s="100"/>
      <c r="U228" s="100"/>
      <c r="V228" s="100"/>
      <c r="W228" s="100"/>
      <c r="X228" s="100"/>
      <c r="Y228" s="100"/>
      <c r="Z228" s="100"/>
      <c r="AA228" s="100"/>
      <c r="AB228" s="100"/>
      <c r="AC228" s="100"/>
      <c r="AD228" s="100"/>
      <c r="AE228" s="100"/>
      <c r="AF228" s="100"/>
      <c r="AG228" s="100"/>
      <c r="AH228" s="100"/>
      <c r="AI228" s="100"/>
      <c r="AJ228" s="101"/>
    </row>
    <row r="229" spans="1:36" x14ac:dyDescent="0.25">
      <c r="A229" s="97"/>
      <c r="B229" s="97"/>
      <c r="C229" s="100"/>
      <c r="D229" s="100"/>
      <c r="E229" s="100"/>
      <c r="F229" s="100"/>
      <c r="G229" s="109"/>
      <c r="H229" s="112"/>
      <c r="I229" s="100"/>
      <c r="J229" s="100"/>
      <c r="K229" s="100"/>
      <c r="L229" s="100"/>
      <c r="M229" s="100"/>
      <c r="N229" s="100"/>
      <c r="O229" s="100"/>
      <c r="P229" s="100"/>
      <c r="Q229" s="100"/>
      <c r="R229" s="100"/>
      <c r="S229" s="100"/>
      <c r="T229" s="100"/>
      <c r="U229" s="100"/>
      <c r="V229" s="100"/>
      <c r="W229" s="100"/>
      <c r="X229" s="100"/>
      <c r="Y229" s="100"/>
      <c r="Z229" s="100"/>
      <c r="AA229" s="100"/>
      <c r="AB229" s="100"/>
      <c r="AC229" s="100"/>
      <c r="AD229" s="100"/>
      <c r="AE229" s="100"/>
      <c r="AF229" s="100"/>
      <c r="AG229" s="100"/>
      <c r="AH229" s="100"/>
      <c r="AI229" s="100"/>
      <c r="AJ229" s="101"/>
    </row>
    <row r="230" spans="1:36" x14ac:dyDescent="0.25">
      <c r="A230" s="97"/>
      <c r="B230" s="97"/>
      <c r="C230" s="100"/>
      <c r="D230" s="100"/>
      <c r="E230" s="100"/>
      <c r="F230" s="100"/>
      <c r="G230" s="109"/>
      <c r="H230" s="112"/>
      <c r="I230" s="100"/>
      <c r="J230" s="100"/>
      <c r="K230" s="100"/>
      <c r="L230" s="100"/>
      <c r="M230" s="100"/>
      <c r="N230" s="100"/>
      <c r="O230" s="100"/>
      <c r="P230" s="100"/>
      <c r="Q230" s="100"/>
      <c r="R230" s="100"/>
      <c r="S230" s="100"/>
      <c r="T230" s="100"/>
      <c r="U230" s="100"/>
      <c r="V230" s="100"/>
      <c r="W230" s="100"/>
      <c r="X230" s="100"/>
      <c r="Y230" s="100"/>
      <c r="Z230" s="100"/>
      <c r="AA230" s="100"/>
      <c r="AB230" s="100"/>
      <c r="AC230" s="100"/>
      <c r="AD230" s="100"/>
      <c r="AE230" s="100"/>
      <c r="AF230" s="100"/>
      <c r="AG230" s="100"/>
      <c r="AH230" s="100"/>
      <c r="AI230" s="100"/>
      <c r="AJ230" s="101"/>
    </row>
    <row r="231" spans="1:36" x14ac:dyDescent="0.25">
      <c r="A231" s="97"/>
      <c r="B231" s="97"/>
      <c r="C231" s="100"/>
      <c r="D231" s="100"/>
      <c r="E231" s="100"/>
      <c r="F231" s="100"/>
      <c r="G231" s="109"/>
      <c r="H231" s="112"/>
      <c r="I231" s="100"/>
      <c r="J231" s="100"/>
      <c r="K231" s="100"/>
      <c r="L231" s="100"/>
      <c r="M231" s="100"/>
      <c r="N231" s="100"/>
      <c r="O231" s="100"/>
      <c r="P231" s="100"/>
      <c r="Q231" s="100"/>
      <c r="R231" s="100"/>
      <c r="S231" s="100"/>
      <c r="T231" s="100"/>
      <c r="U231" s="100"/>
      <c r="V231" s="100"/>
      <c r="W231" s="100"/>
      <c r="X231" s="100"/>
      <c r="Y231" s="100"/>
      <c r="Z231" s="100"/>
      <c r="AA231" s="100"/>
      <c r="AB231" s="100"/>
      <c r="AC231" s="100"/>
      <c r="AD231" s="100"/>
      <c r="AE231" s="100"/>
      <c r="AF231" s="100"/>
      <c r="AG231" s="100"/>
      <c r="AH231" s="100"/>
      <c r="AI231" s="100"/>
      <c r="AJ231" s="101"/>
    </row>
    <row r="232" spans="1:36" x14ac:dyDescent="0.25">
      <c r="A232" s="97"/>
      <c r="B232" s="97"/>
      <c r="C232" s="100"/>
      <c r="D232" s="100"/>
      <c r="E232" s="100"/>
      <c r="F232" s="100"/>
      <c r="G232" s="109"/>
      <c r="H232" s="112"/>
      <c r="I232" s="100"/>
      <c r="J232" s="100"/>
      <c r="K232" s="100"/>
      <c r="L232" s="100"/>
      <c r="M232" s="100"/>
      <c r="N232" s="100"/>
      <c r="O232" s="100"/>
      <c r="P232" s="100"/>
      <c r="Q232" s="100"/>
      <c r="R232" s="100"/>
      <c r="S232" s="100"/>
      <c r="T232" s="100"/>
      <c r="U232" s="100"/>
      <c r="V232" s="100"/>
      <c r="W232" s="100"/>
      <c r="X232" s="100"/>
      <c r="Y232" s="100"/>
      <c r="Z232" s="100"/>
      <c r="AA232" s="100"/>
      <c r="AB232" s="100"/>
      <c r="AC232" s="100"/>
      <c r="AD232" s="100"/>
      <c r="AE232" s="100"/>
      <c r="AF232" s="100"/>
      <c r="AG232" s="100"/>
      <c r="AH232" s="100"/>
      <c r="AI232" s="100"/>
      <c r="AJ232" s="101"/>
    </row>
    <row r="233" spans="1:36" x14ac:dyDescent="0.25">
      <c r="A233" s="97"/>
      <c r="B233" s="97"/>
      <c r="C233" s="100"/>
      <c r="D233" s="100"/>
      <c r="E233" s="100"/>
      <c r="F233" s="100"/>
      <c r="G233" s="109"/>
      <c r="H233" s="112"/>
      <c r="I233" s="100"/>
      <c r="J233" s="100"/>
      <c r="K233" s="100"/>
      <c r="L233" s="100"/>
      <c r="M233" s="100"/>
      <c r="N233" s="100"/>
      <c r="O233" s="100"/>
      <c r="P233" s="100"/>
      <c r="Q233" s="100"/>
      <c r="R233" s="100"/>
      <c r="S233" s="100"/>
      <c r="T233" s="100"/>
      <c r="U233" s="100"/>
      <c r="V233" s="100"/>
      <c r="W233" s="100"/>
      <c r="X233" s="100"/>
      <c r="Y233" s="100"/>
      <c r="Z233" s="100"/>
      <c r="AA233" s="100"/>
      <c r="AB233" s="100"/>
      <c r="AC233" s="100"/>
      <c r="AD233" s="100"/>
      <c r="AE233" s="100"/>
      <c r="AF233" s="100"/>
      <c r="AG233" s="100"/>
      <c r="AH233" s="100"/>
      <c r="AI233" s="100"/>
      <c r="AJ233" s="101"/>
    </row>
    <row r="234" spans="1:36" x14ac:dyDescent="0.25">
      <c r="A234" s="97"/>
      <c r="B234" s="97"/>
      <c r="C234" s="100"/>
      <c r="D234" s="100"/>
      <c r="E234" s="100"/>
      <c r="F234" s="100"/>
      <c r="G234" s="109"/>
      <c r="H234" s="112"/>
      <c r="I234" s="100"/>
      <c r="J234" s="100"/>
      <c r="K234" s="100"/>
      <c r="L234" s="100"/>
      <c r="M234" s="100"/>
      <c r="N234" s="100"/>
      <c r="O234" s="100"/>
      <c r="P234" s="100"/>
      <c r="Q234" s="100"/>
      <c r="R234" s="100"/>
      <c r="S234" s="100"/>
      <c r="T234" s="100"/>
      <c r="U234" s="100"/>
      <c r="V234" s="100"/>
      <c r="W234" s="100"/>
      <c r="X234" s="100"/>
      <c r="Y234" s="100"/>
      <c r="Z234" s="100"/>
      <c r="AA234" s="100"/>
      <c r="AB234" s="100"/>
      <c r="AC234" s="100"/>
      <c r="AD234" s="100"/>
      <c r="AE234" s="100"/>
      <c r="AF234" s="100"/>
      <c r="AG234" s="100"/>
      <c r="AH234" s="100"/>
      <c r="AI234" s="100"/>
      <c r="AJ234" s="101"/>
    </row>
    <row r="235" spans="1:36" x14ac:dyDescent="0.25">
      <c r="A235" s="97"/>
      <c r="B235" s="97"/>
      <c r="C235" s="100"/>
      <c r="D235" s="100"/>
      <c r="E235" s="100"/>
      <c r="F235" s="100"/>
      <c r="G235" s="109"/>
      <c r="H235" s="112"/>
      <c r="I235" s="100"/>
      <c r="J235" s="100"/>
      <c r="K235" s="100"/>
      <c r="L235" s="100"/>
      <c r="M235" s="100"/>
      <c r="N235" s="100"/>
      <c r="O235" s="100"/>
      <c r="P235" s="100"/>
      <c r="Q235" s="100"/>
      <c r="R235" s="100"/>
      <c r="S235" s="100"/>
      <c r="T235" s="100"/>
      <c r="U235" s="100"/>
      <c r="V235" s="100"/>
      <c r="W235" s="100"/>
      <c r="X235" s="100"/>
      <c r="Y235" s="100"/>
      <c r="Z235" s="100"/>
      <c r="AA235" s="100"/>
      <c r="AB235" s="100"/>
      <c r="AC235" s="100"/>
      <c r="AD235" s="100"/>
      <c r="AE235" s="100"/>
      <c r="AF235" s="100"/>
      <c r="AG235" s="100"/>
      <c r="AH235" s="100"/>
      <c r="AI235" s="100"/>
      <c r="AJ235" s="101"/>
    </row>
    <row r="236" spans="1:36" x14ac:dyDescent="0.25">
      <c r="A236" s="97"/>
      <c r="B236" s="97"/>
      <c r="C236" s="100"/>
      <c r="D236" s="100"/>
      <c r="E236" s="100"/>
      <c r="F236" s="100"/>
      <c r="G236" s="109"/>
      <c r="H236" s="112"/>
      <c r="I236" s="100"/>
      <c r="J236" s="100"/>
      <c r="K236" s="100"/>
      <c r="L236" s="100"/>
      <c r="M236" s="100"/>
      <c r="N236" s="100"/>
      <c r="O236" s="100"/>
      <c r="P236" s="100"/>
      <c r="Q236" s="100"/>
      <c r="R236" s="100"/>
      <c r="S236" s="100"/>
      <c r="T236" s="100"/>
      <c r="U236" s="100"/>
      <c r="V236" s="100"/>
      <c r="W236" s="100"/>
      <c r="X236" s="100"/>
      <c r="Y236" s="100"/>
      <c r="Z236" s="100"/>
      <c r="AA236" s="100"/>
      <c r="AB236" s="100"/>
      <c r="AC236" s="100"/>
      <c r="AD236" s="100"/>
      <c r="AE236" s="100"/>
      <c r="AF236" s="100"/>
      <c r="AG236" s="100"/>
      <c r="AH236" s="100"/>
      <c r="AI236" s="100"/>
      <c r="AJ236" s="101"/>
    </row>
    <row r="237" spans="1:36" x14ac:dyDescent="0.25">
      <c r="A237" s="97"/>
      <c r="B237" s="97"/>
      <c r="C237" s="100"/>
      <c r="D237" s="100"/>
      <c r="E237" s="100"/>
      <c r="F237" s="100"/>
      <c r="G237" s="109"/>
      <c r="H237" s="112"/>
      <c r="I237" s="100"/>
      <c r="J237" s="100"/>
      <c r="K237" s="100"/>
      <c r="L237" s="100"/>
      <c r="M237" s="100"/>
      <c r="N237" s="100"/>
      <c r="O237" s="100"/>
      <c r="P237" s="100"/>
      <c r="Q237" s="100"/>
      <c r="R237" s="100"/>
      <c r="S237" s="100"/>
      <c r="T237" s="100"/>
      <c r="U237" s="100"/>
      <c r="V237" s="100"/>
      <c r="W237" s="100"/>
      <c r="X237" s="100"/>
      <c r="Y237" s="100"/>
      <c r="Z237" s="100"/>
      <c r="AA237" s="100"/>
      <c r="AB237" s="100"/>
      <c r="AC237" s="100"/>
      <c r="AD237" s="100"/>
      <c r="AE237" s="100"/>
      <c r="AF237" s="100"/>
      <c r="AG237" s="100"/>
      <c r="AH237" s="100"/>
      <c r="AI237" s="100"/>
      <c r="AJ237" s="101"/>
    </row>
    <row r="238" spans="1:36" x14ac:dyDescent="0.25">
      <c r="A238" s="97"/>
      <c r="B238" s="97"/>
      <c r="C238" s="100"/>
      <c r="D238" s="100"/>
      <c r="E238" s="100"/>
      <c r="F238" s="100"/>
      <c r="G238" s="109"/>
      <c r="H238" s="112"/>
      <c r="I238" s="100"/>
      <c r="J238" s="100"/>
      <c r="K238" s="100"/>
      <c r="L238" s="100"/>
      <c r="M238" s="100"/>
      <c r="N238" s="100"/>
      <c r="O238" s="100"/>
      <c r="P238" s="100"/>
      <c r="Q238" s="100"/>
      <c r="R238" s="100"/>
      <c r="S238" s="100"/>
      <c r="T238" s="100"/>
      <c r="U238" s="100"/>
      <c r="V238" s="100"/>
      <c r="W238" s="100"/>
      <c r="X238" s="100"/>
      <c r="Y238" s="100"/>
      <c r="Z238" s="100"/>
      <c r="AA238" s="100"/>
      <c r="AB238" s="100"/>
      <c r="AC238" s="100"/>
      <c r="AD238" s="100"/>
      <c r="AE238" s="100"/>
      <c r="AF238" s="100"/>
      <c r="AG238" s="100"/>
      <c r="AH238" s="100"/>
      <c r="AI238" s="100"/>
      <c r="AJ238" s="101"/>
    </row>
    <row r="239" spans="1:36" x14ac:dyDescent="0.25">
      <c r="A239" s="97"/>
      <c r="B239" s="97"/>
      <c r="C239" s="100"/>
      <c r="D239" s="100"/>
      <c r="E239" s="100"/>
      <c r="F239" s="100"/>
      <c r="G239" s="109"/>
      <c r="H239" s="112"/>
      <c r="I239" s="100"/>
      <c r="J239" s="100"/>
      <c r="K239" s="100"/>
      <c r="L239" s="100"/>
      <c r="M239" s="100"/>
      <c r="N239" s="100"/>
      <c r="O239" s="100"/>
      <c r="P239" s="100"/>
      <c r="Q239" s="100"/>
      <c r="R239" s="100"/>
      <c r="S239" s="100"/>
      <c r="T239" s="100"/>
      <c r="U239" s="100"/>
      <c r="V239" s="100"/>
      <c r="W239" s="100"/>
      <c r="X239" s="100"/>
      <c r="Y239" s="100"/>
      <c r="Z239" s="100"/>
      <c r="AA239" s="100"/>
      <c r="AB239" s="100"/>
      <c r="AC239" s="100"/>
      <c r="AD239" s="100"/>
      <c r="AE239" s="100"/>
      <c r="AF239" s="100"/>
      <c r="AG239" s="100"/>
      <c r="AH239" s="100"/>
      <c r="AI239" s="100"/>
      <c r="AJ239" s="101"/>
    </row>
    <row r="240" spans="1:36" x14ac:dyDescent="0.25">
      <c r="A240" s="97"/>
      <c r="B240" s="97"/>
      <c r="C240" s="100"/>
      <c r="D240" s="100"/>
      <c r="E240" s="100"/>
      <c r="F240" s="100"/>
      <c r="G240" s="109"/>
      <c r="H240" s="112"/>
      <c r="I240" s="100"/>
      <c r="J240" s="100"/>
      <c r="K240" s="100"/>
      <c r="L240" s="100"/>
      <c r="M240" s="100"/>
      <c r="N240" s="100"/>
      <c r="O240" s="100"/>
      <c r="P240" s="100"/>
      <c r="Q240" s="100"/>
      <c r="R240" s="100"/>
      <c r="S240" s="100"/>
      <c r="T240" s="100"/>
      <c r="U240" s="100"/>
      <c r="V240" s="100"/>
      <c r="W240" s="100"/>
      <c r="X240" s="100"/>
      <c r="Y240" s="100"/>
      <c r="Z240" s="100"/>
      <c r="AA240" s="100"/>
      <c r="AB240" s="100"/>
      <c r="AC240" s="100"/>
      <c r="AD240" s="100"/>
      <c r="AE240" s="100"/>
      <c r="AF240" s="100"/>
      <c r="AG240" s="100"/>
      <c r="AH240" s="100"/>
      <c r="AI240" s="100"/>
      <c r="AJ240" s="101"/>
    </row>
    <row r="241" spans="1:36" x14ac:dyDescent="0.25">
      <c r="A241" s="97"/>
      <c r="B241" s="97"/>
      <c r="C241" s="100"/>
      <c r="D241" s="100"/>
      <c r="E241" s="100"/>
      <c r="F241" s="100"/>
      <c r="G241" s="109"/>
      <c r="H241" s="112"/>
      <c r="I241" s="100"/>
      <c r="J241" s="100"/>
      <c r="K241" s="100"/>
      <c r="L241" s="100"/>
      <c r="M241" s="100"/>
      <c r="N241" s="100"/>
      <c r="O241" s="100"/>
      <c r="P241" s="100"/>
      <c r="Q241" s="100"/>
      <c r="R241" s="100"/>
      <c r="S241" s="100"/>
      <c r="T241" s="100"/>
      <c r="U241" s="100"/>
      <c r="V241" s="100"/>
      <c r="W241" s="100"/>
      <c r="X241" s="100"/>
      <c r="Y241" s="100"/>
      <c r="Z241" s="100"/>
      <c r="AA241" s="100"/>
      <c r="AB241" s="100"/>
      <c r="AC241" s="100"/>
      <c r="AD241" s="100"/>
      <c r="AE241" s="100"/>
      <c r="AF241" s="100"/>
      <c r="AG241" s="100"/>
      <c r="AH241" s="100"/>
      <c r="AI241" s="100"/>
      <c r="AJ241" s="101"/>
    </row>
    <row r="242" spans="1:36" x14ac:dyDescent="0.25">
      <c r="A242" s="97"/>
      <c r="B242" s="97"/>
      <c r="C242" s="100"/>
      <c r="D242" s="100"/>
      <c r="E242" s="100"/>
      <c r="F242" s="100"/>
      <c r="G242" s="109"/>
      <c r="H242" s="112"/>
      <c r="I242" s="100"/>
      <c r="J242" s="100"/>
      <c r="K242" s="100"/>
      <c r="L242" s="100"/>
      <c r="M242" s="100"/>
      <c r="N242" s="100"/>
      <c r="O242" s="100"/>
      <c r="P242" s="100"/>
      <c r="Q242" s="100"/>
      <c r="R242" s="100"/>
      <c r="S242" s="100"/>
      <c r="T242" s="100"/>
      <c r="U242" s="100"/>
      <c r="V242" s="100"/>
      <c r="W242" s="100"/>
      <c r="X242" s="100"/>
      <c r="Y242" s="100"/>
      <c r="Z242" s="100"/>
      <c r="AA242" s="100"/>
      <c r="AB242" s="100"/>
      <c r="AC242" s="100"/>
      <c r="AD242" s="100"/>
      <c r="AE242" s="100"/>
      <c r="AF242" s="100"/>
      <c r="AG242" s="100"/>
      <c r="AH242" s="100"/>
      <c r="AI242" s="100"/>
      <c r="AJ242" s="101"/>
    </row>
    <row r="243" spans="1:36" x14ac:dyDescent="0.25">
      <c r="A243" s="97"/>
      <c r="B243" s="97"/>
      <c r="C243" s="100"/>
      <c r="D243" s="100"/>
      <c r="E243" s="100"/>
      <c r="F243" s="100"/>
      <c r="G243" s="109"/>
      <c r="H243" s="112"/>
      <c r="I243" s="100"/>
      <c r="J243" s="100"/>
      <c r="K243" s="100"/>
      <c r="L243" s="100"/>
      <c r="M243" s="100"/>
      <c r="N243" s="100"/>
      <c r="O243" s="100"/>
      <c r="P243" s="100"/>
      <c r="Q243" s="100"/>
      <c r="R243" s="100"/>
      <c r="S243" s="100"/>
      <c r="T243" s="100"/>
      <c r="U243" s="100"/>
      <c r="V243" s="100"/>
      <c r="W243" s="100"/>
      <c r="X243" s="100"/>
      <c r="Y243" s="100"/>
      <c r="Z243" s="100"/>
      <c r="AA243" s="100"/>
      <c r="AB243" s="100"/>
      <c r="AC243" s="100"/>
      <c r="AD243" s="100"/>
      <c r="AE243" s="100"/>
      <c r="AF243" s="100"/>
      <c r="AG243" s="100"/>
      <c r="AH243" s="100"/>
      <c r="AI243" s="100"/>
      <c r="AJ243" s="101"/>
    </row>
    <row r="244" spans="1:36" x14ac:dyDescent="0.25">
      <c r="A244" s="97"/>
      <c r="B244" s="97"/>
      <c r="C244" s="100"/>
      <c r="D244" s="100"/>
      <c r="E244" s="100"/>
      <c r="F244" s="100"/>
      <c r="G244" s="109"/>
      <c r="H244" s="112"/>
      <c r="I244" s="100"/>
      <c r="J244" s="100"/>
      <c r="K244" s="100"/>
      <c r="L244" s="100"/>
      <c r="M244" s="100"/>
      <c r="N244" s="100"/>
      <c r="O244" s="100"/>
      <c r="P244" s="100"/>
      <c r="Q244" s="100"/>
      <c r="R244" s="100"/>
      <c r="S244" s="100"/>
      <c r="T244" s="100"/>
      <c r="U244" s="100"/>
      <c r="V244" s="100"/>
      <c r="W244" s="100"/>
      <c r="X244" s="100"/>
      <c r="Y244" s="100"/>
      <c r="Z244" s="100"/>
      <c r="AA244" s="100"/>
      <c r="AB244" s="100"/>
      <c r="AC244" s="100"/>
      <c r="AD244" s="100"/>
      <c r="AE244" s="100"/>
      <c r="AF244" s="100"/>
      <c r="AG244" s="100"/>
      <c r="AH244" s="100"/>
      <c r="AI244" s="100"/>
      <c r="AJ244" s="101"/>
    </row>
    <row r="245" spans="1:36" x14ac:dyDescent="0.25">
      <c r="A245" s="97"/>
      <c r="B245" s="97"/>
      <c r="C245" s="100"/>
      <c r="D245" s="100"/>
      <c r="E245" s="100"/>
      <c r="F245" s="100"/>
      <c r="G245" s="109"/>
      <c r="H245" s="112"/>
      <c r="I245" s="100"/>
      <c r="J245" s="100"/>
      <c r="K245" s="100"/>
      <c r="L245" s="100"/>
      <c r="M245" s="100"/>
      <c r="N245" s="100"/>
      <c r="O245" s="100"/>
      <c r="P245" s="100"/>
      <c r="Q245" s="100"/>
      <c r="R245" s="100"/>
      <c r="S245" s="100"/>
      <c r="T245" s="100"/>
      <c r="U245" s="100"/>
      <c r="V245" s="100"/>
      <c r="W245" s="100"/>
      <c r="X245" s="100"/>
      <c r="Y245" s="100"/>
      <c r="Z245" s="100"/>
      <c r="AA245" s="100"/>
      <c r="AB245" s="100"/>
      <c r="AC245" s="100"/>
      <c r="AD245" s="100"/>
      <c r="AE245" s="100"/>
      <c r="AF245" s="100"/>
      <c r="AG245" s="100"/>
      <c r="AH245" s="100"/>
      <c r="AI245" s="100"/>
      <c r="AJ245" s="101"/>
    </row>
    <row r="246" spans="1:36" x14ac:dyDescent="0.25">
      <c r="A246" s="97"/>
      <c r="B246" s="97"/>
      <c r="C246" s="100"/>
      <c r="D246" s="100"/>
      <c r="E246" s="100"/>
      <c r="F246" s="100"/>
      <c r="G246" s="109"/>
      <c r="H246" s="112"/>
      <c r="I246" s="100"/>
      <c r="J246" s="100"/>
      <c r="K246" s="100"/>
      <c r="L246" s="100"/>
      <c r="M246" s="100"/>
      <c r="N246" s="100"/>
      <c r="O246" s="100"/>
      <c r="P246" s="100"/>
      <c r="Q246" s="100"/>
      <c r="R246" s="100"/>
      <c r="S246" s="100"/>
      <c r="T246" s="100"/>
      <c r="U246" s="100"/>
      <c r="V246" s="100"/>
      <c r="W246" s="100"/>
      <c r="X246" s="100"/>
      <c r="Y246" s="100"/>
      <c r="Z246" s="100"/>
      <c r="AA246" s="100"/>
      <c r="AB246" s="100"/>
      <c r="AC246" s="100"/>
      <c r="AD246" s="100"/>
      <c r="AE246" s="100"/>
      <c r="AF246" s="100"/>
      <c r="AG246" s="100"/>
      <c r="AH246" s="100"/>
      <c r="AI246" s="100"/>
      <c r="AJ246" s="101"/>
    </row>
    <row r="247" spans="1:36" x14ac:dyDescent="0.25">
      <c r="A247" s="97"/>
      <c r="B247" s="97"/>
      <c r="C247" s="100"/>
      <c r="D247" s="100"/>
      <c r="E247" s="100"/>
      <c r="F247" s="100"/>
      <c r="G247" s="109"/>
      <c r="H247" s="112"/>
      <c r="I247" s="100"/>
      <c r="J247" s="100"/>
      <c r="K247" s="100"/>
      <c r="L247" s="100"/>
      <c r="M247" s="100"/>
      <c r="N247" s="100"/>
      <c r="O247" s="100"/>
      <c r="P247" s="100"/>
      <c r="Q247" s="100"/>
      <c r="R247" s="100"/>
      <c r="S247" s="100"/>
      <c r="T247" s="100"/>
      <c r="U247" s="100"/>
      <c r="V247" s="100"/>
      <c r="W247" s="100"/>
      <c r="X247" s="100"/>
      <c r="Y247" s="100"/>
      <c r="Z247" s="100"/>
      <c r="AA247" s="100"/>
      <c r="AB247" s="100"/>
      <c r="AC247" s="100"/>
      <c r="AD247" s="100"/>
      <c r="AE247" s="100"/>
      <c r="AF247" s="100"/>
      <c r="AG247" s="100"/>
      <c r="AH247" s="100"/>
      <c r="AI247" s="100"/>
      <c r="AJ247" s="101"/>
    </row>
    <row r="248" spans="1:36" x14ac:dyDescent="0.25">
      <c r="A248" s="97"/>
      <c r="B248" s="97"/>
      <c r="C248" s="100"/>
      <c r="D248" s="100"/>
      <c r="E248" s="100"/>
      <c r="F248" s="100"/>
      <c r="G248" s="109"/>
      <c r="H248" s="112"/>
      <c r="I248" s="100"/>
      <c r="J248" s="100"/>
      <c r="K248" s="100"/>
      <c r="L248" s="100"/>
      <c r="M248" s="100"/>
      <c r="N248" s="100"/>
      <c r="O248" s="100"/>
      <c r="P248" s="100"/>
      <c r="Q248" s="100"/>
      <c r="R248" s="100"/>
      <c r="S248" s="100"/>
      <c r="T248" s="100"/>
      <c r="U248" s="100"/>
      <c r="V248" s="100"/>
      <c r="W248" s="100"/>
      <c r="X248" s="100"/>
      <c r="Y248" s="100"/>
      <c r="Z248" s="100"/>
      <c r="AA248" s="100"/>
      <c r="AB248" s="100"/>
      <c r="AC248" s="100"/>
      <c r="AD248" s="100"/>
      <c r="AE248" s="100"/>
      <c r="AF248" s="100"/>
      <c r="AG248" s="100"/>
      <c r="AH248" s="100"/>
      <c r="AI248" s="100"/>
      <c r="AJ248" s="101"/>
    </row>
    <row r="249" spans="1:36" x14ac:dyDescent="0.25">
      <c r="A249" s="97"/>
      <c r="B249" s="97"/>
      <c r="C249" s="100"/>
      <c r="D249" s="100"/>
      <c r="E249" s="100"/>
      <c r="F249" s="100"/>
      <c r="G249" s="109"/>
      <c r="H249" s="112"/>
      <c r="I249" s="100"/>
      <c r="J249" s="100"/>
      <c r="K249" s="100"/>
      <c r="L249" s="100"/>
      <c r="M249" s="100"/>
      <c r="N249" s="100"/>
      <c r="O249" s="100"/>
      <c r="P249" s="100"/>
      <c r="Q249" s="100"/>
      <c r="R249" s="100"/>
      <c r="S249" s="100"/>
      <c r="T249" s="100"/>
      <c r="U249" s="100"/>
      <c r="V249" s="100"/>
      <c r="W249" s="100"/>
      <c r="X249" s="100"/>
      <c r="Y249" s="100"/>
      <c r="Z249" s="100"/>
      <c r="AA249" s="100"/>
      <c r="AB249" s="100"/>
      <c r="AC249" s="100"/>
      <c r="AD249" s="100"/>
      <c r="AE249" s="100"/>
      <c r="AF249" s="100"/>
      <c r="AG249" s="100"/>
      <c r="AH249" s="100"/>
      <c r="AI249" s="100"/>
      <c r="AJ249" s="101"/>
    </row>
    <row r="250" spans="1:36" x14ac:dyDescent="0.25">
      <c r="A250" s="97"/>
      <c r="B250" s="97"/>
      <c r="C250" s="100"/>
      <c r="D250" s="100"/>
      <c r="E250" s="100"/>
      <c r="F250" s="100"/>
      <c r="G250" s="109"/>
      <c r="H250" s="112"/>
      <c r="I250" s="100"/>
      <c r="J250" s="100"/>
      <c r="K250" s="100"/>
      <c r="L250" s="100"/>
      <c r="M250" s="100"/>
      <c r="N250" s="100"/>
      <c r="O250" s="100"/>
      <c r="P250" s="100"/>
      <c r="Q250" s="100"/>
      <c r="R250" s="100"/>
      <c r="S250" s="100"/>
      <c r="T250" s="100"/>
      <c r="U250" s="100"/>
      <c r="V250" s="100"/>
      <c r="W250" s="100"/>
      <c r="X250" s="100"/>
      <c r="Y250" s="100"/>
      <c r="Z250" s="100"/>
      <c r="AA250" s="100"/>
      <c r="AB250" s="100"/>
      <c r="AC250" s="100"/>
      <c r="AD250" s="100"/>
      <c r="AE250" s="100"/>
      <c r="AF250" s="100"/>
      <c r="AG250" s="100"/>
      <c r="AH250" s="100"/>
      <c r="AI250" s="100"/>
      <c r="AJ250" s="101"/>
    </row>
    <row r="251" spans="1:36" x14ac:dyDescent="0.25">
      <c r="A251" s="97"/>
      <c r="B251" s="97"/>
      <c r="C251" s="100"/>
      <c r="D251" s="100"/>
      <c r="E251" s="100"/>
      <c r="F251" s="100"/>
      <c r="G251" s="109"/>
      <c r="H251" s="112"/>
      <c r="I251" s="100"/>
      <c r="J251" s="100"/>
      <c r="K251" s="100"/>
      <c r="L251" s="100"/>
      <c r="M251" s="100"/>
      <c r="N251" s="100"/>
      <c r="O251" s="100"/>
      <c r="P251" s="100"/>
      <c r="Q251" s="100"/>
      <c r="R251" s="100"/>
      <c r="S251" s="100"/>
      <c r="T251" s="100"/>
      <c r="U251" s="100"/>
      <c r="V251" s="100"/>
      <c r="W251" s="100"/>
      <c r="X251" s="100"/>
      <c r="Y251" s="100"/>
      <c r="Z251" s="100"/>
      <c r="AA251" s="100"/>
      <c r="AB251" s="100"/>
      <c r="AC251" s="100"/>
      <c r="AD251" s="100"/>
      <c r="AE251" s="100"/>
      <c r="AF251" s="100"/>
      <c r="AG251" s="100"/>
      <c r="AH251" s="100"/>
      <c r="AI251" s="100"/>
      <c r="AJ251" s="101"/>
    </row>
    <row r="252" spans="1:36" x14ac:dyDescent="0.25">
      <c r="A252" s="97"/>
      <c r="B252" s="97"/>
      <c r="C252" s="100"/>
      <c r="D252" s="100"/>
      <c r="E252" s="100"/>
      <c r="F252" s="100"/>
      <c r="G252" s="109"/>
      <c r="H252" s="112"/>
      <c r="I252" s="100"/>
      <c r="J252" s="100"/>
      <c r="K252" s="100"/>
      <c r="L252" s="100"/>
      <c r="M252" s="100"/>
      <c r="N252" s="100"/>
      <c r="O252" s="100"/>
      <c r="P252" s="100"/>
      <c r="Q252" s="100"/>
      <c r="R252" s="100"/>
      <c r="S252" s="100"/>
      <c r="T252" s="100"/>
      <c r="U252" s="100"/>
      <c r="V252" s="100"/>
      <c r="W252" s="100"/>
      <c r="X252" s="100"/>
      <c r="Y252" s="100"/>
      <c r="Z252" s="100"/>
      <c r="AA252" s="100"/>
      <c r="AB252" s="100"/>
      <c r="AC252" s="100"/>
      <c r="AD252" s="100"/>
      <c r="AE252" s="100"/>
      <c r="AF252" s="100"/>
      <c r="AG252" s="100"/>
      <c r="AH252" s="100"/>
      <c r="AI252" s="100"/>
      <c r="AJ252" s="101"/>
    </row>
    <row r="253" spans="1:36" x14ac:dyDescent="0.25">
      <c r="A253" s="97"/>
      <c r="B253" s="97"/>
      <c r="C253" s="100"/>
      <c r="D253" s="100"/>
      <c r="E253" s="100"/>
      <c r="F253" s="100"/>
      <c r="G253" s="109"/>
      <c r="H253" s="112"/>
      <c r="I253" s="100"/>
      <c r="J253" s="100"/>
      <c r="K253" s="100"/>
      <c r="L253" s="100"/>
      <c r="M253" s="100"/>
      <c r="N253" s="100"/>
      <c r="O253" s="100"/>
      <c r="P253" s="100"/>
      <c r="Q253" s="100"/>
      <c r="R253" s="100"/>
      <c r="S253" s="100"/>
      <c r="T253" s="100"/>
      <c r="U253" s="100"/>
      <c r="V253" s="100"/>
      <c r="W253" s="100"/>
      <c r="X253" s="100"/>
      <c r="Y253" s="100"/>
      <c r="Z253" s="100"/>
      <c r="AA253" s="100"/>
      <c r="AB253" s="100"/>
      <c r="AC253" s="100"/>
      <c r="AD253" s="100"/>
      <c r="AE253" s="100"/>
      <c r="AF253" s="100"/>
      <c r="AG253" s="100"/>
      <c r="AH253" s="100"/>
      <c r="AI253" s="100"/>
      <c r="AJ253" s="101"/>
    </row>
    <row r="254" spans="1:36" x14ac:dyDescent="0.25">
      <c r="A254" s="97"/>
      <c r="B254" s="97"/>
      <c r="C254" s="100"/>
      <c r="D254" s="100"/>
      <c r="E254" s="100"/>
      <c r="F254" s="100"/>
      <c r="G254" s="109"/>
      <c r="H254" s="112"/>
      <c r="I254" s="100"/>
      <c r="J254" s="100"/>
      <c r="K254" s="100"/>
      <c r="L254" s="100"/>
      <c r="M254" s="100"/>
      <c r="N254" s="100"/>
      <c r="O254" s="100"/>
      <c r="P254" s="100"/>
      <c r="Q254" s="100"/>
      <c r="R254" s="100"/>
      <c r="S254" s="100"/>
      <c r="T254" s="100"/>
      <c r="U254" s="100"/>
      <c r="V254" s="100"/>
      <c r="W254" s="100"/>
      <c r="X254" s="100"/>
      <c r="Y254" s="100"/>
      <c r="Z254" s="100"/>
      <c r="AA254" s="100"/>
      <c r="AB254" s="100"/>
      <c r="AC254" s="100"/>
      <c r="AD254" s="100"/>
      <c r="AE254" s="100"/>
      <c r="AF254" s="100"/>
      <c r="AG254" s="100"/>
      <c r="AH254" s="100"/>
      <c r="AI254" s="100"/>
      <c r="AJ254" s="101"/>
    </row>
    <row r="255" spans="1:36" x14ac:dyDescent="0.25">
      <c r="A255" s="97"/>
      <c r="B255" s="97"/>
      <c r="C255" s="100"/>
      <c r="D255" s="100"/>
      <c r="E255" s="100"/>
      <c r="F255" s="100"/>
      <c r="G255" s="109"/>
      <c r="H255" s="112"/>
      <c r="I255" s="100"/>
      <c r="J255" s="100"/>
      <c r="K255" s="100"/>
      <c r="L255" s="100"/>
      <c r="M255" s="100"/>
      <c r="N255" s="100"/>
      <c r="O255" s="100"/>
      <c r="P255" s="100"/>
      <c r="Q255" s="100"/>
      <c r="R255" s="100"/>
      <c r="S255" s="100"/>
      <c r="T255" s="100"/>
      <c r="U255" s="100"/>
      <c r="V255" s="100"/>
      <c r="W255" s="100"/>
      <c r="X255" s="100"/>
      <c r="Y255" s="100"/>
      <c r="Z255" s="100"/>
      <c r="AA255" s="100"/>
      <c r="AB255" s="100"/>
      <c r="AC255" s="100"/>
      <c r="AD255" s="100"/>
      <c r="AE255" s="100"/>
      <c r="AF255" s="100"/>
      <c r="AG255" s="100"/>
      <c r="AH255" s="100"/>
      <c r="AI255" s="100"/>
      <c r="AJ255" s="101"/>
    </row>
    <row r="256" spans="1:36" x14ac:dyDescent="0.25">
      <c r="A256" s="97"/>
      <c r="B256" s="97"/>
      <c r="C256" s="100"/>
      <c r="D256" s="100"/>
      <c r="E256" s="100"/>
      <c r="F256" s="100"/>
      <c r="G256" s="109"/>
      <c r="H256" s="112"/>
      <c r="I256" s="100"/>
      <c r="J256" s="100"/>
      <c r="K256" s="100"/>
      <c r="L256" s="100"/>
      <c r="M256" s="100"/>
      <c r="N256" s="100"/>
      <c r="O256" s="100"/>
      <c r="P256" s="100"/>
      <c r="Q256" s="100"/>
      <c r="R256" s="100"/>
      <c r="S256" s="100"/>
      <c r="T256" s="100"/>
      <c r="U256" s="100"/>
      <c r="V256" s="100"/>
      <c r="W256" s="100"/>
      <c r="X256" s="100"/>
      <c r="Y256" s="100"/>
      <c r="Z256" s="100"/>
      <c r="AA256" s="100"/>
      <c r="AB256" s="100"/>
      <c r="AC256" s="100"/>
      <c r="AD256" s="100"/>
      <c r="AE256" s="100"/>
      <c r="AF256" s="100"/>
      <c r="AG256" s="100"/>
      <c r="AH256" s="100"/>
      <c r="AI256" s="100"/>
      <c r="AJ256" s="101"/>
    </row>
  </sheetData>
  <conditionalFormatting sqref="D3:D52">
    <cfRule type="cellIs" dxfId="0" priority="1" operator="greaterThan">
      <formula>0.5</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3"/>
  <sheetViews>
    <sheetView workbookViewId="0"/>
  </sheetViews>
  <sheetFormatPr defaultRowHeight="15" x14ac:dyDescent="0.25"/>
  <cols>
    <col min="2" max="6" width="14.7109375" customWidth="1"/>
    <col min="7" max="7" width="17" customWidth="1"/>
    <col min="8" max="8" width="18.7109375" customWidth="1"/>
    <col min="9" max="9" width="19.42578125" customWidth="1"/>
  </cols>
  <sheetData>
    <row r="1" spans="1:9" x14ac:dyDescent="0.25">
      <c r="A1" s="70" t="s">
        <v>174</v>
      </c>
      <c r="B1" s="71"/>
      <c r="C1" s="71"/>
      <c r="D1" s="71"/>
      <c r="E1" s="71"/>
      <c r="F1" s="71"/>
      <c r="G1" s="71"/>
      <c r="H1" s="71"/>
      <c r="I1" s="71"/>
    </row>
    <row r="2" spans="1:9" ht="60" customHeight="1" x14ac:dyDescent="0.25">
      <c r="A2" s="10"/>
      <c r="B2" s="69" t="s">
        <v>175</v>
      </c>
      <c r="C2" s="69" t="s">
        <v>176</v>
      </c>
      <c r="D2" s="69" t="s">
        <v>177</v>
      </c>
      <c r="E2" s="69" t="s">
        <v>178</v>
      </c>
      <c r="F2" s="69" t="s">
        <v>179</v>
      </c>
      <c r="G2" s="10" t="s">
        <v>180</v>
      </c>
      <c r="H2" s="10" t="s">
        <v>181</v>
      </c>
      <c r="I2" s="10" t="s">
        <v>182</v>
      </c>
    </row>
    <row r="3" spans="1:9" x14ac:dyDescent="0.25">
      <c r="A3" t="s">
        <v>3</v>
      </c>
      <c r="B3">
        <f>SUMIFS('EIA Net Generation'!$E:$E,'EIA Net Generation'!$B:$B,$A3,'EIA Net Generation'!$D:$D,"Nuclear",'EIA Net Generation'!C:C,"Total Electric Power Industry")</f>
        <v>46036489</v>
      </c>
      <c r="C3">
        <f>SUMIFS('EIA Net Generation'!$E:$E,'EIA Net Generation'!$B:$B,$A3,'EIA Net Generation'!$D:$D,"Hydroelectric Conventional",'EIA Net Generation'!C:C,"Total Electric Power Industry")</f>
        <v>11520809</v>
      </c>
      <c r="D3">
        <f>SUMIFS('EIA Net Generation'!$E:$E,'EIA Net Generation'!$B:$B,$A3,'EIA Net Generation'!$D:$D,"Total",'EIA Net Generation'!C:C,"Total Electric Power Industry")</f>
        <v>142733330</v>
      </c>
      <c r="E3">
        <f t="shared" ref="E3:E34" si="0">B3/$D3</f>
        <v>0.32253496082519761</v>
      </c>
      <c r="F3">
        <f t="shared" ref="F3:F34" si="1">C3/$D3</f>
        <v>8.0715618419327853E-2</v>
      </c>
      <c r="G3" t="e">
        <f>#REF!</f>
        <v>#REF!</v>
      </c>
      <c r="H3" t="e">
        <f>#REF!</f>
        <v>#REF!</v>
      </c>
      <c r="I3" t="e">
        <f t="shared" ref="I3:I34" si="2">E3*(1-G3)+F3*(1-H3)</f>
        <v>#REF!</v>
      </c>
    </row>
    <row r="4" spans="1:9" x14ac:dyDescent="0.25">
      <c r="A4" t="s">
        <v>6</v>
      </c>
      <c r="B4">
        <f>SUMIFS('EIA Net Generation'!$E:$E,'EIA Net Generation'!$B:$B,$A4,'EIA Net Generation'!$D:$D,"Nuclear",'EIA Net Generation'!C:C,"Total Electric Power Industry")</f>
        <v>0</v>
      </c>
      <c r="C4">
        <f>SUMIFS('EIA Net Generation'!$E:$E,'EIA Net Generation'!$B:$B,$A4,'EIA Net Generation'!$D:$D,"Hydroelectric Conventional",'EIA Net Generation'!C:C,"Total Electric Power Industry")</f>
        <v>1688900</v>
      </c>
      <c r="D4">
        <f>SUMIFS('EIA Net Generation'!$E:$E,'EIA Net Generation'!$B:$B,$A4,'EIA Net Generation'!$D:$D,"Total",'EIA Net Generation'!C:C,"Total Electric Power Industry")</f>
        <v>6595818</v>
      </c>
      <c r="E4">
        <f t="shared" si="0"/>
        <v>0</v>
      </c>
      <c r="F4">
        <f t="shared" si="1"/>
        <v>0.2560561859044625</v>
      </c>
      <c r="G4" t="e">
        <f>#REF!</f>
        <v>#REF!</v>
      </c>
      <c r="H4" t="e">
        <f>#REF!</f>
        <v>#REF!</v>
      </c>
      <c r="I4" t="e">
        <f t="shared" si="2"/>
        <v>#REF!</v>
      </c>
    </row>
    <row r="5" spans="1:9" x14ac:dyDescent="0.25">
      <c r="A5" t="s">
        <v>8</v>
      </c>
      <c r="B5">
        <f>SUMIFS('EIA Net Generation'!$E:$E,'EIA Net Generation'!$B:$B,$A5,'EIA Net Generation'!$D:$D,"Nuclear",'EIA Net Generation'!C:C,"Total Electric Power Industry")</f>
        <v>31629862</v>
      </c>
      <c r="C5">
        <f>SUMIFS('EIA Net Generation'!$E:$E,'EIA Net Generation'!$B:$B,$A5,'EIA Net Generation'!$D:$D,"Hydroelectric Conventional",'EIA Net Generation'!C:C,"Total Electric Power Industry")</f>
        <v>5972854</v>
      </c>
      <c r="D5">
        <f>SUMIFS('EIA Net Generation'!$E:$E,'EIA Net Generation'!$B:$B,$A5,'EIA Net Generation'!$D:$D,"Total",'EIA Net Generation'!C:C,"Total Electric Power Industry")</f>
        <v>108604620</v>
      </c>
      <c r="E5">
        <f t="shared" si="0"/>
        <v>0.29123864159738322</v>
      </c>
      <c r="F5">
        <f t="shared" si="1"/>
        <v>5.4996315994660261E-2</v>
      </c>
      <c r="G5" t="e">
        <f>#REF!</f>
        <v>#REF!</v>
      </c>
      <c r="H5" t="e">
        <f>#REF!</f>
        <v>#REF!</v>
      </c>
      <c r="I5" t="e">
        <f t="shared" si="2"/>
        <v>#REF!</v>
      </c>
    </row>
    <row r="6" spans="1:9" x14ac:dyDescent="0.25">
      <c r="A6" t="s">
        <v>12</v>
      </c>
      <c r="B6">
        <f>SUMIFS('EIA Net Generation'!$E:$E,'EIA Net Generation'!$B:$B,$A6,'EIA Net Generation'!$D:$D,"Nuclear",'EIA Net Generation'!C:C,"Total Electric Power Industry")</f>
        <v>13555684</v>
      </c>
      <c r="C6">
        <f>SUMIFS('EIA Net Generation'!$E:$E,'EIA Net Generation'!$B:$B,$A6,'EIA Net Generation'!$D:$D,"Hydroelectric Conventional",'EIA Net Generation'!C:C,"Total Electric Power Industry")</f>
        <v>4028679</v>
      </c>
      <c r="D6">
        <f>SUMIFS('EIA Net Generation'!$E:$E,'EIA Net Generation'!$B:$B,$A6,'EIA Net Generation'!$D:$D,"Total",'EIA Net Generation'!C:C,"Total Electric Power Industry")</f>
        <v>61100068</v>
      </c>
      <c r="E6">
        <f t="shared" si="0"/>
        <v>0.22186037501627659</v>
      </c>
      <c r="F6">
        <f t="shared" si="1"/>
        <v>6.5935753132058711E-2</v>
      </c>
      <c r="G6" t="e">
        <f>#REF!</f>
        <v>#REF!</v>
      </c>
      <c r="H6" t="e">
        <f>#REF!</f>
        <v>#REF!</v>
      </c>
      <c r="I6" t="e">
        <f t="shared" si="2"/>
        <v>#REF!</v>
      </c>
    </row>
    <row r="7" spans="1:9" x14ac:dyDescent="0.25">
      <c r="A7" t="s">
        <v>15</v>
      </c>
      <c r="B7">
        <f>SUMIFS('EIA Net Generation'!$E:$E,'EIA Net Generation'!$B:$B,$A7,'EIA Net Generation'!$D:$D,"Nuclear",'EIA Net Generation'!C:C,"Total Electric Power Industry")</f>
        <v>16477366</v>
      </c>
      <c r="C7">
        <f>SUMIFS('EIA Net Generation'!$E:$E,'EIA Net Generation'!$B:$B,$A7,'EIA Net Generation'!$D:$D,"Hydroelectric Conventional",'EIA Net Generation'!C:C,"Total Electric Power Industry")</f>
        <v>14677580</v>
      </c>
      <c r="D7">
        <f>SUMIFS('EIA Net Generation'!$E:$E,'EIA Net Generation'!$B:$B,$A7,'EIA Net Generation'!$D:$D,"Total",'EIA Net Generation'!C:C,"Total Electric Power Industry")</f>
        <v>197165106</v>
      </c>
      <c r="E7">
        <f t="shared" si="0"/>
        <v>8.3571410450285252E-2</v>
      </c>
      <c r="F7">
        <f t="shared" si="1"/>
        <v>7.4443091365264197E-2</v>
      </c>
      <c r="G7" t="e">
        <f>#REF!</f>
        <v>#REF!</v>
      </c>
      <c r="H7" t="e">
        <f>#REF!</f>
        <v>#REF!</v>
      </c>
      <c r="I7" t="e">
        <f t="shared" si="2"/>
        <v>#REF!</v>
      </c>
    </row>
    <row r="8" spans="1:9" x14ac:dyDescent="0.25">
      <c r="A8" t="s">
        <v>16</v>
      </c>
      <c r="B8">
        <f>SUMIFS('EIA Net Generation'!$E:$E,'EIA Net Generation'!$B:$B,$A8,'EIA Net Generation'!$D:$D,"Nuclear",'EIA Net Generation'!C:C,"Total Electric Power Industry")</f>
        <v>0</v>
      </c>
      <c r="C8">
        <f>SUMIFS('EIA Net Generation'!$E:$E,'EIA Net Generation'!$B:$B,$A8,'EIA Net Generation'!$D:$D,"Hydroelectric Conventional",'EIA Net Generation'!C:C,"Total Electric Power Industry")</f>
        <v>1598310</v>
      </c>
      <c r="D8">
        <f>SUMIFS('EIA Net Generation'!$E:$E,'EIA Net Generation'!$B:$B,$A8,'EIA Net Generation'!$D:$D,"Total",'EIA Net Generation'!C:C,"Total Electric Power Industry")</f>
        <v>56838472</v>
      </c>
      <c r="E8">
        <f t="shared" si="0"/>
        <v>0</v>
      </c>
      <c r="F8">
        <f t="shared" si="1"/>
        <v>2.8120214069090387E-2</v>
      </c>
      <c r="G8" t="e">
        <f>#REF!</f>
        <v>#REF!</v>
      </c>
      <c r="H8" t="e">
        <f>#REF!</f>
        <v>#REF!</v>
      </c>
      <c r="I8" t="e">
        <f t="shared" si="2"/>
        <v>#REF!</v>
      </c>
    </row>
    <row r="9" spans="1:9" x14ac:dyDescent="0.25">
      <c r="A9" t="s">
        <v>19</v>
      </c>
      <c r="B9">
        <f>SUMIFS('EIA Net Generation'!$E:$E,'EIA Net Generation'!$B:$B,$A9,'EIA Net Generation'!$D:$D,"Nuclear",'EIA Net Generation'!C:C,"Total Electric Power Industry")</f>
        <v>17216509</v>
      </c>
      <c r="C9">
        <f>SUMIFS('EIA Net Generation'!$E:$E,'EIA Net Generation'!$B:$B,$A9,'EIA Net Generation'!$D:$D,"Hydroelectric Conventional",'EIA Net Generation'!C:C,"Total Electric Power Industry")</f>
        <v>477571</v>
      </c>
      <c r="D9">
        <f>SUMIFS('EIA Net Generation'!$E:$E,'EIA Net Generation'!$B:$B,$A9,'EIA Net Generation'!$D:$D,"Total",'EIA Net Generation'!C:C,"Total Electric Power Industry")</f>
        <v>44079943</v>
      </c>
      <c r="E9">
        <f t="shared" si="0"/>
        <v>0.39057466567050686</v>
      </c>
      <c r="F9">
        <f t="shared" si="1"/>
        <v>1.0834201850034152E-2</v>
      </c>
      <c r="G9" t="e">
        <f>#REF!</f>
        <v>#REF!</v>
      </c>
      <c r="H9" t="e">
        <f>#REF!</f>
        <v>#REF!</v>
      </c>
      <c r="I9" t="e">
        <f t="shared" si="2"/>
        <v>#REF!</v>
      </c>
    </row>
    <row r="10" spans="1:9" x14ac:dyDescent="0.25">
      <c r="A10" t="s">
        <v>22</v>
      </c>
      <c r="B10">
        <f>SUMIFS('EIA Net Generation'!$E:$E,'EIA Net Generation'!$B:$B,$A10,'EIA Net Generation'!$D:$D,"Nuclear",'EIA Net Generation'!C:C,"Total Electric Power Industry")</f>
        <v>0</v>
      </c>
      <c r="C10">
        <f>SUMIFS('EIA Net Generation'!$E:$E,'EIA Net Generation'!$B:$B,$A10,'EIA Net Generation'!$D:$D,"Hydroelectric Conventional",'EIA Net Generation'!C:C,"Total Electric Power Industry")</f>
        <v>0</v>
      </c>
      <c r="D10">
        <f>SUMIFS('EIA Net Generation'!$E:$E,'EIA Net Generation'!$B:$B,$A10,'EIA Net Generation'!$D:$D,"Total",'EIA Net Generation'!C:C,"Total Electric Power Industry")</f>
        <v>4305126</v>
      </c>
      <c r="E10">
        <f t="shared" si="0"/>
        <v>0</v>
      </c>
      <c r="F10">
        <f t="shared" si="1"/>
        <v>0</v>
      </c>
      <c r="G10" t="e">
        <f>#REF!</f>
        <v>#REF!</v>
      </c>
      <c r="H10" t="e">
        <f>#REF!</f>
        <v>#REF!</v>
      </c>
      <c r="I10" t="e">
        <f t="shared" si="2"/>
        <v>#REF!</v>
      </c>
    </row>
    <row r="11" spans="1:9" x14ac:dyDescent="0.25">
      <c r="A11" t="s">
        <v>173</v>
      </c>
      <c r="B11">
        <f>SUMIFS('EIA Net Generation'!$E:$E,'EIA Net Generation'!$B:$B,$A11,'EIA Net Generation'!$D:$D,"Nuclear",'EIA Net Generation'!C:C,"Total Electric Power Industry")</f>
        <v>0</v>
      </c>
      <c r="C11">
        <f>SUMIFS('EIA Net Generation'!$E:$E,'EIA Net Generation'!$B:$B,$A11,'EIA Net Generation'!$D:$D,"Hydroelectric Conventional",'EIA Net Generation'!C:C,"Total Electric Power Industry")</f>
        <v>0</v>
      </c>
      <c r="D11">
        <f>SUMIFS('EIA Net Generation'!$E:$E,'EIA Net Generation'!$B:$B,$A11,'EIA Net Generation'!$D:$D,"Total",'EIA Net Generation'!C:C,"Total Electric Power Industry")</f>
        <v>211101</v>
      </c>
      <c r="E11">
        <f t="shared" si="0"/>
        <v>0</v>
      </c>
      <c r="F11">
        <f t="shared" si="1"/>
        <v>0</v>
      </c>
      <c r="G11" t="e">
        <f>#REF!</f>
        <v>#REF!</v>
      </c>
      <c r="H11" t="e">
        <f>#REF!</f>
        <v>#REF!</v>
      </c>
      <c r="I11" t="e">
        <f t="shared" si="2"/>
        <v>#REF!</v>
      </c>
    </row>
    <row r="12" spans="1:9" x14ac:dyDescent="0.25">
      <c r="A12" t="s">
        <v>24</v>
      </c>
      <c r="B12">
        <f>SUMIFS('EIA Net Generation'!$E:$E,'EIA Net Generation'!$B:$B,$A12,'EIA Net Generation'!$D:$D,"Nuclear",'EIA Net Generation'!C:C,"Total Electric Power Industry")</f>
        <v>29514894</v>
      </c>
      <c r="C12">
        <f>SUMIFS('EIA Net Generation'!$E:$E,'EIA Net Generation'!$B:$B,$A12,'EIA Net Generation'!$D:$D,"Hydroelectric Conventional",'EIA Net Generation'!C:C,"Total Electric Power Industry")</f>
        <v>251607</v>
      </c>
      <c r="D12">
        <f>SUMIFS('EIA Net Generation'!$E:$E,'EIA Net Generation'!$B:$B,$A12,'EIA Net Generation'!$D:$D,"Total",'EIA Net Generation'!C:C,"Total Electric Power Industry")</f>
        <v>247906982</v>
      </c>
      <c r="E12">
        <f t="shared" si="0"/>
        <v>0.11905632411756761</v>
      </c>
      <c r="F12">
        <f t="shared" si="1"/>
        <v>1.014925025387143E-3</v>
      </c>
      <c r="G12" t="e">
        <f>#REF!</f>
        <v>#REF!</v>
      </c>
      <c r="H12" t="e">
        <f>#REF!</f>
        <v>#REF!</v>
      </c>
      <c r="I12" t="e">
        <f t="shared" si="2"/>
        <v>#REF!</v>
      </c>
    </row>
    <row r="13" spans="1:9" x14ac:dyDescent="0.25">
      <c r="A13" t="s">
        <v>27</v>
      </c>
      <c r="B13">
        <f>SUMIFS('EIA Net Generation'!$E:$E,'EIA Net Generation'!$B:$B,$A13,'EIA Net Generation'!$D:$D,"Nuclear",'EIA Net Generation'!C:C,"Total Electric Power Industry")</f>
        <v>33951976</v>
      </c>
      <c r="C13">
        <f>SUMIFS('EIA Net Generation'!$E:$E,'EIA Net Generation'!$B:$B,$A13,'EIA Net Generation'!$D:$D,"Hydroelectric Conventional",'EIA Net Generation'!C:C,"Total Electric Power Industry")</f>
        <v>3661043</v>
      </c>
      <c r="D13">
        <f>SUMIFS('EIA Net Generation'!$E:$E,'EIA Net Generation'!$B:$B,$A13,'EIA Net Generation'!$D:$D,"Total",'EIA Net Generation'!C:C,"Total Electric Power Industry")</f>
        <v>124200528</v>
      </c>
      <c r="E13">
        <f t="shared" si="0"/>
        <v>0.27336418408784863</v>
      </c>
      <c r="F13">
        <f t="shared" si="1"/>
        <v>2.9476871467084262E-2</v>
      </c>
      <c r="G13" t="e">
        <f>#REF!</f>
        <v>#REF!</v>
      </c>
      <c r="H13" t="e">
        <f>#REF!</f>
        <v>#REF!</v>
      </c>
      <c r="I13" t="e">
        <f t="shared" si="2"/>
        <v>#REF!</v>
      </c>
    </row>
    <row r="14" spans="1:9" x14ac:dyDescent="0.25">
      <c r="A14" t="s">
        <v>29</v>
      </c>
      <c r="B14">
        <f>SUMIFS('EIA Net Generation'!$E:$E,'EIA Net Generation'!$B:$B,$A14,'EIA Net Generation'!$D:$D,"Nuclear",'EIA Net Generation'!C:C,"Total Electric Power Industry")</f>
        <v>0</v>
      </c>
      <c r="C14">
        <f>SUMIFS('EIA Net Generation'!$E:$E,'EIA Net Generation'!$B:$B,$A14,'EIA Net Generation'!$D:$D,"Hydroelectric Conventional",'EIA Net Generation'!C:C,"Total Electric Power Industry")</f>
        <v>114971</v>
      </c>
      <c r="D14">
        <f>SUMIFS('EIA Net Generation'!$E:$E,'EIA Net Generation'!$B:$B,$A14,'EIA Net Generation'!$D:$D,"Total",'EIA Net Generation'!C:C,"Total Electric Power Industry")</f>
        <v>9182191</v>
      </c>
      <c r="E14">
        <f t="shared" si="0"/>
        <v>0</v>
      </c>
      <c r="F14">
        <f t="shared" si="1"/>
        <v>1.252108565373994E-2</v>
      </c>
      <c r="G14" t="e">
        <f>#REF!</f>
        <v>#REF!</v>
      </c>
      <c r="H14" t="e">
        <f>#REF!</f>
        <v>#REF!</v>
      </c>
      <c r="I14" t="e">
        <f t="shared" si="2"/>
        <v>#REF!</v>
      </c>
    </row>
    <row r="15" spans="1:9" x14ac:dyDescent="0.25">
      <c r="A15" t="s">
        <v>32</v>
      </c>
      <c r="B15">
        <f>SUMIFS('EIA Net Generation'!$E:$E,'EIA Net Generation'!$B:$B,$A15,'EIA Net Generation'!$D:$D,"Nuclear",'EIA Net Generation'!C:C,"Total Electric Power Industry")</f>
        <v>0</v>
      </c>
      <c r="C15">
        <f>SUMIFS('EIA Net Generation'!$E:$E,'EIA Net Generation'!$B:$B,$A15,'EIA Net Generation'!$D:$D,"Hydroelectric Conventional",'EIA Net Generation'!C:C,"Total Electric Power Industry")</f>
        <v>7995217</v>
      </c>
      <c r="D15">
        <f>SUMIFS('EIA Net Generation'!$E:$E,'EIA Net Generation'!$B:$B,$A15,'EIA Net Generation'!$D:$D,"Total",'EIA Net Generation'!C:C,"Total Electric Power Industry")</f>
        <v>16836473</v>
      </c>
      <c r="E15">
        <f t="shared" si="0"/>
        <v>0</v>
      </c>
      <c r="F15">
        <f t="shared" si="1"/>
        <v>0.47487481493303257</v>
      </c>
      <c r="G15" t="e">
        <f>#REF!</f>
        <v>#REF!</v>
      </c>
      <c r="H15" t="e">
        <f>#REF!</f>
        <v>#REF!</v>
      </c>
      <c r="I15" t="e">
        <f t="shared" si="2"/>
        <v>#REF!</v>
      </c>
    </row>
    <row r="16" spans="1:9" x14ac:dyDescent="0.25">
      <c r="A16" t="s">
        <v>35</v>
      </c>
      <c r="B16">
        <f>SUMIFS('EIA Net Generation'!$E:$E,'EIA Net Generation'!$B:$B,$A16,'EIA Net Generation'!$D:$D,"Nuclear",'EIA Net Generation'!C:C,"Total Electric Power Industry")</f>
        <v>96994458</v>
      </c>
      <c r="C16">
        <f>SUMIFS('EIA Net Generation'!$E:$E,'EIA Net Generation'!$B:$B,$A16,'EIA Net Generation'!$D:$D,"Hydroelectric Conventional",'EIA Net Generation'!C:C,"Total Electric Power Industry")</f>
        <v>128565</v>
      </c>
      <c r="D16">
        <f>SUMIFS('EIA Net Generation'!$E:$E,'EIA Net Generation'!$B:$B,$A16,'EIA Net Generation'!$D:$D,"Total",'EIA Net Generation'!C:C,"Total Electric Power Industry")</f>
        <v>181637574</v>
      </c>
      <c r="E16">
        <f t="shared" si="0"/>
        <v>0.53399996412636519</v>
      </c>
      <c r="F16">
        <f t="shared" si="1"/>
        <v>7.0781059870354802E-4</v>
      </c>
      <c r="G16" t="e">
        <f>#REF!</f>
        <v>#REF!</v>
      </c>
      <c r="H16" t="e">
        <f>#REF!</f>
        <v>#REF!</v>
      </c>
      <c r="I16" t="e">
        <f t="shared" si="2"/>
        <v>#REF!</v>
      </c>
    </row>
    <row r="17" spans="1:9" x14ac:dyDescent="0.25">
      <c r="A17" t="s">
        <v>37</v>
      </c>
      <c r="B17">
        <f>SUMIFS('EIA Net Generation'!$E:$E,'EIA Net Generation'!$B:$B,$A17,'EIA Net Generation'!$D:$D,"Nuclear",'EIA Net Generation'!C:C,"Total Electric Power Industry")</f>
        <v>0</v>
      </c>
      <c r="C17">
        <f>SUMIFS('EIA Net Generation'!$E:$E,'EIA Net Generation'!$B:$B,$A17,'EIA Net Generation'!$D:$D,"Hydroelectric Conventional",'EIA Net Generation'!C:C,"Total Electric Power Industry")</f>
        <v>387030</v>
      </c>
      <c r="D17">
        <f>SUMIFS('EIA Net Generation'!$E:$E,'EIA Net Generation'!$B:$B,$A17,'EIA Net Generation'!$D:$D,"Total",'EIA Net Generation'!C:C,"Total Electric Power Industry")</f>
        <v>94164796</v>
      </c>
      <c r="E17">
        <f t="shared" si="0"/>
        <v>0</v>
      </c>
      <c r="F17">
        <f t="shared" si="1"/>
        <v>4.1101347471723931E-3</v>
      </c>
      <c r="G17" t="e">
        <f>#REF!</f>
        <v>#REF!</v>
      </c>
      <c r="H17" t="e">
        <f>#REF!</f>
        <v>#REF!</v>
      </c>
      <c r="I17" t="e">
        <f t="shared" si="2"/>
        <v>#REF!</v>
      </c>
    </row>
    <row r="18" spans="1:9" x14ac:dyDescent="0.25">
      <c r="A18" t="s">
        <v>40</v>
      </c>
      <c r="B18">
        <f>SUMIFS('EIA Net Generation'!$E:$E,'EIA Net Generation'!$B:$B,$A18,'EIA Net Generation'!$D:$D,"Nuclear",'EIA Net Generation'!C:C,"Total Electric Power Industry")</f>
        <v>0</v>
      </c>
      <c r="C18">
        <f>SUMIFS('EIA Net Generation'!$E:$E,'EIA Net Generation'!$B:$B,$A18,'EIA Net Generation'!$D:$D,"Hydroelectric Conventional",'EIA Net Generation'!C:C,"Total Electric Power Industry")</f>
        <v>980071</v>
      </c>
      <c r="D18">
        <f>SUMIFS('EIA Net Generation'!$E:$E,'EIA Net Generation'!$B:$B,$A18,'EIA Net Generation'!$D:$D,"Total",'EIA Net Generation'!C:C,"Total Electric Power Industry")</f>
        <v>67207008</v>
      </c>
      <c r="E18">
        <f t="shared" si="0"/>
        <v>0</v>
      </c>
      <c r="F18">
        <f t="shared" si="1"/>
        <v>1.4582869096032366E-2</v>
      </c>
      <c r="G18" t="e">
        <f>#REF!</f>
        <v>#REF!</v>
      </c>
      <c r="H18" t="e">
        <f>#REF!</f>
        <v>#REF!</v>
      </c>
      <c r="I18" t="e">
        <f t="shared" si="2"/>
        <v>#REF!</v>
      </c>
    </row>
    <row r="19" spans="1:9" x14ac:dyDescent="0.25">
      <c r="A19" t="s">
        <v>42</v>
      </c>
      <c r="B19">
        <f>SUMIFS('EIA Net Generation'!$E:$E,'EIA Net Generation'!$B:$B,$A19,'EIA Net Generation'!$D:$D,"Nuclear",'EIA Net Generation'!C:C,"Total Electric Power Industry")</f>
        <v>8574732</v>
      </c>
      <c r="C19">
        <f>SUMIFS('EIA Net Generation'!$E:$E,'EIA Net Generation'!$B:$B,$A19,'EIA Net Generation'!$D:$D,"Hydroelectric Conventional",'EIA Net Generation'!C:C,"Total Electric Power Industry")</f>
        <v>29947</v>
      </c>
      <c r="D19">
        <f>SUMIFS('EIA Net Generation'!$E:$E,'EIA Net Generation'!$B:$B,$A19,'EIA Net Generation'!$D:$D,"Total",'EIA Net Generation'!C:C,"Total Electric Power Industry")</f>
        <v>56630703</v>
      </c>
      <c r="E19">
        <f t="shared" si="0"/>
        <v>0.1514148959090266</v>
      </c>
      <c r="F19">
        <f t="shared" si="1"/>
        <v>5.2881208273187076E-4</v>
      </c>
      <c r="G19" t="e">
        <f>#REF!</f>
        <v>#REF!</v>
      </c>
      <c r="H19" t="e">
        <f>#REF!</f>
        <v>#REF!</v>
      </c>
      <c r="I19" t="e">
        <f t="shared" si="2"/>
        <v>#REF!</v>
      </c>
    </row>
    <row r="20" spans="1:9" x14ac:dyDescent="0.25">
      <c r="A20" t="s">
        <v>45</v>
      </c>
      <c r="B20">
        <f>SUMIFS('EIA Net Generation'!$E:$E,'EIA Net Generation'!$B:$B,$A20,'EIA Net Generation'!$D:$D,"Nuclear",'EIA Net Generation'!C:C,"Total Electric Power Industry")</f>
        <v>0</v>
      </c>
      <c r="C20">
        <f>SUMIFS('EIA Net Generation'!$E:$E,'EIA Net Generation'!$B:$B,$A20,'EIA Net Generation'!$D:$D,"Hydroelectric Conventional",'EIA Net Generation'!C:C,"Total Electric Power Industry")</f>
        <v>4876457</v>
      </c>
      <c r="D20">
        <f>SUMIFS('EIA Net Generation'!$E:$E,'EIA Net Generation'!$B:$B,$A20,'EIA Net Generation'!$D:$D,"Total",'EIA Net Generation'!C:C,"Total Electric Power Industry")</f>
        <v>69908411</v>
      </c>
      <c r="E20">
        <f t="shared" si="0"/>
        <v>0</v>
      </c>
      <c r="F20">
        <f t="shared" si="1"/>
        <v>6.9754939788289561E-2</v>
      </c>
      <c r="G20" t="e">
        <f>#REF!</f>
        <v>#REF!</v>
      </c>
      <c r="H20" t="e">
        <f>#REF!</f>
        <v>#REF!</v>
      </c>
      <c r="I20" t="e">
        <f t="shared" si="2"/>
        <v>#REF!</v>
      </c>
    </row>
    <row r="21" spans="1:9" x14ac:dyDescent="0.25">
      <c r="A21" t="s">
        <v>48</v>
      </c>
      <c r="B21">
        <f>SUMIFS('EIA Net Generation'!$E:$E,'EIA Net Generation'!$B:$B,$A21,'EIA Net Generation'!$D:$D,"Nuclear",'EIA Net Generation'!C:C,"Total Electric Power Industry")</f>
        <v>17248674</v>
      </c>
      <c r="C21">
        <f>SUMIFS('EIA Net Generation'!$E:$E,'EIA Net Generation'!$B:$B,$A21,'EIA Net Generation'!$D:$D,"Hydroelectric Conventional",'EIA Net Generation'!C:C,"Total Electric Power Industry")</f>
        <v>1109178</v>
      </c>
      <c r="D21">
        <f>SUMIFS('EIA Net Generation'!$E:$E,'EIA Net Generation'!$B:$B,$A21,'EIA Net Generation'!$D:$D,"Total",'EIA Net Generation'!C:C,"Total Electric Power Industry")</f>
        <v>98715313</v>
      </c>
      <c r="E21">
        <f t="shared" si="0"/>
        <v>0.17473149277255495</v>
      </c>
      <c r="F21">
        <f t="shared" si="1"/>
        <v>1.1236129089718836E-2</v>
      </c>
      <c r="G21" t="e">
        <f>#REF!</f>
        <v>#REF!</v>
      </c>
      <c r="H21" t="e">
        <f>#REF!</f>
        <v>#REF!</v>
      </c>
      <c r="I21" t="e">
        <f t="shared" si="2"/>
        <v>#REF!</v>
      </c>
    </row>
    <row r="22" spans="1:9" x14ac:dyDescent="0.25">
      <c r="A22" t="s">
        <v>50</v>
      </c>
      <c r="B22">
        <f>SUMIFS('EIA Net Generation'!$E:$E,'EIA Net Generation'!$B:$B,$A22,'EIA Net Generation'!$D:$D,"Nuclear",'EIA Net Generation'!C:C,"Total Electric Power Industry")</f>
        <v>0</v>
      </c>
      <c r="C22">
        <f>SUMIFS('EIA Net Generation'!$E:$E,'EIA Net Generation'!$B:$B,$A22,'EIA Net Generation'!$D:$D,"Hydroelectric Conventional",'EIA Net Generation'!C:C,"Total Electric Power Industry")</f>
        <v>2540905</v>
      </c>
      <c r="D22">
        <f>SUMIFS('EIA Net Generation'!$E:$E,'EIA Net Generation'!$B:$B,$A22,'EIA Net Generation'!$D:$D,"Total",'EIA Net Generation'!C:C,"Total Electric Power Industry")</f>
        <v>10908150</v>
      </c>
      <c r="E22">
        <f t="shared" si="0"/>
        <v>0</v>
      </c>
      <c r="F22">
        <f t="shared" si="1"/>
        <v>0.23293638242965123</v>
      </c>
      <c r="G22" t="e">
        <f>#REF!</f>
        <v>#REF!</v>
      </c>
      <c r="H22" t="e">
        <f>#REF!</f>
        <v>#REF!</v>
      </c>
      <c r="I22" t="e">
        <f t="shared" si="2"/>
        <v>#REF!</v>
      </c>
    </row>
    <row r="23" spans="1:9" x14ac:dyDescent="0.25">
      <c r="A23" t="s">
        <v>52</v>
      </c>
      <c r="B23">
        <f>SUMIFS('EIA Net Generation'!$E:$E,'EIA Net Generation'!$B:$B,$A23,'EIA Net Generation'!$D:$D,"Nuclear",'EIA Net Generation'!C:C,"Total Electric Power Industry")</f>
        <v>14993633</v>
      </c>
      <c r="C23">
        <f>SUMIFS('EIA Net Generation'!$E:$E,'EIA Net Generation'!$B:$B,$A23,'EIA Net Generation'!$D:$D,"Hydroelectric Conventional",'EIA Net Generation'!C:C,"Total Electric Power Industry")</f>
        <v>2117149</v>
      </c>
      <c r="D23">
        <f>SUMIFS('EIA Net Generation'!$E:$E,'EIA Net Generation'!$B:$B,$A23,'EIA Net Generation'!$D:$D,"Total",'EIA Net Generation'!C:C,"Total Electric Power Industry")</f>
        <v>38235137</v>
      </c>
      <c r="E23">
        <f t="shared" si="0"/>
        <v>0.39214278217441723</v>
      </c>
      <c r="F23">
        <f t="shared" si="1"/>
        <v>5.5371816766342438E-2</v>
      </c>
      <c r="G23" t="e">
        <f>#REF!</f>
        <v>#REF!</v>
      </c>
      <c r="H23" t="e">
        <f>#REF!</f>
        <v>#REF!</v>
      </c>
      <c r="I23" t="e">
        <f t="shared" si="2"/>
        <v>#REF!</v>
      </c>
    </row>
    <row r="24" spans="1:9" x14ac:dyDescent="0.25">
      <c r="A24" t="s">
        <v>55</v>
      </c>
      <c r="B24">
        <f>SUMIFS('EIA Net Generation'!$E:$E,'EIA Net Generation'!$B:$B,$A24,'EIA Net Generation'!$D:$D,"Nuclear",'EIA Net Generation'!C:C,"Total Electric Power Industry")</f>
        <v>0</v>
      </c>
      <c r="C24">
        <f>SUMIFS('EIA Net Generation'!$E:$E,'EIA Net Generation'!$B:$B,$A24,'EIA Net Generation'!$D:$D,"Hydroelectric Conventional",'EIA Net Generation'!C:C,"Total Electric Power Industry")</f>
        <v>1117514</v>
      </c>
      <c r="D24">
        <f>SUMIFS('EIA Net Generation'!$E:$E,'EIA Net Generation'!$B:$B,$A24,'EIA Net Generation'!$D:$D,"Total",'EIA Net Generation'!C:C,"Total Electric Power Industry")</f>
        <v>19477347</v>
      </c>
      <c r="E24">
        <f t="shared" si="0"/>
        <v>0</v>
      </c>
      <c r="F24">
        <f t="shared" si="1"/>
        <v>5.7375062425082841E-2</v>
      </c>
      <c r="G24" t="e">
        <f>#REF!</f>
        <v>#REF!</v>
      </c>
      <c r="H24" t="e">
        <f>#REF!</f>
        <v>#REF!</v>
      </c>
      <c r="I24" t="e">
        <f t="shared" si="2"/>
        <v>#REF!</v>
      </c>
    </row>
    <row r="25" spans="1:9" x14ac:dyDescent="0.25">
      <c r="A25" t="s">
        <v>58</v>
      </c>
      <c r="B25">
        <f>SUMIFS('EIA Net Generation'!$E:$E,'EIA Net Generation'!$B:$B,$A25,'EIA Net Generation'!$D:$D,"Nuclear",'EIA Net Generation'!C:C,"Total Electric Power Industry")</f>
        <v>34338319</v>
      </c>
      <c r="C25">
        <f>SUMIFS('EIA Net Generation'!$E:$E,'EIA Net Generation'!$B:$B,$A25,'EIA Net Generation'!$D:$D,"Hydroelectric Conventional",'EIA Net Generation'!C:C,"Total Electric Power Industry")</f>
        <v>1339764</v>
      </c>
      <c r="D25">
        <f>SUMIFS('EIA Net Generation'!$E:$E,'EIA Net Generation'!$B:$B,$A25,'EIA Net Generation'!$D:$D,"Total",'EIA Net Generation'!C:C,"Total Electric Power Industry")</f>
        <v>115513130</v>
      </c>
      <c r="E25">
        <f t="shared" si="0"/>
        <v>0.29726766991769682</v>
      </c>
      <c r="F25">
        <f t="shared" si="1"/>
        <v>1.1598369813024718E-2</v>
      </c>
      <c r="G25" t="e">
        <f>#REF!</f>
        <v>#REF!</v>
      </c>
      <c r="H25" t="e">
        <f>#REF!</f>
        <v>#REF!</v>
      </c>
      <c r="I25" t="e">
        <f t="shared" si="2"/>
        <v>#REF!</v>
      </c>
    </row>
    <row r="26" spans="1:9" x14ac:dyDescent="0.25">
      <c r="A26" t="s">
        <v>60</v>
      </c>
      <c r="B26">
        <f>SUMIFS('EIA Net Generation'!$E:$E,'EIA Net Generation'!$B:$B,$A26,'EIA Net Generation'!$D:$D,"Nuclear",'EIA Net Generation'!C:C,"Total Electric Power Industry")</f>
        <v>14122771</v>
      </c>
      <c r="C26">
        <f>SUMIFS('EIA Net Generation'!$E:$E,'EIA Net Generation'!$B:$B,$A26,'EIA Net Generation'!$D:$D,"Hydroelectric Conventional",'EIA Net Generation'!C:C,"Total Electric Power Industry")</f>
        <v>679125</v>
      </c>
      <c r="D26">
        <f>SUMIFS('EIA Net Generation'!$E:$E,'EIA Net Generation'!$B:$B,$A26,'EIA Net Generation'!$D:$D,"Total",'EIA Net Generation'!C:C,"Total Electric Power Industry")</f>
        <v>59195769</v>
      </c>
      <c r="E26">
        <f t="shared" si="0"/>
        <v>0.23857737197400036</v>
      </c>
      <c r="F26">
        <f t="shared" si="1"/>
        <v>1.1472526017864554E-2</v>
      </c>
      <c r="G26" t="e">
        <f>#REF!</f>
        <v>#REF!</v>
      </c>
      <c r="H26" t="e">
        <f>#REF!</f>
        <v>#REF!</v>
      </c>
      <c r="I26" t="e">
        <f t="shared" si="2"/>
        <v>#REF!</v>
      </c>
    </row>
    <row r="27" spans="1:9" x14ac:dyDescent="0.25">
      <c r="A27" t="s">
        <v>63</v>
      </c>
      <c r="B27">
        <f>SUMIFS('EIA Net Generation'!$E:$E,'EIA Net Generation'!$B:$B,$A27,'EIA Net Generation'!$D:$D,"Nuclear",'EIA Net Generation'!C:C,"Total Electric Power Industry")</f>
        <v>11772058</v>
      </c>
      <c r="C27">
        <f>SUMIFS('EIA Net Generation'!$E:$E,'EIA Net Generation'!$B:$B,$A27,'EIA Net Generation'!$D:$D,"Hydroelectric Conventional",'EIA Net Generation'!C:C,"Total Electric Power Industry")</f>
        <v>0</v>
      </c>
      <c r="D27">
        <f>SUMIFS('EIA Net Generation'!$E:$E,'EIA Net Generation'!$B:$B,$A27,'EIA Net Generation'!$D:$D,"Total",'EIA Net Generation'!C:C,"Total Electric Power Industry")</f>
        <v>67723497</v>
      </c>
      <c r="E27">
        <f t="shared" si="0"/>
        <v>0.17382531206266563</v>
      </c>
      <c r="F27">
        <f t="shared" si="1"/>
        <v>0</v>
      </c>
      <c r="G27" t="e">
        <f>#REF!</f>
        <v>#REF!</v>
      </c>
      <c r="H27" t="e">
        <f>#REF!</f>
        <v>#REF!</v>
      </c>
      <c r="I27" t="e">
        <f t="shared" si="2"/>
        <v>#REF!</v>
      </c>
    </row>
    <row r="28" spans="1:9" x14ac:dyDescent="0.25">
      <c r="A28" t="s">
        <v>66</v>
      </c>
      <c r="B28">
        <f>SUMIFS('EIA Net Generation'!$E:$E,'EIA Net Generation'!$B:$B,$A28,'EIA Net Generation'!$D:$D,"Nuclear",'EIA Net Generation'!C:C,"Total Electric Power Industry")</f>
        <v>4292433</v>
      </c>
      <c r="C28">
        <f>SUMIFS('EIA Net Generation'!$E:$E,'EIA Net Generation'!$B:$B,$A28,'EIA Net Generation'!$D:$D,"Hydroelectric Conventional",'EIA Net Generation'!C:C,"Total Electric Power Industry")</f>
        <v>1697444</v>
      </c>
      <c r="D28">
        <f>SUMIFS('EIA Net Generation'!$E:$E,'EIA Net Generation'!$B:$B,$A28,'EIA Net Generation'!$D:$D,"Total",'EIA Net Generation'!C:C,"Total Electric Power Industry")</f>
        <v>76941410</v>
      </c>
      <c r="E28">
        <f t="shared" si="0"/>
        <v>5.5788332966604071E-2</v>
      </c>
      <c r="F28">
        <f t="shared" si="1"/>
        <v>2.2061514079349469E-2</v>
      </c>
      <c r="G28" t="e">
        <f>#REF!</f>
        <v>#REF!</v>
      </c>
      <c r="H28" t="e">
        <f>#REF!</f>
        <v>#REF!</v>
      </c>
      <c r="I28" t="e">
        <f t="shared" si="2"/>
        <v>#REF!</v>
      </c>
    </row>
    <row r="29" spans="1:9" x14ac:dyDescent="0.25">
      <c r="A29" t="s">
        <v>69</v>
      </c>
      <c r="B29">
        <f>SUMIFS('EIA Net Generation'!$E:$E,'EIA Net Generation'!$B:$B,$A29,'EIA Net Generation'!$D:$D,"Nuclear",'EIA Net Generation'!C:C,"Total Electric Power Industry")</f>
        <v>0</v>
      </c>
      <c r="C29">
        <f>SUMIFS('EIA Net Generation'!$E:$E,'EIA Net Generation'!$B:$B,$A29,'EIA Net Generation'!$D:$D,"Hydroelectric Conventional",'EIA Net Generation'!C:C,"Total Electric Power Industry")</f>
        <v>9258373</v>
      </c>
      <c r="D29">
        <f>SUMIFS('EIA Net Generation'!$E:$E,'EIA Net Generation'!$B:$B,$A29,'EIA Net Generation'!$D:$D,"Total",'EIA Net Generation'!C:C,"Total Electric Power Industry")</f>
        <v>24947923</v>
      </c>
      <c r="E29">
        <f t="shared" si="0"/>
        <v>0</v>
      </c>
      <c r="F29">
        <f t="shared" si="1"/>
        <v>0.37110796758511722</v>
      </c>
      <c r="G29" t="e">
        <f>#REF!</f>
        <v>#REF!</v>
      </c>
      <c r="H29" t="e">
        <f>#REF!</f>
        <v>#REF!</v>
      </c>
      <c r="I29" t="e">
        <f t="shared" si="2"/>
        <v>#REF!</v>
      </c>
    </row>
    <row r="30" spans="1:9" x14ac:dyDescent="0.25">
      <c r="A30" t="s">
        <v>71</v>
      </c>
      <c r="B30">
        <f>SUMIFS('EIA Net Generation'!$E:$E,'EIA Net Generation'!$B:$B,$A30,'EIA Net Generation'!$D:$D,"Nuclear",'EIA Net Generation'!C:C,"Total Electric Power Industry")</f>
        <v>6880622</v>
      </c>
      <c r="C30">
        <f>SUMIFS('EIA Net Generation'!$E:$E,'EIA Net Generation'!$B:$B,$A30,'EIA Net Generation'!$D:$D,"Hydroelectric Conventional",'EIA Net Generation'!C:C,"Total Electric Power Industry")</f>
        <v>1123156</v>
      </c>
      <c r="D30">
        <f>SUMIFS('EIA Net Generation'!$E:$E,'EIA Net Generation'!$B:$B,$A30,'EIA Net Generation'!$D:$D,"Total",'EIA Net Generation'!C:C,"Total Electric Power Industry")</f>
        <v>37910898</v>
      </c>
      <c r="E30">
        <f t="shared" si="0"/>
        <v>0.1814945665491754</v>
      </c>
      <c r="F30">
        <f t="shared" si="1"/>
        <v>2.9626204053515168E-2</v>
      </c>
      <c r="G30" t="e">
        <f>#REF!</f>
        <v>#REF!</v>
      </c>
      <c r="H30" t="e">
        <f>#REF!</f>
        <v>#REF!</v>
      </c>
      <c r="I30" t="e">
        <f t="shared" si="2"/>
        <v>#REF!</v>
      </c>
    </row>
    <row r="31" spans="1:9" x14ac:dyDescent="0.25">
      <c r="A31" t="s">
        <v>74</v>
      </c>
      <c r="B31">
        <f>SUMIFS('EIA Net Generation'!$E:$E,'EIA Net Generation'!$B:$B,$A31,'EIA Net Generation'!$D:$D,"Nuclear",'EIA Net Generation'!C:C,"Total Electric Power Industry")</f>
        <v>0</v>
      </c>
      <c r="C31">
        <f>SUMIFS('EIA Net Generation'!$E:$E,'EIA Net Generation'!$B:$B,$A31,'EIA Net Generation'!$D:$D,"Hydroelectric Conventional",'EIA Net Generation'!C:C,"Total Electric Power Industry")</f>
        <v>1944288</v>
      </c>
      <c r="D31">
        <f>SUMIFS('EIA Net Generation'!$E:$E,'EIA Net Generation'!$B:$B,$A31,'EIA Net Generation'!$D:$D,"Total",'EIA Net Generation'!C:C,"Total Electric Power Industry")</f>
        <v>41754584</v>
      </c>
      <c r="E31">
        <f t="shared" si="0"/>
        <v>0</v>
      </c>
      <c r="F31">
        <f t="shared" si="1"/>
        <v>4.6564659822739461E-2</v>
      </c>
      <c r="G31" t="e">
        <f>#REF!</f>
        <v>#REF!</v>
      </c>
      <c r="H31" t="e">
        <f>#REF!</f>
        <v>#REF!</v>
      </c>
      <c r="I31" t="e">
        <f t="shared" si="2"/>
        <v>#REF!</v>
      </c>
    </row>
    <row r="32" spans="1:9" x14ac:dyDescent="0.25">
      <c r="A32" t="s">
        <v>77</v>
      </c>
      <c r="B32">
        <f>SUMIFS('EIA Net Generation'!$E:$E,'EIA Net Generation'!$B:$B,$A32,'EIA Net Generation'!$D:$D,"Nuclear",'EIA Net Generation'!C:C,"Total Electric Power Industry")</f>
        <v>9856117</v>
      </c>
      <c r="C32">
        <f>SUMIFS('EIA Net Generation'!$E:$E,'EIA Net Generation'!$B:$B,$A32,'EIA Net Generation'!$D:$D,"Hydroelectric Conventional",'EIA Net Generation'!C:C,"Total Electric Power Industry")</f>
        <v>1025006</v>
      </c>
      <c r="D32">
        <f>SUMIFS('EIA Net Generation'!$E:$E,'EIA Net Generation'!$B:$B,$A32,'EIA Net Generation'!$D:$D,"Total",'EIA Net Generation'!C:C,"Total Electric Power Industry")</f>
        <v>17193254</v>
      </c>
      <c r="E32">
        <f t="shared" si="0"/>
        <v>0.5732548940415817</v>
      </c>
      <c r="F32">
        <f t="shared" si="1"/>
        <v>5.9616754338649332E-2</v>
      </c>
      <c r="G32" t="e">
        <f>#REF!</f>
        <v>#REF!</v>
      </c>
      <c r="H32" t="e">
        <f>#REF!</f>
        <v>#REF!</v>
      </c>
      <c r="I32" t="e">
        <f t="shared" si="2"/>
        <v>#REF!</v>
      </c>
    </row>
    <row r="33" spans="1:9" x14ac:dyDescent="0.25">
      <c r="A33" t="s">
        <v>79</v>
      </c>
      <c r="B33">
        <f>SUMIFS('EIA Net Generation'!$E:$E,'EIA Net Generation'!$B:$B,$A33,'EIA Net Generation'!$D:$D,"Nuclear",'EIA Net Generation'!C:C,"Total Electric Power Industry")</f>
        <v>28142099</v>
      </c>
      <c r="C33">
        <f>SUMIFS('EIA Net Generation'!$E:$E,'EIA Net Generation'!$B:$B,$A33,'EIA Net Generation'!$D:$D,"Hydroelectric Conventional",'EIA Net Generation'!C:C,"Total Electric Power Industry")</f>
        <v>18224</v>
      </c>
      <c r="D33">
        <f>SUMIFS('EIA Net Generation'!$E:$E,'EIA Net Generation'!$B:$B,$A33,'EIA Net Generation'!$D:$D,"Total",'EIA Net Generation'!C:C,"Total Electric Power Industry")</f>
        <v>61433792</v>
      </c>
      <c r="E33">
        <f t="shared" si="0"/>
        <v>0.45808826191292246</v>
      </c>
      <c r="F33">
        <f t="shared" si="1"/>
        <v>2.9664455679375936E-4</v>
      </c>
      <c r="G33" t="e">
        <f>#REF!</f>
        <v>#REF!</v>
      </c>
      <c r="H33" t="e">
        <f>#REF!</f>
        <v>#REF!</v>
      </c>
      <c r="I33" t="e">
        <f t="shared" si="2"/>
        <v>#REF!</v>
      </c>
    </row>
    <row r="34" spans="1:9" x14ac:dyDescent="0.25">
      <c r="A34" t="s">
        <v>82</v>
      </c>
      <c r="B34">
        <f>SUMIFS('EIA Net Generation'!$E:$E,'EIA Net Generation'!$B:$B,$A34,'EIA Net Generation'!$D:$D,"Nuclear",'EIA Net Generation'!C:C,"Total Electric Power Industry")</f>
        <v>0</v>
      </c>
      <c r="C34">
        <f>SUMIFS('EIA Net Generation'!$E:$E,'EIA Net Generation'!$B:$B,$A34,'EIA Net Generation'!$D:$D,"Hydroelectric Conventional",'EIA Net Generation'!C:C,"Total Electric Power Industry")</f>
        <v>122862</v>
      </c>
      <c r="D34">
        <f>SUMIFS('EIA Net Generation'!$E:$E,'EIA Net Generation'!$B:$B,$A34,'EIA Net Generation'!$D:$D,"Total",'EIA Net Generation'!C:C,"Total Electric Power Industry")</f>
        <v>35192365</v>
      </c>
      <c r="E34">
        <f t="shared" si="0"/>
        <v>0</v>
      </c>
      <c r="F34">
        <f t="shared" si="1"/>
        <v>3.491154970687534E-3</v>
      </c>
      <c r="G34" t="e">
        <f>#REF!</f>
        <v>#REF!</v>
      </c>
      <c r="H34" t="e">
        <f>#REF!</f>
        <v>#REF!</v>
      </c>
      <c r="I34" t="e">
        <f t="shared" si="2"/>
        <v>#REF!</v>
      </c>
    </row>
    <row r="35" spans="1:9" x14ac:dyDescent="0.25">
      <c r="A35" t="s">
        <v>85</v>
      </c>
      <c r="B35">
        <f>SUMIFS('EIA Net Generation'!$E:$E,'EIA Net Generation'!$B:$B,$A35,'EIA Net Generation'!$D:$D,"Nuclear",'EIA Net Generation'!C:C,"Total Electric Power Industry")</f>
        <v>31176583</v>
      </c>
      <c r="C35">
        <f>SUMIFS('EIA Net Generation'!$E:$E,'EIA Net Generation'!$B:$B,$A35,'EIA Net Generation'!$D:$D,"Hydroelectric Conventional",'EIA Net Generation'!C:C,"Total Electric Power Industry")</f>
        <v>28765477</v>
      </c>
      <c r="D35">
        <f>SUMIFS('EIA Net Generation'!$E:$E,'EIA Net Generation'!$B:$B,$A35,'EIA Net Generation'!$D:$D,"Total",'EIA Net Generation'!C:C,"Total Electric Power Industry")</f>
        <v>124772248</v>
      </c>
      <c r="E35">
        <f t="shared" ref="E35:E53" si="3">B35/$D35</f>
        <v>0.24986792736153957</v>
      </c>
      <c r="F35">
        <f t="shared" ref="F35:F53" si="4">C35/$D35</f>
        <v>0.23054387062097334</v>
      </c>
      <c r="G35" t="e">
        <f>#REF!</f>
        <v>#REF!</v>
      </c>
      <c r="H35" t="e">
        <f>#REF!</f>
        <v>#REF!</v>
      </c>
      <c r="I35" t="e">
        <f t="shared" ref="I35:I53" si="5">E35*(1-G35)+F35*(1-H35)</f>
        <v>#REF!</v>
      </c>
    </row>
    <row r="36" spans="1:9" x14ac:dyDescent="0.25">
      <c r="A36" t="s">
        <v>88</v>
      </c>
      <c r="B36">
        <f>SUMIFS('EIA Net Generation'!$E:$E,'EIA Net Generation'!$B:$B,$A36,'EIA Net Generation'!$D:$D,"Nuclear",'EIA Net Generation'!C:C,"Total Electric Power Industry")</f>
        <v>43117707</v>
      </c>
      <c r="C36">
        <f>SUMIFS('EIA Net Generation'!$E:$E,'EIA Net Generation'!$B:$B,$A36,'EIA Net Generation'!$D:$D,"Hydroelectric Conventional",'EIA Net Generation'!C:C,"Total Electric Power Industry")</f>
        <v>5812758</v>
      </c>
      <c r="D36">
        <f>SUMIFS('EIA Net Generation'!$E:$E,'EIA Net Generation'!$B:$B,$A36,'EIA Net Generation'!$D:$D,"Total",'EIA Net Generation'!C:C,"Total Electric Power Industry")</f>
        <v>129923364</v>
      </c>
      <c r="E36">
        <f t="shared" si="3"/>
        <v>0.33187030933096839</v>
      </c>
      <c r="F36">
        <f t="shared" si="4"/>
        <v>4.4739897590705853E-2</v>
      </c>
      <c r="G36" t="e">
        <f>#REF!</f>
        <v>#REF!</v>
      </c>
      <c r="H36" t="e">
        <f>#REF!</f>
        <v>#REF!</v>
      </c>
      <c r="I36" t="e">
        <f t="shared" si="5"/>
        <v>#REF!</v>
      </c>
    </row>
    <row r="37" spans="1:9" x14ac:dyDescent="0.25">
      <c r="A37" t="s">
        <v>90</v>
      </c>
      <c r="B37">
        <f>SUMIFS('EIA Net Generation'!$E:$E,'EIA Net Generation'!$B:$B,$A37,'EIA Net Generation'!$D:$D,"Nuclear",'EIA Net Generation'!C:C,"Total Electric Power Industry")</f>
        <v>0</v>
      </c>
      <c r="C37">
        <f>SUMIFS('EIA Net Generation'!$E:$E,'EIA Net Generation'!$B:$B,$A37,'EIA Net Generation'!$D:$D,"Hydroelectric Conventional",'EIA Net Generation'!C:C,"Total Electric Power Industry")</f>
        <v>1989053</v>
      </c>
      <c r="D37">
        <f>SUMIFS('EIA Net Generation'!$E:$E,'EIA Net Generation'!$B:$B,$A37,'EIA Net Generation'!$D:$D,"Total",'EIA Net Generation'!C:C,"Total Electric Power Industry")</f>
        <v>43032378</v>
      </c>
      <c r="E37">
        <f t="shared" si="3"/>
        <v>0</v>
      </c>
      <c r="F37">
        <f t="shared" si="4"/>
        <v>4.6222242238158441E-2</v>
      </c>
      <c r="G37" t="e">
        <f>#REF!</f>
        <v>#REF!</v>
      </c>
      <c r="H37" t="e">
        <f>#REF!</f>
        <v>#REF!</v>
      </c>
      <c r="I37" t="e">
        <f t="shared" si="5"/>
        <v>#REF!</v>
      </c>
    </row>
    <row r="38" spans="1:9" x14ac:dyDescent="0.25">
      <c r="A38" t="s">
        <v>93</v>
      </c>
      <c r="B38">
        <f>SUMIFS('EIA Net Generation'!$E:$E,'EIA Net Generation'!$B:$B,$A38,'EIA Net Generation'!$D:$D,"Nuclear",'EIA Net Generation'!C:C,"Total Electric Power Industry")</f>
        <v>17483009</v>
      </c>
      <c r="C38">
        <f>SUMIFS('EIA Net Generation'!$E:$E,'EIA Net Generation'!$B:$B,$A38,'EIA Net Generation'!$D:$D,"Hydroelectric Conventional",'EIA Net Generation'!C:C,"Total Electric Power Industry")</f>
        <v>578290</v>
      </c>
      <c r="D38">
        <f>SUMIFS('EIA Net Generation'!$E:$E,'EIA Net Generation'!$B:$B,$A38,'EIA Net Generation'!$D:$D,"Total",'EIA Net Generation'!C:C,"Total Electric Power Industry")</f>
        <v>125947507</v>
      </c>
      <c r="E38">
        <f t="shared" si="3"/>
        <v>0.13881187025003996</v>
      </c>
      <c r="F38">
        <f t="shared" si="4"/>
        <v>4.5915160512069522E-3</v>
      </c>
      <c r="G38" t="e">
        <f>#REF!</f>
        <v>#REF!</v>
      </c>
      <c r="H38" t="e">
        <f>#REF!</f>
        <v>#REF!</v>
      </c>
      <c r="I38" t="e">
        <f t="shared" si="5"/>
        <v>#REF!</v>
      </c>
    </row>
    <row r="39" spans="1:9" x14ac:dyDescent="0.25">
      <c r="A39" t="s">
        <v>95</v>
      </c>
      <c r="B39">
        <f>SUMIFS('EIA Net Generation'!$E:$E,'EIA Net Generation'!$B:$B,$A39,'EIA Net Generation'!$D:$D,"Nuclear",'EIA Net Generation'!C:C,"Total Electric Power Industry")</f>
        <v>0</v>
      </c>
      <c r="C39">
        <f>SUMIFS('EIA Net Generation'!$E:$E,'EIA Net Generation'!$B:$B,$A39,'EIA Net Generation'!$D:$D,"Hydroelectric Conventional",'EIA Net Generation'!C:C,"Total Electric Power Industry")</f>
        <v>2766175</v>
      </c>
      <c r="D39">
        <f>SUMIFS('EIA Net Generation'!$E:$E,'EIA Net Generation'!$B:$B,$A39,'EIA Net Generation'!$D:$D,"Total",'EIA Net Generation'!C:C,"Total Electric Power Industry")</f>
        <v>80754586</v>
      </c>
      <c r="E39">
        <f t="shared" si="3"/>
        <v>0</v>
      </c>
      <c r="F39">
        <f t="shared" si="4"/>
        <v>3.42540917738096E-2</v>
      </c>
      <c r="G39" t="e">
        <f>#REF!</f>
        <v>#REF!</v>
      </c>
      <c r="H39" t="e">
        <f>#REF!</f>
        <v>#REF!</v>
      </c>
      <c r="I39" t="e">
        <f t="shared" si="5"/>
        <v>#REF!</v>
      </c>
    </row>
    <row r="40" spans="1:9" x14ac:dyDescent="0.25">
      <c r="A40" t="s">
        <v>97</v>
      </c>
      <c r="B40">
        <f>SUMIFS('EIA Net Generation'!$E:$E,'EIA Net Generation'!$B:$B,$A40,'EIA Net Generation'!$D:$D,"Nuclear",'EIA Net Generation'!C:C,"Total Electric Power Industry")</f>
        <v>0</v>
      </c>
      <c r="C40">
        <f>SUMIFS('EIA Net Generation'!$E:$E,'EIA Net Generation'!$B:$B,$A40,'EIA Net Generation'!$D:$D,"Hydroelectric Conventional",'EIA Net Generation'!C:C,"Total Electric Power Industry")</f>
        <v>27659573</v>
      </c>
      <c r="D40">
        <f>SUMIFS('EIA Net Generation'!$E:$E,'EIA Net Generation'!$B:$B,$A40,'EIA Net Generation'!$D:$D,"Total",'EIA Net Generation'!C:C,"Total Electric Power Industry")</f>
        <v>61016874</v>
      </c>
      <c r="E40">
        <f t="shared" si="3"/>
        <v>0</v>
      </c>
      <c r="F40">
        <f t="shared" si="4"/>
        <v>0.45331022693820727</v>
      </c>
      <c r="G40" t="e">
        <f>#REF!</f>
        <v>#REF!</v>
      </c>
      <c r="H40" t="e">
        <f>#REF!</f>
        <v>#REF!</v>
      </c>
      <c r="I40" t="e">
        <f t="shared" si="5"/>
        <v>#REF!</v>
      </c>
    </row>
    <row r="41" spans="1:9" x14ac:dyDescent="0.25">
      <c r="A41" t="s">
        <v>100</v>
      </c>
      <c r="B41">
        <f>SUMIFS('EIA Net Generation'!$E:$E,'EIA Net Generation'!$B:$B,$A41,'EIA Net Generation'!$D:$D,"Nuclear",'EIA Net Generation'!C:C,"Total Electric Power Industry")</f>
        <v>75902514</v>
      </c>
      <c r="C41">
        <f>SUMIFS('EIA Net Generation'!$E:$E,'EIA Net Generation'!$B:$B,$A41,'EIA Net Generation'!$D:$D,"Hydroelectric Conventional",'EIA Net Generation'!C:C,"Total Electric Power Industry")</f>
        <v>3134917</v>
      </c>
      <c r="D41">
        <f>SUMIFS('EIA Net Generation'!$E:$E,'EIA Net Generation'!$B:$B,$A41,'EIA Net Generation'!$D:$D,"Total",'EIA Net Generation'!C:C,"Total Electric Power Industry")</f>
        <v>241331434</v>
      </c>
      <c r="E41">
        <f t="shared" si="3"/>
        <v>0.31451565484834437</v>
      </c>
      <c r="F41">
        <f t="shared" si="4"/>
        <v>1.2990089803220578E-2</v>
      </c>
      <c r="G41" t="e">
        <f>#REF!</f>
        <v>#REF!</v>
      </c>
      <c r="H41" t="e">
        <f>#REF!</f>
        <v>#REF!</v>
      </c>
      <c r="I41" t="e">
        <f t="shared" si="5"/>
        <v>#REF!</v>
      </c>
    </row>
    <row r="42" spans="1:9" x14ac:dyDescent="0.25">
      <c r="A42" t="s">
        <v>103</v>
      </c>
      <c r="B42">
        <f>SUMIFS('EIA Net Generation'!$E:$E,'EIA Net Generation'!$B:$B,$A42,'EIA Net Generation'!$D:$D,"Nuclear",'EIA Net Generation'!C:C,"Total Electric Power Industry")</f>
        <v>0</v>
      </c>
      <c r="C42">
        <f>SUMIFS('EIA Net Generation'!$E:$E,'EIA Net Generation'!$B:$B,$A42,'EIA Net Generation'!$D:$D,"Hydroelectric Conventional",'EIA Net Generation'!C:C,"Total Electric Power Industry")</f>
        <v>4455</v>
      </c>
      <c r="D42">
        <f>SUMIFS('EIA Net Generation'!$E:$E,'EIA Net Generation'!$B:$B,$A42,'EIA Net Generation'!$D:$D,"Total",'EIA Net Generation'!C:C,"Total Electric Power Industry")</f>
        <v>9322650</v>
      </c>
      <c r="E42">
        <f t="shared" si="3"/>
        <v>0</v>
      </c>
      <c r="F42">
        <f t="shared" si="4"/>
        <v>4.7786841724187863E-4</v>
      </c>
      <c r="G42" t="e">
        <f>#REF!</f>
        <v>#REF!</v>
      </c>
      <c r="H42" t="e">
        <f>#REF!</f>
        <v>#REF!</v>
      </c>
      <c r="I42" t="e">
        <f t="shared" si="5"/>
        <v>#REF!</v>
      </c>
    </row>
    <row r="43" spans="1:9" x14ac:dyDescent="0.25">
      <c r="A43" t="s">
        <v>105</v>
      </c>
      <c r="B43">
        <f>SUMIFS('EIA Net Generation'!$E:$E,'EIA Net Generation'!$B:$B,$A43,'EIA Net Generation'!$D:$D,"Nuclear",'EIA Net Generation'!C:C,"Total Electric Power Industry")</f>
        <v>53771428</v>
      </c>
      <c r="C43">
        <f>SUMIFS('EIA Net Generation'!$E:$E,'EIA Net Generation'!$B:$B,$A43,'EIA Net Generation'!$D:$D,"Hydroelectric Conventional",'EIA Net Generation'!C:C,"Total Electric Power Industry")</f>
        <v>2543758</v>
      </c>
      <c r="D43">
        <f>SUMIFS('EIA Net Generation'!$E:$E,'EIA Net Generation'!$B:$B,$A43,'EIA Net Generation'!$D:$D,"Total",'EIA Net Generation'!C:C,"Total Electric Power Industry")</f>
        <v>98390441</v>
      </c>
      <c r="E43">
        <f t="shared" si="3"/>
        <v>0.54651069202952351</v>
      </c>
      <c r="F43">
        <f t="shared" si="4"/>
        <v>2.5853710727854144E-2</v>
      </c>
      <c r="G43" t="e">
        <f>#REF!</f>
        <v>#REF!</v>
      </c>
      <c r="H43" t="e">
        <f>#REF!</f>
        <v>#REF!</v>
      </c>
      <c r="I43" t="e">
        <f t="shared" si="5"/>
        <v>#REF!</v>
      </c>
    </row>
    <row r="44" spans="1:9" x14ac:dyDescent="0.25">
      <c r="A44" t="s">
        <v>108</v>
      </c>
      <c r="B44">
        <f>SUMIFS('EIA Net Generation'!$E:$E,'EIA Net Generation'!$B:$B,$A44,'EIA Net Generation'!$D:$D,"Nuclear",'EIA Net Generation'!C:C,"Total Electric Power Industry")</f>
        <v>0</v>
      </c>
      <c r="C44">
        <f>SUMIFS('EIA Net Generation'!$E:$E,'EIA Net Generation'!$B:$B,$A44,'EIA Net Generation'!$D:$D,"Hydroelectric Conventional",'EIA Net Generation'!C:C,"Total Electric Power Industry")</f>
        <v>4982552</v>
      </c>
      <c r="D44">
        <f>SUMIFS('EIA Net Generation'!$E:$E,'EIA Net Generation'!$B:$B,$A44,'EIA Net Generation'!$D:$D,"Total",'EIA Net Generation'!C:C,"Total Electric Power Industry")</f>
        <v>17322409</v>
      </c>
      <c r="E44">
        <f t="shared" si="3"/>
        <v>0</v>
      </c>
      <c r="F44">
        <f t="shared" si="4"/>
        <v>0.28763620579562577</v>
      </c>
      <c r="G44" t="e">
        <f>#REF!</f>
        <v>#REF!</v>
      </c>
      <c r="H44" t="e">
        <f>#REF!</f>
        <v>#REF!</v>
      </c>
      <c r="I44" t="e">
        <f t="shared" si="5"/>
        <v>#REF!</v>
      </c>
    </row>
    <row r="45" spans="1:9" x14ac:dyDescent="0.25">
      <c r="A45" t="s">
        <v>111</v>
      </c>
      <c r="B45">
        <f>SUMIFS('EIA Net Generation'!$E:$E,'EIA Net Generation'!$B:$B,$A45,'EIA Net Generation'!$D:$D,"Nuclear",'EIA Net Generation'!C:C,"Total Electric Power Industry")</f>
        <v>35330407</v>
      </c>
      <c r="C45">
        <f>SUMIFS('EIA Net Generation'!$E:$E,'EIA Net Generation'!$B:$B,$A45,'EIA Net Generation'!$D:$D,"Hydroelectric Conventional",'EIA Net Generation'!C:C,"Total Electric Power Industry")</f>
        <v>10871480</v>
      </c>
      <c r="D45">
        <f>SUMIFS('EIA Net Generation'!$E:$E,'EIA Net Generation'!$B:$B,$A45,'EIA Net Generation'!$D:$D,"Total",'EIA Net Generation'!C:C,"Total Electric Power Industry")</f>
        <v>79057209</v>
      </c>
      <c r="E45">
        <f t="shared" si="3"/>
        <v>0.44689671501051853</v>
      </c>
      <c r="F45">
        <f t="shared" si="4"/>
        <v>0.1375140880574218</v>
      </c>
      <c r="G45" t="e">
        <f>#REF!</f>
        <v>#REF!</v>
      </c>
      <c r="H45" t="e">
        <f>#REF!</f>
        <v>#REF!</v>
      </c>
      <c r="I45" t="e">
        <f t="shared" si="5"/>
        <v>#REF!</v>
      </c>
    </row>
    <row r="46" spans="1:9" x14ac:dyDescent="0.25">
      <c r="A46" t="s">
        <v>114</v>
      </c>
      <c r="B46">
        <f>SUMIFS('EIA Net Generation'!$E:$E,'EIA Net Generation'!$B:$B,$A46,'EIA Net Generation'!$D:$D,"Nuclear",'EIA Net Generation'!C:C,"Total Electric Power Industry")</f>
        <v>40211257</v>
      </c>
      <c r="C46">
        <f>SUMIFS('EIA Net Generation'!$E:$E,'EIA Net Generation'!$B:$B,$A46,'EIA Net Generation'!$D:$D,"Hydroelectric Conventional",'EIA Net Generation'!C:C,"Total Electric Power Industry")</f>
        <v>1082469</v>
      </c>
      <c r="D46">
        <f>SUMIFS('EIA Net Generation'!$E:$E,'EIA Net Generation'!$B:$B,$A46,'EIA Net Generation'!$D:$D,"Total",'EIA Net Generation'!C:C,"Total Electric Power Industry")</f>
        <v>481844256</v>
      </c>
      <c r="E46">
        <f t="shared" si="3"/>
        <v>8.3452809697912023E-2</v>
      </c>
      <c r="F46">
        <f t="shared" si="4"/>
        <v>2.2465122008220018E-3</v>
      </c>
      <c r="G46" t="e">
        <f>#REF!</f>
        <v>#REF!</v>
      </c>
      <c r="H46" t="e">
        <f>#REF!</f>
        <v>#REF!</v>
      </c>
      <c r="I46" t="e">
        <f t="shared" si="5"/>
        <v>#REF!</v>
      </c>
    </row>
    <row r="47" spans="1:9" x14ac:dyDescent="0.25">
      <c r="A47" t="s">
        <v>116</v>
      </c>
      <c r="B47">
        <f>SUMIFS('EIA Net Generation'!$E:$E,'EIA Net Generation'!$B:$B,$A47,'EIA Net Generation'!$D:$D,"Nuclear",'EIA Net Generation'!C:C,"Total Electric Power Industry")</f>
        <v>0</v>
      </c>
      <c r="C47">
        <f>SUMIFS('EIA Net Generation'!$E:$E,'EIA Net Generation'!$B:$B,$A47,'EIA Net Generation'!$D:$D,"Hydroelectric Conventional",'EIA Net Generation'!C:C,"Total Electric Power Industry")</f>
        <v>493542</v>
      </c>
      <c r="D47">
        <f>SUMIFS('EIA Net Generation'!$E:$E,'EIA Net Generation'!$B:$B,$A47,'EIA Net Generation'!$D:$D,"Total",'EIA Net Generation'!C:C,"Total Electric Power Industry")</f>
        <v>42565645</v>
      </c>
      <c r="E47">
        <f t="shared" si="3"/>
        <v>0</v>
      </c>
      <c r="F47">
        <f t="shared" si="4"/>
        <v>1.1594843682035125E-2</v>
      </c>
      <c r="G47" t="e">
        <f>#REF!</f>
        <v>#REF!</v>
      </c>
      <c r="H47" t="e">
        <f>#REF!</f>
        <v>#REF!</v>
      </c>
      <c r="I47" t="e">
        <f t="shared" si="5"/>
        <v>#REF!</v>
      </c>
    </row>
    <row r="48" spans="1:9" x14ac:dyDescent="0.25">
      <c r="A48" t="s">
        <v>119</v>
      </c>
      <c r="B48">
        <f>SUMIFS('EIA Net Generation'!$E:$E,'EIA Net Generation'!$B:$B,$A48,'EIA Net Generation'!$D:$D,"Nuclear",'EIA Net Generation'!C:C,"Total Electric Power Industry")</f>
        <v>0</v>
      </c>
      <c r="C48">
        <f>SUMIFS('EIA Net Generation'!$E:$E,'EIA Net Generation'!$B:$B,$A48,'EIA Net Generation'!$D:$D,"Hydroelectric Conventional",'EIA Net Generation'!C:C,"Total Electric Power Industry")</f>
        <v>1092771</v>
      </c>
      <c r="D48">
        <f>SUMIFS('EIA Net Generation'!$E:$E,'EIA Net Generation'!$B:$B,$A48,'EIA Net Generation'!$D:$D,"Total",'EIA Net Generation'!C:C,"Total Electric Power Industry")</f>
        <v>2107703</v>
      </c>
      <c r="E48">
        <f t="shared" si="3"/>
        <v>0</v>
      </c>
      <c r="F48">
        <f t="shared" si="4"/>
        <v>0.51846536252973019</v>
      </c>
      <c r="G48" t="e">
        <f>#REF!</f>
        <v>#REF!</v>
      </c>
      <c r="H48" t="e">
        <f>#REF!</f>
        <v>#REF!</v>
      </c>
      <c r="I48" t="e">
        <f t="shared" si="5"/>
        <v>#REF!</v>
      </c>
    </row>
    <row r="49" spans="1:9" x14ac:dyDescent="0.25">
      <c r="A49" t="s">
        <v>122</v>
      </c>
      <c r="B49">
        <f>SUMIFS('EIA Net Generation'!$E:$E,'EIA Net Generation'!$B:$B,$A49,'EIA Net Generation'!$D:$D,"Nuclear",'EIA Net Generation'!C:C,"Total Electric Power Industry")</f>
        <v>28571516</v>
      </c>
      <c r="C49">
        <f>SUMIFS('EIA Net Generation'!$E:$E,'EIA Net Generation'!$B:$B,$A49,'EIA Net Generation'!$D:$D,"Hydroelectric Conventional",'EIA Net Generation'!C:C,"Total Electric Power Industry")</f>
        <v>1305725</v>
      </c>
      <c r="D49">
        <f>SUMIFS('EIA Net Generation'!$E:$E,'EIA Net Generation'!$B:$B,$A49,'EIA Net Generation'!$D:$D,"Total",'EIA Net Generation'!C:C,"Total Electric Power Industry")</f>
        <v>93478182</v>
      </c>
      <c r="E49">
        <f t="shared" si="3"/>
        <v>0.30564903369644053</v>
      </c>
      <c r="F49">
        <f t="shared" si="4"/>
        <v>1.3968232715522859E-2</v>
      </c>
      <c r="G49" t="e">
        <f>#REF!</f>
        <v>#REF!</v>
      </c>
      <c r="H49" t="e">
        <f>#REF!</f>
        <v>#REF!</v>
      </c>
      <c r="I49" t="e">
        <f t="shared" si="5"/>
        <v>#REF!</v>
      </c>
    </row>
    <row r="50" spans="1:9" x14ac:dyDescent="0.25">
      <c r="A50" t="s">
        <v>125</v>
      </c>
      <c r="B50">
        <f>SUMIFS('EIA Net Generation'!$E:$E,'EIA Net Generation'!$B:$B,$A50,'EIA Net Generation'!$D:$D,"Nuclear",'EIA Net Generation'!C:C,"Total Electric Power Industry")</f>
        <v>8511288</v>
      </c>
      <c r="C50">
        <f>SUMIFS('EIA Net Generation'!$E:$E,'EIA Net Generation'!$B:$B,$A50,'EIA Net Generation'!$D:$D,"Hydroelectric Conventional",'EIA Net Generation'!C:C,"Total Electric Power Industry")</f>
        <v>71379357</v>
      </c>
      <c r="D50">
        <f>SUMIFS('EIA Net Generation'!$E:$E,'EIA Net Generation'!$B:$B,$A50,'EIA Net Generation'!$D:$D,"Total",'EIA Net Generation'!C:C,"Total Electric Power Industry")</f>
        <v>110808401</v>
      </c>
      <c r="E50">
        <f t="shared" si="3"/>
        <v>7.6810854801523581E-2</v>
      </c>
      <c r="F50">
        <f t="shared" si="4"/>
        <v>0.64416918172115845</v>
      </c>
      <c r="G50" t="e">
        <f>#REF!</f>
        <v>#REF!</v>
      </c>
      <c r="H50" t="e">
        <f>#REF!</f>
        <v>#REF!</v>
      </c>
      <c r="I50" t="e">
        <f t="shared" si="5"/>
        <v>#REF!</v>
      </c>
    </row>
    <row r="51" spans="1:9" x14ac:dyDescent="0.25">
      <c r="A51" t="s">
        <v>128</v>
      </c>
      <c r="B51">
        <f>SUMIFS('EIA Net Generation'!$E:$E,'EIA Net Generation'!$B:$B,$A51,'EIA Net Generation'!$D:$D,"Nuclear",'EIA Net Generation'!C:C,"Total Electric Power Industry")</f>
        <v>0</v>
      </c>
      <c r="C51">
        <f>SUMIFS('EIA Net Generation'!$E:$E,'EIA Net Generation'!$B:$B,$A51,'EIA Net Generation'!$D:$D,"Hydroelectric Conventional",'EIA Net Generation'!C:C,"Total Electric Power Industry")</f>
        <v>1704564</v>
      </c>
      <c r="D51">
        <f>SUMIFS('EIA Net Generation'!$E:$E,'EIA Net Generation'!$B:$B,$A51,'EIA Net Generation'!$D:$D,"Total",'EIA Net Generation'!C:C,"Total Electric Power Industry")</f>
        <v>65836063</v>
      </c>
      <c r="E51">
        <f t="shared" si="3"/>
        <v>0</v>
      </c>
      <c r="F51">
        <f t="shared" si="4"/>
        <v>2.5891037864764179E-2</v>
      </c>
      <c r="G51" t="e">
        <f>#REF!</f>
        <v>#REF!</v>
      </c>
      <c r="H51" t="e">
        <f>#REF!</f>
        <v>#REF!</v>
      </c>
      <c r="I51" t="e">
        <f t="shared" si="5"/>
        <v>#REF!</v>
      </c>
    </row>
    <row r="52" spans="1:9" x14ac:dyDescent="0.25">
      <c r="A52" t="s">
        <v>131</v>
      </c>
      <c r="B52">
        <f>SUMIFS('EIA Net Generation'!$E:$E,'EIA Net Generation'!$B:$B,$A52,'EIA Net Generation'!$D:$D,"Nuclear",'EIA Net Generation'!C:C,"Total Electric Power Industry")</f>
        <v>9970190</v>
      </c>
      <c r="C52">
        <f>SUMIFS('EIA Net Generation'!$E:$E,'EIA Net Generation'!$B:$B,$A52,'EIA Net Generation'!$D:$D,"Hydroelectric Conventional",'EIA Net Generation'!C:C,"Total Electric Power Industry")</f>
        <v>2144883</v>
      </c>
      <c r="D52">
        <f>SUMIFS('EIA Net Generation'!$E:$E,'EIA Net Generation'!$B:$B,$A52,'EIA Net Generation'!$D:$D,"Total",'EIA Net Generation'!C:C,"Total Electric Power Industry")</f>
        <v>64276480</v>
      </c>
      <c r="E52">
        <f t="shared" si="3"/>
        <v>0.15511412572685995</v>
      </c>
      <c r="F52">
        <f t="shared" si="4"/>
        <v>3.3369640030070098E-2</v>
      </c>
      <c r="G52" t="e">
        <f>#REF!</f>
        <v>#REF!</v>
      </c>
      <c r="H52" t="e">
        <f>#REF!</f>
        <v>#REF!</v>
      </c>
      <c r="I52" t="e">
        <f t="shared" si="5"/>
        <v>#REF!</v>
      </c>
    </row>
    <row r="53" spans="1:9" x14ac:dyDescent="0.25">
      <c r="A53" t="s">
        <v>134</v>
      </c>
      <c r="B53">
        <f>SUMIFS('EIA Net Generation'!$E:$E,'EIA Net Generation'!$B:$B,$A53,'EIA Net Generation'!$D:$D,"Nuclear",'EIA Net Generation'!C:C,"Total Electric Power Industry")</f>
        <v>0</v>
      </c>
      <c r="C53">
        <f>SUMIFS('EIA Net Generation'!$E:$E,'EIA Net Generation'!$B:$B,$A53,'EIA Net Generation'!$D:$D,"Hydroelectric Conventional",'EIA Net Generation'!C:C,"Total Electric Power Industry")</f>
        <v>790445</v>
      </c>
      <c r="D53">
        <f>SUMIFS('EIA Net Generation'!$E:$E,'EIA Net Generation'!$B:$B,$A53,'EIA Net Generation'!$D:$D,"Total",'EIA Net Generation'!C:C,"Total Electric Power Industry")</f>
        <v>43460744</v>
      </c>
      <c r="E53">
        <f t="shared" si="3"/>
        <v>0</v>
      </c>
      <c r="F53">
        <f t="shared" si="4"/>
        <v>1.8187562550700927E-2</v>
      </c>
      <c r="G53" t="e">
        <f>#REF!</f>
        <v>#REF!</v>
      </c>
      <c r="H53" t="e">
        <f>#REF!</f>
        <v>#REF!</v>
      </c>
      <c r="I53" t="e">
        <f t="shared" si="5"/>
        <v>#REF!</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128"/>
  <sheetViews>
    <sheetView workbookViewId="0">
      <selection sqref="A1:C1"/>
    </sheetView>
  </sheetViews>
  <sheetFormatPr defaultColWidth="9.140625" defaultRowHeight="12.75" x14ac:dyDescent="0.2"/>
  <cols>
    <col min="1" max="1" width="9.140625" style="30" customWidth="1"/>
    <col min="2" max="2" width="12" style="31" customWidth="1"/>
    <col min="3" max="3" width="46.85546875" style="32" customWidth="1"/>
    <col min="4" max="4" width="27.140625" style="32" bestFit="1" customWidth="1"/>
    <col min="5" max="5" width="19.140625" style="33" customWidth="1"/>
    <col min="6" max="7" width="9.140625" style="29" customWidth="1"/>
    <col min="8" max="8" width="12" style="29" customWidth="1"/>
    <col min="9" max="9" width="46.85546875" style="29" customWidth="1"/>
    <col min="10" max="10" width="15.85546875" style="29" customWidth="1"/>
    <col min="11" max="11" width="27.28515625" style="29" customWidth="1"/>
    <col min="12" max="16" width="9.140625" style="29" customWidth="1"/>
    <col min="17" max="16384" width="9.140625" style="29"/>
  </cols>
  <sheetData>
    <row r="1" spans="1:5" s="66" customFormat="1" ht="51.75" customHeight="1" x14ac:dyDescent="0.25">
      <c r="A1" s="125" t="s">
        <v>184</v>
      </c>
      <c r="B1" s="126"/>
      <c r="C1" s="126"/>
      <c r="D1" s="68"/>
      <c r="E1" s="67"/>
    </row>
    <row r="2" spans="1:5" s="24" customFormat="1" ht="25.5" customHeight="1" x14ac:dyDescent="0.2">
      <c r="A2" s="22" t="s">
        <v>185</v>
      </c>
      <c r="B2" s="22" t="s">
        <v>186</v>
      </c>
      <c r="C2" s="22" t="s">
        <v>187</v>
      </c>
      <c r="D2" s="22" t="s">
        <v>188</v>
      </c>
      <c r="E2" s="23" t="s">
        <v>189</v>
      </c>
    </row>
    <row r="3" spans="1:5" x14ac:dyDescent="0.2">
      <c r="A3" s="25">
        <v>2021</v>
      </c>
      <c r="B3" s="26" t="s">
        <v>6</v>
      </c>
      <c r="C3" s="27" t="s">
        <v>190</v>
      </c>
      <c r="D3" s="27" t="s">
        <v>183</v>
      </c>
      <c r="E3" s="28">
        <v>6595818</v>
      </c>
    </row>
    <row r="4" spans="1:5" x14ac:dyDescent="0.2">
      <c r="A4" s="25">
        <v>2021</v>
      </c>
      <c r="B4" s="26" t="s">
        <v>6</v>
      </c>
      <c r="C4" s="27" t="s">
        <v>190</v>
      </c>
      <c r="D4" s="27" t="s">
        <v>191</v>
      </c>
      <c r="E4" s="28">
        <v>752894</v>
      </c>
    </row>
    <row r="5" spans="1:5" x14ac:dyDescent="0.2">
      <c r="A5" s="25">
        <v>2021</v>
      </c>
      <c r="B5" s="26" t="s">
        <v>6</v>
      </c>
      <c r="C5" s="27" t="s">
        <v>190</v>
      </c>
      <c r="D5" s="27" t="s">
        <v>192</v>
      </c>
      <c r="E5" s="28">
        <v>1688900</v>
      </c>
    </row>
    <row r="6" spans="1:5" x14ac:dyDescent="0.2">
      <c r="A6" s="25">
        <v>2021</v>
      </c>
      <c r="B6" s="26" t="s">
        <v>6</v>
      </c>
      <c r="C6" s="27" t="s">
        <v>190</v>
      </c>
      <c r="D6" s="27" t="s">
        <v>193</v>
      </c>
      <c r="E6" s="28">
        <v>3085396</v>
      </c>
    </row>
    <row r="7" spans="1:5" x14ac:dyDescent="0.2">
      <c r="A7" s="25">
        <v>2021</v>
      </c>
      <c r="B7" s="26" t="s">
        <v>6</v>
      </c>
      <c r="C7" s="27" t="s">
        <v>190</v>
      </c>
      <c r="D7" s="27" t="s">
        <v>194</v>
      </c>
      <c r="E7" s="28">
        <v>-4141</v>
      </c>
    </row>
    <row r="8" spans="1:5" x14ac:dyDescent="0.2">
      <c r="A8" s="25">
        <v>2021</v>
      </c>
      <c r="B8" s="26" t="s">
        <v>6</v>
      </c>
      <c r="C8" s="27" t="s">
        <v>190</v>
      </c>
      <c r="D8" s="27" t="s">
        <v>195</v>
      </c>
      <c r="E8" s="28">
        <v>902486</v>
      </c>
    </row>
    <row r="9" spans="1:5" x14ac:dyDescent="0.2">
      <c r="A9" s="25">
        <v>2021</v>
      </c>
      <c r="B9" s="26" t="s">
        <v>6</v>
      </c>
      <c r="C9" s="27" t="s">
        <v>190</v>
      </c>
      <c r="D9" s="27" t="s">
        <v>196</v>
      </c>
      <c r="E9" s="28">
        <v>0</v>
      </c>
    </row>
    <row r="10" spans="1:5" x14ac:dyDescent="0.2">
      <c r="A10" s="25">
        <v>2021</v>
      </c>
      <c r="B10" s="26" t="s">
        <v>6</v>
      </c>
      <c r="C10" s="27" t="s">
        <v>190</v>
      </c>
      <c r="D10" s="27" t="s">
        <v>197</v>
      </c>
      <c r="E10" s="28">
        <v>38071</v>
      </c>
    </row>
    <row r="11" spans="1:5" x14ac:dyDescent="0.2">
      <c r="A11" s="25">
        <v>2021</v>
      </c>
      <c r="B11" s="26" t="s">
        <v>6</v>
      </c>
      <c r="C11" s="27" t="s">
        <v>190</v>
      </c>
      <c r="D11" s="27" t="s">
        <v>198</v>
      </c>
      <c r="E11" s="28">
        <v>132212</v>
      </c>
    </row>
    <row r="12" spans="1:5" x14ac:dyDescent="0.2">
      <c r="A12" s="25">
        <v>2021</v>
      </c>
      <c r="B12" s="26" t="s">
        <v>6</v>
      </c>
      <c r="C12" s="27" t="s">
        <v>190</v>
      </c>
      <c r="D12" s="27" t="s">
        <v>199</v>
      </c>
      <c r="E12" s="28">
        <v>0</v>
      </c>
    </row>
    <row r="13" spans="1:5" x14ac:dyDescent="0.2">
      <c r="A13" s="25">
        <v>2021</v>
      </c>
      <c r="B13" s="26" t="s">
        <v>6</v>
      </c>
      <c r="C13" s="27" t="s">
        <v>200</v>
      </c>
      <c r="D13" s="27" t="s">
        <v>183</v>
      </c>
      <c r="E13" s="28">
        <v>110308</v>
      </c>
    </row>
    <row r="14" spans="1:5" x14ac:dyDescent="0.2">
      <c r="A14" s="25">
        <v>2021</v>
      </c>
      <c r="B14" s="26" t="s">
        <v>6</v>
      </c>
      <c r="C14" s="27" t="s">
        <v>200</v>
      </c>
      <c r="D14" s="27" t="s">
        <v>193</v>
      </c>
      <c r="E14" s="28">
        <v>64878</v>
      </c>
    </row>
    <row r="15" spans="1:5" x14ac:dyDescent="0.2">
      <c r="A15" s="25">
        <v>2021</v>
      </c>
      <c r="B15" s="26" t="s">
        <v>6</v>
      </c>
      <c r="C15" s="27" t="s">
        <v>200</v>
      </c>
      <c r="D15" s="27" t="s">
        <v>195</v>
      </c>
      <c r="E15" s="28">
        <v>45430</v>
      </c>
    </row>
    <row r="16" spans="1:5" x14ac:dyDescent="0.2">
      <c r="A16" s="25">
        <v>2021</v>
      </c>
      <c r="B16" s="26" t="s">
        <v>6</v>
      </c>
      <c r="C16" s="27" t="s">
        <v>200</v>
      </c>
      <c r="D16" s="27" t="s">
        <v>197</v>
      </c>
      <c r="E16" s="28">
        <v>0</v>
      </c>
    </row>
    <row r="17" spans="1:5" x14ac:dyDescent="0.2">
      <c r="A17" s="25">
        <v>2021</v>
      </c>
      <c r="B17" s="26" t="s">
        <v>6</v>
      </c>
      <c r="C17" s="27" t="s">
        <v>201</v>
      </c>
      <c r="D17" s="27" t="s">
        <v>183</v>
      </c>
      <c r="E17" s="28">
        <v>352265</v>
      </c>
    </row>
    <row r="18" spans="1:5" x14ac:dyDescent="0.2">
      <c r="A18" s="25">
        <v>2021</v>
      </c>
      <c r="B18" s="26" t="s">
        <v>6</v>
      </c>
      <c r="C18" s="27" t="s">
        <v>201</v>
      </c>
      <c r="D18" s="27" t="s">
        <v>191</v>
      </c>
      <c r="E18" s="28">
        <v>144280</v>
      </c>
    </row>
    <row r="19" spans="1:5" x14ac:dyDescent="0.2">
      <c r="A19" s="25">
        <v>2021</v>
      </c>
      <c r="B19" s="26" t="s">
        <v>6</v>
      </c>
      <c r="C19" s="27" t="s">
        <v>201</v>
      </c>
      <c r="D19" s="27" t="s">
        <v>192</v>
      </c>
      <c r="E19" s="28">
        <v>169188</v>
      </c>
    </row>
    <row r="20" spans="1:5" x14ac:dyDescent="0.2">
      <c r="A20" s="25">
        <v>2021</v>
      </c>
      <c r="B20" s="26" t="s">
        <v>6</v>
      </c>
      <c r="C20" s="27" t="s">
        <v>201</v>
      </c>
      <c r="D20" s="27" t="s">
        <v>193</v>
      </c>
      <c r="E20" s="28">
        <v>26</v>
      </c>
    </row>
    <row r="21" spans="1:5" x14ac:dyDescent="0.2">
      <c r="A21" s="25">
        <v>2021</v>
      </c>
      <c r="B21" s="26" t="s">
        <v>6</v>
      </c>
      <c r="C21" s="27" t="s">
        <v>201</v>
      </c>
      <c r="D21" s="27" t="s">
        <v>195</v>
      </c>
      <c r="E21" s="28">
        <v>701</v>
      </c>
    </row>
    <row r="22" spans="1:5" x14ac:dyDescent="0.2">
      <c r="A22" s="25">
        <v>2021</v>
      </c>
      <c r="B22" s="26" t="s">
        <v>6</v>
      </c>
      <c r="C22" s="27" t="s">
        <v>201</v>
      </c>
      <c r="D22" s="27" t="s">
        <v>197</v>
      </c>
      <c r="E22" s="28">
        <v>38071</v>
      </c>
    </row>
    <row r="23" spans="1:5" x14ac:dyDescent="0.2">
      <c r="A23" s="25">
        <v>2021</v>
      </c>
      <c r="B23" s="26" t="s">
        <v>6</v>
      </c>
      <c r="C23" s="27" t="s">
        <v>201</v>
      </c>
      <c r="D23" s="27" t="s">
        <v>199</v>
      </c>
      <c r="E23" s="28">
        <v>0</v>
      </c>
    </row>
    <row r="24" spans="1:5" x14ac:dyDescent="0.2">
      <c r="A24" s="25">
        <v>2021</v>
      </c>
      <c r="B24" s="26" t="s">
        <v>6</v>
      </c>
      <c r="C24" s="27" t="s">
        <v>202</v>
      </c>
      <c r="D24" s="27" t="s">
        <v>183</v>
      </c>
      <c r="E24" s="28">
        <v>177115</v>
      </c>
    </row>
    <row r="25" spans="1:5" x14ac:dyDescent="0.2">
      <c r="A25" s="25">
        <v>2021</v>
      </c>
      <c r="B25" s="26" t="s">
        <v>6</v>
      </c>
      <c r="C25" s="27" t="s">
        <v>202</v>
      </c>
      <c r="D25" s="27" t="s">
        <v>191</v>
      </c>
      <c r="E25" s="28">
        <v>177115</v>
      </c>
    </row>
    <row r="26" spans="1:5" x14ac:dyDescent="0.2">
      <c r="A26" s="25">
        <v>2021</v>
      </c>
      <c r="B26" s="26" t="s">
        <v>6</v>
      </c>
      <c r="C26" s="27" t="s">
        <v>202</v>
      </c>
      <c r="D26" s="27" t="s">
        <v>195</v>
      </c>
      <c r="E26" s="28">
        <v>0</v>
      </c>
    </row>
    <row r="27" spans="1:5" x14ac:dyDescent="0.2">
      <c r="A27" s="25">
        <v>2021</v>
      </c>
      <c r="B27" s="26" t="s">
        <v>6</v>
      </c>
      <c r="C27" s="27" t="s">
        <v>202</v>
      </c>
      <c r="D27" s="27" t="s">
        <v>197</v>
      </c>
      <c r="E27" s="28">
        <v>0</v>
      </c>
    </row>
    <row r="28" spans="1:5" x14ac:dyDescent="0.2">
      <c r="A28" s="25">
        <v>2021</v>
      </c>
      <c r="B28" s="26" t="s">
        <v>6</v>
      </c>
      <c r="C28" s="27" t="s">
        <v>202</v>
      </c>
      <c r="D28" s="27" t="s">
        <v>199</v>
      </c>
      <c r="E28" s="28">
        <v>0</v>
      </c>
    </row>
    <row r="29" spans="1:5" x14ac:dyDescent="0.2">
      <c r="A29" s="25">
        <v>2021</v>
      </c>
      <c r="B29" s="26" t="s">
        <v>6</v>
      </c>
      <c r="C29" s="27" t="s">
        <v>203</v>
      </c>
      <c r="D29" s="27" t="s">
        <v>183</v>
      </c>
      <c r="E29" s="28">
        <v>45413</v>
      </c>
    </row>
    <row r="30" spans="1:5" x14ac:dyDescent="0.2">
      <c r="A30" s="25">
        <v>2021</v>
      </c>
      <c r="B30" s="26" t="s">
        <v>6</v>
      </c>
      <c r="C30" s="27" t="s">
        <v>203</v>
      </c>
      <c r="D30" s="27" t="s">
        <v>198</v>
      </c>
      <c r="E30" s="28">
        <v>45413</v>
      </c>
    </row>
    <row r="31" spans="1:5" x14ac:dyDescent="0.2">
      <c r="A31" s="25">
        <v>2021</v>
      </c>
      <c r="B31" s="26" t="s">
        <v>6</v>
      </c>
      <c r="C31" s="27" t="s">
        <v>204</v>
      </c>
      <c r="D31" s="27" t="s">
        <v>183</v>
      </c>
      <c r="E31" s="28">
        <v>5910717</v>
      </c>
    </row>
    <row r="32" spans="1:5" x14ac:dyDescent="0.2">
      <c r="A32" s="25">
        <v>2021</v>
      </c>
      <c r="B32" s="26" t="s">
        <v>6</v>
      </c>
      <c r="C32" s="27" t="s">
        <v>204</v>
      </c>
      <c r="D32" s="27" t="s">
        <v>191</v>
      </c>
      <c r="E32" s="28">
        <v>431500</v>
      </c>
    </row>
    <row r="33" spans="1:5" x14ac:dyDescent="0.2">
      <c r="A33" s="25">
        <v>2021</v>
      </c>
      <c r="B33" s="26" t="s">
        <v>6</v>
      </c>
      <c r="C33" s="27" t="s">
        <v>204</v>
      </c>
      <c r="D33" s="27" t="s">
        <v>192</v>
      </c>
      <c r="E33" s="28">
        <v>1519712</v>
      </c>
    </row>
    <row r="34" spans="1:5" x14ac:dyDescent="0.2">
      <c r="A34" s="25">
        <v>2021</v>
      </c>
      <c r="B34" s="26" t="s">
        <v>6</v>
      </c>
      <c r="C34" s="27" t="s">
        <v>204</v>
      </c>
      <c r="D34" s="27" t="s">
        <v>193</v>
      </c>
      <c r="E34" s="28">
        <v>3020493</v>
      </c>
    </row>
    <row r="35" spans="1:5" x14ac:dyDescent="0.2">
      <c r="A35" s="25">
        <v>2021</v>
      </c>
      <c r="B35" s="26" t="s">
        <v>6</v>
      </c>
      <c r="C35" s="27" t="s">
        <v>204</v>
      </c>
      <c r="D35" s="27" t="s">
        <v>194</v>
      </c>
      <c r="E35" s="28">
        <v>-4141</v>
      </c>
    </row>
    <row r="36" spans="1:5" x14ac:dyDescent="0.2">
      <c r="A36" s="25">
        <v>2021</v>
      </c>
      <c r="B36" s="26" t="s">
        <v>6</v>
      </c>
      <c r="C36" s="27" t="s">
        <v>204</v>
      </c>
      <c r="D36" s="27" t="s">
        <v>195</v>
      </c>
      <c r="E36" s="28">
        <v>856355</v>
      </c>
    </row>
    <row r="37" spans="1:5" x14ac:dyDescent="0.2">
      <c r="A37" s="25">
        <v>2021</v>
      </c>
      <c r="B37" s="26" t="s">
        <v>6</v>
      </c>
      <c r="C37" s="27" t="s">
        <v>204</v>
      </c>
      <c r="D37" s="27" t="s">
        <v>196</v>
      </c>
      <c r="E37" s="28">
        <v>0</v>
      </c>
    </row>
    <row r="38" spans="1:5" x14ac:dyDescent="0.2">
      <c r="A38" s="25">
        <v>2021</v>
      </c>
      <c r="B38" s="26" t="s">
        <v>6</v>
      </c>
      <c r="C38" s="27" t="s">
        <v>204</v>
      </c>
      <c r="D38" s="27" t="s">
        <v>198</v>
      </c>
      <c r="E38" s="28">
        <v>86799</v>
      </c>
    </row>
    <row r="39" spans="1:5" x14ac:dyDescent="0.2">
      <c r="A39" s="25">
        <v>2021</v>
      </c>
      <c r="B39" s="26" t="s">
        <v>3</v>
      </c>
      <c r="C39" s="27" t="s">
        <v>190</v>
      </c>
      <c r="D39" s="27" t="s">
        <v>183</v>
      </c>
      <c r="E39" s="28">
        <v>142733330</v>
      </c>
    </row>
    <row r="40" spans="1:5" x14ac:dyDescent="0.2">
      <c r="A40" s="25">
        <v>2021</v>
      </c>
      <c r="B40" s="26" t="s">
        <v>3</v>
      </c>
      <c r="C40" s="27" t="s">
        <v>190</v>
      </c>
      <c r="D40" s="27" t="s">
        <v>191</v>
      </c>
      <c r="E40" s="28">
        <v>26900909</v>
      </c>
    </row>
    <row r="41" spans="1:5" x14ac:dyDescent="0.2">
      <c r="A41" s="25">
        <v>2021</v>
      </c>
      <c r="B41" s="26" t="s">
        <v>3</v>
      </c>
      <c r="C41" s="27" t="s">
        <v>190</v>
      </c>
      <c r="D41" s="27" t="s">
        <v>192</v>
      </c>
      <c r="E41" s="28">
        <v>11520809</v>
      </c>
    </row>
    <row r="42" spans="1:5" x14ac:dyDescent="0.2">
      <c r="A42" s="25">
        <v>2021</v>
      </c>
      <c r="B42" s="26" t="s">
        <v>3</v>
      </c>
      <c r="C42" s="27" t="s">
        <v>190</v>
      </c>
      <c r="D42" s="27" t="s">
        <v>193</v>
      </c>
      <c r="E42" s="28">
        <v>54447875</v>
      </c>
    </row>
    <row r="43" spans="1:5" x14ac:dyDescent="0.2">
      <c r="A43" s="25">
        <v>2021</v>
      </c>
      <c r="B43" s="26" t="s">
        <v>3</v>
      </c>
      <c r="C43" s="27" t="s">
        <v>190</v>
      </c>
      <c r="D43" s="27" t="s">
        <v>205</v>
      </c>
      <c r="E43" s="28">
        <v>46036489</v>
      </c>
    </row>
    <row r="44" spans="1:5" x14ac:dyDescent="0.2">
      <c r="A44" s="25">
        <v>2021</v>
      </c>
      <c r="B44" s="26" t="s">
        <v>3</v>
      </c>
      <c r="C44" s="27" t="s">
        <v>190</v>
      </c>
      <c r="D44" s="27" t="s">
        <v>206</v>
      </c>
      <c r="E44" s="28">
        <v>65</v>
      </c>
    </row>
    <row r="45" spans="1:5" x14ac:dyDescent="0.2">
      <c r="A45" s="25">
        <v>2021</v>
      </c>
      <c r="B45" s="26" t="s">
        <v>3</v>
      </c>
      <c r="C45" s="27" t="s">
        <v>190</v>
      </c>
      <c r="D45" s="27" t="s">
        <v>194</v>
      </c>
      <c r="E45" s="28">
        <v>28</v>
      </c>
    </row>
    <row r="46" spans="1:5" x14ac:dyDescent="0.2">
      <c r="A46" s="25">
        <v>2021</v>
      </c>
      <c r="B46" s="26" t="s">
        <v>3</v>
      </c>
      <c r="C46" s="27" t="s">
        <v>190</v>
      </c>
      <c r="D46" s="27" t="s">
        <v>195</v>
      </c>
      <c r="E46" s="28">
        <v>21915</v>
      </c>
    </row>
    <row r="47" spans="1:5" x14ac:dyDescent="0.2">
      <c r="A47" s="25">
        <v>2021</v>
      </c>
      <c r="B47" s="26" t="s">
        <v>3</v>
      </c>
      <c r="C47" s="27" t="s">
        <v>190</v>
      </c>
      <c r="D47" s="27" t="s">
        <v>196</v>
      </c>
      <c r="E47" s="28">
        <v>493995</v>
      </c>
    </row>
    <row r="48" spans="1:5" x14ac:dyDescent="0.2">
      <c r="A48" s="25">
        <v>2021</v>
      </c>
      <c r="B48" s="26" t="s">
        <v>3</v>
      </c>
      <c r="C48" s="27" t="s">
        <v>190</v>
      </c>
      <c r="D48" s="27" t="s">
        <v>197</v>
      </c>
      <c r="E48" s="28">
        <v>43940</v>
      </c>
    </row>
    <row r="49" spans="1:5" x14ac:dyDescent="0.2">
      <c r="A49" s="25">
        <v>2021</v>
      </c>
      <c r="B49" s="26" t="s">
        <v>3</v>
      </c>
      <c r="C49" s="27" t="s">
        <v>190</v>
      </c>
      <c r="D49" s="27" t="s">
        <v>199</v>
      </c>
      <c r="E49" s="28">
        <v>3267305</v>
      </c>
    </row>
    <row r="50" spans="1:5" x14ac:dyDescent="0.2">
      <c r="A50" s="25">
        <v>2021</v>
      </c>
      <c r="B50" s="26" t="s">
        <v>3</v>
      </c>
      <c r="C50" s="27" t="s">
        <v>200</v>
      </c>
      <c r="D50" s="27" t="s">
        <v>183</v>
      </c>
      <c r="E50" s="28">
        <v>4956093</v>
      </c>
    </row>
    <row r="51" spans="1:5" x14ac:dyDescent="0.2">
      <c r="A51" s="25">
        <v>2021</v>
      </c>
      <c r="B51" s="26" t="s">
        <v>3</v>
      </c>
      <c r="C51" s="27" t="s">
        <v>200</v>
      </c>
      <c r="D51" s="27" t="s">
        <v>191</v>
      </c>
      <c r="E51" s="28">
        <v>21</v>
      </c>
    </row>
    <row r="52" spans="1:5" x14ac:dyDescent="0.2">
      <c r="A52" s="25">
        <v>2021</v>
      </c>
      <c r="B52" s="26" t="s">
        <v>3</v>
      </c>
      <c r="C52" s="27" t="s">
        <v>200</v>
      </c>
      <c r="D52" s="27" t="s">
        <v>193</v>
      </c>
      <c r="E52" s="28">
        <v>1682648</v>
      </c>
    </row>
    <row r="53" spans="1:5" x14ac:dyDescent="0.2">
      <c r="A53" s="25">
        <v>2021</v>
      </c>
      <c r="B53" s="26" t="s">
        <v>3</v>
      </c>
      <c r="C53" s="27" t="s">
        <v>200</v>
      </c>
      <c r="D53" s="27" t="s">
        <v>206</v>
      </c>
      <c r="E53" s="28">
        <v>65</v>
      </c>
    </row>
    <row r="54" spans="1:5" x14ac:dyDescent="0.2">
      <c r="A54" s="25">
        <v>2021</v>
      </c>
      <c r="B54" s="26" t="s">
        <v>3</v>
      </c>
      <c r="C54" s="27" t="s">
        <v>200</v>
      </c>
      <c r="D54" s="27" t="s">
        <v>194</v>
      </c>
      <c r="E54" s="28">
        <v>0</v>
      </c>
    </row>
    <row r="55" spans="1:5" x14ac:dyDescent="0.2">
      <c r="A55" s="25">
        <v>2021</v>
      </c>
      <c r="B55" s="26" t="s">
        <v>3</v>
      </c>
      <c r="C55" s="27" t="s">
        <v>200</v>
      </c>
      <c r="D55" s="27" t="s">
        <v>195</v>
      </c>
      <c r="E55" s="28">
        <v>6055</v>
      </c>
    </row>
    <row r="56" spans="1:5" x14ac:dyDescent="0.2">
      <c r="A56" s="25">
        <v>2021</v>
      </c>
      <c r="B56" s="26" t="s">
        <v>3</v>
      </c>
      <c r="C56" s="27" t="s">
        <v>200</v>
      </c>
      <c r="D56" s="27" t="s">
        <v>197</v>
      </c>
      <c r="E56" s="28">
        <v>0</v>
      </c>
    </row>
    <row r="57" spans="1:5" x14ac:dyDescent="0.2">
      <c r="A57" s="25">
        <v>2021</v>
      </c>
      <c r="B57" s="26" t="s">
        <v>3</v>
      </c>
      <c r="C57" s="27" t="s">
        <v>200</v>
      </c>
      <c r="D57" s="27" t="s">
        <v>199</v>
      </c>
      <c r="E57" s="28">
        <v>3267305</v>
      </c>
    </row>
    <row r="58" spans="1:5" x14ac:dyDescent="0.2">
      <c r="A58" s="25">
        <v>2021</v>
      </c>
      <c r="B58" s="26" t="s">
        <v>3</v>
      </c>
      <c r="C58" s="27" t="s">
        <v>202</v>
      </c>
      <c r="D58" s="27" t="s">
        <v>183</v>
      </c>
      <c r="E58" s="28">
        <v>4031284</v>
      </c>
    </row>
    <row r="59" spans="1:5" x14ac:dyDescent="0.2">
      <c r="A59" s="25">
        <v>2021</v>
      </c>
      <c r="B59" s="26" t="s">
        <v>3</v>
      </c>
      <c r="C59" s="27" t="s">
        <v>202</v>
      </c>
      <c r="D59" s="27" t="s">
        <v>193</v>
      </c>
      <c r="E59" s="28">
        <v>4031284</v>
      </c>
    </row>
    <row r="60" spans="1:5" x14ac:dyDescent="0.2">
      <c r="A60" s="25">
        <v>2021</v>
      </c>
      <c r="B60" s="26" t="s">
        <v>3</v>
      </c>
      <c r="C60" s="27" t="s">
        <v>203</v>
      </c>
      <c r="D60" s="27" t="s">
        <v>183</v>
      </c>
      <c r="E60" s="28">
        <v>26941613</v>
      </c>
    </row>
    <row r="61" spans="1:5" x14ac:dyDescent="0.2">
      <c r="A61" s="25">
        <v>2021</v>
      </c>
      <c r="B61" s="26" t="s">
        <v>3</v>
      </c>
      <c r="C61" s="27" t="s">
        <v>203</v>
      </c>
      <c r="D61" s="27" t="s">
        <v>193</v>
      </c>
      <c r="E61" s="28">
        <v>26416295</v>
      </c>
    </row>
    <row r="62" spans="1:5" x14ac:dyDescent="0.2">
      <c r="A62" s="25">
        <v>2021</v>
      </c>
      <c r="B62" s="26" t="s">
        <v>3</v>
      </c>
      <c r="C62" s="27" t="s">
        <v>203</v>
      </c>
      <c r="D62" s="27" t="s">
        <v>194</v>
      </c>
      <c r="E62" s="28">
        <v>28</v>
      </c>
    </row>
    <row r="63" spans="1:5" x14ac:dyDescent="0.2">
      <c r="A63" s="25">
        <v>2021</v>
      </c>
      <c r="B63" s="26" t="s">
        <v>3</v>
      </c>
      <c r="C63" s="27" t="s">
        <v>203</v>
      </c>
      <c r="D63" s="27" t="s">
        <v>195</v>
      </c>
      <c r="E63" s="28">
        <v>11648</v>
      </c>
    </row>
    <row r="64" spans="1:5" x14ac:dyDescent="0.2">
      <c r="A64" s="25">
        <v>2021</v>
      </c>
      <c r="B64" s="26" t="s">
        <v>3</v>
      </c>
      <c r="C64" s="27" t="s">
        <v>203</v>
      </c>
      <c r="D64" s="27" t="s">
        <v>196</v>
      </c>
      <c r="E64" s="28">
        <v>469702</v>
      </c>
    </row>
    <row r="65" spans="1:5" x14ac:dyDescent="0.2">
      <c r="A65" s="25">
        <v>2021</v>
      </c>
      <c r="B65" s="26" t="s">
        <v>3</v>
      </c>
      <c r="C65" s="27" t="s">
        <v>203</v>
      </c>
      <c r="D65" s="27" t="s">
        <v>197</v>
      </c>
      <c r="E65" s="28">
        <v>43940</v>
      </c>
    </row>
    <row r="66" spans="1:5" x14ac:dyDescent="0.2">
      <c r="A66" s="25">
        <v>2021</v>
      </c>
      <c r="B66" s="26" t="s">
        <v>3</v>
      </c>
      <c r="C66" s="27" t="s">
        <v>204</v>
      </c>
      <c r="D66" s="27" t="s">
        <v>183</v>
      </c>
      <c r="E66" s="28">
        <v>106804340</v>
      </c>
    </row>
    <row r="67" spans="1:5" x14ac:dyDescent="0.2">
      <c r="A67" s="25">
        <v>2021</v>
      </c>
      <c r="B67" s="26" t="s">
        <v>3</v>
      </c>
      <c r="C67" s="27" t="s">
        <v>204</v>
      </c>
      <c r="D67" s="27" t="s">
        <v>191</v>
      </c>
      <c r="E67" s="28">
        <v>26900889</v>
      </c>
    </row>
    <row r="68" spans="1:5" x14ac:dyDescent="0.2">
      <c r="A68" s="25">
        <v>2021</v>
      </c>
      <c r="B68" s="26" t="s">
        <v>3</v>
      </c>
      <c r="C68" s="27" t="s">
        <v>204</v>
      </c>
      <c r="D68" s="27" t="s">
        <v>192</v>
      </c>
      <c r="E68" s="28">
        <v>11520809</v>
      </c>
    </row>
    <row r="69" spans="1:5" x14ac:dyDescent="0.2">
      <c r="A69" s="25">
        <v>2021</v>
      </c>
      <c r="B69" s="26" t="s">
        <v>3</v>
      </c>
      <c r="C69" s="27" t="s">
        <v>204</v>
      </c>
      <c r="D69" s="27" t="s">
        <v>193</v>
      </c>
      <c r="E69" s="28">
        <v>22317648</v>
      </c>
    </row>
    <row r="70" spans="1:5" x14ac:dyDescent="0.2">
      <c r="A70" s="25">
        <v>2021</v>
      </c>
      <c r="B70" s="26" t="s">
        <v>3</v>
      </c>
      <c r="C70" s="27" t="s">
        <v>204</v>
      </c>
      <c r="D70" s="27" t="s">
        <v>205</v>
      </c>
      <c r="E70" s="28">
        <v>46036489</v>
      </c>
    </row>
    <row r="71" spans="1:5" x14ac:dyDescent="0.2">
      <c r="A71" s="25">
        <v>2021</v>
      </c>
      <c r="B71" s="26" t="s">
        <v>3</v>
      </c>
      <c r="C71" s="27" t="s">
        <v>204</v>
      </c>
      <c r="D71" s="27" t="s">
        <v>195</v>
      </c>
      <c r="E71" s="28">
        <v>4212</v>
      </c>
    </row>
    <row r="72" spans="1:5" x14ac:dyDescent="0.2">
      <c r="A72" s="25">
        <v>2021</v>
      </c>
      <c r="B72" s="26" t="s">
        <v>3</v>
      </c>
      <c r="C72" s="27" t="s">
        <v>204</v>
      </c>
      <c r="D72" s="27" t="s">
        <v>196</v>
      </c>
      <c r="E72" s="28">
        <v>24293</v>
      </c>
    </row>
    <row r="73" spans="1:5" x14ac:dyDescent="0.2">
      <c r="A73" s="25">
        <v>2021</v>
      </c>
      <c r="B73" s="26" t="s">
        <v>12</v>
      </c>
      <c r="C73" s="27" t="s">
        <v>190</v>
      </c>
      <c r="D73" s="27" t="s">
        <v>183</v>
      </c>
      <c r="E73" s="28">
        <v>61100068</v>
      </c>
    </row>
    <row r="74" spans="1:5" x14ac:dyDescent="0.2">
      <c r="A74" s="25">
        <v>2021</v>
      </c>
      <c r="B74" s="26" t="s">
        <v>12</v>
      </c>
      <c r="C74" s="27" t="s">
        <v>190</v>
      </c>
      <c r="D74" s="27" t="s">
        <v>191</v>
      </c>
      <c r="E74" s="28">
        <v>21418877</v>
      </c>
    </row>
    <row r="75" spans="1:5" x14ac:dyDescent="0.2">
      <c r="A75" s="25">
        <v>2021</v>
      </c>
      <c r="B75" s="26" t="s">
        <v>12</v>
      </c>
      <c r="C75" s="27" t="s">
        <v>190</v>
      </c>
      <c r="D75" s="27" t="s">
        <v>207</v>
      </c>
      <c r="E75" s="28">
        <v>83706</v>
      </c>
    </row>
    <row r="76" spans="1:5" x14ac:dyDescent="0.2">
      <c r="A76" s="25">
        <v>2021</v>
      </c>
      <c r="B76" s="26" t="s">
        <v>12</v>
      </c>
      <c r="C76" s="27" t="s">
        <v>190</v>
      </c>
      <c r="D76" s="27" t="s">
        <v>192</v>
      </c>
      <c r="E76" s="28">
        <v>4028679</v>
      </c>
    </row>
    <row r="77" spans="1:5" x14ac:dyDescent="0.2">
      <c r="A77" s="25">
        <v>2021</v>
      </c>
      <c r="B77" s="26" t="s">
        <v>12</v>
      </c>
      <c r="C77" s="27" t="s">
        <v>190</v>
      </c>
      <c r="D77" s="27" t="s">
        <v>193</v>
      </c>
      <c r="E77" s="28">
        <v>20629134</v>
      </c>
    </row>
    <row r="78" spans="1:5" x14ac:dyDescent="0.2">
      <c r="A78" s="25">
        <v>2021</v>
      </c>
      <c r="B78" s="26" t="s">
        <v>12</v>
      </c>
      <c r="C78" s="27" t="s">
        <v>190</v>
      </c>
      <c r="D78" s="27" t="s">
        <v>205</v>
      </c>
      <c r="E78" s="28">
        <v>13555684</v>
      </c>
    </row>
    <row r="79" spans="1:5" x14ac:dyDescent="0.2">
      <c r="A79" s="25">
        <v>2021</v>
      </c>
      <c r="B79" s="26" t="s">
        <v>12</v>
      </c>
      <c r="C79" s="27" t="s">
        <v>190</v>
      </c>
      <c r="D79" s="27" t="s">
        <v>194</v>
      </c>
      <c r="E79" s="28">
        <v>7572</v>
      </c>
    </row>
    <row r="80" spans="1:5" x14ac:dyDescent="0.2">
      <c r="A80" s="25">
        <v>2021</v>
      </c>
      <c r="B80" s="26" t="s">
        <v>12</v>
      </c>
      <c r="C80" s="27" t="s">
        <v>190</v>
      </c>
      <c r="D80" s="27" t="s">
        <v>195</v>
      </c>
      <c r="E80" s="28">
        <v>55532</v>
      </c>
    </row>
    <row r="81" spans="1:5" x14ac:dyDescent="0.2">
      <c r="A81" s="25">
        <v>2021</v>
      </c>
      <c r="B81" s="26" t="s">
        <v>12</v>
      </c>
      <c r="C81" s="27" t="s">
        <v>190</v>
      </c>
      <c r="D81" s="27" t="s">
        <v>196</v>
      </c>
      <c r="E81" s="28">
        <v>462281</v>
      </c>
    </row>
    <row r="82" spans="1:5" x14ac:dyDescent="0.2">
      <c r="A82" s="25">
        <v>2021</v>
      </c>
      <c r="B82" s="26" t="s">
        <v>12</v>
      </c>
      <c r="C82" s="27" t="s">
        <v>190</v>
      </c>
      <c r="D82" s="27" t="s">
        <v>197</v>
      </c>
      <c r="E82" s="28">
        <v>61417</v>
      </c>
    </row>
    <row r="83" spans="1:5" x14ac:dyDescent="0.2">
      <c r="A83" s="25">
        <v>2021</v>
      </c>
      <c r="B83" s="26" t="s">
        <v>12</v>
      </c>
      <c r="C83" s="27" t="s">
        <v>190</v>
      </c>
      <c r="D83" s="27" t="s">
        <v>199</v>
      </c>
      <c r="E83" s="28">
        <v>797187</v>
      </c>
    </row>
    <row r="84" spans="1:5" x14ac:dyDescent="0.2">
      <c r="A84" s="25">
        <v>2021</v>
      </c>
      <c r="B84" s="26" t="s">
        <v>12</v>
      </c>
      <c r="C84" s="27" t="s">
        <v>200</v>
      </c>
      <c r="D84" s="27" t="s">
        <v>183</v>
      </c>
      <c r="E84" s="28">
        <v>1083567</v>
      </c>
    </row>
    <row r="85" spans="1:5" x14ac:dyDescent="0.2">
      <c r="A85" s="25">
        <v>2021</v>
      </c>
      <c r="B85" s="26" t="s">
        <v>12</v>
      </c>
      <c r="C85" s="27" t="s">
        <v>200</v>
      </c>
      <c r="D85" s="27" t="s">
        <v>191</v>
      </c>
      <c r="E85" s="28">
        <v>34190</v>
      </c>
    </row>
    <row r="86" spans="1:5" x14ac:dyDescent="0.2">
      <c r="A86" s="25">
        <v>2021</v>
      </c>
      <c r="B86" s="26" t="s">
        <v>12</v>
      </c>
      <c r="C86" s="27" t="s">
        <v>200</v>
      </c>
      <c r="D86" s="27" t="s">
        <v>193</v>
      </c>
      <c r="E86" s="28">
        <v>240744</v>
      </c>
    </row>
    <row r="87" spans="1:5" x14ac:dyDescent="0.2">
      <c r="A87" s="25">
        <v>2021</v>
      </c>
      <c r="B87" s="26" t="s">
        <v>12</v>
      </c>
      <c r="C87" s="27" t="s">
        <v>200</v>
      </c>
      <c r="D87" s="27" t="s">
        <v>194</v>
      </c>
      <c r="E87" s="28">
        <v>8019</v>
      </c>
    </row>
    <row r="88" spans="1:5" x14ac:dyDescent="0.2">
      <c r="A88" s="25">
        <v>2021</v>
      </c>
      <c r="B88" s="26" t="s">
        <v>12</v>
      </c>
      <c r="C88" s="27" t="s">
        <v>200</v>
      </c>
      <c r="D88" s="27" t="s">
        <v>195</v>
      </c>
      <c r="E88" s="28">
        <v>141</v>
      </c>
    </row>
    <row r="89" spans="1:5" x14ac:dyDescent="0.2">
      <c r="A89" s="25">
        <v>2021</v>
      </c>
      <c r="B89" s="26" t="s">
        <v>12</v>
      </c>
      <c r="C89" s="27" t="s">
        <v>200</v>
      </c>
      <c r="D89" s="27" t="s">
        <v>196</v>
      </c>
      <c r="E89" s="28">
        <v>3286</v>
      </c>
    </row>
    <row r="90" spans="1:5" x14ac:dyDescent="0.2">
      <c r="A90" s="25">
        <v>2021</v>
      </c>
      <c r="B90" s="26" t="s">
        <v>12</v>
      </c>
      <c r="C90" s="27" t="s">
        <v>200</v>
      </c>
      <c r="D90" s="27" t="s">
        <v>199</v>
      </c>
      <c r="E90" s="28">
        <v>797187</v>
      </c>
    </row>
    <row r="91" spans="1:5" x14ac:dyDescent="0.2">
      <c r="A91" s="25">
        <v>2021</v>
      </c>
      <c r="B91" s="26" t="s">
        <v>12</v>
      </c>
      <c r="C91" s="27" t="s">
        <v>201</v>
      </c>
      <c r="D91" s="27" t="s">
        <v>183</v>
      </c>
      <c r="E91" s="28">
        <v>65161</v>
      </c>
    </row>
    <row r="92" spans="1:5" x14ac:dyDescent="0.2">
      <c r="A92" s="25">
        <v>2021</v>
      </c>
      <c r="B92" s="26" t="s">
        <v>12</v>
      </c>
      <c r="C92" s="27" t="s">
        <v>201</v>
      </c>
      <c r="D92" s="27" t="s">
        <v>193</v>
      </c>
      <c r="E92" s="28">
        <v>42315</v>
      </c>
    </row>
    <row r="93" spans="1:5" x14ac:dyDescent="0.2">
      <c r="A93" s="25">
        <v>2021</v>
      </c>
      <c r="B93" s="26" t="s">
        <v>12</v>
      </c>
      <c r="C93" s="27" t="s">
        <v>201</v>
      </c>
      <c r="D93" s="27" t="s">
        <v>194</v>
      </c>
      <c r="E93" s="28">
        <v>-447</v>
      </c>
    </row>
    <row r="94" spans="1:5" x14ac:dyDescent="0.2">
      <c r="A94" s="25">
        <v>2021</v>
      </c>
      <c r="B94" s="26" t="s">
        <v>12</v>
      </c>
      <c r="C94" s="27" t="s">
        <v>201</v>
      </c>
      <c r="D94" s="27" t="s">
        <v>196</v>
      </c>
      <c r="E94" s="28">
        <v>18826</v>
      </c>
    </row>
    <row r="95" spans="1:5" x14ac:dyDescent="0.2">
      <c r="A95" s="25">
        <v>2021</v>
      </c>
      <c r="B95" s="26" t="s">
        <v>12</v>
      </c>
      <c r="C95" s="27" t="s">
        <v>201</v>
      </c>
      <c r="D95" s="27" t="s">
        <v>197</v>
      </c>
      <c r="E95" s="28">
        <v>4468</v>
      </c>
    </row>
    <row r="96" spans="1:5" x14ac:dyDescent="0.2">
      <c r="A96" s="25">
        <v>2021</v>
      </c>
      <c r="B96" s="26" t="s">
        <v>12</v>
      </c>
      <c r="C96" s="27" t="s">
        <v>202</v>
      </c>
      <c r="D96" s="27" t="s">
        <v>183</v>
      </c>
      <c r="E96" s="28">
        <v>999324</v>
      </c>
    </row>
    <row r="97" spans="1:5" x14ac:dyDescent="0.2">
      <c r="A97" s="25">
        <v>2021</v>
      </c>
      <c r="B97" s="26" t="s">
        <v>12</v>
      </c>
      <c r="C97" s="27" t="s">
        <v>202</v>
      </c>
      <c r="D97" s="27" t="s">
        <v>193</v>
      </c>
      <c r="E97" s="28">
        <v>999324</v>
      </c>
    </row>
    <row r="98" spans="1:5" x14ac:dyDescent="0.2">
      <c r="A98" s="25">
        <v>2021</v>
      </c>
      <c r="B98" s="26" t="s">
        <v>12</v>
      </c>
      <c r="C98" s="27" t="s">
        <v>202</v>
      </c>
      <c r="D98" s="27" t="s">
        <v>195</v>
      </c>
      <c r="E98" s="28">
        <v>0</v>
      </c>
    </row>
    <row r="99" spans="1:5" x14ac:dyDescent="0.2">
      <c r="A99" s="25">
        <v>2021</v>
      </c>
      <c r="B99" s="26" t="s">
        <v>12</v>
      </c>
      <c r="C99" s="27" t="s">
        <v>202</v>
      </c>
      <c r="D99" s="27" t="s">
        <v>197</v>
      </c>
      <c r="E99" s="28">
        <v>0</v>
      </c>
    </row>
    <row r="100" spans="1:5" x14ac:dyDescent="0.2">
      <c r="A100" s="25">
        <v>2021</v>
      </c>
      <c r="B100" s="26" t="s">
        <v>12</v>
      </c>
      <c r="C100" s="27" t="s">
        <v>203</v>
      </c>
      <c r="D100" s="27" t="s">
        <v>183</v>
      </c>
      <c r="E100" s="28">
        <v>4597642</v>
      </c>
    </row>
    <row r="101" spans="1:5" x14ac:dyDescent="0.2">
      <c r="A101" s="25">
        <v>2021</v>
      </c>
      <c r="B101" s="26" t="s">
        <v>12</v>
      </c>
      <c r="C101" s="27" t="s">
        <v>203</v>
      </c>
      <c r="D101" s="27" t="s">
        <v>191</v>
      </c>
      <c r="E101" s="28">
        <v>4034328</v>
      </c>
    </row>
    <row r="102" spans="1:5" x14ac:dyDescent="0.2">
      <c r="A102" s="25">
        <v>2021</v>
      </c>
      <c r="B102" s="26" t="s">
        <v>12</v>
      </c>
      <c r="C102" s="27" t="s">
        <v>203</v>
      </c>
      <c r="D102" s="27" t="s">
        <v>192</v>
      </c>
      <c r="E102" s="28">
        <v>60208</v>
      </c>
    </row>
    <row r="103" spans="1:5" x14ac:dyDescent="0.2">
      <c r="A103" s="25">
        <v>2021</v>
      </c>
      <c r="B103" s="26" t="s">
        <v>12</v>
      </c>
      <c r="C103" s="27" t="s">
        <v>203</v>
      </c>
      <c r="D103" s="27" t="s">
        <v>195</v>
      </c>
      <c r="E103" s="28">
        <v>11891</v>
      </c>
    </row>
    <row r="104" spans="1:5" x14ac:dyDescent="0.2">
      <c r="A104" s="25">
        <v>2021</v>
      </c>
      <c r="B104" s="26" t="s">
        <v>12</v>
      </c>
      <c r="C104" s="27" t="s">
        <v>203</v>
      </c>
      <c r="D104" s="27" t="s">
        <v>196</v>
      </c>
      <c r="E104" s="28">
        <v>434266</v>
      </c>
    </row>
    <row r="105" spans="1:5" x14ac:dyDescent="0.2">
      <c r="A105" s="25">
        <v>2021</v>
      </c>
      <c r="B105" s="26" t="s">
        <v>12</v>
      </c>
      <c r="C105" s="27" t="s">
        <v>203</v>
      </c>
      <c r="D105" s="27" t="s">
        <v>197</v>
      </c>
      <c r="E105" s="28">
        <v>56949</v>
      </c>
    </row>
    <row r="106" spans="1:5" x14ac:dyDescent="0.2">
      <c r="A106" s="25">
        <v>2021</v>
      </c>
      <c r="B106" s="26" t="s">
        <v>12</v>
      </c>
      <c r="C106" s="27" t="s">
        <v>204</v>
      </c>
      <c r="D106" s="27" t="s">
        <v>183</v>
      </c>
      <c r="E106" s="28">
        <v>54354374</v>
      </c>
    </row>
    <row r="107" spans="1:5" x14ac:dyDescent="0.2">
      <c r="A107" s="25">
        <v>2021</v>
      </c>
      <c r="B107" s="26" t="s">
        <v>12</v>
      </c>
      <c r="C107" s="27" t="s">
        <v>204</v>
      </c>
      <c r="D107" s="27" t="s">
        <v>191</v>
      </c>
      <c r="E107" s="28">
        <v>17350359</v>
      </c>
    </row>
    <row r="108" spans="1:5" x14ac:dyDescent="0.2">
      <c r="A108" s="25">
        <v>2021</v>
      </c>
      <c r="B108" s="26" t="s">
        <v>12</v>
      </c>
      <c r="C108" s="27" t="s">
        <v>204</v>
      </c>
      <c r="D108" s="27" t="s">
        <v>207</v>
      </c>
      <c r="E108" s="28">
        <v>83706</v>
      </c>
    </row>
    <row r="109" spans="1:5" x14ac:dyDescent="0.2">
      <c r="A109" s="25">
        <v>2021</v>
      </c>
      <c r="B109" s="26" t="s">
        <v>12</v>
      </c>
      <c r="C109" s="27" t="s">
        <v>204</v>
      </c>
      <c r="D109" s="27" t="s">
        <v>192</v>
      </c>
      <c r="E109" s="28">
        <v>3968471</v>
      </c>
    </row>
    <row r="110" spans="1:5" x14ac:dyDescent="0.2">
      <c r="A110" s="25">
        <v>2021</v>
      </c>
      <c r="B110" s="26" t="s">
        <v>12</v>
      </c>
      <c r="C110" s="27" t="s">
        <v>204</v>
      </c>
      <c r="D110" s="27" t="s">
        <v>193</v>
      </c>
      <c r="E110" s="28">
        <v>19346751</v>
      </c>
    </row>
    <row r="111" spans="1:5" x14ac:dyDescent="0.2">
      <c r="A111" s="25">
        <v>2021</v>
      </c>
      <c r="B111" s="26" t="s">
        <v>12</v>
      </c>
      <c r="C111" s="27" t="s">
        <v>204</v>
      </c>
      <c r="D111" s="27" t="s">
        <v>205</v>
      </c>
      <c r="E111" s="28">
        <v>13555684</v>
      </c>
    </row>
    <row r="112" spans="1:5" x14ac:dyDescent="0.2">
      <c r="A112" s="25">
        <v>2021</v>
      </c>
      <c r="B112" s="26" t="s">
        <v>12</v>
      </c>
      <c r="C112" s="27" t="s">
        <v>204</v>
      </c>
      <c r="D112" s="27" t="s">
        <v>195</v>
      </c>
      <c r="E112" s="28">
        <v>43500</v>
      </c>
    </row>
    <row r="113" spans="1:5" x14ac:dyDescent="0.2">
      <c r="A113" s="25">
        <v>2021</v>
      </c>
      <c r="B113" s="26" t="s">
        <v>12</v>
      </c>
      <c r="C113" s="27" t="s">
        <v>204</v>
      </c>
      <c r="D113" s="27" t="s">
        <v>196</v>
      </c>
      <c r="E113" s="28">
        <v>5903</v>
      </c>
    </row>
    <row r="114" spans="1:5" x14ac:dyDescent="0.2">
      <c r="A114" s="25">
        <v>2021</v>
      </c>
      <c r="B114" s="26" t="s">
        <v>8</v>
      </c>
      <c r="C114" s="27" t="s">
        <v>190</v>
      </c>
      <c r="D114" s="27" t="s">
        <v>183</v>
      </c>
      <c r="E114" s="28">
        <v>108604620</v>
      </c>
    </row>
    <row r="115" spans="1:5" x14ac:dyDescent="0.2">
      <c r="A115" s="25">
        <v>2021</v>
      </c>
      <c r="B115" s="26" t="s">
        <v>8</v>
      </c>
      <c r="C115" s="27" t="s">
        <v>190</v>
      </c>
      <c r="D115" s="27" t="s">
        <v>191</v>
      </c>
      <c r="E115" s="28">
        <v>14300572</v>
      </c>
    </row>
    <row r="116" spans="1:5" x14ac:dyDescent="0.2">
      <c r="A116" s="25">
        <v>2021</v>
      </c>
      <c r="B116" s="26" t="s">
        <v>8</v>
      </c>
      <c r="C116" s="27" t="s">
        <v>190</v>
      </c>
      <c r="D116" s="27" t="s">
        <v>207</v>
      </c>
      <c r="E116" s="28">
        <v>90895</v>
      </c>
    </row>
    <row r="117" spans="1:5" x14ac:dyDescent="0.2">
      <c r="A117" s="25">
        <v>2021</v>
      </c>
      <c r="B117" s="26" t="s">
        <v>8</v>
      </c>
      <c r="C117" s="27" t="s">
        <v>190</v>
      </c>
      <c r="D117" s="27" t="s">
        <v>192</v>
      </c>
      <c r="E117" s="28">
        <v>5972854</v>
      </c>
    </row>
    <row r="118" spans="1:5" x14ac:dyDescent="0.2">
      <c r="A118" s="25">
        <v>2021</v>
      </c>
      <c r="B118" s="26" t="s">
        <v>8</v>
      </c>
      <c r="C118" s="27" t="s">
        <v>190</v>
      </c>
      <c r="D118" s="27" t="s">
        <v>193</v>
      </c>
      <c r="E118" s="28">
        <v>48053133</v>
      </c>
    </row>
    <row r="119" spans="1:5" x14ac:dyDescent="0.2">
      <c r="A119" s="25">
        <v>2021</v>
      </c>
      <c r="B119" s="26" t="s">
        <v>8</v>
      </c>
      <c r="C119" s="27" t="s">
        <v>190</v>
      </c>
      <c r="D119" s="27" t="s">
        <v>205</v>
      </c>
      <c r="E119" s="28">
        <v>31629862</v>
      </c>
    </row>
    <row r="120" spans="1:5" x14ac:dyDescent="0.2">
      <c r="A120" s="25">
        <v>2021</v>
      </c>
      <c r="B120" s="26" t="s">
        <v>8</v>
      </c>
      <c r="C120" s="27" t="s">
        <v>190</v>
      </c>
      <c r="D120" s="27" t="s">
        <v>194</v>
      </c>
      <c r="E120" s="28">
        <v>-7543</v>
      </c>
    </row>
    <row r="121" spans="1:5" x14ac:dyDescent="0.2">
      <c r="A121" s="25">
        <v>2021</v>
      </c>
      <c r="B121" s="26" t="s">
        <v>8</v>
      </c>
      <c r="C121" s="27" t="s">
        <v>190</v>
      </c>
      <c r="D121" s="27" t="s">
        <v>195</v>
      </c>
      <c r="E121" s="28">
        <v>43534</v>
      </c>
    </row>
    <row r="122" spans="1:5" x14ac:dyDescent="0.2">
      <c r="A122" s="25">
        <v>2021</v>
      </c>
      <c r="B122" s="26" t="s">
        <v>8</v>
      </c>
      <c r="C122" s="27" t="s">
        <v>190</v>
      </c>
      <c r="D122" s="27" t="s">
        <v>196</v>
      </c>
      <c r="E122" s="28">
        <v>6710877</v>
      </c>
    </row>
    <row r="123" spans="1:5" x14ac:dyDescent="0.2">
      <c r="A123" s="25">
        <v>2021</v>
      </c>
      <c r="B123" s="26" t="s">
        <v>8</v>
      </c>
      <c r="C123" s="27" t="s">
        <v>190</v>
      </c>
      <c r="D123" s="27" t="s">
        <v>197</v>
      </c>
      <c r="E123" s="28">
        <v>19470</v>
      </c>
    </row>
    <row r="124" spans="1:5" x14ac:dyDescent="0.2">
      <c r="A124" s="25">
        <v>2021</v>
      </c>
      <c r="B124" s="26" t="s">
        <v>8</v>
      </c>
      <c r="C124" s="27" t="s">
        <v>190</v>
      </c>
      <c r="D124" s="27" t="s">
        <v>198</v>
      </c>
      <c r="E124" s="28">
        <v>1600319</v>
      </c>
    </row>
    <row r="125" spans="1:5" x14ac:dyDescent="0.2">
      <c r="A125" s="25">
        <v>2021</v>
      </c>
      <c r="B125" s="26" t="s">
        <v>8</v>
      </c>
      <c r="C125" s="27" t="s">
        <v>190</v>
      </c>
      <c r="D125" s="27" t="s">
        <v>199</v>
      </c>
      <c r="E125" s="28">
        <v>190646</v>
      </c>
    </row>
    <row r="126" spans="1:5" x14ac:dyDescent="0.2">
      <c r="A126" s="25">
        <v>2021</v>
      </c>
      <c r="B126" s="26" t="s">
        <v>8</v>
      </c>
      <c r="C126" s="27" t="s">
        <v>201</v>
      </c>
      <c r="D126" s="27" t="s">
        <v>183</v>
      </c>
      <c r="E126" s="28">
        <v>150887</v>
      </c>
    </row>
    <row r="127" spans="1:5" x14ac:dyDescent="0.2">
      <c r="A127" s="25">
        <v>2021</v>
      </c>
      <c r="B127" s="26" t="s">
        <v>8</v>
      </c>
      <c r="C127" s="27" t="s">
        <v>201</v>
      </c>
      <c r="D127" s="27" t="s">
        <v>193</v>
      </c>
      <c r="E127" s="28">
        <v>132109</v>
      </c>
    </row>
    <row r="128" spans="1:5" x14ac:dyDescent="0.2">
      <c r="A128" s="25">
        <v>2021</v>
      </c>
      <c r="B128" s="26" t="s">
        <v>8</v>
      </c>
      <c r="C128" s="27" t="s">
        <v>201</v>
      </c>
      <c r="D128" s="27" t="s">
        <v>195</v>
      </c>
      <c r="E128" s="28">
        <v>15</v>
      </c>
    </row>
    <row r="129" spans="1:5" x14ac:dyDescent="0.2">
      <c r="A129" s="25">
        <v>2021</v>
      </c>
      <c r="B129" s="26" t="s">
        <v>8</v>
      </c>
      <c r="C129" s="27" t="s">
        <v>201</v>
      </c>
      <c r="D129" s="27" t="s">
        <v>196</v>
      </c>
      <c r="E129" s="28">
        <v>18763</v>
      </c>
    </row>
    <row r="130" spans="1:5" x14ac:dyDescent="0.2">
      <c r="A130" s="25">
        <v>2021</v>
      </c>
      <c r="B130" s="26" t="s">
        <v>8</v>
      </c>
      <c r="C130" s="27" t="s">
        <v>202</v>
      </c>
      <c r="D130" s="27" t="s">
        <v>183</v>
      </c>
      <c r="E130" s="28">
        <v>52607</v>
      </c>
    </row>
    <row r="131" spans="1:5" x14ac:dyDescent="0.2">
      <c r="A131" s="25">
        <v>2021</v>
      </c>
      <c r="B131" s="26" t="s">
        <v>8</v>
      </c>
      <c r="C131" s="27" t="s">
        <v>202</v>
      </c>
      <c r="D131" s="27" t="s">
        <v>193</v>
      </c>
      <c r="E131" s="28">
        <v>52607</v>
      </c>
    </row>
    <row r="132" spans="1:5" x14ac:dyDescent="0.2">
      <c r="A132" s="25">
        <v>2021</v>
      </c>
      <c r="B132" s="26" t="s">
        <v>8</v>
      </c>
      <c r="C132" s="27" t="s">
        <v>202</v>
      </c>
      <c r="D132" s="27" t="s">
        <v>195</v>
      </c>
      <c r="E132" s="28">
        <v>0</v>
      </c>
    </row>
    <row r="133" spans="1:5" x14ac:dyDescent="0.2">
      <c r="A133" s="25">
        <v>2021</v>
      </c>
      <c r="B133" s="26" t="s">
        <v>8</v>
      </c>
      <c r="C133" s="27" t="s">
        <v>203</v>
      </c>
      <c r="D133" s="27" t="s">
        <v>183</v>
      </c>
      <c r="E133" s="28">
        <v>21988689</v>
      </c>
    </row>
    <row r="134" spans="1:5" x14ac:dyDescent="0.2">
      <c r="A134" s="25">
        <v>2021</v>
      </c>
      <c r="B134" s="26" t="s">
        <v>8</v>
      </c>
      <c r="C134" s="27" t="s">
        <v>203</v>
      </c>
      <c r="D134" s="27" t="s">
        <v>193</v>
      </c>
      <c r="E134" s="28">
        <v>14224925</v>
      </c>
    </row>
    <row r="135" spans="1:5" x14ac:dyDescent="0.2">
      <c r="A135" s="25">
        <v>2021</v>
      </c>
      <c r="B135" s="26" t="s">
        <v>8</v>
      </c>
      <c r="C135" s="27" t="s">
        <v>203</v>
      </c>
      <c r="D135" s="27" t="s">
        <v>194</v>
      </c>
      <c r="E135" s="28">
        <v>-6329</v>
      </c>
    </row>
    <row r="136" spans="1:5" x14ac:dyDescent="0.2">
      <c r="A136" s="25">
        <v>2021</v>
      </c>
      <c r="B136" s="26" t="s">
        <v>8</v>
      </c>
      <c r="C136" s="27" t="s">
        <v>203</v>
      </c>
      <c r="D136" s="27" t="s">
        <v>196</v>
      </c>
      <c r="E136" s="28">
        <v>5959658</v>
      </c>
    </row>
    <row r="137" spans="1:5" x14ac:dyDescent="0.2">
      <c r="A137" s="25">
        <v>2021</v>
      </c>
      <c r="B137" s="26" t="s">
        <v>8</v>
      </c>
      <c r="C137" s="27" t="s">
        <v>203</v>
      </c>
      <c r="D137" s="27" t="s">
        <v>197</v>
      </c>
      <c r="E137" s="28">
        <v>19470</v>
      </c>
    </row>
    <row r="138" spans="1:5" x14ac:dyDescent="0.2">
      <c r="A138" s="25">
        <v>2021</v>
      </c>
      <c r="B138" s="26" t="s">
        <v>8</v>
      </c>
      <c r="C138" s="27" t="s">
        <v>203</v>
      </c>
      <c r="D138" s="27" t="s">
        <v>198</v>
      </c>
      <c r="E138" s="28">
        <v>1600319</v>
      </c>
    </row>
    <row r="139" spans="1:5" x14ac:dyDescent="0.2">
      <c r="A139" s="25">
        <v>2021</v>
      </c>
      <c r="B139" s="26" t="s">
        <v>8</v>
      </c>
      <c r="C139" s="27" t="s">
        <v>203</v>
      </c>
      <c r="D139" s="27" t="s">
        <v>199</v>
      </c>
      <c r="E139" s="28">
        <v>190646</v>
      </c>
    </row>
    <row r="140" spans="1:5" x14ac:dyDescent="0.2">
      <c r="A140" s="25">
        <v>2021</v>
      </c>
      <c r="B140" s="26" t="s">
        <v>8</v>
      </c>
      <c r="C140" s="27" t="s">
        <v>204</v>
      </c>
      <c r="D140" s="27" t="s">
        <v>183</v>
      </c>
      <c r="E140" s="28">
        <v>86412437</v>
      </c>
    </row>
    <row r="141" spans="1:5" x14ac:dyDescent="0.2">
      <c r="A141" s="25">
        <v>2021</v>
      </c>
      <c r="B141" s="26" t="s">
        <v>8</v>
      </c>
      <c r="C141" s="27" t="s">
        <v>204</v>
      </c>
      <c r="D141" s="27" t="s">
        <v>191</v>
      </c>
      <c r="E141" s="28">
        <v>14300572</v>
      </c>
    </row>
    <row r="142" spans="1:5" x14ac:dyDescent="0.2">
      <c r="A142" s="25">
        <v>2021</v>
      </c>
      <c r="B142" s="26" t="s">
        <v>8</v>
      </c>
      <c r="C142" s="27" t="s">
        <v>204</v>
      </c>
      <c r="D142" s="27" t="s">
        <v>207</v>
      </c>
      <c r="E142" s="28">
        <v>90895</v>
      </c>
    </row>
    <row r="143" spans="1:5" x14ac:dyDescent="0.2">
      <c r="A143" s="25">
        <v>2021</v>
      </c>
      <c r="B143" s="26" t="s">
        <v>8</v>
      </c>
      <c r="C143" s="27" t="s">
        <v>204</v>
      </c>
      <c r="D143" s="27" t="s">
        <v>192</v>
      </c>
      <c r="E143" s="28">
        <v>5972854</v>
      </c>
    </row>
    <row r="144" spans="1:5" x14ac:dyDescent="0.2">
      <c r="A144" s="25">
        <v>2021</v>
      </c>
      <c r="B144" s="26" t="s">
        <v>8</v>
      </c>
      <c r="C144" s="27" t="s">
        <v>204</v>
      </c>
      <c r="D144" s="27" t="s">
        <v>193</v>
      </c>
      <c r="E144" s="28">
        <v>33643492</v>
      </c>
    </row>
    <row r="145" spans="1:5" x14ac:dyDescent="0.2">
      <c r="A145" s="25">
        <v>2021</v>
      </c>
      <c r="B145" s="26" t="s">
        <v>8</v>
      </c>
      <c r="C145" s="27" t="s">
        <v>204</v>
      </c>
      <c r="D145" s="27" t="s">
        <v>205</v>
      </c>
      <c r="E145" s="28">
        <v>31629862</v>
      </c>
    </row>
    <row r="146" spans="1:5" x14ac:dyDescent="0.2">
      <c r="A146" s="25">
        <v>2021</v>
      </c>
      <c r="B146" s="26" t="s">
        <v>8</v>
      </c>
      <c r="C146" s="27" t="s">
        <v>204</v>
      </c>
      <c r="D146" s="27" t="s">
        <v>194</v>
      </c>
      <c r="E146" s="28">
        <v>-1214</v>
      </c>
    </row>
    <row r="147" spans="1:5" x14ac:dyDescent="0.2">
      <c r="A147" s="25">
        <v>2021</v>
      </c>
      <c r="B147" s="26" t="s">
        <v>8</v>
      </c>
      <c r="C147" s="27" t="s">
        <v>204</v>
      </c>
      <c r="D147" s="27" t="s">
        <v>195</v>
      </c>
      <c r="E147" s="28">
        <v>43519</v>
      </c>
    </row>
    <row r="148" spans="1:5" x14ac:dyDescent="0.2">
      <c r="A148" s="25">
        <v>2021</v>
      </c>
      <c r="B148" s="26" t="s">
        <v>8</v>
      </c>
      <c r="C148" s="27" t="s">
        <v>204</v>
      </c>
      <c r="D148" s="27" t="s">
        <v>196</v>
      </c>
      <c r="E148" s="28">
        <v>732457</v>
      </c>
    </row>
    <row r="149" spans="1:5" x14ac:dyDescent="0.2">
      <c r="A149" s="25">
        <v>2021</v>
      </c>
      <c r="B149" s="26" t="s">
        <v>8</v>
      </c>
      <c r="C149" s="27" t="s">
        <v>204</v>
      </c>
      <c r="D149" s="27" t="s">
        <v>197</v>
      </c>
      <c r="E149" s="28">
        <v>0</v>
      </c>
    </row>
    <row r="150" spans="1:5" x14ac:dyDescent="0.2">
      <c r="A150" s="25">
        <v>2021</v>
      </c>
      <c r="B150" s="26" t="s">
        <v>15</v>
      </c>
      <c r="C150" s="27" t="s">
        <v>190</v>
      </c>
      <c r="D150" s="27" t="s">
        <v>183</v>
      </c>
      <c r="E150" s="28">
        <v>197165106</v>
      </c>
    </row>
    <row r="151" spans="1:5" x14ac:dyDescent="0.2">
      <c r="A151" s="25">
        <v>2021</v>
      </c>
      <c r="B151" s="26" t="s">
        <v>15</v>
      </c>
      <c r="C151" s="27" t="s">
        <v>190</v>
      </c>
      <c r="D151" s="27" t="s">
        <v>191</v>
      </c>
      <c r="E151" s="28">
        <v>294154</v>
      </c>
    </row>
    <row r="152" spans="1:5" x14ac:dyDescent="0.2">
      <c r="A152" s="25">
        <v>2021</v>
      </c>
      <c r="B152" s="26" t="s">
        <v>15</v>
      </c>
      <c r="C152" s="27" t="s">
        <v>190</v>
      </c>
      <c r="D152" s="27" t="s">
        <v>208</v>
      </c>
      <c r="E152" s="28">
        <v>11127544</v>
      </c>
    </row>
    <row r="153" spans="1:5" x14ac:dyDescent="0.2">
      <c r="A153" s="25">
        <v>2021</v>
      </c>
      <c r="B153" s="26" t="s">
        <v>15</v>
      </c>
      <c r="C153" s="27" t="s">
        <v>190</v>
      </c>
      <c r="D153" s="27" t="s">
        <v>207</v>
      </c>
      <c r="E153" s="28">
        <v>-317434</v>
      </c>
    </row>
    <row r="154" spans="1:5" x14ac:dyDescent="0.2">
      <c r="A154" s="25">
        <v>2021</v>
      </c>
      <c r="B154" s="26" t="s">
        <v>15</v>
      </c>
      <c r="C154" s="27" t="s">
        <v>190</v>
      </c>
      <c r="D154" s="27" t="s">
        <v>192</v>
      </c>
      <c r="E154" s="28">
        <v>14677580</v>
      </c>
    </row>
    <row r="155" spans="1:5" x14ac:dyDescent="0.2">
      <c r="A155" s="25">
        <v>2021</v>
      </c>
      <c r="B155" s="26" t="s">
        <v>15</v>
      </c>
      <c r="C155" s="27" t="s">
        <v>190</v>
      </c>
      <c r="D155" s="27" t="s">
        <v>193</v>
      </c>
      <c r="E155" s="28">
        <v>97427092</v>
      </c>
    </row>
    <row r="156" spans="1:5" x14ac:dyDescent="0.2">
      <c r="A156" s="25">
        <v>2021</v>
      </c>
      <c r="B156" s="26" t="s">
        <v>15</v>
      </c>
      <c r="C156" s="27" t="s">
        <v>190</v>
      </c>
      <c r="D156" s="27" t="s">
        <v>205</v>
      </c>
      <c r="E156" s="28">
        <v>16477366</v>
      </c>
    </row>
    <row r="157" spans="1:5" x14ac:dyDescent="0.2">
      <c r="A157" s="25">
        <v>2021</v>
      </c>
      <c r="B157" s="26" t="s">
        <v>15</v>
      </c>
      <c r="C157" s="27" t="s">
        <v>190</v>
      </c>
      <c r="D157" s="27" t="s">
        <v>206</v>
      </c>
      <c r="E157" s="28">
        <v>1368920</v>
      </c>
    </row>
    <row r="158" spans="1:5" x14ac:dyDescent="0.2">
      <c r="A158" s="25">
        <v>2021</v>
      </c>
      <c r="B158" s="26" t="s">
        <v>15</v>
      </c>
      <c r="C158" s="27" t="s">
        <v>190</v>
      </c>
      <c r="D158" s="27" t="s">
        <v>194</v>
      </c>
      <c r="E158" s="28">
        <v>575895</v>
      </c>
    </row>
    <row r="159" spans="1:5" x14ac:dyDescent="0.2">
      <c r="A159" s="25">
        <v>2021</v>
      </c>
      <c r="B159" s="26" t="s">
        <v>15</v>
      </c>
      <c r="C159" s="27" t="s">
        <v>190</v>
      </c>
      <c r="D159" s="27" t="s">
        <v>195</v>
      </c>
      <c r="E159" s="28">
        <v>76998</v>
      </c>
    </row>
    <row r="160" spans="1:5" x14ac:dyDescent="0.2">
      <c r="A160" s="25">
        <v>2021</v>
      </c>
      <c r="B160" s="26" t="s">
        <v>15</v>
      </c>
      <c r="C160" s="27" t="s">
        <v>190</v>
      </c>
      <c r="D160" s="27" t="s">
        <v>196</v>
      </c>
      <c r="E160" s="28">
        <v>34863922</v>
      </c>
    </row>
    <row r="161" spans="1:5" x14ac:dyDescent="0.2">
      <c r="A161" s="25">
        <v>2021</v>
      </c>
      <c r="B161" s="26" t="s">
        <v>15</v>
      </c>
      <c r="C161" s="27" t="s">
        <v>190</v>
      </c>
      <c r="D161" s="27" t="s">
        <v>197</v>
      </c>
      <c r="E161" s="28">
        <v>2574350</v>
      </c>
    </row>
    <row r="162" spans="1:5" x14ac:dyDescent="0.2">
      <c r="A162" s="25">
        <v>2021</v>
      </c>
      <c r="B162" s="26" t="s">
        <v>15</v>
      </c>
      <c r="C162" s="27" t="s">
        <v>190</v>
      </c>
      <c r="D162" s="27" t="s">
        <v>198</v>
      </c>
      <c r="E162" s="28">
        <v>15177006</v>
      </c>
    </row>
    <row r="163" spans="1:5" x14ac:dyDescent="0.2">
      <c r="A163" s="25">
        <v>2021</v>
      </c>
      <c r="B163" s="26" t="s">
        <v>15</v>
      </c>
      <c r="C163" s="27" t="s">
        <v>190</v>
      </c>
      <c r="D163" s="27" t="s">
        <v>199</v>
      </c>
      <c r="E163" s="28">
        <v>2841712</v>
      </c>
    </row>
    <row r="164" spans="1:5" x14ac:dyDescent="0.2">
      <c r="A164" s="25">
        <v>2021</v>
      </c>
      <c r="B164" s="26" t="s">
        <v>15</v>
      </c>
      <c r="C164" s="27" t="s">
        <v>200</v>
      </c>
      <c r="D164" s="27" t="s">
        <v>183</v>
      </c>
      <c r="E164" s="28">
        <v>13389479</v>
      </c>
    </row>
    <row r="165" spans="1:5" x14ac:dyDescent="0.2">
      <c r="A165" s="25">
        <v>2021</v>
      </c>
      <c r="B165" s="26" t="s">
        <v>15</v>
      </c>
      <c r="C165" s="27" t="s">
        <v>200</v>
      </c>
      <c r="D165" s="27" t="s">
        <v>191</v>
      </c>
      <c r="E165" s="28">
        <v>294154</v>
      </c>
    </row>
    <row r="166" spans="1:5" x14ac:dyDescent="0.2">
      <c r="A166" s="25">
        <v>2021</v>
      </c>
      <c r="B166" s="26" t="s">
        <v>15</v>
      </c>
      <c r="C166" s="27" t="s">
        <v>200</v>
      </c>
      <c r="D166" s="27" t="s">
        <v>193</v>
      </c>
      <c r="E166" s="28">
        <v>10348655</v>
      </c>
    </row>
    <row r="167" spans="1:5" x14ac:dyDescent="0.2">
      <c r="A167" s="25">
        <v>2021</v>
      </c>
      <c r="B167" s="26" t="s">
        <v>15</v>
      </c>
      <c r="C167" s="27" t="s">
        <v>200</v>
      </c>
      <c r="D167" s="27" t="s">
        <v>206</v>
      </c>
      <c r="E167" s="28">
        <v>1368920</v>
      </c>
    </row>
    <row r="168" spans="1:5" x14ac:dyDescent="0.2">
      <c r="A168" s="25">
        <v>2021</v>
      </c>
      <c r="B168" s="26" t="s">
        <v>15</v>
      </c>
      <c r="C168" s="27" t="s">
        <v>200</v>
      </c>
      <c r="D168" s="27" t="s">
        <v>194</v>
      </c>
      <c r="E168" s="28">
        <v>560274</v>
      </c>
    </row>
    <row r="169" spans="1:5" x14ac:dyDescent="0.2">
      <c r="A169" s="25">
        <v>2021</v>
      </c>
      <c r="B169" s="26" t="s">
        <v>15</v>
      </c>
      <c r="C169" s="27" t="s">
        <v>200</v>
      </c>
      <c r="D169" s="27" t="s">
        <v>195</v>
      </c>
      <c r="E169" s="28">
        <v>32708</v>
      </c>
    </row>
    <row r="170" spans="1:5" x14ac:dyDescent="0.2">
      <c r="A170" s="25">
        <v>2021</v>
      </c>
      <c r="B170" s="26" t="s">
        <v>15</v>
      </c>
      <c r="C170" s="27" t="s">
        <v>200</v>
      </c>
      <c r="D170" s="27" t="s">
        <v>196</v>
      </c>
      <c r="E170" s="28">
        <v>86600</v>
      </c>
    </row>
    <row r="171" spans="1:5" x14ac:dyDescent="0.2">
      <c r="A171" s="25">
        <v>2021</v>
      </c>
      <c r="B171" s="26" t="s">
        <v>15</v>
      </c>
      <c r="C171" s="27" t="s">
        <v>200</v>
      </c>
      <c r="D171" s="27" t="s">
        <v>197</v>
      </c>
      <c r="E171" s="28">
        <v>14934</v>
      </c>
    </row>
    <row r="172" spans="1:5" x14ac:dyDescent="0.2">
      <c r="A172" s="25">
        <v>2021</v>
      </c>
      <c r="B172" s="26" t="s">
        <v>15</v>
      </c>
      <c r="C172" s="27" t="s">
        <v>200</v>
      </c>
      <c r="D172" s="27" t="s">
        <v>198</v>
      </c>
      <c r="E172" s="28">
        <v>6014</v>
      </c>
    </row>
    <row r="173" spans="1:5" x14ac:dyDescent="0.2">
      <c r="A173" s="25">
        <v>2021</v>
      </c>
      <c r="B173" s="26" t="s">
        <v>15</v>
      </c>
      <c r="C173" s="27" t="s">
        <v>200</v>
      </c>
      <c r="D173" s="27" t="s">
        <v>199</v>
      </c>
      <c r="E173" s="28">
        <v>677220</v>
      </c>
    </row>
    <row r="174" spans="1:5" x14ac:dyDescent="0.2">
      <c r="A174" s="25">
        <v>2021</v>
      </c>
      <c r="B174" s="26" t="s">
        <v>15</v>
      </c>
      <c r="C174" s="27" t="s">
        <v>201</v>
      </c>
      <c r="D174" s="27" t="s">
        <v>183</v>
      </c>
      <c r="E174" s="28">
        <v>2458070</v>
      </c>
    </row>
    <row r="175" spans="1:5" x14ac:dyDescent="0.2">
      <c r="A175" s="25">
        <v>2021</v>
      </c>
      <c r="B175" s="26" t="s">
        <v>15</v>
      </c>
      <c r="C175" s="27" t="s">
        <v>201</v>
      </c>
      <c r="D175" s="27" t="s">
        <v>207</v>
      </c>
      <c r="E175" s="28">
        <v>0</v>
      </c>
    </row>
    <row r="176" spans="1:5" x14ac:dyDescent="0.2">
      <c r="A176" s="25">
        <v>2021</v>
      </c>
      <c r="B176" s="26" t="s">
        <v>15</v>
      </c>
      <c r="C176" s="27" t="s">
        <v>201</v>
      </c>
      <c r="D176" s="27" t="s">
        <v>192</v>
      </c>
      <c r="E176" s="28">
        <v>8520</v>
      </c>
    </row>
    <row r="177" spans="1:5" x14ac:dyDescent="0.2">
      <c r="A177" s="25">
        <v>2021</v>
      </c>
      <c r="B177" s="26" t="s">
        <v>15</v>
      </c>
      <c r="C177" s="27" t="s">
        <v>201</v>
      </c>
      <c r="D177" s="27" t="s">
        <v>193</v>
      </c>
      <c r="E177" s="28">
        <v>1550023</v>
      </c>
    </row>
    <row r="178" spans="1:5" x14ac:dyDescent="0.2">
      <c r="A178" s="25">
        <v>2021</v>
      </c>
      <c r="B178" s="26" t="s">
        <v>15</v>
      </c>
      <c r="C178" s="27" t="s">
        <v>201</v>
      </c>
      <c r="D178" s="27" t="s">
        <v>194</v>
      </c>
      <c r="E178" s="28">
        <v>-237</v>
      </c>
    </row>
    <row r="179" spans="1:5" x14ac:dyDescent="0.2">
      <c r="A179" s="25">
        <v>2021</v>
      </c>
      <c r="B179" s="26" t="s">
        <v>15</v>
      </c>
      <c r="C179" s="27" t="s">
        <v>201</v>
      </c>
      <c r="D179" s="27" t="s">
        <v>195</v>
      </c>
      <c r="E179" s="28">
        <v>513</v>
      </c>
    </row>
    <row r="180" spans="1:5" x14ac:dyDescent="0.2">
      <c r="A180" s="25">
        <v>2021</v>
      </c>
      <c r="B180" s="26" t="s">
        <v>15</v>
      </c>
      <c r="C180" s="27" t="s">
        <v>201</v>
      </c>
      <c r="D180" s="27" t="s">
        <v>196</v>
      </c>
      <c r="E180" s="28">
        <v>186756</v>
      </c>
    </row>
    <row r="181" spans="1:5" x14ac:dyDescent="0.2">
      <c r="A181" s="25">
        <v>2021</v>
      </c>
      <c r="B181" s="26" t="s">
        <v>15</v>
      </c>
      <c r="C181" s="27" t="s">
        <v>201</v>
      </c>
      <c r="D181" s="27" t="s">
        <v>197</v>
      </c>
      <c r="E181" s="28">
        <v>706312</v>
      </c>
    </row>
    <row r="182" spans="1:5" x14ac:dyDescent="0.2">
      <c r="A182" s="25">
        <v>2021</v>
      </c>
      <c r="B182" s="26" t="s">
        <v>15</v>
      </c>
      <c r="C182" s="27" t="s">
        <v>201</v>
      </c>
      <c r="D182" s="27" t="s">
        <v>198</v>
      </c>
      <c r="E182" s="28">
        <v>6182</v>
      </c>
    </row>
    <row r="183" spans="1:5" x14ac:dyDescent="0.2">
      <c r="A183" s="25">
        <v>2021</v>
      </c>
      <c r="B183" s="26" t="s">
        <v>15</v>
      </c>
      <c r="C183" s="27" t="s">
        <v>201</v>
      </c>
      <c r="D183" s="27" t="s">
        <v>199</v>
      </c>
      <c r="E183" s="28">
        <v>0</v>
      </c>
    </row>
    <row r="184" spans="1:5" x14ac:dyDescent="0.2">
      <c r="A184" s="25">
        <v>2021</v>
      </c>
      <c r="B184" s="26" t="s">
        <v>15</v>
      </c>
      <c r="C184" s="27" t="s">
        <v>202</v>
      </c>
      <c r="D184" s="27" t="s">
        <v>183</v>
      </c>
      <c r="E184" s="28">
        <v>12496170</v>
      </c>
    </row>
    <row r="185" spans="1:5" x14ac:dyDescent="0.2">
      <c r="A185" s="25">
        <v>2021</v>
      </c>
      <c r="B185" s="26" t="s">
        <v>15</v>
      </c>
      <c r="C185" s="27" t="s">
        <v>202</v>
      </c>
      <c r="D185" s="27" t="s">
        <v>191</v>
      </c>
      <c r="E185" s="28">
        <v>0</v>
      </c>
    </row>
    <row r="186" spans="1:5" x14ac:dyDescent="0.2">
      <c r="A186" s="25">
        <v>2021</v>
      </c>
      <c r="B186" s="26" t="s">
        <v>15</v>
      </c>
      <c r="C186" s="27" t="s">
        <v>202</v>
      </c>
      <c r="D186" s="27" t="s">
        <v>193</v>
      </c>
      <c r="E186" s="28">
        <v>11406649</v>
      </c>
    </row>
    <row r="187" spans="1:5" x14ac:dyDescent="0.2">
      <c r="A187" s="25">
        <v>2021</v>
      </c>
      <c r="B187" s="26" t="s">
        <v>15</v>
      </c>
      <c r="C187" s="27" t="s">
        <v>202</v>
      </c>
      <c r="D187" s="27" t="s">
        <v>194</v>
      </c>
      <c r="E187" s="28">
        <v>98699</v>
      </c>
    </row>
    <row r="188" spans="1:5" x14ac:dyDescent="0.2">
      <c r="A188" s="25">
        <v>2021</v>
      </c>
      <c r="B188" s="26" t="s">
        <v>15</v>
      </c>
      <c r="C188" s="27" t="s">
        <v>202</v>
      </c>
      <c r="D188" s="27" t="s">
        <v>195</v>
      </c>
      <c r="E188" s="28">
        <v>0</v>
      </c>
    </row>
    <row r="189" spans="1:5" x14ac:dyDescent="0.2">
      <c r="A189" s="25">
        <v>2021</v>
      </c>
      <c r="B189" s="26" t="s">
        <v>15</v>
      </c>
      <c r="C189" s="27" t="s">
        <v>202</v>
      </c>
      <c r="D189" s="27" t="s">
        <v>196</v>
      </c>
      <c r="E189" s="28">
        <v>7417</v>
      </c>
    </row>
    <row r="190" spans="1:5" x14ac:dyDescent="0.2">
      <c r="A190" s="25">
        <v>2021</v>
      </c>
      <c r="B190" s="26" t="s">
        <v>15</v>
      </c>
      <c r="C190" s="27" t="s">
        <v>202</v>
      </c>
      <c r="D190" s="27" t="s">
        <v>197</v>
      </c>
      <c r="E190" s="28">
        <v>180497</v>
      </c>
    </row>
    <row r="191" spans="1:5" x14ac:dyDescent="0.2">
      <c r="A191" s="25">
        <v>2021</v>
      </c>
      <c r="B191" s="26" t="s">
        <v>15</v>
      </c>
      <c r="C191" s="27" t="s">
        <v>202</v>
      </c>
      <c r="D191" s="27" t="s">
        <v>199</v>
      </c>
      <c r="E191" s="28">
        <v>802908</v>
      </c>
    </row>
    <row r="192" spans="1:5" x14ac:dyDescent="0.2">
      <c r="A192" s="25">
        <v>2021</v>
      </c>
      <c r="B192" s="26" t="s">
        <v>15</v>
      </c>
      <c r="C192" s="27" t="s">
        <v>203</v>
      </c>
      <c r="D192" s="27" t="s">
        <v>183</v>
      </c>
      <c r="E192" s="28">
        <v>106631213</v>
      </c>
    </row>
    <row r="193" spans="1:5" x14ac:dyDescent="0.2">
      <c r="A193" s="25">
        <v>2021</v>
      </c>
      <c r="B193" s="26" t="s">
        <v>15</v>
      </c>
      <c r="C193" s="27" t="s">
        <v>203</v>
      </c>
      <c r="D193" s="27" t="s">
        <v>208</v>
      </c>
      <c r="E193" s="28">
        <v>10331338</v>
      </c>
    </row>
    <row r="194" spans="1:5" x14ac:dyDescent="0.2">
      <c r="A194" s="25">
        <v>2021</v>
      </c>
      <c r="B194" s="26" t="s">
        <v>15</v>
      </c>
      <c r="C194" s="27" t="s">
        <v>203</v>
      </c>
      <c r="D194" s="27" t="s">
        <v>192</v>
      </c>
      <c r="E194" s="28">
        <v>795754</v>
      </c>
    </row>
    <row r="195" spans="1:5" x14ac:dyDescent="0.2">
      <c r="A195" s="25">
        <v>2021</v>
      </c>
      <c r="B195" s="26" t="s">
        <v>15</v>
      </c>
      <c r="C195" s="27" t="s">
        <v>203</v>
      </c>
      <c r="D195" s="27" t="s">
        <v>193</v>
      </c>
      <c r="E195" s="28">
        <v>44138799</v>
      </c>
    </row>
    <row r="196" spans="1:5" x14ac:dyDescent="0.2">
      <c r="A196" s="25">
        <v>2021</v>
      </c>
      <c r="B196" s="26" t="s">
        <v>15</v>
      </c>
      <c r="C196" s="27" t="s">
        <v>203</v>
      </c>
      <c r="D196" s="27" t="s">
        <v>194</v>
      </c>
      <c r="E196" s="28">
        <v>-69368</v>
      </c>
    </row>
    <row r="197" spans="1:5" x14ac:dyDescent="0.2">
      <c r="A197" s="25">
        <v>2021</v>
      </c>
      <c r="B197" s="26" t="s">
        <v>15</v>
      </c>
      <c r="C197" s="27" t="s">
        <v>203</v>
      </c>
      <c r="D197" s="27" t="s">
        <v>195</v>
      </c>
      <c r="E197" s="28">
        <v>9701</v>
      </c>
    </row>
    <row r="198" spans="1:5" x14ac:dyDescent="0.2">
      <c r="A198" s="25">
        <v>2021</v>
      </c>
      <c r="B198" s="26" t="s">
        <v>15</v>
      </c>
      <c r="C198" s="27" t="s">
        <v>203</v>
      </c>
      <c r="D198" s="27" t="s">
        <v>196</v>
      </c>
      <c r="E198" s="28">
        <v>34168928</v>
      </c>
    </row>
    <row r="199" spans="1:5" x14ac:dyDescent="0.2">
      <c r="A199" s="25">
        <v>2021</v>
      </c>
      <c r="B199" s="26" t="s">
        <v>15</v>
      </c>
      <c r="C199" s="27" t="s">
        <v>203</v>
      </c>
      <c r="D199" s="27" t="s">
        <v>197</v>
      </c>
      <c r="E199" s="28">
        <v>1602924</v>
      </c>
    </row>
    <row r="200" spans="1:5" x14ac:dyDescent="0.2">
      <c r="A200" s="25">
        <v>2021</v>
      </c>
      <c r="B200" s="26" t="s">
        <v>15</v>
      </c>
      <c r="C200" s="27" t="s">
        <v>203</v>
      </c>
      <c r="D200" s="27" t="s">
        <v>198</v>
      </c>
      <c r="E200" s="28">
        <v>14291552</v>
      </c>
    </row>
    <row r="201" spans="1:5" x14ac:dyDescent="0.2">
      <c r="A201" s="25">
        <v>2021</v>
      </c>
      <c r="B201" s="26" t="s">
        <v>15</v>
      </c>
      <c r="C201" s="27" t="s">
        <v>203</v>
      </c>
      <c r="D201" s="27" t="s">
        <v>199</v>
      </c>
      <c r="E201" s="28">
        <v>1361584</v>
      </c>
    </row>
    <row r="202" spans="1:5" x14ac:dyDescent="0.2">
      <c r="A202" s="25">
        <v>2021</v>
      </c>
      <c r="B202" s="26" t="s">
        <v>15</v>
      </c>
      <c r="C202" s="27" t="s">
        <v>204</v>
      </c>
      <c r="D202" s="27" t="s">
        <v>183</v>
      </c>
      <c r="E202" s="28">
        <v>62190174</v>
      </c>
    </row>
    <row r="203" spans="1:5" x14ac:dyDescent="0.2">
      <c r="A203" s="25">
        <v>2021</v>
      </c>
      <c r="B203" s="26" t="s">
        <v>15</v>
      </c>
      <c r="C203" s="27" t="s">
        <v>204</v>
      </c>
      <c r="D203" s="27" t="s">
        <v>208</v>
      </c>
      <c r="E203" s="28">
        <v>796206</v>
      </c>
    </row>
    <row r="204" spans="1:5" x14ac:dyDescent="0.2">
      <c r="A204" s="25">
        <v>2021</v>
      </c>
      <c r="B204" s="26" t="s">
        <v>15</v>
      </c>
      <c r="C204" s="27" t="s">
        <v>204</v>
      </c>
      <c r="D204" s="27" t="s">
        <v>207</v>
      </c>
      <c r="E204" s="28">
        <v>-317434</v>
      </c>
    </row>
    <row r="205" spans="1:5" x14ac:dyDescent="0.2">
      <c r="A205" s="25">
        <v>2021</v>
      </c>
      <c r="B205" s="26" t="s">
        <v>15</v>
      </c>
      <c r="C205" s="27" t="s">
        <v>204</v>
      </c>
      <c r="D205" s="27" t="s">
        <v>192</v>
      </c>
      <c r="E205" s="28">
        <v>13873306</v>
      </c>
    </row>
    <row r="206" spans="1:5" x14ac:dyDescent="0.2">
      <c r="A206" s="25">
        <v>2021</v>
      </c>
      <c r="B206" s="26" t="s">
        <v>15</v>
      </c>
      <c r="C206" s="27" t="s">
        <v>204</v>
      </c>
      <c r="D206" s="27" t="s">
        <v>193</v>
      </c>
      <c r="E206" s="28">
        <v>29982967</v>
      </c>
    </row>
    <row r="207" spans="1:5" x14ac:dyDescent="0.2">
      <c r="A207" s="25">
        <v>2021</v>
      </c>
      <c r="B207" s="26" t="s">
        <v>15</v>
      </c>
      <c r="C207" s="27" t="s">
        <v>204</v>
      </c>
      <c r="D207" s="27" t="s">
        <v>205</v>
      </c>
      <c r="E207" s="28">
        <v>16477366</v>
      </c>
    </row>
    <row r="208" spans="1:5" x14ac:dyDescent="0.2">
      <c r="A208" s="25">
        <v>2021</v>
      </c>
      <c r="B208" s="26" t="s">
        <v>15</v>
      </c>
      <c r="C208" s="27" t="s">
        <v>204</v>
      </c>
      <c r="D208" s="27" t="s">
        <v>206</v>
      </c>
      <c r="E208" s="28">
        <v>0</v>
      </c>
    </row>
    <row r="209" spans="1:5" x14ac:dyDescent="0.2">
      <c r="A209" s="25">
        <v>2021</v>
      </c>
      <c r="B209" s="26" t="s">
        <v>15</v>
      </c>
      <c r="C209" s="27" t="s">
        <v>204</v>
      </c>
      <c r="D209" s="27" t="s">
        <v>194</v>
      </c>
      <c r="E209" s="28">
        <v>-13473</v>
      </c>
    </row>
    <row r="210" spans="1:5" x14ac:dyDescent="0.2">
      <c r="A210" s="25">
        <v>2021</v>
      </c>
      <c r="B210" s="26" t="s">
        <v>15</v>
      </c>
      <c r="C210" s="27" t="s">
        <v>204</v>
      </c>
      <c r="D210" s="27" t="s">
        <v>195</v>
      </c>
      <c r="E210" s="28">
        <v>34075</v>
      </c>
    </row>
    <row r="211" spans="1:5" x14ac:dyDescent="0.2">
      <c r="A211" s="25">
        <v>2021</v>
      </c>
      <c r="B211" s="26" t="s">
        <v>15</v>
      </c>
      <c r="C211" s="27" t="s">
        <v>204</v>
      </c>
      <c r="D211" s="27" t="s">
        <v>196</v>
      </c>
      <c r="E211" s="28">
        <v>414221</v>
      </c>
    </row>
    <row r="212" spans="1:5" x14ac:dyDescent="0.2">
      <c r="A212" s="25">
        <v>2021</v>
      </c>
      <c r="B212" s="26" t="s">
        <v>15</v>
      </c>
      <c r="C212" s="27" t="s">
        <v>204</v>
      </c>
      <c r="D212" s="27" t="s">
        <v>197</v>
      </c>
      <c r="E212" s="28">
        <v>69682</v>
      </c>
    </row>
    <row r="213" spans="1:5" x14ac:dyDescent="0.2">
      <c r="A213" s="25">
        <v>2021</v>
      </c>
      <c r="B213" s="26" t="s">
        <v>15</v>
      </c>
      <c r="C213" s="27" t="s">
        <v>204</v>
      </c>
      <c r="D213" s="27" t="s">
        <v>198</v>
      </c>
      <c r="E213" s="28">
        <v>873258</v>
      </c>
    </row>
    <row r="214" spans="1:5" x14ac:dyDescent="0.2">
      <c r="A214" s="25">
        <v>2021</v>
      </c>
      <c r="B214" s="26" t="s">
        <v>16</v>
      </c>
      <c r="C214" s="27" t="s">
        <v>190</v>
      </c>
      <c r="D214" s="27" t="s">
        <v>183</v>
      </c>
      <c r="E214" s="28">
        <v>56838472</v>
      </c>
    </row>
    <row r="215" spans="1:5" x14ac:dyDescent="0.2">
      <c r="A215" s="25">
        <v>2021</v>
      </c>
      <c r="B215" s="26" t="s">
        <v>16</v>
      </c>
      <c r="C215" s="27" t="s">
        <v>190</v>
      </c>
      <c r="D215" s="27" t="s">
        <v>191</v>
      </c>
      <c r="E215" s="28">
        <v>23602042</v>
      </c>
    </row>
    <row r="216" spans="1:5" x14ac:dyDescent="0.2">
      <c r="A216" s="25">
        <v>2021</v>
      </c>
      <c r="B216" s="26" t="s">
        <v>16</v>
      </c>
      <c r="C216" s="27" t="s">
        <v>190</v>
      </c>
      <c r="D216" s="27" t="s">
        <v>207</v>
      </c>
      <c r="E216" s="28">
        <v>-35500</v>
      </c>
    </row>
    <row r="217" spans="1:5" x14ac:dyDescent="0.2">
      <c r="A217" s="25">
        <v>2021</v>
      </c>
      <c r="B217" s="26" t="s">
        <v>16</v>
      </c>
      <c r="C217" s="27" t="s">
        <v>190</v>
      </c>
      <c r="D217" s="27" t="s">
        <v>192</v>
      </c>
      <c r="E217" s="28">
        <v>1598310</v>
      </c>
    </row>
    <row r="218" spans="1:5" x14ac:dyDescent="0.2">
      <c r="A218" s="25">
        <v>2021</v>
      </c>
      <c r="B218" s="26" t="s">
        <v>16</v>
      </c>
      <c r="C218" s="27" t="s">
        <v>190</v>
      </c>
      <c r="D218" s="27" t="s">
        <v>193</v>
      </c>
      <c r="E218" s="28">
        <v>14559773</v>
      </c>
    </row>
    <row r="219" spans="1:5" x14ac:dyDescent="0.2">
      <c r="A219" s="25">
        <v>2021</v>
      </c>
      <c r="B219" s="26" t="s">
        <v>16</v>
      </c>
      <c r="C219" s="27" t="s">
        <v>190</v>
      </c>
      <c r="D219" s="27" t="s">
        <v>206</v>
      </c>
      <c r="E219" s="28">
        <v>6452</v>
      </c>
    </row>
    <row r="220" spans="1:5" x14ac:dyDescent="0.2">
      <c r="A220" s="25">
        <v>2021</v>
      </c>
      <c r="B220" s="26" t="s">
        <v>16</v>
      </c>
      <c r="C220" s="27" t="s">
        <v>190</v>
      </c>
      <c r="D220" s="27" t="s">
        <v>194</v>
      </c>
      <c r="E220" s="28">
        <v>54858</v>
      </c>
    </row>
    <row r="221" spans="1:5" x14ac:dyDescent="0.2">
      <c r="A221" s="25">
        <v>2021</v>
      </c>
      <c r="B221" s="26" t="s">
        <v>16</v>
      </c>
      <c r="C221" s="27" t="s">
        <v>190</v>
      </c>
      <c r="D221" s="27" t="s">
        <v>195</v>
      </c>
      <c r="E221" s="28">
        <v>27809</v>
      </c>
    </row>
    <row r="222" spans="1:5" x14ac:dyDescent="0.2">
      <c r="A222" s="25">
        <v>2021</v>
      </c>
      <c r="B222" s="26" t="s">
        <v>16</v>
      </c>
      <c r="C222" s="27" t="s">
        <v>190</v>
      </c>
      <c r="D222" s="27" t="s">
        <v>196</v>
      </c>
      <c r="E222" s="28">
        <v>1729948</v>
      </c>
    </row>
    <row r="223" spans="1:5" x14ac:dyDescent="0.2">
      <c r="A223" s="25">
        <v>2021</v>
      </c>
      <c r="B223" s="26" t="s">
        <v>16</v>
      </c>
      <c r="C223" s="27" t="s">
        <v>190</v>
      </c>
      <c r="D223" s="27" t="s">
        <v>197</v>
      </c>
      <c r="E223" s="28">
        <v>74231</v>
      </c>
    </row>
    <row r="224" spans="1:5" x14ac:dyDescent="0.2">
      <c r="A224" s="25">
        <v>2021</v>
      </c>
      <c r="B224" s="26" t="s">
        <v>16</v>
      </c>
      <c r="C224" s="27" t="s">
        <v>190</v>
      </c>
      <c r="D224" s="27" t="s">
        <v>198</v>
      </c>
      <c r="E224" s="28">
        <v>15125697</v>
      </c>
    </row>
    <row r="225" spans="1:5" x14ac:dyDescent="0.2">
      <c r="A225" s="25">
        <v>2021</v>
      </c>
      <c r="B225" s="26" t="s">
        <v>16</v>
      </c>
      <c r="C225" s="27" t="s">
        <v>190</v>
      </c>
      <c r="D225" s="27" t="s">
        <v>199</v>
      </c>
      <c r="E225" s="28">
        <v>94851</v>
      </c>
    </row>
    <row r="226" spans="1:5" x14ac:dyDescent="0.2">
      <c r="A226" s="25">
        <v>2021</v>
      </c>
      <c r="B226" s="26" t="s">
        <v>16</v>
      </c>
      <c r="C226" s="27" t="s">
        <v>200</v>
      </c>
      <c r="D226" s="27" t="s">
        <v>183</v>
      </c>
      <c r="E226" s="28">
        <v>240911</v>
      </c>
    </row>
    <row r="227" spans="1:5" x14ac:dyDescent="0.2">
      <c r="A227" s="25">
        <v>2021</v>
      </c>
      <c r="B227" s="26" t="s">
        <v>16</v>
      </c>
      <c r="C227" s="27" t="s">
        <v>200</v>
      </c>
      <c r="D227" s="27" t="s">
        <v>191</v>
      </c>
      <c r="E227" s="28">
        <v>0</v>
      </c>
    </row>
    <row r="228" spans="1:5" x14ac:dyDescent="0.2">
      <c r="A228" s="25">
        <v>2021</v>
      </c>
      <c r="B228" s="26" t="s">
        <v>16</v>
      </c>
      <c r="C228" s="27" t="s">
        <v>200</v>
      </c>
      <c r="D228" s="27" t="s">
        <v>193</v>
      </c>
      <c r="E228" s="28">
        <v>183786</v>
      </c>
    </row>
    <row r="229" spans="1:5" x14ac:dyDescent="0.2">
      <c r="A229" s="25">
        <v>2021</v>
      </c>
      <c r="B229" s="26" t="s">
        <v>16</v>
      </c>
      <c r="C229" s="27" t="s">
        <v>200</v>
      </c>
      <c r="D229" s="27" t="s">
        <v>206</v>
      </c>
      <c r="E229" s="28">
        <v>6452</v>
      </c>
    </row>
    <row r="230" spans="1:5" x14ac:dyDescent="0.2">
      <c r="A230" s="25">
        <v>2021</v>
      </c>
      <c r="B230" s="26" t="s">
        <v>16</v>
      </c>
      <c r="C230" s="27" t="s">
        <v>200</v>
      </c>
      <c r="D230" s="27" t="s">
        <v>194</v>
      </c>
      <c r="E230" s="28">
        <v>47842</v>
      </c>
    </row>
    <row r="231" spans="1:5" x14ac:dyDescent="0.2">
      <c r="A231" s="25">
        <v>2021</v>
      </c>
      <c r="B231" s="26" t="s">
        <v>16</v>
      </c>
      <c r="C231" s="27" t="s">
        <v>200</v>
      </c>
      <c r="D231" s="27" t="s">
        <v>195</v>
      </c>
      <c r="E231" s="28">
        <v>40</v>
      </c>
    </row>
    <row r="232" spans="1:5" x14ac:dyDescent="0.2">
      <c r="A232" s="25">
        <v>2021</v>
      </c>
      <c r="B232" s="26" t="s">
        <v>16</v>
      </c>
      <c r="C232" s="27" t="s">
        <v>200</v>
      </c>
      <c r="D232" s="27" t="s">
        <v>198</v>
      </c>
      <c r="E232" s="28">
        <v>2791</v>
      </c>
    </row>
    <row r="233" spans="1:5" x14ac:dyDescent="0.2">
      <c r="A233" s="25">
        <v>2021</v>
      </c>
      <c r="B233" s="26" t="s">
        <v>16</v>
      </c>
      <c r="C233" s="27" t="s">
        <v>201</v>
      </c>
      <c r="D233" s="27" t="s">
        <v>183</v>
      </c>
      <c r="E233" s="28">
        <v>26710</v>
      </c>
    </row>
    <row r="234" spans="1:5" x14ac:dyDescent="0.2">
      <c r="A234" s="25">
        <v>2021</v>
      </c>
      <c r="B234" s="26" t="s">
        <v>16</v>
      </c>
      <c r="C234" s="27" t="s">
        <v>201</v>
      </c>
      <c r="D234" s="27" t="s">
        <v>192</v>
      </c>
      <c r="E234" s="28">
        <v>13993</v>
      </c>
    </row>
    <row r="235" spans="1:5" x14ac:dyDescent="0.2">
      <c r="A235" s="25">
        <v>2021</v>
      </c>
      <c r="B235" s="26" t="s">
        <v>16</v>
      </c>
      <c r="C235" s="27" t="s">
        <v>201</v>
      </c>
      <c r="D235" s="27" t="s">
        <v>193</v>
      </c>
      <c r="E235" s="28">
        <v>2544</v>
      </c>
    </row>
    <row r="236" spans="1:5" x14ac:dyDescent="0.2">
      <c r="A236" s="25">
        <v>2021</v>
      </c>
      <c r="B236" s="26" t="s">
        <v>16</v>
      </c>
      <c r="C236" s="27" t="s">
        <v>201</v>
      </c>
      <c r="D236" s="27" t="s">
        <v>194</v>
      </c>
      <c r="E236" s="28">
        <v>-5</v>
      </c>
    </row>
    <row r="237" spans="1:5" x14ac:dyDescent="0.2">
      <c r="A237" s="25">
        <v>2021</v>
      </c>
      <c r="B237" s="26" t="s">
        <v>16</v>
      </c>
      <c r="C237" s="27" t="s">
        <v>201</v>
      </c>
      <c r="D237" s="27" t="s">
        <v>195</v>
      </c>
      <c r="E237" s="28">
        <v>0</v>
      </c>
    </row>
    <row r="238" spans="1:5" x14ac:dyDescent="0.2">
      <c r="A238" s="25">
        <v>2021</v>
      </c>
      <c r="B238" s="26" t="s">
        <v>16</v>
      </c>
      <c r="C238" s="27" t="s">
        <v>201</v>
      </c>
      <c r="D238" s="27" t="s">
        <v>196</v>
      </c>
      <c r="E238" s="28">
        <v>10178</v>
      </c>
    </row>
    <row r="239" spans="1:5" x14ac:dyDescent="0.2">
      <c r="A239" s="25">
        <v>2021</v>
      </c>
      <c r="B239" s="26" t="s">
        <v>16</v>
      </c>
      <c r="C239" s="27" t="s">
        <v>202</v>
      </c>
      <c r="D239" s="27" t="s">
        <v>183</v>
      </c>
      <c r="E239" s="28">
        <v>36629</v>
      </c>
    </row>
    <row r="240" spans="1:5" x14ac:dyDescent="0.2">
      <c r="A240" s="25">
        <v>2021</v>
      </c>
      <c r="B240" s="26" t="s">
        <v>16</v>
      </c>
      <c r="C240" s="27" t="s">
        <v>202</v>
      </c>
      <c r="D240" s="27" t="s">
        <v>193</v>
      </c>
      <c r="E240" s="28">
        <v>646</v>
      </c>
    </row>
    <row r="241" spans="1:5" x14ac:dyDescent="0.2">
      <c r="A241" s="25">
        <v>2021</v>
      </c>
      <c r="B241" s="26" t="s">
        <v>16</v>
      </c>
      <c r="C241" s="27" t="s">
        <v>202</v>
      </c>
      <c r="D241" s="27" t="s">
        <v>195</v>
      </c>
      <c r="E241" s="28">
        <v>0</v>
      </c>
    </row>
    <row r="242" spans="1:5" x14ac:dyDescent="0.2">
      <c r="A242" s="25">
        <v>2021</v>
      </c>
      <c r="B242" s="26" t="s">
        <v>16</v>
      </c>
      <c r="C242" s="27" t="s">
        <v>202</v>
      </c>
      <c r="D242" s="27" t="s">
        <v>197</v>
      </c>
      <c r="E242" s="28">
        <v>35983</v>
      </c>
    </row>
    <row r="243" spans="1:5" x14ac:dyDescent="0.2">
      <c r="A243" s="25">
        <v>2021</v>
      </c>
      <c r="B243" s="26" t="s">
        <v>16</v>
      </c>
      <c r="C243" s="27" t="s">
        <v>203</v>
      </c>
      <c r="D243" s="27" t="s">
        <v>183</v>
      </c>
      <c r="E243" s="28">
        <v>15042665</v>
      </c>
    </row>
    <row r="244" spans="1:5" x14ac:dyDescent="0.2">
      <c r="A244" s="25">
        <v>2021</v>
      </c>
      <c r="B244" s="26" t="s">
        <v>16</v>
      </c>
      <c r="C244" s="27" t="s">
        <v>203</v>
      </c>
      <c r="D244" s="27" t="s">
        <v>192</v>
      </c>
      <c r="E244" s="28">
        <v>173124</v>
      </c>
    </row>
    <row r="245" spans="1:5" x14ac:dyDescent="0.2">
      <c r="A245" s="25">
        <v>2021</v>
      </c>
      <c r="B245" s="26" t="s">
        <v>16</v>
      </c>
      <c r="C245" s="27" t="s">
        <v>203</v>
      </c>
      <c r="D245" s="27" t="s">
        <v>193</v>
      </c>
      <c r="E245" s="28">
        <v>2171991</v>
      </c>
    </row>
    <row r="246" spans="1:5" x14ac:dyDescent="0.2">
      <c r="A246" s="25">
        <v>2021</v>
      </c>
      <c r="B246" s="26" t="s">
        <v>16</v>
      </c>
      <c r="C246" s="27" t="s">
        <v>203</v>
      </c>
      <c r="D246" s="27" t="s">
        <v>194</v>
      </c>
      <c r="E246" s="28">
        <v>7277</v>
      </c>
    </row>
    <row r="247" spans="1:5" x14ac:dyDescent="0.2">
      <c r="A247" s="25">
        <v>2021</v>
      </c>
      <c r="B247" s="26" t="s">
        <v>16</v>
      </c>
      <c r="C247" s="27" t="s">
        <v>203</v>
      </c>
      <c r="D247" s="27" t="s">
        <v>195</v>
      </c>
      <c r="E247" s="28">
        <v>0</v>
      </c>
    </row>
    <row r="248" spans="1:5" x14ac:dyDescent="0.2">
      <c r="A248" s="25">
        <v>2021</v>
      </c>
      <c r="B248" s="26" t="s">
        <v>16</v>
      </c>
      <c r="C248" s="27" t="s">
        <v>203</v>
      </c>
      <c r="D248" s="27" t="s">
        <v>196</v>
      </c>
      <c r="E248" s="28">
        <v>1706507</v>
      </c>
    </row>
    <row r="249" spans="1:5" x14ac:dyDescent="0.2">
      <c r="A249" s="25">
        <v>2021</v>
      </c>
      <c r="B249" s="26" t="s">
        <v>16</v>
      </c>
      <c r="C249" s="27" t="s">
        <v>203</v>
      </c>
      <c r="D249" s="27" t="s">
        <v>197</v>
      </c>
      <c r="E249" s="28">
        <v>38248</v>
      </c>
    </row>
    <row r="250" spans="1:5" x14ac:dyDescent="0.2">
      <c r="A250" s="25">
        <v>2021</v>
      </c>
      <c r="B250" s="26" t="s">
        <v>16</v>
      </c>
      <c r="C250" s="27" t="s">
        <v>203</v>
      </c>
      <c r="D250" s="27" t="s">
        <v>198</v>
      </c>
      <c r="E250" s="28">
        <v>10850667</v>
      </c>
    </row>
    <row r="251" spans="1:5" x14ac:dyDescent="0.2">
      <c r="A251" s="25">
        <v>2021</v>
      </c>
      <c r="B251" s="26" t="s">
        <v>16</v>
      </c>
      <c r="C251" s="27" t="s">
        <v>203</v>
      </c>
      <c r="D251" s="27" t="s">
        <v>199</v>
      </c>
      <c r="E251" s="28">
        <v>94851</v>
      </c>
    </row>
    <row r="252" spans="1:5" x14ac:dyDescent="0.2">
      <c r="A252" s="25">
        <v>2021</v>
      </c>
      <c r="B252" s="26" t="s">
        <v>16</v>
      </c>
      <c r="C252" s="27" t="s">
        <v>204</v>
      </c>
      <c r="D252" s="27" t="s">
        <v>183</v>
      </c>
      <c r="E252" s="28">
        <v>41491555</v>
      </c>
    </row>
    <row r="253" spans="1:5" x14ac:dyDescent="0.2">
      <c r="A253" s="25">
        <v>2021</v>
      </c>
      <c r="B253" s="26" t="s">
        <v>16</v>
      </c>
      <c r="C253" s="27" t="s">
        <v>204</v>
      </c>
      <c r="D253" s="27" t="s">
        <v>191</v>
      </c>
      <c r="E253" s="28">
        <v>23602042</v>
      </c>
    </row>
    <row r="254" spans="1:5" x14ac:dyDescent="0.2">
      <c r="A254" s="25">
        <v>2021</v>
      </c>
      <c r="B254" s="26" t="s">
        <v>16</v>
      </c>
      <c r="C254" s="27" t="s">
        <v>204</v>
      </c>
      <c r="D254" s="27" t="s">
        <v>207</v>
      </c>
      <c r="E254" s="28">
        <v>-35500</v>
      </c>
    </row>
    <row r="255" spans="1:5" x14ac:dyDescent="0.2">
      <c r="A255" s="25">
        <v>2021</v>
      </c>
      <c r="B255" s="26" t="s">
        <v>16</v>
      </c>
      <c r="C255" s="27" t="s">
        <v>204</v>
      </c>
      <c r="D255" s="27" t="s">
        <v>192</v>
      </c>
      <c r="E255" s="28">
        <v>1411193</v>
      </c>
    </row>
    <row r="256" spans="1:5" x14ac:dyDescent="0.2">
      <c r="A256" s="25">
        <v>2021</v>
      </c>
      <c r="B256" s="26" t="s">
        <v>16</v>
      </c>
      <c r="C256" s="27" t="s">
        <v>204</v>
      </c>
      <c r="D256" s="27" t="s">
        <v>193</v>
      </c>
      <c r="E256" s="28">
        <v>12200806</v>
      </c>
    </row>
    <row r="257" spans="1:5" x14ac:dyDescent="0.2">
      <c r="A257" s="25">
        <v>2021</v>
      </c>
      <c r="B257" s="26" t="s">
        <v>16</v>
      </c>
      <c r="C257" s="27" t="s">
        <v>204</v>
      </c>
      <c r="D257" s="27" t="s">
        <v>194</v>
      </c>
      <c r="E257" s="28">
        <v>-256</v>
      </c>
    </row>
    <row r="258" spans="1:5" x14ac:dyDescent="0.2">
      <c r="A258" s="25">
        <v>2021</v>
      </c>
      <c r="B258" s="26" t="s">
        <v>16</v>
      </c>
      <c r="C258" s="27" t="s">
        <v>204</v>
      </c>
      <c r="D258" s="27" t="s">
        <v>195</v>
      </c>
      <c r="E258" s="28">
        <v>27769</v>
      </c>
    </row>
    <row r="259" spans="1:5" x14ac:dyDescent="0.2">
      <c r="A259" s="25">
        <v>2021</v>
      </c>
      <c r="B259" s="26" t="s">
        <v>16</v>
      </c>
      <c r="C259" s="27" t="s">
        <v>204</v>
      </c>
      <c r="D259" s="27" t="s">
        <v>196</v>
      </c>
      <c r="E259" s="28">
        <v>13263</v>
      </c>
    </row>
    <row r="260" spans="1:5" x14ac:dyDescent="0.2">
      <c r="A260" s="25">
        <v>2021</v>
      </c>
      <c r="B260" s="26" t="s">
        <v>16</v>
      </c>
      <c r="C260" s="27" t="s">
        <v>204</v>
      </c>
      <c r="D260" s="27" t="s">
        <v>198</v>
      </c>
      <c r="E260" s="28">
        <v>4272239</v>
      </c>
    </row>
    <row r="261" spans="1:5" x14ac:dyDescent="0.2">
      <c r="A261" s="25">
        <v>2021</v>
      </c>
      <c r="B261" s="26" t="s">
        <v>19</v>
      </c>
      <c r="C261" s="27" t="s">
        <v>190</v>
      </c>
      <c r="D261" s="27" t="s">
        <v>183</v>
      </c>
      <c r="E261" s="28">
        <v>44079943</v>
      </c>
    </row>
    <row r="262" spans="1:5" x14ac:dyDescent="0.2">
      <c r="A262" s="25">
        <v>2021</v>
      </c>
      <c r="B262" s="26" t="s">
        <v>19</v>
      </c>
      <c r="C262" s="27" t="s">
        <v>190</v>
      </c>
      <c r="D262" s="27" t="s">
        <v>191</v>
      </c>
      <c r="E262" s="28">
        <v>244647</v>
      </c>
    </row>
    <row r="263" spans="1:5" x14ac:dyDescent="0.2">
      <c r="A263" s="25">
        <v>2021</v>
      </c>
      <c r="B263" s="26" t="s">
        <v>19</v>
      </c>
      <c r="C263" s="27" t="s">
        <v>190</v>
      </c>
      <c r="D263" s="27" t="s">
        <v>207</v>
      </c>
      <c r="E263" s="28">
        <v>433</v>
      </c>
    </row>
    <row r="264" spans="1:5" x14ac:dyDescent="0.2">
      <c r="A264" s="25">
        <v>2021</v>
      </c>
      <c r="B264" s="26" t="s">
        <v>19</v>
      </c>
      <c r="C264" s="27" t="s">
        <v>190</v>
      </c>
      <c r="D264" s="27" t="s">
        <v>192</v>
      </c>
      <c r="E264" s="28">
        <v>477571</v>
      </c>
    </row>
    <row r="265" spans="1:5" x14ac:dyDescent="0.2">
      <c r="A265" s="25">
        <v>2021</v>
      </c>
      <c r="B265" s="26" t="s">
        <v>19</v>
      </c>
      <c r="C265" s="27" t="s">
        <v>190</v>
      </c>
      <c r="D265" s="27" t="s">
        <v>193</v>
      </c>
      <c r="E265" s="28">
        <v>24488902</v>
      </c>
    </row>
    <row r="266" spans="1:5" x14ac:dyDescent="0.2">
      <c r="A266" s="25">
        <v>2021</v>
      </c>
      <c r="B266" s="26" t="s">
        <v>19</v>
      </c>
      <c r="C266" s="27" t="s">
        <v>190</v>
      </c>
      <c r="D266" s="27" t="s">
        <v>205</v>
      </c>
      <c r="E266" s="28">
        <v>17216509</v>
      </c>
    </row>
    <row r="267" spans="1:5" x14ac:dyDescent="0.2">
      <c r="A267" s="25">
        <v>2021</v>
      </c>
      <c r="B267" s="26" t="s">
        <v>19</v>
      </c>
      <c r="C267" s="27" t="s">
        <v>190</v>
      </c>
      <c r="D267" s="27" t="s">
        <v>194</v>
      </c>
      <c r="E267" s="28">
        <v>571132</v>
      </c>
    </row>
    <row r="268" spans="1:5" x14ac:dyDescent="0.2">
      <c r="A268" s="25">
        <v>2021</v>
      </c>
      <c r="B268" s="26" t="s">
        <v>19</v>
      </c>
      <c r="C268" s="27" t="s">
        <v>190</v>
      </c>
      <c r="D268" s="27" t="s">
        <v>195</v>
      </c>
      <c r="E268" s="28">
        <v>45950</v>
      </c>
    </row>
    <row r="269" spans="1:5" x14ac:dyDescent="0.2">
      <c r="A269" s="25">
        <v>2021</v>
      </c>
      <c r="B269" s="26" t="s">
        <v>19</v>
      </c>
      <c r="C269" s="27" t="s">
        <v>190</v>
      </c>
      <c r="D269" s="27" t="s">
        <v>196</v>
      </c>
      <c r="E269" s="28">
        <v>265188</v>
      </c>
    </row>
    <row r="270" spans="1:5" x14ac:dyDescent="0.2">
      <c r="A270" s="25">
        <v>2021</v>
      </c>
      <c r="B270" s="26" t="s">
        <v>19</v>
      </c>
      <c r="C270" s="27" t="s">
        <v>190</v>
      </c>
      <c r="D270" s="27" t="s">
        <v>197</v>
      </c>
      <c r="E270" s="28">
        <v>473999</v>
      </c>
    </row>
    <row r="271" spans="1:5" x14ac:dyDescent="0.2">
      <c r="A271" s="25">
        <v>2021</v>
      </c>
      <c r="B271" s="26" t="s">
        <v>19</v>
      </c>
      <c r="C271" s="27" t="s">
        <v>190</v>
      </c>
      <c r="D271" s="27" t="s">
        <v>198</v>
      </c>
      <c r="E271" s="28">
        <v>12758</v>
      </c>
    </row>
    <row r="272" spans="1:5" x14ac:dyDescent="0.2">
      <c r="A272" s="25">
        <v>2021</v>
      </c>
      <c r="B272" s="26" t="s">
        <v>19</v>
      </c>
      <c r="C272" s="27" t="s">
        <v>190</v>
      </c>
      <c r="D272" s="27" t="s">
        <v>199</v>
      </c>
      <c r="E272" s="28">
        <v>282855</v>
      </c>
    </row>
    <row r="273" spans="1:5" x14ac:dyDescent="0.2">
      <c r="A273" s="25">
        <v>2021</v>
      </c>
      <c r="B273" s="26" t="s">
        <v>19</v>
      </c>
      <c r="C273" s="27" t="s">
        <v>200</v>
      </c>
      <c r="D273" s="27" t="s">
        <v>183</v>
      </c>
      <c r="E273" s="28">
        <v>644693</v>
      </c>
    </row>
    <row r="274" spans="1:5" x14ac:dyDescent="0.2">
      <c r="A274" s="25">
        <v>2021</v>
      </c>
      <c r="B274" s="26" t="s">
        <v>19</v>
      </c>
      <c r="C274" s="27" t="s">
        <v>200</v>
      </c>
      <c r="D274" s="27" t="s">
        <v>193</v>
      </c>
      <c r="E274" s="28">
        <v>641626</v>
      </c>
    </row>
    <row r="275" spans="1:5" x14ac:dyDescent="0.2">
      <c r="A275" s="25">
        <v>2021</v>
      </c>
      <c r="B275" s="26" t="s">
        <v>19</v>
      </c>
      <c r="C275" s="27" t="s">
        <v>200</v>
      </c>
      <c r="D275" s="27" t="s">
        <v>195</v>
      </c>
      <c r="E275" s="28">
        <v>2957</v>
      </c>
    </row>
    <row r="276" spans="1:5" x14ac:dyDescent="0.2">
      <c r="A276" s="25">
        <v>2021</v>
      </c>
      <c r="B276" s="26" t="s">
        <v>19</v>
      </c>
      <c r="C276" s="27" t="s">
        <v>200</v>
      </c>
      <c r="D276" s="27" t="s">
        <v>196</v>
      </c>
      <c r="E276" s="28">
        <v>110</v>
      </c>
    </row>
    <row r="277" spans="1:5" x14ac:dyDescent="0.2">
      <c r="A277" s="25">
        <v>2021</v>
      </c>
      <c r="B277" s="26" t="s">
        <v>19</v>
      </c>
      <c r="C277" s="27" t="s">
        <v>201</v>
      </c>
      <c r="D277" s="27" t="s">
        <v>183</v>
      </c>
      <c r="E277" s="28">
        <v>314097</v>
      </c>
    </row>
    <row r="278" spans="1:5" x14ac:dyDescent="0.2">
      <c r="A278" s="25">
        <v>2021</v>
      </c>
      <c r="B278" s="26" t="s">
        <v>19</v>
      </c>
      <c r="C278" s="27" t="s">
        <v>201</v>
      </c>
      <c r="D278" s="27" t="s">
        <v>193</v>
      </c>
      <c r="E278" s="28">
        <v>309412</v>
      </c>
    </row>
    <row r="279" spans="1:5" x14ac:dyDescent="0.2">
      <c r="A279" s="25">
        <v>2021</v>
      </c>
      <c r="B279" s="26" t="s">
        <v>19</v>
      </c>
      <c r="C279" s="27" t="s">
        <v>201</v>
      </c>
      <c r="D279" s="27" t="s">
        <v>195</v>
      </c>
      <c r="E279" s="28">
        <v>1410</v>
      </c>
    </row>
    <row r="280" spans="1:5" x14ac:dyDescent="0.2">
      <c r="A280" s="25">
        <v>2021</v>
      </c>
      <c r="B280" s="26" t="s">
        <v>19</v>
      </c>
      <c r="C280" s="27" t="s">
        <v>201</v>
      </c>
      <c r="D280" s="27" t="s">
        <v>196</v>
      </c>
      <c r="E280" s="28">
        <v>3275</v>
      </c>
    </row>
    <row r="281" spans="1:5" x14ac:dyDescent="0.2">
      <c r="A281" s="25">
        <v>2021</v>
      </c>
      <c r="B281" s="26" t="s">
        <v>19</v>
      </c>
      <c r="C281" s="27" t="s">
        <v>202</v>
      </c>
      <c r="D281" s="27" t="s">
        <v>183</v>
      </c>
      <c r="E281" s="28">
        <v>184053</v>
      </c>
    </row>
    <row r="282" spans="1:5" x14ac:dyDescent="0.2">
      <c r="A282" s="25">
        <v>2021</v>
      </c>
      <c r="B282" s="26" t="s">
        <v>19</v>
      </c>
      <c r="C282" s="27" t="s">
        <v>202</v>
      </c>
      <c r="D282" s="27" t="s">
        <v>193</v>
      </c>
      <c r="E282" s="28">
        <v>183729</v>
      </c>
    </row>
    <row r="283" spans="1:5" x14ac:dyDescent="0.2">
      <c r="A283" s="25">
        <v>2021</v>
      </c>
      <c r="B283" s="26" t="s">
        <v>19</v>
      </c>
      <c r="C283" s="27" t="s">
        <v>202</v>
      </c>
      <c r="D283" s="27" t="s">
        <v>195</v>
      </c>
      <c r="E283" s="28">
        <v>324</v>
      </c>
    </row>
    <row r="284" spans="1:5" x14ac:dyDescent="0.2">
      <c r="A284" s="25">
        <v>2021</v>
      </c>
      <c r="B284" s="26" t="s">
        <v>19</v>
      </c>
      <c r="C284" s="27" t="s">
        <v>203</v>
      </c>
      <c r="D284" s="27" t="s">
        <v>183</v>
      </c>
      <c r="E284" s="28">
        <v>42824314</v>
      </c>
    </row>
    <row r="285" spans="1:5" x14ac:dyDescent="0.2">
      <c r="A285" s="25">
        <v>2021</v>
      </c>
      <c r="B285" s="26" t="s">
        <v>19</v>
      </c>
      <c r="C285" s="27" t="s">
        <v>203</v>
      </c>
      <c r="D285" s="27" t="s">
        <v>191</v>
      </c>
      <c r="E285" s="28">
        <v>244647</v>
      </c>
    </row>
    <row r="286" spans="1:5" x14ac:dyDescent="0.2">
      <c r="A286" s="25">
        <v>2021</v>
      </c>
      <c r="B286" s="26" t="s">
        <v>19</v>
      </c>
      <c r="C286" s="27" t="s">
        <v>203</v>
      </c>
      <c r="D286" s="27" t="s">
        <v>207</v>
      </c>
      <c r="E286" s="28">
        <v>433</v>
      </c>
    </row>
    <row r="287" spans="1:5" x14ac:dyDescent="0.2">
      <c r="A287" s="25">
        <v>2021</v>
      </c>
      <c r="B287" s="26" t="s">
        <v>19</v>
      </c>
      <c r="C287" s="27" t="s">
        <v>203</v>
      </c>
      <c r="D287" s="27" t="s">
        <v>192</v>
      </c>
      <c r="E287" s="28">
        <v>433767</v>
      </c>
    </row>
    <row r="288" spans="1:5" x14ac:dyDescent="0.2">
      <c r="A288" s="25">
        <v>2021</v>
      </c>
      <c r="B288" s="26" t="s">
        <v>19</v>
      </c>
      <c r="C288" s="27" t="s">
        <v>203</v>
      </c>
      <c r="D288" s="27" t="s">
        <v>193</v>
      </c>
      <c r="E288" s="28">
        <v>23292429</v>
      </c>
    </row>
    <row r="289" spans="1:5" x14ac:dyDescent="0.2">
      <c r="A289" s="25">
        <v>2021</v>
      </c>
      <c r="B289" s="26" t="s">
        <v>19</v>
      </c>
      <c r="C289" s="27" t="s">
        <v>203</v>
      </c>
      <c r="D289" s="27" t="s">
        <v>205</v>
      </c>
      <c r="E289" s="28">
        <v>17216509</v>
      </c>
    </row>
    <row r="290" spans="1:5" x14ac:dyDescent="0.2">
      <c r="A290" s="25">
        <v>2021</v>
      </c>
      <c r="B290" s="26" t="s">
        <v>19</v>
      </c>
      <c r="C290" s="27" t="s">
        <v>203</v>
      </c>
      <c r="D290" s="27" t="s">
        <v>194</v>
      </c>
      <c r="E290" s="28">
        <v>571132</v>
      </c>
    </row>
    <row r="291" spans="1:5" x14ac:dyDescent="0.2">
      <c r="A291" s="25">
        <v>2021</v>
      </c>
      <c r="B291" s="26" t="s">
        <v>19</v>
      </c>
      <c r="C291" s="27" t="s">
        <v>203</v>
      </c>
      <c r="D291" s="27" t="s">
        <v>195</v>
      </c>
      <c r="E291" s="28">
        <v>36385</v>
      </c>
    </row>
    <row r="292" spans="1:5" x14ac:dyDescent="0.2">
      <c r="A292" s="25">
        <v>2021</v>
      </c>
      <c r="B292" s="26" t="s">
        <v>19</v>
      </c>
      <c r="C292" s="27" t="s">
        <v>203</v>
      </c>
      <c r="D292" s="27" t="s">
        <v>196</v>
      </c>
      <c r="E292" s="28">
        <v>259400</v>
      </c>
    </row>
    <row r="293" spans="1:5" x14ac:dyDescent="0.2">
      <c r="A293" s="25">
        <v>2021</v>
      </c>
      <c r="B293" s="26" t="s">
        <v>19</v>
      </c>
      <c r="C293" s="27" t="s">
        <v>203</v>
      </c>
      <c r="D293" s="27" t="s">
        <v>197</v>
      </c>
      <c r="E293" s="28">
        <v>473999</v>
      </c>
    </row>
    <row r="294" spans="1:5" x14ac:dyDescent="0.2">
      <c r="A294" s="25">
        <v>2021</v>
      </c>
      <c r="B294" s="26" t="s">
        <v>19</v>
      </c>
      <c r="C294" s="27" t="s">
        <v>203</v>
      </c>
      <c r="D294" s="27" t="s">
        <v>198</v>
      </c>
      <c r="E294" s="28">
        <v>12758</v>
      </c>
    </row>
    <row r="295" spans="1:5" x14ac:dyDescent="0.2">
      <c r="A295" s="25">
        <v>2021</v>
      </c>
      <c r="B295" s="26" t="s">
        <v>19</v>
      </c>
      <c r="C295" s="27" t="s">
        <v>203</v>
      </c>
      <c r="D295" s="27" t="s">
        <v>199</v>
      </c>
      <c r="E295" s="28">
        <v>282855</v>
      </c>
    </row>
    <row r="296" spans="1:5" x14ac:dyDescent="0.2">
      <c r="A296" s="25">
        <v>2021</v>
      </c>
      <c r="B296" s="26" t="s">
        <v>19</v>
      </c>
      <c r="C296" s="27" t="s">
        <v>204</v>
      </c>
      <c r="D296" s="27" t="s">
        <v>183</v>
      </c>
      <c r="E296" s="28">
        <v>112785</v>
      </c>
    </row>
    <row r="297" spans="1:5" x14ac:dyDescent="0.2">
      <c r="A297" s="25">
        <v>2021</v>
      </c>
      <c r="B297" s="26" t="s">
        <v>19</v>
      </c>
      <c r="C297" s="27" t="s">
        <v>204</v>
      </c>
      <c r="D297" s="27" t="s">
        <v>192</v>
      </c>
      <c r="E297" s="28">
        <v>43804</v>
      </c>
    </row>
    <row r="298" spans="1:5" x14ac:dyDescent="0.2">
      <c r="A298" s="25">
        <v>2021</v>
      </c>
      <c r="B298" s="26" t="s">
        <v>19</v>
      </c>
      <c r="C298" s="27" t="s">
        <v>204</v>
      </c>
      <c r="D298" s="27" t="s">
        <v>193</v>
      </c>
      <c r="E298" s="28">
        <v>61705</v>
      </c>
    </row>
    <row r="299" spans="1:5" x14ac:dyDescent="0.2">
      <c r="A299" s="25">
        <v>2021</v>
      </c>
      <c r="B299" s="26" t="s">
        <v>19</v>
      </c>
      <c r="C299" s="27" t="s">
        <v>204</v>
      </c>
      <c r="D299" s="27" t="s">
        <v>195</v>
      </c>
      <c r="E299" s="28">
        <v>4874</v>
      </c>
    </row>
    <row r="300" spans="1:5" x14ac:dyDescent="0.2">
      <c r="A300" s="25">
        <v>2021</v>
      </c>
      <c r="B300" s="26" t="s">
        <v>19</v>
      </c>
      <c r="C300" s="27" t="s">
        <v>204</v>
      </c>
      <c r="D300" s="27" t="s">
        <v>196</v>
      </c>
      <c r="E300" s="28">
        <v>2403</v>
      </c>
    </row>
    <row r="301" spans="1:5" x14ac:dyDescent="0.2">
      <c r="A301" s="25">
        <v>2021</v>
      </c>
      <c r="B301" s="26" t="s">
        <v>19</v>
      </c>
      <c r="C301" s="27" t="s">
        <v>204</v>
      </c>
      <c r="D301" s="27" t="s">
        <v>197</v>
      </c>
      <c r="E301" s="28">
        <v>0</v>
      </c>
    </row>
    <row r="302" spans="1:5" x14ac:dyDescent="0.2">
      <c r="A302" s="25">
        <v>2021</v>
      </c>
      <c r="B302" s="26" t="s">
        <v>173</v>
      </c>
      <c r="C302" s="27" t="s">
        <v>190</v>
      </c>
      <c r="D302" s="27" t="s">
        <v>183</v>
      </c>
      <c r="E302" s="28">
        <v>211101</v>
      </c>
    </row>
    <row r="303" spans="1:5" x14ac:dyDescent="0.2">
      <c r="A303" s="25">
        <v>2021</v>
      </c>
      <c r="B303" s="26" t="s">
        <v>173</v>
      </c>
      <c r="C303" s="27" t="s">
        <v>190</v>
      </c>
      <c r="D303" s="27" t="s">
        <v>193</v>
      </c>
      <c r="E303" s="28">
        <v>137072</v>
      </c>
    </row>
    <row r="304" spans="1:5" x14ac:dyDescent="0.2">
      <c r="A304" s="25">
        <v>2021</v>
      </c>
      <c r="B304" s="26" t="s">
        <v>173</v>
      </c>
      <c r="C304" s="27" t="s">
        <v>190</v>
      </c>
      <c r="D304" s="27" t="s">
        <v>195</v>
      </c>
      <c r="E304" s="28">
        <v>38</v>
      </c>
    </row>
    <row r="305" spans="1:5" x14ac:dyDescent="0.2">
      <c r="A305" s="25">
        <v>2021</v>
      </c>
      <c r="B305" s="26" t="s">
        <v>173</v>
      </c>
      <c r="C305" s="27" t="s">
        <v>190</v>
      </c>
      <c r="D305" s="27" t="s">
        <v>196</v>
      </c>
      <c r="E305" s="28">
        <v>18269</v>
      </c>
    </row>
    <row r="306" spans="1:5" x14ac:dyDescent="0.2">
      <c r="A306" s="25">
        <v>2021</v>
      </c>
      <c r="B306" s="26" t="s">
        <v>173</v>
      </c>
      <c r="C306" s="27" t="s">
        <v>190</v>
      </c>
      <c r="D306" s="27" t="s">
        <v>197</v>
      </c>
      <c r="E306" s="28">
        <v>55721</v>
      </c>
    </row>
    <row r="307" spans="1:5" x14ac:dyDescent="0.2">
      <c r="A307" s="25">
        <v>2021</v>
      </c>
      <c r="B307" s="26" t="s">
        <v>173</v>
      </c>
      <c r="C307" s="27" t="s">
        <v>201</v>
      </c>
      <c r="D307" s="27" t="s">
        <v>183</v>
      </c>
      <c r="E307" s="28">
        <v>192832</v>
      </c>
    </row>
    <row r="308" spans="1:5" x14ac:dyDescent="0.2">
      <c r="A308" s="25">
        <v>2021</v>
      </c>
      <c r="B308" s="26" t="s">
        <v>173</v>
      </c>
      <c r="C308" s="27" t="s">
        <v>201</v>
      </c>
      <c r="D308" s="27" t="s">
        <v>193</v>
      </c>
      <c r="E308" s="28">
        <v>137072</v>
      </c>
    </row>
    <row r="309" spans="1:5" x14ac:dyDescent="0.2">
      <c r="A309" s="25">
        <v>2021</v>
      </c>
      <c r="B309" s="26" t="s">
        <v>173</v>
      </c>
      <c r="C309" s="27" t="s">
        <v>201</v>
      </c>
      <c r="D309" s="27" t="s">
        <v>195</v>
      </c>
      <c r="E309" s="28">
        <v>38</v>
      </c>
    </row>
    <row r="310" spans="1:5" x14ac:dyDescent="0.2">
      <c r="A310" s="25">
        <v>2021</v>
      </c>
      <c r="B310" s="26" t="s">
        <v>173</v>
      </c>
      <c r="C310" s="27" t="s">
        <v>201</v>
      </c>
      <c r="D310" s="27" t="s">
        <v>197</v>
      </c>
      <c r="E310" s="28">
        <v>55721</v>
      </c>
    </row>
    <row r="311" spans="1:5" x14ac:dyDescent="0.2">
      <c r="A311" s="25">
        <v>2021</v>
      </c>
      <c r="B311" s="26" t="s">
        <v>173</v>
      </c>
      <c r="C311" s="27" t="s">
        <v>203</v>
      </c>
      <c r="D311" s="27" t="s">
        <v>183</v>
      </c>
      <c r="E311" s="28">
        <v>18269</v>
      </c>
    </row>
    <row r="312" spans="1:5" x14ac:dyDescent="0.2">
      <c r="A312" s="25">
        <v>2021</v>
      </c>
      <c r="B312" s="26" t="s">
        <v>173</v>
      </c>
      <c r="C312" s="27" t="s">
        <v>203</v>
      </c>
      <c r="D312" s="27" t="s">
        <v>196</v>
      </c>
      <c r="E312" s="28">
        <v>18269</v>
      </c>
    </row>
    <row r="313" spans="1:5" x14ac:dyDescent="0.2">
      <c r="A313" s="25">
        <v>2021</v>
      </c>
      <c r="B313" s="26" t="s">
        <v>22</v>
      </c>
      <c r="C313" s="27" t="s">
        <v>190</v>
      </c>
      <c r="D313" s="27" t="s">
        <v>183</v>
      </c>
      <c r="E313" s="28">
        <v>4305126</v>
      </c>
    </row>
    <row r="314" spans="1:5" x14ac:dyDescent="0.2">
      <c r="A314" s="25">
        <v>2021</v>
      </c>
      <c r="B314" s="26" t="s">
        <v>22</v>
      </c>
      <c r="C314" s="27" t="s">
        <v>190</v>
      </c>
      <c r="D314" s="27" t="s">
        <v>191</v>
      </c>
      <c r="E314" s="28">
        <v>276729</v>
      </c>
    </row>
    <row r="315" spans="1:5" x14ac:dyDescent="0.2">
      <c r="A315" s="25">
        <v>2021</v>
      </c>
      <c r="B315" s="26" t="s">
        <v>22</v>
      </c>
      <c r="C315" s="27" t="s">
        <v>190</v>
      </c>
      <c r="D315" s="27" t="s">
        <v>193</v>
      </c>
      <c r="E315" s="28">
        <v>3734203</v>
      </c>
    </row>
    <row r="316" spans="1:5" x14ac:dyDescent="0.2">
      <c r="A316" s="25">
        <v>2021</v>
      </c>
      <c r="B316" s="26" t="s">
        <v>22</v>
      </c>
      <c r="C316" s="27" t="s">
        <v>190</v>
      </c>
      <c r="D316" s="27" t="s">
        <v>206</v>
      </c>
      <c r="E316" s="28">
        <v>141823</v>
      </c>
    </row>
    <row r="317" spans="1:5" x14ac:dyDescent="0.2">
      <c r="A317" s="25">
        <v>2021</v>
      </c>
      <c r="B317" s="26" t="s">
        <v>22</v>
      </c>
      <c r="C317" s="27" t="s">
        <v>190</v>
      </c>
      <c r="D317" s="27" t="s">
        <v>195</v>
      </c>
      <c r="E317" s="28">
        <v>16747</v>
      </c>
    </row>
    <row r="318" spans="1:5" x14ac:dyDescent="0.2">
      <c r="A318" s="25">
        <v>2021</v>
      </c>
      <c r="B318" s="26" t="s">
        <v>22</v>
      </c>
      <c r="C318" s="27" t="s">
        <v>190</v>
      </c>
      <c r="D318" s="27" t="s">
        <v>196</v>
      </c>
      <c r="E318" s="28">
        <v>57126</v>
      </c>
    </row>
    <row r="319" spans="1:5" x14ac:dyDescent="0.2">
      <c r="A319" s="25">
        <v>2021</v>
      </c>
      <c r="B319" s="26" t="s">
        <v>22</v>
      </c>
      <c r="C319" s="27" t="s">
        <v>190</v>
      </c>
      <c r="D319" s="27" t="s">
        <v>197</v>
      </c>
      <c r="E319" s="28">
        <v>73648</v>
      </c>
    </row>
    <row r="320" spans="1:5" x14ac:dyDescent="0.2">
      <c r="A320" s="25">
        <v>2021</v>
      </c>
      <c r="B320" s="26" t="s">
        <v>22</v>
      </c>
      <c r="C320" s="27" t="s">
        <v>190</v>
      </c>
      <c r="D320" s="27" t="s">
        <v>198</v>
      </c>
      <c r="E320" s="28">
        <v>4849</v>
      </c>
    </row>
    <row r="321" spans="1:5" x14ac:dyDescent="0.2">
      <c r="A321" s="25">
        <v>2021</v>
      </c>
      <c r="B321" s="26" t="s">
        <v>22</v>
      </c>
      <c r="C321" s="27" t="s">
        <v>200</v>
      </c>
      <c r="D321" s="27" t="s">
        <v>183</v>
      </c>
      <c r="E321" s="28">
        <v>911355</v>
      </c>
    </row>
    <row r="322" spans="1:5" x14ac:dyDescent="0.2">
      <c r="A322" s="25">
        <v>2021</v>
      </c>
      <c r="B322" s="26" t="s">
        <v>22</v>
      </c>
      <c r="C322" s="27" t="s">
        <v>200</v>
      </c>
      <c r="D322" s="27" t="s">
        <v>193</v>
      </c>
      <c r="E322" s="28">
        <v>758285</v>
      </c>
    </row>
    <row r="323" spans="1:5" x14ac:dyDescent="0.2">
      <c r="A323" s="25">
        <v>2021</v>
      </c>
      <c r="B323" s="26" t="s">
        <v>22</v>
      </c>
      <c r="C323" s="27" t="s">
        <v>200</v>
      </c>
      <c r="D323" s="27" t="s">
        <v>206</v>
      </c>
      <c r="E323" s="28">
        <v>141823</v>
      </c>
    </row>
    <row r="324" spans="1:5" x14ac:dyDescent="0.2">
      <c r="A324" s="25">
        <v>2021</v>
      </c>
      <c r="B324" s="26" t="s">
        <v>22</v>
      </c>
      <c r="C324" s="27" t="s">
        <v>200</v>
      </c>
      <c r="D324" s="27" t="s">
        <v>195</v>
      </c>
      <c r="E324" s="28">
        <v>0</v>
      </c>
    </row>
    <row r="325" spans="1:5" x14ac:dyDescent="0.2">
      <c r="A325" s="25">
        <v>2021</v>
      </c>
      <c r="B325" s="26" t="s">
        <v>22</v>
      </c>
      <c r="C325" s="27" t="s">
        <v>200</v>
      </c>
      <c r="D325" s="27" t="s">
        <v>197</v>
      </c>
      <c r="E325" s="28">
        <v>11247</v>
      </c>
    </row>
    <row r="326" spans="1:5" x14ac:dyDescent="0.2">
      <c r="A326" s="25">
        <v>2021</v>
      </c>
      <c r="B326" s="26" t="s">
        <v>22</v>
      </c>
      <c r="C326" s="27" t="s">
        <v>201</v>
      </c>
      <c r="D326" s="27" t="s">
        <v>183</v>
      </c>
      <c r="E326" s="28">
        <v>6427</v>
      </c>
    </row>
    <row r="327" spans="1:5" x14ac:dyDescent="0.2">
      <c r="A327" s="25">
        <v>2021</v>
      </c>
      <c r="B327" s="26" t="s">
        <v>22</v>
      </c>
      <c r="C327" s="27" t="s">
        <v>201</v>
      </c>
      <c r="D327" s="27" t="s">
        <v>196</v>
      </c>
      <c r="E327" s="28">
        <v>1578</v>
      </c>
    </row>
    <row r="328" spans="1:5" x14ac:dyDescent="0.2">
      <c r="A328" s="25">
        <v>2021</v>
      </c>
      <c r="B328" s="26" t="s">
        <v>22</v>
      </c>
      <c r="C328" s="27" t="s">
        <v>201</v>
      </c>
      <c r="D328" s="27" t="s">
        <v>198</v>
      </c>
      <c r="E328" s="28">
        <v>4849</v>
      </c>
    </row>
    <row r="329" spans="1:5" x14ac:dyDescent="0.2">
      <c r="A329" s="25">
        <v>2021</v>
      </c>
      <c r="B329" s="26" t="s">
        <v>22</v>
      </c>
      <c r="C329" s="27" t="s">
        <v>202</v>
      </c>
      <c r="D329" s="27" t="s">
        <v>183</v>
      </c>
      <c r="E329" s="28">
        <v>120682</v>
      </c>
    </row>
    <row r="330" spans="1:5" x14ac:dyDescent="0.2">
      <c r="A330" s="25">
        <v>2021</v>
      </c>
      <c r="B330" s="26" t="s">
        <v>22</v>
      </c>
      <c r="C330" s="27" t="s">
        <v>202</v>
      </c>
      <c r="D330" s="27" t="s">
        <v>191</v>
      </c>
      <c r="E330" s="28">
        <v>0</v>
      </c>
    </row>
    <row r="331" spans="1:5" x14ac:dyDescent="0.2">
      <c r="A331" s="25">
        <v>2021</v>
      </c>
      <c r="B331" s="26" t="s">
        <v>22</v>
      </c>
      <c r="C331" s="27" t="s">
        <v>202</v>
      </c>
      <c r="D331" s="27" t="s">
        <v>193</v>
      </c>
      <c r="E331" s="28">
        <v>120044</v>
      </c>
    </row>
    <row r="332" spans="1:5" x14ac:dyDescent="0.2">
      <c r="A332" s="25">
        <v>2021</v>
      </c>
      <c r="B332" s="26" t="s">
        <v>22</v>
      </c>
      <c r="C332" s="27" t="s">
        <v>202</v>
      </c>
      <c r="D332" s="27" t="s">
        <v>195</v>
      </c>
      <c r="E332" s="28">
        <v>638</v>
      </c>
    </row>
    <row r="333" spans="1:5" x14ac:dyDescent="0.2">
      <c r="A333" s="25">
        <v>2021</v>
      </c>
      <c r="B333" s="26" t="s">
        <v>22</v>
      </c>
      <c r="C333" s="27" t="s">
        <v>203</v>
      </c>
      <c r="D333" s="27" t="s">
        <v>183</v>
      </c>
      <c r="E333" s="28">
        <v>3239150</v>
      </c>
    </row>
    <row r="334" spans="1:5" x14ac:dyDescent="0.2">
      <c r="A334" s="25">
        <v>2021</v>
      </c>
      <c r="B334" s="26" t="s">
        <v>22</v>
      </c>
      <c r="C334" s="27" t="s">
        <v>203</v>
      </c>
      <c r="D334" s="27" t="s">
        <v>191</v>
      </c>
      <c r="E334" s="28">
        <v>276729</v>
      </c>
    </row>
    <row r="335" spans="1:5" x14ac:dyDescent="0.2">
      <c r="A335" s="25">
        <v>2021</v>
      </c>
      <c r="B335" s="26" t="s">
        <v>22</v>
      </c>
      <c r="C335" s="27" t="s">
        <v>203</v>
      </c>
      <c r="D335" s="27" t="s">
        <v>193</v>
      </c>
      <c r="E335" s="28">
        <v>2836122</v>
      </c>
    </row>
    <row r="336" spans="1:5" x14ac:dyDescent="0.2">
      <c r="A336" s="25">
        <v>2021</v>
      </c>
      <c r="B336" s="26" t="s">
        <v>22</v>
      </c>
      <c r="C336" s="27" t="s">
        <v>203</v>
      </c>
      <c r="D336" s="27" t="s">
        <v>195</v>
      </c>
      <c r="E336" s="28">
        <v>14297</v>
      </c>
    </row>
    <row r="337" spans="1:5" x14ac:dyDescent="0.2">
      <c r="A337" s="25">
        <v>2021</v>
      </c>
      <c r="B337" s="26" t="s">
        <v>22</v>
      </c>
      <c r="C337" s="27" t="s">
        <v>203</v>
      </c>
      <c r="D337" s="27" t="s">
        <v>196</v>
      </c>
      <c r="E337" s="28">
        <v>49601</v>
      </c>
    </row>
    <row r="338" spans="1:5" x14ac:dyDescent="0.2">
      <c r="A338" s="25">
        <v>2021</v>
      </c>
      <c r="B338" s="26" t="s">
        <v>22</v>
      </c>
      <c r="C338" s="27" t="s">
        <v>203</v>
      </c>
      <c r="D338" s="27" t="s">
        <v>197</v>
      </c>
      <c r="E338" s="28">
        <v>62401</v>
      </c>
    </row>
    <row r="339" spans="1:5" x14ac:dyDescent="0.2">
      <c r="A339" s="25">
        <v>2021</v>
      </c>
      <c r="B339" s="26" t="s">
        <v>22</v>
      </c>
      <c r="C339" s="27" t="s">
        <v>204</v>
      </c>
      <c r="D339" s="27" t="s">
        <v>183</v>
      </c>
      <c r="E339" s="28">
        <v>27512</v>
      </c>
    </row>
    <row r="340" spans="1:5" x14ac:dyDescent="0.2">
      <c r="A340" s="25">
        <v>2021</v>
      </c>
      <c r="B340" s="26" t="s">
        <v>22</v>
      </c>
      <c r="C340" s="27" t="s">
        <v>204</v>
      </c>
      <c r="D340" s="27" t="s">
        <v>193</v>
      </c>
      <c r="E340" s="28">
        <v>19753</v>
      </c>
    </row>
    <row r="341" spans="1:5" x14ac:dyDescent="0.2">
      <c r="A341" s="25">
        <v>2021</v>
      </c>
      <c r="B341" s="26" t="s">
        <v>22</v>
      </c>
      <c r="C341" s="27" t="s">
        <v>204</v>
      </c>
      <c r="D341" s="27" t="s">
        <v>195</v>
      </c>
      <c r="E341" s="28">
        <v>1812</v>
      </c>
    </row>
    <row r="342" spans="1:5" x14ac:dyDescent="0.2">
      <c r="A342" s="25">
        <v>2021</v>
      </c>
      <c r="B342" s="26" t="s">
        <v>22</v>
      </c>
      <c r="C342" s="27" t="s">
        <v>204</v>
      </c>
      <c r="D342" s="27" t="s">
        <v>196</v>
      </c>
      <c r="E342" s="28">
        <v>5947</v>
      </c>
    </row>
    <row r="343" spans="1:5" x14ac:dyDescent="0.2">
      <c r="A343" s="25">
        <v>2021</v>
      </c>
      <c r="B343" s="26" t="s">
        <v>24</v>
      </c>
      <c r="C343" s="27" t="s">
        <v>190</v>
      </c>
      <c r="D343" s="27" t="s">
        <v>183</v>
      </c>
      <c r="E343" s="28">
        <v>247906982</v>
      </c>
    </row>
    <row r="344" spans="1:5" x14ac:dyDescent="0.2">
      <c r="A344" s="25">
        <v>2021</v>
      </c>
      <c r="B344" s="26" t="s">
        <v>24</v>
      </c>
      <c r="C344" s="27" t="s">
        <v>190</v>
      </c>
      <c r="D344" s="27" t="s">
        <v>191</v>
      </c>
      <c r="E344" s="28">
        <v>18384804</v>
      </c>
    </row>
    <row r="345" spans="1:5" x14ac:dyDescent="0.2">
      <c r="A345" s="25">
        <v>2021</v>
      </c>
      <c r="B345" s="26" t="s">
        <v>24</v>
      </c>
      <c r="C345" s="27" t="s">
        <v>190</v>
      </c>
      <c r="D345" s="27" t="s">
        <v>192</v>
      </c>
      <c r="E345" s="28">
        <v>251607</v>
      </c>
    </row>
    <row r="346" spans="1:5" x14ac:dyDescent="0.2">
      <c r="A346" s="25">
        <v>2021</v>
      </c>
      <c r="B346" s="26" t="s">
        <v>24</v>
      </c>
      <c r="C346" s="27" t="s">
        <v>190</v>
      </c>
      <c r="D346" s="27" t="s">
        <v>193</v>
      </c>
      <c r="E346" s="28">
        <v>182619846</v>
      </c>
    </row>
    <row r="347" spans="1:5" x14ac:dyDescent="0.2">
      <c r="A347" s="25">
        <v>2021</v>
      </c>
      <c r="B347" s="26" t="s">
        <v>24</v>
      </c>
      <c r="C347" s="27" t="s">
        <v>190</v>
      </c>
      <c r="D347" s="27" t="s">
        <v>205</v>
      </c>
      <c r="E347" s="28">
        <v>29514894</v>
      </c>
    </row>
    <row r="348" spans="1:5" x14ac:dyDescent="0.2">
      <c r="A348" s="25">
        <v>2021</v>
      </c>
      <c r="B348" s="26" t="s">
        <v>24</v>
      </c>
      <c r="C348" s="27" t="s">
        <v>190</v>
      </c>
      <c r="D348" s="27" t="s">
        <v>206</v>
      </c>
      <c r="E348" s="28">
        <v>141</v>
      </c>
    </row>
    <row r="349" spans="1:5" x14ac:dyDescent="0.2">
      <c r="A349" s="25">
        <v>2021</v>
      </c>
      <c r="B349" s="26" t="s">
        <v>24</v>
      </c>
      <c r="C349" s="27" t="s">
        <v>190</v>
      </c>
      <c r="D349" s="27" t="s">
        <v>194</v>
      </c>
      <c r="E349" s="28">
        <v>2697079</v>
      </c>
    </row>
    <row r="350" spans="1:5" x14ac:dyDescent="0.2">
      <c r="A350" s="25">
        <v>2021</v>
      </c>
      <c r="B350" s="26" t="s">
        <v>24</v>
      </c>
      <c r="C350" s="27" t="s">
        <v>190</v>
      </c>
      <c r="D350" s="27" t="s">
        <v>195</v>
      </c>
      <c r="E350" s="28">
        <v>1162018</v>
      </c>
    </row>
    <row r="351" spans="1:5" x14ac:dyDescent="0.2">
      <c r="A351" s="25">
        <v>2021</v>
      </c>
      <c r="B351" s="26" t="s">
        <v>24</v>
      </c>
      <c r="C351" s="27" t="s">
        <v>190</v>
      </c>
      <c r="D351" s="27" t="s">
        <v>196</v>
      </c>
      <c r="E351" s="28">
        <v>9048715</v>
      </c>
    </row>
    <row r="352" spans="1:5" x14ac:dyDescent="0.2">
      <c r="A352" s="25">
        <v>2021</v>
      </c>
      <c r="B352" s="26" t="s">
        <v>24</v>
      </c>
      <c r="C352" s="27" t="s">
        <v>190</v>
      </c>
      <c r="D352" s="27" t="s">
        <v>197</v>
      </c>
      <c r="E352" s="28">
        <v>2081285</v>
      </c>
    </row>
    <row r="353" spans="1:5" x14ac:dyDescent="0.2">
      <c r="A353" s="25">
        <v>2021</v>
      </c>
      <c r="B353" s="26" t="s">
        <v>24</v>
      </c>
      <c r="C353" s="27" t="s">
        <v>190</v>
      </c>
      <c r="D353" s="27" t="s">
        <v>199</v>
      </c>
      <c r="E353" s="28">
        <v>2146592</v>
      </c>
    </row>
    <row r="354" spans="1:5" x14ac:dyDescent="0.2">
      <c r="A354" s="25">
        <v>2021</v>
      </c>
      <c r="B354" s="26" t="s">
        <v>24</v>
      </c>
      <c r="C354" s="27" t="s">
        <v>200</v>
      </c>
      <c r="D354" s="27" t="s">
        <v>183</v>
      </c>
      <c r="E354" s="28">
        <v>4730359</v>
      </c>
    </row>
    <row r="355" spans="1:5" x14ac:dyDescent="0.2">
      <c r="A355" s="25">
        <v>2021</v>
      </c>
      <c r="B355" s="26" t="s">
        <v>24</v>
      </c>
      <c r="C355" s="27" t="s">
        <v>200</v>
      </c>
      <c r="D355" s="27" t="s">
        <v>191</v>
      </c>
      <c r="E355" s="28">
        <v>46307</v>
      </c>
    </row>
    <row r="356" spans="1:5" x14ac:dyDescent="0.2">
      <c r="A356" s="25">
        <v>2021</v>
      </c>
      <c r="B356" s="26" t="s">
        <v>24</v>
      </c>
      <c r="C356" s="27" t="s">
        <v>200</v>
      </c>
      <c r="D356" s="27" t="s">
        <v>193</v>
      </c>
      <c r="E356" s="28">
        <v>1776617</v>
      </c>
    </row>
    <row r="357" spans="1:5" x14ac:dyDescent="0.2">
      <c r="A357" s="25">
        <v>2021</v>
      </c>
      <c r="B357" s="26" t="s">
        <v>24</v>
      </c>
      <c r="C357" s="27" t="s">
        <v>200</v>
      </c>
      <c r="D357" s="27" t="s">
        <v>206</v>
      </c>
      <c r="E357" s="28">
        <v>141</v>
      </c>
    </row>
    <row r="358" spans="1:5" x14ac:dyDescent="0.2">
      <c r="A358" s="25">
        <v>2021</v>
      </c>
      <c r="B358" s="26" t="s">
        <v>24</v>
      </c>
      <c r="C358" s="27" t="s">
        <v>200</v>
      </c>
      <c r="D358" s="27" t="s">
        <v>194</v>
      </c>
      <c r="E358" s="28">
        <v>1067136</v>
      </c>
    </row>
    <row r="359" spans="1:5" x14ac:dyDescent="0.2">
      <c r="A359" s="25">
        <v>2021</v>
      </c>
      <c r="B359" s="26" t="s">
        <v>24</v>
      </c>
      <c r="C359" s="27" t="s">
        <v>200</v>
      </c>
      <c r="D359" s="27" t="s">
        <v>195</v>
      </c>
      <c r="E359" s="28">
        <v>20011</v>
      </c>
    </row>
    <row r="360" spans="1:5" x14ac:dyDescent="0.2">
      <c r="A360" s="25">
        <v>2021</v>
      </c>
      <c r="B360" s="26" t="s">
        <v>24</v>
      </c>
      <c r="C360" s="27" t="s">
        <v>200</v>
      </c>
      <c r="D360" s="27" t="s">
        <v>196</v>
      </c>
      <c r="E360" s="28">
        <v>3173</v>
      </c>
    </row>
    <row r="361" spans="1:5" x14ac:dyDescent="0.2">
      <c r="A361" s="25">
        <v>2021</v>
      </c>
      <c r="B361" s="26" t="s">
        <v>24</v>
      </c>
      <c r="C361" s="27" t="s">
        <v>200</v>
      </c>
      <c r="D361" s="27" t="s">
        <v>197</v>
      </c>
      <c r="E361" s="28">
        <v>279524</v>
      </c>
    </row>
    <row r="362" spans="1:5" x14ac:dyDescent="0.2">
      <c r="A362" s="25">
        <v>2021</v>
      </c>
      <c r="B362" s="26" t="s">
        <v>24</v>
      </c>
      <c r="C362" s="27" t="s">
        <v>200</v>
      </c>
      <c r="D362" s="27" t="s">
        <v>199</v>
      </c>
      <c r="E362" s="28">
        <v>1537449</v>
      </c>
    </row>
    <row r="363" spans="1:5" x14ac:dyDescent="0.2">
      <c r="A363" s="25">
        <v>2021</v>
      </c>
      <c r="B363" s="26" t="s">
        <v>24</v>
      </c>
      <c r="C363" s="27" t="s">
        <v>201</v>
      </c>
      <c r="D363" s="27" t="s">
        <v>183</v>
      </c>
      <c r="E363" s="28">
        <v>437227</v>
      </c>
    </row>
    <row r="364" spans="1:5" x14ac:dyDescent="0.2">
      <c r="A364" s="25">
        <v>2021</v>
      </c>
      <c r="B364" s="26" t="s">
        <v>24</v>
      </c>
      <c r="C364" s="27" t="s">
        <v>201</v>
      </c>
      <c r="D364" s="27" t="s">
        <v>193</v>
      </c>
      <c r="E364" s="28">
        <v>68591</v>
      </c>
    </row>
    <row r="365" spans="1:5" x14ac:dyDescent="0.2">
      <c r="A365" s="25">
        <v>2021</v>
      </c>
      <c r="B365" s="26" t="s">
        <v>24</v>
      </c>
      <c r="C365" s="27" t="s">
        <v>201</v>
      </c>
      <c r="D365" s="27" t="s">
        <v>194</v>
      </c>
      <c r="E365" s="28">
        <v>190290</v>
      </c>
    </row>
    <row r="366" spans="1:5" x14ac:dyDescent="0.2">
      <c r="A366" s="25">
        <v>2021</v>
      </c>
      <c r="B366" s="26" t="s">
        <v>24</v>
      </c>
      <c r="C366" s="27" t="s">
        <v>201</v>
      </c>
      <c r="D366" s="27" t="s">
        <v>195</v>
      </c>
      <c r="E366" s="28">
        <v>0</v>
      </c>
    </row>
    <row r="367" spans="1:5" x14ac:dyDescent="0.2">
      <c r="A367" s="25">
        <v>2021</v>
      </c>
      <c r="B367" s="26" t="s">
        <v>24</v>
      </c>
      <c r="C367" s="27" t="s">
        <v>201</v>
      </c>
      <c r="D367" s="27" t="s">
        <v>196</v>
      </c>
      <c r="E367" s="28">
        <v>7234</v>
      </c>
    </row>
    <row r="368" spans="1:5" x14ac:dyDescent="0.2">
      <c r="A368" s="25">
        <v>2021</v>
      </c>
      <c r="B368" s="26" t="s">
        <v>24</v>
      </c>
      <c r="C368" s="27" t="s">
        <v>201</v>
      </c>
      <c r="D368" s="27" t="s">
        <v>197</v>
      </c>
      <c r="E368" s="28">
        <v>171111</v>
      </c>
    </row>
    <row r="369" spans="1:5" x14ac:dyDescent="0.2">
      <c r="A369" s="25">
        <v>2021</v>
      </c>
      <c r="B369" s="26" t="s">
        <v>24</v>
      </c>
      <c r="C369" s="27" t="s">
        <v>202</v>
      </c>
      <c r="D369" s="27" t="s">
        <v>183</v>
      </c>
      <c r="E369" s="28">
        <v>2007886</v>
      </c>
    </row>
    <row r="370" spans="1:5" x14ac:dyDescent="0.2">
      <c r="A370" s="25">
        <v>2021</v>
      </c>
      <c r="B370" s="26" t="s">
        <v>24</v>
      </c>
      <c r="C370" s="27" t="s">
        <v>202</v>
      </c>
      <c r="D370" s="27" t="s">
        <v>193</v>
      </c>
      <c r="E370" s="28">
        <v>1971416</v>
      </c>
    </row>
    <row r="371" spans="1:5" x14ac:dyDescent="0.2">
      <c r="A371" s="25">
        <v>2021</v>
      </c>
      <c r="B371" s="26" t="s">
        <v>24</v>
      </c>
      <c r="C371" s="27" t="s">
        <v>202</v>
      </c>
      <c r="D371" s="27" t="s">
        <v>195</v>
      </c>
      <c r="E371" s="28">
        <v>0</v>
      </c>
    </row>
    <row r="372" spans="1:5" x14ac:dyDescent="0.2">
      <c r="A372" s="25">
        <v>2021</v>
      </c>
      <c r="B372" s="26" t="s">
        <v>24</v>
      </c>
      <c r="C372" s="27" t="s">
        <v>202</v>
      </c>
      <c r="D372" s="27" t="s">
        <v>197</v>
      </c>
      <c r="E372" s="28">
        <v>36469</v>
      </c>
    </row>
    <row r="373" spans="1:5" x14ac:dyDescent="0.2">
      <c r="A373" s="25">
        <v>2021</v>
      </c>
      <c r="B373" s="26" t="s">
        <v>24</v>
      </c>
      <c r="C373" s="27" t="s">
        <v>202</v>
      </c>
      <c r="D373" s="27" t="s">
        <v>199</v>
      </c>
      <c r="E373" s="28">
        <v>0</v>
      </c>
    </row>
    <row r="374" spans="1:5" x14ac:dyDescent="0.2">
      <c r="A374" s="25">
        <v>2021</v>
      </c>
      <c r="B374" s="26" t="s">
        <v>24</v>
      </c>
      <c r="C374" s="27" t="s">
        <v>203</v>
      </c>
      <c r="D374" s="27" t="s">
        <v>183</v>
      </c>
      <c r="E374" s="28">
        <v>9617459</v>
      </c>
    </row>
    <row r="375" spans="1:5" x14ac:dyDescent="0.2">
      <c r="A375" s="25">
        <v>2021</v>
      </c>
      <c r="B375" s="26" t="s">
        <v>24</v>
      </c>
      <c r="C375" s="27" t="s">
        <v>203</v>
      </c>
      <c r="D375" s="27" t="s">
        <v>193</v>
      </c>
      <c r="E375" s="28">
        <v>5702624</v>
      </c>
    </row>
    <row r="376" spans="1:5" x14ac:dyDescent="0.2">
      <c r="A376" s="25">
        <v>2021</v>
      </c>
      <c r="B376" s="26" t="s">
        <v>24</v>
      </c>
      <c r="C376" s="27" t="s">
        <v>203</v>
      </c>
      <c r="D376" s="27" t="s">
        <v>194</v>
      </c>
      <c r="E376" s="28">
        <v>1441191</v>
      </c>
    </row>
    <row r="377" spans="1:5" x14ac:dyDescent="0.2">
      <c r="A377" s="25">
        <v>2021</v>
      </c>
      <c r="B377" s="26" t="s">
        <v>24</v>
      </c>
      <c r="C377" s="27" t="s">
        <v>203</v>
      </c>
      <c r="D377" s="27" t="s">
        <v>195</v>
      </c>
      <c r="E377" s="28">
        <v>21755</v>
      </c>
    </row>
    <row r="378" spans="1:5" x14ac:dyDescent="0.2">
      <c r="A378" s="25">
        <v>2021</v>
      </c>
      <c r="B378" s="26" t="s">
        <v>24</v>
      </c>
      <c r="C378" s="27" t="s">
        <v>203</v>
      </c>
      <c r="D378" s="27" t="s">
        <v>196</v>
      </c>
      <c r="E378" s="28">
        <v>933743</v>
      </c>
    </row>
    <row r="379" spans="1:5" x14ac:dyDescent="0.2">
      <c r="A379" s="25">
        <v>2021</v>
      </c>
      <c r="B379" s="26" t="s">
        <v>24</v>
      </c>
      <c r="C379" s="27" t="s">
        <v>203</v>
      </c>
      <c r="D379" s="27" t="s">
        <v>197</v>
      </c>
      <c r="E379" s="28">
        <v>1518146</v>
      </c>
    </row>
    <row r="380" spans="1:5" x14ac:dyDescent="0.2">
      <c r="A380" s="25">
        <v>2021</v>
      </c>
      <c r="B380" s="26" t="s">
        <v>24</v>
      </c>
      <c r="C380" s="27" t="s">
        <v>204</v>
      </c>
      <c r="D380" s="27" t="s">
        <v>183</v>
      </c>
      <c r="E380" s="28">
        <v>231114052</v>
      </c>
    </row>
    <row r="381" spans="1:5" x14ac:dyDescent="0.2">
      <c r="A381" s="25">
        <v>2021</v>
      </c>
      <c r="B381" s="26" t="s">
        <v>24</v>
      </c>
      <c r="C381" s="27" t="s">
        <v>204</v>
      </c>
      <c r="D381" s="27" t="s">
        <v>191</v>
      </c>
      <c r="E381" s="28">
        <v>18338497</v>
      </c>
    </row>
    <row r="382" spans="1:5" x14ac:dyDescent="0.2">
      <c r="A382" s="25">
        <v>2021</v>
      </c>
      <c r="B382" s="26" t="s">
        <v>24</v>
      </c>
      <c r="C382" s="27" t="s">
        <v>204</v>
      </c>
      <c r="D382" s="27" t="s">
        <v>192</v>
      </c>
      <c r="E382" s="28">
        <v>251607</v>
      </c>
    </row>
    <row r="383" spans="1:5" x14ac:dyDescent="0.2">
      <c r="A383" s="25">
        <v>2021</v>
      </c>
      <c r="B383" s="26" t="s">
        <v>24</v>
      </c>
      <c r="C383" s="27" t="s">
        <v>204</v>
      </c>
      <c r="D383" s="27" t="s">
        <v>193</v>
      </c>
      <c r="E383" s="28">
        <v>173100597</v>
      </c>
    </row>
    <row r="384" spans="1:5" x14ac:dyDescent="0.2">
      <c r="A384" s="25">
        <v>2021</v>
      </c>
      <c r="B384" s="26" t="s">
        <v>24</v>
      </c>
      <c r="C384" s="27" t="s">
        <v>204</v>
      </c>
      <c r="D384" s="27" t="s">
        <v>205</v>
      </c>
      <c r="E384" s="28">
        <v>29514894</v>
      </c>
    </row>
    <row r="385" spans="1:5" x14ac:dyDescent="0.2">
      <c r="A385" s="25">
        <v>2021</v>
      </c>
      <c r="B385" s="26" t="s">
        <v>24</v>
      </c>
      <c r="C385" s="27" t="s">
        <v>204</v>
      </c>
      <c r="D385" s="27" t="s">
        <v>194</v>
      </c>
      <c r="E385" s="28">
        <v>-1538</v>
      </c>
    </row>
    <row r="386" spans="1:5" x14ac:dyDescent="0.2">
      <c r="A386" s="25">
        <v>2021</v>
      </c>
      <c r="B386" s="26" t="s">
        <v>24</v>
      </c>
      <c r="C386" s="27" t="s">
        <v>204</v>
      </c>
      <c r="D386" s="27" t="s">
        <v>195</v>
      </c>
      <c r="E386" s="28">
        <v>1120252</v>
      </c>
    </row>
    <row r="387" spans="1:5" x14ac:dyDescent="0.2">
      <c r="A387" s="25">
        <v>2021</v>
      </c>
      <c r="B387" s="26" t="s">
        <v>24</v>
      </c>
      <c r="C387" s="27" t="s">
        <v>204</v>
      </c>
      <c r="D387" s="27" t="s">
        <v>196</v>
      </c>
      <c r="E387" s="28">
        <v>8104565</v>
      </c>
    </row>
    <row r="388" spans="1:5" x14ac:dyDescent="0.2">
      <c r="A388" s="25">
        <v>2021</v>
      </c>
      <c r="B388" s="26" t="s">
        <v>24</v>
      </c>
      <c r="C388" s="27" t="s">
        <v>204</v>
      </c>
      <c r="D388" s="27" t="s">
        <v>197</v>
      </c>
      <c r="E388" s="28">
        <v>76035</v>
      </c>
    </row>
    <row r="389" spans="1:5" x14ac:dyDescent="0.2">
      <c r="A389" s="25">
        <v>2021</v>
      </c>
      <c r="B389" s="26" t="s">
        <v>24</v>
      </c>
      <c r="C389" s="27" t="s">
        <v>204</v>
      </c>
      <c r="D389" s="27" t="s">
        <v>199</v>
      </c>
      <c r="E389" s="28">
        <v>609143</v>
      </c>
    </row>
    <row r="390" spans="1:5" x14ac:dyDescent="0.2">
      <c r="A390" s="25">
        <v>2021</v>
      </c>
      <c r="B390" s="26" t="s">
        <v>27</v>
      </c>
      <c r="C390" s="27" t="s">
        <v>190</v>
      </c>
      <c r="D390" s="27" t="s">
        <v>183</v>
      </c>
      <c r="E390" s="28">
        <v>124200528</v>
      </c>
    </row>
    <row r="391" spans="1:5" x14ac:dyDescent="0.2">
      <c r="A391" s="25">
        <v>2021</v>
      </c>
      <c r="B391" s="26" t="s">
        <v>27</v>
      </c>
      <c r="C391" s="27" t="s">
        <v>190</v>
      </c>
      <c r="D391" s="27" t="s">
        <v>191</v>
      </c>
      <c r="E391" s="28">
        <v>19076184</v>
      </c>
    </row>
    <row r="392" spans="1:5" x14ac:dyDescent="0.2">
      <c r="A392" s="25">
        <v>2021</v>
      </c>
      <c r="B392" s="26" t="s">
        <v>27</v>
      </c>
      <c r="C392" s="27" t="s">
        <v>190</v>
      </c>
      <c r="D392" s="27" t="s">
        <v>207</v>
      </c>
      <c r="E392" s="28">
        <v>-133728</v>
      </c>
    </row>
    <row r="393" spans="1:5" x14ac:dyDescent="0.2">
      <c r="A393" s="25">
        <v>2021</v>
      </c>
      <c r="B393" s="26" t="s">
        <v>27</v>
      </c>
      <c r="C393" s="27" t="s">
        <v>190</v>
      </c>
      <c r="D393" s="27" t="s">
        <v>192</v>
      </c>
      <c r="E393" s="28">
        <v>3661043</v>
      </c>
    </row>
    <row r="394" spans="1:5" x14ac:dyDescent="0.2">
      <c r="A394" s="25">
        <v>2021</v>
      </c>
      <c r="B394" s="26" t="s">
        <v>27</v>
      </c>
      <c r="C394" s="27" t="s">
        <v>190</v>
      </c>
      <c r="D394" s="27" t="s">
        <v>193</v>
      </c>
      <c r="E394" s="28">
        <v>56673115</v>
      </c>
    </row>
    <row r="395" spans="1:5" x14ac:dyDescent="0.2">
      <c r="A395" s="25">
        <v>2021</v>
      </c>
      <c r="B395" s="26" t="s">
        <v>27</v>
      </c>
      <c r="C395" s="27" t="s">
        <v>190</v>
      </c>
      <c r="D395" s="27" t="s">
        <v>205</v>
      </c>
      <c r="E395" s="28">
        <v>33951976</v>
      </c>
    </row>
    <row r="396" spans="1:5" x14ac:dyDescent="0.2">
      <c r="A396" s="25">
        <v>2021</v>
      </c>
      <c r="B396" s="26" t="s">
        <v>27</v>
      </c>
      <c r="C396" s="27" t="s">
        <v>190</v>
      </c>
      <c r="D396" s="27" t="s">
        <v>194</v>
      </c>
      <c r="E396" s="28">
        <v>78958</v>
      </c>
    </row>
    <row r="397" spans="1:5" x14ac:dyDescent="0.2">
      <c r="A397" s="25">
        <v>2021</v>
      </c>
      <c r="B397" s="26" t="s">
        <v>27</v>
      </c>
      <c r="C397" s="27" t="s">
        <v>190</v>
      </c>
      <c r="D397" s="27" t="s">
        <v>195</v>
      </c>
      <c r="E397" s="28">
        <v>179031</v>
      </c>
    </row>
    <row r="398" spans="1:5" x14ac:dyDescent="0.2">
      <c r="A398" s="25">
        <v>2021</v>
      </c>
      <c r="B398" s="26" t="s">
        <v>27</v>
      </c>
      <c r="C398" s="27" t="s">
        <v>190</v>
      </c>
      <c r="D398" s="27" t="s">
        <v>196</v>
      </c>
      <c r="E398" s="28">
        <v>4868365</v>
      </c>
    </row>
    <row r="399" spans="1:5" x14ac:dyDescent="0.2">
      <c r="A399" s="25">
        <v>2021</v>
      </c>
      <c r="B399" s="26" t="s">
        <v>27</v>
      </c>
      <c r="C399" s="27" t="s">
        <v>190</v>
      </c>
      <c r="D399" s="27" t="s">
        <v>197</v>
      </c>
      <c r="E399" s="28">
        <v>324305</v>
      </c>
    </row>
    <row r="400" spans="1:5" x14ac:dyDescent="0.2">
      <c r="A400" s="25">
        <v>2021</v>
      </c>
      <c r="B400" s="26" t="s">
        <v>27</v>
      </c>
      <c r="C400" s="27" t="s">
        <v>190</v>
      </c>
      <c r="D400" s="27" t="s">
        <v>199</v>
      </c>
      <c r="E400" s="28">
        <v>5521280</v>
      </c>
    </row>
    <row r="401" spans="1:5" x14ac:dyDescent="0.2">
      <c r="A401" s="25">
        <v>2021</v>
      </c>
      <c r="B401" s="26" t="s">
        <v>27</v>
      </c>
      <c r="C401" s="27" t="s">
        <v>200</v>
      </c>
      <c r="D401" s="27" t="s">
        <v>183</v>
      </c>
      <c r="E401" s="28">
        <v>5135755</v>
      </c>
    </row>
    <row r="402" spans="1:5" x14ac:dyDescent="0.2">
      <c r="A402" s="25">
        <v>2021</v>
      </c>
      <c r="B402" s="26" t="s">
        <v>27</v>
      </c>
      <c r="C402" s="27" t="s">
        <v>200</v>
      </c>
      <c r="D402" s="27" t="s">
        <v>191</v>
      </c>
      <c r="E402" s="28">
        <v>180791</v>
      </c>
    </row>
    <row r="403" spans="1:5" x14ac:dyDescent="0.2">
      <c r="A403" s="25">
        <v>2021</v>
      </c>
      <c r="B403" s="26" t="s">
        <v>27</v>
      </c>
      <c r="C403" s="27" t="s">
        <v>200</v>
      </c>
      <c r="D403" s="27" t="s">
        <v>192</v>
      </c>
      <c r="E403" s="28">
        <v>20472</v>
      </c>
    </row>
    <row r="404" spans="1:5" x14ac:dyDescent="0.2">
      <c r="A404" s="25">
        <v>2021</v>
      </c>
      <c r="B404" s="26" t="s">
        <v>27</v>
      </c>
      <c r="C404" s="27" t="s">
        <v>200</v>
      </c>
      <c r="D404" s="27" t="s">
        <v>193</v>
      </c>
      <c r="E404" s="28">
        <v>772018</v>
      </c>
    </row>
    <row r="405" spans="1:5" x14ac:dyDescent="0.2">
      <c r="A405" s="25">
        <v>2021</v>
      </c>
      <c r="B405" s="26" t="s">
        <v>27</v>
      </c>
      <c r="C405" s="27" t="s">
        <v>200</v>
      </c>
      <c r="D405" s="27" t="s">
        <v>194</v>
      </c>
      <c r="E405" s="28">
        <v>79262</v>
      </c>
    </row>
    <row r="406" spans="1:5" x14ac:dyDescent="0.2">
      <c r="A406" s="25">
        <v>2021</v>
      </c>
      <c r="B406" s="26" t="s">
        <v>27</v>
      </c>
      <c r="C406" s="27" t="s">
        <v>200</v>
      </c>
      <c r="D406" s="27" t="s">
        <v>195</v>
      </c>
      <c r="E406" s="28">
        <v>142890</v>
      </c>
    </row>
    <row r="407" spans="1:5" x14ac:dyDescent="0.2">
      <c r="A407" s="25">
        <v>2021</v>
      </c>
      <c r="B407" s="26" t="s">
        <v>27</v>
      </c>
      <c r="C407" s="27" t="s">
        <v>200</v>
      </c>
      <c r="D407" s="27" t="s">
        <v>197</v>
      </c>
      <c r="E407" s="28">
        <v>35057</v>
      </c>
    </row>
    <row r="408" spans="1:5" x14ac:dyDescent="0.2">
      <c r="A408" s="25">
        <v>2021</v>
      </c>
      <c r="B408" s="26" t="s">
        <v>27</v>
      </c>
      <c r="C408" s="27" t="s">
        <v>200</v>
      </c>
      <c r="D408" s="27" t="s">
        <v>199</v>
      </c>
      <c r="E408" s="28">
        <v>3905265</v>
      </c>
    </row>
    <row r="409" spans="1:5" x14ac:dyDescent="0.2">
      <c r="A409" s="25">
        <v>2021</v>
      </c>
      <c r="B409" s="26" t="s">
        <v>27</v>
      </c>
      <c r="C409" s="27" t="s">
        <v>201</v>
      </c>
      <c r="D409" s="27" t="s">
        <v>183</v>
      </c>
      <c r="E409" s="28">
        <v>2933</v>
      </c>
    </row>
    <row r="410" spans="1:5" x14ac:dyDescent="0.2">
      <c r="A410" s="25">
        <v>2021</v>
      </c>
      <c r="B410" s="26" t="s">
        <v>27</v>
      </c>
      <c r="C410" s="27" t="s">
        <v>201</v>
      </c>
      <c r="D410" s="27" t="s">
        <v>193</v>
      </c>
      <c r="E410" s="28">
        <v>0</v>
      </c>
    </row>
    <row r="411" spans="1:5" x14ac:dyDescent="0.2">
      <c r="A411" s="25">
        <v>2021</v>
      </c>
      <c r="B411" s="26" t="s">
        <v>27</v>
      </c>
      <c r="C411" s="27" t="s">
        <v>201</v>
      </c>
      <c r="D411" s="27" t="s">
        <v>195</v>
      </c>
      <c r="E411" s="28">
        <v>996</v>
      </c>
    </row>
    <row r="412" spans="1:5" x14ac:dyDescent="0.2">
      <c r="A412" s="25">
        <v>2021</v>
      </c>
      <c r="B412" s="26" t="s">
        <v>27</v>
      </c>
      <c r="C412" s="27" t="s">
        <v>201</v>
      </c>
      <c r="D412" s="27" t="s">
        <v>196</v>
      </c>
      <c r="E412" s="28">
        <v>1937</v>
      </c>
    </row>
    <row r="413" spans="1:5" x14ac:dyDescent="0.2">
      <c r="A413" s="25">
        <v>2021</v>
      </c>
      <c r="B413" s="26" t="s">
        <v>27</v>
      </c>
      <c r="C413" s="27" t="s">
        <v>201</v>
      </c>
      <c r="D413" s="27" t="s">
        <v>197</v>
      </c>
      <c r="E413" s="28">
        <v>0</v>
      </c>
    </row>
    <row r="414" spans="1:5" x14ac:dyDescent="0.2">
      <c r="A414" s="25">
        <v>2021</v>
      </c>
      <c r="B414" s="26" t="s">
        <v>27</v>
      </c>
      <c r="C414" s="27" t="s">
        <v>202</v>
      </c>
      <c r="D414" s="27" t="s">
        <v>183</v>
      </c>
      <c r="E414" s="28">
        <v>532755</v>
      </c>
    </row>
    <row r="415" spans="1:5" x14ac:dyDescent="0.2">
      <c r="A415" s="25">
        <v>2021</v>
      </c>
      <c r="B415" s="26" t="s">
        <v>27</v>
      </c>
      <c r="C415" s="27" t="s">
        <v>202</v>
      </c>
      <c r="D415" s="27" t="s">
        <v>193</v>
      </c>
      <c r="E415" s="28">
        <v>166032</v>
      </c>
    </row>
    <row r="416" spans="1:5" x14ac:dyDescent="0.2">
      <c r="A416" s="25">
        <v>2021</v>
      </c>
      <c r="B416" s="26" t="s">
        <v>27</v>
      </c>
      <c r="C416" s="27" t="s">
        <v>202</v>
      </c>
      <c r="D416" s="27" t="s">
        <v>195</v>
      </c>
      <c r="E416" s="28">
        <v>791</v>
      </c>
    </row>
    <row r="417" spans="1:5" x14ac:dyDescent="0.2">
      <c r="A417" s="25">
        <v>2021</v>
      </c>
      <c r="B417" s="26" t="s">
        <v>27</v>
      </c>
      <c r="C417" s="27" t="s">
        <v>202</v>
      </c>
      <c r="D417" s="27" t="s">
        <v>197</v>
      </c>
      <c r="E417" s="28">
        <v>6736</v>
      </c>
    </row>
    <row r="418" spans="1:5" x14ac:dyDescent="0.2">
      <c r="A418" s="25">
        <v>2021</v>
      </c>
      <c r="B418" s="26" t="s">
        <v>27</v>
      </c>
      <c r="C418" s="27" t="s">
        <v>202</v>
      </c>
      <c r="D418" s="27" t="s">
        <v>199</v>
      </c>
      <c r="E418" s="28">
        <v>359195</v>
      </c>
    </row>
    <row r="419" spans="1:5" x14ac:dyDescent="0.2">
      <c r="A419" s="25">
        <v>2021</v>
      </c>
      <c r="B419" s="26" t="s">
        <v>27</v>
      </c>
      <c r="C419" s="27" t="s">
        <v>203</v>
      </c>
      <c r="D419" s="27" t="s">
        <v>183</v>
      </c>
      <c r="E419" s="28">
        <v>15007863</v>
      </c>
    </row>
    <row r="420" spans="1:5" x14ac:dyDescent="0.2">
      <c r="A420" s="25">
        <v>2021</v>
      </c>
      <c r="B420" s="26" t="s">
        <v>27</v>
      </c>
      <c r="C420" s="27" t="s">
        <v>203</v>
      </c>
      <c r="D420" s="27" t="s">
        <v>192</v>
      </c>
      <c r="E420" s="28">
        <v>7920</v>
      </c>
    </row>
    <row r="421" spans="1:5" x14ac:dyDescent="0.2">
      <c r="A421" s="25">
        <v>2021</v>
      </c>
      <c r="B421" s="26" t="s">
        <v>27</v>
      </c>
      <c r="C421" s="27" t="s">
        <v>203</v>
      </c>
      <c r="D421" s="27" t="s">
        <v>193</v>
      </c>
      <c r="E421" s="28">
        <v>9168741</v>
      </c>
    </row>
    <row r="422" spans="1:5" x14ac:dyDescent="0.2">
      <c r="A422" s="25">
        <v>2021</v>
      </c>
      <c r="B422" s="26" t="s">
        <v>27</v>
      </c>
      <c r="C422" s="27" t="s">
        <v>203</v>
      </c>
      <c r="D422" s="27" t="s">
        <v>194</v>
      </c>
      <c r="E422" s="28">
        <v>-303</v>
      </c>
    </row>
    <row r="423" spans="1:5" x14ac:dyDescent="0.2">
      <c r="A423" s="25">
        <v>2021</v>
      </c>
      <c r="B423" s="26" t="s">
        <v>27</v>
      </c>
      <c r="C423" s="27" t="s">
        <v>203</v>
      </c>
      <c r="D423" s="27" t="s">
        <v>195</v>
      </c>
      <c r="E423" s="28">
        <v>14955</v>
      </c>
    </row>
    <row r="424" spans="1:5" x14ac:dyDescent="0.2">
      <c r="A424" s="25">
        <v>2021</v>
      </c>
      <c r="B424" s="26" t="s">
        <v>27</v>
      </c>
      <c r="C424" s="27" t="s">
        <v>203</v>
      </c>
      <c r="D424" s="27" t="s">
        <v>196</v>
      </c>
      <c r="E424" s="28">
        <v>4277219</v>
      </c>
    </row>
    <row r="425" spans="1:5" x14ac:dyDescent="0.2">
      <c r="A425" s="25">
        <v>2021</v>
      </c>
      <c r="B425" s="26" t="s">
        <v>27</v>
      </c>
      <c r="C425" s="27" t="s">
        <v>203</v>
      </c>
      <c r="D425" s="27" t="s">
        <v>197</v>
      </c>
      <c r="E425" s="28">
        <v>282511</v>
      </c>
    </row>
    <row r="426" spans="1:5" x14ac:dyDescent="0.2">
      <c r="A426" s="25">
        <v>2021</v>
      </c>
      <c r="B426" s="26" t="s">
        <v>27</v>
      </c>
      <c r="C426" s="27" t="s">
        <v>203</v>
      </c>
      <c r="D426" s="27" t="s">
        <v>199</v>
      </c>
      <c r="E426" s="28">
        <v>1256820</v>
      </c>
    </row>
    <row r="427" spans="1:5" x14ac:dyDescent="0.2">
      <c r="A427" s="25">
        <v>2021</v>
      </c>
      <c r="B427" s="26" t="s">
        <v>27</v>
      </c>
      <c r="C427" s="27" t="s">
        <v>204</v>
      </c>
      <c r="D427" s="27" t="s">
        <v>183</v>
      </c>
      <c r="E427" s="28">
        <v>103521223</v>
      </c>
    </row>
    <row r="428" spans="1:5" x14ac:dyDescent="0.2">
      <c r="A428" s="25">
        <v>2021</v>
      </c>
      <c r="B428" s="26" t="s">
        <v>27</v>
      </c>
      <c r="C428" s="27" t="s">
        <v>204</v>
      </c>
      <c r="D428" s="27" t="s">
        <v>191</v>
      </c>
      <c r="E428" s="28">
        <v>18895394</v>
      </c>
    </row>
    <row r="429" spans="1:5" x14ac:dyDescent="0.2">
      <c r="A429" s="25">
        <v>2021</v>
      </c>
      <c r="B429" s="26" t="s">
        <v>27</v>
      </c>
      <c r="C429" s="27" t="s">
        <v>204</v>
      </c>
      <c r="D429" s="27" t="s">
        <v>207</v>
      </c>
      <c r="E429" s="28">
        <v>-133728</v>
      </c>
    </row>
    <row r="430" spans="1:5" x14ac:dyDescent="0.2">
      <c r="A430" s="25">
        <v>2021</v>
      </c>
      <c r="B430" s="26" t="s">
        <v>27</v>
      </c>
      <c r="C430" s="27" t="s">
        <v>204</v>
      </c>
      <c r="D430" s="27" t="s">
        <v>192</v>
      </c>
      <c r="E430" s="28">
        <v>3632651</v>
      </c>
    </row>
    <row r="431" spans="1:5" x14ac:dyDescent="0.2">
      <c r="A431" s="25">
        <v>2021</v>
      </c>
      <c r="B431" s="26" t="s">
        <v>27</v>
      </c>
      <c r="C431" s="27" t="s">
        <v>204</v>
      </c>
      <c r="D431" s="27" t="s">
        <v>193</v>
      </c>
      <c r="E431" s="28">
        <v>46566323</v>
      </c>
    </row>
    <row r="432" spans="1:5" x14ac:dyDescent="0.2">
      <c r="A432" s="25">
        <v>2021</v>
      </c>
      <c r="B432" s="26" t="s">
        <v>27</v>
      </c>
      <c r="C432" s="27" t="s">
        <v>204</v>
      </c>
      <c r="D432" s="27" t="s">
        <v>205</v>
      </c>
      <c r="E432" s="28">
        <v>33951976</v>
      </c>
    </row>
    <row r="433" spans="1:5" x14ac:dyDescent="0.2">
      <c r="A433" s="25">
        <v>2021</v>
      </c>
      <c r="B433" s="26" t="s">
        <v>27</v>
      </c>
      <c r="C433" s="27" t="s">
        <v>204</v>
      </c>
      <c r="D433" s="27" t="s">
        <v>194</v>
      </c>
      <c r="E433" s="28">
        <v>-1</v>
      </c>
    </row>
    <row r="434" spans="1:5" x14ac:dyDescent="0.2">
      <c r="A434" s="25">
        <v>2021</v>
      </c>
      <c r="B434" s="26" t="s">
        <v>27</v>
      </c>
      <c r="C434" s="27" t="s">
        <v>204</v>
      </c>
      <c r="D434" s="27" t="s">
        <v>195</v>
      </c>
      <c r="E434" s="28">
        <v>19399</v>
      </c>
    </row>
    <row r="435" spans="1:5" x14ac:dyDescent="0.2">
      <c r="A435" s="25">
        <v>2021</v>
      </c>
      <c r="B435" s="26" t="s">
        <v>27</v>
      </c>
      <c r="C435" s="27" t="s">
        <v>204</v>
      </c>
      <c r="D435" s="27" t="s">
        <v>196</v>
      </c>
      <c r="E435" s="28">
        <v>589209</v>
      </c>
    </row>
    <row r="436" spans="1:5" x14ac:dyDescent="0.2">
      <c r="A436" s="25">
        <v>2021</v>
      </c>
      <c r="B436" s="26" t="s">
        <v>29</v>
      </c>
      <c r="C436" s="27" t="s">
        <v>190</v>
      </c>
      <c r="D436" s="27" t="s">
        <v>183</v>
      </c>
      <c r="E436" s="28">
        <v>9182191</v>
      </c>
    </row>
    <row r="437" spans="1:5" x14ac:dyDescent="0.2">
      <c r="A437" s="25">
        <v>2021</v>
      </c>
      <c r="B437" s="26" t="s">
        <v>29</v>
      </c>
      <c r="C437" s="27" t="s">
        <v>190</v>
      </c>
      <c r="D437" s="27" t="s">
        <v>191</v>
      </c>
      <c r="E437" s="28">
        <v>1084555</v>
      </c>
    </row>
    <row r="438" spans="1:5" x14ac:dyDescent="0.2">
      <c r="A438" s="25">
        <v>2021</v>
      </c>
      <c r="B438" s="26" t="s">
        <v>29</v>
      </c>
      <c r="C438" s="27" t="s">
        <v>190</v>
      </c>
      <c r="D438" s="27" t="s">
        <v>208</v>
      </c>
      <c r="E438" s="28">
        <v>183751</v>
      </c>
    </row>
    <row r="439" spans="1:5" x14ac:dyDescent="0.2">
      <c r="A439" s="25">
        <v>2021</v>
      </c>
      <c r="B439" s="26" t="s">
        <v>29</v>
      </c>
      <c r="C439" s="27" t="s">
        <v>190</v>
      </c>
      <c r="D439" s="27" t="s">
        <v>192</v>
      </c>
      <c r="E439" s="28">
        <v>114971</v>
      </c>
    </row>
    <row r="440" spans="1:5" x14ac:dyDescent="0.2">
      <c r="A440" s="25">
        <v>2021</v>
      </c>
      <c r="B440" s="26" t="s">
        <v>29</v>
      </c>
      <c r="C440" s="27" t="s">
        <v>190</v>
      </c>
      <c r="D440" s="27" t="s">
        <v>206</v>
      </c>
      <c r="E440" s="28">
        <v>0</v>
      </c>
    </row>
    <row r="441" spans="1:5" x14ac:dyDescent="0.2">
      <c r="A441" s="25">
        <v>2021</v>
      </c>
      <c r="B441" s="26" t="s">
        <v>29</v>
      </c>
      <c r="C441" s="27" t="s">
        <v>190</v>
      </c>
      <c r="D441" s="27" t="s">
        <v>194</v>
      </c>
      <c r="E441" s="28">
        <v>195944</v>
      </c>
    </row>
    <row r="442" spans="1:5" x14ac:dyDescent="0.2">
      <c r="A442" s="25">
        <v>2021</v>
      </c>
      <c r="B442" s="26" t="s">
        <v>29</v>
      </c>
      <c r="C442" s="27" t="s">
        <v>190</v>
      </c>
      <c r="D442" s="27" t="s">
        <v>195</v>
      </c>
      <c r="E442" s="28">
        <v>6155207</v>
      </c>
    </row>
    <row r="443" spans="1:5" x14ac:dyDescent="0.2">
      <c r="A443" s="25">
        <v>2021</v>
      </c>
      <c r="B443" s="26" t="s">
        <v>29</v>
      </c>
      <c r="C443" s="27" t="s">
        <v>190</v>
      </c>
      <c r="D443" s="27" t="s">
        <v>196</v>
      </c>
      <c r="E443" s="28">
        <v>507234</v>
      </c>
    </row>
    <row r="444" spans="1:5" x14ac:dyDescent="0.2">
      <c r="A444" s="25">
        <v>2021</v>
      </c>
      <c r="B444" s="26" t="s">
        <v>29</v>
      </c>
      <c r="C444" s="27" t="s">
        <v>190</v>
      </c>
      <c r="D444" s="27" t="s">
        <v>197</v>
      </c>
      <c r="E444" s="28">
        <v>282637</v>
      </c>
    </row>
    <row r="445" spans="1:5" x14ac:dyDescent="0.2">
      <c r="A445" s="25">
        <v>2021</v>
      </c>
      <c r="B445" s="26" t="s">
        <v>29</v>
      </c>
      <c r="C445" s="27" t="s">
        <v>190</v>
      </c>
      <c r="D445" s="27" t="s">
        <v>198</v>
      </c>
      <c r="E445" s="28">
        <v>657891</v>
      </c>
    </row>
    <row r="446" spans="1:5" x14ac:dyDescent="0.2">
      <c r="A446" s="25">
        <v>2021</v>
      </c>
      <c r="B446" s="26" t="s">
        <v>29</v>
      </c>
      <c r="C446" s="27" t="s">
        <v>190</v>
      </c>
      <c r="D446" s="27" t="s">
        <v>199</v>
      </c>
      <c r="E446" s="28">
        <v>0</v>
      </c>
    </row>
    <row r="447" spans="1:5" x14ac:dyDescent="0.2">
      <c r="A447" s="25">
        <v>2021</v>
      </c>
      <c r="B447" s="26" t="s">
        <v>29</v>
      </c>
      <c r="C447" s="27" t="s">
        <v>200</v>
      </c>
      <c r="D447" s="27" t="s">
        <v>183</v>
      </c>
      <c r="E447" s="28">
        <v>227933</v>
      </c>
    </row>
    <row r="448" spans="1:5" x14ac:dyDescent="0.2">
      <c r="A448" s="25">
        <v>2021</v>
      </c>
      <c r="B448" s="26" t="s">
        <v>29</v>
      </c>
      <c r="C448" s="27" t="s">
        <v>200</v>
      </c>
      <c r="D448" s="27" t="s">
        <v>192</v>
      </c>
      <c r="E448" s="28">
        <v>71843</v>
      </c>
    </row>
    <row r="449" spans="1:5" x14ac:dyDescent="0.2">
      <c r="A449" s="25">
        <v>2021</v>
      </c>
      <c r="B449" s="26" t="s">
        <v>29</v>
      </c>
      <c r="C449" s="27" t="s">
        <v>200</v>
      </c>
      <c r="D449" s="27" t="s">
        <v>206</v>
      </c>
      <c r="E449" s="28">
        <v>0</v>
      </c>
    </row>
    <row r="450" spans="1:5" x14ac:dyDescent="0.2">
      <c r="A450" s="25">
        <v>2021</v>
      </c>
      <c r="B450" s="26" t="s">
        <v>29</v>
      </c>
      <c r="C450" s="27" t="s">
        <v>200</v>
      </c>
      <c r="D450" s="27" t="s">
        <v>195</v>
      </c>
      <c r="E450" s="28">
        <v>156090</v>
      </c>
    </row>
    <row r="451" spans="1:5" x14ac:dyDescent="0.2">
      <c r="A451" s="25">
        <v>2021</v>
      </c>
      <c r="B451" s="26" t="s">
        <v>29</v>
      </c>
      <c r="C451" s="27" t="s">
        <v>201</v>
      </c>
      <c r="D451" s="27" t="s">
        <v>183</v>
      </c>
      <c r="E451" s="28">
        <v>364214</v>
      </c>
    </row>
    <row r="452" spans="1:5" x14ac:dyDescent="0.2">
      <c r="A452" s="25">
        <v>2021</v>
      </c>
      <c r="B452" s="26" t="s">
        <v>29</v>
      </c>
      <c r="C452" s="27" t="s">
        <v>201</v>
      </c>
      <c r="D452" s="27" t="s">
        <v>194</v>
      </c>
      <c r="E452" s="28">
        <v>198485</v>
      </c>
    </row>
    <row r="453" spans="1:5" x14ac:dyDescent="0.2">
      <c r="A453" s="25">
        <v>2021</v>
      </c>
      <c r="B453" s="26" t="s">
        <v>29</v>
      </c>
      <c r="C453" s="27" t="s">
        <v>201</v>
      </c>
      <c r="D453" s="27" t="s">
        <v>195</v>
      </c>
      <c r="E453" s="28">
        <v>2975</v>
      </c>
    </row>
    <row r="454" spans="1:5" x14ac:dyDescent="0.2">
      <c r="A454" s="25">
        <v>2021</v>
      </c>
      <c r="B454" s="26" t="s">
        <v>29</v>
      </c>
      <c r="C454" s="27" t="s">
        <v>201</v>
      </c>
      <c r="D454" s="27" t="s">
        <v>196</v>
      </c>
      <c r="E454" s="28">
        <v>357</v>
      </c>
    </row>
    <row r="455" spans="1:5" x14ac:dyDescent="0.2">
      <c r="A455" s="25">
        <v>2021</v>
      </c>
      <c r="B455" s="26" t="s">
        <v>29</v>
      </c>
      <c r="C455" s="27" t="s">
        <v>201</v>
      </c>
      <c r="D455" s="27" t="s">
        <v>197</v>
      </c>
      <c r="E455" s="28">
        <v>162398</v>
      </c>
    </row>
    <row r="456" spans="1:5" x14ac:dyDescent="0.2">
      <c r="A456" s="25">
        <v>2021</v>
      </c>
      <c r="B456" s="26" t="s">
        <v>29</v>
      </c>
      <c r="C456" s="27" t="s">
        <v>202</v>
      </c>
      <c r="D456" s="27" t="s">
        <v>183</v>
      </c>
      <c r="E456" s="28">
        <v>2294287</v>
      </c>
    </row>
    <row r="457" spans="1:5" x14ac:dyDescent="0.2">
      <c r="A457" s="25">
        <v>2021</v>
      </c>
      <c r="B457" s="26" t="s">
        <v>29</v>
      </c>
      <c r="C457" s="27" t="s">
        <v>202</v>
      </c>
      <c r="D457" s="27" t="s">
        <v>191</v>
      </c>
      <c r="E457" s="28">
        <v>1084555</v>
      </c>
    </row>
    <row r="458" spans="1:5" x14ac:dyDescent="0.2">
      <c r="A458" s="25">
        <v>2021</v>
      </c>
      <c r="B458" s="26" t="s">
        <v>29</v>
      </c>
      <c r="C458" s="27" t="s">
        <v>202</v>
      </c>
      <c r="D458" s="27" t="s">
        <v>194</v>
      </c>
      <c r="E458" s="28">
        <v>240</v>
      </c>
    </row>
    <row r="459" spans="1:5" x14ac:dyDescent="0.2">
      <c r="A459" s="25">
        <v>2021</v>
      </c>
      <c r="B459" s="26" t="s">
        <v>29</v>
      </c>
      <c r="C459" s="27" t="s">
        <v>202</v>
      </c>
      <c r="D459" s="27" t="s">
        <v>195</v>
      </c>
      <c r="E459" s="28">
        <v>1209492</v>
      </c>
    </row>
    <row r="460" spans="1:5" x14ac:dyDescent="0.2">
      <c r="A460" s="25">
        <v>2021</v>
      </c>
      <c r="B460" s="26" t="s">
        <v>29</v>
      </c>
      <c r="C460" s="27" t="s">
        <v>202</v>
      </c>
      <c r="D460" s="27" t="s">
        <v>197</v>
      </c>
      <c r="E460" s="28">
        <v>0</v>
      </c>
    </row>
    <row r="461" spans="1:5" x14ac:dyDescent="0.2">
      <c r="A461" s="25">
        <v>2021</v>
      </c>
      <c r="B461" s="26" t="s">
        <v>29</v>
      </c>
      <c r="C461" s="27" t="s">
        <v>203</v>
      </c>
      <c r="D461" s="27" t="s">
        <v>183</v>
      </c>
      <c r="E461" s="28">
        <v>1570286</v>
      </c>
    </row>
    <row r="462" spans="1:5" x14ac:dyDescent="0.2">
      <c r="A462" s="25">
        <v>2021</v>
      </c>
      <c r="B462" s="26" t="s">
        <v>29</v>
      </c>
      <c r="C462" s="27" t="s">
        <v>203</v>
      </c>
      <c r="D462" s="27" t="s">
        <v>208</v>
      </c>
      <c r="E462" s="28">
        <v>183751</v>
      </c>
    </row>
    <row r="463" spans="1:5" x14ac:dyDescent="0.2">
      <c r="A463" s="25">
        <v>2021</v>
      </c>
      <c r="B463" s="26" t="s">
        <v>29</v>
      </c>
      <c r="C463" s="27" t="s">
        <v>203</v>
      </c>
      <c r="D463" s="27" t="s">
        <v>192</v>
      </c>
      <c r="E463" s="28">
        <v>34084</v>
      </c>
    </row>
    <row r="464" spans="1:5" x14ac:dyDescent="0.2">
      <c r="A464" s="25">
        <v>2021</v>
      </c>
      <c r="B464" s="26" t="s">
        <v>29</v>
      </c>
      <c r="C464" s="27" t="s">
        <v>203</v>
      </c>
      <c r="D464" s="27" t="s">
        <v>194</v>
      </c>
      <c r="E464" s="28">
        <v>-2470</v>
      </c>
    </row>
    <row r="465" spans="1:5" x14ac:dyDescent="0.2">
      <c r="A465" s="25">
        <v>2021</v>
      </c>
      <c r="B465" s="26" t="s">
        <v>29</v>
      </c>
      <c r="C465" s="27" t="s">
        <v>203</v>
      </c>
      <c r="D465" s="27" t="s">
        <v>195</v>
      </c>
      <c r="E465" s="28">
        <v>173727</v>
      </c>
    </row>
    <row r="466" spans="1:5" x14ac:dyDescent="0.2">
      <c r="A466" s="25">
        <v>2021</v>
      </c>
      <c r="B466" s="26" t="s">
        <v>29</v>
      </c>
      <c r="C466" s="27" t="s">
        <v>203</v>
      </c>
      <c r="D466" s="27" t="s">
        <v>196</v>
      </c>
      <c r="E466" s="28">
        <v>427389</v>
      </c>
    </row>
    <row r="467" spans="1:5" x14ac:dyDescent="0.2">
      <c r="A467" s="25">
        <v>2021</v>
      </c>
      <c r="B467" s="26" t="s">
        <v>29</v>
      </c>
      <c r="C467" s="27" t="s">
        <v>203</v>
      </c>
      <c r="D467" s="27" t="s">
        <v>197</v>
      </c>
      <c r="E467" s="28">
        <v>95914</v>
      </c>
    </row>
    <row r="468" spans="1:5" x14ac:dyDescent="0.2">
      <c r="A468" s="25">
        <v>2021</v>
      </c>
      <c r="B468" s="26" t="s">
        <v>29</v>
      </c>
      <c r="C468" s="27" t="s">
        <v>203</v>
      </c>
      <c r="D468" s="27" t="s">
        <v>198</v>
      </c>
      <c r="E468" s="28">
        <v>657891</v>
      </c>
    </row>
    <row r="469" spans="1:5" x14ac:dyDescent="0.2">
      <c r="A469" s="25">
        <v>2021</v>
      </c>
      <c r="B469" s="26" t="s">
        <v>29</v>
      </c>
      <c r="C469" s="27" t="s">
        <v>203</v>
      </c>
      <c r="D469" s="27" t="s">
        <v>199</v>
      </c>
      <c r="E469" s="28">
        <v>0</v>
      </c>
    </row>
    <row r="470" spans="1:5" x14ac:dyDescent="0.2">
      <c r="A470" s="25">
        <v>2021</v>
      </c>
      <c r="B470" s="26" t="s">
        <v>29</v>
      </c>
      <c r="C470" s="27" t="s">
        <v>204</v>
      </c>
      <c r="D470" s="27" t="s">
        <v>183</v>
      </c>
      <c r="E470" s="28">
        <v>4725470</v>
      </c>
    </row>
    <row r="471" spans="1:5" x14ac:dyDescent="0.2">
      <c r="A471" s="25">
        <v>2021</v>
      </c>
      <c r="B471" s="26" t="s">
        <v>29</v>
      </c>
      <c r="C471" s="27" t="s">
        <v>204</v>
      </c>
      <c r="D471" s="27" t="s">
        <v>192</v>
      </c>
      <c r="E471" s="28">
        <v>9044</v>
      </c>
    </row>
    <row r="472" spans="1:5" x14ac:dyDescent="0.2">
      <c r="A472" s="25">
        <v>2021</v>
      </c>
      <c r="B472" s="26" t="s">
        <v>29</v>
      </c>
      <c r="C472" s="27" t="s">
        <v>204</v>
      </c>
      <c r="D472" s="27" t="s">
        <v>194</v>
      </c>
      <c r="E472" s="28">
        <v>-311</v>
      </c>
    </row>
    <row r="473" spans="1:5" x14ac:dyDescent="0.2">
      <c r="A473" s="25">
        <v>2021</v>
      </c>
      <c r="B473" s="26" t="s">
        <v>29</v>
      </c>
      <c r="C473" s="27" t="s">
        <v>204</v>
      </c>
      <c r="D473" s="27" t="s">
        <v>195</v>
      </c>
      <c r="E473" s="28">
        <v>4612923</v>
      </c>
    </row>
    <row r="474" spans="1:5" x14ac:dyDescent="0.2">
      <c r="A474" s="25">
        <v>2021</v>
      </c>
      <c r="B474" s="26" t="s">
        <v>29</v>
      </c>
      <c r="C474" s="27" t="s">
        <v>204</v>
      </c>
      <c r="D474" s="27" t="s">
        <v>196</v>
      </c>
      <c r="E474" s="28">
        <v>79488</v>
      </c>
    </row>
    <row r="475" spans="1:5" x14ac:dyDescent="0.2">
      <c r="A475" s="25">
        <v>2021</v>
      </c>
      <c r="B475" s="26" t="s">
        <v>29</v>
      </c>
      <c r="C475" s="27" t="s">
        <v>204</v>
      </c>
      <c r="D475" s="27" t="s">
        <v>197</v>
      </c>
      <c r="E475" s="28">
        <v>24326</v>
      </c>
    </row>
    <row r="476" spans="1:5" x14ac:dyDescent="0.2">
      <c r="A476" s="25">
        <v>2021</v>
      </c>
      <c r="B476" s="26" t="s">
        <v>40</v>
      </c>
      <c r="C476" s="27" t="s">
        <v>190</v>
      </c>
      <c r="D476" s="27" t="s">
        <v>183</v>
      </c>
      <c r="E476" s="28">
        <v>67207008</v>
      </c>
    </row>
    <row r="477" spans="1:5" x14ac:dyDescent="0.2">
      <c r="A477" s="25">
        <v>2021</v>
      </c>
      <c r="B477" s="26" t="s">
        <v>40</v>
      </c>
      <c r="C477" s="27" t="s">
        <v>190</v>
      </c>
      <c r="D477" s="27" t="s">
        <v>191</v>
      </c>
      <c r="E477" s="28">
        <v>22106594</v>
      </c>
    </row>
    <row r="478" spans="1:5" x14ac:dyDescent="0.2">
      <c r="A478" s="25">
        <v>2021</v>
      </c>
      <c r="B478" s="26" t="s">
        <v>40</v>
      </c>
      <c r="C478" s="27" t="s">
        <v>190</v>
      </c>
      <c r="D478" s="27" t="s">
        <v>192</v>
      </c>
      <c r="E478" s="28">
        <v>980071</v>
      </c>
    </row>
    <row r="479" spans="1:5" x14ac:dyDescent="0.2">
      <c r="A479" s="25">
        <v>2021</v>
      </c>
      <c r="B479" s="26" t="s">
        <v>40</v>
      </c>
      <c r="C479" s="27" t="s">
        <v>190</v>
      </c>
      <c r="D479" s="27" t="s">
        <v>193</v>
      </c>
      <c r="E479" s="28">
        <v>6463644</v>
      </c>
    </row>
    <row r="480" spans="1:5" x14ac:dyDescent="0.2">
      <c r="A480" s="25">
        <v>2021</v>
      </c>
      <c r="B480" s="26" t="s">
        <v>40</v>
      </c>
      <c r="C480" s="27" t="s">
        <v>190</v>
      </c>
      <c r="D480" s="27" t="s">
        <v>194</v>
      </c>
      <c r="E480" s="28">
        <v>-76</v>
      </c>
    </row>
    <row r="481" spans="1:5" x14ac:dyDescent="0.2">
      <c r="A481" s="25">
        <v>2021</v>
      </c>
      <c r="B481" s="26" t="s">
        <v>40</v>
      </c>
      <c r="C481" s="27" t="s">
        <v>190</v>
      </c>
      <c r="D481" s="27" t="s">
        <v>195</v>
      </c>
      <c r="E481" s="28">
        <v>132112</v>
      </c>
    </row>
    <row r="482" spans="1:5" x14ac:dyDescent="0.2">
      <c r="A482" s="25">
        <v>2021</v>
      </c>
      <c r="B482" s="26" t="s">
        <v>40</v>
      </c>
      <c r="C482" s="27" t="s">
        <v>190</v>
      </c>
      <c r="D482" s="27" t="s">
        <v>196</v>
      </c>
      <c r="E482" s="28">
        <v>224906</v>
      </c>
    </row>
    <row r="483" spans="1:5" x14ac:dyDescent="0.2">
      <c r="A483" s="25">
        <v>2021</v>
      </c>
      <c r="B483" s="26" t="s">
        <v>40</v>
      </c>
      <c r="C483" s="27" t="s">
        <v>190</v>
      </c>
      <c r="D483" s="27" t="s">
        <v>197</v>
      </c>
      <c r="E483" s="28">
        <v>201142</v>
      </c>
    </row>
    <row r="484" spans="1:5" x14ac:dyDescent="0.2">
      <c r="A484" s="25">
        <v>2021</v>
      </c>
      <c r="B484" s="26" t="s">
        <v>40</v>
      </c>
      <c r="C484" s="27" t="s">
        <v>190</v>
      </c>
      <c r="D484" s="27" t="s">
        <v>198</v>
      </c>
      <c r="E484" s="28">
        <v>37098274</v>
      </c>
    </row>
    <row r="485" spans="1:5" x14ac:dyDescent="0.2">
      <c r="A485" s="25">
        <v>2021</v>
      </c>
      <c r="B485" s="26" t="s">
        <v>40</v>
      </c>
      <c r="C485" s="27" t="s">
        <v>190</v>
      </c>
      <c r="D485" s="27" t="s">
        <v>199</v>
      </c>
      <c r="E485" s="28">
        <v>341</v>
      </c>
    </row>
    <row r="486" spans="1:5" x14ac:dyDescent="0.2">
      <c r="A486" s="25">
        <v>2021</v>
      </c>
      <c r="B486" s="26" t="s">
        <v>40</v>
      </c>
      <c r="C486" s="27" t="s">
        <v>200</v>
      </c>
      <c r="D486" s="27" t="s">
        <v>183</v>
      </c>
      <c r="E486" s="28">
        <v>2051620</v>
      </c>
    </row>
    <row r="487" spans="1:5" x14ac:dyDescent="0.2">
      <c r="A487" s="25">
        <v>2021</v>
      </c>
      <c r="B487" s="26" t="s">
        <v>40</v>
      </c>
      <c r="C487" s="27" t="s">
        <v>200</v>
      </c>
      <c r="D487" s="27" t="s">
        <v>191</v>
      </c>
      <c r="E487" s="28">
        <v>1418208</v>
      </c>
    </row>
    <row r="488" spans="1:5" x14ac:dyDescent="0.2">
      <c r="A488" s="25">
        <v>2021</v>
      </c>
      <c r="B488" s="26" t="s">
        <v>40</v>
      </c>
      <c r="C488" s="27" t="s">
        <v>200</v>
      </c>
      <c r="D488" s="27" t="s">
        <v>193</v>
      </c>
      <c r="E488" s="28">
        <v>545167</v>
      </c>
    </row>
    <row r="489" spans="1:5" x14ac:dyDescent="0.2">
      <c r="A489" s="25">
        <v>2021</v>
      </c>
      <c r="B489" s="26" t="s">
        <v>40</v>
      </c>
      <c r="C489" s="27" t="s">
        <v>200</v>
      </c>
      <c r="D489" s="27" t="s">
        <v>194</v>
      </c>
      <c r="E489" s="28">
        <v>0</v>
      </c>
    </row>
    <row r="490" spans="1:5" x14ac:dyDescent="0.2">
      <c r="A490" s="25">
        <v>2021</v>
      </c>
      <c r="B490" s="26" t="s">
        <v>40</v>
      </c>
      <c r="C490" s="27" t="s">
        <v>200</v>
      </c>
      <c r="D490" s="27" t="s">
        <v>195</v>
      </c>
      <c r="E490" s="28">
        <v>25732</v>
      </c>
    </row>
    <row r="491" spans="1:5" x14ac:dyDescent="0.2">
      <c r="A491" s="25">
        <v>2021</v>
      </c>
      <c r="B491" s="26" t="s">
        <v>40</v>
      </c>
      <c r="C491" s="27" t="s">
        <v>200</v>
      </c>
      <c r="D491" s="27" t="s">
        <v>197</v>
      </c>
      <c r="E491" s="28">
        <v>62513</v>
      </c>
    </row>
    <row r="492" spans="1:5" x14ac:dyDescent="0.2">
      <c r="A492" s="25">
        <v>2021</v>
      </c>
      <c r="B492" s="26" t="s">
        <v>40</v>
      </c>
      <c r="C492" s="27" t="s">
        <v>200</v>
      </c>
      <c r="D492" s="27" t="s">
        <v>199</v>
      </c>
      <c r="E492" s="28">
        <v>0</v>
      </c>
    </row>
    <row r="493" spans="1:5" x14ac:dyDescent="0.2">
      <c r="A493" s="25">
        <v>2021</v>
      </c>
      <c r="B493" s="26" t="s">
        <v>40</v>
      </c>
      <c r="C493" s="27" t="s">
        <v>201</v>
      </c>
      <c r="D493" s="27" t="s">
        <v>183</v>
      </c>
      <c r="E493" s="28">
        <v>145451</v>
      </c>
    </row>
    <row r="494" spans="1:5" x14ac:dyDescent="0.2">
      <c r="A494" s="25">
        <v>2021</v>
      </c>
      <c r="B494" s="26" t="s">
        <v>40</v>
      </c>
      <c r="C494" s="27" t="s">
        <v>201</v>
      </c>
      <c r="D494" s="27" t="s">
        <v>191</v>
      </c>
      <c r="E494" s="28">
        <v>47790</v>
      </c>
    </row>
    <row r="495" spans="1:5" x14ac:dyDescent="0.2">
      <c r="A495" s="25">
        <v>2021</v>
      </c>
      <c r="B495" s="26" t="s">
        <v>40</v>
      </c>
      <c r="C495" s="27" t="s">
        <v>201</v>
      </c>
      <c r="D495" s="27" t="s">
        <v>193</v>
      </c>
      <c r="E495" s="28">
        <v>81331</v>
      </c>
    </row>
    <row r="496" spans="1:5" x14ac:dyDescent="0.2">
      <c r="A496" s="25">
        <v>2021</v>
      </c>
      <c r="B496" s="26" t="s">
        <v>40</v>
      </c>
      <c r="C496" s="27" t="s">
        <v>201</v>
      </c>
      <c r="D496" s="27" t="s">
        <v>195</v>
      </c>
      <c r="E496" s="28">
        <v>3962</v>
      </c>
    </row>
    <row r="497" spans="1:5" x14ac:dyDescent="0.2">
      <c r="A497" s="25">
        <v>2021</v>
      </c>
      <c r="B497" s="26" t="s">
        <v>40</v>
      </c>
      <c r="C497" s="27" t="s">
        <v>201</v>
      </c>
      <c r="D497" s="27" t="s">
        <v>197</v>
      </c>
      <c r="E497" s="28">
        <v>8606</v>
      </c>
    </row>
    <row r="498" spans="1:5" x14ac:dyDescent="0.2">
      <c r="A498" s="25">
        <v>2021</v>
      </c>
      <c r="B498" s="26" t="s">
        <v>40</v>
      </c>
      <c r="C498" s="27" t="s">
        <v>201</v>
      </c>
      <c r="D498" s="27" t="s">
        <v>198</v>
      </c>
      <c r="E498" s="28">
        <v>3422</v>
      </c>
    </row>
    <row r="499" spans="1:5" x14ac:dyDescent="0.2">
      <c r="A499" s="25">
        <v>2021</v>
      </c>
      <c r="B499" s="26" t="s">
        <v>40</v>
      </c>
      <c r="C499" s="27" t="s">
        <v>201</v>
      </c>
      <c r="D499" s="27" t="s">
        <v>199</v>
      </c>
      <c r="E499" s="28">
        <v>341</v>
      </c>
    </row>
    <row r="500" spans="1:5" x14ac:dyDescent="0.2">
      <c r="A500" s="25">
        <v>2021</v>
      </c>
      <c r="B500" s="26" t="s">
        <v>40</v>
      </c>
      <c r="C500" s="27" t="s">
        <v>202</v>
      </c>
      <c r="D500" s="27" t="s">
        <v>183</v>
      </c>
      <c r="E500" s="28">
        <v>4065</v>
      </c>
    </row>
    <row r="501" spans="1:5" x14ac:dyDescent="0.2">
      <c r="A501" s="25">
        <v>2021</v>
      </c>
      <c r="B501" s="26" t="s">
        <v>40</v>
      </c>
      <c r="C501" s="27" t="s">
        <v>202</v>
      </c>
      <c r="D501" s="27" t="s">
        <v>197</v>
      </c>
      <c r="E501" s="28">
        <v>4065</v>
      </c>
    </row>
    <row r="502" spans="1:5" x14ac:dyDescent="0.2">
      <c r="A502" s="25">
        <v>2021</v>
      </c>
      <c r="B502" s="26" t="s">
        <v>40</v>
      </c>
      <c r="C502" s="27" t="s">
        <v>203</v>
      </c>
      <c r="D502" s="27" t="s">
        <v>183</v>
      </c>
      <c r="E502" s="28">
        <v>8891131</v>
      </c>
    </row>
    <row r="503" spans="1:5" x14ac:dyDescent="0.2">
      <c r="A503" s="25">
        <v>2021</v>
      </c>
      <c r="B503" s="26" t="s">
        <v>40</v>
      </c>
      <c r="C503" s="27" t="s">
        <v>203</v>
      </c>
      <c r="D503" s="27" t="s">
        <v>192</v>
      </c>
      <c r="E503" s="28">
        <v>6157</v>
      </c>
    </row>
    <row r="504" spans="1:5" x14ac:dyDescent="0.2">
      <c r="A504" s="25">
        <v>2021</v>
      </c>
      <c r="B504" s="26" t="s">
        <v>40</v>
      </c>
      <c r="C504" s="27" t="s">
        <v>203</v>
      </c>
      <c r="D504" s="27" t="s">
        <v>193</v>
      </c>
      <c r="E504" s="28">
        <v>34</v>
      </c>
    </row>
    <row r="505" spans="1:5" x14ac:dyDescent="0.2">
      <c r="A505" s="25">
        <v>2021</v>
      </c>
      <c r="B505" s="26" t="s">
        <v>40</v>
      </c>
      <c r="C505" s="27" t="s">
        <v>203</v>
      </c>
      <c r="D505" s="27" t="s">
        <v>195</v>
      </c>
      <c r="E505" s="28">
        <v>2700</v>
      </c>
    </row>
    <row r="506" spans="1:5" x14ac:dyDescent="0.2">
      <c r="A506" s="25">
        <v>2021</v>
      </c>
      <c r="B506" s="26" t="s">
        <v>40</v>
      </c>
      <c r="C506" s="27" t="s">
        <v>203</v>
      </c>
      <c r="D506" s="27" t="s">
        <v>196</v>
      </c>
      <c r="E506" s="28">
        <v>215687</v>
      </c>
    </row>
    <row r="507" spans="1:5" x14ac:dyDescent="0.2">
      <c r="A507" s="25">
        <v>2021</v>
      </c>
      <c r="B507" s="26" t="s">
        <v>40</v>
      </c>
      <c r="C507" s="27" t="s">
        <v>203</v>
      </c>
      <c r="D507" s="27" t="s">
        <v>197</v>
      </c>
      <c r="E507" s="28">
        <v>100666</v>
      </c>
    </row>
    <row r="508" spans="1:5" x14ac:dyDescent="0.2">
      <c r="A508" s="25">
        <v>2021</v>
      </c>
      <c r="B508" s="26" t="s">
        <v>40</v>
      </c>
      <c r="C508" s="27" t="s">
        <v>203</v>
      </c>
      <c r="D508" s="27" t="s">
        <v>198</v>
      </c>
      <c r="E508" s="28">
        <v>8565887</v>
      </c>
    </row>
    <row r="509" spans="1:5" x14ac:dyDescent="0.2">
      <c r="A509" s="25">
        <v>2021</v>
      </c>
      <c r="B509" s="26" t="s">
        <v>40</v>
      </c>
      <c r="C509" s="27" t="s">
        <v>204</v>
      </c>
      <c r="D509" s="27" t="s">
        <v>183</v>
      </c>
      <c r="E509" s="28">
        <v>56114741</v>
      </c>
    </row>
    <row r="510" spans="1:5" x14ac:dyDescent="0.2">
      <c r="A510" s="25">
        <v>2021</v>
      </c>
      <c r="B510" s="26" t="s">
        <v>40</v>
      </c>
      <c r="C510" s="27" t="s">
        <v>204</v>
      </c>
      <c r="D510" s="27" t="s">
        <v>191</v>
      </c>
      <c r="E510" s="28">
        <v>20640597</v>
      </c>
    </row>
    <row r="511" spans="1:5" x14ac:dyDescent="0.2">
      <c r="A511" s="25">
        <v>2021</v>
      </c>
      <c r="B511" s="26" t="s">
        <v>40</v>
      </c>
      <c r="C511" s="27" t="s">
        <v>204</v>
      </c>
      <c r="D511" s="27" t="s">
        <v>192</v>
      </c>
      <c r="E511" s="28">
        <v>973914</v>
      </c>
    </row>
    <row r="512" spans="1:5" x14ac:dyDescent="0.2">
      <c r="A512" s="25">
        <v>2021</v>
      </c>
      <c r="B512" s="26" t="s">
        <v>40</v>
      </c>
      <c r="C512" s="27" t="s">
        <v>204</v>
      </c>
      <c r="D512" s="27" t="s">
        <v>193</v>
      </c>
      <c r="E512" s="28">
        <v>5837112</v>
      </c>
    </row>
    <row r="513" spans="1:5" x14ac:dyDescent="0.2">
      <c r="A513" s="25">
        <v>2021</v>
      </c>
      <c r="B513" s="26" t="s">
        <v>40</v>
      </c>
      <c r="C513" s="27" t="s">
        <v>204</v>
      </c>
      <c r="D513" s="27" t="s">
        <v>194</v>
      </c>
      <c r="E513" s="28">
        <v>-76</v>
      </c>
    </row>
    <row r="514" spans="1:5" x14ac:dyDescent="0.2">
      <c r="A514" s="25">
        <v>2021</v>
      </c>
      <c r="B514" s="26" t="s">
        <v>40</v>
      </c>
      <c r="C514" s="27" t="s">
        <v>204</v>
      </c>
      <c r="D514" s="27" t="s">
        <v>195</v>
      </c>
      <c r="E514" s="28">
        <v>99718</v>
      </c>
    </row>
    <row r="515" spans="1:5" x14ac:dyDescent="0.2">
      <c r="A515" s="25">
        <v>2021</v>
      </c>
      <c r="B515" s="26" t="s">
        <v>40</v>
      </c>
      <c r="C515" s="27" t="s">
        <v>204</v>
      </c>
      <c r="D515" s="27" t="s">
        <v>196</v>
      </c>
      <c r="E515" s="28">
        <v>9219</v>
      </c>
    </row>
    <row r="516" spans="1:5" x14ac:dyDescent="0.2">
      <c r="A516" s="25">
        <v>2021</v>
      </c>
      <c r="B516" s="26" t="s">
        <v>40</v>
      </c>
      <c r="C516" s="27" t="s">
        <v>204</v>
      </c>
      <c r="D516" s="27" t="s">
        <v>197</v>
      </c>
      <c r="E516" s="28">
        <v>25292</v>
      </c>
    </row>
    <row r="517" spans="1:5" x14ac:dyDescent="0.2">
      <c r="A517" s="25">
        <v>2021</v>
      </c>
      <c r="B517" s="26" t="s">
        <v>40</v>
      </c>
      <c r="C517" s="27" t="s">
        <v>204</v>
      </c>
      <c r="D517" s="27" t="s">
        <v>198</v>
      </c>
      <c r="E517" s="28">
        <v>28528965</v>
      </c>
    </row>
    <row r="518" spans="1:5" x14ac:dyDescent="0.2">
      <c r="A518" s="25">
        <v>2021</v>
      </c>
      <c r="B518" s="26" t="s">
        <v>40</v>
      </c>
      <c r="C518" s="27" t="s">
        <v>204</v>
      </c>
      <c r="D518" s="27" t="s">
        <v>199</v>
      </c>
      <c r="E518" s="28">
        <v>0</v>
      </c>
    </row>
    <row r="519" spans="1:5" x14ac:dyDescent="0.2">
      <c r="A519" s="25">
        <v>2021</v>
      </c>
      <c r="B519" s="26" t="s">
        <v>32</v>
      </c>
      <c r="C519" s="27" t="s">
        <v>190</v>
      </c>
      <c r="D519" s="27" t="s">
        <v>183</v>
      </c>
      <c r="E519" s="28">
        <v>16836473</v>
      </c>
    </row>
    <row r="520" spans="1:5" x14ac:dyDescent="0.2">
      <c r="A520" s="25">
        <v>2021</v>
      </c>
      <c r="B520" s="26" t="s">
        <v>32</v>
      </c>
      <c r="C520" s="27" t="s">
        <v>190</v>
      </c>
      <c r="D520" s="27" t="s">
        <v>191</v>
      </c>
      <c r="E520" s="28">
        <v>16115</v>
      </c>
    </row>
    <row r="521" spans="1:5" x14ac:dyDescent="0.2">
      <c r="A521" s="25">
        <v>2021</v>
      </c>
      <c r="B521" s="26" t="s">
        <v>32</v>
      </c>
      <c r="C521" s="27" t="s">
        <v>190</v>
      </c>
      <c r="D521" s="27" t="s">
        <v>208</v>
      </c>
      <c r="E521" s="28">
        <v>92941</v>
      </c>
    </row>
    <row r="522" spans="1:5" x14ac:dyDescent="0.2">
      <c r="A522" s="25">
        <v>2021</v>
      </c>
      <c r="B522" s="26" t="s">
        <v>32</v>
      </c>
      <c r="C522" s="27" t="s">
        <v>190</v>
      </c>
      <c r="D522" s="27" t="s">
        <v>192</v>
      </c>
      <c r="E522" s="28">
        <v>7995217</v>
      </c>
    </row>
    <row r="523" spans="1:5" x14ac:dyDescent="0.2">
      <c r="A523" s="25">
        <v>2021</v>
      </c>
      <c r="B523" s="26" t="s">
        <v>32</v>
      </c>
      <c r="C523" s="27" t="s">
        <v>190</v>
      </c>
      <c r="D523" s="27" t="s">
        <v>193</v>
      </c>
      <c r="E523" s="28">
        <v>4935454</v>
      </c>
    </row>
    <row r="524" spans="1:5" x14ac:dyDescent="0.2">
      <c r="A524" s="25">
        <v>2021</v>
      </c>
      <c r="B524" s="26" t="s">
        <v>32</v>
      </c>
      <c r="C524" s="27" t="s">
        <v>190</v>
      </c>
      <c r="D524" s="27" t="s">
        <v>194</v>
      </c>
      <c r="E524" s="28">
        <v>61911</v>
      </c>
    </row>
    <row r="525" spans="1:5" x14ac:dyDescent="0.2">
      <c r="A525" s="25">
        <v>2021</v>
      </c>
      <c r="B525" s="26" t="s">
        <v>32</v>
      </c>
      <c r="C525" s="27" t="s">
        <v>190</v>
      </c>
      <c r="D525" s="27" t="s">
        <v>195</v>
      </c>
      <c r="E525" s="28">
        <v>152</v>
      </c>
    </row>
    <row r="526" spans="1:5" x14ac:dyDescent="0.2">
      <c r="A526" s="25">
        <v>2021</v>
      </c>
      <c r="B526" s="26" t="s">
        <v>32</v>
      </c>
      <c r="C526" s="27" t="s">
        <v>190</v>
      </c>
      <c r="D526" s="27" t="s">
        <v>196</v>
      </c>
      <c r="E526" s="28">
        <v>564869</v>
      </c>
    </row>
    <row r="527" spans="1:5" x14ac:dyDescent="0.2">
      <c r="A527" s="25">
        <v>2021</v>
      </c>
      <c r="B527" s="26" t="s">
        <v>32</v>
      </c>
      <c r="C527" s="27" t="s">
        <v>190</v>
      </c>
      <c r="D527" s="27" t="s">
        <v>197</v>
      </c>
      <c r="E527" s="28">
        <v>96064</v>
      </c>
    </row>
    <row r="528" spans="1:5" x14ac:dyDescent="0.2">
      <c r="A528" s="25">
        <v>2021</v>
      </c>
      <c r="B528" s="26" t="s">
        <v>32</v>
      </c>
      <c r="C528" s="27" t="s">
        <v>190</v>
      </c>
      <c r="D528" s="27" t="s">
        <v>198</v>
      </c>
      <c r="E528" s="28">
        <v>2680206</v>
      </c>
    </row>
    <row r="529" spans="1:5" x14ac:dyDescent="0.2">
      <c r="A529" s="25">
        <v>2021</v>
      </c>
      <c r="B529" s="26" t="s">
        <v>32</v>
      </c>
      <c r="C529" s="27" t="s">
        <v>190</v>
      </c>
      <c r="D529" s="27" t="s">
        <v>199</v>
      </c>
      <c r="E529" s="28">
        <v>393543</v>
      </c>
    </row>
    <row r="530" spans="1:5" x14ac:dyDescent="0.2">
      <c r="A530" s="25">
        <v>2021</v>
      </c>
      <c r="B530" s="26" t="s">
        <v>32</v>
      </c>
      <c r="C530" s="27" t="s">
        <v>200</v>
      </c>
      <c r="D530" s="27" t="s">
        <v>183</v>
      </c>
      <c r="E530" s="28">
        <v>549855</v>
      </c>
    </row>
    <row r="531" spans="1:5" x14ac:dyDescent="0.2">
      <c r="A531" s="25">
        <v>2021</v>
      </c>
      <c r="B531" s="26" t="s">
        <v>32</v>
      </c>
      <c r="C531" s="27" t="s">
        <v>200</v>
      </c>
      <c r="D531" s="27" t="s">
        <v>191</v>
      </c>
      <c r="E531" s="28">
        <v>16115</v>
      </c>
    </row>
    <row r="532" spans="1:5" x14ac:dyDescent="0.2">
      <c r="A532" s="25">
        <v>2021</v>
      </c>
      <c r="B532" s="26" t="s">
        <v>32</v>
      </c>
      <c r="C532" s="27" t="s">
        <v>200</v>
      </c>
      <c r="D532" s="27" t="s">
        <v>193</v>
      </c>
      <c r="E532" s="28">
        <v>126395</v>
      </c>
    </row>
    <row r="533" spans="1:5" x14ac:dyDescent="0.2">
      <c r="A533" s="25">
        <v>2021</v>
      </c>
      <c r="B533" s="26" t="s">
        <v>32</v>
      </c>
      <c r="C533" s="27" t="s">
        <v>200</v>
      </c>
      <c r="D533" s="27" t="s">
        <v>194</v>
      </c>
      <c r="E533" s="28">
        <v>61911</v>
      </c>
    </row>
    <row r="534" spans="1:5" x14ac:dyDescent="0.2">
      <c r="A534" s="25">
        <v>2021</v>
      </c>
      <c r="B534" s="26" t="s">
        <v>32</v>
      </c>
      <c r="C534" s="27" t="s">
        <v>200</v>
      </c>
      <c r="D534" s="27" t="s">
        <v>195</v>
      </c>
      <c r="E534" s="28">
        <v>0</v>
      </c>
    </row>
    <row r="535" spans="1:5" x14ac:dyDescent="0.2">
      <c r="A535" s="25">
        <v>2021</v>
      </c>
      <c r="B535" s="26" t="s">
        <v>32</v>
      </c>
      <c r="C535" s="27" t="s">
        <v>200</v>
      </c>
      <c r="D535" s="27" t="s">
        <v>196</v>
      </c>
      <c r="E535" s="28">
        <v>2600</v>
      </c>
    </row>
    <row r="536" spans="1:5" x14ac:dyDescent="0.2">
      <c r="A536" s="25">
        <v>2021</v>
      </c>
      <c r="B536" s="26" t="s">
        <v>32</v>
      </c>
      <c r="C536" s="27" t="s">
        <v>200</v>
      </c>
      <c r="D536" s="27" t="s">
        <v>199</v>
      </c>
      <c r="E536" s="28">
        <v>342833</v>
      </c>
    </row>
    <row r="537" spans="1:5" x14ac:dyDescent="0.2">
      <c r="A537" s="25">
        <v>2021</v>
      </c>
      <c r="B537" s="26" t="s">
        <v>32</v>
      </c>
      <c r="C537" s="27" t="s">
        <v>201</v>
      </c>
      <c r="D537" s="27" t="s">
        <v>183</v>
      </c>
      <c r="E537" s="28">
        <v>69207</v>
      </c>
    </row>
    <row r="538" spans="1:5" x14ac:dyDescent="0.2">
      <c r="A538" s="25">
        <v>2021</v>
      </c>
      <c r="B538" s="26" t="s">
        <v>32</v>
      </c>
      <c r="C538" s="27" t="s">
        <v>201</v>
      </c>
      <c r="D538" s="27" t="s">
        <v>193</v>
      </c>
      <c r="E538" s="28">
        <v>38556</v>
      </c>
    </row>
    <row r="539" spans="1:5" x14ac:dyDescent="0.2">
      <c r="A539" s="25">
        <v>2021</v>
      </c>
      <c r="B539" s="26" t="s">
        <v>32</v>
      </c>
      <c r="C539" s="27" t="s">
        <v>201</v>
      </c>
      <c r="D539" s="27" t="s">
        <v>195</v>
      </c>
      <c r="E539" s="28">
        <v>126</v>
      </c>
    </row>
    <row r="540" spans="1:5" x14ac:dyDescent="0.2">
      <c r="A540" s="25">
        <v>2021</v>
      </c>
      <c r="B540" s="26" t="s">
        <v>32</v>
      </c>
      <c r="C540" s="27" t="s">
        <v>201</v>
      </c>
      <c r="D540" s="27" t="s">
        <v>197</v>
      </c>
      <c r="E540" s="28">
        <v>30525</v>
      </c>
    </row>
    <row r="541" spans="1:5" x14ac:dyDescent="0.2">
      <c r="A541" s="25">
        <v>2021</v>
      </c>
      <c r="B541" s="26" t="s">
        <v>32</v>
      </c>
      <c r="C541" s="27" t="s">
        <v>202</v>
      </c>
      <c r="D541" s="27" t="s">
        <v>183</v>
      </c>
      <c r="E541" s="28">
        <v>57827</v>
      </c>
    </row>
    <row r="542" spans="1:5" x14ac:dyDescent="0.2">
      <c r="A542" s="25">
        <v>2021</v>
      </c>
      <c r="B542" s="26" t="s">
        <v>32</v>
      </c>
      <c r="C542" s="27" t="s">
        <v>202</v>
      </c>
      <c r="D542" s="27" t="s">
        <v>197</v>
      </c>
      <c r="E542" s="28">
        <v>7117</v>
      </c>
    </row>
    <row r="543" spans="1:5" x14ac:dyDescent="0.2">
      <c r="A543" s="25">
        <v>2021</v>
      </c>
      <c r="B543" s="26" t="s">
        <v>32</v>
      </c>
      <c r="C543" s="27" t="s">
        <v>202</v>
      </c>
      <c r="D543" s="27" t="s">
        <v>199</v>
      </c>
      <c r="E543" s="28">
        <v>50710</v>
      </c>
    </row>
    <row r="544" spans="1:5" x14ac:dyDescent="0.2">
      <c r="A544" s="25">
        <v>2021</v>
      </c>
      <c r="B544" s="26" t="s">
        <v>32</v>
      </c>
      <c r="C544" s="27" t="s">
        <v>203</v>
      </c>
      <c r="D544" s="27" t="s">
        <v>183</v>
      </c>
      <c r="E544" s="28">
        <v>5702177</v>
      </c>
    </row>
    <row r="545" spans="1:5" x14ac:dyDescent="0.2">
      <c r="A545" s="25">
        <v>2021</v>
      </c>
      <c r="B545" s="26" t="s">
        <v>32</v>
      </c>
      <c r="C545" s="27" t="s">
        <v>203</v>
      </c>
      <c r="D545" s="27" t="s">
        <v>208</v>
      </c>
      <c r="E545" s="28">
        <v>92941</v>
      </c>
    </row>
    <row r="546" spans="1:5" x14ac:dyDescent="0.2">
      <c r="A546" s="25">
        <v>2021</v>
      </c>
      <c r="B546" s="26" t="s">
        <v>32</v>
      </c>
      <c r="C546" s="27" t="s">
        <v>203</v>
      </c>
      <c r="D546" s="27" t="s">
        <v>192</v>
      </c>
      <c r="E546" s="28">
        <v>674559</v>
      </c>
    </row>
    <row r="547" spans="1:5" x14ac:dyDescent="0.2">
      <c r="A547" s="25">
        <v>2021</v>
      </c>
      <c r="B547" s="26" t="s">
        <v>32</v>
      </c>
      <c r="C547" s="27" t="s">
        <v>203</v>
      </c>
      <c r="D547" s="27" t="s">
        <v>193</v>
      </c>
      <c r="E547" s="28">
        <v>1822638</v>
      </c>
    </row>
    <row r="548" spans="1:5" x14ac:dyDescent="0.2">
      <c r="A548" s="25">
        <v>2021</v>
      </c>
      <c r="B548" s="26" t="s">
        <v>32</v>
      </c>
      <c r="C548" s="27" t="s">
        <v>203</v>
      </c>
      <c r="D548" s="27" t="s">
        <v>196</v>
      </c>
      <c r="E548" s="28">
        <v>562269</v>
      </c>
    </row>
    <row r="549" spans="1:5" x14ac:dyDescent="0.2">
      <c r="A549" s="25">
        <v>2021</v>
      </c>
      <c r="B549" s="26" t="s">
        <v>32</v>
      </c>
      <c r="C549" s="27" t="s">
        <v>203</v>
      </c>
      <c r="D549" s="27" t="s">
        <v>197</v>
      </c>
      <c r="E549" s="28">
        <v>44686</v>
      </c>
    </row>
    <row r="550" spans="1:5" x14ac:dyDescent="0.2">
      <c r="A550" s="25">
        <v>2021</v>
      </c>
      <c r="B550" s="26" t="s">
        <v>32</v>
      </c>
      <c r="C550" s="27" t="s">
        <v>203</v>
      </c>
      <c r="D550" s="27" t="s">
        <v>198</v>
      </c>
      <c r="E550" s="28">
        <v>2505084</v>
      </c>
    </row>
    <row r="551" spans="1:5" x14ac:dyDescent="0.2">
      <c r="A551" s="25">
        <v>2021</v>
      </c>
      <c r="B551" s="26" t="s">
        <v>32</v>
      </c>
      <c r="C551" s="27" t="s">
        <v>204</v>
      </c>
      <c r="D551" s="27" t="s">
        <v>183</v>
      </c>
      <c r="E551" s="28">
        <v>10457407</v>
      </c>
    </row>
    <row r="552" spans="1:5" x14ac:dyDescent="0.2">
      <c r="A552" s="25">
        <v>2021</v>
      </c>
      <c r="B552" s="26" t="s">
        <v>32</v>
      </c>
      <c r="C552" s="27" t="s">
        <v>204</v>
      </c>
      <c r="D552" s="27" t="s">
        <v>192</v>
      </c>
      <c r="E552" s="28">
        <v>7320658</v>
      </c>
    </row>
    <row r="553" spans="1:5" x14ac:dyDescent="0.2">
      <c r="A553" s="25">
        <v>2021</v>
      </c>
      <c r="B553" s="26" t="s">
        <v>32</v>
      </c>
      <c r="C553" s="27" t="s">
        <v>204</v>
      </c>
      <c r="D553" s="27" t="s">
        <v>193</v>
      </c>
      <c r="E553" s="28">
        <v>2947865</v>
      </c>
    </row>
    <row r="554" spans="1:5" x14ac:dyDescent="0.2">
      <c r="A554" s="25">
        <v>2021</v>
      </c>
      <c r="B554" s="26" t="s">
        <v>32</v>
      </c>
      <c r="C554" s="27" t="s">
        <v>204</v>
      </c>
      <c r="D554" s="27" t="s">
        <v>195</v>
      </c>
      <c r="E554" s="28">
        <v>26</v>
      </c>
    </row>
    <row r="555" spans="1:5" x14ac:dyDescent="0.2">
      <c r="A555" s="25">
        <v>2021</v>
      </c>
      <c r="B555" s="26" t="s">
        <v>32</v>
      </c>
      <c r="C555" s="27" t="s">
        <v>204</v>
      </c>
      <c r="D555" s="27" t="s">
        <v>197</v>
      </c>
      <c r="E555" s="28">
        <v>13736</v>
      </c>
    </row>
    <row r="556" spans="1:5" x14ac:dyDescent="0.2">
      <c r="A556" s="25">
        <v>2021</v>
      </c>
      <c r="B556" s="26" t="s">
        <v>32</v>
      </c>
      <c r="C556" s="27" t="s">
        <v>204</v>
      </c>
      <c r="D556" s="27" t="s">
        <v>198</v>
      </c>
      <c r="E556" s="28">
        <v>175122</v>
      </c>
    </row>
    <row r="557" spans="1:5" x14ac:dyDescent="0.2">
      <c r="A557" s="25">
        <v>2021</v>
      </c>
      <c r="B557" s="26" t="s">
        <v>35</v>
      </c>
      <c r="C557" s="27" t="s">
        <v>190</v>
      </c>
      <c r="D557" s="27" t="s">
        <v>183</v>
      </c>
      <c r="E557" s="28">
        <v>181637574</v>
      </c>
    </row>
    <row r="558" spans="1:5" x14ac:dyDescent="0.2">
      <c r="A558" s="25">
        <v>2021</v>
      </c>
      <c r="B558" s="26" t="s">
        <v>35</v>
      </c>
      <c r="C558" s="27" t="s">
        <v>190</v>
      </c>
      <c r="D558" s="27" t="s">
        <v>191</v>
      </c>
      <c r="E558" s="28">
        <v>43298080</v>
      </c>
    </row>
    <row r="559" spans="1:5" x14ac:dyDescent="0.2">
      <c r="A559" s="25">
        <v>2021</v>
      </c>
      <c r="B559" s="26" t="s">
        <v>35</v>
      </c>
      <c r="C559" s="27" t="s">
        <v>190</v>
      </c>
      <c r="D559" s="27" t="s">
        <v>192</v>
      </c>
      <c r="E559" s="28">
        <v>128565</v>
      </c>
    </row>
    <row r="560" spans="1:5" x14ac:dyDescent="0.2">
      <c r="A560" s="25">
        <v>2021</v>
      </c>
      <c r="B560" s="26" t="s">
        <v>35</v>
      </c>
      <c r="C560" s="27" t="s">
        <v>190</v>
      </c>
      <c r="D560" s="27" t="s">
        <v>193</v>
      </c>
      <c r="E560" s="28">
        <v>20664598</v>
      </c>
    </row>
    <row r="561" spans="1:5" x14ac:dyDescent="0.2">
      <c r="A561" s="25">
        <v>2021</v>
      </c>
      <c r="B561" s="26" t="s">
        <v>35</v>
      </c>
      <c r="C561" s="27" t="s">
        <v>190</v>
      </c>
      <c r="D561" s="27" t="s">
        <v>205</v>
      </c>
      <c r="E561" s="28">
        <v>96994458</v>
      </c>
    </row>
    <row r="562" spans="1:5" x14ac:dyDescent="0.2">
      <c r="A562" s="25">
        <v>2021</v>
      </c>
      <c r="B562" s="26" t="s">
        <v>35</v>
      </c>
      <c r="C562" s="27" t="s">
        <v>190</v>
      </c>
      <c r="D562" s="27" t="s">
        <v>206</v>
      </c>
      <c r="E562" s="28">
        <v>241516</v>
      </c>
    </row>
    <row r="563" spans="1:5" x14ac:dyDescent="0.2">
      <c r="A563" s="25">
        <v>2021</v>
      </c>
      <c r="B563" s="26" t="s">
        <v>35</v>
      </c>
      <c r="C563" s="27" t="s">
        <v>190</v>
      </c>
      <c r="D563" s="27" t="s">
        <v>194</v>
      </c>
      <c r="E563" s="28">
        <v>245734</v>
      </c>
    </row>
    <row r="564" spans="1:5" x14ac:dyDescent="0.2">
      <c r="A564" s="25">
        <v>2021</v>
      </c>
      <c r="B564" s="26" t="s">
        <v>35</v>
      </c>
      <c r="C564" s="27" t="s">
        <v>190</v>
      </c>
      <c r="D564" s="27" t="s">
        <v>195</v>
      </c>
      <c r="E564" s="28">
        <v>53970</v>
      </c>
    </row>
    <row r="565" spans="1:5" x14ac:dyDescent="0.2">
      <c r="A565" s="25">
        <v>2021</v>
      </c>
      <c r="B565" s="26" t="s">
        <v>35</v>
      </c>
      <c r="C565" s="27" t="s">
        <v>190</v>
      </c>
      <c r="D565" s="27" t="s">
        <v>196</v>
      </c>
      <c r="E565" s="28">
        <v>513112</v>
      </c>
    </row>
    <row r="566" spans="1:5" x14ac:dyDescent="0.2">
      <c r="A566" s="25">
        <v>2021</v>
      </c>
      <c r="B566" s="26" t="s">
        <v>35</v>
      </c>
      <c r="C566" s="27" t="s">
        <v>190</v>
      </c>
      <c r="D566" s="27" t="s">
        <v>197</v>
      </c>
      <c r="E566" s="28">
        <v>364454</v>
      </c>
    </row>
    <row r="567" spans="1:5" x14ac:dyDescent="0.2">
      <c r="A567" s="25">
        <v>2021</v>
      </c>
      <c r="B567" s="26" t="s">
        <v>35</v>
      </c>
      <c r="C567" s="27" t="s">
        <v>190</v>
      </c>
      <c r="D567" s="27" t="s">
        <v>198</v>
      </c>
      <c r="E567" s="28">
        <v>19133088</v>
      </c>
    </row>
    <row r="568" spans="1:5" x14ac:dyDescent="0.2">
      <c r="A568" s="25">
        <v>2021</v>
      </c>
      <c r="B568" s="26" t="s">
        <v>35</v>
      </c>
      <c r="C568" s="27" t="s">
        <v>190</v>
      </c>
      <c r="D568" s="27" t="s">
        <v>199</v>
      </c>
      <c r="E568" s="28">
        <v>0</v>
      </c>
    </row>
    <row r="569" spans="1:5" x14ac:dyDescent="0.2">
      <c r="A569" s="25">
        <v>2021</v>
      </c>
      <c r="B569" s="26" t="s">
        <v>35</v>
      </c>
      <c r="C569" s="27" t="s">
        <v>200</v>
      </c>
      <c r="D569" s="27" t="s">
        <v>183</v>
      </c>
      <c r="E569" s="28">
        <v>2554413</v>
      </c>
    </row>
    <row r="570" spans="1:5" x14ac:dyDescent="0.2">
      <c r="A570" s="25">
        <v>2021</v>
      </c>
      <c r="B570" s="26" t="s">
        <v>35</v>
      </c>
      <c r="C570" s="27" t="s">
        <v>200</v>
      </c>
      <c r="D570" s="27" t="s">
        <v>191</v>
      </c>
      <c r="E570" s="28">
        <v>1262599</v>
      </c>
    </row>
    <row r="571" spans="1:5" x14ac:dyDescent="0.2">
      <c r="A571" s="25">
        <v>2021</v>
      </c>
      <c r="B571" s="26" t="s">
        <v>35</v>
      </c>
      <c r="C571" s="27" t="s">
        <v>200</v>
      </c>
      <c r="D571" s="27" t="s">
        <v>193</v>
      </c>
      <c r="E571" s="28">
        <v>788142</v>
      </c>
    </row>
    <row r="572" spans="1:5" x14ac:dyDescent="0.2">
      <c r="A572" s="25">
        <v>2021</v>
      </c>
      <c r="B572" s="26" t="s">
        <v>35</v>
      </c>
      <c r="C572" s="27" t="s">
        <v>200</v>
      </c>
      <c r="D572" s="27" t="s">
        <v>206</v>
      </c>
      <c r="E572" s="28">
        <v>241516</v>
      </c>
    </row>
    <row r="573" spans="1:5" x14ac:dyDescent="0.2">
      <c r="A573" s="25">
        <v>2021</v>
      </c>
      <c r="B573" s="26" t="s">
        <v>35</v>
      </c>
      <c r="C573" s="27" t="s">
        <v>200</v>
      </c>
      <c r="D573" s="27" t="s">
        <v>194</v>
      </c>
      <c r="E573" s="28">
        <v>262156</v>
      </c>
    </row>
    <row r="574" spans="1:5" x14ac:dyDescent="0.2">
      <c r="A574" s="25">
        <v>2021</v>
      </c>
      <c r="B574" s="26" t="s">
        <v>35</v>
      </c>
      <c r="C574" s="27" t="s">
        <v>200</v>
      </c>
      <c r="D574" s="27" t="s">
        <v>195</v>
      </c>
      <c r="E574" s="28">
        <v>0</v>
      </c>
    </row>
    <row r="575" spans="1:5" x14ac:dyDescent="0.2">
      <c r="A575" s="25">
        <v>2021</v>
      </c>
      <c r="B575" s="26" t="s">
        <v>35</v>
      </c>
      <c r="C575" s="27" t="s">
        <v>200</v>
      </c>
      <c r="D575" s="27" t="s">
        <v>199</v>
      </c>
      <c r="E575" s="28">
        <v>0</v>
      </c>
    </row>
    <row r="576" spans="1:5" x14ac:dyDescent="0.2">
      <c r="A576" s="25">
        <v>2021</v>
      </c>
      <c r="B576" s="26" t="s">
        <v>35</v>
      </c>
      <c r="C576" s="27" t="s">
        <v>201</v>
      </c>
      <c r="D576" s="27" t="s">
        <v>183</v>
      </c>
      <c r="E576" s="28">
        <v>501303</v>
      </c>
    </row>
    <row r="577" spans="1:5" x14ac:dyDescent="0.2">
      <c r="A577" s="25">
        <v>2021</v>
      </c>
      <c r="B577" s="26" t="s">
        <v>35</v>
      </c>
      <c r="C577" s="27" t="s">
        <v>201</v>
      </c>
      <c r="D577" s="27" t="s">
        <v>191</v>
      </c>
      <c r="E577" s="28">
        <v>9113</v>
      </c>
    </row>
    <row r="578" spans="1:5" x14ac:dyDescent="0.2">
      <c r="A578" s="25">
        <v>2021</v>
      </c>
      <c r="B578" s="26" t="s">
        <v>35</v>
      </c>
      <c r="C578" s="27" t="s">
        <v>201</v>
      </c>
      <c r="D578" s="27" t="s">
        <v>192</v>
      </c>
      <c r="E578" s="28">
        <v>822</v>
      </c>
    </row>
    <row r="579" spans="1:5" x14ac:dyDescent="0.2">
      <c r="A579" s="25">
        <v>2021</v>
      </c>
      <c r="B579" s="26" t="s">
        <v>35</v>
      </c>
      <c r="C579" s="27" t="s">
        <v>201</v>
      </c>
      <c r="D579" s="27" t="s">
        <v>193</v>
      </c>
      <c r="E579" s="28">
        <v>486346</v>
      </c>
    </row>
    <row r="580" spans="1:5" x14ac:dyDescent="0.2">
      <c r="A580" s="25">
        <v>2021</v>
      </c>
      <c r="B580" s="26" t="s">
        <v>35</v>
      </c>
      <c r="C580" s="27" t="s">
        <v>201</v>
      </c>
      <c r="D580" s="27" t="s">
        <v>195</v>
      </c>
      <c r="E580" s="28">
        <v>369</v>
      </c>
    </row>
    <row r="581" spans="1:5" x14ac:dyDescent="0.2">
      <c r="A581" s="25">
        <v>2021</v>
      </c>
      <c r="B581" s="26" t="s">
        <v>35</v>
      </c>
      <c r="C581" s="27" t="s">
        <v>201</v>
      </c>
      <c r="D581" s="27" t="s">
        <v>196</v>
      </c>
      <c r="E581" s="28">
        <v>0</v>
      </c>
    </row>
    <row r="582" spans="1:5" x14ac:dyDescent="0.2">
      <c r="A582" s="25">
        <v>2021</v>
      </c>
      <c r="B582" s="26" t="s">
        <v>35</v>
      </c>
      <c r="C582" s="27" t="s">
        <v>201</v>
      </c>
      <c r="D582" s="27" t="s">
        <v>197</v>
      </c>
      <c r="E582" s="28">
        <v>0</v>
      </c>
    </row>
    <row r="583" spans="1:5" x14ac:dyDescent="0.2">
      <c r="A583" s="25">
        <v>2021</v>
      </c>
      <c r="B583" s="26" t="s">
        <v>35</v>
      </c>
      <c r="C583" s="27" t="s">
        <v>201</v>
      </c>
      <c r="D583" s="27" t="s">
        <v>198</v>
      </c>
      <c r="E583" s="28">
        <v>4653</v>
      </c>
    </row>
    <row r="584" spans="1:5" x14ac:dyDescent="0.2">
      <c r="A584" s="25">
        <v>2021</v>
      </c>
      <c r="B584" s="26" t="s">
        <v>35</v>
      </c>
      <c r="C584" s="27" t="s">
        <v>202</v>
      </c>
      <c r="D584" s="27" t="s">
        <v>183</v>
      </c>
      <c r="E584" s="28">
        <v>653847</v>
      </c>
    </row>
    <row r="585" spans="1:5" x14ac:dyDescent="0.2">
      <c r="A585" s="25">
        <v>2021</v>
      </c>
      <c r="B585" s="26" t="s">
        <v>35</v>
      </c>
      <c r="C585" s="27" t="s">
        <v>202</v>
      </c>
      <c r="D585" s="27" t="s">
        <v>193</v>
      </c>
      <c r="E585" s="28">
        <v>649027</v>
      </c>
    </row>
    <row r="586" spans="1:5" x14ac:dyDescent="0.2">
      <c r="A586" s="25">
        <v>2021</v>
      </c>
      <c r="B586" s="26" t="s">
        <v>35</v>
      </c>
      <c r="C586" s="27" t="s">
        <v>202</v>
      </c>
      <c r="D586" s="27" t="s">
        <v>206</v>
      </c>
      <c r="E586" s="28">
        <v>0</v>
      </c>
    </row>
    <row r="587" spans="1:5" x14ac:dyDescent="0.2">
      <c r="A587" s="25">
        <v>2021</v>
      </c>
      <c r="B587" s="26" t="s">
        <v>35</v>
      </c>
      <c r="C587" s="27" t="s">
        <v>202</v>
      </c>
      <c r="D587" s="27" t="s">
        <v>197</v>
      </c>
      <c r="E587" s="28">
        <v>4820</v>
      </c>
    </row>
    <row r="588" spans="1:5" x14ac:dyDescent="0.2">
      <c r="A588" s="25">
        <v>2021</v>
      </c>
      <c r="B588" s="26" t="s">
        <v>35</v>
      </c>
      <c r="C588" s="27" t="s">
        <v>203</v>
      </c>
      <c r="D588" s="27" t="s">
        <v>183</v>
      </c>
      <c r="E588" s="28">
        <v>173727654</v>
      </c>
    </row>
    <row r="589" spans="1:5" x14ac:dyDescent="0.2">
      <c r="A589" s="25">
        <v>2021</v>
      </c>
      <c r="B589" s="26" t="s">
        <v>35</v>
      </c>
      <c r="C589" s="27" t="s">
        <v>203</v>
      </c>
      <c r="D589" s="27" t="s">
        <v>191</v>
      </c>
      <c r="E589" s="28">
        <v>40185414</v>
      </c>
    </row>
    <row r="590" spans="1:5" x14ac:dyDescent="0.2">
      <c r="A590" s="25">
        <v>2021</v>
      </c>
      <c r="B590" s="26" t="s">
        <v>35</v>
      </c>
      <c r="C590" s="27" t="s">
        <v>203</v>
      </c>
      <c r="D590" s="27" t="s">
        <v>192</v>
      </c>
      <c r="E590" s="28">
        <v>61072</v>
      </c>
    </row>
    <row r="591" spans="1:5" x14ac:dyDescent="0.2">
      <c r="A591" s="25">
        <v>2021</v>
      </c>
      <c r="B591" s="26" t="s">
        <v>35</v>
      </c>
      <c r="C591" s="27" t="s">
        <v>203</v>
      </c>
      <c r="D591" s="27" t="s">
        <v>193</v>
      </c>
      <c r="E591" s="28">
        <v>16639653</v>
      </c>
    </row>
    <row r="592" spans="1:5" x14ac:dyDescent="0.2">
      <c r="A592" s="25">
        <v>2021</v>
      </c>
      <c r="B592" s="26" t="s">
        <v>35</v>
      </c>
      <c r="C592" s="27" t="s">
        <v>203</v>
      </c>
      <c r="D592" s="27" t="s">
        <v>205</v>
      </c>
      <c r="E592" s="28">
        <v>96994458</v>
      </c>
    </row>
    <row r="593" spans="1:5" x14ac:dyDescent="0.2">
      <c r="A593" s="25">
        <v>2021</v>
      </c>
      <c r="B593" s="26" t="s">
        <v>35</v>
      </c>
      <c r="C593" s="27" t="s">
        <v>203</v>
      </c>
      <c r="D593" s="27" t="s">
        <v>194</v>
      </c>
      <c r="E593" s="28">
        <v>-16410</v>
      </c>
    </row>
    <row r="594" spans="1:5" x14ac:dyDescent="0.2">
      <c r="A594" s="25">
        <v>2021</v>
      </c>
      <c r="B594" s="26" t="s">
        <v>35</v>
      </c>
      <c r="C594" s="27" t="s">
        <v>203</v>
      </c>
      <c r="D594" s="27" t="s">
        <v>195</v>
      </c>
      <c r="E594" s="28">
        <v>35174</v>
      </c>
    </row>
    <row r="595" spans="1:5" x14ac:dyDescent="0.2">
      <c r="A595" s="25">
        <v>2021</v>
      </c>
      <c r="B595" s="26" t="s">
        <v>35</v>
      </c>
      <c r="C595" s="27" t="s">
        <v>203</v>
      </c>
      <c r="D595" s="27" t="s">
        <v>196</v>
      </c>
      <c r="E595" s="28">
        <v>510947</v>
      </c>
    </row>
    <row r="596" spans="1:5" x14ac:dyDescent="0.2">
      <c r="A596" s="25">
        <v>2021</v>
      </c>
      <c r="B596" s="26" t="s">
        <v>35</v>
      </c>
      <c r="C596" s="27" t="s">
        <v>203</v>
      </c>
      <c r="D596" s="27" t="s">
        <v>197</v>
      </c>
      <c r="E596" s="28">
        <v>200147</v>
      </c>
    </row>
    <row r="597" spans="1:5" x14ac:dyDescent="0.2">
      <c r="A597" s="25">
        <v>2021</v>
      </c>
      <c r="B597" s="26" t="s">
        <v>35</v>
      </c>
      <c r="C597" s="27" t="s">
        <v>203</v>
      </c>
      <c r="D597" s="27" t="s">
        <v>198</v>
      </c>
      <c r="E597" s="28">
        <v>19117200</v>
      </c>
    </row>
    <row r="598" spans="1:5" x14ac:dyDescent="0.2">
      <c r="A598" s="25">
        <v>2021</v>
      </c>
      <c r="B598" s="26" t="s">
        <v>35</v>
      </c>
      <c r="C598" s="27" t="s">
        <v>204</v>
      </c>
      <c r="D598" s="27" t="s">
        <v>183</v>
      </c>
      <c r="E598" s="28">
        <v>4200356</v>
      </c>
    </row>
    <row r="599" spans="1:5" x14ac:dyDescent="0.2">
      <c r="A599" s="25">
        <v>2021</v>
      </c>
      <c r="B599" s="26" t="s">
        <v>35</v>
      </c>
      <c r="C599" s="27" t="s">
        <v>204</v>
      </c>
      <c r="D599" s="27" t="s">
        <v>191</v>
      </c>
      <c r="E599" s="28">
        <v>1840953</v>
      </c>
    </row>
    <row r="600" spans="1:5" x14ac:dyDescent="0.2">
      <c r="A600" s="25">
        <v>2021</v>
      </c>
      <c r="B600" s="26" t="s">
        <v>35</v>
      </c>
      <c r="C600" s="27" t="s">
        <v>204</v>
      </c>
      <c r="D600" s="27" t="s">
        <v>192</v>
      </c>
      <c r="E600" s="28">
        <v>66671</v>
      </c>
    </row>
    <row r="601" spans="1:5" x14ac:dyDescent="0.2">
      <c r="A601" s="25">
        <v>2021</v>
      </c>
      <c r="B601" s="26" t="s">
        <v>35</v>
      </c>
      <c r="C601" s="27" t="s">
        <v>204</v>
      </c>
      <c r="D601" s="27" t="s">
        <v>193</v>
      </c>
      <c r="E601" s="28">
        <v>2101430</v>
      </c>
    </row>
    <row r="602" spans="1:5" x14ac:dyDescent="0.2">
      <c r="A602" s="25">
        <v>2021</v>
      </c>
      <c r="B602" s="26" t="s">
        <v>35</v>
      </c>
      <c r="C602" s="27" t="s">
        <v>204</v>
      </c>
      <c r="D602" s="27" t="s">
        <v>194</v>
      </c>
      <c r="E602" s="28">
        <v>-12</v>
      </c>
    </row>
    <row r="603" spans="1:5" x14ac:dyDescent="0.2">
      <c r="A603" s="25">
        <v>2021</v>
      </c>
      <c r="B603" s="26" t="s">
        <v>35</v>
      </c>
      <c r="C603" s="27" t="s">
        <v>204</v>
      </c>
      <c r="D603" s="27" t="s">
        <v>195</v>
      </c>
      <c r="E603" s="28">
        <v>18427</v>
      </c>
    </row>
    <row r="604" spans="1:5" x14ac:dyDescent="0.2">
      <c r="A604" s="25">
        <v>2021</v>
      </c>
      <c r="B604" s="26" t="s">
        <v>35</v>
      </c>
      <c r="C604" s="27" t="s">
        <v>204</v>
      </c>
      <c r="D604" s="27" t="s">
        <v>196</v>
      </c>
      <c r="E604" s="28">
        <v>2165</v>
      </c>
    </row>
    <row r="605" spans="1:5" x14ac:dyDescent="0.2">
      <c r="A605" s="25">
        <v>2021</v>
      </c>
      <c r="B605" s="26" t="s">
        <v>35</v>
      </c>
      <c r="C605" s="27" t="s">
        <v>204</v>
      </c>
      <c r="D605" s="27" t="s">
        <v>197</v>
      </c>
      <c r="E605" s="28">
        <v>159487</v>
      </c>
    </row>
    <row r="606" spans="1:5" x14ac:dyDescent="0.2">
      <c r="A606" s="25">
        <v>2021</v>
      </c>
      <c r="B606" s="26" t="s">
        <v>35</v>
      </c>
      <c r="C606" s="27" t="s">
        <v>204</v>
      </c>
      <c r="D606" s="27" t="s">
        <v>198</v>
      </c>
      <c r="E606" s="28">
        <v>11235</v>
      </c>
    </row>
    <row r="607" spans="1:5" x14ac:dyDescent="0.2">
      <c r="A607" s="25">
        <v>2021</v>
      </c>
      <c r="B607" s="26" t="s">
        <v>37</v>
      </c>
      <c r="C607" s="27" t="s">
        <v>190</v>
      </c>
      <c r="D607" s="27" t="s">
        <v>183</v>
      </c>
      <c r="E607" s="28">
        <v>94164796</v>
      </c>
    </row>
    <row r="608" spans="1:5" x14ac:dyDescent="0.2">
      <c r="A608" s="25">
        <v>2021</v>
      </c>
      <c r="B608" s="26" t="s">
        <v>37</v>
      </c>
      <c r="C608" s="27" t="s">
        <v>190</v>
      </c>
      <c r="D608" s="27" t="s">
        <v>191</v>
      </c>
      <c r="E608" s="28">
        <v>54447943</v>
      </c>
    </row>
    <row r="609" spans="1:5" x14ac:dyDescent="0.2">
      <c r="A609" s="25">
        <v>2021</v>
      </c>
      <c r="B609" s="26" t="s">
        <v>37</v>
      </c>
      <c r="C609" s="27" t="s">
        <v>190</v>
      </c>
      <c r="D609" s="27" t="s">
        <v>192</v>
      </c>
      <c r="E609" s="28">
        <v>387030</v>
      </c>
    </row>
    <row r="610" spans="1:5" x14ac:dyDescent="0.2">
      <c r="A610" s="25">
        <v>2021</v>
      </c>
      <c r="B610" s="26" t="s">
        <v>37</v>
      </c>
      <c r="C610" s="27" t="s">
        <v>190</v>
      </c>
      <c r="D610" s="27" t="s">
        <v>193</v>
      </c>
      <c r="E610" s="28">
        <v>27599551</v>
      </c>
    </row>
    <row r="611" spans="1:5" x14ac:dyDescent="0.2">
      <c r="A611" s="25">
        <v>2021</v>
      </c>
      <c r="B611" s="26" t="s">
        <v>37</v>
      </c>
      <c r="C611" s="27" t="s">
        <v>190</v>
      </c>
      <c r="D611" s="27" t="s">
        <v>206</v>
      </c>
      <c r="E611" s="28">
        <v>2254362</v>
      </c>
    </row>
    <row r="612" spans="1:5" x14ac:dyDescent="0.2">
      <c r="A612" s="25">
        <v>2021</v>
      </c>
      <c r="B612" s="26" t="s">
        <v>37</v>
      </c>
      <c r="C612" s="27" t="s">
        <v>190</v>
      </c>
      <c r="D612" s="27" t="s">
        <v>194</v>
      </c>
      <c r="E612" s="28">
        <v>489360</v>
      </c>
    </row>
    <row r="613" spans="1:5" x14ac:dyDescent="0.2">
      <c r="A613" s="25">
        <v>2021</v>
      </c>
      <c r="B613" s="26" t="s">
        <v>37</v>
      </c>
      <c r="C613" s="27" t="s">
        <v>190</v>
      </c>
      <c r="D613" s="27" t="s">
        <v>195</v>
      </c>
      <c r="E613" s="28">
        <v>127812</v>
      </c>
    </row>
    <row r="614" spans="1:5" x14ac:dyDescent="0.2">
      <c r="A614" s="25">
        <v>2021</v>
      </c>
      <c r="B614" s="26" t="s">
        <v>37</v>
      </c>
      <c r="C614" s="27" t="s">
        <v>190</v>
      </c>
      <c r="D614" s="27" t="s">
        <v>196</v>
      </c>
      <c r="E614" s="28">
        <v>572757</v>
      </c>
    </row>
    <row r="615" spans="1:5" x14ac:dyDescent="0.2">
      <c r="A615" s="25">
        <v>2021</v>
      </c>
      <c r="B615" s="26" t="s">
        <v>37</v>
      </c>
      <c r="C615" s="27" t="s">
        <v>190</v>
      </c>
      <c r="D615" s="27" t="s">
        <v>197</v>
      </c>
      <c r="E615" s="28">
        <v>428995</v>
      </c>
    </row>
    <row r="616" spans="1:5" x14ac:dyDescent="0.2">
      <c r="A616" s="25">
        <v>2021</v>
      </c>
      <c r="B616" s="26" t="s">
        <v>37</v>
      </c>
      <c r="C616" s="27" t="s">
        <v>190</v>
      </c>
      <c r="D616" s="27" t="s">
        <v>198</v>
      </c>
      <c r="E616" s="28">
        <v>7856985</v>
      </c>
    </row>
    <row r="617" spans="1:5" x14ac:dyDescent="0.2">
      <c r="A617" s="25">
        <v>2021</v>
      </c>
      <c r="B617" s="26" t="s">
        <v>37</v>
      </c>
      <c r="C617" s="27" t="s">
        <v>190</v>
      </c>
      <c r="D617" s="27" t="s">
        <v>199</v>
      </c>
      <c r="E617" s="28">
        <v>0</v>
      </c>
    </row>
    <row r="618" spans="1:5" x14ac:dyDescent="0.2">
      <c r="A618" s="25">
        <v>2021</v>
      </c>
      <c r="B618" s="26" t="s">
        <v>37</v>
      </c>
      <c r="C618" s="27" t="s">
        <v>200</v>
      </c>
      <c r="D618" s="27" t="s">
        <v>183</v>
      </c>
      <c r="E618" s="28">
        <v>4642629</v>
      </c>
    </row>
    <row r="619" spans="1:5" x14ac:dyDescent="0.2">
      <c r="A619" s="25">
        <v>2021</v>
      </c>
      <c r="B619" s="26" t="s">
        <v>37</v>
      </c>
      <c r="C619" s="27" t="s">
        <v>200</v>
      </c>
      <c r="D619" s="27" t="s">
        <v>191</v>
      </c>
      <c r="E619" s="28">
        <v>0</v>
      </c>
    </row>
    <row r="620" spans="1:5" x14ac:dyDescent="0.2">
      <c r="A620" s="25">
        <v>2021</v>
      </c>
      <c r="B620" s="26" t="s">
        <v>37</v>
      </c>
      <c r="C620" s="27" t="s">
        <v>200</v>
      </c>
      <c r="D620" s="27" t="s">
        <v>193</v>
      </c>
      <c r="E620" s="28">
        <v>1862593</v>
      </c>
    </row>
    <row r="621" spans="1:5" x14ac:dyDescent="0.2">
      <c r="A621" s="25">
        <v>2021</v>
      </c>
      <c r="B621" s="26" t="s">
        <v>37</v>
      </c>
      <c r="C621" s="27" t="s">
        <v>200</v>
      </c>
      <c r="D621" s="27" t="s">
        <v>206</v>
      </c>
      <c r="E621" s="28">
        <v>2254362</v>
      </c>
    </row>
    <row r="622" spans="1:5" x14ac:dyDescent="0.2">
      <c r="A622" s="25">
        <v>2021</v>
      </c>
      <c r="B622" s="26" t="s">
        <v>37</v>
      </c>
      <c r="C622" s="27" t="s">
        <v>200</v>
      </c>
      <c r="D622" s="27" t="s">
        <v>194</v>
      </c>
      <c r="E622" s="28">
        <v>465030</v>
      </c>
    </row>
    <row r="623" spans="1:5" x14ac:dyDescent="0.2">
      <c r="A623" s="25">
        <v>2021</v>
      </c>
      <c r="B623" s="26" t="s">
        <v>37</v>
      </c>
      <c r="C623" s="27" t="s">
        <v>200</v>
      </c>
      <c r="D623" s="27" t="s">
        <v>195</v>
      </c>
      <c r="E623" s="28">
        <v>807</v>
      </c>
    </row>
    <row r="624" spans="1:5" x14ac:dyDescent="0.2">
      <c r="A624" s="25">
        <v>2021</v>
      </c>
      <c r="B624" s="26" t="s">
        <v>37</v>
      </c>
      <c r="C624" s="27" t="s">
        <v>200</v>
      </c>
      <c r="D624" s="27" t="s">
        <v>197</v>
      </c>
      <c r="E624" s="28">
        <v>59837</v>
      </c>
    </row>
    <row r="625" spans="1:5" x14ac:dyDescent="0.2">
      <c r="A625" s="25">
        <v>2021</v>
      </c>
      <c r="B625" s="26" t="s">
        <v>37</v>
      </c>
      <c r="C625" s="27" t="s">
        <v>201</v>
      </c>
      <c r="D625" s="27" t="s">
        <v>183</v>
      </c>
      <c r="E625" s="28">
        <v>252271</v>
      </c>
    </row>
    <row r="626" spans="1:5" x14ac:dyDescent="0.2">
      <c r="A626" s="25">
        <v>2021</v>
      </c>
      <c r="B626" s="26" t="s">
        <v>37</v>
      </c>
      <c r="C626" s="27" t="s">
        <v>201</v>
      </c>
      <c r="D626" s="27" t="s">
        <v>191</v>
      </c>
      <c r="E626" s="28">
        <v>30835</v>
      </c>
    </row>
    <row r="627" spans="1:5" x14ac:dyDescent="0.2">
      <c r="A627" s="25">
        <v>2021</v>
      </c>
      <c r="B627" s="26" t="s">
        <v>37</v>
      </c>
      <c r="C627" s="27" t="s">
        <v>201</v>
      </c>
      <c r="D627" s="27" t="s">
        <v>193</v>
      </c>
      <c r="E627" s="28">
        <v>175644</v>
      </c>
    </row>
    <row r="628" spans="1:5" x14ac:dyDescent="0.2">
      <c r="A628" s="25">
        <v>2021</v>
      </c>
      <c r="B628" s="26" t="s">
        <v>37</v>
      </c>
      <c r="C628" s="27" t="s">
        <v>201</v>
      </c>
      <c r="D628" s="27" t="s">
        <v>194</v>
      </c>
      <c r="E628" s="28">
        <v>24445</v>
      </c>
    </row>
    <row r="629" spans="1:5" x14ac:dyDescent="0.2">
      <c r="A629" s="25">
        <v>2021</v>
      </c>
      <c r="B629" s="26" t="s">
        <v>37</v>
      </c>
      <c r="C629" s="27" t="s">
        <v>201</v>
      </c>
      <c r="D629" s="27" t="s">
        <v>195</v>
      </c>
      <c r="E629" s="28">
        <v>603</v>
      </c>
    </row>
    <row r="630" spans="1:5" x14ac:dyDescent="0.2">
      <c r="A630" s="25">
        <v>2021</v>
      </c>
      <c r="B630" s="26" t="s">
        <v>37</v>
      </c>
      <c r="C630" s="27" t="s">
        <v>201</v>
      </c>
      <c r="D630" s="27" t="s">
        <v>196</v>
      </c>
      <c r="E630" s="28">
        <v>2042</v>
      </c>
    </row>
    <row r="631" spans="1:5" x14ac:dyDescent="0.2">
      <c r="A631" s="25">
        <v>2021</v>
      </c>
      <c r="B631" s="26" t="s">
        <v>37</v>
      </c>
      <c r="C631" s="27" t="s">
        <v>201</v>
      </c>
      <c r="D631" s="27" t="s">
        <v>197</v>
      </c>
      <c r="E631" s="28">
        <v>18701</v>
      </c>
    </row>
    <row r="632" spans="1:5" x14ac:dyDescent="0.2">
      <c r="A632" s="25">
        <v>2021</v>
      </c>
      <c r="B632" s="26" t="s">
        <v>37</v>
      </c>
      <c r="C632" s="27" t="s">
        <v>201</v>
      </c>
      <c r="D632" s="27" t="s">
        <v>198</v>
      </c>
      <c r="E632" s="28">
        <v>0</v>
      </c>
    </row>
    <row r="633" spans="1:5" x14ac:dyDescent="0.2">
      <c r="A633" s="25">
        <v>2021</v>
      </c>
      <c r="B633" s="26" t="s">
        <v>37</v>
      </c>
      <c r="C633" s="27" t="s">
        <v>202</v>
      </c>
      <c r="D633" s="27" t="s">
        <v>183</v>
      </c>
      <c r="E633" s="28">
        <v>7728162</v>
      </c>
    </row>
    <row r="634" spans="1:5" x14ac:dyDescent="0.2">
      <c r="A634" s="25">
        <v>2021</v>
      </c>
      <c r="B634" s="26" t="s">
        <v>37</v>
      </c>
      <c r="C634" s="27" t="s">
        <v>202</v>
      </c>
      <c r="D634" s="27" t="s">
        <v>191</v>
      </c>
      <c r="E634" s="28">
        <v>4692782</v>
      </c>
    </row>
    <row r="635" spans="1:5" x14ac:dyDescent="0.2">
      <c r="A635" s="25">
        <v>2021</v>
      </c>
      <c r="B635" s="26" t="s">
        <v>37</v>
      </c>
      <c r="C635" s="27" t="s">
        <v>202</v>
      </c>
      <c r="D635" s="27" t="s">
        <v>193</v>
      </c>
      <c r="E635" s="28">
        <v>3035095</v>
      </c>
    </row>
    <row r="636" spans="1:5" x14ac:dyDescent="0.2">
      <c r="A636" s="25">
        <v>2021</v>
      </c>
      <c r="B636" s="26" t="s">
        <v>37</v>
      </c>
      <c r="C636" s="27" t="s">
        <v>202</v>
      </c>
      <c r="D636" s="27" t="s">
        <v>195</v>
      </c>
      <c r="E636" s="28">
        <v>285</v>
      </c>
    </row>
    <row r="637" spans="1:5" x14ac:dyDescent="0.2">
      <c r="A637" s="25">
        <v>2021</v>
      </c>
      <c r="B637" s="26" t="s">
        <v>37</v>
      </c>
      <c r="C637" s="27" t="s">
        <v>203</v>
      </c>
      <c r="D637" s="27" t="s">
        <v>183</v>
      </c>
      <c r="E637" s="28">
        <v>20893403</v>
      </c>
    </row>
    <row r="638" spans="1:5" x14ac:dyDescent="0.2">
      <c r="A638" s="25">
        <v>2021</v>
      </c>
      <c r="B638" s="26" t="s">
        <v>37</v>
      </c>
      <c r="C638" s="27" t="s">
        <v>203</v>
      </c>
      <c r="D638" s="27" t="s">
        <v>191</v>
      </c>
      <c r="E638" s="28">
        <v>0</v>
      </c>
    </row>
    <row r="639" spans="1:5" x14ac:dyDescent="0.2">
      <c r="A639" s="25">
        <v>2021</v>
      </c>
      <c r="B639" s="26" t="s">
        <v>37</v>
      </c>
      <c r="C639" s="27" t="s">
        <v>203</v>
      </c>
      <c r="D639" s="27" t="s">
        <v>193</v>
      </c>
      <c r="E639" s="28">
        <v>12771675</v>
      </c>
    </row>
    <row r="640" spans="1:5" x14ac:dyDescent="0.2">
      <c r="A640" s="25">
        <v>2021</v>
      </c>
      <c r="B640" s="26" t="s">
        <v>37</v>
      </c>
      <c r="C640" s="27" t="s">
        <v>203</v>
      </c>
      <c r="D640" s="27" t="s">
        <v>195</v>
      </c>
      <c r="E640" s="28">
        <v>3311</v>
      </c>
    </row>
    <row r="641" spans="1:5" x14ac:dyDescent="0.2">
      <c r="A641" s="25">
        <v>2021</v>
      </c>
      <c r="B641" s="26" t="s">
        <v>37</v>
      </c>
      <c r="C641" s="27" t="s">
        <v>203</v>
      </c>
      <c r="D641" s="27" t="s">
        <v>196</v>
      </c>
      <c r="E641" s="28">
        <v>199021</v>
      </c>
    </row>
    <row r="642" spans="1:5" x14ac:dyDescent="0.2">
      <c r="A642" s="25">
        <v>2021</v>
      </c>
      <c r="B642" s="26" t="s">
        <v>37</v>
      </c>
      <c r="C642" s="27" t="s">
        <v>203</v>
      </c>
      <c r="D642" s="27" t="s">
        <v>197</v>
      </c>
      <c r="E642" s="28">
        <v>62411</v>
      </c>
    </row>
    <row r="643" spans="1:5" x14ac:dyDescent="0.2">
      <c r="A643" s="25">
        <v>2021</v>
      </c>
      <c r="B643" s="26" t="s">
        <v>37</v>
      </c>
      <c r="C643" s="27" t="s">
        <v>203</v>
      </c>
      <c r="D643" s="27" t="s">
        <v>198</v>
      </c>
      <c r="E643" s="28">
        <v>7856985</v>
      </c>
    </row>
    <row r="644" spans="1:5" x14ac:dyDescent="0.2">
      <c r="A644" s="25">
        <v>2021</v>
      </c>
      <c r="B644" s="26" t="s">
        <v>37</v>
      </c>
      <c r="C644" s="27" t="s">
        <v>203</v>
      </c>
      <c r="D644" s="27" t="s">
        <v>199</v>
      </c>
      <c r="E644" s="28">
        <v>0</v>
      </c>
    </row>
    <row r="645" spans="1:5" x14ac:dyDescent="0.2">
      <c r="A645" s="25">
        <v>2021</v>
      </c>
      <c r="B645" s="26" t="s">
        <v>37</v>
      </c>
      <c r="C645" s="27" t="s">
        <v>204</v>
      </c>
      <c r="D645" s="27" t="s">
        <v>183</v>
      </c>
      <c r="E645" s="28">
        <v>60648331</v>
      </c>
    </row>
    <row r="646" spans="1:5" x14ac:dyDescent="0.2">
      <c r="A646" s="25">
        <v>2021</v>
      </c>
      <c r="B646" s="26" t="s">
        <v>37</v>
      </c>
      <c r="C646" s="27" t="s">
        <v>204</v>
      </c>
      <c r="D646" s="27" t="s">
        <v>191</v>
      </c>
      <c r="E646" s="28">
        <v>49724326</v>
      </c>
    </row>
    <row r="647" spans="1:5" x14ac:dyDescent="0.2">
      <c r="A647" s="25">
        <v>2021</v>
      </c>
      <c r="B647" s="26" t="s">
        <v>37</v>
      </c>
      <c r="C647" s="27" t="s">
        <v>204</v>
      </c>
      <c r="D647" s="27" t="s">
        <v>192</v>
      </c>
      <c r="E647" s="28">
        <v>387030</v>
      </c>
    </row>
    <row r="648" spans="1:5" x14ac:dyDescent="0.2">
      <c r="A648" s="25">
        <v>2021</v>
      </c>
      <c r="B648" s="26" t="s">
        <v>37</v>
      </c>
      <c r="C648" s="27" t="s">
        <v>204</v>
      </c>
      <c r="D648" s="27" t="s">
        <v>193</v>
      </c>
      <c r="E648" s="28">
        <v>9754544</v>
      </c>
    </row>
    <row r="649" spans="1:5" x14ac:dyDescent="0.2">
      <c r="A649" s="25">
        <v>2021</v>
      </c>
      <c r="B649" s="26" t="s">
        <v>37</v>
      </c>
      <c r="C649" s="27" t="s">
        <v>204</v>
      </c>
      <c r="D649" s="27" t="s">
        <v>194</v>
      </c>
      <c r="E649" s="28">
        <v>-115</v>
      </c>
    </row>
    <row r="650" spans="1:5" x14ac:dyDescent="0.2">
      <c r="A650" s="25">
        <v>2021</v>
      </c>
      <c r="B650" s="26" t="s">
        <v>37</v>
      </c>
      <c r="C650" s="27" t="s">
        <v>204</v>
      </c>
      <c r="D650" s="27" t="s">
        <v>195</v>
      </c>
      <c r="E650" s="28">
        <v>122806</v>
      </c>
    </row>
    <row r="651" spans="1:5" x14ac:dyDescent="0.2">
      <c r="A651" s="25">
        <v>2021</v>
      </c>
      <c r="B651" s="26" t="s">
        <v>37</v>
      </c>
      <c r="C651" s="27" t="s">
        <v>204</v>
      </c>
      <c r="D651" s="27" t="s">
        <v>196</v>
      </c>
      <c r="E651" s="28">
        <v>371694</v>
      </c>
    </row>
    <row r="652" spans="1:5" x14ac:dyDescent="0.2">
      <c r="A652" s="25">
        <v>2021</v>
      </c>
      <c r="B652" s="26" t="s">
        <v>37</v>
      </c>
      <c r="C652" s="27" t="s">
        <v>204</v>
      </c>
      <c r="D652" s="27" t="s">
        <v>197</v>
      </c>
      <c r="E652" s="28">
        <v>288046</v>
      </c>
    </row>
    <row r="653" spans="1:5" x14ac:dyDescent="0.2">
      <c r="A653" s="25">
        <v>2021</v>
      </c>
      <c r="B653" s="26" t="s">
        <v>42</v>
      </c>
      <c r="C653" s="27" t="s">
        <v>190</v>
      </c>
      <c r="D653" s="27" t="s">
        <v>183</v>
      </c>
      <c r="E653" s="28">
        <v>56630703</v>
      </c>
    </row>
    <row r="654" spans="1:5" x14ac:dyDescent="0.2">
      <c r="A654" s="25">
        <v>2021</v>
      </c>
      <c r="B654" s="26" t="s">
        <v>42</v>
      </c>
      <c r="C654" s="27" t="s">
        <v>190</v>
      </c>
      <c r="D654" s="27" t="s">
        <v>191</v>
      </c>
      <c r="E654" s="28">
        <v>19396169</v>
      </c>
    </row>
    <row r="655" spans="1:5" x14ac:dyDescent="0.2">
      <c r="A655" s="25">
        <v>2021</v>
      </c>
      <c r="B655" s="26" t="s">
        <v>42</v>
      </c>
      <c r="C655" s="27" t="s">
        <v>190</v>
      </c>
      <c r="D655" s="27" t="s">
        <v>192</v>
      </c>
      <c r="E655" s="28">
        <v>29947</v>
      </c>
    </row>
    <row r="656" spans="1:5" x14ac:dyDescent="0.2">
      <c r="A656" s="25">
        <v>2021</v>
      </c>
      <c r="B656" s="26" t="s">
        <v>42</v>
      </c>
      <c r="C656" s="27" t="s">
        <v>190</v>
      </c>
      <c r="D656" s="27" t="s">
        <v>193</v>
      </c>
      <c r="E656" s="28">
        <v>2662209</v>
      </c>
    </row>
    <row r="657" spans="1:5" x14ac:dyDescent="0.2">
      <c r="A657" s="25">
        <v>2021</v>
      </c>
      <c r="B657" s="26" t="s">
        <v>42</v>
      </c>
      <c r="C657" s="27" t="s">
        <v>190</v>
      </c>
      <c r="D657" s="27" t="s">
        <v>205</v>
      </c>
      <c r="E657" s="28">
        <v>8574732</v>
      </c>
    </row>
    <row r="658" spans="1:5" x14ac:dyDescent="0.2">
      <c r="A658" s="25">
        <v>2021</v>
      </c>
      <c r="B658" s="26" t="s">
        <v>42</v>
      </c>
      <c r="C658" s="27" t="s">
        <v>190</v>
      </c>
      <c r="D658" s="27" t="s">
        <v>194</v>
      </c>
      <c r="E658" s="28">
        <v>4978</v>
      </c>
    </row>
    <row r="659" spans="1:5" x14ac:dyDescent="0.2">
      <c r="A659" s="25">
        <v>2021</v>
      </c>
      <c r="B659" s="26" t="s">
        <v>42</v>
      </c>
      <c r="C659" s="27" t="s">
        <v>190</v>
      </c>
      <c r="D659" s="27" t="s">
        <v>195</v>
      </c>
      <c r="E659" s="28">
        <v>149201</v>
      </c>
    </row>
    <row r="660" spans="1:5" x14ac:dyDescent="0.2">
      <c r="A660" s="25">
        <v>2021</v>
      </c>
      <c r="B660" s="26" t="s">
        <v>42</v>
      </c>
      <c r="C660" s="27" t="s">
        <v>190</v>
      </c>
      <c r="D660" s="27" t="s">
        <v>196</v>
      </c>
      <c r="E660" s="28">
        <v>61058</v>
      </c>
    </row>
    <row r="661" spans="1:5" x14ac:dyDescent="0.2">
      <c r="A661" s="25">
        <v>2021</v>
      </c>
      <c r="B661" s="26" t="s">
        <v>42</v>
      </c>
      <c r="C661" s="27" t="s">
        <v>190</v>
      </c>
      <c r="D661" s="27" t="s">
        <v>197</v>
      </c>
      <c r="E661" s="28">
        <v>58715</v>
      </c>
    </row>
    <row r="662" spans="1:5" x14ac:dyDescent="0.2">
      <c r="A662" s="25">
        <v>2021</v>
      </c>
      <c r="B662" s="26" t="s">
        <v>42</v>
      </c>
      <c r="C662" s="27" t="s">
        <v>190</v>
      </c>
      <c r="D662" s="27" t="s">
        <v>198</v>
      </c>
      <c r="E662" s="28">
        <v>25693695</v>
      </c>
    </row>
    <row r="663" spans="1:5" x14ac:dyDescent="0.2">
      <c r="A663" s="25">
        <v>2021</v>
      </c>
      <c r="B663" s="26" t="s">
        <v>42</v>
      </c>
      <c r="C663" s="27" t="s">
        <v>200</v>
      </c>
      <c r="D663" s="27" t="s">
        <v>183</v>
      </c>
      <c r="E663" s="28">
        <v>233688</v>
      </c>
    </row>
    <row r="664" spans="1:5" x14ac:dyDescent="0.2">
      <c r="A664" s="25">
        <v>2021</v>
      </c>
      <c r="B664" s="26" t="s">
        <v>42</v>
      </c>
      <c r="C664" s="27" t="s">
        <v>200</v>
      </c>
      <c r="D664" s="27" t="s">
        <v>193</v>
      </c>
      <c r="E664" s="28">
        <v>226203</v>
      </c>
    </row>
    <row r="665" spans="1:5" x14ac:dyDescent="0.2">
      <c r="A665" s="25">
        <v>2021</v>
      </c>
      <c r="B665" s="26" t="s">
        <v>42</v>
      </c>
      <c r="C665" s="27" t="s">
        <v>200</v>
      </c>
      <c r="D665" s="27" t="s">
        <v>194</v>
      </c>
      <c r="E665" s="28">
        <v>4978</v>
      </c>
    </row>
    <row r="666" spans="1:5" x14ac:dyDescent="0.2">
      <c r="A666" s="25">
        <v>2021</v>
      </c>
      <c r="B666" s="26" t="s">
        <v>42</v>
      </c>
      <c r="C666" s="27" t="s">
        <v>200</v>
      </c>
      <c r="D666" s="27" t="s">
        <v>198</v>
      </c>
      <c r="E666" s="28">
        <v>2507</v>
      </c>
    </row>
    <row r="667" spans="1:5" x14ac:dyDescent="0.2">
      <c r="A667" s="25">
        <v>2021</v>
      </c>
      <c r="B667" s="26" t="s">
        <v>42</v>
      </c>
      <c r="C667" s="27" t="s">
        <v>201</v>
      </c>
      <c r="D667" s="27" t="s">
        <v>183</v>
      </c>
      <c r="E667" s="28">
        <v>15740</v>
      </c>
    </row>
    <row r="668" spans="1:5" x14ac:dyDescent="0.2">
      <c r="A668" s="25">
        <v>2021</v>
      </c>
      <c r="B668" s="26" t="s">
        <v>42</v>
      </c>
      <c r="C668" s="27" t="s">
        <v>201</v>
      </c>
      <c r="D668" s="27" t="s">
        <v>198</v>
      </c>
      <c r="E668" s="28">
        <v>15740</v>
      </c>
    </row>
    <row r="669" spans="1:5" x14ac:dyDescent="0.2">
      <c r="A669" s="25">
        <v>2021</v>
      </c>
      <c r="B669" s="26" t="s">
        <v>42</v>
      </c>
      <c r="C669" s="27" t="s">
        <v>203</v>
      </c>
      <c r="D669" s="27" t="s">
        <v>183</v>
      </c>
      <c r="E669" s="28">
        <v>23655661</v>
      </c>
    </row>
    <row r="670" spans="1:5" x14ac:dyDescent="0.2">
      <c r="A670" s="25">
        <v>2021</v>
      </c>
      <c r="B670" s="26" t="s">
        <v>42</v>
      </c>
      <c r="C670" s="27" t="s">
        <v>203</v>
      </c>
      <c r="D670" s="27" t="s">
        <v>192</v>
      </c>
      <c r="E670" s="28">
        <v>29947</v>
      </c>
    </row>
    <row r="671" spans="1:5" x14ac:dyDescent="0.2">
      <c r="A671" s="25">
        <v>2021</v>
      </c>
      <c r="B671" s="26" t="s">
        <v>42</v>
      </c>
      <c r="C671" s="27" t="s">
        <v>203</v>
      </c>
      <c r="D671" s="27" t="s">
        <v>196</v>
      </c>
      <c r="E671" s="28">
        <v>58071</v>
      </c>
    </row>
    <row r="672" spans="1:5" x14ac:dyDescent="0.2">
      <c r="A672" s="25">
        <v>2021</v>
      </c>
      <c r="B672" s="26" t="s">
        <v>42</v>
      </c>
      <c r="C672" s="27" t="s">
        <v>203</v>
      </c>
      <c r="D672" s="27" t="s">
        <v>197</v>
      </c>
      <c r="E672" s="28">
        <v>58715</v>
      </c>
    </row>
    <row r="673" spans="1:5" x14ac:dyDescent="0.2">
      <c r="A673" s="25">
        <v>2021</v>
      </c>
      <c r="B673" s="26" t="s">
        <v>42</v>
      </c>
      <c r="C673" s="27" t="s">
        <v>203</v>
      </c>
      <c r="D673" s="27" t="s">
        <v>198</v>
      </c>
      <c r="E673" s="28">
        <v>23508928</v>
      </c>
    </row>
    <row r="674" spans="1:5" x14ac:dyDescent="0.2">
      <c r="A674" s="25">
        <v>2021</v>
      </c>
      <c r="B674" s="26" t="s">
        <v>42</v>
      </c>
      <c r="C674" s="27" t="s">
        <v>204</v>
      </c>
      <c r="D674" s="27" t="s">
        <v>183</v>
      </c>
      <c r="E674" s="28">
        <v>32725615</v>
      </c>
    </row>
    <row r="675" spans="1:5" x14ac:dyDescent="0.2">
      <c r="A675" s="25">
        <v>2021</v>
      </c>
      <c r="B675" s="26" t="s">
        <v>42</v>
      </c>
      <c r="C675" s="27" t="s">
        <v>204</v>
      </c>
      <c r="D675" s="27" t="s">
        <v>191</v>
      </c>
      <c r="E675" s="28">
        <v>19396169</v>
      </c>
    </row>
    <row r="676" spans="1:5" x14ac:dyDescent="0.2">
      <c r="A676" s="25">
        <v>2021</v>
      </c>
      <c r="B676" s="26" t="s">
        <v>42</v>
      </c>
      <c r="C676" s="27" t="s">
        <v>204</v>
      </c>
      <c r="D676" s="27" t="s">
        <v>193</v>
      </c>
      <c r="E676" s="28">
        <v>2436006</v>
      </c>
    </row>
    <row r="677" spans="1:5" x14ac:dyDescent="0.2">
      <c r="A677" s="25">
        <v>2021</v>
      </c>
      <c r="B677" s="26" t="s">
        <v>42</v>
      </c>
      <c r="C677" s="27" t="s">
        <v>204</v>
      </c>
      <c r="D677" s="27" t="s">
        <v>205</v>
      </c>
      <c r="E677" s="28">
        <v>8574732</v>
      </c>
    </row>
    <row r="678" spans="1:5" x14ac:dyDescent="0.2">
      <c r="A678" s="25">
        <v>2021</v>
      </c>
      <c r="B678" s="26" t="s">
        <v>42</v>
      </c>
      <c r="C678" s="27" t="s">
        <v>204</v>
      </c>
      <c r="D678" s="27" t="s">
        <v>195</v>
      </c>
      <c r="E678" s="28">
        <v>149201</v>
      </c>
    </row>
    <row r="679" spans="1:5" x14ac:dyDescent="0.2">
      <c r="A679" s="25">
        <v>2021</v>
      </c>
      <c r="B679" s="26" t="s">
        <v>42</v>
      </c>
      <c r="C679" s="27" t="s">
        <v>204</v>
      </c>
      <c r="D679" s="27" t="s">
        <v>196</v>
      </c>
      <c r="E679" s="28">
        <v>2987</v>
      </c>
    </row>
    <row r="680" spans="1:5" x14ac:dyDescent="0.2">
      <c r="A680" s="25">
        <v>2021</v>
      </c>
      <c r="B680" s="26" t="s">
        <v>42</v>
      </c>
      <c r="C680" s="27" t="s">
        <v>204</v>
      </c>
      <c r="D680" s="27" t="s">
        <v>198</v>
      </c>
      <c r="E680" s="28">
        <v>2166520</v>
      </c>
    </row>
    <row r="681" spans="1:5" x14ac:dyDescent="0.2">
      <c r="A681" s="25">
        <v>2021</v>
      </c>
      <c r="B681" s="26" t="s">
        <v>45</v>
      </c>
      <c r="C681" s="27" t="s">
        <v>190</v>
      </c>
      <c r="D681" s="27" t="s">
        <v>183</v>
      </c>
      <c r="E681" s="28">
        <v>69908411</v>
      </c>
    </row>
    <row r="682" spans="1:5" x14ac:dyDescent="0.2">
      <c r="A682" s="25">
        <v>2021</v>
      </c>
      <c r="B682" s="26" t="s">
        <v>45</v>
      </c>
      <c r="C682" s="27" t="s">
        <v>190</v>
      </c>
      <c r="D682" s="27" t="s">
        <v>191</v>
      </c>
      <c r="E682" s="28">
        <v>49862729</v>
      </c>
    </row>
    <row r="683" spans="1:5" x14ac:dyDescent="0.2">
      <c r="A683" s="25">
        <v>2021</v>
      </c>
      <c r="B683" s="26" t="s">
        <v>45</v>
      </c>
      <c r="C683" s="27" t="s">
        <v>190</v>
      </c>
      <c r="D683" s="27" t="s">
        <v>192</v>
      </c>
      <c r="E683" s="28">
        <v>4876457</v>
      </c>
    </row>
    <row r="684" spans="1:5" x14ac:dyDescent="0.2">
      <c r="A684" s="25">
        <v>2021</v>
      </c>
      <c r="B684" s="26" t="s">
        <v>45</v>
      </c>
      <c r="C684" s="27" t="s">
        <v>190</v>
      </c>
      <c r="D684" s="27" t="s">
        <v>193</v>
      </c>
      <c r="E684" s="28">
        <v>14571980</v>
      </c>
    </row>
    <row r="685" spans="1:5" x14ac:dyDescent="0.2">
      <c r="A685" s="25">
        <v>2021</v>
      </c>
      <c r="B685" s="26" t="s">
        <v>45</v>
      </c>
      <c r="C685" s="27" t="s">
        <v>190</v>
      </c>
      <c r="D685" s="27" t="s">
        <v>194</v>
      </c>
      <c r="E685" s="28">
        <v>70430</v>
      </c>
    </row>
    <row r="686" spans="1:5" x14ac:dyDescent="0.2">
      <c r="A686" s="25">
        <v>2021</v>
      </c>
      <c r="B686" s="26" t="s">
        <v>45</v>
      </c>
      <c r="C686" s="27" t="s">
        <v>190</v>
      </c>
      <c r="D686" s="27" t="s">
        <v>195</v>
      </c>
      <c r="E686" s="28">
        <v>66090</v>
      </c>
    </row>
    <row r="687" spans="1:5" x14ac:dyDescent="0.2">
      <c r="A687" s="25">
        <v>2021</v>
      </c>
      <c r="B687" s="26" t="s">
        <v>45</v>
      </c>
      <c r="C687" s="27" t="s">
        <v>190</v>
      </c>
      <c r="D687" s="27" t="s">
        <v>196</v>
      </c>
      <c r="E687" s="28">
        <v>45989</v>
      </c>
    </row>
    <row r="688" spans="1:5" x14ac:dyDescent="0.2">
      <c r="A688" s="25">
        <v>2021</v>
      </c>
      <c r="B688" s="26" t="s">
        <v>45</v>
      </c>
      <c r="C688" s="27" t="s">
        <v>190</v>
      </c>
      <c r="D688" s="27" t="s">
        <v>197</v>
      </c>
      <c r="E688" s="28">
        <v>115172</v>
      </c>
    </row>
    <row r="689" spans="1:5" x14ac:dyDescent="0.2">
      <c r="A689" s="25">
        <v>2021</v>
      </c>
      <c r="B689" s="26" t="s">
        <v>45</v>
      </c>
      <c r="C689" s="27" t="s">
        <v>190</v>
      </c>
      <c r="D689" s="27" t="s">
        <v>199</v>
      </c>
      <c r="E689" s="28">
        <v>299564</v>
      </c>
    </row>
    <row r="690" spans="1:5" x14ac:dyDescent="0.2">
      <c r="A690" s="25">
        <v>2021</v>
      </c>
      <c r="B690" s="26" t="s">
        <v>45</v>
      </c>
      <c r="C690" s="27" t="s">
        <v>200</v>
      </c>
      <c r="D690" s="27" t="s">
        <v>183</v>
      </c>
      <c r="E690" s="28">
        <v>552980</v>
      </c>
    </row>
    <row r="691" spans="1:5" x14ac:dyDescent="0.2">
      <c r="A691" s="25">
        <v>2021</v>
      </c>
      <c r="B691" s="26" t="s">
        <v>45</v>
      </c>
      <c r="C691" s="27" t="s">
        <v>200</v>
      </c>
      <c r="D691" s="27" t="s">
        <v>193</v>
      </c>
      <c r="E691" s="28">
        <v>253416</v>
      </c>
    </row>
    <row r="692" spans="1:5" x14ac:dyDescent="0.2">
      <c r="A692" s="25">
        <v>2021</v>
      </c>
      <c r="B692" s="26" t="s">
        <v>45</v>
      </c>
      <c r="C692" s="27" t="s">
        <v>200</v>
      </c>
      <c r="D692" s="27" t="s">
        <v>199</v>
      </c>
      <c r="E692" s="28">
        <v>299564</v>
      </c>
    </row>
    <row r="693" spans="1:5" x14ac:dyDescent="0.2">
      <c r="A693" s="25">
        <v>2021</v>
      </c>
      <c r="B693" s="26" t="s">
        <v>45</v>
      </c>
      <c r="C693" s="27" t="s">
        <v>203</v>
      </c>
      <c r="D693" s="27" t="s">
        <v>183</v>
      </c>
      <c r="E693" s="28">
        <v>593870</v>
      </c>
    </row>
    <row r="694" spans="1:5" x14ac:dyDescent="0.2">
      <c r="A694" s="25">
        <v>2021</v>
      </c>
      <c r="B694" s="26" t="s">
        <v>45</v>
      </c>
      <c r="C694" s="27" t="s">
        <v>203</v>
      </c>
      <c r="D694" s="27" t="s">
        <v>192</v>
      </c>
      <c r="E694" s="28">
        <v>15737</v>
      </c>
    </row>
    <row r="695" spans="1:5" x14ac:dyDescent="0.2">
      <c r="A695" s="25">
        <v>2021</v>
      </c>
      <c r="B695" s="26" t="s">
        <v>45</v>
      </c>
      <c r="C695" s="27" t="s">
        <v>203</v>
      </c>
      <c r="D695" s="27" t="s">
        <v>193</v>
      </c>
      <c r="E695" s="28">
        <v>561639</v>
      </c>
    </row>
    <row r="696" spans="1:5" x14ac:dyDescent="0.2">
      <c r="A696" s="25">
        <v>2021</v>
      </c>
      <c r="B696" s="26" t="s">
        <v>45</v>
      </c>
      <c r="C696" s="27" t="s">
        <v>203</v>
      </c>
      <c r="D696" s="27" t="s">
        <v>196</v>
      </c>
      <c r="E696" s="28">
        <v>1300</v>
      </c>
    </row>
    <row r="697" spans="1:5" x14ac:dyDescent="0.2">
      <c r="A697" s="25">
        <v>2021</v>
      </c>
      <c r="B697" s="26" t="s">
        <v>45</v>
      </c>
      <c r="C697" s="27" t="s">
        <v>203</v>
      </c>
      <c r="D697" s="27" t="s">
        <v>197</v>
      </c>
      <c r="E697" s="28">
        <v>15194</v>
      </c>
    </row>
    <row r="698" spans="1:5" x14ac:dyDescent="0.2">
      <c r="A698" s="25">
        <v>2021</v>
      </c>
      <c r="B698" s="26" t="s">
        <v>45</v>
      </c>
      <c r="C698" s="27" t="s">
        <v>204</v>
      </c>
      <c r="D698" s="27" t="s">
        <v>183</v>
      </c>
      <c r="E698" s="28">
        <v>68761562</v>
      </c>
    </row>
    <row r="699" spans="1:5" x14ac:dyDescent="0.2">
      <c r="A699" s="25">
        <v>2021</v>
      </c>
      <c r="B699" s="26" t="s">
        <v>45</v>
      </c>
      <c r="C699" s="27" t="s">
        <v>204</v>
      </c>
      <c r="D699" s="27" t="s">
        <v>191</v>
      </c>
      <c r="E699" s="28">
        <v>49862729</v>
      </c>
    </row>
    <row r="700" spans="1:5" x14ac:dyDescent="0.2">
      <c r="A700" s="25">
        <v>2021</v>
      </c>
      <c r="B700" s="26" t="s">
        <v>45</v>
      </c>
      <c r="C700" s="27" t="s">
        <v>204</v>
      </c>
      <c r="D700" s="27" t="s">
        <v>192</v>
      </c>
      <c r="E700" s="28">
        <v>4860720</v>
      </c>
    </row>
    <row r="701" spans="1:5" x14ac:dyDescent="0.2">
      <c r="A701" s="25">
        <v>2021</v>
      </c>
      <c r="B701" s="26" t="s">
        <v>45</v>
      </c>
      <c r="C701" s="27" t="s">
        <v>204</v>
      </c>
      <c r="D701" s="27" t="s">
        <v>193</v>
      </c>
      <c r="E701" s="28">
        <v>13756925</v>
      </c>
    </row>
    <row r="702" spans="1:5" x14ac:dyDescent="0.2">
      <c r="A702" s="25">
        <v>2021</v>
      </c>
      <c r="B702" s="26" t="s">
        <v>45</v>
      </c>
      <c r="C702" s="27" t="s">
        <v>204</v>
      </c>
      <c r="D702" s="27" t="s">
        <v>194</v>
      </c>
      <c r="E702" s="28">
        <v>70430</v>
      </c>
    </row>
    <row r="703" spans="1:5" x14ac:dyDescent="0.2">
      <c r="A703" s="25">
        <v>2021</v>
      </c>
      <c r="B703" s="26" t="s">
        <v>45</v>
      </c>
      <c r="C703" s="27" t="s">
        <v>204</v>
      </c>
      <c r="D703" s="27" t="s">
        <v>195</v>
      </c>
      <c r="E703" s="28">
        <v>66090</v>
      </c>
    </row>
    <row r="704" spans="1:5" x14ac:dyDescent="0.2">
      <c r="A704" s="25">
        <v>2021</v>
      </c>
      <c r="B704" s="26" t="s">
        <v>45</v>
      </c>
      <c r="C704" s="27" t="s">
        <v>204</v>
      </c>
      <c r="D704" s="27" t="s">
        <v>196</v>
      </c>
      <c r="E704" s="28">
        <v>44689</v>
      </c>
    </row>
    <row r="705" spans="1:5" x14ac:dyDescent="0.2">
      <c r="A705" s="25">
        <v>2021</v>
      </c>
      <c r="B705" s="26" t="s">
        <v>45</v>
      </c>
      <c r="C705" s="27" t="s">
        <v>204</v>
      </c>
      <c r="D705" s="27" t="s">
        <v>197</v>
      </c>
      <c r="E705" s="28">
        <v>99978</v>
      </c>
    </row>
    <row r="706" spans="1:5" x14ac:dyDescent="0.2">
      <c r="A706" s="25">
        <v>2021</v>
      </c>
      <c r="B706" s="26" t="s">
        <v>45</v>
      </c>
      <c r="C706" s="27" t="s">
        <v>204</v>
      </c>
      <c r="D706" s="27" t="s">
        <v>199</v>
      </c>
      <c r="E706" s="28">
        <v>0</v>
      </c>
    </row>
    <row r="707" spans="1:5" x14ac:dyDescent="0.2">
      <c r="A707" s="25">
        <v>2021</v>
      </c>
      <c r="B707" s="26" t="s">
        <v>48</v>
      </c>
      <c r="C707" s="27" t="s">
        <v>190</v>
      </c>
      <c r="D707" s="27" t="s">
        <v>183</v>
      </c>
      <c r="E707" s="28">
        <v>98715313</v>
      </c>
    </row>
    <row r="708" spans="1:5" x14ac:dyDescent="0.2">
      <c r="A708" s="25">
        <v>2021</v>
      </c>
      <c r="B708" s="26" t="s">
        <v>48</v>
      </c>
      <c r="C708" s="27" t="s">
        <v>190</v>
      </c>
      <c r="D708" s="27" t="s">
        <v>191</v>
      </c>
      <c r="E708" s="28">
        <v>7872951</v>
      </c>
    </row>
    <row r="709" spans="1:5" x14ac:dyDescent="0.2">
      <c r="A709" s="25">
        <v>2021</v>
      </c>
      <c r="B709" s="26" t="s">
        <v>48</v>
      </c>
      <c r="C709" s="27" t="s">
        <v>190</v>
      </c>
      <c r="D709" s="27" t="s">
        <v>192</v>
      </c>
      <c r="E709" s="28">
        <v>1109178</v>
      </c>
    </row>
    <row r="710" spans="1:5" x14ac:dyDescent="0.2">
      <c r="A710" s="25">
        <v>2021</v>
      </c>
      <c r="B710" s="26" t="s">
        <v>48</v>
      </c>
      <c r="C710" s="27" t="s">
        <v>190</v>
      </c>
      <c r="D710" s="27" t="s">
        <v>193</v>
      </c>
      <c r="E710" s="28">
        <v>63961174</v>
      </c>
    </row>
    <row r="711" spans="1:5" x14ac:dyDescent="0.2">
      <c r="A711" s="25">
        <v>2021</v>
      </c>
      <c r="B711" s="26" t="s">
        <v>48</v>
      </c>
      <c r="C711" s="27" t="s">
        <v>190</v>
      </c>
      <c r="D711" s="27" t="s">
        <v>205</v>
      </c>
      <c r="E711" s="28">
        <v>17248674</v>
      </c>
    </row>
    <row r="712" spans="1:5" x14ac:dyDescent="0.2">
      <c r="A712" s="25">
        <v>2021</v>
      </c>
      <c r="B712" s="26" t="s">
        <v>48</v>
      </c>
      <c r="C712" s="27" t="s">
        <v>190</v>
      </c>
      <c r="D712" s="27" t="s">
        <v>206</v>
      </c>
      <c r="E712" s="28">
        <v>1790932</v>
      </c>
    </row>
    <row r="713" spans="1:5" x14ac:dyDescent="0.2">
      <c r="A713" s="25">
        <v>2021</v>
      </c>
      <c r="B713" s="26" t="s">
        <v>48</v>
      </c>
      <c r="C713" s="27" t="s">
        <v>190</v>
      </c>
      <c r="D713" s="27" t="s">
        <v>194</v>
      </c>
      <c r="E713" s="28">
        <v>550230</v>
      </c>
    </row>
    <row r="714" spans="1:5" x14ac:dyDescent="0.2">
      <c r="A714" s="25">
        <v>2021</v>
      </c>
      <c r="B714" s="26" t="s">
        <v>48</v>
      </c>
      <c r="C714" s="27" t="s">
        <v>190</v>
      </c>
      <c r="D714" s="27" t="s">
        <v>195</v>
      </c>
      <c r="E714" s="28">
        <v>3895714</v>
      </c>
    </row>
    <row r="715" spans="1:5" x14ac:dyDescent="0.2">
      <c r="A715" s="25">
        <v>2021</v>
      </c>
      <c r="B715" s="26" t="s">
        <v>48</v>
      </c>
      <c r="C715" s="27" t="s">
        <v>190</v>
      </c>
      <c r="D715" s="27" t="s">
        <v>196</v>
      </c>
      <c r="E715" s="28">
        <v>146393</v>
      </c>
    </row>
    <row r="716" spans="1:5" x14ac:dyDescent="0.2">
      <c r="A716" s="25">
        <v>2021</v>
      </c>
      <c r="B716" s="26" t="s">
        <v>48</v>
      </c>
      <c r="C716" s="27" t="s">
        <v>190</v>
      </c>
      <c r="D716" s="27" t="s">
        <v>197</v>
      </c>
      <c r="E716" s="28">
        <v>83621</v>
      </c>
    </row>
    <row r="717" spans="1:5" x14ac:dyDescent="0.2">
      <c r="A717" s="25">
        <v>2021</v>
      </c>
      <c r="B717" s="26" t="s">
        <v>48</v>
      </c>
      <c r="C717" s="27" t="s">
        <v>190</v>
      </c>
      <c r="D717" s="27" t="s">
        <v>199</v>
      </c>
      <c r="E717" s="28">
        <v>2056446</v>
      </c>
    </row>
    <row r="718" spans="1:5" x14ac:dyDescent="0.2">
      <c r="A718" s="25">
        <v>2021</v>
      </c>
      <c r="B718" s="26" t="s">
        <v>48</v>
      </c>
      <c r="C718" s="27" t="s">
        <v>200</v>
      </c>
      <c r="D718" s="27" t="s">
        <v>183</v>
      </c>
      <c r="E718" s="28">
        <v>27773474</v>
      </c>
    </row>
    <row r="719" spans="1:5" x14ac:dyDescent="0.2">
      <c r="A719" s="25">
        <v>2021</v>
      </c>
      <c r="B719" s="26" t="s">
        <v>48</v>
      </c>
      <c r="C719" s="27" t="s">
        <v>200</v>
      </c>
      <c r="D719" s="27" t="s">
        <v>191</v>
      </c>
      <c r="E719" s="28">
        <v>0</v>
      </c>
    </row>
    <row r="720" spans="1:5" x14ac:dyDescent="0.2">
      <c r="A720" s="25">
        <v>2021</v>
      </c>
      <c r="B720" s="26" t="s">
        <v>48</v>
      </c>
      <c r="C720" s="27" t="s">
        <v>200</v>
      </c>
      <c r="D720" s="27" t="s">
        <v>193</v>
      </c>
      <c r="E720" s="28">
        <v>23581927</v>
      </c>
    </row>
    <row r="721" spans="1:5" x14ac:dyDescent="0.2">
      <c r="A721" s="25">
        <v>2021</v>
      </c>
      <c r="B721" s="26" t="s">
        <v>48</v>
      </c>
      <c r="C721" s="27" t="s">
        <v>200</v>
      </c>
      <c r="D721" s="27" t="s">
        <v>206</v>
      </c>
      <c r="E721" s="28">
        <v>1790932</v>
      </c>
    </row>
    <row r="722" spans="1:5" x14ac:dyDescent="0.2">
      <c r="A722" s="25">
        <v>2021</v>
      </c>
      <c r="B722" s="26" t="s">
        <v>48</v>
      </c>
      <c r="C722" s="27" t="s">
        <v>200</v>
      </c>
      <c r="D722" s="27" t="s">
        <v>194</v>
      </c>
      <c r="E722" s="28">
        <v>344170</v>
      </c>
    </row>
    <row r="723" spans="1:5" x14ac:dyDescent="0.2">
      <c r="A723" s="25">
        <v>2021</v>
      </c>
      <c r="B723" s="26" t="s">
        <v>48</v>
      </c>
      <c r="C723" s="27" t="s">
        <v>200</v>
      </c>
      <c r="D723" s="27" t="s">
        <v>195</v>
      </c>
      <c r="E723" s="28">
        <v>0</v>
      </c>
    </row>
    <row r="724" spans="1:5" x14ac:dyDescent="0.2">
      <c r="A724" s="25">
        <v>2021</v>
      </c>
      <c r="B724" s="26" t="s">
        <v>48</v>
      </c>
      <c r="C724" s="27" t="s">
        <v>200</v>
      </c>
      <c r="D724" s="27" t="s">
        <v>197</v>
      </c>
      <c r="E724" s="28">
        <v>0</v>
      </c>
    </row>
    <row r="725" spans="1:5" x14ac:dyDescent="0.2">
      <c r="A725" s="25">
        <v>2021</v>
      </c>
      <c r="B725" s="26" t="s">
        <v>48</v>
      </c>
      <c r="C725" s="27" t="s">
        <v>200</v>
      </c>
      <c r="D725" s="27" t="s">
        <v>199</v>
      </c>
      <c r="E725" s="28">
        <v>2056446</v>
      </c>
    </row>
    <row r="726" spans="1:5" x14ac:dyDescent="0.2">
      <c r="A726" s="25">
        <v>2021</v>
      </c>
      <c r="B726" s="26" t="s">
        <v>48</v>
      </c>
      <c r="C726" s="27" t="s">
        <v>201</v>
      </c>
      <c r="D726" s="27" t="s">
        <v>183</v>
      </c>
      <c r="E726" s="28">
        <v>183599</v>
      </c>
    </row>
    <row r="727" spans="1:5" x14ac:dyDescent="0.2">
      <c r="A727" s="25">
        <v>2021</v>
      </c>
      <c r="B727" s="26" t="s">
        <v>48</v>
      </c>
      <c r="C727" s="27" t="s">
        <v>201</v>
      </c>
      <c r="D727" s="27" t="s">
        <v>193</v>
      </c>
      <c r="E727" s="28">
        <v>183599</v>
      </c>
    </row>
    <row r="728" spans="1:5" x14ac:dyDescent="0.2">
      <c r="A728" s="25">
        <v>2021</v>
      </c>
      <c r="B728" s="26" t="s">
        <v>48</v>
      </c>
      <c r="C728" s="27" t="s">
        <v>202</v>
      </c>
      <c r="D728" s="27" t="s">
        <v>183</v>
      </c>
      <c r="E728" s="28">
        <v>2744341</v>
      </c>
    </row>
    <row r="729" spans="1:5" x14ac:dyDescent="0.2">
      <c r="A729" s="25">
        <v>2021</v>
      </c>
      <c r="B729" s="26" t="s">
        <v>48</v>
      </c>
      <c r="C729" s="27" t="s">
        <v>202</v>
      </c>
      <c r="D729" s="27" t="s">
        <v>193</v>
      </c>
      <c r="E729" s="28">
        <v>2744341</v>
      </c>
    </row>
    <row r="730" spans="1:5" x14ac:dyDescent="0.2">
      <c r="A730" s="25">
        <v>2021</v>
      </c>
      <c r="B730" s="26" t="s">
        <v>48</v>
      </c>
      <c r="C730" s="27" t="s">
        <v>203</v>
      </c>
      <c r="D730" s="27" t="s">
        <v>183</v>
      </c>
      <c r="E730" s="28">
        <v>4168929</v>
      </c>
    </row>
    <row r="731" spans="1:5" x14ac:dyDescent="0.2">
      <c r="A731" s="25">
        <v>2021</v>
      </c>
      <c r="B731" s="26" t="s">
        <v>48</v>
      </c>
      <c r="C731" s="27" t="s">
        <v>203</v>
      </c>
      <c r="D731" s="27" t="s">
        <v>191</v>
      </c>
      <c r="E731" s="28">
        <v>2419152</v>
      </c>
    </row>
    <row r="732" spans="1:5" x14ac:dyDescent="0.2">
      <c r="A732" s="25">
        <v>2021</v>
      </c>
      <c r="B732" s="26" t="s">
        <v>48</v>
      </c>
      <c r="C732" s="27" t="s">
        <v>203</v>
      </c>
      <c r="D732" s="27" t="s">
        <v>192</v>
      </c>
      <c r="E732" s="28">
        <v>1109178</v>
      </c>
    </row>
    <row r="733" spans="1:5" x14ac:dyDescent="0.2">
      <c r="A733" s="25">
        <v>2021</v>
      </c>
      <c r="B733" s="26" t="s">
        <v>48</v>
      </c>
      <c r="C733" s="27" t="s">
        <v>203</v>
      </c>
      <c r="D733" s="27" t="s">
        <v>193</v>
      </c>
      <c r="E733" s="28">
        <v>445574</v>
      </c>
    </row>
    <row r="734" spans="1:5" x14ac:dyDescent="0.2">
      <c r="A734" s="25">
        <v>2021</v>
      </c>
      <c r="B734" s="26" t="s">
        <v>48</v>
      </c>
      <c r="C734" s="27" t="s">
        <v>203</v>
      </c>
      <c r="D734" s="27" t="s">
        <v>195</v>
      </c>
      <c r="E734" s="28">
        <v>0</v>
      </c>
    </row>
    <row r="735" spans="1:5" x14ac:dyDescent="0.2">
      <c r="A735" s="25">
        <v>2021</v>
      </c>
      <c r="B735" s="26" t="s">
        <v>48</v>
      </c>
      <c r="C735" s="27" t="s">
        <v>203</v>
      </c>
      <c r="D735" s="27" t="s">
        <v>196</v>
      </c>
      <c r="E735" s="28">
        <v>111405</v>
      </c>
    </row>
    <row r="736" spans="1:5" x14ac:dyDescent="0.2">
      <c r="A736" s="25">
        <v>2021</v>
      </c>
      <c r="B736" s="26" t="s">
        <v>48</v>
      </c>
      <c r="C736" s="27" t="s">
        <v>203</v>
      </c>
      <c r="D736" s="27" t="s">
        <v>197</v>
      </c>
      <c r="E736" s="28">
        <v>83621</v>
      </c>
    </row>
    <row r="737" spans="1:5" x14ac:dyDescent="0.2">
      <c r="A737" s="25">
        <v>2021</v>
      </c>
      <c r="B737" s="26" t="s">
        <v>48</v>
      </c>
      <c r="C737" s="27" t="s">
        <v>204</v>
      </c>
      <c r="D737" s="27" t="s">
        <v>183</v>
      </c>
      <c r="E737" s="28">
        <v>63844970</v>
      </c>
    </row>
    <row r="738" spans="1:5" x14ac:dyDescent="0.2">
      <c r="A738" s="25">
        <v>2021</v>
      </c>
      <c r="B738" s="26" t="s">
        <v>48</v>
      </c>
      <c r="C738" s="27" t="s">
        <v>204</v>
      </c>
      <c r="D738" s="27" t="s">
        <v>191</v>
      </c>
      <c r="E738" s="28">
        <v>5453800</v>
      </c>
    </row>
    <row r="739" spans="1:5" x14ac:dyDescent="0.2">
      <c r="A739" s="25">
        <v>2021</v>
      </c>
      <c r="B739" s="26" t="s">
        <v>48</v>
      </c>
      <c r="C739" s="27" t="s">
        <v>204</v>
      </c>
      <c r="D739" s="27" t="s">
        <v>193</v>
      </c>
      <c r="E739" s="28">
        <v>37005734</v>
      </c>
    </row>
    <row r="740" spans="1:5" x14ac:dyDescent="0.2">
      <c r="A740" s="25">
        <v>2021</v>
      </c>
      <c r="B740" s="26" t="s">
        <v>48</v>
      </c>
      <c r="C740" s="27" t="s">
        <v>204</v>
      </c>
      <c r="D740" s="27" t="s">
        <v>205</v>
      </c>
      <c r="E740" s="28">
        <v>17248674</v>
      </c>
    </row>
    <row r="741" spans="1:5" x14ac:dyDescent="0.2">
      <c r="A741" s="25">
        <v>2021</v>
      </c>
      <c r="B741" s="26" t="s">
        <v>48</v>
      </c>
      <c r="C741" s="27" t="s">
        <v>204</v>
      </c>
      <c r="D741" s="27" t="s">
        <v>194</v>
      </c>
      <c r="E741" s="28">
        <v>206060</v>
      </c>
    </row>
    <row r="742" spans="1:5" x14ac:dyDescent="0.2">
      <c r="A742" s="25">
        <v>2021</v>
      </c>
      <c r="B742" s="26" t="s">
        <v>48</v>
      </c>
      <c r="C742" s="27" t="s">
        <v>204</v>
      </c>
      <c r="D742" s="27" t="s">
        <v>195</v>
      </c>
      <c r="E742" s="28">
        <v>3895714</v>
      </c>
    </row>
    <row r="743" spans="1:5" x14ac:dyDescent="0.2">
      <c r="A743" s="25">
        <v>2021</v>
      </c>
      <c r="B743" s="26" t="s">
        <v>48</v>
      </c>
      <c r="C743" s="27" t="s">
        <v>204</v>
      </c>
      <c r="D743" s="27" t="s">
        <v>196</v>
      </c>
      <c r="E743" s="28">
        <v>34988</v>
      </c>
    </row>
    <row r="744" spans="1:5" x14ac:dyDescent="0.2">
      <c r="A744" s="25">
        <v>2021</v>
      </c>
      <c r="B744" s="26" t="s">
        <v>55</v>
      </c>
      <c r="C744" s="27" t="s">
        <v>190</v>
      </c>
      <c r="D744" s="27" t="s">
        <v>183</v>
      </c>
      <c r="E744" s="28">
        <v>19477347</v>
      </c>
    </row>
    <row r="745" spans="1:5" x14ac:dyDescent="0.2">
      <c r="A745" s="25">
        <v>2021</v>
      </c>
      <c r="B745" s="26" t="s">
        <v>55</v>
      </c>
      <c r="C745" s="27" t="s">
        <v>190</v>
      </c>
      <c r="D745" s="27" t="s">
        <v>191</v>
      </c>
      <c r="E745" s="28">
        <v>0</v>
      </c>
    </row>
    <row r="746" spans="1:5" x14ac:dyDescent="0.2">
      <c r="A746" s="25">
        <v>2021</v>
      </c>
      <c r="B746" s="26" t="s">
        <v>55</v>
      </c>
      <c r="C746" s="27" t="s">
        <v>190</v>
      </c>
      <c r="D746" s="27" t="s">
        <v>207</v>
      </c>
      <c r="E746" s="28">
        <v>-424247</v>
      </c>
    </row>
    <row r="747" spans="1:5" x14ac:dyDescent="0.2">
      <c r="A747" s="25">
        <v>2021</v>
      </c>
      <c r="B747" s="26" t="s">
        <v>55</v>
      </c>
      <c r="C747" s="27" t="s">
        <v>190</v>
      </c>
      <c r="D747" s="27" t="s">
        <v>192</v>
      </c>
      <c r="E747" s="28">
        <v>1117514</v>
      </c>
    </row>
    <row r="748" spans="1:5" x14ac:dyDescent="0.2">
      <c r="A748" s="25">
        <v>2021</v>
      </c>
      <c r="B748" s="26" t="s">
        <v>55</v>
      </c>
      <c r="C748" s="27" t="s">
        <v>190</v>
      </c>
      <c r="D748" s="27" t="s">
        <v>193</v>
      </c>
      <c r="E748" s="28">
        <v>15009932</v>
      </c>
    </row>
    <row r="749" spans="1:5" x14ac:dyDescent="0.2">
      <c r="A749" s="25">
        <v>2021</v>
      </c>
      <c r="B749" s="26" t="s">
        <v>55</v>
      </c>
      <c r="C749" s="27" t="s">
        <v>190</v>
      </c>
      <c r="D749" s="27" t="s">
        <v>194</v>
      </c>
      <c r="E749" s="28">
        <v>924058</v>
      </c>
    </row>
    <row r="750" spans="1:5" x14ac:dyDescent="0.2">
      <c r="A750" s="25">
        <v>2021</v>
      </c>
      <c r="B750" s="26" t="s">
        <v>55</v>
      </c>
      <c r="C750" s="27" t="s">
        <v>190</v>
      </c>
      <c r="D750" s="27" t="s">
        <v>195</v>
      </c>
      <c r="E750" s="28">
        <v>81147</v>
      </c>
    </row>
    <row r="751" spans="1:5" x14ac:dyDescent="0.2">
      <c r="A751" s="25">
        <v>2021</v>
      </c>
      <c r="B751" s="26" t="s">
        <v>55</v>
      </c>
      <c r="C751" s="27" t="s">
        <v>190</v>
      </c>
      <c r="D751" s="27" t="s">
        <v>196</v>
      </c>
      <c r="E751" s="28">
        <v>1587405</v>
      </c>
    </row>
    <row r="752" spans="1:5" x14ac:dyDescent="0.2">
      <c r="A752" s="25">
        <v>2021</v>
      </c>
      <c r="B752" s="26" t="s">
        <v>55</v>
      </c>
      <c r="C752" s="27" t="s">
        <v>190</v>
      </c>
      <c r="D752" s="27" t="s">
        <v>197</v>
      </c>
      <c r="E752" s="28">
        <v>902720</v>
      </c>
    </row>
    <row r="753" spans="1:5" x14ac:dyDescent="0.2">
      <c r="A753" s="25">
        <v>2021</v>
      </c>
      <c r="B753" s="26" t="s">
        <v>55</v>
      </c>
      <c r="C753" s="27" t="s">
        <v>190</v>
      </c>
      <c r="D753" s="27" t="s">
        <v>198</v>
      </c>
      <c r="E753" s="28">
        <v>208626</v>
      </c>
    </row>
    <row r="754" spans="1:5" x14ac:dyDescent="0.2">
      <c r="A754" s="25">
        <v>2021</v>
      </c>
      <c r="B754" s="26" t="s">
        <v>55</v>
      </c>
      <c r="C754" s="27" t="s">
        <v>190</v>
      </c>
      <c r="D754" s="27" t="s">
        <v>199</v>
      </c>
      <c r="E754" s="28">
        <v>70191</v>
      </c>
    </row>
    <row r="755" spans="1:5" x14ac:dyDescent="0.2">
      <c r="A755" s="25">
        <v>2021</v>
      </c>
      <c r="B755" s="26" t="s">
        <v>55</v>
      </c>
      <c r="C755" s="27" t="s">
        <v>200</v>
      </c>
      <c r="D755" s="27" t="s">
        <v>183</v>
      </c>
      <c r="E755" s="28">
        <v>203027</v>
      </c>
    </row>
    <row r="756" spans="1:5" x14ac:dyDescent="0.2">
      <c r="A756" s="25">
        <v>2021</v>
      </c>
      <c r="B756" s="26" t="s">
        <v>55</v>
      </c>
      <c r="C756" s="27" t="s">
        <v>200</v>
      </c>
      <c r="D756" s="27" t="s">
        <v>191</v>
      </c>
      <c r="E756" s="28">
        <v>0</v>
      </c>
    </row>
    <row r="757" spans="1:5" x14ac:dyDescent="0.2">
      <c r="A757" s="25">
        <v>2021</v>
      </c>
      <c r="B757" s="26" t="s">
        <v>55</v>
      </c>
      <c r="C757" s="27" t="s">
        <v>200</v>
      </c>
      <c r="D757" s="27" t="s">
        <v>193</v>
      </c>
      <c r="E757" s="28">
        <v>197724</v>
      </c>
    </row>
    <row r="758" spans="1:5" x14ac:dyDescent="0.2">
      <c r="A758" s="25">
        <v>2021</v>
      </c>
      <c r="B758" s="26" t="s">
        <v>55</v>
      </c>
      <c r="C758" s="27" t="s">
        <v>200</v>
      </c>
      <c r="D758" s="27" t="s">
        <v>194</v>
      </c>
      <c r="E758" s="28">
        <v>-1</v>
      </c>
    </row>
    <row r="759" spans="1:5" x14ac:dyDescent="0.2">
      <c r="A759" s="25">
        <v>2021</v>
      </c>
      <c r="B759" s="26" t="s">
        <v>55</v>
      </c>
      <c r="C759" s="27" t="s">
        <v>200</v>
      </c>
      <c r="D759" s="27" t="s">
        <v>195</v>
      </c>
      <c r="E759" s="28">
        <v>639</v>
      </c>
    </row>
    <row r="760" spans="1:5" x14ac:dyDescent="0.2">
      <c r="A760" s="25">
        <v>2021</v>
      </c>
      <c r="B760" s="26" t="s">
        <v>55</v>
      </c>
      <c r="C760" s="27" t="s">
        <v>200</v>
      </c>
      <c r="D760" s="27" t="s">
        <v>196</v>
      </c>
      <c r="E760" s="28">
        <v>4611</v>
      </c>
    </row>
    <row r="761" spans="1:5" x14ac:dyDescent="0.2">
      <c r="A761" s="25">
        <v>2021</v>
      </c>
      <c r="B761" s="26" t="s">
        <v>55</v>
      </c>
      <c r="C761" s="27" t="s">
        <v>200</v>
      </c>
      <c r="D761" s="27" t="s">
        <v>198</v>
      </c>
      <c r="E761" s="28">
        <v>54</v>
      </c>
    </row>
    <row r="762" spans="1:5" x14ac:dyDescent="0.2">
      <c r="A762" s="25">
        <v>2021</v>
      </c>
      <c r="B762" s="26" t="s">
        <v>55</v>
      </c>
      <c r="C762" s="27" t="s">
        <v>201</v>
      </c>
      <c r="D762" s="27" t="s">
        <v>183</v>
      </c>
      <c r="E762" s="28">
        <v>597797</v>
      </c>
    </row>
    <row r="763" spans="1:5" x14ac:dyDescent="0.2">
      <c r="A763" s="25">
        <v>2021</v>
      </c>
      <c r="B763" s="26" t="s">
        <v>55</v>
      </c>
      <c r="C763" s="27" t="s">
        <v>201</v>
      </c>
      <c r="D763" s="27" t="s">
        <v>192</v>
      </c>
      <c r="E763" s="28">
        <v>5752</v>
      </c>
    </row>
    <row r="764" spans="1:5" x14ac:dyDescent="0.2">
      <c r="A764" s="25">
        <v>2021</v>
      </c>
      <c r="B764" s="26" t="s">
        <v>55</v>
      </c>
      <c r="C764" s="27" t="s">
        <v>201</v>
      </c>
      <c r="D764" s="27" t="s">
        <v>193</v>
      </c>
      <c r="E764" s="28">
        <v>530129</v>
      </c>
    </row>
    <row r="765" spans="1:5" x14ac:dyDescent="0.2">
      <c r="A765" s="25">
        <v>2021</v>
      </c>
      <c r="B765" s="26" t="s">
        <v>55</v>
      </c>
      <c r="C765" s="27" t="s">
        <v>201</v>
      </c>
      <c r="D765" s="27" t="s">
        <v>194</v>
      </c>
      <c r="E765" s="28">
        <v>234</v>
      </c>
    </row>
    <row r="766" spans="1:5" x14ac:dyDescent="0.2">
      <c r="A766" s="25">
        <v>2021</v>
      </c>
      <c r="B766" s="26" t="s">
        <v>55</v>
      </c>
      <c r="C766" s="27" t="s">
        <v>201</v>
      </c>
      <c r="D766" s="27" t="s">
        <v>195</v>
      </c>
      <c r="E766" s="28">
        <v>6538</v>
      </c>
    </row>
    <row r="767" spans="1:5" x14ac:dyDescent="0.2">
      <c r="A767" s="25">
        <v>2021</v>
      </c>
      <c r="B767" s="26" t="s">
        <v>55</v>
      </c>
      <c r="C767" s="27" t="s">
        <v>201</v>
      </c>
      <c r="D767" s="27" t="s">
        <v>196</v>
      </c>
      <c r="E767" s="28">
        <v>6638</v>
      </c>
    </row>
    <row r="768" spans="1:5" x14ac:dyDescent="0.2">
      <c r="A768" s="25">
        <v>2021</v>
      </c>
      <c r="B768" s="26" t="s">
        <v>55</v>
      </c>
      <c r="C768" s="27" t="s">
        <v>201</v>
      </c>
      <c r="D768" s="27" t="s">
        <v>197</v>
      </c>
      <c r="E768" s="28">
        <v>25686</v>
      </c>
    </row>
    <row r="769" spans="1:5" x14ac:dyDescent="0.2">
      <c r="A769" s="25">
        <v>2021</v>
      </c>
      <c r="B769" s="26" t="s">
        <v>55</v>
      </c>
      <c r="C769" s="27" t="s">
        <v>201</v>
      </c>
      <c r="D769" s="27" t="s">
        <v>198</v>
      </c>
      <c r="E769" s="28">
        <v>22820</v>
      </c>
    </row>
    <row r="770" spans="1:5" x14ac:dyDescent="0.2">
      <c r="A770" s="25">
        <v>2021</v>
      </c>
      <c r="B770" s="26" t="s">
        <v>55</v>
      </c>
      <c r="C770" s="27" t="s">
        <v>202</v>
      </c>
      <c r="D770" s="27" t="s">
        <v>183</v>
      </c>
      <c r="E770" s="28">
        <v>1494911</v>
      </c>
    </row>
    <row r="771" spans="1:5" x14ac:dyDescent="0.2">
      <c r="A771" s="25">
        <v>2021</v>
      </c>
      <c r="B771" s="26" t="s">
        <v>55</v>
      </c>
      <c r="C771" s="27" t="s">
        <v>202</v>
      </c>
      <c r="D771" s="27" t="s">
        <v>193</v>
      </c>
      <c r="E771" s="28">
        <v>1490518</v>
      </c>
    </row>
    <row r="772" spans="1:5" x14ac:dyDescent="0.2">
      <c r="A772" s="25">
        <v>2021</v>
      </c>
      <c r="B772" s="26" t="s">
        <v>55</v>
      </c>
      <c r="C772" s="27" t="s">
        <v>202</v>
      </c>
      <c r="D772" s="27" t="s">
        <v>195</v>
      </c>
      <c r="E772" s="28">
        <v>4393</v>
      </c>
    </row>
    <row r="773" spans="1:5" x14ac:dyDescent="0.2">
      <c r="A773" s="25">
        <v>2021</v>
      </c>
      <c r="B773" s="26" t="s">
        <v>55</v>
      </c>
      <c r="C773" s="27" t="s">
        <v>203</v>
      </c>
      <c r="D773" s="27" t="s">
        <v>183</v>
      </c>
      <c r="E773" s="28">
        <v>16672006</v>
      </c>
    </row>
    <row r="774" spans="1:5" x14ac:dyDescent="0.2">
      <c r="A774" s="25">
        <v>2021</v>
      </c>
      <c r="B774" s="26" t="s">
        <v>55</v>
      </c>
      <c r="C774" s="27" t="s">
        <v>203</v>
      </c>
      <c r="D774" s="27" t="s">
        <v>207</v>
      </c>
      <c r="E774" s="28">
        <v>-424247</v>
      </c>
    </row>
    <row r="775" spans="1:5" x14ac:dyDescent="0.2">
      <c r="A775" s="25">
        <v>2021</v>
      </c>
      <c r="B775" s="26" t="s">
        <v>55</v>
      </c>
      <c r="C775" s="27" t="s">
        <v>203</v>
      </c>
      <c r="D775" s="27" t="s">
        <v>192</v>
      </c>
      <c r="E775" s="28">
        <v>833804</v>
      </c>
    </row>
    <row r="776" spans="1:5" x14ac:dyDescent="0.2">
      <c r="A776" s="25">
        <v>2021</v>
      </c>
      <c r="B776" s="26" t="s">
        <v>55</v>
      </c>
      <c r="C776" s="27" t="s">
        <v>203</v>
      </c>
      <c r="D776" s="27" t="s">
        <v>193</v>
      </c>
      <c r="E776" s="28">
        <v>12712314</v>
      </c>
    </row>
    <row r="777" spans="1:5" x14ac:dyDescent="0.2">
      <c r="A777" s="25">
        <v>2021</v>
      </c>
      <c r="B777" s="26" t="s">
        <v>55</v>
      </c>
      <c r="C777" s="27" t="s">
        <v>203</v>
      </c>
      <c r="D777" s="27" t="s">
        <v>194</v>
      </c>
      <c r="E777" s="28">
        <v>924460</v>
      </c>
    </row>
    <row r="778" spans="1:5" x14ac:dyDescent="0.2">
      <c r="A778" s="25">
        <v>2021</v>
      </c>
      <c r="B778" s="26" t="s">
        <v>55</v>
      </c>
      <c r="C778" s="27" t="s">
        <v>203</v>
      </c>
      <c r="D778" s="27" t="s">
        <v>195</v>
      </c>
      <c r="E778" s="28">
        <v>55872</v>
      </c>
    </row>
    <row r="779" spans="1:5" x14ac:dyDescent="0.2">
      <c r="A779" s="25">
        <v>2021</v>
      </c>
      <c r="B779" s="26" t="s">
        <v>55</v>
      </c>
      <c r="C779" s="27" t="s">
        <v>203</v>
      </c>
      <c r="D779" s="27" t="s">
        <v>196</v>
      </c>
      <c r="E779" s="28">
        <v>1489917</v>
      </c>
    </row>
    <row r="780" spans="1:5" x14ac:dyDescent="0.2">
      <c r="A780" s="25">
        <v>2021</v>
      </c>
      <c r="B780" s="26" t="s">
        <v>55</v>
      </c>
      <c r="C780" s="27" t="s">
        <v>203</v>
      </c>
      <c r="D780" s="27" t="s">
        <v>197</v>
      </c>
      <c r="E780" s="28">
        <v>877034</v>
      </c>
    </row>
    <row r="781" spans="1:5" x14ac:dyDescent="0.2">
      <c r="A781" s="25">
        <v>2021</v>
      </c>
      <c r="B781" s="26" t="s">
        <v>55</v>
      </c>
      <c r="C781" s="27" t="s">
        <v>203</v>
      </c>
      <c r="D781" s="27" t="s">
        <v>198</v>
      </c>
      <c r="E781" s="28">
        <v>132660</v>
      </c>
    </row>
    <row r="782" spans="1:5" x14ac:dyDescent="0.2">
      <c r="A782" s="25">
        <v>2021</v>
      </c>
      <c r="B782" s="26" t="s">
        <v>55</v>
      </c>
      <c r="C782" s="27" t="s">
        <v>203</v>
      </c>
      <c r="D782" s="27" t="s">
        <v>199</v>
      </c>
      <c r="E782" s="28">
        <v>70191</v>
      </c>
    </row>
    <row r="783" spans="1:5" x14ac:dyDescent="0.2">
      <c r="A783" s="25">
        <v>2021</v>
      </c>
      <c r="B783" s="26" t="s">
        <v>55</v>
      </c>
      <c r="C783" s="27" t="s">
        <v>204</v>
      </c>
      <c r="D783" s="27" t="s">
        <v>183</v>
      </c>
      <c r="E783" s="28">
        <v>509606</v>
      </c>
    </row>
    <row r="784" spans="1:5" x14ac:dyDescent="0.2">
      <c r="A784" s="25">
        <v>2021</v>
      </c>
      <c r="B784" s="26" t="s">
        <v>55</v>
      </c>
      <c r="C784" s="27" t="s">
        <v>204</v>
      </c>
      <c r="D784" s="27" t="s">
        <v>192</v>
      </c>
      <c r="E784" s="28">
        <v>277958</v>
      </c>
    </row>
    <row r="785" spans="1:5" x14ac:dyDescent="0.2">
      <c r="A785" s="25">
        <v>2021</v>
      </c>
      <c r="B785" s="26" t="s">
        <v>55</v>
      </c>
      <c r="C785" s="27" t="s">
        <v>204</v>
      </c>
      <c r="D785" s="27" t="s">
        <v>193</v>
      </c>
      <c r="E785" s="28">
        <v>79247</v>
      </c>
    </row>
    <row r="786" spans="1:5" x14ac:dyDescent="0.2">
      <c r="A786" s="25">
        <v>2021</v>
      </c>
      <c r="B786" s="26" t="s">
        <v>55</v>
      </c>
      <c r="C786" s="27" t="s">
        <v>204</v>
      </c>
      <c r="D786" s="27" t="s">
        <v>194</v>
      </c>
      <c r="E786" s="28">
        <v>-635</v>
      </c>
    </row>
    <row r="787" spans="1:5" x14ac:dyDescent="0.2">
      <c r="A787" s="25">
        <v>2021</v>
      </c>
      <c r="B787" s="26" t="s">
        <v>55</v>
      </c>
      <c r="C787" s="27" t="s">
        <v>204</v>
      </c>
      <c r="D787" s="27" t="s">
        <v>195</v>
      </c>
      <c r="E787" s="28">
        <v>13705</v>
      </c>
    </row>
    <row r="788" spans="1:5" x14ac:dyDescent="0.2">
      <c r="A788" s="25">
        <v>2021</v>
      </c>
      <c r="B788" s="26" t="s">
        <v>55</v>
      </c>
      <c r="C788" s="27" t="s">
        <v>204</v>
      </c>
      <c r="D788" s="27" t="s">
        <v>196</v>
      </c>
      <c r="E788" s="28">
        <v>86239</v>
      </c>
    </row>
    <row r="789" spans="1:5" x14ac:dyDescent="0.2">
      <c r="A789" s="25">
        <v>2021</v>
      </c>
      <c r="B789" s="26" t="s">
        <v>55</v>
      </c>
      <c r="C789" s="27" t="s">
        <v>204</v>
      </c>
      <c r="D789" s="27" t="s">
        <v>198</v>
      </c>
      <c r="E789" s="28">
        <v>53092</v>
      </c>
    </row>
    <row r="790" spans="1:5" x14ac:dyDescent="0.2">
      <c r="A790" s="25">
        <v>2021</v>
      </c>
      <c r="B790" s="26" t="s">
        <v>52</v>
      </c>
      <c r="C790" s="27" t="s">
        <v>190</v>
      </c>
      <c r="D790" s="27" t="s">
        <v>183</v>
      </c>
      <c r="E790" s="28">
        <v>38235137</v>
      </c>
    </row>
    <row r="791" spans="1:5" x14ac:dyDescent="0.2">
      <c r="A791" s="25">
        <v>2021</v>
      </c>
      <c r="B791" s="26" t="s">
        <v>52</v>
      </c>
      <c r="C791" s="27" t="s">
        <v>190</v>
      </c>
      <c r="D791" s="27" t="s">
        <v>191</v>
      </c>
      <c r="E791" s="28">
        <v>5173979</v>
      </c>
    </row>
    <row r="792" spans="1:5" x14ac:dyDescent="0.2">
      <c r="A792" s="25">
        <v>2021</v>
      </c>
      <c r="B792" s="26" t="s">
        <v>52</v>
      </c>
      <c r="C792" s="27" t="s">
        <v>190</v>
      </c>
      <c r="D792" s="27" t="s">
        <v>192</v>
      </c>
      <c r="E792" s="28">
        <v>2117149</v>
      </c>
    </row>
    <row r="793" spans="1:5" x14ac:dyDescent="0.2">
      <c r="A793" s="25">
        <v>2021</v>
      </c>
      <c r="B793" s="26" t="s">
        <v>52</v>
      </c>
      <c r="C793" s="27" t="s">
        <v>190</v>
      </c>
      <c r="D793" s="27" t="s">
        <v>193</v>
      </c>
      <c r="E793" s="28">
        <v>13977171</v>
      </c>
    </row>
    <row r="794" spans="1:5" x14ac:dyDescent="0.2">
      <c r="A794" s="25">
        <v>2021</v>
      </c>
      <c r="B794" s="26" t="s">
        <v>52</v>
      </c>
      <c r="C794" s="27" t="s">
        <v>190</v>
      </c>
      <c r="D794" s="27" t="s">
        <v>205</v>
      </c>
      <c r="E794" s="28">
        <v>14993633</v>
      </c>
    </row>
    <row r="795" spans="1:5" x14ac:dyDescent="0.2">
      <c r="A795" s="25">
        <v>2021</v>
      </c>
      <c r="B795" s="26" t="s">
        <v>52</v>
      </c>
      <c r="C795" s="27" t="s">
        <v>190</v>
      </c>
      <c r="D795" s="27" t="s">
        <v>194</v>
      </c>
      <c r="E795" s="28">
        <v>376221</v>
      </c>
    </row>
    <row r="796" spans="1:5" x14ac:dyDescent="0.2">
      <c r="A796" s="25">
        <v>2021</v>
      </c>
      <c r="B796" s="26" t="s">
        <v>52</v>
      </c>
      <c r="C796" s="27" t="s">
        <v>190</v>
      </c>
      <c r="D796" s="27" t="s">
        <v>195</v>
      </c>
      <c r="E796" s="28">
        <v>72669</v>
      </c>
    </row>
    <row r="797" spans="1:5" x14ac:dyDescent="0.2">
      <c r="A797" s="25">
        <v>2021</v>
      </c>
      <c r="B797" s="26" t="s">
        <v>52</v>
      </c>
      <c r="C797" s="27" t="s">
        <v>190</v>
      </c>
      <c r="D797" s="27" t="s">
        <v>196</v>
      </c>
      <c r="E797" s="28">
        <v>632049</v>
      </c>
    </row>
    <row r="798" spans="1:5" x14ac:dyDescent="0.2">
      <c r="A798" s="25">
        <v>2021</v>
      </c>
      <c r="B798" s="26" t="s">
        <v>52</v>
      </c>
      <c r="C798" s="27" t="s">
        <v>190</v>
      </c>
      <c r="D798" s="27" t="s">
        <v>197</v>
      </c>
      <c r="E798" s="28">
        <v>366363</v>
      </c>
    </row>
    <row r="799" spans="1:5" x14ac:dyDescent="0.2">
      <c r="A799" s="25">
        <v>2021</v>
      </c>
      <c r="B799" s="26" t="s">
        <v>52</v>
      </c>
      <c r="C799" s="27" t="s">
        <v>190</v>
      </c>
      <c r="D799" s="27" t="s">
        <v>198</v>
      </c>
      <c r="E799" s="28">
        <v>517431</v>
      </c>
    </row>
    <row r="800" spans="1:5" x14ac:dyDescent="0.2">
      <c r="A800" s="25">
        <v>2021</v>
      </c>
      <c r="B800" s="26" t="s">
        <v>52</v>
      </c>
      <c r="C800" s="27" t="s">
        <v>190</v>
      </c>
      <c r="D800" s="27" t="s">
        <v>199</v>
      </c>
      <c r="E800" s="28">
        <v>8473</v>
      </c>
    </row>
    <row r="801" spans="1:5" x14ac:dyDescent="0.2">
      <c r="A801" s="25">
        <v>2021</v>
      </c>
      <c r="B801" s="26" t="s">
        <v>52</v>
      </c>
      <c r="C801" s="27" t="s">
        <v>200</v>
      </c>
      <c r="D801" s="27" t="s">
        <v>183</v>
      </c>
      <c r="E801" s="28">
        <v>48123</v>
      </c>
    </row>
    <row r="802" spans="1:5" x14ac:dyDescent="0.2">
      <c r="A802" s="25">
        <v>2021</v>
      </c>
      <c r="B802" s="26" t="s">
        <v>52</v>
      </c>
      <c r="C802" s="27" t="s">
        <v>200</v>
      </c>
      <c r="D802" s="27" t="s">
        <v>193</v>
      </c>
      <c r="E802" s="28">
        <v>47893</v>
      </c>
    </row>
    <row r="803" spans="1:5" x14ac:dyDescent="0.2">
      <c r="A803" s="25">
        <v>2021</v>
      </c>
      <c r="B803" s="26" t="s">
        <v>52</v>
      </c>
      <c r="C803" s="27" t="s">
        <v>200</v>
      </c>
      <c r="D803" s="27" t="s">
        <v>195</v>
      </c>
      <c r="E803" s="28">
        <v>229</v>
      </c>
    </row>
    <row r="804" spans="1:5" x14ac:dyDescent="0.2">
      <c r="A804" s="25">
        <v>2021</v>
      </c>
      <c r="B804" s="26" t="s">
        <v>52</v>
      </c>
      <c r="C804" s="27" t="s">
        <v>201</v>
      </c>
      <c r="D804" s="27" t="s">
        <v>183</v>
      </c>
      <c r="E804" s="28">
        <v>247188</v>
      </c>
    </row>
    <row r="805" spans="1:5" x14ac:dyDescent="0.2">
      <c r="A805" s="25">
        <v>2021</v>
      </c>
      <c r="B805" s="26" t="s">
        <v>52</v>
      </c>
      <c r="C805" s="27" t="s">
        <v>201</v>
      </c>
      <c r="D805" s="27" t="s">
        <v>191</v>
      </c>
      <c r="E805" s="28">
        <v>0</v>
      </c>
    </row>
    <row r="806" spans="1:5" x14ac:dyDescent="0.2">
      <c r="A806" s="25">
        <v>2021</v>
      </c>
      <c r="B806" s="26" t="s">
        <v>52</v>
      </c>
      <c r="C806" s="27" t="s">
        <v>201</v>
      </c>
      <c r="D806" s="27" t="s">
        <v>193</v>
      </c>
      <c r="E806" s="28">
        <v>221298</v>
      </c>
    </row>
    <row r="807" spans="1:5" x14ac:dyDescent="0.2">
      <c r="A807" s="25">
        <v>2021</v>
      </c>
      <c r="B807" s="26" t="s">
        <v>52</v>
      </c>
      <c r="C807" s="27" t="s">
        <v>201</v>
      </c>
      <c r="D807" s="27" t="s">
        <v>195</v>
      </c>
      <c r="E807" s="28">
        <v>621</v>
      </c>
    </row>
    <row r="808" spans="1:5" x14ac:dyDescent="0.2">
      <c r="A808" s="25">
        <v>2021</v>
      </c>
      <c r="B808" s="26" t="s">
        <v>52</v>
      </c>
      <c r="C808" s="27" t="s">
        <v>201</v>
      </c>
      <c r="D808" s="27" t="s">
        <v>196</v>
      </c>
      <c r="E808" s="28">
        <v>16580</v>
      </c>
    </row>
    <row r="809" spans="1:5" x14ac:dyDescent="0.2">
      <c r="A809" s="25">
        <v>2021</v>
      </c>
      <c r="B809" s="26" t="s">
        <v>52</v>
      </c>
      <c r="C809" s="27" t="s">
        <v>201</v>
      </c>
      <c r="D809" s="27" t="s">
        <v>197</v>
      </c>
      <c r="E809" s="28">
        <v>216</v>
      </c>
    </row>
    <row r="810" spans="1:5" x14ac:dyDescent="0.2">
      <c r="A810" s="25">
        <v>2021</v>
      </c>
      <c r="B810" s="26" t="s">
        <v>52</v>
      </c>
      <c r="C810" s="27" t="s">
        <v>201</v>
      </c>
      <c r="D810" s="27" t="s">
        <v>199</v>
      </c>
      <c r="E810" s="28">
        <v>8473</v>
      </c>
    </row>
    <row r="811" spans="1:5" x14ac:dyDescent="0.2">
      <c r="A811" s="25">
        <v>2021</v>
      </c>
      <c r="B811" s="26" t="s">
        <v>52</v>
      </c>
      <c r="C811" s="27" t="s">
        <v>202</v>
      </c>
      <c r="D811" s="27" t="s">
        <v>183</v>
      </c>
      <c r="E811" s="28">
        <v>2350554</v>
      </c>
    </row>
    <row r="812" spans="1:5" x14ac:dyDescent="0.2">
      <c r="A812" s="25">
        <v>2021</v>
      </c>
      <c r="B812" s="26" t="s">
        <v>52</v>
      </c>
      <c r="C812" s="27" t="s">
        <v>202</v>
      </c>
      <c r="D812" s="27" t="s">
        <v>191</v>
      </c>
      <c r="E812" s="28">
        <v>1250772</v>
      </c>
    </row>
    <row r="813" spans="1:5" x14ac:dyDescent="0.2">
      <c r="A813" s="25">
        <v>2021</v>
      </c>
      <c r="B813" s="26" t="s">
        <v>52</v>
      </c>
      <c r="C813" s="27" t="s">
        <v>202</v>
      </c>
      <c r="D813" s="27" t="s">
        <v>193</v>
      </c>
      <c r="E813" s="28">
        <v>760377</v>
      </c>
    </row>
    <row r="814" spans="1:5" x14ac:dyDescent="0.2">
      <c r="A814" s="25">
        <v>2021</v>
      </c>
      <c r="B814" s="26" t="s">
        <v>52</v>
      </c>
      <c r="C814" s="27" t="s">
        <v>202</v>
      </c>
      <c r="D814" s="27" t="s">
        <v>194</v>
      </c>
      <c r="E814" s="28">
        <v>185504</v>
      </c>
    </row>
    <row r="815" spans="1:5" x14ac:dyDescent="0.2">
      <c r="A815" s="25">
        <v>2021</v>
      </c>
      <c r="B815" s="26" t="s">
        <v>52</v>
      </c>
      <c r="C815" s="27" t="s">
        <v>202</v>
      </c>
      <c r="D815" s="27" t="s">
        <v>195</v>
      </c>
      <c r="E815" s="28">
        <v>2128</v>
      </c>
    </row>
    <row r="816" spans="1:5" x14ac:dyDescent="0.2">
      <c r="A816" s="25">
        <v>2021</v>
      </c>
      <c r="B816" s="26" t="s">
        <v>52</v>
      </c>
      <c r="C816" s="27" t="s">
        <v>202</v>
      </c>
      <c r="D816" s="27" t="s">
        <v>197</v>
      </c>
      <c r="E816" s="28">
        <v>151773</v>
      </c>
    </row>
    <row r="817" spans="1:5" x14ac:dyDescent="0.2">
      <c r="A817" s="25">
        <v>2021</v>
      </c>
      <c r="B817" s="26" t="s">
        <v>52</v>
      </c>
      <c r="C817" s="27" t="s">
        <v>203</v>
      </c>
      <c r="D817" s="27" t="s">
        <v>183</v>
      </c>
      <c r="E817" s="28">
        <v>32118982</v>
      </c>
    </row>
    <row r="818" spans="1:5" x14ac:dyDescent="0.2">
      <c r="A818" s="25">
        <v>2021</v>
      </c>
      <c r="B818" s="26" t="s">
        <v>52</v>
      </c>
      <c r="C818" s="27" t="s">
        <v>203</v>
      </c>
      <c r="D818" s="27" t="s">
        <v>191</v>
      </c>
      <c r="E818" s="28">
        <v>3923207</v>
      </c>
    </row>
    <row r="819" spans="1:5" x14ac:dyDescent="0.2">
      <c r="A819" s="25">
        <v>2021</v>
      </c>
      <c r="B819" s="26" t="s">
        <v>52</v>
      </c>
      <c r="C819" s="27" t="s">
        <v>203</v>
      </c>
      <c r="D819" s="27" t="s">
        <v>192</v>
      </c>
      <c r="E819" s="28">
        <v>2117149</v>
      </c>
    </row>
    <row r="820" spans="1:5" x14ac:dyDescent="0.2">
      <c r="A820" s="25">
        <v>2021</v>
      </c>
      <c r="B820" s="26" t="s">
        <v>52</v>
      </c>
      <c r="C820" s="27" t="s">
        <v>203</v>
      </c>
      <c r="D820" s="27" t="s">
        <v>193</v>
      </c>
      <c r="E820" s="28">
        <v>9485219</v>
      </c>
    </row>
    <row r="821" spans="1:5" x14ac:dyDescent="0.2">
      <c r="A821" s="25">
        <v>2021</v>
      </c>
      <c r="B821" s="26" t="s">
        <v>52</v>
      </c>
      <c r="C821" s="27" t="s">
        <v>203</v>
      </c>
      <c r="D821" s="27" t="s">
        <v>205</v>
      </c>
      <c r="E821" s="28">
        <v>14993633</v>
      </c>
    </row>
    <row r="822" spans="1:5" x14ac:dyDescent="0.2">
      <c r="A822" s="25">
        <v>2021</v>
      </c>
      <c r="B822" s="26" t="s">
        <v>52</v>
      </c>
      <c r="C822" s="27" t="s">
        <v>203</v>
      </c>
      <c r="D822" s="27" t="s">
        <v>194</v>
      </c>
      <c r="E822" s="28">
        <v>190716</v>
      </c>
    </row>
    <row r="823" spans="1:5" x14ac:dyDescent="0.2">
      <c r="A823" s="25">
        <v>2021</v>
      </c>
      <c r="B823" s="26" t="s">
        <v>52</v>
      </c>
      <c r="C823" s="27" t="s">
        <v>203</v>
      </c>
      <c r="D823" s="27" t="s">
        <v>195</v>
      </c>
      <c r="E823" s="28">
        <v>69402</v>
      </c>
    </row>
    <row r="824" spans="1:5" x14ac:dyDescent="0.2">
      <c r="A824" s="25">
        <v>2021</v>
      </c>
      <c r="B824" s="26" t="s">
        <v>52</v>
      </c>
      <c r="C824" s="27" t="s">
        <v>203</v>
      </c>
      <c r="D824" s="27" t="s">
        <v>196</v>
      </c>
      <c r="E824" s="28">
        <v>607851</v>
      </c>
    </row>
    <row r="825" spans="1:5" x14ac:dyDescent="0.2">
      <c r="A825" s="25">
        <v>2021</v>
      </c>
      <c r="B825" s="26" t="s">
        <v>52</v>
      </c>
      <c r="C825" s="27" t="s">
        <v>203</v>
      </c>
      <c r="D825" s="27" t="s">
        <v>197</v>
      </c>
      <c r="E825" s="28">
        <v>214374</v>
      </c>
    </row>
    <row r="826" spans="1:5" x14ac:dyDescent="0.2">
      <c r="A826" s="25">
        <v>2021</v>
      </c>
      <c r="B826" s="26" t="s">
        <v>52</v>
      </c>
      <c r="C826" s="27" t="s">
        <v>203</v>
      </c>
      <c r="D826" s="27" t="s">
        <v>198</v>
      </c>
      <c r="E826" s="28">
        <v>517431</v>
      </c>
    </row>
    <row r="827" spans="1:5" x14ac:dyDescent="0.2">
      <c r="A827" s="25">
        <v>2021</v>
      </c>
      <c r="B827" s="26" t="s">
        <v>52</v>
      </c>
      <c r="C827" s="27" t="s">
        <v>204</v>
      </c>
      <c r="D827" s="27" t="s">
        <v>183</v>
      </c>
      <c r="E827" s="28">
        <v>3470291</v>
      </c>
    </row>
    <row r="828" spans="1:5" x14ac:dyDescent="0.2">
      <c r="A828" s="25">
        <v>2021</v>
      </c>
      <c r="B828" s="26" t="s">
        <v>52</v>
      </c>
      <c r="C828" s="27" t="s">
        <v>204</v>
      </c>
      <c r="D828" s="27" t="s">
        <v>193</v>
      </c>
      <c r="E828" s="28">
        <v>3462384</v>
      </c>
    </row>
    <row r="829" spans="1:5" x14ac:dyDescent="0.2">
      <c r="A829" s="25">
        <v>2021</v>
      </c>
      <c r="B829" s="26" t="s">
        <v>52</v>
      </c>
      <c r="C829" s="27" t="s">
        <v>204</v>
      </c>
      <c r="D829" s="27" t="s">
        <v>195</v>
      </c>
      <c r="E829" s="28">
        <v>289</v>
      </c>
    </row>
    <row r="830" spans="1:5" x14ac:dyDescent="0.2">
      <c r="A830" s="25">
        <v>2021</v>
      </c>
      <c r="B830" s="26" t="s">
        <v>52</v>
      </c>
      <c r="C830" s="27" t="s">
        <v>204</v>
      </c>
      <c r="D830" s="27" t="s">
        <v>196</v>
      </c>
      <c r="E830" s="28">
        <v>7618</v>
      </c>
    </row>
    <row r="831" spans="1:5" x14ac:dyDescent="0.2">
      <c r="A831" s="25">
        <v>2021</v>
      </c>
      <c r="B831" s="26" t="s">
        <v>50</v>
      </c>
      <c r="C831" s="27" t="s">
        <v>190</v>
      </c>
      <c r="D831" s="27" t="s">
        <v>183</v>
      </c>
      <c r="E831" s="28">
        <v>10908150</v>
      </c>
    </row>
    <row r="832" spans="1:5" x14ac:dyDescent="0.2">
      <c r="A832" s="25">
        <v>2021</v>
      </c>
      <c r="B832" s="26" t="s">
        <v>50</v>
      </c>
      <c r="C832" s="27" t="s">
        <v>190</v>
      </c>
      <c r="D832" s="27" t="s">
        <v>191</v>
      </c>
      <c r="E832" s="28">
        <v>49996</v>
      </c>
    </row>
    <row r="833" spans="1:5" x14ac:dyDescent="0.2">
      <c r="A833" s="25">
        <v>2021</v>
      </c>
      <c r="B833" s="26" t="s">
        <v>50</v>
      </c>
      <c r="C833" s="27" t="s">
        <v>190</v>
      </c>
      <c r="D833" s="27" t="s">
        <v>192</v>
      </c>
      <c r="E833" s="28">
        <v>2540905</v>
      </c>
    </row>
    <row r="834" spans="1:5" x14ac:dyDescent="0.2">
      <c r="A834" s="25">
        <v>2021</v>
      </c>
      <c r="B834" s="26" t="s">
        <v>50</v>
      </c>
      <c r="C834" s="27" t="s">
        <v>190</v>
      </c>
      <c r="D834" s="27" t="s">
        <v>193</v>
      </c>
      <c r="E834" s="28">
        <v>3347672</v>
      </c>
    </row>
    <row r="835" spans="1:5" x14ac:dyDescent="0.2">
      <c r="A835" s="25">
        <v>2021</v>
      </c>
      <c r="B835" s="26" t="s">
        <v>50</v>
      </c>
      <c r="C835" s="27" t="s">
        <v>190</v>
      </c>
      <c r="D835" s="27" t="s">
        <v>194</v>
      </c>
      <c r="E835" s="28">
        <v>267417</v>
      </c>
    </row>
    <row r="836" spans="1:5" x14ac:dyDescent="0.2">
      <c r="A836" s="25">
        <v>2021</v>
      </c>
      <c r="B836" s="26" t="s">
        <v>50</v>
      </c>
      <c r="C836" s="27" t="s">
        <v>190</v>
      </c>
      <c r="D836" s="27" t="s">
        <v>195</v>
      </c>
      <c r="E836" s="28">
        <v>31605</v>
      </c>
    </row>
    <row r="837" spans="1:5" x14ac:dyDescent="0.2">
      <c r="A837" s="25">
        <v>2021</v>
      </c>
      <c r="B837" s="26" t="s">
        <v>50</v>
      </c>
      <c r="C837" s="27" t="s">
        <v>190</v>
      </c>
      <c r="D837" s="27" t="s">
        <v>196</v>
      </c>
      <c r="E837" s="28">
        <v>157564</v>
      </c>
    </row>
    <row r="838" spans="1:5" x14ac:dyDescent="0.2">
      <c r="A838" s="25">
        <v>2021</v>
      </c>
      <c r="B838" s="26" t="s">
        <v>50</v>
      </c>
      <c r="C838" s="27" t="s">
        <v>190</v>
      </c>
      <c r="D838" s="27" t="s">
        <v>197</v>
      </c>
      <c r="E838" s="28">
        <v>103166</v>
      </c>
    </row>
    <row r="839" spans="1:5" x14ac:dyDescent="0.2">
      <c r="A839" s="25">
        <v>2021</v>
      </c>
      <c r="B839" s="26" t="s">
        <v>50</v>
      </c>
      <c r="C839" s="27" t="s">
        <v>190</v>
      </c>
      <c r="D839" s="27" t="s">
        <v>198</v>
      </c>
      <c r="E839" s="28">
        <v>2544197</v>
      </c>
    </row>
    <row r="840" spans="1:5" x14ac:dyDescent="0.2">
      <c r="A840" s="25">
        <v>2021</v>
      </c>
      <c r="B840" s="26" t="s">
        <v>50</v>
      </c>
      <c r="C840" s="27" t="s">
        <v>190</v>
      </c>
      <c r="D840" s="27" t="s">
        <v>199</v>
      </c>
      <c r="E840" s="28">
        <v>1865627</v>
      </c>
    </row>
    <row r="841" spans="1:5" x14ac:dyDescent="0.2">
      <c r="A841" s="25">
        <v>2021</v>
      </c>
      <c r="B841" s="26" t="s">
        <v>50</v>
      </c>
      <c r="C841" s="27" t="s">
        <v>200</v>
      </c>
      <c r="D841" s="27" t="s">
        <v>183</v>
      </c>
      <c r="E841" s="28">
        <v>1573437</v>
      </c>
    </row>
    <row r="842" spans="1:5" x14ac:dyDescent="0.2">
      <c r="A842" s="25">
        <v>2021</v>
      </c>
      <c r="B842" s="26" t="s">
        <v>50</v>
      </c>
      <c r="C842" s="27" t="s">
        <v>200</v>
      </c>
      <c r="D842" s="27" t="s">
        <v>191</v>
      </c>
      <c r="E842" s="28">
        <v>0</v>
      </c>
    </row>
    <row r="843" spans="1:5" x14ac:dyDescent="0.2">
      <c r="A843" s="25">
        <v>2021</v>
      </c>
      <c r="B843" s="26" t="s">
        <v>50</v>
      </c>
      <c r="C843" s="27" t="s">
        <v>200</v>
      </c>
      <c r="D843" s="27" t="s">
        <v>192</v>
      </c>
      <c r="E843" s="28">
        <v>80348</v>
      </c>
    </row>
    <row r="844" spans="1:5" x14ac:dyDescent="0.2">
      <c r="A844" s="25">
        <v>2021</v>
      </c>
      <c r="B844" s="26" t="s">
        <v>50</v>
      </c>
      <c r="C844" s="27" t="s">
        <v>200</v>
      </c>
      <c r="D844" s="27" t="s">
        <v>193</v>
      </c>
      <c r="E844" s="28">
        <v>575374</v>
      </c>
    </row>
    <row r="845" spans="1:5" x14ac:dyDescent="0.2">
      <c r="A845" s="25">
        <v>2021</v>
      </c>
      <c r="B845" s="26" t="s">
        <v>50</v>
      </c>
      <c r="C845" s="27" t="s">
        <v>200</v>
      </c>
      <c r="D845" s="27" t="s">
        <v>194</v>
      </c>
      <c r="E845" s="28">
        <v>129474</v>
      </c>
    </row>
    <row r="846" spans="1:5" x14ac:dyDescent="0.2">
      <c r="A846" s="25">
        <v>2021</v>
      </c>
      <c r="B846" s="26" t="s">
        <v>50</v>
      </c>
      <c r="C846" s="27" t="s">
        <v>200</v>
      </c>
      <c r="D846" s="27" t="s">
        <v>195</v>
      </c>
      <c r="E846" s="28">
        <v>6684</v>
      </c>
    </row>
    <row r="847" spans="1:5" x14ac:dyDescent="0.2">
      <c r="A847" s="25">
        <v>2021</v>
      </c>
      <c r="B847" s="26" t="s">
        <v>50</v>
      </c>
      <c r="C847" s="27" t="s">
        <v>200</v>
      </c>
      <c r="D847" s="27" t="s">
        <v>197</v>
      </c>
      <c r="E847" s="28">
        <v>9181</v>
      </c>
    </row>
    <row r="848" spans="1:5" x14ac:dyDescent="0.2">
      <c r="A848" s="25">
        <v>2021</v>
      </c>
      <c r="B848" s="26" t="s">
        <v>50</v>
      </c>
      <c r="C848" s="27" t="s">
        <v>200</v>
      </c>
      <c r="D848" s="27" t="s">
        <v>199</v>
      </c>
      <c r="E848" s="28">
        <v>772376</v>
      </c>
    </row>
    <row r="849" spans="1:5" x14ac:dyDescent="0.2">
      <c r="A849" s="25">
        <v>2021</v>
      </c>
      <c r="B849" s="26" t="s">
        <v>50</v>
      </c>
      <c r="C849" s="27" t="s">
        <v>201</v>
      </c>
      <c r="D849" s="27" t="s">
        <v>183</v>
      </c>
      <c r="E849" s="28">
        <v>97520</v>
      </c>
    </row>
    <row r="850" spans="1:5" x14ac:dyDescent="0.2">
      <c r="A850" s="25">
        <v>2021</v>
      </c>
      <c r="B850" s="26" t="s">
        <v>50</v>
      </c>
      <c r="C850" s="27" t="s">
        <v>201</v>
      </c>
      <c r="D850" s="27" t="s">
        <v>193</v>
      </c>
      <c r="E850" s="28">
        <v>31163</v>
      </c>
    </row>
    <row r="851" spans="1:5" x14ac:dyDescent="0.2">
      <c r="A851" s="25">
        <v>2021</v>
      </c>
      <c r="B851" s="26" t="s">
        <v>50</v>
      </c>
      <c r="C851" s="27" t="s">
        <v>201</v>
      </c>
      <c r="D851" s="27" t="s">
        <v>194</v>
      </c>
      <c r="E851" s="28">
        <v>35059</v>
      </c>
    </row>
    <row r="852" spans="1:5" x14ac:dyDescent="0.2">
      <c r="A852" s="25">
        <v>2021</v>
      </c>
      <c r="B852" s="26" t="s">
        <v>50</v>
      </c>
      <c r="C852" s="27" t="s">
        <v>201</v>
      </c>
      <c r="D852" s="27" t="s">
        <v>195</v>
      </c>
      <c r="E852" s="28">
        <v>2363</v>
      </c>
    </row>
    <row r="853" spans="1:5" x14ac:dyDescent="0.2">
      <c r="A853" s="25">
        <v>2021</v>
      </c>
      <c r="B853" s="26" t="s">
        <v>50</v>
      </c>
      <c r="C853" s="27" t="s">
        <v>201</v>
      </c>
      <c r="D853" s="27" t="s">
        <v>197</v>
      </c>
      <c r="E853" s="28">
        <v>28935</v>
      </c>
    </row>
    <row r="854" spans="1:5" x14ac:dyDescent="0.2">
      <c r="A854" s="25">
        <v>2021</v>
      </c>
      <c r="B854" s="26" t="s">
        <v>50</v>
      </c>
      <c r="C854" s="27" t="s">
        <v>201</v>
      </c>
      <c r="D854" s="27" t="s">
        <v>199</v>
      </c>
      <c r="E854" s="28">
        <v>0</v>
      </c>
    </row>
    <row r="855" spans="1:5" x14ac:dyDescent="0.2">
      <c r="A855" s="25">
        <v>2021</v>
      </c>
      <c r="B855" s="26" t="s">
        <v>50</v>
      </c>
      <c r="C855" s="27" t="s">
        <v>202</v>
      </c>
      <c r="D855" s="27" t="s">
        <v>183</v>
      </c>
      <c r="E855" s="28">
        <v>432044</v>
      </c>
    </row>
    <row r="856" spans="1:5" x14ac:dyDescent="0.2">
      <c r="A856" s="25">
        <v>2021</v>
      </c>
      <c r="B856" s="26" t="s">
        <v>50</v>
      </c>
      <c r="C856" s="27" t="s">
        <v>202</v>
      </c>
      <c r="D856" s="27" t="s">
        <v>191</v>
      </c>
      <c r="E856" s="28">
        <v>49996</v>
      </c>
    </row>
    <row r="857" spans="1:5" x14ac:dyDescent="0.2">
      <c r="A857" s="25">
        <v>2021</v>
      </c>
      <c r="B857" s="26" t="s">
        <v>50</v>
      </c>
      <c r="C857" s="27" t="s">
        <v>202</v>
      </c>
      <c r="D857" s="27" t="s">
        <v>194</v>
      </c>
      <c r="E857" s="28">
        <v>57271</v>
      </c>
    </row>
    <row r="858" spans="1:5" x14ac:dyDescent="0.2">
      <c r="A858" s="25">
        <v>2021</v>
      </c>
      <c r="B858" s="26" t="s">
        <v>50</v>
      </c>
      <c r="C858" s="27" t="s">
        <v>202</v>
      </c>
      <c r="D858" s="27" t="s">
        <v>195</v>
      </c>
      <c r="E858" s="28">
        <v>13854</v>
      </c>
    </row>
    <row r="859" spans="1:5" x14ac:dyDescent="0.2">
      <c r="A859" s="25">
        <v>2021</v>
      </c>
      <c r="B859" s="26" t="s">
        <v>50</v>
      </c>
      <c r="C859" s="27" t="s">
        <v>202</v>
      </c>
      <c r="D859" s="27" t="s">
        <v>197</v>
      </c>
      <c r="E859" s="28">
        <v>3630</v>
      </c>
    </row>
    <row r="860" spans="1:5" x14ac:dyDescent="0.2">
      <c r="A860" s="25">
        <v>2021</v>
      </c>
      <c r="B860" s="26" t="s">
        <v>50</v>
      </c>
      <c r="C860" s="27" t="s">
        <v>202</v>
      </c>
      <c r="D860" s="27" t="s">
        <v>199</v>
      </c>
      <c r="E860" s="28">
        <v>307293</v>
      </c>
    </row>
    <row r="861" spans="1:5" x14ac:dyDescent="0.2">
      <c r="A861" s="25">
        <v>2021</v>
      </c>
      <c r="B861" s="26" t="s">
        <v>50</v>
      </c>
      <c r="C861" s="27" t="s">
        <v>203</v>
      </c>
      <c r="D861" s="27" t="s">
        <v>183</v>
      </c>
      <c r="E861" s="28">
        <v>8803646</v>
      </c>
    </row>
    <row r="862" spans="1:5" x14ac:dyDescent="0.2">
      <c r="A862" s="25">
        <v>2021</v>
      </c>
      <c r="B862" s="26" t="s">
        <v>50</v>
      </c>
      <c r="C862" s="27" t="s">
        <v>203</v>
      </c>
      <c r="D862" s="27" t="s">
        <v>191</v>
      </c>
      <c r="E862" s="28">
        <v>0</v>
      </c>
    </row>
    <row r="863" spans="1:5" x14ac:dyDescent="0.2">
      <c r="A863" s="25">
        <v>2021</v>
      </c>
      <c r="B863" s="26" t="s">
        <v>50</v>
      </c>
      <c r="C863" s="27" t="s">
        <v>203</v>
      </c>
      <c r="D863" s="27" t="s">
        <v>192</v>
      </c>
      <c r="E863" s="28">
        <v>2459054</v>
      </c>
    </row>
    <row r="864" spans="1:5" x14ac:dyDescent="0.2">
      <c r="A864" s="25">
        <v>2021</v>
      </c>
      <c r="B864" s="26" t="s">
        <v>50</v>
      </c>
      <c r="C864" s="27" t="s">
        <v>203</v>
      </c>
      <c r="D864" s="27" t="s">
        <v>193</v>
      </c>
      <c r="E864" s="28">
        <v>2741136</v>
      </c>
    </row>
    <row r="865" spans="1:5" x14ac:dyDescent="0.2">
      <c r="A865" s="25">
        <v>2021</v>
      </c>
      <c r="B865" s="26" t="s">
        <v>50</v>
      </c>
      <c r="C865" s="27" t="s">
        <v>203</v>
      </c>
      <c r="D865" s="27" t="s">
        <v>194</v>
      </c>
      <c r="E865" s="28">
        <v>45613</v>
      </c>
    </row>
    <row r="866" spans="1:5" x14ac:dyDescent="0.2">
      <c r="A866" s="25">
        <v>2021</v>
      </c>
      <c r="B866" s="26" t="s">
        <v>50</v>
      </c>
      <c r="C866" s="27" t="s">
        <v>203</v>
      </c>
      <c r="D866" s="27" t="s">
        <v>195</v>
      </c>
      <c r="E866" s="28">
        <v>8704</v>
      </c>
    </row>
    <row r="867" spans="1:5" x14ac:dyDescent="0.2">
      <c r="A867" s="25">
        <v>2021</v>
      </c>
      <c r="B867" s="26" t="s">
        <v>50</v>
      </c>
      <c r="C867" s="27" t="s">
        <v>203</v>
      </c>
      <c r="D867" s="27" t="s">
        <v>196</v>
      </c>
      <c r="E867" s="28">
        <v>157564</v>
      </c>
    </row>
    <row r="868" spans="1:5" x14ac:dyDescent="0.2">
      <c r="A868" s="25">
        <v>2021</v>
      </c>
      <c r="B868" s="26" t="s">
        <v>50</v>
      </c>
      <c r="C868" s="27" t="s">
        <v>203</v>
      </c>
      <c r="D868" s="27" t="s">
        <v>197</v>
      </c>
      <c r="E868" s="28">
        <v>61420</v>
      </c>
    </row>
    <row r="869" spans="1:5" x14ac:dyDescent="0.2">
      <c r="A869" s="25">
        <v>2021</v>
      </c>
      <c r="B869" s="26" t="s">
        <v>50</v>
      </c>
      <c r="C869" s="27" t="s">
        <v>203</v>
      </c>
      <c r="D869" s="27" t="s">
        <v>198</v>
      </c>
      <c r="E869" s="28">
        <v>2544197</v>
      </c>
    </row>
    <row r="870" spans="1:5" x14ac:dyDescent="0.2">
      <c r="A870" s="25">
        <v>2021</v>
      </c>
      <c r="B870" s="26" t="s">
        <v>50</v>
      </c>
      <c r="C870" s="27" t="s">
        <v>203</v>
      </c>
      <c r="D870" s="27" t="s">
        <v>199</v>
      </c>
      <c r="E870" s="28">
        <v>785958</v>
      </c>
    </row>
    <row r="871" spans="1:5" x14ac:dyDescent="0.2">
      <c r="A871" s="25">
        <v>2021</v>
      </c>
      <c r="B871" s="26" t="s">
        <v>50</v>
      </c>
      <c r="C871" s="27" t="s">
        <v>204</v>
      </c>
      <c r="D871" s="27" t="s">
        <v>183</v>
      </c>
      <c r="E871" s="28">
        <v>1503</v>
      </c>
    </row>
    <row r="872" spans="1:5" x14ac:dyDescent="0.2">
      <c r="A872" s="25">
        <v>2021</v>
      </c>
      <c r="B872" s="26" t="s">
        <v>50</v>
      </c>
      <c r="C872" s="27" t="s">
        <v>204</v>
      </c>
      <c r="D872" s="27" t="s">
        <v>192</v>
      </c>
      <c r="E872" s="28">
        <v>1503</v>
      </c>
    </row>
    <row r="873" spans="1:5" x14ac:dyDescent="0.2">
      <c r="A873" s="25">
        <v>2021</v>
      </c>
      <c r="B873" s="26" t="s">
        <v>58</v>
      </c>
      <c r="C873" s="27" t="s">
        <v>190</v>
      </c>
      <c r="D873" s="27" t="s">
        <v>183</v>
      </c>
      <c r="E873" s="28">
        <v>115513130</v>
      </c>
    </row>
    <row r="874" spans="1:5" x14ac:dyDescent="0.2">
      <c r="A874" s="25">
        <v>2021</v>
      </c>
      <c r="B874" s="26" t="s">
        <v>58</v>
      </c>
      <c r="C874" s="27" t="s">
        <v>190</v>
      </c>
      <c r="D874" s="27" t="s">
        <v>191</v>
      </c>
      <c r="E874" s="28">
        <v>37053903</v>
      </c>
    </row>
    <row r="875" spans="1:5" x14ac:dyDescent="0.2">
      <c r="A875" s="25">
        <v>2021</v>
      </c>
      <c r="B875" s="26" t="s">
        <v>58</v>
      </c>
      <c r="C875" s="27" t="s">
        <v>190</v>
      </c>
      <c r="D875" s="27" t="s">
        <v>207</v>
      </c>
      <c r="E875" s="28">
        <v>-715146</v>
      </c>
    </row>
    <row r="876" spans="1:5" x14ac:dyDescent="0.2">
      <c r="A876" s="25">
        <v>2021</v>
      </c>
      <c r="B876" s="26" t="s">
        <v>58</v>
      </c>
      <c r="C876" s="27" t="s">
        <v>190</v>
      </c>
      <c r="D876" s="27" t="s">
        <v>192</v>
      </c>
      <c r="E876" s="28">
        <v>1339764</v>
      </c>
    </row>
    <row r="877" spans="1:5" x14ac:dyDescent="0.2">
      <c r="A877" s="25">
        <v>2021</v>
      </c>
      <c r="B877" s="26" t="s">
        <v>58</v>
      </c>
      <c r="C877" s="27" t="s">
        <v>190</v>
      </c>
      <c r="D877" s="27" t="s">
        <v>193</v>
      </c>
      <c r="E877" s="28">
        <v>30512718</v>
      </c>
    </row>
    <row r="878" spans="1:5" x14ac:dyDescent="0.2">
      <c r="A878" s="25">
        <v>2021</v>
      </c>
      <c r="B878" s="26" t="s">
        <v>58</v>
      </c>
      <c r="C878" s="27" t="s">
        <v>190</v>
      </c>
      <c r="D878" s="27" t="s">
        <v>205</v>
      </c>
      <c r="E878" s="28">
        <v>34338319</v>
      </c>
    </row>
    <row r="879" spans="1:5" x14ac:dyDescent="0.2">
      <c r="A879" s="25">
        <v>2021</v>
      </c>
      <c r="B879" s="26" t="s">
        <v>58</v>
      </c>
      <c r="C879" s="27" t="s">
        <v>190</v>
      </c>
      <c r="D879" s="27" t="s">
        <v>206</v>
      </c>
      <c r="E879" s="28">
        <v>1201754</v>
      </c>
    </row>
    <row r="880" spans="1:5" x14ac:dyDescent="0.2">
      <c r="A880" s="25">
        <v>2021</v>
      </c>
      <c r="B880" s="26" t="s">
        <v>58</v>
      </c>
      <c r="C880" s="27" t="s">
        <v>190</v>
      </c>
      <c r="D880" s="27" t="s">
        <v>194</v>
      </c>
      <c r="E880" s="28">
        <v>143008</v>
      </c>
    </row>
    <row r="881" spans="1:5" x14ac:dyDescent="0.2">
      <c r="A881" s="25">
        <v>2021</v>
      </c>
      <c r="B881" s="26" t="s">
        <v>58</v>
      </c>
      <c r="C881" s="27" t="s">
        <v>190</v>
      </c>
      <c r="D881" s="27" t="s">
        <v>195</v>
      </c>
      <c r="E881" s="28">
        <v>1149522</v>
      </c>
    </row>
    <row r="882" spans="1:5" x14ac:dyDescent="0.2">
      <c r="A882" s="25">
        <v>2021</v>
      </c>
      <c r="B882" s="26" t="s">
        <v>58</v>
      </c>
      <c r="C882" s="27" t="s">
        <v>190</v>
      </c>
      <c r="D882" s="27" t="s">
        <v>196</v>
      </c>
      <c r="E882" s="28">
        <v>423805</v>
      </c>
    </row>
    <row r="883" spans="1:5" x14ac:dyDescent="0.2">
      <c r="A883" s="25">
        <v>2021</v>
      </c>
      <c r="B883" s="26" t="s">
        <v>58</v>
      </c>
      <c r="C883" s="27" t="s">
        <v>190</v>
      </c>
      <c r="D883" s="27" t="s">
        <v>197</v>
      </c>
      <c r="E883" s="28">
        <v>907355</v>
      </c>
    </row>
    <row r="884" spans="1:5" x14ac:dyDescent="0.2">
      <c r="A884" s="25">
        <v>2021</v>
      </c>
      <c r="B884" s="26" t="s">
        <v>58</v>
      </c>
      <c r="C884" s="27" t="s">
        <v>190</v>
      </c>
      <c r="D884" s="27" t="s">
        <v>198</v>
      </c>
      <c r="E884" s="28">
        <v>7696887</v>
      </c>
    </row>
    <row r="885" spans="1:5" x14ac:dyDescent="0.2">
      <c r="A885" s="25">
        <v>2021</v>
      </c>
      <c r="B885" s="26" t="s">
        <v>58</v>
      </c>
      <c r="C885" s="27" t="s">
        <v>190</v>
      </c>
      <c r="D885" s="27" t="s">
        <v>199</v>
      </c>
      <c r="E885" s="28">
        <v>1461241</v>
      </c>
    </row>
    <row r="886" spans="1:5" x14ac:dyDescent="0.2">
      <c r="A886" s="25">
        <v>2021</v>
      </c>
      <c r="B886" s="26" t="s">
        <v>58</v>
      </c>
      <c r="C886" s="27" t="s">
        <v>200</v>
      </c>
      <c r="D886" s="27" t="s">
        <v>183</v>
      </c>
      <c r="E886" s="28">
        <v>1398691</v>
      </c>
    </row>
    <row r="887" spans="1:5" x14ac:dyDescent="0.2">
      <c r="A887" s="25">
        <v>2021</v>
      </c>
      <c r="B887" s="26" t="s">
        <v>58</v>
      </c>
      <c r="C887" s="27" t="s">
        <v>200</v>
      </c>
      <c r="D887" s="27" t="s">
        <v>191</v>
      </c>
      <c r="E887" s="28">
        <v>2292</v>
      </c>
    </row>
    <row r="888" spans="1:5" x14ac:dyDescent="0.2">
      <c r="A888" s="25">
        <v>2021</v>
      </c>
      <c r="B888" s="26" t="s">
        <v>58</v>
      </c>
      <c r="C888" s="27" t="s">
        <v>200</v>
      </c>
      <c r="D888" s="27" t="s">
        <v>192</v>
      </c>
      <c r="E888" s="28">
        <v>10759</v>
      </c>
    </row>
    <row r="889" spans="1:5" x14ac:dyDescent="0.2">
      <c r="A889" s="25">
        <v>2021</v>
      </c>
      <c r="B889" s="26" t="s">
        <v>58</v>
      </c>
      <c r="C889" s="27" t="s">
        <v>200</v>
      </c>
      <c r="D889" s="27" t="s">
        <v>193</v>
      </c>
      <c r="E889" s="28">
        <v>597639</v>
      </c>
    </row>
    <row r="890" spans="1:5" x14ac:dyDescent="0.2">
      <c r="A890" s="25">
        <v>2021</v>
      </c>
      <c r="B890" s="26" t="s">
        <v>58</v>
      </c>
      <c r="C890" s="27" t="s">
        <v>200</v>
      </c>
      <c r="D890" s="27" t="s">
        <v>194</v>
      </c>
      <c r="E890" s="28">
        <v>15623</v>
      </c>
    </row>
    <row r="891" spans="1:5" x14ac:dyDescent="0.2">
      <c r="A891" s="25">
        <v>2021</v>
      </c>
      <c r="B891" s="26" t="s">
        <v>58</v>
      </c>
      <c r="C891" s="27" t="s">
        <v>200</v>
      </c>
      <c r="D891" s="27" t="s">
        <v>195</v>
      </c>
      <c r="E891" s="28">
        <v>152465</v>
      </c>
    </row>
    <row r="892" spans="1:5" x14ac:dyDescent="0.2">
      <c r="A892" s="25">
        <v>2021</v>
      </c>
      <c r="B892" s="26" t="s">
        <v>58</v>
      </c>
      <c r="C892" s="27" t="s">
        <v>200</v>
      </c>
      <c r="D892" s="27" t="s">
        <v>197</v>
      </c>
      <c r="E892" s="28">
        <v>1552</v>
      </c>
    </row>
    <row r="893" spans="1:5" x14ac:dyDescent="0.2">
      <c r="A893" s="25">
        <v>2021</v>
      </c>
      <c r="B893" s="26" t="s">
        <v>58</v>
      </c>
      <c r="C893" s="27" t="s">
        <v>200</v>
      </c>
      <c r="D893" s="27" t="s">
        <v>199</v>
      </c>
      <c r="E893" s="28">
        <v>618362</v>
      </c>
    </row>
    <row r="894" spans="1:5" x14ac:dyDescent="0.2">
      <c r="A894" s="25">
        <v>2021</v>
      </c>
      <c r="B894" s="26" t="s">
        <v>58</v>
      </c>
      <c r="C894" s="27" t="s">
        <v>201</v>
      </c>
      <c r="D894" s="27" t="s">
        <v>183</v>
      </c>
      <c r="E894" s="28">
        <v>676502</v>
      </c>
    </row>
    <row r="895" spans="1:5" x14ac:dyDescent="0.2">
      <c r="A895" s="25">
        <v>2021</v>
      </c>
      <c r="B895" s="26" t="s">
        <v>58</v>
      </c>
      <c r="C895" s="27" t="s">
        <v>201</v>
      </c>
      <c r="D895" s="27" t="s">
        <v>191</v>
      </c>
      <c r="E895" s="28">
        <v>0</v>
      </c>
    </row>
    <row r="896" spans="1:5" x14ac:dyDescent="0.2">
      <c r="A896" s="25">
        <v>2021</v>
      </c>
      <c r="B896" s="26" t="s">
        <v>58</v>
      </c>
      <c r="C896" s="27" t="s">
        <v>201</v>
      </c>
      <c r="D896" s="27" t="s">
        <v>193</v>
      </c>
      <c r="E896" s="28">
        <v>572984</v>
      </c>
    </row>
    <row r="897" spans="1:5" x14ac:dyDescent="0.2">
      <c r="A897" s="25">
        <v>2021</v>
      </c>
      <c r="B897" s="26" t="s">
        <v>58</v>
      </c>
      <c r="C897" s="27" t="s">
        <v>201</v>
      </c>
      <c r="D897" s="27" t="s">
        <v>194</v>
      </c>
      <c r="E897" s="28">
        <v>55588</v>
      </c>
    </row>
    <row r="898" spans="1:5" x14ac:dyDescent="0.2">
      <c r="A898" s="25">
        <v>2021</v>
      </c>
      <c r="B898" s="26" t="s">
        <v>58</v>
      </c>
      <c r="C898" s="27" t="s">
        <v>201</v>
      </c>
      <c r="D898" s="27" t="s">
        <v>195</v>
      </c>
      <c r="E898" s="28">
        <v>2320</v>
      </c>
    </row>
    <row r="899" spans="1:5" x14ac:dyDescent="0.2">
      <c r="A899" s="25">
        <v>2021</v>
      </c>
      <c r="B899" s="26" t="s">
        <v>58</v>
      </c>
      <c r="C899" s="27" t="s">
        <v>201</v>
      </c>
      <c r="D899" s="27" t="s">
        <v>196</v>
      </c>
      <c r="E899" s="28">
        <v>128</v>
      </c>
    </row>
    <row r="900" spans="1:5" x14ac:dyDescent="0.2">
      <c r="A900" s="25">
        <v>2021</v>
      </c>
      <c r="B900" s="26" t="s">
        <v>58</v>
      </c>
      <c r="C900" s="27" t="s">
        <v>201</v>
      </c>
      <c r="D900" s="27" t="s">
        <v>197</v>
      </c>
      <c r="E900" s="28">
        <v>45482</v>
      </c>
    </row>
    <row r="901" spans="1:5" x14ac:dyDescent="0.2">
      <c r="A901" s="25">
        <v>2021</v>
      </c>
      <c r="B901" s="26" t="s">
        <v>58</v>
      </c>
      <c r="C901" s="27" t="s">
        <v>201</v>
      </c>
      <c r="D901" s="27" t="s">
        <v>199</v>
      </c>
      <c r="E901" s="28">
        <v>0</v>
      </c>
    </row>
    <row r="902" spans="1:5" x14ac:dyDescent="0.2">
      <c r="A902" s="25">
        <v>2021</v>
      </c>
      <c r="B902" s="26" t="s">
        <v>58</v>
      </c>
      <c r="C902" s="27" t="s">
        <v>202</v>
      </c>
      <c r="D902" s="27" t="s">
        <v>183</v>
      </c>
      <c r="E902" s="28">
        <v>12062068</v>
      </c>
    </row>
    <row r="903" spans="1:5" x14ac:dyDescent="0.2">
      <c r="A903" s="25">
        <v>2021</v>
      </c>
      <c r="B903" s="26" t="s">
        <v>58</v>
      </c>
      <c r="C903" s="27" t="s">
        <v>202</v>
      </c>
      <c r="D903" s="27" t="s">
        <v>191</v>
      </c>
      <c r="E903" s="28">
        <v>341252</v>
      </c>
    </row>
    <row r="904" spans="1:5" x14ac:dyDescent="0.2">
      <c r="A904" s="25">
        <v>2021</v>
      </c>
      <c r="B904" s="26" t="s">
        <v>58</v>
      </c>
      <c r="C904" s="27" t="s">
        <v>202</v>
      </c>
      <c r="D904" s="27" t="s">
        <v>193</v>
      </c>
      <c r="E904" s="28">
        <v>10474056</v>
      </c>
    </row>
    <row r="905" spans="1:5" x14ac:dyDescent="0.2">
      <c r="A905" s="25">
        <v>2021</v>
      </c>
      <c r="B905" s="26" t="s">
        <v>58</v>
      </c>
      <c r="C905" s="27" t="s">
        <v>202</v>
      </c>
      <c r="D905" s="27" t="s">
        <v>206</v>
      </c>
      <c r="E905" s="28">
        <v>1190076</v>
      </c>
    </row>
    <row r="906" spans="1:5" x14ac:dyDescent="0.2">
      <c r="A906" s="25">
        <v>2021</v>
      </c>
      <c r="B906" s="26" t="s">
        <v>58</v>
      </c>
      <c r="C906" s="27" t="s">
        <v>202</v>
      </c>
      <c r="D906" s="27" t="s">
        <v>194</v>
      </c>
      <c r="E906" s="28">
        <v>9834</v>
      </c>
    </row>
    <row r="907" spans="1:5" x14ac:dyDescent="0.2">
      <c r="A907" s="25">
        <v>2021</v>
      </c>
      <c r="B907" s="26" t="s">
        <v>58</v>
      </c>
      <c r="C907" s="27" t="s">
        <v>202</v>
      </c>
      <c r="D907" s="27" t="s">
        <v>195</v>
      </c>
      <c r="E907" s="28">
        <v>0</v>
      </c>
    </row>
    <row r="908" spans="1:5" x14ac:dyDescent="0.2">
      <c r="A908" s="25">
        <v>2021</v>
      </c>
      <c r="B908" s="26" t="s">
        <v>58</v>
      </c>
      <c r="C908" s="27" t="s">
        <v>202</v>
      </c>
      <c r="D908" s="27" t="s">
        <v>197</v>
      </c>
      <c r="E908" s="28">
        <v>9596</v>
      </c>
    </row>
    <row r="909" spans="1:5" x14ac:dyDescent="0.2">
      <c r="A909" s="25">
        <v>2021</v>
      </c>
      <c r="B909" s="26" t="s">
        <v>58</v>
      </c>
      <c r="C909" s="27" t="s">
        <v>202</v>
      </c>
      <c r="D909" s="27" t="s">
        <v>199</v>
      </c>
      <c r="E909" s="28">
        <v>37254</v>
      </c>
    </row>
    <row r="910" spans="1:5" x14ac:dyDescent="0.2">
      <c r="A910" s="25">
        <v>2021</v>
      </c>
      <c r="B910" s="26" t="s">
        <v>58</v>
      </c>
      <c r="C910" s="27" t="s">
        <v>203</v>
      </c>
      <c r="D910" s="27" t="s">
        <v>183</v>
      </c>
      <c r="E910" s="28">
        <v>19924161</v>
      </c>
    </row>
    <row r="911" spans="1:5" x14ac:dyDescent="0.2">
      <c r="A911" s="25">
        <v>2021</v>
      </c>
      <c r="B911" s="26" t="s">
        <v>58</v>
      </c>
      <c r="C911" s="27" t="s">
        <v>203</v>
      </c>
      <c r="D911" s="27" t="s">
        <v>192</v>
      </c>
      <c r="E911" s="28">
        <v>66659</v>
      </c>
    </row>
    <row r="912" spans="1:5" x14ac:dyDescent="0.2">
      <c r="A912" s="25">
        <v>2021</v>
      </c>
      <c r="B912" s="26" t="s">
        <v>58</v>
      </c>
      <c r="C912" s="27" t="s">
        <v>203</v>
      </c>
      <c r="D912" s="27" t="s">
        <v>193</v>
      </c>
      <c r="E912" s="28">
        <v>7096289</v>
      </c>
    </row>
    <row r="913" spans="1:5" x14ac:dyDescent="0.2">
      <c r="A913" s="25">
        <v>2021</v>
      </c>
      <c r="B913" s="26" t="s">
        <v>58</v>
      </c>
      <c r="C913" s="27" t="s">
        <v>203</v>
      </c>
      <c r="D913" s="27" t="s">
        <v>205</v>
      </c>
      <c r="E913" s="28">
        <v>7014799</v>
      </c>
    </row>
    <row r="914" spans="1:5" x14ac:dyDescent="0.2">
      <c r="A914" s="25">
        <v>2021</v>
      </c>
      <c r="B914" s="26" t="s">
        <v>58</v>
      </c>
      <c r="C914" s="27" t="s">
        <v>203</v>
      </c>
      <c r="D914" s="27" t="s">
        <v>194</v>
      </c>
      <c r="E914" s="28">
        <v>62047</v>
      </c>
    </row>
    <row r="915" spans="1:5" x14ac:dyDescent="0.2">
      <c r="A915" s="25">
        <v>2021</v>
      </c>
      <c r="B915" s="26" t="s">
        <v>58</v>
      </c>
      <c r="C915" s="27" t="s">
        <v>203</v>
      </c>
      <c r="D915" s="27" t="s">
        <v>195</v>
      </c>
      <c r="E915" s="28">
        <v>0</v>
      </c>
    </row>
    <row r="916" spans="1:5" x14ac:dyDescent="0.2">
      <c r="A916" s="25">
        <v>2021</v>
      </c>
      <c r="B916" s="26" t="s">
        <v>58</v>
      </c>
      <c r="C916" s="27" t="s">
        <v>203</v>
      </c>
      <c r="D916" s="27" t="s">
        <v>196</v>
      </c>
      <c r="E916" s="28">
        <v>338365</v>
      </c>
    </row>
    <row r="917" spans="1:5" x14ac:dyDescent="0.2">
      <c r="A917" s="25">
        <v>2021</v>
      </c>
      <c r="B917" s="26" t="s">
        <v>58</v>
      </c>
      <c r="C917" s="27" t="s">
        <v>203</v>
      </c>
      <c r="D917" s="27" t="s">
        <v>197</v>
      </c>
      <c r="E917" s="28">
        <v>850726</v>
      </c>
    </row>
    <row r="918" spans="1:5" x14ac:dyDescent="0.2">
      <c r="A918" s="25">
        <v>2021</v>
      </c>
      <c r="B918" s="26" t="s">
        <v>58</v>
      </c>
      <c r="C918" s="27" t="s">
        <v>203</v>
      </c>
      <c r="D918" s="27" t="s">
        <v>198</v>
      </c>
      <c r="E918" s="28">
        <v>3689652</v>
      </c>
    </row>
    <row r="919" spans="1:5" x14ac:dyDescent="0.2">
      <c r="A919" s="25">
        <v>2021</v>
      </c>
      <c r="B919" s="26" t="s">
        <v>58</v>
      </c>
      <c r="C919" s="27" t="s">
        <v>203</v>
      </c>
      <c r="D919" s="27" t="s">
        <v>199</v>
      </c>
      <c r="E919" s="28">
        <v>805626</v>
      </c>
    </row>
    <row r="920" spans="1:5" x14ac:dyDescent="0.2">
      <c r="A920" s="25">
        <v>2021</v>
      </c>
      <c r="B920" s="26" t="s">
        <v>58</v>
      </c>
      <c r="C920" s="27" t="s">
        <v>204</v>
      </c>
      <c r="D920" s="27" t="s">
        <v>183</v>
      </c>
      <c r="E920" s="28">
        <v>81451708</v>
      </c>
    </row>
    <row r="921" spans="1:5" x14ac:dyDescent="0.2">
      <c r="A921" s="25">
        <v>2021</v>
      </c>
      <c r="B921" s="26" t="s">
        <v>58</v>
      </c>
      <c r="C921" s="27" t="s">
        <v>204</v>
      </c>
      <c r="D921" s="27" t="s">
        <v>191</v>
      </c>
      <c r="E921" s="28">
        <v>36710359</v>
      </c>
    </row>
    <row r="922" spans="1:5" x14ac:dyDescent="0.2">
      <c r="A922" s="25">
        <v>2021</v>
      </c>
      <c r="B922" s="26" t="s">
        <v>58</v>
      </c>
      <c r="C922" s="27" t="s">
        <v>204</v>
      </c>
      <c r="D922" s="27" t="s">
        <v>207</v>
      </c>
      <c r="E922" s="28">
        <v>-715146</v>
      </c>
    </row>
    <row r="923" spans="1:5" x14ac:dyDescent="0.2">
      <c r="A923" s="25">
        <v>2021</v>
      </c>
      <c r="B923" s="26" t="s">
        <v>58</v>
      </c>
      <c r="C923" s="27" t="s">
        <v>204</v>
      </c>
      <c r="D923" s="27" t="s">
        <v>192</v>
      </c>
      <c r="E923" s="28">
        <v>1262346</v>
      </c>
    </row>
    <row r="924" spans="1:5" x14ac:dyDescent="0.2">
      <c r="A924" s="25">
        <v>2021</v>
      </c>
      <c r="B924" s="26" t="s">
        <v>58</v>
      </c>
      <c r="C924" s="27" t="s">
        <v>204</v>
      </c>
      <c r="D924" s="27" t="s">
        <v>193</v>
      </c>
      <c r="E924" s="28">
        <v>11771750</v>
      </c>
    </row>
    <row r="925" spans="1:5" x14ac:dyDescent="0.2">
      <c r="A925" s="25">
        <v>2021</v>
      </c>
      <c r="B925" s="26" t="s">
        <v>58</v>
      </c>
      <c r="C925" s="27" t="s">
        <v>204</v>
      </c>
      <c r="D925" s="27" t="s">
        <v>205</v>
      </c>
      <c r="E925" s="28">
        <v>27323520</v>
      </c>
    </row>
    <row r="926" spans="1:5" x14ac:dyDescent="0.2">
      <c r="A926" s="25">
        <v>2021</v>
      </c>
      <c r="B926" s="26" t="s">
        <v>58</v>
      </c>
      <c r="C926" s="27" t="s">
        <v>204</v>
      </c>
      <c r="D926" s="27" t="s">
        <v>206</v>
      </c>
      <c r="E926" s="28">
        <v>11678</v>
      </c>
    </row>
    <row r="927" spans="1:5" x14ac:dyDescent="0.2">
      <c r="A927" s="25">
        <v>2021</v>
      </c>
      <c r="B927" s="26" t="s">
        <v>58</v>
      </c>
      <c r="C927" s="27" t="s">
        <v>204</v>
      </c>
      <c r="D927" s="27" t="s">
        <v>194</v>
      </c>
      <c r="E927" s="28">
        <v>-83</v>
      </c>
    </row>
    <row r="928" spans="1:5" x14ac:dyDescent="0.2">
      <c r="A928" s="25">
        <v>2021</v>
      </c>
      <c r="B928" s="26" t="s">
        <v>58</v>
      </c>
      <c r="C928" s="27" t="s">
        <v>204</v>
      </c>
      <c r="D928" s="27" t="s">
        <v>195</v>
      </c>
      <c r="E928" s="28">
        <v>994737</v>
      </c>
    </row>
    <row r="929" spans="1:5" x14ac:dyDescent="0.2">
      <c r="A929" s="25">
        <v>2021</v>
      </c>
      <c r="B929" s="26" t="s">
        <v>58</v>
      </c>
      <c r="C929" s="27" t="s">
        <v>204</v>
      </c>
      <c r="D929" s="27" t="s">
        <v>196</v>
      </c>
      <c r="E929" s="28">
        <v>85312</v>
      </c>
    </row>
    <row r="930" spans="1:5" x14ac:dyDescent="0.2">
      <c r="A930" s="25">
        <v>2021</v>
      </c>
      <c r="B930" s="26" t="s">
        <v>58</v>
      </c>
      <c r="C930" s="27" t="s">
        <v>204</v>
      </c>
      <c r="D930" s="27" t="s">
        <v>198</v>
      </c>
      <c r="E930" s="28">
        <v>4007235</v>
      </c>
    </row>
    <row r="931" spans="1:5" x14ac:dyDescent="0.2">
      <c r="A931" s="25">
        <v>2021</v>
      </c>
      <c r="B931" s="26" t="s">
        <v>60</v>
      </c>
      <c r="C931" s="27" t="s">
        <v>190</v>
      </c>
      <c r="D931" s="27" t="s">
        <v>183</v>
      </c>
      <c r="E931" s="28">
        <v>59195769</v>
      </c>
    </row>
    <row r="932" spans="1:5" x14ac:dyDescent="0.2">
      <c r="A932" s="25">
        <v>2021</v>
      </c>
      <c r="B932" s="26" t="s">
        <v>60</v>
      </c>
      <c r="C932" s="27" t="s">
        <v>190</v>
      </c>
      <c r="D932" s="27" t="s">
        <v>191</v>
      </c>
      <c r="E932" s="28">
        <v>15764275</v>
      </c>
    </row>
    <row r="933" spans="1:5" x14ac:dyDescent="0.2">
      <c r="A933" s="25">
        <v>2021</v>
      </c>
      <c r="B933" s="26" t="s">
        <v>60</v>
      </c>
      <c r="C933" s="27" t="s">
        <v>190</v>
      </c>
      <c r="D933" s="27" t="s">
        <v>192</v>
      </c>
      <c r="E933" s="28">
        <v>679125</v>
      </c>
    </row>
    <row r="934" spans="1:5" x14ac:dyDescent="0.2">
      <c r="A934" s="25">
        <v>2021</v>
      </c>
      <c r="B934" s="26" t="s">
        <v>60</v>
      </c>
      <c r="C934" s="27" t="s">
        <v>190</v>
      </c>
      <c r="D934" s="27" t="s">
        <v>193</v>
      </c>
      <c r="E934" s="28">
        <v>12790625</v>
      </c>
    </row>
    <row r="935" spans="1:5" x14ac:dyDescent="0.2">
      <c r="A935" s="25">
        <v>2021</v>
      </c>
      <c r="B935" s="26" t="s">
        <v>60</v>
      </c>
      <c r="C935" s="27" t="s">
        <v>190</v>
      </c>
      <c r="D935" s="27" t="s">
        <v>205</v>
      </c>
      <c r="E935" s="28">
        <v>14122771</v>
      </c>
    </row>
    <row r="936" spans="1:5" x14ac:dyDescent="0.2">
      <c r="A936" s="25">
        <v>2021</v>
      </c>
      <c r="B936" s="26" t="s">
        <v>60</v>
      </c>
      <c r="C936" s="27" t="s">
        <v>190</v>
      </c>
      <c r="D936" s="27" t="s">
        <v>194</v>
      </c>
      <c r="E936" s="28">
        <v>313214</v>
      </c>
    </row>
    <row r="937" spans="1:5" x14ac:dyDescent="0.2">
      <c r="A937" s="25">
        <v>2021</v>
      </c>
      <c r="B937" s="26" t="s">
        <v>60</v>
      </c>
      <c r="C937" s="27" t="s">
        <v>190</v>
      </c>
      <c r="D937" s="27" t="s">
        <v>195</v>
      </c>
      <c r="E937" s="28">
        <v>105131</v>
      </c>
    </row>
    <row r="938" spans="1:5" x14ac:dyDescent="0.2">
      <c r="A938" s="25">
        <v>2021</v>
      </c>
      <c r="B938" s="26" t="s">
        <v>60</v>
      </c>
      <c r="C938" s="27" t="s">
        <v>190</v>
      </c>
      <c r="D938" s="27" t="s">
        <v>196</v>
      </c>
      <c r="E938" s="28">
        <v>1893473</v>
      </c>
    </row>
    <row r="939" spans="1:5" x14ac:dyDescent="0.2">
      <c r="A939" s="25">
        <v>2021</v>
      </c>
      <c r="B939" s="26" t="s">
        <v>60</v>
      </c>
      <c r="C939" s="27" t="s">
        <v>190</v>
      </c>
      <c r="D939" s="27" t="s">
        <v>197</v>
      </c>
      <c r="E939" s="28">
        <v>313623</v>
      </c>
    </row>
    <row r="940" spans="1:5" x14ac:dyDescent="0.2">
      <c r="A940" s="25">
        <v>2021</v>
      </c>
      <c r="B940" s="26" t="s">
        <v>60</v>
      </c>
      <c r="C940" s="27" t="s">
        <v>190</v>
      </c>
      <c r="D940" s="27" t="s">
        <v>198</v>
      </c>
      <c r="E940" s="28">
        <v>12271314</v>
      </c>
    </row>
    <row r="941" spans="1:5" x14ac:dyDescent="0.2">
      <c r="A941" s="25">
        <v>2021</v>
      </c>
      <c r="B941" s="26" t="s">
        <v>60</v>
      </c>
      <c r="C941" s="27" t="s">
        <v>190</v>
      </c>
      <c r="D941" s="27" t="s">
        <v>199</v>
      </c>
      <c r="E941" s="28">
        <v>942219</v>
      </c>
    </row>
    <row r="942" spans="1:5" x14ac:dyDescent="0.2">
      <c r="A942" s="25">
        <v>2021</v>
      </c>
      <c r="B942" s="26" t="s">
        <v>60</v>
      </c>
      <c r="C942" s="27" t="s">
        <v>200</v>
      </c>
      <c r="D942" s="27" t="s">
        <v>183</v>
      </c>
      <c r="E942" s="28">
        <v>1007329</v>
      </c>
    </row>
    <row r="943" spans="1:5" x14ac:dyDescent="0.2">
      <c r="A943" s="25">
        <v>2021</v>
      </c>
      <c r="B943" s="26" t="s">
        <v>60</v>
      </c>
      <c r="C943" s="27" t="s">
        <v>200</v>
      </c>
      <c r="D943" s="27" t="s">
        <v>191</v>
      </c>
      <c r="E943" s="28">
        <v>133683</v>
      </c>
    </row>
    <row r="944" spans="1:5" x14ac:dyDescent="0.2">
      <c r="A944" s="25">
        <v>2021</v>
      </c>
      <c r="B944" s="26" t="s">
        <v>60</v>
      </c>
      <c r="C944" s="27" t="s">
        <v>200</v>
      </c>
      <c r="D944" s="27" t="s">
        <v>192</v>
      </c>
      <c r="E944" s="28">
        <v>50877</v>
      </c>
    </row>
    <row r="945" spans="1:5" x14ac:dyDescent="0.2">
      <c r="A945" s="25">
        <v>2021</v>
      </c>
      <c r="B945" s="26" t="s">
        <v>60</v>
      </c>
      <c r="C945" s="27" t="s">
        <v>200</v>
      </c>
      <c r="D945" s="27" t="s">
        <v>193</v>
      </c>
      <c r="E945" s="28">
        <v>131272</v>
      </c>
    </row>
    <row r="946" spans="1:5" x14ac:dyDescent="0.2">
      <c r="A946" s="25">
        <v>2021</v>
      </c>
      <c r="B946" s="26" t="s">
        <v>60</v>
      </c>
      <c r="C946" s="27" t="s">
        <v>200</v>
      </c>
      <c r="D946" s="27" t="s">
        <v>195</v>
      </c>
      <c r="E946" s="28">
        <v>1789</v>
      </c>
    </row>
    <row r="947" spans="1:5" x14ac:dyDescent="0.2">
      <c r="A947" s="25">
        <v>2021</v>
      </c>
      <c r="B947" s="26" t="s">
        <v>60</v>
      </c>
      <c r="C947" s="27" t="s">
        <v>200</v>
      </c>
      <c r="D947" s="27" t="s">
        <v>197</v>
      </c>
      <c r="E947" s="28">
        <v>5247</v>
      </c>
    </row>
    <row r="948" spans="1:5" x14ac:dyDescent="0.2">
      <c r="A948" s="25">
        <v>2021</v>
      </c>
      <c r="B948" s="26" t="s">
        <v>60</v>
      </c>
      <c r="C948" s="27" t="s">
        <v>200</v>
      </c>
      <c r="D948" s="27" t="s">
        <v>199</v>
      </c>
      <c r="E948" s="28">
        <v>684462</v>
      </c>
    </row>
    <row r="949" spans="1:5" x14ac:dyDescent="0.2">
      <c r="A949" s="25">
        <v>2021</v>
      </c>
      <c r="B949" s="26" t="s">
        <v>60</v>
      </c>
      <c r="C949" s="27" t="s">
        <v>201</v>
      </c>
      <c r="D949" s="27" t="s">
        <v>183</v>
      </c>
      <c r="E949" s="28">
        <v>301166</v>
      </c>
    </row>
    <row r="950" spans="1:5" x14ac:dyDescent="0.2">
      <c r="A950" s="25">
        <v>2021</v>
      </c>
      <c r="B950" s="26" t="s">
        <v>60</v>
      </c>
      <c r="C950" s="27" t="s">
        <v>201</v>
      </c>
      <c r="D950" s="27" t="s">
        <v>191</v>
      </c>
      <c r="E950" s="28">
        <v>9372</v>
      </c>
    </row>
    <row r="951" spans="1:5" x14ac:dyDescent="0.2">
      <c r="A951" s="25">
        <v>2021</v>
      </c>
      <c r="B951" s="26" t="s">
        <v>60</v>
      </c>
      <c r="C951" s="27" t="s">
        <v>201</v>
      </c>
      <c r="D951" s="27" t="s">
        <v>193</v>
      </c>
      <c r="E951" s="28">
        <v>107457</v>
      </c>
    </row>
    <row r="952" spans="1:5" x14ac:dyDescent="0.2">
      <c r="A952" s="25">
        <v>2021</v>
      </c>
      <c r="B952" s="26" t="s">
        <v>60</v>
      </c>
      <c r="C952" s="27" t="s">
        <v>201</v>
      </c>
      <c r="D952" s="27" t="s">
        <v>194</v>
      </c>
      <c r="E952" s="28">
        <v>38569</v>
      </c>
    </row>
    <row r="953" spans="1:5" x14ac:dyDescent="0.2">
      <c r="A953" s="25">
        <v>2021</v>
      </c>
      <c r="B953" s="26" t="s">
        <v>60</v>
      </c>
      <c r="C953" s="27" t="s">
        <v>201</v>
      </c>
      <c r="D953" s="27" t="s">
        <v>195</v>
      </c>
      <c r="E953" s="28">
        <v>2091</v>
      </c>
    </row>
    <row r="954" spans="1:5" x14ac:dyDescent="0.2">
      <c r="A954" s="25">
        <v>2021</v>
      </c>
      <c r="B954" s="26" t="s">
        <v>60</v>
      </c>
      <c r="C954" s="27" t="s">
        <v>201</v>
      </c>
      <c r="D954" s="27" t="s">
        <v>197</v>
      </c>
      <c r="E954" s="28">
        <v>18717</v>
      </c>
    </row>
    <row r="955" spans="1:5" x14ac:dyDescent="0.2">
      <c r="A955" s="25">
        <v>2021</v>
      </c>
      <c r="B955" s="26" t="s">
        <v>60</v>
      </c>
      <c r="C955" s="27" t="s">
        <v>201</v>
      </c>
      <c r="D955" s="27" t="s">
        <v>198</v>
      </c>
      <c r="E955" s="28">
        <v>23635</v>
      </c>
    </row>
    <row r="956" spans="1:5" x14ac:dyDescent="0.2">
      <c r="A956" s="25">
        <v>2021</v>
      </c>
      <c r="B956" s="26" t="s">
        <v>60</v>
      </c>
      <c r="C956" s="27" t="s">
        <v>201</v>
      </c>
      <c r="D956" s="27" t="s">
        <v>199</v>
      </c>
      <c r="E956" s="28">
        <v>101325</v>
      </c>
    </row>
    <row r="957" spans="1:5" x14ac:dyDescent="0.2">
      <c r="A957" s="25">
        <v>2021</v>
      </c>
      <c r="B957" s="26" t="s">
        <v>60</v>
      </c>
      <c r="C957" s="27" t="s">
        <v>202</v>
      </c>
      <c r="D957" s="27" t="s">
        <v>183</v>
      </c>
      <c r="E957" s="28">
        <v>1193198</v>
      </c>
    </row>
    <row r="958" spans="1:5" x14ac:dyDescent="0.2">
      <c r="A958" s="25">
        <v>2021</v>
      </c>
      <c r="B958" s="26" t="s">
        <v>60</v>
      </c>
      <c r="C958" s="27" t="s">
        <v>202</v>
      </c>
      <c r="D958" s="27" t="s">
        <v>193</v>
      </c>
      <c r="E958" s="28">
        <v>999961</v>
      </c>
    </row>
    <row r="959" spans="1:5" x14ac:dyDescent="0.2">
      <c r="A959" s="25">
        <v>2021</v>
      </c>
      <c r="B959" s="26" t="s">
        <v>60</v>
      </c>
      <c r="C959" s="27" t="s">
        <v>202</v>
      </c>
      <c r="D959" s="27" t="s">
        <v>195</v>
      </c>
      <c r="E959" s="28">
        <v>3150</v>
      </c>
    </row>
    <row r="960" spans="1:5" x14ac:dyDescent="0.2">
      <c r="A960" s="25">
        <v>2021</v>
      </c>
      <c r="B960" s="26" t="s">
        <v>60</v>
      </c>
      <c r="C960" s="27" t="s">
        <v>202</v>
      </c>
      <c r="D960" s="27" t="s">
        <v>197</v>
      </c>
      <c r="E960" s="28">
        <v>51208</v>
      </c>
    </row>
    <row r="961" spans="1:5" x14ac:dyDescent="0.2">
      <c r="A961" s="25">
        <v>2021</v>
      </c>
      <c r="B961" s="26" t="s">
        <v>60</v>
      </c>
      <c r="C961" s="27" t="s">
        <v>202</v>
      </c>
      <c r="D961" s="27" t="s">
        <v>199</v>
      </c>
      <c r="E961" s="28">
        <v>138879</v>
      </c>
    </row>
    <row r="962" spans="1:5" x14ac:dyDescent="0.2">
      <c r="A962" s="25">
        <v>2021</v>
      </c>
      <c r="B962" s="26" t="s">
        <v>60</v>
      </c>
      <c r="C962" s="27" t="s">
        <v>203</v>
      </c>
      <c r="D962" s="27" t="s">
        <v>183</v>
      </c>
      <c r="E962" s="28">
        <v>14196983</v>
      </c>
    </row>
    <row r="963" spans="1:5" x14ac:dyDescent="0.2">
      <c r="A963" s="25">
        <v>2021</v>
      </c>
      <c r="B963" s="26" t="s">
        <v>60</v>
      </c>
      <c r="C963" s="27" t="s">
        <v>203</v>
      </c>
      <c r="D963" s="27" t="s">
        <v>192</v>
      </c>
      <c r="E963" s="28">
        <v>197997</v>
      </c>
    </row>
    <row r="964" spans="1:5" x14ac:dyDescent="0.2">
      <c r="A964" s="25">
        <v>2021</v>
      </c>
      <c r="B964" s="26" t="s">
        <v>60</v>
      </c>
      <c r="C964" s="27" t="s">
        <v>203</v>
      </c>
      <c r="D964" s="27" t="s">
        <v>193</v>
      </c>
      <c r="E964" s="28">
        <v>3251900</v>
      </c>
    </row>
    <row r="965" spans="1:5" x14ac:dyDescent="0.2">
      <c r="A965" s="25">
        <v>2021</v>
      </c>
      <c r="B965" s="26" t="s">
        <v>60</v>
      </c>
      <c r="C965" s="27" t="s">
        <v>203</v>
      </c>
      <c r="D965" s="27" t="s">
        <v>194</v>
      </c>
      <c r="E965" s="28">
        <v>158550</v>
      </c>
    </row>
    <row r="966" spans="1:5" x14ac:dyDescent="0.2">
      <c r="A966" s="25">
        <v>2021</v>
      </c>
      <c r="B966" s="26" t="s">
        <v>60</v>
      </c>
      <c r="C966" s="27" t="s">
        <v>203</v>
      </c>
      <c r="D966" s="27" t="s">
        <v>195</v>
      </c>
      <c r="E966" s="28">
        <v>5287</v>
      </c>
    </row>
    <row r="967" spans="1:5" x14ac:dyDescent="0.2">
      <c r="A967" s="25">
        <v>2021</v>
      </c>
      <c r="B967" s="26" t="s">
        <v>60</v>
      </c>
      <c r="C967" s="27" t="s">
        <v>203</v>
      </c>
      <c r="D967" s="27" t="s">
        <v>196</v>
      </c>
      <c r="E967" s="28">
        <v>1860806</v>
      </c>
    </row>
    <row r="968" spans="1:5" x14ac:dyDescent="0.2">
      <c r="A968" s="25">
        <v>2021</v>
      </c>
      <c r="B968" s="26" t="s">
        <v>60</v>
      </c>
      <c r="C968" s="27" t="s">
        <v>203</v>
      </c>
      <c r="D968" s="27" t="s">
        <v>197</v>
      </c>
      <c r="E968" s="28">
        <v>114264</v>
      </c>
    </row>
    <row r="969" spans="1:5" x14ac:dyDescent="0.2">
      <c r="A969" s="25">
        <v>2021</v>
      </c>
      <c r="B969" s="26" t="s">
        <v>60</v>
      </c>
      <c r="C969" s="27" t="s">
        <v>203</v>
      </c>
      <c r="D969" s="27" t="s">
        <v>198</v>
      </c>
      <c r="E969" s="28">
        <v>8608179</v>
      </c>
    </row>
    <row r="970" spans="1:5" x14ac:dyDescent="0.2">
      <c r="A970" s="25">
        <v>2021</v>
      </c>
      <c r="B970" s="26" t="s">
        <v>60</v>
      </c>
      <c r="C970" s="27" t="s">
        <v>204</v>
      </c>
      <c r="D970" s="27" t="s">
        <v>183</v>
      </c>
      <c r="E970" s="28">
        <v>42497093</v>
      </c>
    </row>
    <row r="971" spans="1:5" x14ac:dyDescent="0.2">
      <c r="A971" s="25">
        <v>2021</v>
      </c>
      <c r="B971" s="26" t="s">
        <v>60</v>
      </c>
      <c r="C971" s="27" t="s">
        <v>204</v>
      </c>
      <c r="D971" s="27" t="s">
        <v>191</v>
      </c>
      <c r="E971" s="28">
        <v>15621220</v>
      </c>
    </row>
    <row r="972" spans="1:5" x14ac:dyDescent="0.2">
      <c r="A972" s="25">
        <v>2021</v>
      </c>
      <c r="B972" s="26" t="s">
        <v>60</v>
      </c>
      <c r="C972" s="27" t="s">
        <v>204</v>
      </c>
      <c r="D972" s="27" t="s">
        <v>192</v>
      </c>
      <c r="E972" s="28">
        <v>430251</v>
      </c>
    </row>
    <row r="973" spans="1:5" x14ac:dyDescent="0.2">
      <c r="A973" s="25">
        <v>2021</v>
      </c>
      <c r="B973" s="26" t="s">
        <v>60</v>
      </c>
      <c r="C973" s="27" t="s">
        <v>204</v>
      </c>
      <c r="D973" s="27" t="s">
        <v>193</v>
      </c>
      <c r="E973" s="28">
        <v>8300035</v>
      </c>
    </row>
    <row r="974" spans="1:5" x14ac:dyDescent="0.2">
      <c r="A974" s="25">
        <v>2021</v>
      </c>
      <c r="B974" s="26" t="s">
        <v>60</v>
      </c>
      <c r="C974" s="27" t="s">
        <v>204</v>
      </c>
      <c r="D974" s="27" t="s">
        <v>205</v>
      </c>
      <c r="E974" s="28">
        <v>14122771</v>
      </c>
    </row>
    <row r="975" spans="1:5" x14ac:dyDescent="0.2">
      <c r="A975" s="25">
        <v>2021</v>
      </c>
      <c r="B975" s="26" t="s">
        <v>60</v>
      </c>
      <c r="C975" s="27" t="s">
        <v>204</v>
      </c>
      <c r="D975" s="27" t="s">
        <v>194</v>
      </c>
      <c r="E975" s="28">
        <v>116096</v>
      </c>
    </row>
    <row r="976" spans="1:5" x14ac:dyDescent="0.2">
      <c r="A976" s="25">
        <v>2021</v>
      </c>
      <c r="B976" s="26" t="s">
        <v>60</v>
      </c>
      <c r="C976" s="27" t="s">
        <v>204</v>
      </c>
      <c r="D976" s="27" t="s">
        <v>195</v>
      </c>
      <c r="E976" s="28">
        <v>92814</v>
      </c>
    </row>
    <row r="977" spans="1:5" x14ac:dyDescent="0.2">
      <c r="A977" s="25">
        <v>2021</v>
      </c>
      <c r="B977" s="26" t="s">
        <v>60</v>
      </c>
      <c r="C977" s="27" t="s">
        <v>204</v>
      </c>
      <c r="D977" s="27" t="s">
        <v>196</v>
      </c>
      <c r="E977" s="28">
        <v>32667</v>
      </c>
    </row>
    <row r="978" spans="1:5" x14ac:dyDescent="0.2">
      <c r="A978" s="25">
        <v>2021</v>
      </c>
      <c r="B978" s="26" t="s">
        <v>60</v>
      </c>
      <c r="C978" s="27" t="s">
        <v>204</v>
      </c>
      <c r="D978" s="27" t="s">
        <v>197</v>
      </c>
      <c r="E978" s="28">
        <v>124187</v>
      </c>
    </row>
    <row r="979" spans="1:5" x14ac:dyDescent="0.2">
      <c r="A979" s="25">
        <v>2021</v>
      </c>
      <c r="B979" s="26" t="s">
        <v>60</v>
      </c>
      <c r="C979" s="27" t="s">
        <v>204</v>
      </c>
      <c r="D979" s="27" t="s">
        <v>198</v>
      </c>
      <c r="E979" s="28">
        <v>3639500</v>
      </c>
    </row>
    <row r="980" spans="1:5" x14ac:dyDescent="0.2">
      <c r="A980" s="25">
        <v>2021</v>
      </c>
      <c r="B980" s="26" t="s">
        <v>60</v>
      </c>
      <c r="C980" s="27" t="s">
        <v>204</v>
      </c>
      <c r="D980" s="27" t="s">
        <v>199</v>
      </c>
      <c r="E980" s="28">
        <v>17553</v>
      </c>
    </row>
    <row r="981" spans="1:5" x14ac:dyDescent="0.2">
      <c r="A981" s="25">
        <v>2021</v>
      </c>
      <c r="B981" s="26" t="s">
        <v>66</v>
      </c>
      <c r="C981" s="27" t="s">
        <v>190</v>
      </c>
      <c r="D981" s="27" t="s">
        <v>183</v>
      </c>
      <c r="E981" s="28">
        <v>76941410</v>
      </c>
    </row>
    <row r="982" spans="1:5" x14ac:dyDescent="0.2">
      <c r="A982" s="25">
        <v>2021</v>
      </c>
      <c r="B982" s="26" t="s">
        <v>66</v>
      </c>
      <c r="C982" s="27" t="s">
        <v>190</v>
      </c>
      <c r="D982" s="27" t="s">
        <v>191</v>
      </c>
      <c r="E982" s="28">
        <v>57858268</v>
      </c>
    </row>
    <row r="983" spans="1:5" x14ac:dyDescent="0.2">
      <c r="A983" s="25">
        <v>2021</v>
      </c>
      <c r="B983" s="26" t="s">
        <v>66</v>
      </c>
      <c r="C983" s="27" t="s">
        <v>190</v>
      </c>
      <c r="D983" s="27" t="s">
        <v>207</v>
      </c>
      <c r="E983" s="28">
        <v>1487</v>
      </c>
    </row>
    <row r="984" spans="1:5" x14ac:dyDescent="0.2">
      <c r="A984" s="25">
        <v>2021</v>
      </c>
      <c r="B984" s="26" t="s">
        <v>66</v>
      </c>
      <c r="C984" s="27" t="s">
        <v>190</v>
      </c>
      <c r="D984" s="27" t="s">
        <v>192</v>
      </c>
      <c r="E984" s="28">
        <v>1697444</v>
      </c>
    </row>
    <row r="985" spans="1:5" x14ac:dyDescent="0.2">
      <c r="A985" s="25">
        <v>2021</v>
      </c>
      <c r="B985" s="26" t="s">
        <v>66</v>
      </c>
      <c r="C985" s="27" t="s">
        <v>190</v>
      </c>
      <c r="D985" s="27" t="s">
        <v>193</v>
      </c>
      <c r="E985" s="28">
        <v>6058969</v>
      </c>
    </row>
    <row r="986" spans="1:5" x14ac:dyDescent="0.2">
      <c r="A986" s="25">
        <v>2021</v>
      </c>
      <c r="B986" s="26" t="s">
        <v>66</v>
      </c>
      <c r="C986" s="27" t="s">
        <v>190</v>
      </c>
      <c r="D986" s="27" t="s">
        <v>205</v>
      </c>
      <c r="E986" s="28">
        <v>4292433</v>
      </c>
    </row>
    <row r="987" spans="1:5" x14ac:dyDescent="0.2">
      <c r="A987" s="25">
        <v>2021</v>
      </c>
      <c r="B987" s="26" t="s">
        <v>66</v>
      </c>
      <c r="C987" s="27" t="s">
        <v>190</v>
      </c>
      <c r="D987" s="27" t="s">
        <v>194</v>
      </c>
      <c r="E987" s="28">
        <v>2</v>
      </c>
    </row>
    <row r="988" spans="1:5" x14ac:dyDescent="0.2">
      <c r="A988" s="25">
        <v>2021</v>
      </c>
      <c r="B988" s="26" t="s">
        <v>66</v>
      </c>
      <c r="C988" s="27" t="s">
        <v>190</v>
      </c>
      <c r="D988" s="27" t="s">
        <v>195</v>
      </c>
      <c r="E988" s="28">
        <v>258694</v>
      </c>
    </row>
    <row r="989" spans="1:5" x14ac:dyDescent="0.2">
      <c r="A989" s="25">
        <v>2021</v>
      </c>
      <c r="B989" s="26" t="s">
        <v>66</v>
      </c>
      <c r="C989" s="27" t="s">
        <v>190</v>
      </c>
      <c r="D989" s="27" t="s">
        <v>196</v>
      </c>
      <c r="E989" s="28">
        <v>116036</v>
      </c>
    </row>
    <row r="990" spans="1:5" x14ac:dyDescent="0.2">
      <c r="A990" s="25">
        <v>2021</v>
      </c>
      <c r="B990" s="26" t="s">
        <v>66</v>
      </c>
      <c r="C990" s="27" t="s">
        <v>190</v>
      </c>
      <c r="D990" s="27" t="s">
        <v>197</v>
      </c>
      <c r="E990" s="28">
        <v>82750</v>
      </c>
    </row>
    <row r="991" spans="1:5" x14ac:dyDescent="0.2">
      <c r="A991" s="25">
        <v>2021</v>
      </c>
      <c r="B991" s="26" t="s">
        <v>66</v>
      </c>
      <c r="C991" s="27" t="s">
        <v>190</v>
      </c>
      <c r="D991" s="27" t="s">
        <v>198</v>
      </c>
      <c r="E991" s="28">
        <v>6534345</v>
      </c>
    </row>
    <row r="992" spans="1:5" x14ac:dyDescent="0.2">
      <c r="A992" s="25">
        <v>2021</v>
      </c>
      <c r="B992" s="26" t="s">
        <v>66</v>
      </c>
      <c r="C992" s="27" t="s">
        <v>190</v>
      </c>
      <c r="D992" s="27" t="s">
        <v>199</v>
      </c>
      <c r="E992" s="28">
        <v>40982</v>
      </c>
    </row>
    <row r="993" spans="1:5" x14ac:dyDescent="0.2">
      <c r="A993" s="25">
        <v>2021</v>
      </c>
      <c r="B993" s="26" t="s">
        <v>66</v>
      </c>
      <c r="C993" s="27" t="s">
        <v>200</v>
      </c>
      <c r="D993" s="27" t="s">
        <v>183</v>
      </c>
      <c r="E993" s="28">
        <v>43681</v>
      </c>
    </row>
    <row r="994" spans="1:5" x14ac:dyDescent="0.2">
      <c r="A994" s="25">
        <v>2021</v>
      </c>
      <c r="B994" s="26" t="s">
        <v>66</v>
      </c>
      <c r="C994" s="27" t="s">
        <v>200</v>
      </c>
      <c r="D994" s="27" t="s">
        <v>191</v>
      </c>
      <c r="E994" s="28">
        <v>0</v>
      </c>
    </row>
    <row r="995" spans="1:5" x14ac:dyDescent="0.2">
      <c r="A995" s="25">
        <v>2021</v>
      </c>
      <c r="B995" s="26" t="s">
        <v>66</v>
      </c>
      <c r="C995" s="27" t="s">
        <v>200</v>
      </c>
      <c r="D995" s="27" t="s">
        <v>193</v>
      </c>
      <c r="E995" s="28">
        <v>40911</v>
      </c>
    </row>
    <row r="996" spans="1:5" x14ac:dyDescent="0.2">
      <c r="A996" s="25">
        <v>2021</v>
      </c>
      <c r="B996" s="26" t="s">
        <v>66</v>
      </c>
      <c r="C996" s="27" t="s">
        <v>200</v>
      </c>
      <c r="D996" s="27" t="s">
        <v>195</v>
      </c>
      <c r="E996" s="28">
        <v>0</v>
      </c>
    </row>
    <row r="997" spans="1:5" x14ac:dyDescent="0.2">
      <c r="A997" s="25">
        <v>2021</v>
      </c>
      <c r="B997" s="26" t="s">
        <v>66</v>
      </c>
      <c r="C997" s="27" t="s">
        <v>200</v>
      </c>
      <c r="D997" s="27" t="s">
        <v>197</v>
      </c>
      <c r="E997" s="28">
        <v>2770</v>
      </c>
    </row>
    <row r="998" spans="1:5" x14ac:dyDescent="0.2">
      <c r="A998" s="25">
        <v>2021</v>
      </c>
      <c r="B998" s="26" t="s">
        <v>66</v>
      </c>
      <c r="C998" s="27" t="s">
        <v>200</v>
      </c>
      <c r="D998" s="27" t="s">
        <v>199</v>
      </c>
      <c r="E998" s="28">
        <v>0</v>
      </c>
    </row>
    <row r="999" spans="1:5" x14ac:dyDescent="0.2">
      <c r="A999" s="25">
        <v>2021</v>
      </c>
      <c r="B999" s="26" t="s">
        <v>66</v>
      </c>
      <c r="C999" s="27" t="s">
        <v>201</v>
      </c>
      <c r="D999" s="27" t="s">
        <v>183</v>
      </c>
      <c r="E999" s="28">
        <v>194533</v>
      </c>
    </row>
    <row r="1000" spans="1:5" x14ac:dyDescent="0.2">
      <c r="A1000" s="25">
        <v>2021</v>
      </c>
      <c r="B1000" s="26" t="s">
        <v>66</v>
      </c>
      <c r="C1000" s="27" t="s">
        <v>201</v>
      </c>
      <c r="D1000" s="27" t="s">
        <v>191</v>
      </c>
      <c r="E1000" s="28">
        <v>10127</v>
      </c>
    </row>
    <row r="1001" spans="1:5" x14ac:dyDescent="0.2">
      <c r="A1001" s="25">
        <v>2021</v>
      </c>
      <c r="B1001" s="26" t="s">
        <v>66</v>
      </c>
      <c r="C1001" s="27" t="s">
        <v>201</v>
      </c>
      <c r="D1001" s="27" t="s">
        <v>193</v>
      </c>
      <c r="E1001" s="28">
        <v>142808</v>
      </c>
    </row>
    <row r="1002" spans="1:5" x14ac:dyDescent="0.2">
      <c r="A1002" s="25">
        <v>2021</v>
      </c>
      <c r="B1002" s="26" t="s">
        <v>66</v>
      </c>
      <c r="C1002" s="27" t="s">
        <v>201</v>
      </c>
      <c r="D1002" s="27" t="s">
        <v>195</v>
      </c>
      <c r="E1002" s="28">
        <v>219</v>
      </c>
    </row>
    <row r="1003" spans="1:5" x14ac:dyDescent="0.2">
      <c r="A1003" s="25">
        <v>2021</v>
      </c>
      <c r="B1003" s="26" t="s">
        <v>66</v>
      </c>
      <c r="C1003" s="27" t="s">
        <v>201</v>
      </c>
      <c r="D1003" s="27" t="s">
        <v>196</v>
      </c>
      <c r="E1003" s="28">
        <v>397</v>
      </c>
    </row>
    <row r="1004" spans="1:5" x14ac:dyDescent="0.2">
      <c r="A1004" s="25">
        <v>2021</v>
      </c>
      <c r="B1004" s="26" t="s">
        <v>66</v>
      </c>
      <c r="C1004" s="27" t="s">
        <v>201</v>
      </c>
      <c r="D1004" s="27" t="s">
        <v>199</v>
      </c>
      <c r="E1004" s="28">
        <v>40982</v>
      </c>
    </row>
    <row r="1005" spans="1:5" x14ac:dyDescent="0.2">
      <c r="A1005" s="25">
        <v>2021</v>
      </c>
      <c r="B1005" s="26" t="s">
        <v>66</v>
      </c>
      <c r="C1005" s="27" t="s">
        <v>202</v>
      </c>
      <c r="D1005" s="27" t="s">
        <v>183</v>
      </c>
      <c r="E1005" s="28">
        <v>35308</v>
      </c>
    </row>
    <row r="1006" spans="1:5" x14ac:dyDescent="0.2">
      <c r="A1006" s="25">
        <v>2021</v>
      </c>
      <c r="B1006" s="26" t="s">
        <v>66</v>
      </c>
      <c r="C1006" s="27" t="s">
        <v>202</v>
      </c>
      <c r="D1006" s="27" t="s">
        <v>191</v>
      </c>
      <c r="E1006" s="28">
        <v>0</v>
      </c>
    </row>
    <row r="1007" spans="1:5" x14ac:dyDescent="0.2">
      <c r="A1007" s="25">
        <v>2021</v>
      </c>
      <c r="B1007" s="26" t="s">
        <v>66</v>
      </c>
      <c r="C1007" s="27" t="s">
        <v>202</v>
      </c>
      <c r="D1007" s="27" t="s">
        <v>193</v>
      </c>
      <c r="E1007" s="28">
        <v>35308</v>
      </c>
    </row>
    <row r="1008" spans="1:5" x14ac:dyDescent="0.2">
      <c r="A1008" s="25">
        <v>2021</v>
      </c>
      <c r="B1008" s="26" t="s">
        <v>66</v>
      </c>
      <c r="C1008" s="27" t="s">
        <v>202</v>
      </c>
      <c r="D1008" s="27" t="s">
        <v>195</v>
      </c>
      <c r="E1008" s="28">
        <v>0</v>
      </c>
    </row>
    <row r="1009" spans="1:5" x14ac:dyDescent="0.2">
      <c r="A1009" s="25">
        <v>2021</v>
      </c>
      <c r="B1009" s="26" t="s">
        <v>66</v>
      </c>
      <c r="C1009" s="27" t="s">
        <v>203</v>
      </c>
      <c r="D1009" s="27" t="s">
        <v>183</v>
      </c>
      <c r="E1009" s="28">
        <v>6138746</v>
      </c>
    </row>
    <row r="1010" spans="1:5" x14ac:dyDescent="0.2">
      <c r="A1010" s="25">
        <v>2021</v>
      </c>
      <c r="B1010" s="26" t="s">
        <v>66</v>
      </c>
      <c r="C1010" s="27" t="s">
        <v>203</v>
      </c>
      <c r="D1010" s="27" t="s">
        <v>193</v>
      </c>
      <c r="E1010" s="28">
        <v>1780648</v>
      </c>
    </row>
    <row r="1011" spans="1:5" x14ac:dyDescent="0.2">
      <c r="A1011" s="25">
        <v>2021</v>
      </c>
      <c r="B1011" s="26" t="s">
        <v>66</v>
      </c>
      <c r="C1011" s="27" t="s">
        <v>203</v>
      </c>
      <c r="D1011" s="27" t="s">
        <v>196</v>
      </c>
      <c r="E1011" s="28">
        <v>97742</v>
      </c>
    </row>
    <row r="1012" spans="1:5" x14ac:dyDescent="0.2">
      <c r="A1012" s="25">
        <v>2021</v>
      </c>
      <c r="B1012" s="26" t="s">
        <v>66</v>
      </c>
      <c r="C1012" s="27" t="s">
        <v>203</v>
      </c>
      <c r="D1012" s="27" t="s">
        <v>197</v>
      </c>
      <c r="E1012" s="28">
        <v>37586</v>
      </c>
    </row>
    <row r="1013" spans="1:5" x14ac:dyDescent="0.2">
      <c r="A1013" s="25">
        <v>2021</v>
      </c>
      <c r="B1013" s="26" t="s">
        <v>66</v>
      </c>
      <c r="C1013" s="27" t="s">
        <v>203</v>
      </c>
      <c r="D1013" s="27" t="s">
        <v>198</v>
      </c>
      <c r="E1013" s="28">
        <v>4222770</v>
      </c>
    </row>
    <row r="1014" spans="1:5" x14ac:dyDescent="0.2">
      <c r="A1014" s="25">
        <v>2021</v>
      </c>
      <c r="B1014" s="26" t="s">
        <v>66</v>
      </c>
      <c r="C1014" s="27" t="s">
        <v>204</v>
      </c>
      <c r="D1014" s="27" t="s">
        <v>183</v>
      </c>
      <c r="E1014" s="28">
        <v>70529142</v>
      </c>
    </row>
    <row r="1015" spans="1:5" x14ac:dyDescent="0.2">
      <c r="A1015" s="25">
        <v>2021</v>
      </c>
      <c r="B1015" s="26" t="s">
        <v>66</v>
      </c>
      <c r="C1015" s="27" t="s">
        <v>204</v>
      </c>
      <c r="D1015" s="27" t="s">
        <v>191</v>
      </c>
      <c r="E1015" s="28">
        <v>57848141</v>
      </c>
    </row>
    <row r="1016" spans="1:5" x14ac:dyDescent="0.2">
      <c r="A1016" s="25">
        <v>2021</v>
      </c>
      <c r="B1016" s="26" t="s">
        <v>66</v>
      </c>
      <c r="C1016" s="27" t="s">
        <v>204</v>
      </c>
      <c r="D1016" s="27" t="s">
        <v>207</v>
      </c>
      <c r="E1016" s="28">
        <v>1487</v>
      </c>
    </row>
    <row r="1017" spans="1:5" x14ac:dyDescent="0.2">
      <c r="A1017" s="25">
        <v>2021</v>
      </c>
      <c r="B1017" s="26" t="s">
        <v>66</v>
      </c>
      <c r="C1017" s="27" t="s">
        <v>204</v>
      </c>
      <c r="D1017" s="27" t="s">
        <v>192</v>
      </c>
      <c r="E1017" s="28">
        <v>1697444</v>
      </c>
    </row>
    <row r="1018" spans="1:5" x14ac:dyDescent="0.2">
      <c r="A1018" s="25">
        <v>2021</v>
      </c>
      <c r="B1018" s="26" t="s">
        <v>66</v>
      </c>
      <c r="C1018" s="27" t="s">
        <v>204</v>
      </c>
      <c r="D1018" s="27" t="s">
        <v>193</v>
      </c>
      <c r="E1018" s="28">
        <v>4059295</v>
      </c>
    </row>
    <row r="1019" spans="1:5" x14ac:dyDescent="0.2">
      <c r="A1019" s="25">
        <v>2021</v>
      </c>
      <c r="B1019" s="26" t="s">
        <v>66</v>
      </c>
      <c r="C1019" s="27" t="s">
        <v>204</v>
      </c>
      <c r="D1019" s="27" t="s">
        <v>205</v>
      </c>
      <c r="E1019" s="28">
        <v>4292433</v>
      </c>
    </row>
    <row r="1020" spans="1:5" x14ac:dyDescent="0.2">
      <c r="A1020" s="25">
        <v>2021</v>
      </c>
      <c r="B1020" s="26" t="s">
        <v>66</v>
      </c>
      <c r="C1020" s="27" t="s">
        <v>204</v>
      </c>
      <c r="D1020" s="27" t="s">
        <v>194</v>
      </c>
      <c r="E1020" s="28">
        <v>2</v>
      </c>
    </row>
    <row r="1021" spans="1:5" x14ac:dyDescent="0.2">
      <c r="A1021" s="25">
        <v>2021</v>
      </c>
      <c r="B1021" s="26" t="s">
        <v>66</v>
      </c>
      <c r="C1021" s="27" t="s">
        <v>204</v>
      </c>
      <c r="D1021" s="27" t="s">
        <v>195</v>
      </c>
      <c r="E1021" s="28">
        <v>258475</v>
      </c>
    </row>
    <row r="1022" spans="1:5" x14ac:dyDescent="0.2">
      <c r="A1022" s="25">
        <v>2021</v>
      </c>
      <c r="B1022" s="26" t="s">
        <v>66</v>
      </c>
      <c r="C1022" s="27" t="s">
        <v>204</v>
      </c>
      <c r="D1022" s="27" t="s">
        <v>196</v>
      </c>
      <c r="E1022" s="28">
        <v>17897</v>
      </c>
    </row>
    <row r="1023" spans="1:5" x14ac:dyDescent="0.2">
      <c r="A1023" s="25">
        <v>2021</v>
      </c>
      <c r="B1023" s="26" t="s">
        <v>66</v>
      </c>
      <c r="C1023" s="27" t="s">
        <v>204</v>
      </c>
      <c r="D1023" s="27" t="s">
        <v>197</v>
      </c>
      <c r="E1023" s="28">
        <v>42394</v>
      </c>
    </row>
    <row r="1024" spans="1:5" x14ac:dyDescent="0.2">
      <c r="A1024" s="25">
        <v>2021</v>
      </c>
      <c r="B1024" s="26" t="s">
        <v>66</v>
      </c>
      <c r="C1024" s="27" t="s">
        <v>204</v>
      </c>
      <c r="D1024" s="27" t="s">
        <v>198</v>
      </c>
      <c r="E1024" s="28">
        <v>2311575</v>
      </c>
    </row>
    <row r="1025" spans="1:5" x14ac:dyDescent="0.2">
      <c r="A1025" s="25">
        <v>2021</v>
      </c>
      <c r="B1025" s="26" t="s">
        <v>66</v>
      </c>
      <c r="C1025" s="27" t="s">
        <v>204</v>
      </c>
      <c r="D1025" s="27" t="s">
        <v>199</v>
      </c>
      <c r="E1025" s="28">
        <v>0</v>
      </c>
    </row>
    <row r="1026" spans="1:5" x14ac:dyDescent="0.2">
      <c r="A1026" s="25">
        <v>2021</v>
      </c>
      <c r="B1026" s="26" t="s">
        <v>63</v>
      </c>
      <c r="C1026" s="27" t="s">
        <v>190</v>
      </c>
      <c r="D1026" s="27" t="s">
        <v>183</v>
      </c>
      <c r="E1026" s="28">
        <v>67723497</v>
      </c>
    </row>
    <row r="1027" spans="1:5" x14ac:dyDescent="0.2">
      <c r="A1027" s="25">
        <v>2021</v>
      </c>
      <c r="B1027" s="26" t="s">
        <v>63</v>
      </c>
      <c r="C1027" s="27" t="s">
        <v>190</v>
      </c>
      <c r="D1027" s="27" t="s">
        <v>191</v>
      </c>
      <c r="E1027" s="28">
        <v>5530688</v>
      </c>
    </row>
    <row r="1028" spans="1:5" x14ac:dyDescent="0.2">
      <c r="A1028" s="25">
        <v>2021</v>
      </c>
      <c r="B1028" s="26" t="s">
        <v>63</v>
      </c>
      <c r="C1028" s="27" t="s">
        <v>190</v>
      </c>
      <c r="D1028" s="27" t="s">
        <v>193</v>
      </c>
      <c r="E1028" s="28">
        <v>48621025</v>
      </c>
    </row>
    <row r="1029" spans="1:5" x14ac:dyDescent="0.2">
      <c r="A1029" s="25">
        <v>2021</v>
      </c>
      <c r="B1029" s="26" t="s">
        <v>63</v>
      </c>
      <c r="C1029" s="27" t="s">
        <v>190</v>
      </c>
      <c r="D1029" s="27" t="s">
        <v>205</v>
      </c>
      <c r="E1029" s="28">
        <v>11772058</v>
      </c>
    </row>
    <row r="1030" spans="1:5" x14ac:dyDescent="0.2">
      <c r="A1030" s="25">
        <v>2021</v>
      </c>
      <c r="B1030" s="26" t="s">
        <v>63</v>
      </c>
      <c r="C1030" s="27" t="s">
        <v>190</v>
      </c>
      <c r="D1030" s="27" t="s">
        <v>194</v>
      </c>
      <c r="E1030" s="28">
        <v>0</v>
      </c>
    </row>
    <row r="1031" spans="1:5" x14ac:dyDescent="0.2">
      <c r="A1031" s="25">
        <v>2021</v>
      </c>
      <c r="B1031" s="26" t="s">
        <v>63</v>
      </c>
      <c r="C1031" s="27" t="s">
        <v>190</v>
      </c>
      <c r="D1031" s="27" t="s">
        <v>195</v>
      </c>
      <c r="E1031" s="28">
        <v>8247</v>
      </c>
    </row>
    <row r="1032" spans="1:5" x14ac:dyDescent="0.2">
      <c r="A1032" s="25">
        <v>2021</v>
      </c>
      <c r="B1032" s="26" t="s">
        <v>63</v>
      </c>
      <c r="C1032" s="27" t="s">
        <v>190</v>
      </c>
      <c r="D1032" s="27" t="s">
        <v>196</v>
      </c>
      <c r="E1032" s="28">
        <v>424931</v>
      </c>
    </row>
    <row r="1033" spans="1:5" x14ac:dyDescent="0.2">
      <c r="A1033" s="25">
        <v>2021</v>
      </c>
      <c r="B1033" s="26" t="s">
        <v>63</v>
      </c>
      <c r="C1033" s="27" t="s">
        <v>190</v>
      </c>
      <c r="D1033" s="27" t="s">
        <v>197</v>
      </c>
      <c r="E1033" s="28">
        <v>12388</v>
      </c>
    </row>
    <row r="1034" spans="1:5" x14ac:dyDescent="0.2">
      <c r="A1034" s="25">
        <v>2021</v>
      </c>
      <c r="B1034" s="26" t="s">
        <v>63</v>
      </c>
      <c r="C1034" s="27" t="s">
        <v>190</v>
      </c>
      <c r="D1034" s="27" t="s">
        <v>199</v>
      </c>
      <c r="E1034" s="28">
        <v>1354161</v>
      </c>
    </row>
    <row r="1035" spans="1:5" x14ac:dyDescent="0.2">
      <c r="A1035" s="25">
        <v>2021</v>
      </c>
      <c r="B1035" s="26" t="s">
        <v>63</v>
      </c>
      <c r="C1035" s="27" t="s">
        <v>200</v>
      </c>
      <c r="D1035" s="27" t="s">
        <v>183</v>
      </c>
      <c r="E1035" s="28">
        <v>1898120</v>
      </c>
    </row>
    <row r="1036" spans="1:5" x14ac:dyDescent="0.2">
      <c r="A1036" s="25">
        <v>2021</v>
      </c>
      <c r="B1036" s="26" t="s">
        <v>63</v>
      </c>
      <c r="C1036" s="27" t="s">
        <v>200</v>
      </c>
      <c r="D1036" s="27" t="s">
        <v>191</v>
      </c>
      <c r="E1036" s="28">
        <v>0</v>
      </c>
    </row>
    <row r="1037" spans="1:5" x14ac:dyDescent="0.2">
      <c r="A1037" s="25">
        <v>2021</v>
      </c>
      <c r="B1037" s="26" t="s">
        <v>63</v>
      </c>
      <c r="C1037" s="27" t="s">
        <v>200</v>
      </c>
      <c r="D1037" s="27" t="s">
        <v>193</v>
      </c>
      <c r="E1037" s="28">
        <v>540087</v>
      </c>
    </row>
    <row r="1038" spans="1:5" x14ac:dyDescent="0.2">
      <c r="A1038" s="25">
        <v>2021</v>
      </c>
      <c r="B1038" s="26" t="s">
        <v>63</v>
      </c>
      <c r="C1038" s="27" t="s">
        <v>200</v>
      </c>
      <c r="D1038" s="27" t="s">
        <v>194</v>
      </c>
      <c r="E1038" s="28">
        <v>0</v>
      </c>
    </row>
    <row r="1039" spans="1:5" x14ac:dyDescent="0.2">
      <c r="A1039" s="25">
        <v>2021</v>
      </c>
      <c r="B1039" s="26" t="s">
        <v>63</v>
      </c>
      <c r="C1039" s="27" t="s">
        <v>200</v>
      </c>
      <c r="D1039" s="27" t="s">
        <v>195</v>
      </c>
      <c r="E1039" s="28">
        <v>2251</v>
      </c>
    </row>
    <row r="1040" spans="1:5" x14ac:dyDescent="0.2">
      <c r="A1040" s="25">
        <v>2021</v>
      </c>
      <c r="B1040" s="26" t="s">
        <v>63</v>
      </c>
      <c r="C1040" s="27" t="s">
        <v>200</v>
      </c>
      <c r="D1040" s="27" t="s">
        <v>197</v>
      </c>
      <c r="E1040" s="28">
        <v>1621</v>
      </c>
    </row>
    <row r="1041" spans="1:5" x14ac:dyDescent="0.2">
      <c r="A1041" s="25">
        <v>2021</v>
      </c>
      <c r="B1041" s="26" t="s">
        <v>63</v>
      </c>
      <c r="C1041" s="27" t="s">
        <v>200</v>
      </c>
      <c r="D1041" s="27" t="s">
        <v>199</v>
      </c>
      <c r="E1041" s="28">
        <v>1354161</v>
      </c>
    </row>
    <row r="1042" spans="1:5" x14ac:dyDescent="0.2">
      <c r="A1042" s="25">
        <v>2021</v>
      </c>
      <c r="B1042" s="26" t="s">
        <v>63</v>
      </c>
      <c r="C1042" s="27" t="s">
        <v>201</v>
      </c>
      <c r="D1042" s="27" t="s">
        <v>183</v>
      </c>
      <c r="E1042" s="28">
        <v>0</v>
      </c>
    </row>
    <row r="1043" spans="1:5" x14ac:dyDescent="0.2">
      <c r="A1043" s="25">
        <v>2021</v>
      </c>
      <c r="B1043" s="26" t="s">
        <v>63</v>
      </c>
      <c r="C1043" s="27" t="s">
        <v>201</v>
      </c>
      <c r="D1043" s="27" t="s">
        <v>193</v>
      </c>
      <c r="E1043" s="28">
        <v>0</v>
      </c>
    </row>
    <row r="1044" spans="1:5" x14ac:dyDescent="0.2">
      <c r="A1044" s="25">
        <v>2021</v>
      </c>
      <c r="B1044" s="26" t="s">
        <v>63</v>
      </c>
      <c r="C1044" s="27" t="s">
        <v>203</v>
      </c>
      <c r="D1044" s="27" t="s">
        <v>183</v>
      </c>
      <c r="E1044" s="28">
        <v>3195788</v>
      </c>
    </row>
    <row r="1045" spans="1:5" x14ac:dyDescent="0.2">
      <c r="A1045" s="25">
        <v>2021</v>
      </c>
      <c r="B1045" s="26" t="s">
        <v>63</v>
      </c>
      <c r="C1045" s="27" t="s">
        <v>203</v>
      </c>
      <c r="D1045" s="27" t="s">
        <v>191</v>
      </c>
      <c r="E1045" s="28">
        <v>2752809</v>
      </c>
    </row>
    <row r="1046" spans="1:5" x14ac:dyDescent="0.2">
      <c r="A1046" s="25">
        <v>2021</v>
      </c>
      <c r="B1046" s="26" t="s">
        <v>63</v>
      </c>
      <c r="C1046" s="27" t="s">
        <v>203</v>
      </c>
      <c r="D1046" s="27" t="s">
        <v>193</v>
      </c>
      <c r="E1046" s="28">
        <v>7281</v>
      </c>
    </row>
    <row r="1047" spans="1:5" x14ac:dyDescent="0.2">
      <c r="A1047" s="25">
        <v>2021</v>
      </c>
      <c r="B1047" s="26" t="s">
        <v>63</v>
      </c>
      <c r="C1047" s="27" t="s">
        <v>203</v>
      </c>
      <c r="D1047" s="27" t="s">
        <v>196</v>
      </c>
      <c r="E1047" s="28">
        <v>424931</v>
      </c>
    </row>
    <row r="1048" spans="1:5" x14ac:dyDescent="0.2">
      <c r="A1048" s="25">
        <v>2021</v>
      </c>
      <c r="B1048" s="26" t="s">
        <v>63</v>
      </c>
      <c r="C1048" s="27" t="s">
        <v>203</v>
      </c>
      <c r="D1048" s="27" t="s">
        <v>197</v>
      </c>
      <c r="E1048" s="28">
        <v>10767</v>
      </c>
    </row>
    <row r="1049" spans="1:5" x14ac:dyDescent="0.2">
      <c r="A1049" s="25">
        <v>2021</v>
      </c>
      <c r="B1049" s="26" t="s">
        <v>63</v>
      </c>
      <c r="C1049" s="27" t="s">
        <v>204</v>
      </c>
      <c r="D1049" s="27" t="s">
        <v>183</v>
      </c>
      <c r="E1049" s="28">
        <v>62629589</v>
      </c>
    </row>
    <row r="1050" spans="1:5" x14ac:dyDescent="0.2">
      <c r="A1050" s="25">
        <v>2021</v>
      </c>
      <c r="B1050" s="26" t="s">
        <v>63</v>
      </c>
      <c r="C1050" s="27" t="s">
        <v>204</v>
      </c>
      <c r="D1050" s="27" t="s">
        <v>191</v>
      </c>
      <c r="E1050" s="28">
        <v>2777879</v>
      </c>
    </row>
    <row r="1051" spans="1:5" x14ac:dyDescent="0.2">
      <c r="A1051" s="25">
        <v>2021</v>
      </c>
      <c r="B1051" s="26" t="s">
        <v>63</v>
      </c>
      <c r="C1051" s="27" t="s">
        <v>204</v>
      </c>
      <c r="D1051" s="27" t="s">
        <v>193</v>
      </c>
      <c r="E1051" s="28">
        <v>48073657</v>
      </c>
    </row>
    <row r="1052" spans="1:5" x14ac:dyDescent="0.2">
      <c r="A1052" s="25">
        <v>2021</v>
      </c>
      <c r="B1052" s="26" t="s">
        <v>63</v>
      </c>
      <c r="C1052" s="27" t="s">
        <v>204</v>
      </c>
      <c r="D1052" s="27" t="s">
        <v>205</v>
      </c>
      <c r="E1052" s="28">
        <v>11772058</v>
      </c>
    </row>
    <row r="1053" spans="1:5" x14ac:dyDescent="0.2">
      <c r="A1053" s="25">
        <v>2021</v>
      </c>
      <c r="B1053" s="26" t="s">
        <v>63</v>
      </c>
      <c r="C1053" s="27" t="s">
        <v>204</v>
      </c>
      <c r="D1053" s="27" t="s">
        <v>195</v>
      </c>
      <c r="E1053" s="28">
        <v>5995</v>
      </c>
    </row>
    <row r="1054" spans="1:5" x14ac:dyDescent="0.2">
      <c r="A1054" s="25">
        <v>2021</v>
      </c>
      <c r="B1054" s="26" t="s">
        <v>69</v>
      </c>
      <c r="C1054" s="27" t="s">
        <v>190</v>
      </c>
      <c r="D1054" s="27" t="s">
        <v>183</v>
      </c>
      <c r="E1054" s="28">
        <v>24947923</v>
      </c>
    </row>
    <row r="1055" spans="1:5" x14ac:dyDescent="0.2">
      <c r="A1055" s="25">
        <v>2021</v>
      </c>
      <c r="B1055" s="26" t="s">
        <v>69</v>
      </c>
      <c r="C1055" s="27" t="s">
        <v>190</v>
      </c>
      <c r="D1055" s="27" t="s">
        <v>191</v>
      </c>
      <c r="E1055" s="28">
        <v>10876454</v>
      </c>
    </row>
    <row r="1056" spans="1:5" x14ac:dyDescent="0.2">
      <c r="A1056" s="25">
        <v>2021</v>
      </c>
      <c r="B1056" s="26" t="s">
        <v>69</v>
      </c>
      <c r="C1056" s="27" t="s">
        <v>190</v>
      </c>
      <c r="D1056" s="27" t="s">
        <v>192</v>
      </c>
      <c r="E1056" s="28">
        <v>9258373</v>
      </c>
    </row>
    <row r="1057" spans="1:5" x14ac:dyDescent="0.2">
      <c r="A1057" s="25">
        <v>2021</v>
      </c>
      <c r="B1057" s="26" t="s">
        <v>69</v>
      </c>
      <c r="C1057" s="27" t="s">
        <v>190</v>
      </c>
      <c r="D1057" s="27" t="s">
        <v>193</v>
      </c>
      <c r="E1057" s="28">
        <v>528305</v>
      </c>
    </row>
    <row r="1058" spans="1:5" x14ac:dyDescent="0.2">
      <c r="A1058" s="25">
        <v>2021</v>
      </c>
      <c r="B1058" s="26" t="s">
        <v>69</v>
      </c>
      <c r="C1058" s="27" t="s">
        <v>190</v>
      </c>
      <c r="D1058" s="27" t="s">
        <v>206</v>
      </c>
      <c r="E1058" s="28">
        <v>13018</v>
      </c>
    </row>
    <row r="1059" spans="1:5" x14ac:dyDescent="0.2">
      <c r="A1059" s="25">
        <v>2021</v>
      </c>
      <c r="B1059" s="26" t="s">
        <v>69</v>
      </c>
      <c r="C1059" s="27" t="s">
        <v>190</v>
      </c>
      <c r="D1059" s="27" t="s">
        <v>194</v>
      </c>
      <c r="E1059" s="28">
        <v>282678</v>
      </c>
    </row>
    <row r="1060" spans="1:5" x14ac:dyDescent="0.2">
      <c r="A1060" s="25">
        <v>2021</v>
      </c>
      <c r="B1060" s="26" t="s">
        <v>69</v>
      </c>
      <c r="C1060" s="27" t="s">
        <v>190</v>
      </c>
      <c r="D1060" s="27" t="s">
        <v>195</v>
      </c>
      <c r="E1060" s="28">
        <v>450731</v>
      </c>
    </row>
    <row r="1061" spans="1:5" x14ac:dyDescent="0.2">
      <c r="A1061" s="25">
        <v>2021</v>
      </c>
      <c r="B1061" s="26" t="s">
        <v>69</v>
      </c>
      <c r="C1061" s="27" t="s">
        <v>190</v>
      </c>
      <c r="D1061" s="27" t="s">
        <v>196</v>
      </c>
      <c r="E1061" s="28">
        <v>33436</v>
      </c>
    </row>
    <row r="1062" spans="1:5" x14ac:dyDescent="0.2">
      <c r="A1062" s="25">
        <v>2021</v>
      </c>
      <c r="B1062" s="26" t="s">
        <v>69</v>
      </c>
      <c r="C1062" s="27" t="s">
        <v>190</v>
      </c>
      <c r="D1062" s="27" t="s">
        <v>197</v>
      </c>
      <c r="E1062" s="28">
        <v>11557</v>
      </c>
    </row>
    <row r="1063" spans="1:5" x14ac:dyDescent="0.2">
      <c r="A1063" s="25">
        <v>2021</v>
      </c>
      <c r="B1063" s="26" t="s">
        <v>69</v>
      </c>
      <c r="C1063" s="27" t="s">
        <v>190</v>
      </c>
      <c r="D1063" s="27" t="s">
        <v>198</v>
      </c>
      <c r="E1063" s="28">
        <v>3472646</v>
      </c>
    </row>
    <row r="1064" spans="1:5" x14ac:dyDescent="0.2">
      <c r="A1064" s="25">
        <v>2021</v>
      </c>
      <c r="B1064" s="26" t="s">
        <v>69</v>
      </c>
      <c r="C1064" s="27" t="s">
        <v>190</v>
      </c>
      <c r="D1064" s="27" t="s">
        <v>199</v>
      </c>
      <c r="E1064" s="28">
        <v>20725</v>
      </c>
    </row>
    <row r="1065" spans="1:5" x14ac:dyDescent="0.2">
      <c r="A1065" s="25">
        <v>2021</v>
      </c>
      <c r="B1065" s="26" t="s">
        <v>69</v>
      </c>
      <c r="C1065" s="27" t="s">
        <v>200</v>
      </c>
      <c r="D1065" s="27" t="s">
        <v>183</v>
      </c>
      <c r="E1065" s="28">
        <v>35257</v>
      </c>
    </row>
    <row r="1066" spans="1:5" x14ac:dyDescent="0.2">
      <c r="A1066" s="25">
        <v>2021</v>
      </c>
      <c r="B1066" s="26" t="s">
        <v>69</v>
      </c>
      <c r="C1066" s="27" t="s">
        <v>200</v>
      </c>
      <c r="D1066" s="27" t="s">
        <v>191</v>
      </c>
      <c r="E1066" s="28">
        <v>9464</v>
      </c>
    </row>
    <row r="1067" spans="1:5" x14ac:dyDescent="0.2">
      <c r="A1067" s="25">
        <v>2021</v>
      </c>
      <c r="B1067" s="26" t="s">
        <v>69</v>
      </c>
      <c r="C1067" s="27" t="s">
        <v>200</v>
      </c>
      <c r="D1067" s="27" t="s">
        <v>193</v>
      </c>
      <c r="E1067" s="28">
        <v>3911</v>
      </c>
    </row>
    <row r="1068" spans="1:5" x14ac:dyDescent="0.2">
      <c r="A1068" s="25">
        <v>2021</v>
      </c>
      <c r="B1068" s="26" t="s">
        <v>69</v>
      </c>
      <c r="C1068" s="27" t="s">
        <v>200</v>
      </c>
      <c r="D1068" s="27" t="s">
        <v>206</v>
      </c>
      <c r="E1068" s="28">
        <v>1157</v>
      </c>
    </row>
    <row r="1069" spans="1:5" x14ac:dyDescent="0.2">
      <c r="A1069" s="25">
        <v>2021</v>
      </c>
      <c r="B1069" s="26" t="s">
        <v>69</v>
      </c>
      <c r="C1069" s="27" t="s">
        <v>200</v>
      </c>
      <c r="D1069" s="27" t="s">
        <v>195</v>
      </c>
      <c r="E1069" s="28">
        <v>0</v>
      </c>
    </row>
    <row r="1070" spans="1:5" x14ac:dyDescent="0.2">
      <c r="A1070" s="25">
        <v>2021</v>
      </c>
      <c r="B1070" s="26" t="s">
        <v>69</v>
      </c>
      <c r="C1070" s="27" t="s">
        <v>200</v>
      </c>
      <c r="D1070" s="27" t="s">
        <v>199</v>
      </c>
      <c r="E1070" s="28">
        <v>20725</v>
      </c>
    </row>
    <row r="1071" spans="1:5" x14ac:dyDescent="0.2">
      <c r="A1071" s="25">
        <v>2021</v>
      </c>
      <c r="B1071" s="26" t="s">
        <v>69</v>
      </c>
      <c r="C1071" s="27" t="s">
        <v>202</v>
      </c>
      <c r="D1071" s="27" t="s">
        <v>183</v>
      </c>
      <c r="E1071" s="28">
        <v>454274</v>
      </c>
    </row>
    <row r="1072" spans="1:5" x14ac:dyDescent="0.2">
      <c r="A1072" s="25">
        <v>2021</v>
      </c>
      <c r="B1072" s="26" t="s">
        <v>69</v>
      </c>
      <c r="C1072" s="27" t="s">
        <v>202</v>
      </c>
      <c r="D1072" s="27" t="s">
        <v>206</v>
      </c>
      <c r="E1072" s="28">
        <v>11861</v>
      </c>
    </row>
    <row r="1073" spans="1:5" x14ac:dyDescent="0.2">
      <c r="A1073" s="25">
        <v>2021</v>
      </c>
      <c r="B1073" s="26" t="s">
        <v>69</v>
      </c>
      <c r="C1073" s="27" t="s">
        <v>202</v>
      </c>
      <c r="D1073" s="27" t="s">
        <v>195</v>
      </c>
      <c r="E1073" s="28">
        <v>442413</v>
      </c>
    </row>
    <row r="1074" spans="1:5" x14ac:dyDescent="0.2">
      <c r="A1074" s="25">
        <v>2021</v>
      </c>
      <c r="B1074" s="26" t="s">
        <v>69</v>
      </c>
      <c r="C1074" s="27" t="s">
        <v>203</v>
      </c>
      <c r="D1074" s="27" t="s">
        <v>183</v>
      </c>
      <c r="E1074" s="28">
        <v>13913126</v>
      </c>
    </row>
    <row r="1075" spans="1:5" x14ac:dyDescent="0.2">
      <c r="A1075" s="25">
        <v>2021</v>
      </c>
      <c r="B1075" s="26" t="s">
        <v>69</v>
      </c>
      <c r="C1075" s="27" t="s">
        <v>203</v>
      </c>
      <c r="D1075" s="27" t="s">
        <v>191</v>
      </c>
      <c r="E1075" s="28">
        <v>10803105</v>
      </c>
    </row>
    <row r="1076" spans="1:5" x14ac:dyDescent="0.2">
      <c r="A1076" s="25">
        <v>2021</v>
      </c>
      <c r="B1076" s="26" t="s">
        <v>69</v>
      </c>
      <c r="C1076" s="27" t="s">
        <v>203</v>
      </c>
      <c r="D1076" s="27" t="s">
        <v>192</v>
      </c>
      <c r="E1076" s="28">
        <v>109779</v>
      </c>
    </row>
    <row r="1077" spans="1:5" x14ac:dyDescent="0.2">
      <c r="A1077" s="25">
        <v>2021</v>
      </c>
      <c r="B1077" s="26" t="s">
        <v>69</v>
      </c>
      <c r="C1077" s="27" t="s">
        <v>203</v>
      </c>
      <c r="D1077" s="27" t="s">
        <v>193</v>
      </c>
      <c r="E1077" s="28">
        <v>122705</v>
      </c>
    </row>
    <row r="1078" spans="1:5" x14ac:dyDescent="0.2">
      <c r="A1078" s="25">
        <v>2021</v>
      </c>
      <c r="B1078" s="26" t="s">
        <v>69</v>
      </c>
      <c r="C1078" s="27" t="s">
        <v>203</v>
      </c>
      <c r="D1078" s="27" t="s">
        <v>194</v>
      </c>
      <c r="E1078" s="28">
        <v>282678</v>
      </c>
    </row>
    <row r="1079" spans="1:5" x14ac:dyDescent="0.2">
      <c r="A1079" s="25">
        <v>2021</v>
      </c>
      <c r="B1079" s="26" t="s">
        <v>69</v>
      </c>
      <c r="C1079" s="27" t="s">
        <v>203</v>
      </c>
      <c r="D1079" s="27" t="s">
        <v>195</v>
      </c>
      <c r="E1079" s="28">
        <v>8009</v>
      </c>
    </row>
    <row r="1080" spans="1:5" x14ac:dyDescent="0.2">
      <c r="A1080" s="25">
        <v>2021</v>
      </c>
      <c r="B1080" s="26" t="s">
        <v>69</v>
      </c>
      <c r="C1080" s="27" t="s">
        <v>203</v>
      </c>
      <c r="D1080" s="27" t="s">
        <v>196</v>
      </c>
      <c r="E1080" s="28">
        <v>33436</v>
      </c>
    </row>
    <row r="1081" spans="1:5" x14ac:dyDescent="0.2">
      <c r="A1081" s="25">
        <v>2021</v>
      </c>
      <c r="B1081" s="26" t="s">
        <v>69</v>
      </c>
      <c r="C1081" s="27" t="s">
        <v>203</v>
      </c>
      <c r="D1081" s="27" t="s">
        <v>198</v>
      </c>
      <c r="E1081" s="28">
        <v>2553415</v>
      </c>
    </row>
    <row r="1082" spans="1:5" x14ac:dyDescent="0.2">
      <c r="A1082" s="25">
        <v>2021</v>
      </c>
      <c r="B1082" s="26" t="s">
        <v>69</v>
      </c>
      <c r="C1082" s="27" t="s">
        <v>204</v>
      </c>
      <c r="D1082" s="27" t="s">
        <v>183</v>
      </c>
      <c r="E1082" s="28">
        <v>10545266</v>
      </c>
    </row>
    <row r="1083" spans="1:5" x14ac:dyDescent="0.2">
      <c r="A1083" s="25">
        <v>2021</v>
      </c>
      <c r="B1083" s="26" t="s">
        <v>69</v>
      </c>
      <c r="C1083" s="27" t="s">
        <v>204</v>
      </c>
      <c r="D1083" s="27" t="s">
        <v>191</v>
      </c>
      <c r="E1083" s="28">
        <v>63885</v>
      </c>
    </row>
    <row r="1084" spans="1:5" x14ac:dyDescent="0.2">
      <c r="A1084" s="25">
        <v>2021</v>
      </c>
      <c r="B1084" s="26" t="s">
        <v>69</v>
      </c>
      <c r="C1084" s="27" t="s">
        <v>204</v>
      </c>
      <c r="D1084" s="27" t="s">
        <v>192</v>
      </c>
      <c r="E1084" s="28">
        <v>9148594</v>
      </c>
    </row>
    <row r="1085" spans="1:5" x14ac:dyDescent="0.2">
      <c r="A1085" s="25">
        <v>2021</v>
      </c>
      <c r="B1085" s="26" t="s">
        <v>69</v>
      </c>
      <c r="C1085" s="27" t="s">
        <v>204</v>
      </c>
      <c r="D1085" s="27" t="s">
        <v>193</v>
      </c>
      <c r="E1085" s="28">
        <v>401689</v>
      </c>
    </row>
    <row r="1086" spans="1:5" x14ac:dyDescent="0.2">
      <c r="A1086" s="25">
        <v>2021</v>
      </c>
      <c r="B1086" s="26" t="s">
        <v>69</v>
      </c>
      <c r="C1086" s="27" t="s">
        <v>204</v>
      </c>
      <c r="D1086" s="27" t="s">
        <v>195</v>
      </c>
      <c r="E1086" s="28">
        <v>310</v>
      </c>
    </row>
    <row r="1087" spans="1:5" x14ac:dyDescent="0.2">
      <c r="A1087" s="25">
        <v>2021</v>
      </c>
      <c r="B1087" s="26" t="s">
        <v>69</v>
      </c>
      <c r="C1087" s="27" t="s">
        <v>204</v>
      </c>
      <c r="D1087" s="27" t="s">
        <v>197</v>
      </c>
      <c r="E1087" s="28">
        <v>11557</v>
      </c>
    </row>
    <row r="1088" spans="1:5" x14ac:dyDescent="0.2">
      <c r="A1088" s="25">
        <v>2021</v>
      </c>
      <c r="B1088" s="26" t="s">
        <v>69</v>
      </c>
      <c r="C1088" s="27" t="s">
        <v>204</v>
      </c>
      <c r="D1088" s="27" t="s">
        <v>198</v>
      </c>
      <c r="E1088" s="28">
        <v>919231</v>
      </c>
    </row>
    <row r="1089" spans="1:5" x14ac:dyDescent="0.2">
      <c r="A1089" s="25">
        <v>2021</v>
      </c>
      <c r="B1089" s="26" t="s">
        <v>88</v>
      </c>
      <c r="C1089" s="27" t="s">
        <v>190</v>
      </c>
      <c r="D1089" s="27" t="s">
        <v>183</v>
      </c>
      <c r="E1089" s="28">
        <v>129923364</v>
      </c>
    </row>
    <row r="1090" spans="1:5" x14ac:dyDescent="0.2">
      <c r="A1090" s="25">
        <v>2021</v>
      </c>
      <c r="B1090" s="26" t="s">
        <v>88</v>
      </c>
      <c r="C1090" s="27" t="s">
        <v>190</v>
      </c>
      <c r="D1090" s="27" t="s">
        <v>191</v>
      </c>
      <c r="E1090" s="28">
        <v>20404638</v>
      </c>
    </row>
    <row r="1091" spans="1:5" x14ac:dyDescent="0.2">
      <c r="A1091" s="25">
        <v>2021</v>
      </c>
      <c r="B1091" s="26" t="s">
        <v>88</v>
      </c>
      <c r="C1091" s="27" t="s">
        <v>190</v>
      </c>
      <c r="D1091" s="27" t="s">
        <v>207</v>
      </c>
      <c r="E1091" s="28">
        <v>0</v>
      </c>
    </row>
    <row r="1092" spans="1:5" x14ac:dyDescent="0.2">
      <c r="A1092" s="25">
        <v>2021</v>
      </c>
      <c r="B1092" s="26" t="s">
        <v>88</v>
      </c>
      <c r="C1092" s="27" t="s">
        <v>190</v>
      </c>
      <c r="D1092" s="27" t="s">
        <v>192</v>
      </c>
      <c r="E1092" s="28">
        <v>5812758</v>
      </c>
    </row>
    <row r="1093" spans="1:5" x14ac:dyDescent="0.2">
      <c r="A1093" s="25">
        <v>2021</v>
      </c>
      <c r="B1093" s="26" t="s">
        <v>88</v>
      </c>
      <c r="C1093" s="27" t="s">
        <v>190</v>
      </c>
      <c r="D1093" s="27" t="s">
        <v>193</v>
      </c>
      <c r="E1093" s="28">
        <v>47444634</v>
      </c>
    </row>
    <row r="1094" spans="1:5" x14ac:dyDescent="0.2">
      <c r="A1094" s="25">
        <v>2021</v>
      </c>
      <c r="B1094" s="26" t="s">
        <v>88</v>
      </c>
      <c r="C1094" s="27" t="s">
        <v>190</v>
      </c>
      <c r="D1094" s="27" t="s">
        <v>205</v>
      </c>
      <c r="E1094" s="28">
        <v>43117707</v>
      </c>
    </row>
    <row r="1095" spans="1:5" x14ac:dyDescent="0.2">
      <c r="A1095" s="25">
        <v>2021</v>
      </c>
      <c r="B1095" s="26" t="s">
        <v>88</v>
      </c>
      <c r="C1095" s="27" t="s">
        <v>190</v>
      </c>
      <c r="D1095" s="27" t="s">
        <v>194</v>
      </c>
      <c r="E1095" s="28">
        <v>288520</v>
      </c>
    </row>
    <row r="1096" spans="1:5" x14ac:dyDescent="0.2">
      <c r="A1096" s="25">
        <v>2021</v>
      </c>
      <c r="B1096" s="26" t="s">
        <v>88</v>
      </c>
      <c r="C1096" s="27" t="s">
        <v>190</v>
      </c>
      <c r="D1096" s="27" t="s">
        <v>195</v>
      </c>
      <c r="E1096" s="28">
        <v>194742</v>
      </c>
    </row>
    <row r="1097" spans="1:5" x14ac:dyDescent="0.2">
      <c r="A1097" s="25">
        <v>2021</v>
      </c>
      <c r="B1097" s="26" t="s">
        <v>88</v>
      </c>
      <c r="C1097" s="27" t="s">
        <v>190</v>
      </c>
      <c r="D1097" s="27" t="s">
        <v>196</v>
      </c>
      <c r="E1097" s="28">
        <v>10123161</v>
      </c>
    </row>
    <row r="1098" spans="1:5" x14ac:dyDescent="0.2">
      <c r="A1098" s="25">
        <v>2021</v>
      </c>
      <c r="B1098" s="26" t="s">
        <v>88</v>
      </c>
      <c r="C1098" s="27" t="s">
        <v>190</v>
      </c>
      <c r="D1098" s="27" t="s">
        <v>197</v>
      </c>
      <c r="E1098" s="28">
        <v>557186</v>
      </c>
    </row>
    <row r="1099" spans="1:5" x14ac:dyDescent="0.2">
      <c r="A1099" s="25">
        <v>2021</v>
      </c>
      <c r="B1099" s="26" t="s">
        <v>88</v>
      </c>
      <c r="C1099" s="27" t="s">
        <v>190</v>
      </c>
      <c r="D1099" s="27" t="s">
        <v>198</v>
      </c>
      <c r="E1099" s="28">
        <v>514703</v>
      </c>
    </row>
    <row r="1100" spans="1:5" x14ac:dyDescent="0.2">
      <c r="A1100" s="25">
        <v>2021</v>
      </c>
      <c r="B1100" s="26" t="s">
        <v>88</v>
      </c>
      <c r="C1100" s="27" t="s">
        <v>190</v>
      </c>
      <c r="D1100" s="27" t="s">
        <v>199</v>
      </c>
      <c r="E1100" s="28">
        <v>1465316</v>
      </c>
    </row>
    <row r="1101" spans="1:5" x14ac:dyDescent="0.2">
      <c r="A1101" s="25">
        <v>2021</v>
      </c>
      <c r="B1101" s="26" t="s">
        <v>88</v>
      </c>
      <c r="C1101" s="27" t="s">
        <v>200</v>
      </c>
      <c r="D1101" s="27" t="s">
        <v>183</v>
      </c>
      <c r="E1101" s="28">
        <v>1749661</v>
      </c>
    </row>
    <row r="1102" spans="1:5" x14ac:dyDescent="0.2">
      <c r="A1102" s="25">
        <v>2021</v>
      </c>
      <c r="B1102" s="26" t="s">
        <v>88</v>
      </c>
      <c r="C1102" s="27" t="s">
        <v>200</v>
      </c>
      <c r="D1102" s="27" t="s">
        <v>191</v>
      </c>
      <c r="E1102" s="28">
        <v>139642</v>
      </c>
    </row>
    <row r="1103" spans="1:5" x14ac:dyDescent="0.2">
      <c r="A1103" s="25">
        <v>2021</v>
      </c>
      <c r="B1103" s="26" t="s">
        <v>88</v>
      </c>
      <c r="C1103" s="27" t="s">
        <v>200</v>
      </c>
      <c r="D1103" s="27" t="s">
        <v>192</v>
      </c>
      <c r="E1103" s="28">
        <v>0</v>
      </c>
    </row>
    <row r="1104" spans="1:5" x14ac:dyDescent="0.2">
      <c r="A1104" s="25">
        <v>2021</v>
      </c>
      <c r="B1104" s="26" t="s">
        <v>88</v>
      </c>
      <c r="C1104" s="27" t="s">
        <v>200</v>
      </c>
      <c r="D1104" s="27" t="s">
        <v>193</v>
      </c>
      <c r="E1104" s="28">
        <v>166190</v>
      </c>
    </row>
    <row r="1105" spans="1:5" x14ac:dyDescent="0.2">
      <c r="A1105" s="25">
        <v>2021</v>
      </c>
      <c r="B1105" s="26" t="s">
        <v>88</v>
      </c>
      <c r="C1105" s="27" t="s">
        <v>200</v>
      </c>
      <c r="D1105" s="27" t="s">
        <v>194</v>
      </c>
      <c r="E1105" s="28">
        <v>237100</v>
      </c>
    </row>
    <row r="1106" spans="1:5" x14ac:dyDescent="0.2">
      <c r="A1106" s="25">
        <v>2021</v>
      </c>
      <c r="B1106" s="26" t="s">
        <v>88</v>
      </c>
      <c r="C1106" s="27" t="s">
        <v>200</v>
      </c>
      <c r="D1106" s="27" t="s">
        <v>195</v>
      </c>
      <c r="E1106" s="28">
        <v>17940</v>
      </c>
    </row>
    <row r="1107" spans="1:5" x14ac:dyDescent="0.2">
      <c r="A1107" s="25">
        <v>2021</v>
      </c>
      <c r="B1107" s="26" t="s">
        <v>88</v>
      </c>
      <c r="C1107" s="27" t="s">
        <v>200</v>
      </c>
      <c r="D1107" s="27" t="s">
        <v>197</v>
      </c>
      <c r="E1107" s="28">
        <v>0</v>
      </c>
    </row>
    <row r="1108" spans="1:5" x14ac:dyDescent="0.2">
      <c r="A1108" s="25">
        <v>2021</v>
      </c>
      <c r="B1108" s="26" t="s">
        <v>88</v>
      </c>
      <c r="C1108" s="27" t="s">
        <v>200</v>
      </c>
      <c r="D1108" s="27" t="s">
        <v>199</v>
      </c>
      <c r="E1108" s="28">
        <v>1188789</v>
      </c>
    </row>
    <row r="1109" spans="1:5" x14ac:dyDescent="0.2">
      <c r="A1109" s="25">
        <v>2021</v>
      </c>
      <c r="B1109" s="26" t="s">
        <v>88</v>
      </c>
      <c r="C1109" s="27" t="s">
        <v>201</v>
      </c>
      <c r="D1109" s="27" t="s">
        <v>183</v>
      </c>
      <c r="E1109" s="28">
        <v>361847</v>
      </c>
    </row>
    <row r="1110" spans="1:5" x14ac:dyDescent="0.2">
      <c r="A1110" s="25">
        <v>2021</v>
      </c>
      <c r="B1110" s="26" t="s">
        <v>88</v>
      </c>
      <c r="C1110" s="27" t="s">
        <v>201</v>
      </c>
      <c r="D1110" s="27" t="s">
        <v>191</v>
      </c>
      <c r="E1110" s="28">
        <v>28983</v>
      </c>
    </row>
    <row r="1111" spans="1:5" x14ac:dyDescent="0.2">
      <c r="A1111" s="25">
        <v>2021</v>
      </c>
      <c r="B1111" s="26" t="s">
        <v>88</v>
      </c>
      <c r="C1111" s="27" t="s">
        <v>201</v>
      </c>
      <c r="D1111" s="27" t="s">
        <v>192</v>
      </c>
      <c r="E1111" s="28">
        <v>13993</v>
      </c>
    </row>
    <row r="1112" spans="1:5" x14ac:dyDescent="0.2">
      <c r="A1112" s="25">
        <v>2021</v>
      </c>
      <c r="B1112" s="26" t="s">
        <v>88</v>
      </c>
      <c r="C1112" s="27" t="s">
        <v>201</v>
      </c>
      <c r="D1112" s="27" t="s">
        <v>193</v>
      </c>
      <c r="E1112" s="28">
        <v>151361</v>
      </c>
    </row>
    <row r="1113" spans="1:5" x14ac:dyDescent="0.2">
      <c r="A1113" s="25">
        <v>2021</v>
      </c>
      <c r="B1113" s="26" t="s">
        <v>88</v>
      </c>
      <c r="C1113" s="27" t="s">
        <v>201</v>
      </c>
      <c r="D1113" s="27" t="s">
        <v>195</v>
      </c>
      <c r="E1113" s="28">
        <v>442</v>
      </c>
    </row>
    <row r="1114" spans="1:5" x14ac:dyDescent="0.2">
      <c r="A1114" s="25">
        <v>2021</v>
      </c>
      <c r="B1114" s="26" t="s">
        <v>88</v>
      </c>
      <c r="C1114" s="27" t="s">
        <v>201</v>
      </c>
      <c r="D1114" s="27" t="s">
        <v>196</v>
      </c>
      <c r="E1114" s="28">
        <v>112295</v>
      </c>
    </row>
    <row r="1115" spans="1:5" x14ac:dyDescent="0.2">
      <c r="A1115" s="25">
        <v>2021</v>
      </c>
      <c r="B1115" s="26" t="s">
        <v>88</v>
      </c>
      <c r="C1115" s="27" t="s">
        <v>201</v>
      </c>
      <c r="D1115" s="27" t="s">
        <v>197</v>
      </c>
      <c r="E1115" s="28">
        <v>54773</v>
      </c>
    </row>
    <row r="1116" spans="1:5" x14ac:dyDescent="0.2">
      <c r="A1116" s="25">
        <v>2021</v>
      </c>
      <c r="B1116" s="26" t="s">
        <v>88</v>
      </c>
      <c r="C1116" s="27" t="s">
        <v>202</v>
      </c>
      <c r="D1116" s="27" t="s">
        <v>183</v>
      </c>
      <c r="E1116" s="28">
        <v>101553</v>
      </c>
    </row>
    <row r="1117" spans="1:5" x14ac:dyDescent="0.2">
      <c r="A1117" s="25">
        <v>2021</v>
      </c>
      <c r="B1117" s="26" t="s">
        <v>88</v>
      </c>
      <c r="C1117" s="27" t="s">
        <v>202</v>
      </c>
      <c r="D1117" s="27" t="s">
        <v>191</v>
      </c>
      <c r="E1117" s="28">
        <v>7728</v>
      </c>
    </row>
    <row r="1118" spans="1:5" x14ac:dyDescent="0.2">
      <c r="A1118" s="25">
        <v>2021</v>
      </c>
      <c r="B1118" s="26" t="s">
        <v>88</v>
      </c>
      <c r="C1118" s="27" t="s">
        <v>202</v>
      </c>
      <c r="D1118" s="27" t="s">
        <v>194</v>
      </c>
      <c r="E1118" s="28">
        <v>23590</v>
      </c>
    </row>
    <row r="1119" spans="1:5" x14ac:dyDescent="0.2">
      <c r="A1119" s="25">
        <v>2021</v>
      </c>
      <c r="B1119" s="26" t="s">
        <v>88</v>
      </c>
      <c r="C1119" s="27" t="s">
        <v>202</v>
      </c>
      <c r="D1119" s="27" t="s">
        <v>195</v>
      </c>
      <c r="E1119" s="28">
        <v>314</v>
      </c>
    </row>
    <row r="1120" spans="1:5" x14ac:dyDescent="0.2">
      <c r="A1120" s="25">
        <v>2021</v>
      </c>
      <c r="B1120" s="26" t="s">
        <v>88</v>
      </c>
      <c r="C1120" s="27" t="s">
        <v>202</v>
      </c>
      <c r="D1120" s="27" t="s">
        <v>197</v>
      </c>
      <c r="E1120" s="28">
        <v>42416</v>
      </c>
    </row>
    <row r="1121" spans="1:5" x14ac:dyDescent="0.2">
      <c r="A1121" s="25">
        <v>2021</v>
      </c>
      <c r="B1121" s="26" t="s">
        <v>88</v>
      </c>
      <c r="C1121" s="27" t="s">
        <v>202</v>
      </c>
      <c r="D1121" s="27" t="s">
        <v>199</v>
      </c>
      <c r="E1121" s="28">
        <v>27505</v>
      </c>
    </row>
    <row r="1122" spans="1:5" x14ac:dyDescent="0.2">
      <c r="A1122" s="25">
        <v>2021</v>
      </c>
      <c r="B1122" s="26" t="s">
        <v>88</v>
      </c>
      <c r="C1122" s="27" t="s">
        <v>203</v>
      </c>
      <c r="D1122" s="27" t="s">
        <v>183</v>
      </c>
      <c r="E1122" s="28">
        <v>19557110</v>
      </c>
    </row>
    <row r="1123" spans="1:5" x14ac:dyDescent="0.2">
      <c r="A1123" s="25">
        <v>2021</v>
      </c>
      <c r="B1123" s="26" t="s">
        <v>88</v>
      </c>
      <c r="C1123" s="27" t="s">
        <v>203</v>
      </c>
      <c r="D1123" s="27" t="s">
        <v>191</v>
      </c>
      <c r="E1123" s="28">
        <v>8500</v>
      </c>
    </row>
    <row r="1124" spans="1:5" x14ac:dyDescent="0.2">
      <c r="A1124" s="25">
        <v>2021</v>
      </c>
      <c r="B1124" s="26" t="s">
        <v>88</v>
      </c>
      <c r="C1124" s="27" t="s">
        <v>203</v>
      </c>
      <c r="D1124" s="27" t="s">
        <v>192</v>
      </c>
      <c r="E1124" s="28">
        <v>891352</v>
      </c>
    </row>
    <row r="1125" spans="1:5" x14ac:dyDescent="0.2">
      <c r="A1125" s="25">
        <v>2021</v>
      </c>
      <c r="B1125" s="26" t="s">
        <v>88</v>
      </c>
      <c r="C1125" s="27" t="s">
        <v>203</v>
      </c>
      <c r="D1125" s="27" t="s">
        <v>193</v>
      </c>
      <c r="E1125" s="28">
        <v>8150353</v>
      </c>
    </row>
    <row r="1126" spans="1:5" x14ac:dyDescent="0.2">
      <c r="A1126" s="25">
        <v>2021</v>
      </c>
      <c r="B1126" s="26" t="s">
        <v>88</v>
      </c>
      <c r="C1126" s="27" t="s">
        <v>203</v>
      </c>
      <c r="D1126" s="27" t="s">
        <v>194</v>
      </c>
      <c r="E1126" s="28">
        <v>28060</v>
      </c>
    </row>
    <row r="1127" spans="1:5" x14ac:dyDescent="0.2">
      <c r="A1127" s="25">
        <v>2021</v>
      </c>
      <c r="B1127" s="26" t="s">
        <v>88</v>
      </c>
      <c r="C1127" s="27" t="s">
        <v>203</v>
      </c>
      <c r="D1127" s="27" t="s">
        <v>195</v>
      </c>
      <c r="E1127" s="28">
        <v>6169</v>
      </c>
    </row>
    <row r="1128" spans="1:5" x14ac:dyDescent="0.2">
      <c r="A1128" s="25">
        <v>2021</v>
      </c>
      <c r="B1128" s="26" t="s">
        <v>88</v>
      </c>
      <c r="C1128" s="27" t="s">
        <v>203</v>
      </c>
      <c r="D1128" s="27" t="s">
        <v>196</v>
      </c>
      <c r="E1128" s="28">
        <v>9248955</v>
      </c>
    </row>
    <row r="1129" spans="1:5" x14ac:dyDescent="0.2">
      <c r="A1129" s="25">
        <v>2021</v>
      </c>
      <c r="B1129" s="26" t="s">
        <v>88</v>
      </c>
      <c r="C1129" s="27" t="s">
        <v>203</v>
      </c>
      <c r="D1129" s="27" t="s">
        <v>197</v>
      </c>
      <c r="E1129" s="28">
        <v>459997</v>
      </c>
    </row>
    <row r="1130" spans="1:5" x14ac:dyDescent="0.2">
      <c r="A1130" s="25">
        <v>2021</v>
      </c>
      <c r="B1130" s="26" t="s">
        <v>88</v>
      </c>
      <c r="C1130" s="27" t="s">
        <v>203</v>
      </c>
      <c r="D1130" s="27" t="s">
        <v>198</v>
      </c>
      <c r="E1130" s="28">
        <v>514703</v>
      </c>
    </row>
    <row r="1131" spans="1:5" x14ac:dyDescent="0.2">
      <c r="A1131" s="25">
        <v>2021</v>
      </c>
      <c r="B1131" s="26" t="s">
        <v>88</v>
      </c>
      <c r="C1131" s="27" t="s">
        <v>203</v>
      </c>
      <c r="D1131" s="27" t="s">
        <v>199</v>
      </c>
      <c r="E1131" s="28">
        <v>249022</v>
      </c>
    </row>
    <row r="1132" spans="1:5" x14ac:dyDescent="0.2">
      <c r="A1132" s="25">
        <v>2021</v>
      </c>
      <c r="B1132" s="26" t="s">
        <v>88</v>
      </c>
      <c r="C1132" s="27" t="s">
        <v>204</v>
      </c>
      <c r="D1132" s="27" t="s">
        <v>183</v>
      </c>
      <c r="E1132" s="28">
        <v>108153193</v>
      </c>
    </row>
    <row r="1133" spans="1:5" x14ac:dyDescent="0.2">
      <c r="A1133" s="25">
        <v>2021</v>
      </c>
      <c r="B1133" s="26" t="s">
        <v>88</v>
      </c>
      <c r="C1133" s="27" t="s">
        <v>204</v>
      </c>
      <c r="D1133" s="27" t="s">
        <v>191</v>
      </c>
      <c r="E1133" s="28">
        <v>20219785</v>
      </c>
    </row>
    <row r="1134" spans="1:5" x14ac:dyDescent="0.2">
      <c r="A1134" s="25">
        <v>2021</v>
      </c>
      <c r="B1134" s="26" t="s">
        <v>88</v>
      </c>
      <c r="C1134" s="27" t="s">
        <v>204</v>
      </c>
      <c r="D1134" s="27" t="s">
        <v>207</v>
      </c>
      <c r="E1134" s="28">
        <v>0</v>
      </c>
    </row>
    <row r="1135" spans="1:5" x14ac:dyDescent="0.2">
      <c r="A1135" s="25">
        <v>2021</v>
      </c>
      <c r="B1135" s="26" t="s">
        <v>88</v>
      </c>
      <c r="C1135" s="27" t="s">
        <v>204</v>
      </c>
      <c r="D1135" s="27" t="s">
        <v>192</v>
      </c>
      <c r="E1135" s="28">
        <v>4907413</v>
      </c>
    </row>
    <row r="1136" spans="1:5" x14ac:dyDescent="0.2">
      <c r="A1136" s="25">
        <v>2021</v>
      </c>
      <c r="B1136" s="26" t="s">
        <v>88</v>
      </c>
      <c r="C1136" s="27" t="s">
        <v>204</v>
      </c>
      <c r="D1136" s="27" t="s">
        <v>193</v>
      </c>
      <c r="E1136" s="28">
        <v>38976730</v>
      </c>
    </row>
    <row r="1137" spans="1:5" x14ac:dyDescent="0.2">
      <c r="A1137" s="25">
        <v>2021</v>
      </c>
      <c r="B1137" s="26" t="s">
        <v>88</v>
      </c>
      <c r="C1137" s="27" t="s">
        <v>204</v>
      </c>
      <c r="D1137" s="27" t="s">
        <v>205</v>
      </c>
      <c r="E1137" s="28">
        <v>43117707</v>
      </c>
    </row>
    <row r="1138" spans="1:5" x14ac:dyDescent="0.2">
      <c r="A1138" s="25">
        <v>2021</v>
      </c>
      <c r="B1138" s="26" t="s">
        <v>88</v>
      </c>
      <c r="C1138" s="27" t="s">
        <v>204</v>
      </c>
      <c r="D1138" s="27" t="s">
        <v>194</v>
      </c>
      <c r="E1138" s="28">
        <v>-230</v>
      </c>
    </row>
    <row r="1139" spans="1:5" x14ac:dyDescent="0.2">
      <c r="A1139" s="25">
        <v>2021</v>
      </c>
      <c r="B1139" s="26" t="s">
        <v>88</v>
      </c>
      <c r="C1139" s="27" t="s">
        <v>204</v>
      </c>
      <c r="D1139" s="27" t="s">
        <v>195</v>
      </c>
      <c r="E1139" s="28">
        <v>169877</v>
      </c>
    </row>
    <row r="1140" spans="1:5" x14ac:dyDescent="0.2">
      <c r="A1140" s="25">
        <v>2021</v>
      </c>
      <c r="B1140" s="26" t="s">
        <v>88</v>
      </c>
      <c r="C1140" s="27" t="s">
        <v>204</v>
      </c>
      <c r="D1140" s="27" t="s">
        <v>196</v>
      </c>
      <c r="E1140" s="28">
        <v>761911</v>
      </c>
    </row>
    <row r="1141" spans="1:5" x14ac:dyDescent="0.2">
      <c r="A1141" s="25">
        <v>2021</v>
      </c>
      <c r="B1141" s="26" t="s">
        <v>90</v>
      </c>
      <c r="C1141" s="27" t="s">
        <v>190</v>
      </c>
      <c r="D1141" s="27" t="s">
        <v>183</v>
      </c>
      <c r="E1141" s="28">
        <v>43032378</v>
      </c>
    </row>
    <row r="1142" spans="1:5" x14ac:dyDescent="0.2">
      <c r="A1142" s="25">
        <v>2021</v>
      </c>
      <c r="B1142" s="26" t="s">
        <v>90</v>
      </c>
      <c r="C1142" s="27" t="s">
        <v>190</v>
      </c>
      <c r="D1142" s="27" t="s">
        <v>191</v>
      </c>
      <c r="E1142" s="28">
        <v>24402791</v>
      </c>
    </row>
    <row r="1143" spans="1:5" x14ac:dyDescent="0.2">
      <c r="A1143" s="25">
        <v>2021</v>
      </c>
      <c r="B1143" s="26" t="s">
        <v>90</v>
      </c>
      <c r="C1143" s="27" t="s">
        <v>190</v>
      </c>
      <c r="D1143" s="27" t="s">
        <v>192</v>
      </c>
      <c r="E1143" s="28">
        <v>1989053</v>
      </c>
    </row>
    <row r="1144" spans="1:5" x14ac:dyDescent="0.2">
      <c r="A1144" s="25">
        <v>2021</v>
      </c>
      <c r="B1144" s="26" t="s">
        <v>90</v>
      </c>
      <c r="C1144" s="27" t="s">
        <v>190</v>
      </c>
      <c r="D1144" s="27" t="s">
        <v>193</v>
      </c>
      <c r="E1144" s="28">
        <v>1577728</v>
      </c>
    </row>
    <row r="1145" spans="1:5" x14ac:dyDescent="0.2">
      <c r="A1145" s="25">
        <v>2021</v>
      </c>
      <c r="B1145" s="26" t="s">
        <v>90</v>
      </c>
      <c r="C1145" s="27" t="s">
        <v>190</v>
      </c>
      <c r="D1145" s="27" t="s">
        <v>206</v>
      </c>
      <c r="E1145" s="28">
        <v>38290</v>
      </c>
    </row>
    <row r="1146" spans="1:5" x14ac:dyDescent="0.2">
      <c r="A1146" s="25">
        <v>2021</v>
      </c>
      <c r="B1146" s="26" t="s">
        <v>90</v>
      </c>
      <c r="C1146" s="27" t="s">
        <v>190</v>
      </c>
      <c r="D1146" s="27" t="s">
        <v>194</v>
      </c>
      <c r="E1146" s="28">
        <v>54454</v>
      </c>
    </row>
    <row r="1147" spans="1:5" x14ac:dyDescent="0.2">
      <c r="A1147" s="25">
        <v>2021</v>
      </c>
      <c r="B1147" s="26" t="s">
        <v>90</v>
      </c>
      <c r="C1147" s="27" t="s">
        <v>190</v>
      </c>
      <c r="D1147" s="27" t="s">
        <v>195</v>
      </c>
      <c r="E1147" s="28">
        <v>33095</v>
      </c>
    </row>
    <row r="1148" spans="1:5" x14ac:dyDescent="0.2">
      <c r="A1148" s="25">
        <v>2021</v>
      </c>
      <c r="B1148" s="26" t="s">
        <v>90</v>
      </c>
      <c r="C1148" s="27" t="s">
        <v>190</v>
      </c>
      <c r="D1148" s="27" t="s">
        <v>197</v>
      </c>
      <c r="E1148" s="28">
        <v>1764</v>
      </c>
    </row>
    <row r="1149" spans="1:5" x14ac:dyDescent="0.2">
      <c r="A1149" s="25">
        <v>2021</v>
      </c>
      <c r="B1149" s="26" t="s">
        <v>90</v>
      </c>
      <c r="C1149" s="27" t="s">
        <v>190</v>
      </c>
      <c r="D1149" s="27" t="s">
        <v>198</v>
      </c>
      <c r="E1149" s="28">
        <v>14935203</v>
      </c>
    </row>
    <row r="1150" spans="1:5" x14ac:dyDescent="0.2">
      <c r="A1150" s="25">
        <v>2021</v>
      </c>
      <c r="B1150" s="26" t="s">
        <v>90</v>
      </c>
      <c r="C1150" s="27" t="s">
        <v>200</v>
      </c>
      <c r="D1150" s="27" t="s">
        <v>183</v>
      </c>
      <c r="E1150" s="28">
        <v>165650</v>
      </c>
    </row>
    <row r="1151" spans="1:5" x14ac:dyDescent="0.2">
      <c r="A1151" s="25">
        <v>2021</v>
      </c>
      <c r="B1151" s="26" t="s">
        <v>90</v>
      </c>
      <c r="C1151" s="27" t="s">
        <v>200</v>
      </c>
      <c r="D1151" s="27" t="s">
        <v>191</v>
      </c>
      <c r="E1151" s="28">
        <v>110184</v>
      </c>
    </row>
    <row r="1152" spans="1:5" x14ac:dyDescent="0.2">
      <c r="A1152" s="25">
        <v>2021</v>
      </c>
      <c r="B1152" s="26" t="s">
        <v>90</v>
      </c>
      <c r="C1152" s="27" t="s">
        <v>200</v>
      </c>
      <c r="D1152" s="27" t="s">
        <v>193</v>
      </c>
      <c r="E1152" s="28">
        <v>15412</v>
      </c>
    </row>
    <row r="1153" spans="1:5" x14ac:dyDescent="0.2">
      <c r="A1153" s="25">
        <v>2021</v>
      </c>
      <c r="B1153" s="26" t="s">
        <v>90</v>
      </c>
      <c r="C1153" s="27" t="s">
        <v>200</v>
      </c>
      <c r="D1153" s="27" t="s">
        <v>206</v>
      </c>
      <c r="E1153" s="28">
        <v>38290</v>
      </c>
    </row>
    <row r="1154" spans="1:5" x14ac:dyDescent="0.2">
      <c r="A1154" s="25">
        <v>2021</v>
      </c>
      <c r="B1154" s="26" t="s">
        <v>90</v>
      </c>
      <c r="C1154" s="27" t="s">
        <v>200</v>
      </c>
      <c r="D1154" s="27" t="s">
        <v>195</v>
      </c>
      <c r="E1154" s="28">
        <v>0</v>
      </c>
    </row>
    <row r="1155" spans="1:5" x14ac:dyDescent="0.2">
      <c r="A1155" s="25">
        <v>2021</v>
      </c>
      <c r="B1155" s="26" t="s">
        <v>90</v>
      </c>
      <c r="C1155" s="27" t="s">
        <v>200</v>
      </c>
      <c r="D1155" s="27" t="s">
        <v>197</v>
      </c>
      <c r="E1155" s="28">
        <v>1764</v>
      </c>
    </row>
    <row r="1156" spans="1:5" x14ac:dyDescent="0.2">
      <c r="A1156" s="25">
        <v>2021</v>
      </c>
      <c r="B1156" s="26" t="s">
        <v>90</v>
      </c>
      <c r="C1156" s="27" t="s">
        <v>201</v>
      </c>
      <c r="D1156" s="27" t="s">
        <v>183</v>
      </c>
      <c r="E1156" s="28">
        <v>772</v>
      </c>
    </row>
    <row r="1157" spans="1:5" x14ac:dyDescent="0.2">
      <c r="A1157" s="25">
        <v>2021</v>
      </c>
      <c r="B1157" s="26" t="s">
        <v>90</v>
      </c>
      <c r="C1157" s="27" t="s">
        <v>201</v>
      </c>
      <c r="D1157" s="27" t="s">
        <v>195</v>
      </c>
      <c r="E1157" s="28">
        <v>450</v>
      </c>
    </row>
    <row r="1158" spans="1:5" x14ac:dyDescent="0.2">
      <c r="A1158" s="25">
        <v>2021</v>
      </c>
      <c r="B1158" s="26" t="s">
        <v>90</v>
      </c>
      <c r="C1158" s="27" t="s">
        <v>201</v>
      </c>
      <c r="D1158" s="27" t="s">
        <v>198</v>
      </c>
      <c r="E1158" s="28">
        <v>322</v>
      </c>
    </row>
    <row r="1159" spans="1:5" x14ac:dyDescent="0.2">
      <c r="A1159" s="25">
        <v>2021</v>
      </c>
      <c r="B1159" s="26" t="s">
        <v>90</v>
      </c>
      <c r="C1159" s="27" t="s">
        <v>203</v>
      </c>
      <c r="D1159" s="27" t="s">
        <v>183</v>
      </c>
      <c r="E1159" s="28">
        <v>9479705</v>
      </c>
    </row>
    <row r="1160" spans="1:5" x14ac:dyDescent="0.2">
      <c r="A1160" s="25">
        <v>2021</v>
      </c>
      <c r="B1160" s="26" t="s">
        <v>90</v>
      </c>
      <c r="C1160" s="27" t="s">
        <v>203</v>
      </c>
      <c r="D1160" s="27" t="s">
        <v>198</v>
      </c>
      <c r="E1160" s="28">
        <v>9479705</v>
      </c>
    </row>
    <row r="1161" spans="1:5" x14ac:dyDescent="0.2">
      <c r="A1161" s="25">
        <v>2021</v>
      </c>
      <c r="B1161" s="26" t="s">
        <v>90</v>
      </c>
      <c r="C1161" s="27" t="s">
        <v>204</v>
      </c>
      <c r="D1161" s="27" t="s">
        <v>183</v>
      </c>
      <c r="E1161" s="28">
        <v>33386251</v>
      </c>
    </row>
    <row r="1162" spans="1:5" x14ac:dyDescent="0.2">
      <c r="A1162" s="25">
        <v>2021</v>
      </c>
      <c r="B1162" s="26" t="s">
        <v>90</v>
      </c>
      <c r="C1162" s="27" t="s">
        <v>204</v>
      </c>
      <c r="D1162" s="27" t="s">
        <v>191</v>
      </c>
      <c r="E1162" s="28">
        <v>24292607</v>
      </c>
    </row>
    <row r="1163" spans="1:5" x14ac:dyDescent="0.2">
      <c r="A1163" s="25">
        <v>2021</v>
      </c>
      <c r="B1163" s="26" t="s">
        <v>90</v>
      </c>
      <c r="C1163" s="27" t="s">
        <v>204</v>
      </c>
      <c r="D1163" s="27" t="s">
        <v>192</v>
      </c>
      <c r="E1163" s="28">
        <v>1989053</v>
      </c>
    </row>
    <row r="1164" spans="1:5" x14ac:dyDescent="0.2">
      <c r="A1164" s="25">
        <v>2021</v>
      </c>
      <c r="B1164" s="26" t="s">
        <v>90</v>
      </c>
      <c r="C1164" s="27" t="s">
        <v>204</v>
      </c>
      <c r="D1164" s="27" t="s">
        <v>193</v>
      </c>
      <c r="E1164" s="28">
        <v>1562316</v>
      </c>
    </row>
    <row r="1165" spans="1:5" x14ac:dyDescent="0.2">
      <c r="A1165" s="25">
        <v>2021</v>
      </c>
      <c r="B1165" s="26" t="s">
        <v>90</v>
      </c>
      <c r="C1165" s="27" t="s">
        <v>204</v>
      </c>
      <c r="D1165" s="27" t="s">
        <v>194</v>
      </c>
      <c r="E1165" s="28">
        <v>54454</v>
      </c>
    </row>
    <row r="1166" spans="1:5" x14ac:dyDescent="0.2">
      <c r="A1166" s="25">
        <v>2021</v>
      </c>
      <c r="B1166" s="26" t="s">
        <v>90</v>
      </c>
      <c r="C1166" s="27" t="s">
        <v>204</v>
      </c>
      <c r="D1166" s="27" t="s">
        <v>195</v>
      </c>
      <c r="E1166" s="28">
        <v>32645</v>
      </c>
    </row>
    <row r="1167" spans="1:5" x14ac:dyDescent="0.2">
      <c r="A1167" s="25">
        <v>2021</v>
      </c>
      <c r="B1167" s="26" t="s">
        <v>90</v>
      </c>
      <c r="C1167" s="27" t="s">
        <v>204</v>
      </c>
      <c r="D1167" s="27" t="s">
        <v>198</v>
      </c>
      <c r="E1167" s="28">
        <v>5455176</v>
      </c>
    </row>
    <row r="1168" spans="1:5" x14ac:dyDescent="0.2">
      <c r="A1168" s="25">
        <v>2021</v>
      </c>
      <c r="B1168" s="26" t="s">
        <v>71</v>
      </c>
      <c r="C1168" s="27" t="s">
        <v>190</v>
      </c>
      <c r="D1168" s="27" t="s">
        <v>183</v>
      </c>
      <c r="E1168" s="28">
        <v>37910898</v>
      </c>
    </row>
    <row r="1169" spans="1:5" x14ac:dyDescent="0.2">
      <c r="A1169" s="25">
        <v>2021</v>
      </c>
      <c r="B1169" s="26" t="s">
        <v>71</v>
      </c>
      <c r="C1169" s="27" t="s">
        <v>190</v>
      </c>
      <c r="D1169" s="27" t="s">
        <v>191</v>
      </c>
      <c r="E1169" s="28">
        <v>18933617</v>
      </c>
    </row>
    <row r="1170" spans="1:5" x14ac:dyDescent="0.2">
      <c r="A1170" s="25">
        <v>2021</v>
      </c>
      <c r="B1170" s="26" t="s">
        <v>71</v>
      </c>
      <c r="C1170" s="27" t="s">
        <v>190</v>
      </c>
      <c r="D1170" s="27" t="s">
        <v>192</v>
      </c>
      <c r="E1170" s="28">
        <v>1123156</v>
      </c>
    </row>
    <row r="1171" spans="1:5" x14ac:dyDescent="0.2">
      <c r="A1171" s="25">
        <v>2021</v>
      </c>
      <c r="B1171" s="26" t="s">
        <v>71</v>
      </c>
      <c r="C1171" s="27" t="s">
        <v>190</v>
      </c>
      <c r="D1171" s="27" t="s">
        <v>193</v>
      </c>
      <c r="E1171" s="28">
        <v>1173365</v>
      </c>
    </row>
    <row r="1172" spans="1:5" x14ac:dyDescent="0.2">
      <c r="A1172" s="25">
        <v>2021</v>
      </c>
      <c r="B1172" s="26" t="s">
        <v>71</v>
      </c>
      <c r="C1172" s="27" t="s">
        <v>190</v>
      </c>
      <c r="D1172" s="27" t="s">
        <v>205</v>
      </c>
      <c r="E1172" s="28">
        <v>6880622</v>
      </c>
    </row>
    <row r="1173" spans="1:5" x14ac:dyDescent="0.2">
      <c r="A1173" s="25">
        <v>2021</v>
      </c>
      <c r="B1173" s="26" t="s">
        <v>71</v>
      </c>
      <c r="C1173" s="27" t="s">
        <v>190</v>
      </c>
      <c r="D1173" s="27" t="s">
        <v>194</v>
      </c>
      <c r="E1173" s="28">
        <v>-28</v>
      </c>
    </row>
    <row r="1174" spans="1:5" x14ac:dyDescent="0.2">
      <c r="A1174" s="25">
        <v>2021</v>
      </c>
      <c r="B1174" s="26" t="s">
        <v>71</v>
      </c>
      <c r="C1174" s="27" t="s">
        <v>190</v>
      </c>
      <c r="D1174" s="27" t="s">
        <v>195</v>
      </c>
      <c r="E1174" s="28">
        <v>55130</v>
      </c>
    </row>
    <row r="1175" spans="1:5" x14ac:dyDescent="0.2">
      <c r="A1175" s="25">
        <v>2021</v>
      </c>
      <c r="B1175" s="26" t="s">
        <v>71</v>
      </c>
      <c r="C1175" s="27" t="s">
        <v>190</v>
      </c>
      <c r="D1175" s="27" t="s">
        <v>196</v>
      </c>
      <c r="E1175" s="28">
        <v>60523</v>
      </c>
    </row>
    <row r="1176" spans="1:5" x14ac:dyDescent="0.2">
      <c r="A1176" s="25">
        <v>2021</v>
      </c>
      <c r="B1176" s="26" t="s">
        <v>71</v>
      </c>
      <c r="C1176" s="27" t="s">
        <v>190</v>
      </c>
      <c r="D1176" s="27" t="s">
        <v>197</v>
      </c>
      <c r="E1176" s="28">
        <v>92473</v>
      </c>
    </row>
    <row r="1177" spans="1:5" x14ac:dyDescent="0.2">
      <c r="A1177" s="25">
        <v>2021</v>
      </c>
      <c r="B1177" s="26" t="s">
        <v>71</v>
      </c>
      <c r="C1177" s="27" t="s">
        <v>190</v>
      </c>
      <c r="D1177" s="27" t="s">
        <v>198</v>
      </c>
      <c r="E1177" s="28">
        <v>9592039</v>
      </c>
    </row>
    <row r="1178" spans="1:5" x14ac:dyDescent="0.2">
      <c r="A1178" s="25">
        <v>2021</v>
      </c>
      <c r="B1178" s="26" t="s">
        <v>71</v>
      </c>
      <c r="C1178" s="27" t="s">
        <v>190</v>
      </c>
      <c r="D1178" s="27" t="s">
        <v>199</v>
      </c>
      <c r="E1178" s="28">
        <v>0</v>
      </c>
    </row>
    <row r="1179" spans="1:5" x14ac:dyDescent="0.2">
      <c r="A1179" s="25">
        <v>2021</v>
      </c>
      <c r="B1179" s="26" t="s">
        <v>71</v>
      </c>
      <c r="C1179" s="27" t="s">
        <v>200</v>
      </c>
      <c r="D1179" s="27" t="s">
        <v>183</v>
      </c>
      <c r="E1179" s="28">
        <v>330511</v>
      </c>
    </row>
    <row r="1180" spans="1:5" x14ac:dyDescent="0.2">
      <c r="A1180" s="25">
        <v>2021</v>
      </c>
      <c r="B1180" s="26" t="s">
        <v>71</v>
      </c>
      <c r="C1180" s="27" t="s">
        <v>200</v>
      </c>
      <c r="D1180" s="27" t="s">
        <v>191</v>
      </c>
      <c r="E1180" s="28">
        <v>330511</v>
      </c>
    </row>
    <row r="1181" spans="1:5" x14ac:dyDescent="0.2">
      <c r="A1181" s="25">
        <v>2021</v>
      </c>
      <c r="B1181" s="26" t="s">
        <v>71</v>
      </c>
      <c r="C1181" s="27" t="s">
        <v>200</v>
      </c>
      <c r="D1181" s="27" t="s">
        <v>193</v>
      </c>
      <c r="E1181" s="28">
        <v>0</v>
      </c>
    </row>
    <row r="1182" spans="1:5" x14ac:dyDescent="0.2">
      <c r="A1182" s="25">
        <v>2021</v>
      </c>
      <c r="B1182" s="26" t="s">
        <v>71</v>
      </c>
      <c r="C1182" s="27" t="s">
        <v>200</v>
      </c>
      <c r="D1182" s="27" t="s">
        <v>194</v>
      </c>
      <c r="E1182" s="28">
        <v>0</v>
      </c>
    </row>
    <row r="1183" spans="1:5" x14ac:dyDescent="0.2">
      <c r="A1183" s="25">
        <v>2021</v>
      </c>
      <c r="B1183" s="26" t="s">
        <v>71</v>
      </c>
      <c r="C1183" s="27" t="s">
        <v>200</v>
      </c>
      <c r="D1183" s="27" t="s">
        <v>197</v>
      </c>
      <c r="E1183" s="28">
        <v>0</v>
      </c>
    </row>
    <row r="1184" spans="1:5" x14ac:dyDescent="0.2">
      <c r="A1184" s="25">
        <v>2021</v>
      </c>
      <c r="B1184" s="26" t="s">
        <v>71</v>
      </c>
      <c r="C1184" s="27" t="s">
        <v>200</v>
      </c>
      <c r="D1184" s="27" t="s">
        <v>199</v>
      </c>
      <c r="E1184" s="28">
        <v>0</v>
      </c>
    </row>
    <row r="1185" spans="1:5" x14ac:dyDescent="0.2">
      <c r="A1185" s="25">
        <v>2021</v>
      </c>
      <c r="B1185" s="26" t="s">
        <v>71</v>
      </c>
      <c r="C1185" s="27" t="s">
        <v>201</v>
      </c>
      <c r="D1185" s="27" t="s">
        <v>183</v>
      </c>
      <c r="E1185" s="28">
        <v>17924</v>
      </c>
    </row>
    <row r="1186" spans="1:5" x14ac:dyDescent="0.2">
      <c r="A1186" s="25">
        <v>2021</v>
      </c>
      <c r="B1186" s="26" t="s">
        <v>71</v>
      </c>
      <c r="C1186" s="27" t="s">
        <v>201</v>
      </c>
      <c r="D1186" s="27" t="s">
        <v>193</v>
      </c>
      <c r="E1186" s="28">
        <v>2607</v>
      </c>
    </row>
    <row r="1187" spans="1:5" x14ac:dyDescent="0.2">
      <c r="A1187" s="25">
        <v>2021</v>
      </c>
      <c r="B1187" s="26" t="s">
        <v>71</v>
      </c>
      <c r="C1187" s="27" t="s">
        <v>201</v>
      </c>
      <c r="D1187" s="27" t="s">
        <v>197</v>
      </c>
      <c r="E1187" s="28">
        <v>15317</v>
      </c>
    </row>
    <row r="1188" spans="1:5" x14ac:dyDescent="0.2">
      <c r="A1188" s="25">
        <v>2021</v>
      </c>
      <c r="B1188" s="26" t="s">
        <v>71</v>
      </c>
      <c r="C1188" s="27" t="s">
        <v>203</v>
      </c>
      <c r="D1188" s="27" t="s">
        <v>183</v>
      </c>
      <c r="E1188" s="28">
        <v>9554507</v>
      </c>
    </row>
    <row r="1189" spans="1:5" x14ac:dyDescent="0.2">
      <c r="A1189" s="25">
        <v>2021</v>
      </c>
      <c r="B1189" s="26" t="s">
        <v>71</v>
      </c>
      <c r="C1189" s="27" t="s">
        <v>203</v>
      </c>
      <c r="D1189" s="27" t="s">
        <v>194</v>
      </c>
      <c r="E1189" s="28">
        <v>-28</v>
      </c>
    </row>
    <row r="1190" spans="1:5" x14ac:dyDescent="0.2">
      <c r="A1190" s="25">
        <v>2021</v>
      </c>
      <c r="B1190" s="26" t="s">
        <v>71</v>
      </c>
      <c r="C1190" s="27" t="s">
        <v>203</v>
      </c>
      <c r="D1190" s="27" t="s">
        <v>196</v>
      </c>
      <c r="E1190" s="28">
        <v>52705</v>
      </c>
    </row>
    <row r="1191" spans="1:5" x14ac:dyDescent="0.2">
      <c r="A1191" s="25">
        <v>2021</v>
      </c>
      <c r="B1191" s="26" t="s">
        <v>71</v>
      </c>
      <c r="C1191" s="27" t="s">
        <v>203</v>
      </c>
      <c r="D1191" s="27" t="s">
        <v>198</v>
      </c>
      <c r="E1191" s="28">
        <v>9501830</v>
      </c>
    </row>
    <row r="1192" spans="1:5" x14ac:dyDescent="0.2">
      <c r="A1192" s="25">
        <v>2021</v>
      </c>
      <c r="B1192" s="26" t="s">
        <v>71</v>
      </c>
      <c r="C1192" s="27" t="s">
        <v>204</v>
      </c>
      <c r="D1192" s="27" t="s">
        <v>183</v>
      </c>
      <c r="E1192" s="28">
        <v>28007956</v>
      </c>
    </row>
    <row r="1193" spans="1:5" x14ac:dyDescent="0.2">
      <c r="A1193" s="25">
        <v>2021</v>
      </c>
      <c r="B1193" s="26" t="s">
        <v>71</v>
      </c>
      <c r="C1193" s="27" t="s">
        <v>204</v>
      </c>
      <c r="D1193" s="27" t="s">
        <v>191</v>
      </c>
      <c r="E1193" s="28">
        <v>18603106</v>
      </c>
    </row>
    <row r="1194" spans="1:5" x14ac:dyDescent="0.2">
      <c r="A1194" s="25">
        <v>2021</v>
      </c>
      <c r="B1194" s="26" t="s">
        <v>71</v>
      </c>
      <c r="C1194" s="27" t="s">
        <v>204</v>
      </c>
      <c r="D1194" s="27" t="s">
        <v>192</v>
      </c>
      <c r="E1194" s="28">
        <v>1123156</v>
      </c>
    </row>
    <row r="1195" spans="1:5" x14ac:dyDescent="0.2">
      <c r="A1195" s="25">
        <v>2021</v>
      </c>
      <c r="B1195" s="26" t="s">
        <v>71</v>
      </c>
      <c r="C1195" s="27" t="s">
        <v>204</v>
      </c>
      <c r="D1195" s="27" t="s">
        <v>193</v>
      </c>
      <c r="E1195" s="28">
        <v>1170758</v>
      </c>
    </row>
    <row r="1196" spans="1:5" x14ac:dyDescent="0.2">
      <c r="A1196" s="25">
        <v>2021</v>
      </c>
      <c r="B1196" s="26" t="s">
        <v>71</v>
      </c>
      <c r="C1196" s="27" t="s">
        <v>204</v>
      </c>
      <c r="D1196" s="27" t="s">
        <v>205</v>
      </c>
      <c r="E1196" s="28">
        <v>6880622</v>
      </c>
    </row>
    <row r="1197" spans="1:5" x14ac:dyDescent="0.2">
      <c r="A1197" s="25">
        <v>2021</v>
      </c>
      <c r="B1197" s="26" t="s">
        <v>71</v>
      </c>
      <c r="C1197" s="27" t="s">
        <v>204</v>
      </c>
      <c r="D1197" s="27" t="s">
        <v>195</v>
      </c>
      <c r="E1197" s="28">
        <v>55130</v>
      </c>
    </row>
    <row r="1198" spans="1:5" x14ac:dyDescent="0.2">
      <c r="A1198" s="25">
        <v>2021</v>
      </c>
      <c r="B1198" s="26" t="s">
        <v>71</v>
      </c>
      <c r="C1198" s="27" t="s">
        <v>204</v>
      </c>
      <c r="D1198" s="27" t="s">
        <v>196</v>
      </c>
      <c r="E1198" s="28">
        <v>7818</v>
      </c>
    </row>
    <row r="1199" spans="1:5" x14ac:dyDescent="0.2">
      <c r="A1199" s="25">
        <v>2021</v>
      </c>
      <c r="B1199" s="26" t="s">
        <v>71</v>
      </c>
      <c r="C1199" s="27" t="s">
        <v>204</v>
      </c>
      <c r="D1199" s="27" t="s">
        <v>197</v>
      </c>
      <c r="E1199" s="28">
        <v>77157</v>
      </c>
    </row>
    <row r="1200" spans="1:5" x14ac:dyDescent="0.2">
      <c r="A1200" s="25">
        <v>2021</v>
      </c>
      <c r="B1200" s="26" t="s">
        <v>71</v>
      </c>
      <c r="C1200" s="27" t="s">
        <v>204</v>
      </c>
      <c r="D1200" s="27" t="s">
        <v>198</v>
      </c>
      <c r="E1200" s="28">
        <v>90209</v>
      </c>
    </row>
    <row r="1201" spans="1:5" x14ac:dyDescent="0.2">
      <c r="A1201" s="25">
        <v>2021</v>
      </c>
      <c r="B1201" s="26" t="s">
        <v>77</v>
      </c>
      <c r="C1201" s="27" t="s">
        <v>190</v>
      </c>
      <c r="D1201" s="27" t="s">
        <v>183</v>
      </c>
      <c r="E1201" s="28">
        <v>17193254</v>
      </c>
    </row>
    <row r="1202" spans="1:5" x14ac:dyDescent="0.2">
      <c r="A1202" s="25">
        <v>2021</v>
      </c>
      <c r="B1202" s="26" t="s">
        <v>77</v>
      </c>
      <c r="C1202" s="27" t="s">
        <v>190</v>
      </c>
      <c r="D1202" s="27" t="s">
        <v>191</v>
      </c>
      <c r="E1202" s="28">
        <v>284163</v>
      </c>
    </row>
    <row r="1203" spans="1:5" x14ac:dyDescent="0.2">
      <c r="A1203" s="25">
        <v>2021</v>
      </c>
      <c r="B1203" s="26" t="s">
        <v>77</v>
      </c>
      <c r="C1203" s="27" t="s">
        <v>190</v>
      </c>
      <c r="D1203" s="27" t="s">
        <v>192</v>
      </c>
      <c r="E1203" s="28">
        <v>1025006</v>
      </c>
    </row>
    <row r="1204" spans="1:5" x14ac:dyDescent="0.2">
      <c r="A1204" s="25">
        <v>2021</v>
      </c>
      <c r="B1204" s="26" t="s">
        <v>77</v>
      </c>
      <c r="C1204" s="27" t="s">
        <v>190</v>
      </c>
      <c r="D1204" s="27" t="s">
        <v>193</v>
      </c>
      <c r="E1204" s="28">
        <v>4466076</v>
      </c>
    </row>
    <row r="1205" spans="1:5" x14ac:dyDescent="0.2">
      <c r="A1205" s="25">
        <v>2021</v>
      </c>
      <c r="B1205" s="26" t="s">
        <v>77</v>
      </c>
      <c r="C1205" s="27" t="s">
        <v>190</v>
      </c>
      <c r="D1205" s="27" t="s">
        <v>205</v>
      </c>
      <c r="E1205" s="28">
        <v>9856117</v>
      </c>
    </row>
    <row r="1206" spans="1:5" x14ac:dyDescent="0.2">
      <c r="A1206" s="25">
        <v>2021</v>
      </c>
      <c r="B1206" s="26" t="s">
        <v>77</v>
      </c>
      <c r="C1206" s="27" t="s">
        <v>190</v>
      </c>
      <c r="D1206" s="27" t="s">
        <v>194</v>
      </c>
      <c r="E1206" s="28">
        <v>55317</v>
      </c>
    </row>
    <row r="1207" spans="1:5" x14ac:dyDescent="0.2">
      <c r="A1207" s="25">
        <v>2021</v>
      </c>
      <c r="B1207" s="26" t="s">
        <v>77</v>
      </c>
      <c r="C1207" s="27" t="s">
        <v>190</v>
      </c>
      <c r="D1207" s="27" t="s">
        <v>195</v>
      </c>
      <c r="E1207" s="28">
        <v>69971</v>
      </c>
    </row>
    <row r="1208" spans="1:5" x14ac:dyDescent="0.2">
      <c r="A1208" s="25">
        <v>2021</v>
      </c>
      <c r="B1208" s="26" t="s">
        <v>77</v>
      </c>
      <c r="C1208" s="27" t="s">
        <v>190</v>
      </c>
      <c r="D1208" s="27" t="s">
        <v>196</v>
      </c>
      <c r="E1208" s="28">
        <v>3685</v>
      </c>
    </row>
    <row r="1209" spans="1:5" x14ac:dyDescent="0.2">
      <c r="A1209" s="25">
        <v>2021</v>
      </c>
      <c r="B1209" s="26" t="s">
        <v>77</v>
      </c>
      <c r="C1209" s="27" t="s">
        <v>190</v>
      </c>
      <c r="D1209" s="27" t="s">
        <v>197</v>
      </c>
      <c r="E1209" s="28">
        <v>140089</v>
      </c>
    </row>
    <row r="1210" spans="1:5" x14ac:dyDescent="0.2">
      <c r="A1210" s="25">
        <v>2021</v>
      </c>
      <c r="B1210" s="26" t="s">
        <v>77</v>
      </c>
      <c r="C1210" s="27" t="s">
        <v>190</v>
      </c>
      <c r="D1210" s="27" t="s">
        <v>198</v>
      </c>
      <c r="E1210" s="28">
        <v>504230</v>
      </c>
    </row>
    <row r="1211" spans="1:5" x14ac:dyDescent="0.2">
      <c r="A1211" s="25">
        <v>2021</v>
      </c>
      <c r="B1211" s="26" t="s">
        <v>77</v>
      </c>
      <c r="C1211" s="27" t="s">
        <v>190</v>
      </c>
      <c r="D1211" s="27" t="s">
        <v>199</v>
      </c>
      <c r="E1211" s="28">
        <v>788600</v>
      </c>
    </row>
    <row r="1212" spans="1:5" x14ac:dyDescent="0.2">
      <c r="A1212" s="25">
        <v>2021</v>
      </c>
      <c r="B1212" s="26" t="s">
        <v>77</v>
      </c>
      <c r="C1212" s="27" t="s">
        <v>200</v>
      </c>
      <c r="D1212" s="27" t="s">
        <v>183</v>
      </c>
      <c r="E1212" s="28">
        <v>29005</v>
      </c>
    </row>
    <row r="1213" spans="1:5" x14ac:dyDescent="0.2">
      <c r="A1213" s="25">
        <v>2021</v>
      </c>
      <c r="B1213" s="26" t="s">
        <v>77</v>
      </c>
      <c r="C1213" s="27" t="s">
        <v>200</v>
      </c>
      <c r="D1213" s="27" t="s">
        <v>193</v>
      </c>
      <c r="E1213" s="28">
        <v>29005</v>
      </c>
    </row>
    <row r="1214" spans="1:5" x14ac:dyDescent="0.2">
      <c r="A1214" s="25">
        <v>2021</v>
      </c>
      <c r="B1214" s="26" t="s">
        <v>77</v>
      </c>
      <c r="C1214" s="27" t="s">
        <v>200</v>
      </c>
      <c r="D1214" s="27" t="s">
        <v>195</v>
      </c>
      <c r="E1214" s="28">
        <v>0</v>
      </c>
    </row>
    <row r="1215" spans="1:5" x14ac:dyDescent="0.2">
      <c r="A1215" s="25">
        <v>2021</v>
      </c>
      <c r="B1215" s="26" t="s">
        <v>77</v>
      </c>
      <c r="C1215" s="27" t="s">
        <v>201</v>
      </c>
      <c r="D1215" s="27" t="s">
        <v>183</v>
      </c>
      <c r="E1215" s="28">
        <v>64794</v>
      </c>
    </row>
    <row r="1216" spans="1:5" x14ac:dyDescent="0.2">
      <c r="A1216" s="25">
        <v>2021</v>
      </c>
      <c r="B1216" s="26" t="s">
        <v>77</v>
      </c>
      <c r="C1216" s="27" t="s">
        <v>201</v>
      </c>
      <c r="D1216" s="27" t="s">
        <v>193</v>
      </c>
      <c r="E1216" s="28">
        <v>11858</v>
      </c>
    </row>
    <row r="1217" spans="1:5" x14ac:dyDescent="0.2">
      <c r="A1217" s="25">
        <v>2021</v>
      </c>
      <c r="B1217" s="26" t="s">
        <v>77</v>
      </c>
      <c r="C1217" s="27" t="s">
        <v>201</v>
      </c>
      <c r="D1217" s="27" t="s">
        <v>195</v>
      </c>
      <c r="E1217" s="28">
        <v>11347</v>
      </c>
    </row>
    <row r="1218" spans="1:5" x14ac:dyDescent="0.2">
      <c r="A1218" s="25">
        <v>2021</v>
      </c>
      <c r="B1218" s="26" t="s">
        <v>77</v>
      </c>
      <c r="C1218" s="27" t="s">
        <v>201</v>
      </c>
      <c r="D1218" s="27" t="s">
        <v>197</v>
      </c>
      <c r="E1218" s="28">
        <v>41588</v>
      </c>
    </row>
    <row r="1219" spans="1:5" x14ac:dyDescent="0.2">
      <c r="A1219" s="25">
        <v>2021</v>
      </c>
      <c r="B1219" s="26" t="s">
        <v>77</v>
      </c>
      <c r="C1219" s="27" t="s">
        <v>203</v>
      </c>
      <c r="D1219" s="27" t="s">
        <v>183</v>
      </c>
      <c r="E1219" s="28">
        <v>17087822</v>
      </c>
    </row>
    <row r="1220" spans="1:5" x14ac:dyDescent="0.2">
      <c r="A1220" s="25">
        <v>2021</v>
      </c>
      <c r="B1220" s="26" t="s">
        <v>77</v>
      </c>
      <c r="C1220" s="27" t="s">
        <v>203</v>
      </c>
      <c r="D1220" s="27" t="s">
        <v>191</v>
      </c>
      <c r="E1220" s="28">
        <v>284163</v>
      </c>
    </row>
    <row r="1221" spans="1:5" x14ac:dyDescent="0.2">
      <c r="A1221" s="25">
        <v>2021</v>
      </c>
      <c r="B1221" s="26" t="s">
        <v>77</v>
      </c>
      <c r="C1221" s="27" t="s">
        <v>203</v>
      </c>
      <c r="D1221" s="27" t="s">
        <v>192</v>
      </c>
      <c r="E1221" s="28">
        <v>1013373</v>
      </c>
    </row>
    <row r="1222" spans="1:5" x14ac:dyDescent="0.2">
      <c r="A1222" s="25">
        <v>2021</v>
      </c>
      <c r="B1222" s="26" t="s">
        <v>77</v>
      </c>
      <c r="C1222" s="27" t="s">
        <v>203</v>
      </c>
      <c r="D1222" s="27" t="s">
        <v>193</v>
      </c>
      <c r="E1222" s="28">
        <v>4425213</v>
      </c>
    </row>
    <row r="1223" spans="1:5" x14ac:dyDescent="0.2">
      <c r="A1223" s="25">
        <v>2021</v>
      </c>
      <c r="B1223" s="26" t="s">
        <v>77</v>
      </c>
      <c r="C1223" s="27" t="s">
        <v>203</v>
      </c>
      <c r="D1223" s="27" t="s">
        <v>205</v>
      </c>
      <c r="E1223" s="28">
        <v>9856117</v>
      </c>
    </row>
    <row r="1224" spans="1:5" x14ac:dyDescent="0.2">
      <c r="A1224" s="25">
        <v>2021</v>
      </c>
      <c r="B1224" s="26" t="s">
        <v>77</v>
      </c>
      <c r="C1224" s="27" t="s">
        <v>203</v>
      </c>
      <c r="D1224" s="27" t="s">
        <v>194</v>
      </c>
      <c r="E1224" s="28">
        <v>55317</v>
      </c>
    </row>
    <row r="1225" spans="1:5" x14ac:dyDescent="0.2">
      <c r="A1225" s="25">
        <v>2021</v>
      </c>
      <c r="B1225" s="26" t="s">
        <v>77</v>
      </c>
      <c r="C1225" s="27" t="s">
        <v>203</v>
      </c>
      <c r="D1225" s="27" t="s">
        <v>195</v>
      </c>
      <c r="E1225" s="28">
        <v>58624</v>
      </c>
    </row>
    <row r="1226" spans="1:5" x14ac:dyDescent="0.2">
      <c r="A1226" s="25">
        <v>2021</v>
      </c>
      <c r="B1226" s="26" t="s">
        <v>77</v>
      </c>
      <c r="C1226" s="27" t="s">
        <v>203</v>
      </c>
      <c r="D1226" s="27" t="s">
        <v>196</v>
      </c>
      <c r="E1226" s="28">
        <v>3685</v>
      </c>
    </row>
    <row r="1227" spans="1:5" x14ac:dyDescent="0.2">
      <c r="A1227" s="25">
        <v>2021</v>
      </c>
      <c r="B1227" s="26" t="s">
        <v>77</v>
      </c>
      <c r="C1227" s="27" t="s">
        <v>203</v>
      </c>
      <c r="D1227" s="27" t="s">
        <v>197</v>
      </c>
      <c r="E1227" s="28">
        <v>98500</v>
      </c>
    </row>
    <row r="1228" spans="1:5" x14ac:dyDescent="0.2">
      <c r="A1228" s="25">
        <v>2021</v>
      </c>
      <c r="B1228" s="26" t="s">
        <v>77</v>
      </c>
      <c r="C1228" s="27" t="s">
        <v>203</v>
      </c>
      <c r="D1228" s="27" t="s">
        <v>198</v>
      </c>
      <c r="E1228" s="28">
        <v>504230</v>
      </c>
    </row>
    <row r="1229" spans="1:5" x14ac:dyDescent="0.2">
      <c r="A1229" s="25">
        <v>2021</v>
      </c>
      <c r="B1229" s="26" t="s">
        <v>77</v>
      </c>
      <c r="C1229" s="27" t="s">
        <v>203</v>
      </c>
      <c r="D1229" s="27" t="s">
        <v>199</v>
      </c>
      <c r="E1229" s="28">
        <v>788600</v>
      </c>
    </row>
    <row r="1230" spans="1:5" x14ac:dyDescent="0.2">
      <c r="A1230" s="25">
        <v>2021</v>
      </c>
      <c r="B1230" s="26" t="s">
        <v>77</v>
      </c>
      <c r="C1230" s="27" t="s">
        <v>204</v>
      </c>
      <c r="D1230" s="27" t="s">
        <v>183</v>
      </c>
      <c r="E1230" s="28">
        <v>11633</v>
      </c>
    </row>
    <row r="1231" spans="1:5" x14ac:dyDescent="0.2">
      <c r="A1231" s="25">
        <v>2021</v>
      </c>
      <c r="B1231" s="26" t="s">
        <v>77</v>
      </c>
      <c r="C1231" s="27" t="s">
        <v>204</v>
      </c>
      <c r="D1231" s="27" t="s">
        <v>192</v>
      </c>
      <c r="E1231" s="28">
        <v>11633</v>
      </c>
    </row>
    <row r="1232" spans="1:5" x14ac:dyDescent="0.2">
      <c r="A1232" s="25">
        <v>2021</v>
      </c>
      <c r="B1232" s="26" t="s">
        <v>79</v>
      </c>
      <c r="C1232" s="27" t="s">
        <v>190</v>
      </c>
      <c r="D1232" s="27" t="s">
        <v>183</v>
      </c>
      <c r="E1232" s="28">
        <v>61433792</v>
      </c>
    </row>
    <row r="1233" spans="1:5" x14ac:dyDescent="0.2">
      <c r="A1233" s="25">
        <v>2021</v>
      </c>
      <c r="B1233" s="26" t="s">
        <v>79</v>
      </c>
      <c r="C1233" s="27" t="s">
        <v>190</v>
      </c>
      <c r="D1233" s="27" t="s">
        <v>191</v>
      </c>
      <c r="E1233" s="28">
        <v>1026294</v>
      </c>
    </row>
    <row r="1234" spans="1:5" x14ac:dyDescent="0.2">
      <c r="A1234" s="25">
        <v>2021</v>
      </c>
      <c r="B1234" s="26" t="s">
        <v>79</v>
      </c>
      <c r="C1234" s="27" t="s">
        <v>190</v>
      </c>
      <c r="D1234" s="27" t="s">
        <v>207</v>
      </c>
      <c r="E1234" s="28">
        <v>-120077</v>
      </c>
    </row>
    <row r="1235" spans="1:5" x14ac:dyDescent="0.2">
      <c r="A1235" s="25">
        <v>2021</v>
      </c>
      <c r="B1235" s="26" t="s">
        <v>79</v>
      </c>
      <c r="C1235" s="27" t="s">
        <v>190</v>
      </c>
      <c r="D1235" s="27" t="s">
        <v>192</v>
      </c>
      <c r="E1235" s="28">
        <v>18224</v>
      </c>
    </row>
    <row r="1236" spans="1:5" x14ac:dyDescent="0.2">
      <c r="A1236" s="25">
        <v>2021</v>
      </c>
      <c r="B1236" s="26" t="s">
        <v>79</v>
      </c>
      <c r="C1236" s="27" t="s">
        <v>190</v>
      </c>
      <c r="D1236" s="27" t="s">
        <v>193</v>
      </c>
      <c r="E1236" s="28">
        <v>29542815</v>
      </c>
    </row>
    <row r="1237" spans="1:5" x14ac:dyDescent="0.2">
      <c r="A1237" s="25">
        <v>2021</v>
      </c>
      <c r="B1237" s="26" t="s">
        <v>79</v>
      </c>
      <c r="C1237" s="27" t="s">
        <v>190</v>
      </c>
      <c r="D1237" s="27" t="s">
        <v>205</v>
      </c>
      <c r="E1237" s="28">
        <v>28142099</v>
      </c>
    </row>
    <row r="1238" spans="1:5" x14ac:dyDescent="0.2">
      <c r="A1238" s="25">
        <v>2021</v>
      </c>
      <c r="B1238" s="26" t="s">
        <v>79</v>
      </c>
      <c r="C1238" s="27" t="s">
        <v>190</v>
      </c>
      <c r="D1238" s="27" t="s">
        <v>206</v>
      </c>
      <c r="E1238" s="28">
        <v>91971</v>
      </c>
    </row>
    <row r="1239" spans="1:5" x14ac:dyDescent="0.2">
      <c r="A1239" s="25">
        <v>2021</v>
      </c>
      <c r="B1239" s="26" t="s">
        <v>79</v>
      </c>
      <c r="C1239" s="27" t="s">
        <v>190</v>
      </c>
      <c r="D1239" s="27" t="s">
        <v>194</v>
      </c>
      <c r="E1239" s="28">
        <v>590139</v>
      </c>
    </row>
    <row r="1240" spans="1:5" x14ac:dyDescent="0.2">
      <c r="A1240" s="25">
        <v>2021</v>
      </c>
      <c r="B1240" s="26" t="s">
        <v>79</v>
      </c>
      <c r="C1240" s="27" t="s">
        <v>190</v>
      </c>
      <c r="D1240" s="27" t="s">
        <v>195</v>
      </c>
      <c r="E1240" s="28">
        <v>36984</v>
      </c>
    </row>
    <row r="1241" spans="1:5" x14ac:dyDescent="0.2">
      <c r="A1241" s="25">
        <v>2021</v>
      </c>
      <c r="B1241" s="26" t="s">
        <v>79</v>
      </c>
      <c r="C1241" s="27" t="s">
        <v>190</v>
      </c>
      <c r="D1241" s="27" t="s">
        <v>196</v>
      </c>
      <c r="E1241" s="28">
        <v>1377849</v>
      </c>
    </row>
    <row r="1242" spans="1:5" x14ac:dyDescent="0.2">
      <c r="A1242" s="25">
        <v>2021</v>
      </c>
      <c r="B1242" s="26" t="s">
        <v>79</v>
      </c>
      <c r="C1242" s="27" t="s">
        <v>190</v>
      </c>
      <c r="D1242" s="27" t="s">
        <v>197</v>
      </c>
      <c r="E1242" s="28">
        <v>707765</v>
      </c>
    </row>
    <row r="1243" spans="1:5" x14ac:dyDescent="0.2">
      <c r="A1243" s="25">
        <v>2021</v>
      </c>
      <c r="B1243" s="26" t="s">
        <v>79</v>
      </c>
      <c r="C1243" s="27" t="s">
        <v>190</v>
      </c>
      <c r="D1243" s="27" t="s">
        <v>198</v>
      </c>
      <c r="E1243" s="28">
        <v>19729</v>
      </c>
    </row>
    <row r="1244" spans="1:5" x14ac:dyDescent="0.2">
      <c r="A1244" s="25">
        <v>2021</v>
      </c>
      <c r="B1244" s="26" t="s">
        <v>79</v>
      </c>
      <c r="C1244" s="27" t="s">
        <v>200</v>
      </c>
      <c r="D1244" s="27" t="s">
        <v>183</v>
      </c>
      <c r="E1244" s="28">
        <v>468268</v>
      </c>
    </row>
    <row r="1245" spans="1:5" x14ac:dyDescent="0.2">
      <c r="A1245" s="25">
        <v>2021</v>
      </c>
      <c r="B1245" s="26" t="s">
        <v>79</v>
      </c>
      <c r="C1245" s="27" t="s">
        <v>200</v>
      </c>
      <c r="D1245" s="27" t="s">
        <v>193</v>
      </c>
      <c r="E1245" s="28">
        <v>344278</v>
      </c>
    </row>
    <row r="1246" spans="1:5" x14ac:dyDescent="0.2">
      <c r="A1246" s="25">
        <v>2021</v>
      </c>
      <c r="B1246" s="26" t="s">
        <v>79</v>
      </c>
      <c r="C1246" s="27" t="s">
        <v>200</v>
      </c>
      <c r="D1246" s="27" t="s">
        <v>206</v>
      </c>
      <c r="E1246" s="28">
        <v>91971</v>
      </c>
    </row>
    <row r="1247" spans="1:5" x14ac:dyDescent="0.2">
      <c r="A1247" s="25">
        <v>2021</v>
      </c>
      <c r="B1247" s="26" t="s">
        <v>79</v>
      </c>
      <c r="C1247" s="27" t="s">
        <v>200</v>
      </c>
      <c r="D1247" s="27" t="s">
        <v>194</v>
      </c>
      <c r="E1247" s="28">
        <v>24815</v>
      </c>
    </row>
    <row r="1248" spans="1:5" x14ac:dyDescent="0.2">
      <c r="A1248" s="25">
        <v>2021</v>
      </c>
      <c r="B1248" s="26" t="s">
        <v>79</v>
      </c>
      <c r="C1248" s="27" t="s">
        <v>200</v>
      </c>
      <c r="D1248" s="27" t="s">
        <v>195</v>
      </c>
      <c r="E1248" s="28">
        <v>240</v>
      </c>
    </row>
    <row r="1249" spans="1:5" x14ac:dyDescent="0.2">
      <c r="A1249" s="25">
        <v>2021</v>
      </c>
      <c r="B1249" s="26" t="s">
        <v>79</v>
      </c>
      <c r="C1249" s="27" t="s">
        <v>200</v>
      </c>
      <c r="D1249" s="27" t="s">
        <v>196</v>
      </c>
      <c r="E1249" s="28">
        <v>6964</v>
      </c>
    </row>
    <row r="1250" spans="1:5" x14ac:dyDescent="0.2">
      <c r="A1250" s="25">
        <v>2021</v>
      </c>
      <c r="B1250" s="26" t="s">
        <v>79</v>
      </c>
      <c r="C1250" s="27" t="s">
        <v>201</v>
      </c>
      <c r="D1250" s="27" t="s">
        <v>183</v>
      </c>
      <c r="E1250" s="28">
        <v>626848</v>
      </c>
    </row>
    <row r="1251" spans="1:5" x14ac:dyDescent="0.2">
      <c r="A1251" s="25">
        <v>2021</v>
      </c>
      <c r="B1251" s="26" t="s">
        <v>79</v>
      </c>
      <c r="C1251" s="27" t="s">
        <v>201</v>
      </c>
      <c r="D1251" s="27" t="s">
        <v>193</v>
      </c>
      <c r="E1251" s="28">
        <v>176960</v>
      </c>
    </row>
    <row r="1252" spans="1:5" x14ac:dyDescent="0.2">
      <c r="A1252" s="25">
        <v>2021</v>
      </c>
      <c r="B1252" s="26" t="s">
        <v>79</v>
      </c>
      <c r="C1252" s="27" t="s">
        <v>201</v>
      </c>
      <c r="D1252" s="27" t="s">
        <v>194</v>
      </c>
      <c r="E1252" s="28">
        <v>171387</v>
      </c>
    </row>
    <row r="1253" spans="1:5" x14ac:dyDescent="0.2">
      <c r="A1253" s="25">
        <v>2021</v>
      </c>
      <c r="B1253" s="26" t="s">
        <v>79</v>
      </c>
      <c r="C1253" s="27" t="s">
        <v>201</v>
      </c>
      <c r="D1253" s="27" t="s">
        <v>195</v>
      </c>
      <c r="E1253" s="28">
        <v>953</v>
      </c>
    </row>
    <row r="1254" spans="1:5" x14ac:dyDescent="0.2">
      <c r="A1254" s="25">
        <v>2021</v>
      </c>
      <c r="B1254" s="26" t="s">
        <v>79</v>
      </c>
      <c r="C1254" s="27" t="s">
        <v>201</v>
      </c>
      <c r="D1254" s="27" t="s">
        <v>196</v>
      </c>
      <c r="E1254" s="28">
        <v>128049</v>
      </c>
    </row>
    <row r="1255" spans="1:5" x14ac:dyDescent="0.2">
      <c r="A1255" s="25">
        <v>2021</v>
      </c>
      <c r="B1255" s="26" t="s">
        <v>79</v>
      </c>
      <c r="C1255" s="27" t="s">
        <v>201</v>
      </c>
      <c r="D1255" s="27" t="s">
        <v>197</v>
      </c>
      <c r="E1255" s="28">
        <v>149500</v>
      </c>
    </row>
    <row r="1256" spans="1:5" x14ac:dyDescent="0.2">
      <c r="A1256" s="25">
        <v>2021</v>
      </c>
      <c r="B1256" s="26" t="s">
        <v>79</v>
      </c>
      <c r="C1256" s="27" t="s">
        <v>202</v>
      </c>
      <c r="D1256" s="27" t="s">
        <v>183</v>
      </c>
      <c r="E1256" s="28">
        <v>6942105</v>
      </c>
    </row>
    <row r="1257" spans="1:5" x14ac:dyDescent="0.2">
      <c r="A1257" s="25">
        <v>2021</v>
      </c>
      <c r="B1257" s="26" t="s">
        <v>79</v>
      </c>
      <c r="C1257" s="27" t="s">
        <v>202</v>
      </c>
      <c r="D1257" s="27" t="s">
        <v>191</v>
      </c>
      <c r="E1257" s="28">
        <v>1026294</v>
      </c>
    </row>
    <row r="1258" spans="1:5" x14ac:dyDescent="0.2">
      <c r="A1258" s="25">
        <v>2021</v>
      </c>
      <c r="B1258" s="26" t="s">
        <v>79</v>
      </c>
      <c r="C1258" s="27" t="s">
        <v>202</v>
      </c>
      <c r="D1258" s="27" t="s">
        <v>193</v>
      </c>
      <c r="E1258" s="28">
        <v>5796317</v>
      </c>
    </row>
    <row r="1259" spans="1:5" x14ac:dyDescent="0.2">
      <c r="A1259" s="25">
        <v>2021</v>
      </c>
      <c r="B1259" s="26" t="s">
        <v>79</v>
      </c>
      <c r="C1259" s="27" t="s">
        <v>202</v>
      </c>
      <c r="D1259" s="27" t="s">
        <v>195</v>
      </c>
      <c r="E1259" s="28">
        <v>31690</v>
      </c>
    </row>
    <row r="1260" spans="1:5" x14ac:dyDescent="0.2">
      <c r="A1260" s="25">
        <v>2021</v>
      </c>
      <c r="B1260" s="26" t="s">
        <v>79</v>
      </c>
      <c r="C1260" s="27" t="s">
        <v>202</v>
      </c>
      <c r="D1260" s="27" t="s">
        <v>197</v>
      </c>
      <c r="E1260" s="28">
        <v>87804</v>
      </c>
    </row>
    <row r="1261" spans="1:5" x14ac:dyDescent="0.2">
      <c r="A1261" s="25">
        <v>2021</v>
      </c>
      <c r="B1261" s="26" t="s">
        <v>79</v>
      </c>
      <c r="C1261" s="27" t="s">
        <v>203</v>
      </c>
      <c r="D1261" s="27" t="s">
        <v>183</v>
      </c>
      <c r="E1261" s="28">
        <v>53184396</v>
      </c>
    </row>
    <row r="1262" spans="1:5" x14ac:dyDescent="0.2">
      <c r="A1262" s="25">
        <v>2021</v>
      </c>
      <c r="B1262" s="26" t="s">
        <v>79</v>
      </c>
      <c r="C1262" s="27" t="s">
        <v>203</v>
      </c>
      <c r="D1262" s="27" t="s">
        <v>191</v>
      </c>
      <c r="E1262" s="28">
        <v>0</v>
      </c>
    </row>
    <row r="1263" spans="1:5" x14ac:dyDescent="0.2">
      <c r="A1263" s="25">
        <v>2021</v>
      </c>
      <c r="B1263" s="26" t="s">
        <v>79</v>
      </c>
      <c r="C1263" s="27" t="s">
        <v>203</v>
      </c>
      <c r="D1263" s="27" t="s">
        <v>207</v>
      </c>
      <c r="E1263" s="28">
        <v>-120077</v>
      </c>
    </row>
    <row r="1264" spans="1:5" x14ac:dyDescent="0.2">
      <c r="A1264" s="25">
        <v>2021</v>
      </c>
      <c r="B1264" s="26" t="s">
        <v>79</v>
      </c>
      <c r="C1264" s="27" t="s">
        <v>203</v>
      </c>
      <c r="D1264" s="27" t="s">
        <v>192</v>
      </c>
      <c r="E1264" s="28">
        <v>18224</v>
      </c>
    </row>
    <row r="1265" spans="1:5" x14ac:dyDescent="0.2">
      <c r="A1265" s="25">
        <v>2021</v>
      </c>
      <c r="B1265" s="26" t="s">
        <v>79</v>
      </c>
      <c r="C1265" s="27" t="s">
        <v>203</v>
      </c>
      <c r="D1265" s="27" t="s">
        <v>193</v>
      </c>
      <c r="E1265" s="28">
        <v>23127938</v>
      </c>
    </row>
    <row r="1266" spans="1:5" x14ac:dyDescent="0.2">
      <c r="A1266" s="25">
        <v>2021</v>
      </c>
      <c r="B1266" s="26" t="s">
        <v>79</v>
      </c>
      <c r="C1266" s="27" t="s">
        <v>203</v>
      </c>
      <c r="D1266" s="27" t="s">
        <v>205</v>
      </c>
      <c r="E1266" s="28">
        <v>28142099</v>
      </c>
    </row>
    <row r="1267" spans="1:5" x14ac:dyDescent="0.2">
      <c r="A1267" s="25">
        <v>2021</v>
      </c>
      <c r="B1267" s="26" t="s">
        <v>79</v>
      </c>
      <c r="C1267" s="27" t="s">
        <v>203</v>
      </c>
      <c r="D1267" s="27" t="s">
        <v>194</v>
      </c>
      <c r="E1267" s="28">
        <v>393937</v>
      </c>
    </row>
    <row r="1268" spans="1:5" x14ac:dyDescent="0.2">
      <c r="A1268" s="25">
        <v>2021</v>
      </c>
      <c r="B1268" s="26" t="s">
        <v>79</v>
      </c>
      <c r="C1268" s="27" t="s">
        <v>203</v>
      </c>
      <c r="D1268" s="27" t="s">
        <v>195</v>
      </c>
      <c r="E1268" s="28">
        <v>3883</v>
      </c>
    </row>
    <row r="1269" spans="1:5" x14ac:dyDescent="0.2">
      <c r="A1269" s="25">
        <v>2021</v>
      </c>
      <c r="B1269" s="26" t="s">
        <v>79</v>
      </c>
      <c r="C1269" s="27" t="s">
        <v>203</v>
      </c>
      <c r="D1269" s="27" t="s">
        <v>196</v>
      </c>
      <c r="E1269" s="28">
        <v>1128202</v>
      </c>
    </row>
    <row r="1270" spans="1:5" x14ac:dyDescent="0.2">
      <c r="A1270" s="25">
        <v>2021</v>
      </c>
      <c r="B1270" s="26" t="s">
        <v>79</v>
      </c>
      <c r="C1270" s="27" t="s">
        <v>203</v>
      </c>
      <c r="D1270" s="27" t="s">
        <v>197</v>
      </c>
      <c r="E1270" s="28">
        <v>470461</v>
      </c>
    </row>
    <row r="1271" spans="1:5" x14ac:dyDescent="0.2">
      <c r="A1271" s="25">
        <v>2021</v>
      </c>
      <c r="B1271" s="26" t="s">
        <v>79</v>
      </c>
      <c r="C1271" s="27" t="s">
        <v>203</v>
      </c>
      <c r="D1271" s="27" t="s">
        <v>198</v>
      </c>
      <c r="E1271" s="28">
        <v>19729</v>
      </c>
    </row>
    <row r="1272" spans="1:5" x14ac:dyDescent="0.2">
      <c r="A1272" s="25">
        <v>2021</v>
      </c>
      <c r="B1272" s="26" t="s">
        <v>79</v>
      </c>
      <c r="C1272" s="27" t="s">
        <v>204</v>
      </c>
      <c r="D1272" s="27" t="s">
        <v>183</v>
      </c>
      <c r="E1272" s="28">
        <v>212175</v>
      </c>
    </row>
    <row r="1273" spans="1:5" x14ac:dyDescent="0.2">
      <c r="A1273" s="25">
        <v>2021</v>
      </c>
      <c r="B1273" s="26" t="s">
        <v>79</v>
      </c>
      <c r="C1273" s="27" t="s">
        <v>204</v>
      </c>
      <c r="D1273" s="27" t="s">
        <v>191</v>
      </c>
      <c r="E1273" s="28">
        <v>0</v>
      </c>
    </row>
    <row r="1274" spans="1:5" x14ac:dyDescent="0.2">
      <c r="A1274" s="25">
        <v>2021</v>
      </c>
      <c r="B1274" s="26" t="s">
        <v>79</v>
      </c>
      <c r="C1274" s="27" t="s">
        <v>204</v>
      </c>
      <c r="D1274" s="27" t="s">
        <v>193</v>
      </c>
      <c r="E1274" s="28">
        <v>97322</v>
      </c>
    </row>
    <row r="1275" spans="1:5" x14ac:dyDescent="0.2">
      <c r="A1275" s="25">
        <v>2021</v>
      </c>
      <c r="B1275" s="26" t="s">
        <v>79</v>
      </c>
      <c r="C1275" s="27" t="s">
        <v>204</v>
      </c>
      <c r="D1275" s="27" t="s">
        <v>194</v>
      </c>
      <c r="E1275" s="28">
        <v>0</v>
      </c>
    </row>
    <row r="1276" spans="1:5" x14ac:dyDescent="0.2">
      <c r="A1276" s="25">
        <v>2021</v>
      </c>
      <c r="B1276" s="26" t="s">
        <v>79</v>
      </c>
      <c r="C1276" s="27" t="s">
        <v>204</v>
      </c>
      <c r="D1276" s="27" t="s">
        <v>195</v>
      </c>
      <c r="E1276" s="28">
        <v>218</v>
      </c>
    </row>
    <row r="1277" spans="1:5" x14ac:dyDescent="0.2">
      <c r="A1277" s="25">
        <v>2021</v>
      </c>
      <c r="B1277" s="26" t="s">
        <v>79</v>
      </c>
      <c r="C1277" s="27" t="s">
        <v>204</v>
      </c>
      <c r="D1277" s="27" t="s">
        <v>196</v>
      </c>
      <c r="E1277" s="28">
        <v>114635</v>
      </c>
    </row>
    <row r="1278" spans="1:5" x14ac:dyDescent="0.2">
      <c r="A1278" s="25">
        <v>2021</v>
      </c>
      <c r="B1278" s="26" t="s">
        <v>82</v>
      </c>
      <c r="C1278" s="27" t="s">
        <v>190</v>
      </c>
      <c r="D1278" s="27" t="s">
        <v>183</v>
      </c>
      <c r="E1278" s="28">
        <v>35192365</v>
      </c>
    </row>
    <row r="1279" spans="1:5" x14ac:dyDescent="0.2">
      <c r="A1279" s="25">
        <v>2021</v>
      </c>
      <c r="B1279" s="26" t="s">
        <v>82</v>
      </c>
      <c r="C1279" s="27" t="s">
        <v>190</v>
      </c>
      <c r="D1279" s="27" t="s">
        <v>191</v>
      </c>
      <c r="E1279" s="28">
        <v>12536319</v>
      </c>
    </row>
    <row r="1280" spans="1:5" x14ac:dyDescent="0.2">
      <c r="A1280" s="25">
        <v>2021</v>
      </c>
      <c r="B1280" s="26" t="s">
        <v>82</v>
      </c>
      <c r="C1280" s="27" t="s">
        <v>190</v>
      </c>
      <c r="D1280" s="27" t="s">
        <v>208</v>
      </c>
      <c r="E1280" s="28">
        <v>50934</v>
      </c>
    </row>
    <row r="1281" spans="1:5" x14ac:dyDescent="0.2">
      <c r="A1281" s="25">
        <v>2021</v>
      </c>
      <c r="B1281" s="26" t="s">
        <v>82</v>
      </c>
      <c r="C1281" s="27" t="s">
        <v>190</v>
      </c>
      <c r="D1281" s="27" t="s">
        <v>192</v>
      </c>
      <c r="E1281" s="28">
        <v>122862</v>
      </c>
    </row>
    <row r="1282" spans="1:5" x14ac:dyDescent="0.2">
      <c r="A1282" s="25">
        <v>2021</v>
      </c>
      <c r="B1282" s="26" t="s">
        <v>82</v>
      </c>
      <c r="C1282" s="27" t="s">
        <v>190</v>
      </c>
      <c r="D1282" s="27" t="s">
        <v>193</v>
      </c>
      <c r="E1282" s="28">
        <v>10093190</v>
      </c>
    </row>
    <row r="1283" spans="1:5" x14ac:dyDescent="0.2">
      <c r="A1283" s="25">
        <v>2021</v>
      </c>
      <c r="B1283" s="26" t="s">
        <v>82</v>
      </c>
      <c r="C1283" s="27" t="s">
        <v>190</v>
      </c>
      <c r="D1283" s="27" t="s">
        <v>194</v>
      </c>
      <c r="E1283" s="28">
        <v>-346</v>
      </c>
    </row>
    <row r="1284" spans="1:5" x14ac:dyDescent="0.2">
      <c r="A1284" s="25">
        <v>2021</v>
      </c>
      <c r="B1284" s="26" t="s">
        <v>82</v>
      </c>
      <c r="C1284" s="27" t="s">
        <v>190</v>
      </c>
      <c r="D1284" s="27" t="s">
        <v>195</v>
      </c>
      <c r="E1284" s="28">
        <v>33178</v>
      </c>
    </row>
    <row r="1285" spans="1:5" x14ac:dyDescent="0.2">
      <c r="A1285" s="25">
        <v>2021</v>
      </c>
      <c r="B1285" s="26" t="s">
        <v>82</v>
      </c>
      <c r="C1285" s="27" t="s">
        <v>190</v>
      </c>
      <c r="D1285" s="27" t="s">
        <v>196</v>
      </c>
      <c r="E1285" s="28">
        <v>1749810</v>
      </c>
    </row>
    <row r="1286" spans="1:5" x14ac:dyDescent="0.2">
      <c r="A1286" s="25">
        <v>2021</v>
      </c>
      <c r="B1286" s="26" t="s">
        <v>82</v>
      </c>
      <c r="C1286" s="27" t="s">
        <v>190</v>
      </c>
      <c r="D1286" s="27" t="s">
        <v>197</v>
      </c>
      <c r="E1286" s="28">
        <v>25683</v>
      </c>
    </row>
    <row r="1287" spans="1:5" x14ac:dyDescent="0.2">
      <c r="A1287" s="25">
        <v>2021</v>
      </c>
      <c r="B1287" s="26" t="s">
        <v>82</v>
      </c>
      <c r="C1287" s="27" t="s">
        <v>190</v>
      </c>
      <c r="D1287" s="27" t="s">
        <v>198</v>
      </c>
      <c r="E1287" s="28">
        <v>10580735</v>
      </c>
    </row>
    <row r="1288" spans="1:5" x14ac:dyDescent="0.2">
      <c r="A1288" s="25">
        <v>2021</v>
      </c>
      <c r="B1288" s="26" t="s">
        <v>82</v>
      </c>
      <c r="C1288" s="27" t="s">
        <v>200</v>
      </c>
      <c r="D1288" s="27" t="s">
        <v>183</v>
      </c>
      <c r="E1288" s="28">
        <v>47907</v>
      </c>
    </row>
    <row r="1289" spans="1:5" x14ac:dyDescent="0.2">
      <c r="A1289" s="25">
        <v>2021</v>
      </c>
      <c r="B1289" s="26" t="s">
        <v>82</v>
      </c>
      <c r="C1289" s="27" t="s">
        <v>200</v>
      </c>
      <c r="D1289" s="27" t="s">
        <v>193</v>
      </c>
      <c r="E1289" s="28">
        <v>47907</v>
      </c>
    </row>
    <row r="1290" spans="1:5" x14ac:dyDescent="0.2">
      <c r="A1290" s="25">
        <v>2021</v>
      </c>
      <c r="B1290" s="26" t="s">
        <v>82</v>
      </c>
      <c r="C1290" s="27" t="s">
        <v>200</v>
      </c>
      <c r="D1290" s="27" t="s">
        <v>195</v>
      </c>
      <c r="E1290" s="28">
        <v>0</v>
      </c>
    </row>
    <row r="1291" spans="1:5" x14ac:dyDescent="0.2">
      <c r="A1291" s="25">
        <v>2021</v>
      </c>
      <c r="B1291" s="26" t="s">
        <v>82</v>
      </c>
      <c r="C1291" s="27" t="s">
        <v>201</v>
      </c>
      <c r="D1291" s="27" t="s">
        <v>183</v>
      </c>
      <c r="E1291" s="28">
        <v>134472</v>
      </c>
    </row>
    <row r="1292" spans="1:5" x14ac:dyDescent="0.2">
      <c r="A1292" s="25">
        <v>2021</v>
      </c>
      <c r="B1292" s="26" t="s">
        <v>82</v>
      </c>
      <c r="C1292" s="27" t="s">
        <v>201</v>
      </c>
      <c r="D1292" s="27" t="s">
        <v>193</v>
      </c>
      <c r="E1292" s="28">
        <v>132554</v>
      </c>
    </row>
    <row r="1293" spans="1:5" x14ac:dyDescent="0.2">
      <c r="A1293" s="25">
        <v>2021</v>
      </c>
      <c r="B1293" s="26" t="s">
        <v>82</v>
      </c>
      <c r="C1293" s="27" t="s">
        <v>201</v>
      </c>
      <c r="D1293" s="27" t="s">
        <v>198</v>
      </c>
      <c r="E1293" s="28">
        <v>1918</v>
      </c>
    </row>
    <row r="1294" spans="1:5" x14ac:dyDescent="0.2">
      <c r="A1294" s="25">
        <v>2021</v>
      </c>
      <c r="B1294" s="26" t="s">
        <v>82</v>
      </c>
      <c r="C1294" s="27" t="s">
        <v>202</v>
      </c>
      <c r="D1294" s="27" t="s">
        <v>183</v>
      </c>
      <c r="E1294" s="28">
        <v>20251</v>
      </c>
    </row>
    <row r="1295" spans="1:5" x14ac:dyDescent="0.2">
      <c r="A1295" s="25">
        <v>2021</v>
      </c>
      <c r="B1295" s="26" t="s">
        <v>82</v>
      </c>
      <c r="C1295" s="27" t="s">
        <v>202</v>
      </c>
      <c r="D1295" s="27" t="s">
        <v>193</v>
      </c>
      <c r="E1295" s="28">
        <v>12250</v>
      </c>
    </row>
    <row r="1296" spans="1:5" x14ac:dyDescent="0.2">
      <c r="A1296" s="25">
        <v>2021</v>
      </c>
      <c r="B1296" s="26" t="s">
        <v>82</v>
      </c>
      <c r="C1296" s="27" t="s">
        <v>202</v>
      </c>
      <c r="D1296" s="27" t="s">
        <v>197</v>
      </c>
      <c r="E1296" s="28">
        <v>8001</v>
      </c>
    </row>
    <row r="1297" spans="1:5" x14ac:dyDescent="0.2">
      <c r="A1297" s="25">
        <v>2021</v>
      </c>
      <c r="B1297" s="26" t="s">
        <v>82</v>
      </c>
      <c r="C1297" s="27" t="s">
        <v>203</v>
      </c>
      <c r="D1297" s="27" t="s">
        <v>183</v>
      </c>
      <c r="E1297" s="28">
        <v>13130270</v>
      </c>
    </row>
    <row r="1298" spans="1:5" x14ac:dyDescent="0.2">
      <c r="A1298" s="25">
        <v>2021</v>
      </c>
      <c r="B1298" s="26" t="s">
        <v>82</v>
      </c>
      <c r="C1298" s="27" t="s">
        <v>203</v>
      </c>
      <c r="D1298" s="27" t="s">
        <v>208</v>
      </c>
      <c r="E1298" s="28">
        <v>50934</v>
      </c>
    </row>
    <row r="1299" spans="1:5" x14ac:dyDescent="0.2">
      <c r="A1299" s="25">
        <v>2021</v>
      </c>
      <c r="B1299" s="26" t="s">
        <v>82</v>
      </c>
      <c r="C1299" s="27" t="s">
        <v>203</v>
      </c>
      <c r="D1299" s="27" t="s">
        <v>193</v>
      </c>
      <c r="E1299" s="28">
        <v>3460456</v>
      </c>
    </row>
    <row r="1300" spans="1:5" x14ac:dyDescent="0.2">
      <c r="A1300" s="25">
        <v>2021</v>
      </c>
      <c r="B1300" s="26" t="s">
        <v>82</v>
      </c>
      <c r="C1300" s="27" t="s">
        <v>203</v>
      </c>
      <c r="D1300" s="27" t="s">
        <v>194</v>
      </c>
      <c r="E1300" s="28">
        <v>-105</v>
      </c>
    </row>
    <row r="1301" spans="1:5" x14ac:dyDescent="0.2">
      <c r="A1301" s="25">
        <v>2021</v>
      </c>
      <c r="B1301" s="26" t="s">
        <v>82</v>
      </c>
      <c r="C1301" s="27" t="s">
        <v>203</v>
      </c>
      <c r="D1301" s="27" t="s">
        <v>196</v>
      </c>
      <c r="E1301" s="28">
        <v>1360279</v>
      </c>
    </row>
    <row r="1302" spans="1:5" x14ac:dyDescent="0.2">
      <c r="A1302" s="25">
        <v>2021</v>
      </c>
      <c r="B1302" s="26" t="s">
        <v>82</v>
      </c>
      <c r="C1302" s="27" t="s">
        <v>203</v>
      </c>
      <c r="D1302" s="27" t="s">
        <v>197</v>
      </c>
      <c r="E1302" s="28">
        <v>17682</v>
      </c>
    </row>
    <row r="1303" spans="1:5" x14ac:dyDescent="0.2">
      <c r="A1303" s="25">
        <v>2021</v>
      </c>
      <c r="B1303" s="26" t="s">
        <v>82</v>
      </c>
      <c r="C1303" s="27" t="s">
        <v>203</v>
      </c>
      <c r="D1303" s="27" t="s">
        <v>198</v>
      </c>
      <c r="E1303" s="28">
        <v>8241024</v>
      </c>
    </row>
    <row r="1304" spans="1:5" x14ac:dyDescent="0.2">
      <c r="A1304" s="25">
        <v>2021</v>
      </c>
      <c r="B1304" s="26" t="s">
        <v>82</v>
      </c>
      <c r="C1304" s="27" t="s">
        <v>204</v>
      </c>
      <c r="D1304" s="27" t="s">
        <v>183</v>
      </c>
      <c r="E1304" s="28">
        <v>21859465</v>
      </c>
    </row>
    <row r="1305" spans="1:5" x14ac:dyDescent="0.2">
      <c r="A1305" s="25">
        <v>2021</v>
      </c>
      <c r="B1305" s="26" t="s">
        <v>82</v>
      </c>
      <c r="C1305" s="27" t="s">
        <v>204</v>
      </c>
      <c r="D1305" s="27" t="s">
        <v>191</v>
      </c>
      <c r="E1305" s="28">
        <v>12536319</v>
      </c>
    </row>
    <row r="1306" spans="1:5" x14ac:dyDescent="0.2">
      <c r="A1306" s="25">
        <v>2021</v>
      </c>
      <c r="B1306" s="26" t="s">
        <v>82</v>
      </c>
      <c r="C1306" s="27" t="s">
        <v>204</v>
      </c>
      <c r="D1306" s="27" t="s">
        <v>192</v>
      </c>
      <c r="E1306" s="28">
        <v>122862</v>
      </c>
    </row>
    <row r="1307" spans="1:5" x14ac:dyDescent="0.2">
      <c r="A1307" s="25">
        <v>2021</v>
      </c>
      <c r="B1307" s="26" t="s">
        <v>82</v>
      </c>
      <c r="C1307" s="27" t="s">
        <v>204</v>
      </c>
      <c r="D1307" s="27" t="s">
        <v>193</v>
      </c>
      <c r="E1307" s="28">
        <v>6440023</v>
      </c>
    </row>
    <row r="1308" spans="1:5" x14ac:dyDescent="0.2">
      <c r="A1308" s="25">
        <v>2021</v>
      </c>
      <c r="B1308" s="26" t="s">
        <v>82</v>
      </c>
      <c r="C1308" s="27" t="s">
        <v>204</v>
      </c>
      <c r="D1308" s="27" t="s">
        <v>194</v>
      </c>
      <c r="E1308" s="28">
        <v>-241</v>
      </c>
    </row>
    <row r="1309" spans="1:5" x14ac:dyDescent="0.2">
      <c r="A1309" s="25">
        <v>2021</v>
      </c>
      <c r="B1309" s="26" t="s">
        <v>82</v>
      </c>
      <c r="C1309" s="27" t="s">
        <v>204</v>
      </c>
      <c r="D1309" s="27" t="s">
        <v>195</v>
      </c>
      <c r="E1309" s="28">
        <v>33178</v>
      </c>
    </row>
    <row r="1310" spans="1:5" x14ac:dyDescent="0.2">
      <c r="A1310" s="25">
        <v>2021</v>
      </c>
      <c r="B1310" s="26" t="s">
        <v>82</v>
      </c>
      <c r="C1310" s="27" t="s">
        <v>204</v>
      </c>
      <c r="D1310" s="27" t="s">
        <v>196</v>
      </c>
      <c r="E1310" s="28">
        <v>389531</v>
      </c>
    </row>
    <row r="1311" spans="1:5" x14ac:dyDescent="0.2">
      <c r="A1311" s="25">
        <v>2021</v>
      </c>
      <c r="B1311" s="26" t="s">
        <v>82</v>
      </c>
      <c r="C1311" s="27" t="s">
        <v>204</v>
      </c>
      <c r="D1311" s="27" t="s">
        <v>198</v>
      </c>
      <c r="E1311" s="28">
        <v>2337793</v>
      </c>
    </row>
    <row r="1312" spans="1:5" x14ac:dyDescent="0.2">
      <c r="A1312" s="25">
        <v>2021</v>
      </c>
      <c r="B1312" s="26" t="s">
        <v>74</v>
      </c>
      <c r="C1312" s="27" t="s">
        <v>190</v>
      </c>
      <c r="D1312" s="27" t="s">
        <v>183</v>
      </c>
      <c r="E1312" s="28">
        <v>41754584</v>
      </c>
    </row>
    <row r="1313" spans="1:5" x14ac:dyDescent="0.2">
      <c r="A1313" s="25">
        <v>2021</v>
      </c>
      <c r="B1313" s="26" t="s">
        <v>74</v>
      </c>
      <c r="C1313" s="27" t="s">
        <v>190</v>
      </c>
      <c r="D1313" s="27" t="s">
        <v>191</v>
      </c>
      <c r="E1313" s="28">
        <v>2752473</v>
      </c>
    </row>
    <row r="1314" spans="1:5" x14ac:dyDescent="0.2">
      <c r="A1314" s="25">
        <v>2021</v>
      </c>
      <c r="B1314" s="26" t="s">
        <v>74</v>
      </c>
      <c r="C1314" s="27" t="s">
        <v>190</v>
      </c>
      <c r="D1314" s="27" t="s">
        <v>208</v>
      </c>
      <c r="E1314" s="28">
        <v>3917454</v>
      </c>
    </row>
    <row r="1315" spans="1:5" x14ac:dyDescent="0.2">
      <c r="A1315" s="25">
        <v>2021</v>
      </c>
      <c r="B1315" s="26" t="s">
        <v>74</v>
      </c>
      <c r="C1315" s="27" t="s">
        <v>190</v>
      </c>
      <c r="D1315" s="27" t="s">
        <v>192</v>
      </c>
      <c r="E1315" s="28">
        <v>1944288</v>
      </c>
    </row>
    <row r="1316" spans="1:5" x14ac:dyDescent="0.2">
      <c r="A1316" s="25">
        <v>2021</v>
      </c>
      <c r="B1316" s="26" t="s">
        <v>74</v>
      </c>
      <c r="C1316" s="27" t="s">
        <v>190</v>
      </c>
      <c r="D1316" s="27" t="s">
        <v>193</v>
      </c>
      <c r="E1316" s="28">
        <v>26129918</v>
      </c>
    </row>
    <row r="1317" spans="1:5" x14ac:dyDescent="0.2">
      <c r="A1317" s="25">
        <v>2021</v>
      </c>
      <c r="B1317" s="26" t="s">
        <v>74</v>
      </c>
      <c r="C1317" s="27" t="s">
        <v>190</v>
      </c>
      <c r="D1317" s="27" t="s">
        <v>206</v>
      </c>
      <c r="E1317" s="28">
        <v>0</v>
      </c>
    </row>
    <row r="1318" spans="1:5" x14ac:dyDescent="0.2">
      <c r="A1318" s="25">
        <v>2021</v>
      </c>
      <c r="B1318" s="26" t="s">
        <v>74</v>
      </c>
      <c r="C1318" s="27" t="s">
        <v>190</v>
      </c>
      <c r="D1318" s="27" t="s">
        <v>194</v>
      </c>
      <c r="E1318" s="28">
        <v>27358</v>
      </c>
    </row>
    <row r="1319" spans="1:5" x14ac:dyDescent="0.2">
      <c r="A1319" s="25">
        <v>2021</v>
      </c>
      <c r="B1319" s="26" t="s">
        <v>74</v>
      </c>
      <c r="C1319" s="27" t="s">
        <v>190</v>
      </c>
      <c r="D1319" s="27" t="s">
        <v>195</v>
      </c>
      <c r="E1319" s="28">
        <v>8014</v>
      </c>
    </row>
    <row r="1320" spans="1:5" x14ac:dyDescent="0.2">
      <c r="A1320" s="25">
        <v>2021</v>
      </c>
      <c r="B1320" s="26" t="s">
        <v>74</v>
      </c>
      <c r="C1320" s="27" t="s">
        <v>190</v>
      </c>
      <c r="D1320" s="27" t="s">
        <v>196</v>
      </c>
      <c r="E1320" s="28">
        <v>6585171</v>
      </c>
    </row>
    <row r="1321" spans="1:5" x14ac:dyDescent="0.2">
      <c r="A1321" s="25">
        <v>2021</v>
      </c>
      <c r="B1321" s="26" t="s">
        <v>74</v>
      </c>
      <c r="C1321" s="27" t="s">
        <v>190</v>
      </c>
      <c r="D1321" s="27" t="s">
        <v>197</v>
      </c>
      <c r="E1321" s="28">
        <v>49964</v>
      </c>
    </row>
    <row r="1322" spans="1:5" x14ac:dyDescent="0.2">
      <c r="A1322" s="25">
        <v>2021</v>
      </c>
      <c r="B1322" s="26" t="s">
        <v>74</v>
      </c>
      <c r="C1322" s="27" t="s">
        <v>190</v>
      </c>
      <c r="D1322" s="27" t="s">
        <v>198</v>
      </c>
      <c r="E1322" s="28">
        <v>339944</v>
      </c>
    </row>
    <row r="1323" spans="1:5" x14ac:dyDescent="0.2">
      <c r="A1323" s="25">
        <v>2021</v>
      </c>
      <c r="B1323" s="26" t="s">
        <v>74</v>
      </c>
      <c r="C1323" s="27" t="s">
        <v>200</v>
      </c>
      <c r="D1323" s="27" t="s">
        <v>183</v>
      </c>
      <c r="E1323" s="28">
        <v>338697</v>
      </c>
    </row>
    <row r="1324" spans="1:5" x14ac:dyDescent="0.2">
      <c r="A1324" s="25">
        <v>2021</v>
      </c>
      <c r="B1324" s="26" t="s">
        <v>74</v>
      </c>
      <c r="C1324" s="27" t="s">
        <v>200</v>
      </c>
      <c r="D1324" s="27" t="s">
        <v>193</v>
      </c>
      <c r="E1324" s="28">
        <v>335079</v>
      </c>
    </row>
    <row r="1325" spans="1:5" x14ac:dyDescent="0.2">
      <c r="A1325" s="25">
        <v>2021</v>
      </c>
      <c r="B1325" s="26" t="s">
        <v>74</v>
      </c>
      <c r="C1325" s="27" t="s">
        <v>200</v>
      </c>
      <c r="D1325" s="27" t="s">
        <v>196</v>
      </c>
      <c r="E1325" s="28">
        <v>3618</v>
      </c>
    </row>
    <row r="1326" spans="1:5" x14ac:dyDescent="0.2">
      <c r="A1326" s="25">
        <v>2021</v>
      </c>
      <c r="B1326" s="26" t="s">
        <v>74</v>
      </c>
      <c r="C1326" s="27" t="s">
        <v>201</v>
      </c>
      <c r="D1326" s="27" t="s">
        <v>183</v>
      </c>
      <c r="E1326" s="28">
        <v>614926</v>
      </c>
    </row>
    <row r="1327" spans="1:5" x14ac:dyDescent="0.2">
      <c r="A1327" s="25">
        <v>2021</v>
      </c>
      <c r="B1327" s="26" t="s">
        <v>74</v>
      </c>
      <c r="C1327" s="27" t="s">
        <v>201</v>
      </c>
      <c r="D1327" s="27" t="s">
        <v>208</v>
      </c>
      <c r="E1327" s="28">
        <v>501703</v>
      </c>
    </row>
    <row r="1328" spans="1:5" x14ac:dyDescent="0.2">
      <c r="A1328" s="25">
        <v>2021</v>
      </c>
      <c r="B1328" s="26" t="s">
        <v>74</v>
      </c>
      <c r="C1328" s="27" t="s">
        <v>201</v>
      </c>
      <c r="D1328" s="27" t="s">
        <v>193</v>
      </c>
      <c r="E1328" s="28">
        <v>61998</v>
      </c>
    </row>
    <row r="1329" spans="1:5" x14ac:dyDescent="0.2">
      <c r="A1329" s="25">
        <v>2021</v>
      </c>
      <c r="B1329" s="26" t="s">
        <v>74</v>
      </c>
      <c r="C1329" s="27" t="s">
        <v>201</v>
      </c>
      <c r="D1329" s="27" t="s">
        <v>196</v>
      </c>
      <c r="E1329" s="28">
        <v>51225</v>
      </c>
    </row>
    <row r="1330" spans="1:5" x14ac:dyDescent="0.2">
      <c r="A1330" s="25">
        <v>2021</v>
      </c>
      <c r="B1330" s="26" t="s">
        <v>74</v>
      </c>
      <c r="C1330" s="27" t="s">
        <v>202</v>
      </c>
      <c r="D1330" s="27" t="s">
        <v>183</v>
      </c>
      <c r="E1330" s="28">
        <v>2183913</v>
      </c>
    </row>
    <row r="1331" spans="1:5" x14ac:dyDescent="0.2">
      <c r="A1331" s="25">
        <v>2021</v>
      </c>
      <c r="B1331" s="26" t="s">
        <v>74</v>
      </c>
      <c r="C1331" s="27" t="s">
        <v>202</v>
      </c>
      <c r="D1331" s="27" t="s">
        <v>193</v>
      </c>
      <c r="E1331" s="28">
        <v>2183913</v>
      </c>
    </row>
    <row r="1332" spans="1:5" x14ac:dyDescent="0.2">
      <c r="A1332" s="25">
        <v>2021</v>
      </c>
      <c r="B1332" s="26" t="s">
        <v>74</v>
      </c>
      <c r="C1332" s="27" t="s">
        <v>202</v>
      </c>
      <c r="D1332" s="27" t="s">
        <v>206</v>
      </c>
      <c r="E1332" s="28">
        <v>0</v>
      </c>
    </row>
    <row r="1333" spans="1:5" x14ac:dyDescent="0.2">
      <c r="A1333" s="25">
        <v>2021</v>
      </c>
      <c r="B1333" s="26" t="s">
        <v>74</v>
      </c>
      <c r="C1333" s="27" t="s">
        <v>202</v>
      </c>
      <c r="D1333" s="27" t="s">
        <v>195</v>
      </c>
      <c r="E1333" s="28">
        <v>0</v>
      </c>
    </row>
    <row r="1334" spans="1:5" x14ac:dyDescent="0.2">
      <c r="A1334" s="25">
        <v>2021</v>
      </c>
      <c r="B1334" s="26" t="s">
        <v>74</v>
      </c>
      <c r="C1334" s="27" t="s">
        <v>203</v>
      </c>
      <c r="D1334" s="27" t="s">
        <v>183</v>
      </c>
      <c r="E1334" s="28">
        <v>11383459</v>
      </c>
    </row>
    <row r="1335" spans="1:5" x14ac:dyDescent="0.2">
      <c r="A1335" s="25">
        <v>2021</v>
      </c>
      <c r="B1335" s="26" t="s">
        <v>74</v>
      </c>
      <c r="C1335" s="27" t="s">
        <v>203</v>
      </c>
      <c r="D1335" s="27" t="s">
        <v>191</v>
      </c>
      <c r="E1335" s="28">
        <v>1190008</v>
      </c>
    </row>
    <row r="1336" spans="1:5" x14ac:dyDescent="0.2">
      <c r="A1336" s="25">
        <v>2021</v>
      </c>
      <c r="B1336" s="26" t="s">
        <v>74</v>
      </c>
      <c r="C1336" s="27" t="s">
        <v>203</v>
      </c>
      <c r="D1336" s="27" t="s">
        <v>208</v>
      </c>
      <c r="E1336" s="28">
        <v>3415751</v>
      </c>
    </row>
    <row r="1337" spans="1:5" x14ac:dyDescent="0.2">
      <c r="A1337" s="25">
        <v>2021</v>
      </c>
      <c r="B1337" s="26" t="s">
        <v>74</v>
      </c>
      <c r="C1337" s="27" t="s">
        <v>203</v>
      </c>
      <c r="D1337" s="27" t="s">
        <v>192</v>
      </c>
      <c r="E1337" s="28">
        <v>39143</v>
      </c>
    </row>
    <row r="1338" spans="1:5" x14ac:dyDescent="0.2">
      <c r="A1338" s="25">
        <v>2021</v>
      </c>
      <c r="B1338" s="26" t="s">
        <v>74</v>
      </c>
      <c r="C1338" s="27" t="s">
        <v>203</v>
      </c>
      <c r="D1338" s="27" t="s">
        <v>193</v>
      </c>
      <c r="E1338" s="28">
        <v>2024</v>
      </c>
    </row>
    <row r="1339" spans="1:5" x14ac:dyDescent="0.2">
      <c r="A1339" s="25">
        <v>2021</v>
      </c>
      <c r="B1339" s="26" t="s">
        <v>74</v>
      </c>
      <c r="C1339" s="27" t="s">
        <v>203</v>
      </c>
      <c r="D1339" s="27" t="s">
        <v>194</v>
      </c>
      <c r="E1339" s="28">
        <v>-761</v>
      </c>
    </row>
    <row r="1340" spans="1:5" x14ac:dyDescent="0.2">
      <c r="A1340" s="25">
        <v>2021</v>
      </c>
      <c r="B1340" s="26" t="s">
        <v>74</v>
      </c>
      <c r="C1340" s="27" t="s">
        <v>203</v>
      </c>
      <c r="D1340" s="27" t="s">
        <v>195</v>
      </c>
      <c r="E1340" s="28">
        <v>2333</v>
      </c>
    </row>
    <row r="1341" spans="1:5" x14ac:dyDescent="0.2">
      <c r="A1341" s="25">
        <v>2021</v>
      </c>
      <c r="B1341" s="26" t="s">
        <v>74</v>
      </c>
      <c r="C1341" s="27" t="s">
        <v>203</v>
      </c>
      <c r="D1341" s="27" t="s">
        <v>196</v>
      </c>
      <c r="E1341" s="28">
        <v>6345053</v>
      </c>
    </row>
    <row r="1342" spans="1:5" x14ac:dyDescent="0.2">
      <c r="A1342" s="25">
        <v>2021</v>
      </c>
      <c r="B1342" s="26" t="s">
        <v>74</v>
      </c>
      <c r="C1342" s="27" t="s">
        <v>203</v>
      </c>
      <c r="D1342" s="27" t="s">
        <v>197</v>
      </c>
      <c r="E1342" s="28">
        <v>49964</v>
      </c>
    </row>
    <row r="1343" spans="1:5" x14ac:dyDescent="0.2">
      <c r="A1343" s="25">
        <v>2021</v>
      </c>
      <c r="B1343" s="26" t="s">
        <v>74</v>
      </c>
      <c r="C1343" s="27" t="s">
        <v>203</v>
      </c>
      <c r="D1343" s="27" t="s">
        <v>198</v>
      </c>
      <c r="E1343" s="28">
        <v>339944</v>
      </c>
    </row>
    <row r="1344" spans="1:5" x14ac:dyDescent="0.2">
      <c r="A1344" s="25">
        <v>2021</v>
      </c>
      <c r="B1344" s="26" t="s">
        <v>74</v>
      </c>
      <c r="C1344" s="27" t="s">
        <v>204</v>
      </c>
      <c r="D1344" s="27" t="s">
        <v>183</v>
      </c>
      <c r="E1344" s="28">
        <v>27233589</v>
      </c>
    </row>
    <row r="1345" spans="1:5" x14ac:dyDescent="0.2">
      <c r="A1345" s="25">
        <v>2021</v>
      </c>
      <c r="B1345" s="26" t="s">
        <v>74</v>
      </c>
      <c r="C1345" s="27" t="s">
        <v>204</v>
      </c>
      <c r="D1345" s="27" t="s">
        <v>191</v>
      </c>
      <c r="E1345" s="28">
        <v>1562466</v>
      </c>
    </row>
    <row r="1346" spans="1:5" x14ac:dyDescent="0.2">
      <c r="A1346" s="25">
        <v>2021</v>
      </c>
      <c r="B1346" s="26" t="s">
        <v>74</v>
      </c>
      <c r="C1346" s="27" t="s">
        <v>204</v>
      </c>
      <c r="D1346" s="27" t="s">
        <v>192</v>
      </c>
      <c r="E1346" s="28">
        <v>1905145</v>
      </c>
    </row>
    <row r="1347" spans="1:5" x14ac:dyDescent="0.2">
      <c r="A1347" s="25">
        <v>2021</v>
      </c>
      <c r="B1347" s="26" t="s">
        <v>74</v>
      </c>
      <c r="C1347" s="27" t="s">
        <v>204</v>
      </c>
      <c r="D1347" s="27" t="s">
        <v>193</v>
      </c>
      <c r="E1347" s="28">
        <v>23546904</v>
      </c>
    </row>
    <row r="1348" spans="1:5" x14ac:dyDescent="0.2">
      <c r="A1348" s="25">
        <v>2021</v>
      </c>
      <c r="B1348" s="26" t="s">
        <v>74</v>
      </c>
      <c r="C1348" s="27" t="s">
        <v>204</v>
      </c>
      <c r="D1348" s="27" t="s">
        <v>194</v>
      </c>
      <c r="E1348" s="28">
        <v>28119</v>
      </c>
    </row>
    <row r="1349" spans="1:5" x14ac:dyDescent="0.2">
      <c r="A1349" s="25">
        <v>2021</v>
      </c>
      <c r="B1349" s="26" t="s">
        <v>74</v>
      </c>
      <c r="C1349" s="27" t="s">
        <v>204</v>
      </c>
      <c r="D1349" s="27" t="s">
        <v>195</v>
      </c>
      <c r="E1349" s="28">
        <v>5680</v>
      </c>
    </row>
    <row r="1350" spans="1:5" x14ac:dyDescent="0.2">
      <c r="A1350" s="25">
        <v>2021</v>
      </c>
      <c r="B1350" s="26" t="s">
        <v>74</v>
      </c>
      <c r="C1350" s="27" t="s">
        <v>204</v>
      </c>
      <c r="D1350" s="27" t="s">
        <v>196</v>
      </c>
      <c r="E1350" s="28">
        <v>185275</v>
      </c>
    </row>
    <row r="1351" spans="1:5" x14ac:dyDescent="0.2">
      <c r="A1351" s="25">
        <v>2021</v>
      </c>
      <c r="B1351" s="26" t="s">
        <v>85</v>
      </c>
      <c r="C1351" s="27" t="s">
        <v>190</v>
      </c>
      <c r="D1351" s="27" t="s">
        <v>183</v>
      </c>
      <c r="E1351" s="28">
        <v>124772248</v>
      </c>
    </row>
    <row r="1352" spans="1:5" x14ac:dyDescent="0.2">
      <c r="A1352" s="25">
        <v>2021</v>
      </c>
      <c r="B1352" s="26" t="s">
        <v>85</v>
      </c>
      <c r="C1352" s="27" t="s">
        <v>190</v>
      </c>
      <c r="D1352" s="27" t="s">
        <v>191</v>
      </c>
      <c r="E1352" s="28">
        <v>0</v>
      </c>
    </row>
    <row r="1353" spans="1:5" x14ac:dyDescent="0.2">
      <c r="A1353" s="25">
        <v>2021</v>
      </c>
      <c r="B1353" s="26" t="s">
        <v>85</v>
      </c>
      <c r="C1353" s="27" t="s">
        <v>190</v>
      </c>
      <c r="D1353" s="27" t="s">
        <v>207</v>
      </c>
      <c r="E1353" s="28">
        <v>-381535</v>
      </c>
    </row>
    <row r="1354" spans="1:5" x14ac:dyDescent="0.2">
      <c r="A1354" s="25">
        <v>2021</v>
      </c>
      <c r="B1354" s="26" t="s">
        <v>85</v>
      </c>
      <c r="C1354" s="27" t="s">
        <v>190</v>
      </c>
      <c r="D1354" s="27" t="s">
        <v>192</v>
      </c>
      <c r="E1354" s="28">
        <v>28765477</v>
      </c>
    </row>
    <row r="1355" spans="1:5" x14ac:dyDescent="0.2">
      <c r="A1355" s="25">
        <v>2021</v>
      </c>
      <c r="B1355" s="26" t="s">
        <v>85</v>
      </c>
      <c r="C1355" s="27" t="s">
        <v>190</v>
      </c>
      <c r="D1355" s="27" t="s">
        <v>193</v>
      </c>
      <c r="E1355" s="28">
        <v>56342707</v>
      </c>
    </row>
    <row r="1356" spans="1:5" x14ac:dyDescent="0.2">
      <c r="A1356" s="25">
        <v>2021</v>
      </c>
      <c r="B1356" s="26" t="s">
        <v>85</v>
      </c>
      <c r="C1356" s="27" t="s">
        <v>190</v>
      </c>
      <c r="D1356" s="27" t="s">
        <v>205</v>
      </c>
      <c r="E1356" s="28">
        <v>31176583</v>
      </c>
    </row>
    <row r="1357" spans="1:5" x14ac:dyDescent="0.2">
      <c r="A1357" s="25">
        <v>2021</v>
      </c>
      <c r="B1357" s="26" t="s">
        <v>85</v>
      </c>
      <c r="C1357" s="27" t="s">
        <v>190</v>
      </c>
      <c r="D1357" s="27" t="s">
        <v>206</v>
      </c>
      <c r="E1357" s="28">
        <v>0</v>
      </c>
    </row>
    <row r="1358" spans="1:5" x14ac:dyDescent="0.2">
      <c r="A1358" s="25">
        <v>2021</v>
      </c>
      <c r="B1358" s="26" t="s">
        <v>85</v>
      </c>
      <c r="C1358" s="27" t="s">
        <v>190</v>
      </c>
      <c r="D1358" s="27" t="s">
        <v>194</v>
      </c>
      <c r="E1358" s="28">
        <v>962650</v>
      </c>
    </row>
    <row r="1359" spans="1:5" x14ac:dyDescent="0.2">
      <c r="A1359" s="25">
        <v>2021</v>
      </c>
      <c r="B1359" s="26" t="s">
        <v>85</v>
      </c>
      <c r="C1359" s="27" t="s">
        <v>190</v>
      </c>
      <c r="D1359" s="27" t="s">
        <v>195</v>
      </c>
      <c r="E1359" s="28">
        <v>687762</v>
      </c>
    </row>
    <row r="1360" spans="1:5" x14ac:dyDescent="0.2">
      <c r="A1360" s="25">
        <v>2021</v>
      </c>
      <c r="B1360" s="26" t="s">
        <v>85</v>
      </c>
      <c r="C1360" s="27" t="s">
        <v>190</v>
      </c>
      <c r="D1360" s="27" t="s">
        <v>196</v>
      </c>
      <c r="E1360" s="28">
        <v>1158925</v>
      </c>
    </row>
    <row r="1361" spans="1:5" x14ac:dyDescent="0.2">
      <c r="A1361" s="25">
        <v>2021</v>
      </c>
      <c r="B1361" s="26" t="s">
        <v>85</v>
      </c>
      <c r="C1361" s="27" t="s">
        <v>190</v>
      </c>
      <c r="D1361" s="27" t="s">
        <v>197</v>
      </c>
      <c r="E1361" s="28">
        <v>1449889</v>
      </c>
    </row>
    <row r="1362" spans="1:5" x14ac:dyDescent="0.2">
      <c r="A1362" s="25">
        <v>2021</v>
      </c>
      <c r="B1362" s="26" t="s">
        <v>85</v>
      </c>
      <c r="C1362" s="27" t="s">
        <v>190</v>
      </c>
      <c r="D1362" s="27" t="s">
        <v>198</v>
      </c>
      <c r="E1362" s="28">
        <v>4156369</v>
      </c>
    </row>
    <row r="1363" spans="1:5" x14ac:dyDescent="0.2">
      <c r="A1363" s="25">
        <v>2021</v>
      </c>
      <c r="B1363" s="26" t="s">
        <v>85</v>
      </c>
      <c r="C1363" s="27" t="s">
        <v>190</v>
      </c>
      <c r="D1363" s="27" t="s">
        <v>199</v>
      </c>
      <c r="E1363" s="28">
        <v>453422</v>
      </c>
    </row>
    <row r="1364" spans="1:5" x14ac:dyDescent="0.2">
      <c r="A1364" s="25">
        <v>2021</v>
      </c>
      <c r="B1364" s="26" t="s">
        <v>85</v>
      </c>
      <c r="C1364" s="27" t="s">
        <v>200</v>
      </c>
      <c r="D1364" s="27" t="s">
        <v>183</v>
      </c>
      <c r="E1364" s="28">
        <v>804724</v>
      </c>
    </row>
    <row r="1365" spans="1:5" x14ac:dyDescent="0.2">
      <c r="A1365" s="25">
        <v>2021</v>
      </c>
      <c r="B1365" s="26" t="s">
        <v>85</v>
      </c>
      <c r="C1365" s="27" t="s">
        <v>200</v>
      </c>
      <c r="D1365" s="27" t="s">
        <v>191</v>
      </c>
      <c r="E1365" s="28">
        <v>0</v>
      </c>
    </row>
    <row r="1366" spans="1:5" x14ac:dyDescent="0.2">
      <c r="A1366" s="25">
        <v>2021</v>
      </c>
      <c r="B1366" s="26" t="s">
        <v>85</v>
      </c>
      <c r="C1366" s="27" t="s">
        <v>200</v>
      </c>
      <c r="D1366" s="27" t="s">
        <v>192</v>
      </c>
      <c r="E1366" s="28">
        <v>63561</v>
      </c>
    </row>
    <row r="1367" spans="1:5" x14ac:dyDescent="0.2">
      <c r="A1367" s="25">
        <v>2021</v>
      </c>
      <c r="B1367" s="26" t="s">
        <v>85</v>
      </c>
      <c r="C1367" s="27" t="s">
        <v>200</v>
      </c>
      <c r="D1367" s="27" t="s">
        <v>193</v>
      </c>
      <c r="E1367" s="28">
        <v>562893</v>
      </c>
    </row>
    <row r="1368" spans="1:5" x14ac:dyDescent="0.2">
      <c r="A1368" s="25">
        <v>2021</v>
      </c>
      <c r="B1368" s="26" t="s">
        <v>85</v>
      </c>
      <c r="C1368" s="27" t="s">
        <v>200</v>
      </c>
      <c r="D1368" s="27" t="s">
        <v>206</v>
      </c>
      <c r="E1368" s="28">
        <v>0</v>
      </c>
    </row>
    <row r="1369" spans="1:5" x14ac:dyDescent="0.2">
      <c r="A1369" s="25">
        <v>2021</v>
      </c>
      <c r="B1369" s="26" t="s">
        <v>85</v>
      </c>
      <c r="C1369" s="27" t="s">
        <v>200</v>
      </c>
      <c r="D1369" s="27" t="s">
        <v>194</v>
      </c>
      <c r="E1369" s="28">
        <v>0</v>
      </c>
    </row>
    <row r="1370" spans="1:5" x14ac:dyDescent="0.2">
      <c r="A1370" s="25">
        <v>2021</v>
      </c>
      <c r="B1370" s="26" t="s">
        <v>85</v>
      </c>
      <c r="C1370" s="27" t="s">
        <v>200</v>
      </c>
      <c r="D1370" s="27" t="s">
        <v>195</v>
      </c>
      <c r="E1370" s="28">
        <v>8085</v>
      </c>
    </row>
    <row r="1371" spans="1:5" x14ac:dyDescent="0.2">
      <c r="A1371" s="25">
        <v>2021</v>
      </c>
      <c r="B1371" s="26" t="s">
        <v>85</v>
      </c>
      <c r="C1371" s="27" t="s">
        <v>200</v>
      </c>
      <c r="D1371" s="27" t="s">
        <v>196</v>
      </c>
      <c r="E1371" s="28">
        <v>6412</v>
      </c>
    </row>
    <row r="1372" spans="1:5" x14ac:dyDescent="0.2">
      <c r="A1372" s="25">
        <v>2021</v>
      </c>
      <c r="B1372" s="26" t="s">
        <v>85</v>
      </c>
      <c r="C1372" s="27" t="s">
        <v>200</v>
      </c>
      <c r="D1372" s="27" t="s">
        <v>198</v>
      </c>
      <c r="E1372" s="28">
        <v>2207</v>
      </c>
    </row>
    <row r="1373" spans="1:5" x14ac:dyDescent="0.2">
      <c r="A1373" s="25">
        <v>2021</v>
      </c>
      <c r="B1373" s="26" t="s">
        <v>85</v>
      </c>
      <c r="C1373" s="27" t="s">
        <v>200</v>
      </c>
      <c r="D1373" s="27" t="s">
        <v>199</v>
      </c>
      <c r="E1373" s="28">
        <v>161566</v>
      </c>
    </row>
    <row r="1374" spans="1:5" x14ac:dyDescent="0.2">
      <c r="A1374" s="25">
        <v>2021</v>
      </c>
      <c r="B1374" s="26" t="s">
        <v>85</v>
      </c>
      <c r="C1374" s="27" t="s">
        <v>201</v>
      </c>
      <c r="D1374" s="27" t="s">
        <v>183</v>
      </c>
      <c r="E1374" s="28">
        <v>1058679</v>
      </c>
    </row>
    <row r="1375" spans="1:5" x14ac:dyDescent="0.2">
      <c r="A1375" s="25">
        <v>2021</v>
      </c>
      <c r="B1375" s="26" t="s">
        <v>85</v>
      </c>
      <c r="C1375" s="27" t="s">
        <v>201</v>
      </c>
      <c r="D1375" s="27" t="s">
        <v>191</v>
      </c>
      <c r="E1375" s="28">
        <v>0</v>
      </c>
    </row>
    <row r="1376" spans="1:5" x14ac:dyDescent="0.2">
      <c r="A1376" s="25">
        <v>2021</v>
      </c>
      <c r="B1376" s="26" t="s">
        <v>85</v>
      </c>
      <c r="C1376" s="27" t="s">
        <v>201</v>
      </c>
      <c r="D1376" s="27" t="s">
        <v>192</v>
      </c>
      <c r="E1376" s="28">
        <v>7950</v>
      </c>
    </row>
    <row r="1377" spans="1:5" x14ac:dyDescent="0.2">
      <c r="A1377" s="25">
        <v>2021</v>
      </c>
      <c r="B1377" s="26" t="s">
        <v>85</v>
      </c>
      <c r="C1377" s="27" t="s">
        <v>201</v>
      </c>
      <c r="D1377" s="27" t="s">
        <v>193</v>
      </c>
      <c r="E1377" s="28">
        <v>606500</v>
      </c>
    </row>
    <row r="1378" spans="1:5" x14ac:dyDescent="0.2">
      <c r="A1378" s="25">
        <v>2021</v>
      </c>
      <c r="B1378" s="26" t="s">
        <v>85</v>
      </c>
      <c r="C1378" s="27" t="s">
        <v>201</v>
      </c>
      <c r="D1378" s="27" t="s">
        <v>194</v>
      </c>
      <c r="E1378" s="28">
        <v>235038</v>
      </c>
    </row>
    <row r="1379" spans="1:5" x14ac:dyDescent="0.2">
      <c r="A1379" s="25">
        <v>2021</v>
      </c>
      <c r="B1379" s="26" t="s">
        <v>85</v>
      </c>
      <c r="C1379" s="27" t="s">
        <v>201</v>
      </c>
      <c r="D1379" s="27" t="s">
        <v>195</v>
      </c>
      <c r="E1379" s="28">
        <v>3611</v>
      </c>
    </row>
    <row r="1380" spans="1:5" x14ac:dyDescent="0.2">
      <c r="A1380" s="25">
        <v>2021</v>
      </c>
      <c r="B1380" s="26" t="s">
        <v>85</v>
      </c>
      <c r="C1380" s="27" t="s">
        <v>201</v>
      </c>
      <c r="D1380" s="27" t="s">
        <v>196</v>
      </c>
      <c r="E1380" s="28">
        <v>9971</v>
      </c>
    </row>
    <row r="1381" spans="1:5" x14ac:dyDescent="0.2">
      <c r="A1381" s="25">
        <v>2021</v>
      </c>
      <c r="B1381" s="26" t="s">
        <v>85</v>
      </c>
      <c r="C1381" s="27" t="s">
        <v>201</v>
      </c>
      <c r="D1381" s="27" t="s">
        <v>197</v>
      </c>
      <c r="E1381" s="28">
        <v>192644</v>
      </c>
    </row>
    <row r="1382" spans="1:5" x14ac:dyDescent="0.2">
      <c r="A1382" s="25">
        <v>2021</v>
      </c>
      <c r="B1382" s="26" t="s">
        <v>85</v>
      </c>
      <c r="C1382" s="27" t="s">
        <v>201</v>
      </c>
      <c r="D1382" s="27" t="s">
        <v>198</v>
      </c>
      <c r="E1382" s="28">
        <v>2965</v>
      </c>
    </row>
    <row r="1383" spans="1:5" x14ac:dyDescent="0.2">
      <c r="A1383" s="25">
        <v>2021</v>
      </c>
      <c r="B1383" s="26" t="s">
        <v>85</v>
      </c>
      <c r="C1383" s="27" t="s">
        <v>202</v>
      </c>
      <c r="D1383" s="27" t="s">
        <v>183</v>
      </c>
      <c r="E1383" s="28">
        <v>11552616</v>
      </c>
    </row>
    <row r="1384" spans="1:5" x14ac:dyDescent="0.2">
      <c r="A1384" s="25">
        <v>2021</v>
      </c>
      <c r="B1384" s="26" t="s">
        <v>85</v>
      </c>
      <c r="C1384" s="27" t="s">
        <v>202</v>
      </c>
      <c r="D1384" s="27" t="s">
        <v>193</v>
      </c>
      <c r="E1384" s="28">
        <v>11051897</v>
      </c>
    </row>
    <row r="1385" spans="1:5" x14ac:dyDescent="0.2">
      <c r="A1385" s="25">
        <v>2021</v>
      </c>
      <c r="B1385" s="26" t="s">
        <v>85</v>
      </c>
      <c r="C1385" s="27" t="s">
        <v>202</v>
      </c>
      <c r="D1385" s="27" t="s">
        <v>194</v>
      </c>
      <c r="E1385" s="28">
        <v>274390</v>
      </c>
    </row>
    <row r="1386" spans="1:5" x14ac:dyDescent="0.2">
      <c r="A1386" s="25">
        <v>2021</v>
      </c>
      <c r="B1386" s="26" t="s">
        <v>85</v>
      </c>
      <c r="C1386" s="27" t="s">
        <v>202</v>
      </c>
      <c r="D1386" s="27" t="s">
        <v>195</v>
      </c>
      <c r="E1386" s="28">
        <v>1829</v>
      </c>
    </row>
    <row r="1387" spans="1:5" x14ac:dyDescent="0.2">
      <c r="A1387" s="25">
        <v>2021</v>
      </c>
      <c r="B1387" s="26" t="s">
        <v>85</v>
      </c>
      <c r="C1387" s="27" t="s">
        <v>202</v>
      </c>
      <c r="D1387" s="27" t="s">
        <v>197</v>
      </c>
      <c r="E1387" s="28">
        <v>224500</v>
      </c>
    </row>
    <row r="1388" spans="1:5" x14ac:dyDescent="0.2">
      <c r="A1388" s="25">
        <v>2021</v>
      </c>
      <c r="B1388" s="26" t="s">
        <v>85</v>
      </c>
      <c r="C1388" s="27" t="s">
        <v>203</v>
      </c>
      <c r="D1388" s="27" t="s">
        <v>183</v>
      </c>
      <c r="E1388" s="28">
        <v>74581372</v>
      </c>
    </row>
    <row r="1389" spans="1:5" x14ac:dyDescent="0.2">
      <c r="A1389" s="25">
        <v>2021</v>
      </c>
      <c r="B1389" s="26" t="s">
        <v>85</v>
      </c>
      <c r="C1389" s="27" t="s">
        <v>203</v>
      </c>
      <c r="D1389" s="27" t="s">
        <v>191</v>
      </c>
      <c r="E1389" s="28">
        <v>0</v>
      </c>
    </row>
    <row r="1390" spans="1:5" x14ac:dyDescent="0.2">
      <c r="A1390" s="25">
        <v>2021</v>
      </c>
      <c r="B1390" s="26" t="s">
        <v>85</v>
      </c>
      <c r="C1390" s="27" t="s">
        <v>203</v>
      </c>
      <c r="D1390" s="27" t="s">
        <v>192</v>
      </c>
      <c r="E1390" s="28">
        <v>4400597</v>
      </c>
    </row>
    <row r="1391" spans="1:5" x14ac:dyDescent="0.2">
      <c r="A1391" s="25">
        <v>2021</v>
      </c>
      <c r="B1391" s="26" t="s">
        <v>85</v>
      </c>
      <c r="C1391" s="27" t="s">
        <v>203</v>
      </c>
      <c r="D1391" s="27" t="s">
        <v>193</v>
      </c>
      <c r="E1391" s="28">
        <v>31810078</v>
      </c>
    </row>
    <row r="1392" spans="1:5" x14ac:dyDescent="0.2">
      <c r="A1392" s="25">
        <v>2021</v>
      </c>
      <c r="B1392" s="26" t="s">
        <v>85</v>
      </c>
      <c r="C1392" s="27" t="s">
        <v>203</v>
      </c>
      <c r="D1392" s="27" t="s">
        <v>205</v>
      </c>
      <c r="E1392" s="28">
        <v>31176583</v>
      </c>
    </row>
    <row r="1393" spans="1:5" x14ac:dyDescent="0.2">
      <c r="A1393" s="25">
        <v>2021</v>
      </c>
      <c r="B1393" s="26" t="s">
        <v>85</v>
      </c>
      <c r="C1393" s="27" t="s">
        <v>203</v>
      </c>
      <c r="D1393" s="27" t="s">
        <v>194</v>
      </c>
      <c r="E1393" s="28">
        <v>453328</v>
      </c>
    </row>
    <row r="1394" spans="1:5" x14ac:dyDescent="0.2">
      <c r="A1394" s="25">
        <v>2021</v>
      </c>
      <c r="B1394" s="26" t="s">
        <v>85</v>
      </c>
      <c r="C1394" s="27" t="s">
        <v>203</v>
      </c>
      <c r="D1394" s="27" t="s">
        <v>195</v>
      </c>
      <c r="E1394" s="28">
        <v>122446</v>
      </c>
    </row>
    <row r="1395" spans="1:5" x14ac:dyDescent="0.2">
      <c r="A1395" s="25">
        <v>2021</v>
      </c>
      <c r="B1395" s="26" t="s">
        <v>85</v>
      </c>
      <c r="C1395" s="27" t="s">
        <v>203</v>
      </c>
      <c r="D1395" s="27" t="s">
        <v>196</v>
      </c>
      <c r="E1395" s="28">
        <v>1142542</v>
      </c>
    </row>
    <row r="1396" spans="1:5" x14ac:dyDescent="0.2">
      <c r="A1396" s="25">
        <v>2021</v>
      </c>
      <c r="B1396" s="26" t="s">
        <v>85</v>
      </c>
      <c r="C1396" s="27" t="s">
        <v>203</v>
      </c>
      <c r="D1396" s="27" t="s">
        <v>197</v>
      </c>
      <c r="E1396" s="28">
        <v>1032745</v>
      </c>
    </row>
    <row r="1397" spans="1:5" x14ac:dyDescent="0.2">
      <c r="A1397" s="25">
        <v>2021</v>
      </c>
      <c r="B1397" s="26" t="s">
        <v>85</v>
      </c>
      <c r="C1397" s="27" t="s">
        <v>203</v>
      </c>
      <c r="D1397" s="27" t="s">
        <v>198</v>
      </c>
      <c r="E1397" s="28">
        <v>4151197</v>
      </c>
    </row>
    <row r="1398" spans="1:5" x14ac:dyDescent="0.2">
      <c r="A1398" s="25">
        <v>2021</v>
      </c>
      <c r="B1398" s="26" t="s">
        <v>85</v>
      </c>
      <c r="C1398" s="27" t="s">
        <v>203</v>
      </c>
      <c r="D1398" s="27" t="s">
        <v>199</v>
      </c>
      <c r="E1398" s="28">
        <v>291857</v>
      </c>
    </row>
    <row r="1399" spans="1:5" x14ac:dyDescent="0.2">
      <c r="A1399" s="25">
        <v>2021</v>
      </c>
      <c r="B1399" s="26" t="s">
        <v>85</v>
      </c>
      <c r="C1399" s="27" t="s">
        <v>204</v>
      </c>
      <c r="D1399" s="27" t="s">
        <v>183</v>
      </c>
      <c r="E1399" s="28">
        <v>36774858</v>
      </c>
    </row>
    <row r="1400" spans="1:5" x14ac:dyDescent="0.2">
      <c r="A1400" s="25">
        <v>2021</v>
      </c>
      <c r="B1400" s="26" t="s">
        <v>85</v>
      </c>
      <c r="C1400" s="27" t="s">
        <v>204</v>
      </c>
      <c r="D1400" s="27" t="s">
        <v>191</v>
      </c>
      <c r="E1400" s="28">
        <v>0</v>
      </c>
    </row>
    <row r="1401" spans="1:5" x14ac:dyDescent="0.2">
      <c r="A1401" s="25">
        <v>2021</v>
      </c>
      <c r="B1401" s="26" t="s">
        <v>85</v>
      </c>
      <c r="C1401" s="27" t="s">
        <v>204</v>
      </c>
      <c r="D1401" s="27" t="s">
        <v>207</v>
      </c>
      <c r="E1401" s="28">
        <v>-381535</v>
      </c>
    </row>
    <row r="1402" spans="1:5" x14ac:dyDescent="0.2">
      <c r="A1402" s="25">
        <v>2021</v>
      </c>
      <c r="B1402" s="26" t="s">
        <v>85</v>
      </c>
      <c r="C1402" s="27" t="s">
        <v>204</v>
      </c>
      <c r="D1402" s="27" t="s">
        <v>192</v>
      </c>
      <c r="E1402" s="28">
        <v>24293369</v>
      </c>
    </row>
    <row r="1403" spans="1:5" x14ac:dyDescent="0.2">
      <c r="A1403" s="25">
        <v>2021</v>
      </c>
      <c r="B1403" s="26" t="s">
        <v>85</v>
      </c>
      <c r="C1403" s="27" t="s">
        <v>204</v>
      </c>
      <c r="D1403" s="27" t="s">
        <v>193</v>
      </c>
      <c r="E1403" s="28">
        <v>12311339</v>
      </c>
    </row>
    <row r="1404" spans="1:5" x14ac:dyDescent="0.2">
      <c r="A1404" s="25">
        <v>2021</v>
      </c>
      <c r="B1404" s="26" t="s">
        <v>85</v>
      </c>
      <c r="C1404" s="27" t="s">
        <v>204</v>
      </c>
      <c r="D1404" s="27" t="s">
        <v>194</v>
      </c>
      <c r="E1404" s="28">
        <v>-107</v>
      </c>
    </row>
    <row r="1405" spans="1:5" x14ac:dyDescent="0.2">
      <c r="A1405" s="25">
        <v>2021</v>
      </c>
      <c r="B1405" s="26" t="s">
        <v>85</v>
      </c>
      <c r="C1405" s="27" t="s">
        <v>204</v>
      </c>
      <c r="D1405" s="27" t="s">
        <v>195</v>
      </c>
      <c r="E1405" s="28">
        <v>551792</v>
      </c>
    </row>
    <row r="1406" spans="1:5" x14ac:dyDescent="0.2">
      <c r="A1406" s="25">
        <v>2021</v>
      </c>
      <c r="B1406" s="26" t="s">
        <v>93</v>
      </c>
      <c r="C1406" s="27" t="s">
        <v>190</v>
      </c>
      <c r="D1406" s="27" t="s">
        <v>183</v>
      </c>
      <c r="E1406" s="28">
        <v>125947507</v>
      </c>
    </row>
    <row r="1407" spans="1:5" x14ac:dyDescent="0.2">
      <c r="A1407" s="25">
        <v>2021</v>
      </c>
      <c r="B1407" s="26" t="s">
        <v>93</v>
      </c>
      <c r="C1407" s="27" t="s">
        <v>190</v>
      </c>
      <c r="D1407" s="27" t="s">
        <v>191</v>
      </c>
      <c r="E1407" s="28">
        <v>45662048</v>
      </c>
    </row>
    <row r="1408" spans="1:5" x14ac:dyDescent="0.2">
      <c r="A1408" s="25">
        <v>2021</v>
      </c>
      <c r="B1408" s="26" t="s">
        <v>93</v>
      </c>
      <c r="C1408" s="27" t="s">
        <v>190</v>
      </c>
      <c r="D1408" s="27" t="s">
        <v>192</v>
      </c>
      <c r="E1408" s="28">
        <v>578290</v>
      </c>
    </row>
    <row r="1409" spans="1:5" x14ac:dyDescent="0.2">
      <c r="A1409" s="25">
        <v>2021</v>
      </c>
      <c r="B1409" s="26" t="s">
        <v>93</v>
      </c>
      <c r="C1409" s="27" t="s">
        <v>190</v>
      </c>
      <c r="D1409" s="27" t="s">
        <v>193</v>
      </c>
      <c r="E1409" s="28">
        <v>56380782</v>
      </c>
    </row>
    <row r="1410" spans="1:5" x14ac:dyDescent="0.2">
      <c r="A1410" s="25">
        <v>2021</v>
      </c>
      <c r="B1410" s="26" t="s">
        <v>93</v>
      </c>
      <c r="C1410" s="27" t="s">
        <v>190</v>
      </c>
      <c r="D1410" s="27" t="s">
        <v>205</v>
      </c>
      <c r="E1410" s="28">
        <v>17483009</v>
      </c>
    </row>
    <row r="1411" spans="1:5" x14ac:dyDescent="0.2">
      <c r="A1411" s="25">
        <v>2021</v>
      </c>
      <c r="B1411" s="26" t="s">
        <v>93</v>
      </c>
      <c r="C1411" s="27" t="s">
        <v>190</v>
      </c>
      <c r="D1411" s="27" t="s">
        <v>206</v>
      </c>
      <c r="E1411" s="28">
        <v>812827</v>
      </c>
    </row>
    <row r="1412" spans="1:5" x14ac:dyDescent="0.2">
      <c r="A1412" s="25">
        <v>2021</v>
      </c>
      <c r="B1412" s="26" t="s">
        <v>93</v>
      </c>
      <c r="C1412" s="27" t="s">
        <v>190</v>
      </c>
      <c r="D1412" s="27" t="s">
        <v>194</v>
      </c>
      <c r="E1412" s="28">
        <v>3240</v>
      </c>
    </row>
    <row r="1413" spans="1:5" x14ac:dyDescent="0.2">
      <c r="A1413" s="25">
        <v>2021</v>
      </c>
      <c r="B1413" s="26" t="s">
        <v>93</v>
      </c>
      <c r="C1413" s="27" t="s">
        <v>190</v>
      </c>
      <c r="D1413" s="27" t="s">
        <v>195</v>
      </c>
      <c r="E1413" s="28">
        <v>1125073</v>
      </c>
    </row>
    <row r="1414" spans="1:5" x14ac:dyDescent="0.2">
      <c r="A1414" s="25">
        <v>2021</v>
      </c>
      <c r="B1414" s="26" t="s">
        <v>93</v>
      </c>
      <c r="C1414" s="27" t="s">
        <v>190</v>
      </c>
      <c r="D1414" s="27" t="s">
        <v>196</v>
      </c>
      <c r="E1414" s="28">
        <v>672660</v>
      </c>
    </row>
    <row r="1415" spans="1:5" x14ac:dyDescent="0.2">
      <c r="A1415" s="25">
        <v>2021</v>
      </c>
      <c r="B1415" s="26" t="s">
        <v>93</v>
      </c>
      <c r="C1415" s="27" t="s">
        <v>190</v>
      </c>
      <c r="D1415" s="27" t="s">
        <v>197</v>
      </c>
      <c r="E1415" s="28">
        <v>406508</v>
      </c>
    </row>
    <row r="1416" spans="1:5" x14ac:dyDescent="0.2">
      <c r="A1416" s="25">
        <v>2021</v>
      </c>
      <c r="B1416" s="26" t="s">
        <v>93</v>
      </c>
      <c r="C1416" s="27" t="s">
        <v>190</v>
      </c>
      <c r="D1416" s="27" t="s">
        <v>198</v>
      </c>
      <c r="E1416" s="28">
        <v>2586756</v>
      </c>
    </row>
    <row r="1417" spans="1:5" x14ac:dyDescent="0.2">
      <c r="A1417" s="25">
        <v>2021</v>
      </c>
      <c r="B1417" s="26" t="s">
        <v>93</v>
      </c>
      <c r="C1417" s="27" t="s">
        <v>190</v>
      </c>
      <c r="D1417" s="27" t="s">
        <v>199</v>
      </c>
      <c r="E1417" s="28">
        <v>236314</v>
      </c>
    </row>
    <row r="1418" spans="1:5" x14ac:dyDescent="0.2">
      <c r="A1418" s="25">
        <v>2021</v>
      </c>
      <c r="B1418" s="26" t="s">
        <v>93</v>
      </c>
      <c r="C1418" s="27" t="s">
        <v>200</v>
      </c>
      <c r="D1418" s="27" t="s">
        <v>183</v>
      </c>
      <c r="E1418" s="28">
        <v>724223</v>
      </c>
    </row>
    <row r="1419" spans="1:5" x14ac:dyDescent="0.2">
      <c r="A1419" s="25">
        <v>2021</v>
      </c>
      <c r="B1419" s="26" t="s">
        <v>93</v>
      </c>
      <c r="C1419" s="27" t="s">
        <v>200</v>
      </c>
      <c r="D1419" s="27" t="s">
        <v>191</v>
      </c>
      <c r="E1419" s="28">
        <v>0</v>
      </c>
    </row>
    <row r="1420" spans="1:5" x14ac:dyDescent="0.2">
      <c r="A1420" s="25">
        <v>2021</v>
      </c>
      <c r="B1420" s="26" t="s">
        <v>93</v>
      </c>
      <c r="C1420" s="27" t="s">
        <v>200</v>
      </c>
      <c r="D1420" s="27" t="s">
        <v>193</v>
      </c>
      <c r="E1420" s="28">
        <v>262961</v>
      </c>
    </row>
    <row r="1421" spans="1:5" x14ac:dyDescent="0.2">
      <c r="A1421" s="25">
        <v>2021</v>
      </c>
      <c r="B1421" s="26" t="s">
        <v>93</v>
      </c>
      <c r="C1421" s="27" t="s">
        <v>200</v>
      </c>
      <c r="D1421" s="27" t="s">
        <v>206</v>
      </c>
      <c r="E1421" s="28">
        <v>140938</v>
      </c>
    </row>
    <row r="1422" spans="1:5" x14ac:dyDescent="0.2">
      <c r="A1422" s="25">
        <v>2021</v>
      </c>
      <c r="B1422" s="26" t="s">
        <v>93</v>
      </c>
      <c r="C1422" s="27" t="s">
        <v>200</v>
      </c>
      <c r="D1422" s="27" t="s">
        <v>194</v>
      </c>
      <c r="E1422" s="28">
        <v>8131</v>
      </c>
    </row>
    <row r="1423" spans="1:5" x14ac:dyDescent="0.2">
      <c r="A1423" s="25">
        <v>2021</v>
      </c>
      <c r="B1423" s="26" t="s">
        <v>93</v>
      </c>
      <c r="C1423" s="27" t="s">
        <v>200</v>
      </c>
      <c r="D1423" s="27" t="s">
        <v>195</v>
      </c>
      <c r="E1423" s="28">
        <v>1834</v>
      </c>
    </row>
    <row r="1424" spans="1:5" x14ac:dyDescent="0.2">
      <c r="A1424" s="25">
        <v>2021</v>
      </c>
      <c r="B1424" s="26" t="s">
        <v>93</v>
      </c>
      <c r="C1424" s="27" t="s">
        <v>200</v>
      </c>
      <c r="D1424" s="27" t="s">
        <v>196</v>
      </c>
      <c r="E1424" s="28">
        <v>1764</v>
      </c>
    </row>
    <row r="1425" spans="1:5" x14ac:dyDescent="0.2">
      <c r="A1425" s="25">
        <v>2021</v>
      </c>
      <c r="B1425" s="26" t="s">
        <v>93</v>
      </c>
      <c r="C1425" s="27" t="s">
        <v>200</v>
      </c>
      <c r="D1425" s="27" t="s">
        <v>197</v>
      </c>
      <c r="E1425" s="28">
        <v>2906</v>
      </c>
    </row>
    <row r="1426" spans="1:5" x14ac:dyDescent="0.2">
      <c r="A1426" s="25">
        <v>2021</v>
      </c>
      <c r="B1426" s="26" t="s">
        <v>93</v>
      </c>
      <c r="C1426" s="27" t="s">
        <v>200</v>
      </c>
      <c r="D1426" s="27" t="s">
        <v>198</v>
      </c>
      <c r="E1426" s="28">
        <v>87543</v>
      </c>
    </row>
    <row r="1427" spans="1:5" x14ac:dyDescent="0.2">
      <c r="A1427" s="25">
        <v>2021</v>
      </c>
      <c r="B1427" s="26" t="s">
        <v>93</v>
      </c>
      <c r="C1427" s="27" t="s">
        <v>200</v>
      </c>
      <c r="D1427" s="27" t="s">
        <v>199</v>
      </c>
      <c r="E1427" s="28">
        <v>218146</v>
      </c>
    </row>
    <row r="1428" spans="1:5" x14ac:dyDescent="0.2">
      <c r="A1428" s="25">
        <v>2021</v>
      </c>
      <c r="B1428" s="26" t="s">
        <v>93</v>
      </c>
      <c r="C1428" s="27" t="s">
        <v>201</v>
      </c>
      <c r="D1428" s="27" t="s">
        <v>183</v>
      </c>
      <c r="E1428" s="28">
        <v>252090</v>
      </c>
    </row>
    <row r="1429" spans="1:5" x14ac:dyDescent="0.2">
      <c r="A1429" s="25">
        <v>2021</v>
      </c>
      <c r="B1429" s="26" t="s">
        <v>93</v>
      </c>
      <c r="C1429" s="27" t="s">
        <v>201</v>
      </c>
      <c r="D1429" s="27" t="s">
        <v>191</v>
      </c>
      <c r="E1429" s="28">
        <v>0</v>
      </c>
    </row>
    <row r="1430" spans="1:5" x14ac:dyDescent="0.2">
      <c r="A1430" s="25">
        <v>2021</v>
      </c>
      <c r="B1430" s="26" t="s">
        <v>93</v>
      </c>
      <c r="C1430" s="27" t="s">
        <v>201</v>
      </c>
      <c r="D1430" s="27" t="s">
        <v>193</v>
      </c>
      <c r="E1430" s="28">
        <v>234914</v>
      </c>
    </row>
    <row r="1431" spans="1:5" x14ac:dyDescent="0.2">
      <c r="A1431" s="25">
        <v>2021</v>
      </c>
      <c r="B1431" s="26" t="s">
        <v>93</v>
      </c>
      <c r="C1431" s="27" t="s">
        <v>201</v>
      </c>
      <c r="D1431" s="27" t="s">
        <v>195</v>
      </c>
      <c r="E1431" s="28">
        <v>277</v>
      </c>
    </row>
    <row r="1432" spans="1:5" x14ac:dyDescent="0.2">
      <c r="A1432" s="25">
        <v>2021</v>
      </c>
      <c r="B1432" s="26" t="s">
        <v>93</v>
      </c>
      <c r="C1432" s="27" t="s">
        <v>201</v>
      </c>
      <c r="D1432" s="27" t="s">
        <v>196</v>
      </c>
      <c r="E1432" s="28">
        <v>5750</v>
      </c>
    </row>
    <row r="1433" spans="1:5" x14ac:dyDescent="0.2">
      <c r="A1433" s="25">
        <v>2021</v>
      </c>
      <c r="B1433" s="26" t="s">
        <v>93</v>
      </c>
      <c r="C1433" s="27" t="s">
        <v>201</v>
      </c>
      <c r="D1433" s="27" t="s">
        <v>197</v>
      </c>
      <c r="E1433" s="28">
        <v>7940</v>
      </c>
    </row>
    <row r="1434" spans="1:5" x14ac:dyDescent="0.2">
      <c r="A1434" s="25">
        <v>2021</v>
      </c>
      <c r="B1434" s="26" t="s">
        <v>93</v>
      </c>
      <c r="C1434" s="27" t="s">
        <v>201</v>
      </c>
      <c r="D1434" s="27" t="s">
        <v>198</v>
      </c>
      <c r="E1434" s="28">
        <v>3208</v>
      </c>
    </row>
    <row r="1435" spans="1:5" x14ac:dyDescent="0.2">
      <c r="A1435" s="25">
        <v>2021</v>
      </c>
      <c r="B1435" s="26" t="s">
        <v>93</v>
      </c>
      <c r="C1435" s="27" t="s">
        <v>202</v>
      </c>
      <c r="D1435" s="27" t="s">
        <v>183</v>
      </c>
      <c r="E1435" s="28">
        <v>1859748</v>
      </c>
    </row>
    <row r="1436" spans="1:5" x14ac:dyDescent="0.2">
      <c r="A1436" s="25">
        <v>2021</v>
      </c>
      <c r="B1436" s="26" t="s">
        <v>93</v>
      </c>
      <c r="C1436" s="27" t="s">
        <v>202</v>
      </c>
      <c r="D1436" s="27" t="s">
        <v>191</v>
      </c>
      <c r="E1436" s="28">
        <v>0</v>
      </c>
    </row>
    <row r="1437" spans="1:5" x14ac:dyDescent="0.2">
      <c r="A1437" s="25">
        <v>2021</v>
      </c>
      <c r="B1437" s="26" t="s">
        <v>93</v>
      </c>
      <c r="C1437" s="27" t="s">
        <v>202</v>
      </c>
      <c r="D1437" s="27" t="s">
        <v>193</v>
      </c>
      <c r="E1437" s="28">
        <v>195482</v>
      </c>
    </row>
    <row r="1438" spans="1:5" x14ac:dyDescent="0.2">
      <c r="A1438" s="25">
        <v>2021</v>
      </c>
      <c r="B1438" s="26" t="s">
        <v>93</v>
      </c>
      <c r="C1438" s="27" t="s">
        <v>202</v>
      </c>
      <c r="D1438" s="27" t="s">
        <v>206</v>
      </c>
      <c r="E1438" s="28">
        <v>671889</v>
      </c>
    </row>
    <row r="1439" spans="1:5" x14ac:dyDescent="0.2">
      <c r="A1439" s="25">
        <v>2021</v>
      </c>
      <c r="B1439" s="26" t="s">
        <v>93</v>
      </c>
      <c r="C1439" s="27" t="s">
        <v>202</v>
      </c>
      <c r="D1439" s="27" t="s">
        <v>195</v>
      </c>
      <c r="E1439" s="28">
        <v>974210</v>
      </c>
    </row>
    <row r="1440" spans="1:5" x14ac:dyDescent="0.2">
      <c r="A1440" s="25">
        <v>2021</v>
      </c>
      <c r="B1440" s="26" t="s">
        <v>93</v>
      </c>
      <c r="C1440" s="27" t="s">
        <v>202</v>
      </c>
      <c r="D1440" s="27" t="s">
        <v>199</v>
      </c>
      <c r="E1440" s="28">
        <v>18167</v>
      </c>
    </row>
    <row r="1441" spans="1:5" x14ac:dyDescent="0.2">
      <c r="A1441" s="25">
        <v>2021</v>
      </c>
      <c r="B1441" s="26" t="s">
        <v>93</v>
      </c>
      <c r="C1441" s="27" t="s">
        <v>203</v>
      </c>
      <c r="D1441" s="27" t="s">
        <v>183</v>
      </c>
      <c r="E1441" s="28">
        <v>108793876</v>
      </c>
    </row>
    <row r="1442" spans="1:5" x14ac:dyDescent="0.2">
      <c r="A1442" s="25">
        <v>2021</v>
      </c>
      <c r="B1442" s="26" t="s">
        <v>93</v>
      </c>
      <c r="C1442" s="27" t="s">
        <v>203</v>
      </c>
      <c r="D1442" s="27" t="s">
        <v>191</v>
      </c>
      <c r="E1442" s="28">
        <v>40562868</v>
      </c>
    </row>
    <row r="1443" spans="1:5" x14ac:dyDescent="0.2">
      <c r="A1443" s="25">
        <v>2021</v>
      </c>
      <c r="B1443" s="26" t="s">
        <v>93</v>
      </c>
      <c r="C1443" s="27" t="s">
        <v>203</v>
      </c>
      <c r="D1443" s="27" t="s">
        <v>192</v>
      </c>
      <c r="E1443" s="28">
        <v>207829</v>
      </c>
    </row>
    <row r="1444" spans="1:5" x14ac:dyDescent="0.2">
      <c r="A1444" s="25">
        <v>2021</v>
      </c>
      <c r="B1444" s="26" t="s">
        <v>93</v>
      </c>
      <c r="C1444" s="27" t="s">
        <v>203</v>
      </c>
      <c r="D1444" s="27" t="s">
        <v>193</v>
      </c>
      <c r="E1444" s="28">
        <v>46873990</v>
      </c>
    </row>
    <row r="1445" spans="1:5" x14ac:dyDescent="0.2">
      <c r="A1445" s="25">
        <v>2021</v>
      </c>
      <c r="B1445" s="26" t="s">
        <v>93</v>
      </c>
      <c r="C1445" s="27" t="s">
        <v>203</v>
      </c>
      <c r="D1445" s="27" t="s">
        <v>205</v>
      </c>
      <c r="E1445" s="28">
        <v>17483009</v>
      </c>
    </row>
    <row r="1446" spans="1:5" x14ac:dyDescent="0.2">
      <c r="A1446" s="25">
        <v>2021</v>
      </c>
      <c r="B1446" s="26" t="s">
        <v>93</v>
      </c>
      <c r="C1446" s="27" t="s">
        <v>203</v>
      </c>
      <c r="D1446" s="27" t="s">
        <v>206</v>
      </c>
      <c r="E1446" s="28">
        <v>0</v>
      </c>
    </row>
    <row r="1447" spans="1:5" x14ac:dyDescent="0.2">
      <c r="A1447" s="25">
        <v>2021</v>
      </c>
      <c r="B1447" s="26" t="s">
        <v>93</v>
      </c>
      <c r="C1447" s="27" t="s">
        <v>203</v>
      </c>
      <c r="D1447" s="27" t="s">
        <v>194</v>
      </c>
      <c r="E1447" s="28">
        <v>-4191</v>
      </c>
    </row>
    <row r="1448" spans="1:5" x14ac:dyDescent="0.2">
      <c r="A1448" s="25">
        <v>2021</v>
      </c>
      <c r="B1448" s="26" t="s">
        <v>93</v>
      </c>
      <c r="C1448" s="27" t="s">
        <v>203</v>
      </c>
      <c r="D1448" s="27" t="s">
        <v>195</v>
      </c>
      <c r="E1448" s="28">
        <v>127888</v>
      </c>
    </row>
    <row r="1449" spans="1:5" x14ac:dyDescent="0.2">
      <c r="A1449" s="25">
        <v>2021</v>
      </c>
      <c r="B1449" s="26" t="s">
        <v>93</v>
      </c>
      <c r="C1449" s="27" t="s">
        <v>203</v>
      </c>
      <c r="D1449" s="27" t="s">
        <v>196</v>
      </c>
      <c r="E1449" s="28">
        <v>657573</v>
      </c>
    </row>
    <row r="1450" spans="1:5" x14ac:dyDescent="0.2">
      <c r="A1450" s="25">
        <v>2021</v>
      </c>
      <c r="B1450" s="26" t="s">
        <v>93</v>
      </c>
      <c r="C1450" s="27" t="s">
        <v>203</v>
      </c>
      <c r="D1450" s="27" t="s">
        <v>197</v>
      </c>
      <c r="E1450" s="28">
        <v>395662</v>
      </c>
    </row>
    <row r="1451" spans="1:5" x14ac:dyDescent="0.2">
      <c r="A1451" s="25">
        <v>2021</v>
      </c>
      <c r="B1451" s="26" t="s">
        <v>93</v>
      </c>
      <c r="C1451" s="27" t="s">
        <v>203</v>
      </c>
      <c r="D1451" s="27" t="s">
        <v>198</v>
      </c>
      <c r="E1451" s="28">
        <v>2489248</v>
      </c>
    </row>
    <row r="1452" spans="1:5" x14ac:dyDescent="0.2">
      <c r="A1452" s="25">
        <v>2021</v>
      </c>
      <c r="B1452" s="26" t="s">
        <v>93</v>
      </c>
      <c r="C1452" s="27" t="s">
        <v>204</v>
      </c>
      <c r="D1452" s="27" t="s">
        <v>183</v>
      </c>
      <c r="E1452" s="28">
        <v>14317570</v>
      </c>
    </row>
    <row r="1453" spans="1:5" x14ac:dyDescent="0.2">
      <c r="A1453" s="25">
        <v>2021</v>
      </c>
      <c r="B1453" s="26" t="s">
        <v>93</v>
      </c>
      <c r="C1453" s="27" t="s">
        <v>204</v>
      </c>
      <c r="D1453" s="27" t="s">
        <v>191</v>
      </c>
      <c r="E1453" s="28">
        <v>5099180</v>
      </c>
    </row>
    <row r="1454" spans="1:5" x14ac:dyDescent="0.2">
      <c r="A1454" s="25">
        <v>2021</v>
      </c>
      <c r="B1454" s="26" t="s">
        <v>93</v>
      </c>
      <c r="C1454" s="27" t="s">
        <v>204</v>
      </c>
      <c r="D1454" s="27" t="s">
        <v>192</v>
      </c>
      <c r="E1454" s="28">
        <v>370461</v>
      </c>
    </row>
    <row r="1455" spans="1:5" x14ac:dyDescent="0.2">
      <c r="A1455" s="25">
        <v>2021</v>
      </c>
      <c r="B1455" s="26" t="s">
        <v>93</v>
      </c>
      <c r="C1455" s="27" t="s">
        <v>204</v>
      </c>
      <c r="D1455" s="27" t="s">
        <v>193</v>
      </c>
      <c r="E1455" s="28">
        <v>8813436</v>
      </c>
    </row>
    <row r="1456" spans="1:5" x14ac:dyDescent="0.2">
      <c r="A1456" s="25">
        <v>2021</v>
      </c>
      <c r="B1456" s="26" t="s">
        <v>93</v>
      </c>
      <c r="C1456" s="27" t="s">
        <v>204</v>
      </c>
      <c r="D1456" s="27" t="s">
        <v>194</v>
      </c>
      <c r="E1456" s="28">
        <v>-700</v>
      </c>
    </row>
    <row r="1457" spans="1:5" x14ac:dyDescent="0.2">
      <c r="A1457" s="25">
        <v>2021</v>
      </c>
      <c r="B1457" s="26" t="s">
        <v>93</v>
      </c>
      <c r="C1457" s="27" t="s">
        <v>204</v>
      </c>
      <c r="D1457" s="27" t="s">
        <v>195</v>
      </c>
      <c r="E1457" s="28">
        <v>20864</v>
      </c>
    </row>
    <row r="1458" spans="1:5" x14ac:dyDescent="0.2">
      <c r="A1458" s="25">
        <v>2021</v>
      </c>
      <c r="B1458" s="26" t="s">
        <v>93</v>
      </c>
      <c r="C1458" s="27" t="s">
        <v>204</v>
      </c>
      <c r="D1458" s="27" t="s">
        <v>196</v>
      </c>
      <c r="E1458" s="28">
        <v>7572</v>
      </c>
    </row>
    <row r="1459" spans="1:5" x14ac:dyDescent="0.2">
      <c r="A1459" s="25">
        <v>2021</v>
      </c>
      <c r="B1459" s="26" t="s">
        <v>93</v>
      </c>
      <c r="C1459" s="27" t="s">
        <v>204</v>
      </c>
      <c r="D1459" s="27" t="s">
        <v>197</v>
      </c>
      <c r="E1459" s="28">
        <v>0</v>
      </c>
    </row>
    <row r="1460" spans="1:5" x14ac:dyDescent="0.2">
      <c r="A1460" s="25">
        <v>2021</v>
      </c>
      <c r="B1460" s="26" t="s">
        <v>93</v>
      </c>
      <c r="C1460" s="27" t="s">
        <v>204</v>
      </c>
      <c r="D1460" s="27" t="s">
        <v>198</v>
      </c>
      <c r="E1460" s="28">
        <v>6757</v>
      </c>
    </row>
    <row r="1461" spans="1:5" x14ac:dyDescent="0.2">
      <c r="A1461" s="25">
        <v>2021</v>
      </c>
      <c r="B1461" s="26" t="s">
        <v>95</v>
      </c>
      <c r="C1461" s="27" t="s">
        <v>190</v>
      </c>
      <c r="D1461" s="27" t="s">
        <v>183</v>
      </c>
      <c r="E1461" s="28">
        <v>80754586</v>
      </c>
    </row>
    <row r="1462" spans="1:5" x14ac:dyDescent="0.2">
      <c r="A1462" s="25">
        <v>2021</v>
      </c>
      <c r="B1462" s="26" t="s">
        <v>95</v>
      </c>
      <c r="C1462" s="27" t="s">
        <v>190</v>
      </c>
      <c r="D1462" s="27" t="s">
        <v>191</v>
      </c>
      <c r="E1462" s="28">
        <v>11246007</v>
      </c>
    </row>
    <row r="1463" spans="1:5" x14ac:dyDescent="0.2">
      <c r="A1463" s="25">
        <v>2021</v>
      </c>
      <c r="B1463" s="26" t="s">
        <v>95</v>
      </c>
      <c r="C1463" s="27" t="s">
        <v>190</v>
      </c>
      <c r="D1463" s="27" t="s">
        <v>207</v>
      </c>
      <c r="E1463" s="28">
        <v>-86940</v>
      </c>
    </row>
    <row r="1464" spans="1:5" x14ac:dyDescent="0.2">
      <c r="A1464" s="25">
        <v>2021</v>
      </c>
      <c r="B1464" s="26" t="s">
        <v>95</v>
      </c>
      <c r="C1464" s="27" t="s">
        <v>190</v>
      </c>
      <c r="D1464" s="27" t="s">
        <v>192</v>
      </c>
      <c r="E1464" s="28">
        <v>2766175</v>
      </c>
    </row>
    <row r="1465" spans="1:5" x14ac:dyDescent="0.2">
      <c r="A1465" s="25">
        <v>2021</v>
      </c>
      <c r="B1465" s="26" t="s">
        <v>95</v>
      </c>
      <c r="C1465" s="27" t="s">
        <v>190</v>
      </c>
      <c r="D1465" s="27" t="s">
        <v>193</v>
      </c>
      <c r="E1465" s="28">
        <v>33857238</v>
      </c>
    </row>
    <row r="1466" spans="1:5" x14ac:dyDescent="0.2">
      <c r="A1466" s="25">
        <v>2021</v>
      </c>
      <c r="B1466" s="26" t="s">
        <v>95</v>
      </c>
      <c r="C1466" s="27" t="s">
        <v>190</v>
      </c>
      <c r="D1466" s="27" t="s">
        <v>194</v>
      </c>
      <c r="E1466" s="28">
        <v>1711</v>
      </c>
    </row>
    <row r="1467" spans="1:5" x14ac:dyDescent="0.2">
      <c r="A1467" s="25">
        <v>2021</v>
      </c>
      <c r="B1467" s="26" t="s">
        <v>95</v>
      </c>
      <c r="C1467" s="27" t="s">
        <v>190</v>
      </c>
      <c r="D1467" s="27" t="s">
        <v>195</v>
      </c>
      <c r="E1467" s="28">
        <v>35178</v>
      </c>
    </row>
    <row r="1468" spans="1:5" x14ac:dyDescent="0.2">
      <c r="A1468" s="25">
        <v>2021</v>
      </c>
      <c r="B1468" s="26" t="s">
        <v>95</v>
      </c>
      <c r="C1468" s="27" t="s">
        <v>190</v>
      </c>
      <c r="D1468" s="27" t="s">
        <v>196</v>
      </c>
      <c r="E1468" s="28">
        <v>76618</v>
      </c>
    </row>
    <row r="1469" spans="1:5" x14ac:dyDescent="0.2">
      <c r="A1469" s="25">
        <v>2021</v>
      </c>
      <c r="B1469" s="26" t="s">
        <v>95</v>
      </c>
      <c r="C1469" s="27" t="s">
        <v>190</v>
      </c>
      <c r="D1469" s="27" t="s">
        <v>197</v>
      </c>
      <c r="E1469" s="28">
        <v>86523</v>
      </c>
    </row>
    <row r="1470" spans="1:5" x14ac:dyDescent="0.2">
      <c r="A1470" s="25">
        <v>2021</v>
      </c>
      <c r="B1470" s="26" t="s">
        <v>95</v>
      </c>
      <c r="C1470" s="27" t="s">
        <v>190</v>
      </c>
      <c r="D1470" s="27" t="s">
        <v>198</v>
      </c>
      <c r="E1470" s="28">
        <v>32540312</v>
      </c>
    </row>
    <row r="1471" spans="1:5" x14ac:dyDescent="0.2">
      <c r="A1471" s="25">
        <v>2021</v>
      </c>
      <c r="B1471" s="26" t="s">
        <v>95</v>
      </c>
      <c r="C1471" s="27" t="s">
        <v>190</v>
      </c>
      <c r="D1471" s="27" t="s">
        <v>199</v>
      </c>
      <c r="E1471" s="28">
        <v>231765</v>
      </c>
    </row>
    <row r="1472" spans="1:5" x14ac:dyDescent="0.2">
      <c r="A1472" s="25">
        <v>2021</v>
      </c>
      <c r="B1472" s="26" t="s">
        <v>95</v>
      </c>
      <c r="C1472" s="27" t="s">
        <v>200</v>
      </c>
      <c r="D1472" s="27" t="s">
        <v>183</v>
      </c>
      <c r="E1472" s="28">
        <v>839102</v>
      </c>
    </row>
    <row r="1473" spans="1:5" x14ac:dyDescent="0.2">
      <c r="A1473" s="25">
        <v>2021</v>
      </c>
      <c r="B1473" s="26" t="s">
        <v>95</v>
      </c>
      <c r="C1473" s="27" t="s">
        <v>200</v>
      </c>
      <c r="D1473" s="27" t="s">
        <v>191</v>
      </c>
      <c r="E1473" s="28">
        <v>41181</v>
      </c>
    </row>
    <row r="1474" spans="1:5" x14ac:dyDescent="0.2">
      <c r="A1474" s="25">
        <v>2021</v>
      </c>
      <c r="B1474" s="26" t="s">
        <v>95</v>
      </c>
      <c r="C1474" s="27" t="s">
        <v>200</v>
      </c>
      <c r="D1474" s="27" t="s">
        <v>193</v>
      </c>
      <c r="E1474" s="28">
        <v>496190</v>
      </c>
    </row>
    <row r="1475" spans="1:5" x14ac:dyDescent="0.2">
      <c r="A1475" s="25">
        <v>2021</v>
      </c>
      <c r="B1475" s="26" t="s">
        <v>95</v>
      </c>
      <c r="C1475" s="27" t="s">
        <v>200</v>
      </c>
      <c r="D1475" s="27" t="s">
        <v>194</v>
      </c>
      <c r="E1475" s="28">
        <v>1711</v>
      </c>
    </row>
    <row r="1476" spans="1:5" x14ac:dyDescent="0.2">
      <c r="A1476" s="25">
        <v>2021</v>
      </c>
      <c r="B1476" s="26" t="s">
        <v>95</v>
      </c>
      <c r="C1476" s="27" t="s">
        <v>200</v>
      </c>
      <c r="D1476" s="27" t="s">
        <v>195</v>
      </c>
      <c r="E1476" s="28">
        <v>681</v>
      </c>
    </row>
    <row r="1477" spans="1:5" x14ac:dyDescent="0.2">
      <c r="A1477" s="25">
        <v>2021</v>
      </c>
      <c r="B1477" s="26" t="s">
        <v>95</v>
      </c>
      <c r="C1477" s="27" t="s">
        <v>200</v>
      </c>
      <c r="D1477" s="27" t="s">
        <v>197</v>
      </c>
      <c r="E1477" s="28">
        <v>67574</v>
      </c>
    </row>
    <row r="1478" spans="1:5" x14ac:dyDescent="0.2">
      <c r="A1478" s="25">
        <v>2021</v>
      </c>
      <c r="B1478" s="26" t="s">
        <v>95</v>
      </c>
      <c r="C1478" s="27" t="s">
        <v>200</v>
      </c>
      <c r="D1478" s="27" t="s">
        <v>199</v>
      </c>
      <c r="E1478" s="28">
        <v>231765</v>
      </c>
    </row>
    <row r="1479" spans="1:5" x14ac:dyDescent="0.2">
      <c r="A1479" s="25">
        <v>2021</v>
      </c>
      <c r="B1479" s="26" t="s">
        <v>95</v>
      </c>
      <c r="C1479" s="27" t="s">
        <v>201</v>
      </c>
      <c r="D1479" s="27" t="s">
        <v>183</v>
      </c>
      <c r="E1479" s="28">
        <v>0</v>
      </c>
    </row>
    <row r="1480" spans="1:5" x14ac:dyDescent="0.2">
      <c r="A1480" s="25">
        <v>2021</v>
      </c>
      <c r="B1480" s="26" t="s">
        <v>95</v>
      </c>
      <c r="C1480" s="27" t="s">
        <v>201</v>
      </c>
      <c r="D1480" s="27" t="s">
        <v>193</v>
      </c>
      <c r="E1480" s="28">
        <v>0</v>
      </c>
    </row>
    <row r="1481" spans="1:5" x14ac:dyDescent="0.2">
      <c r="A1481" s="25">
        <v>2021</v>
      </c>
      <c r="B1481" s="26" t="s">
        <v>95</v>
      </c>
      <c r="C1481" s="27" t="s">
        <v>201</v>
      </c>
      <c r="D1481" s="27" t="s">
        <v>195</v>
      </c>
      <c r="E1481" s="28">
        <v>0</v>
      </c>
    </row>
    <row r="1482" spans="1:5" x14ac:dyDescent="0.2">
      <c r="A1482" s="25">
        <v>2021</v>
      </c>
      <c r="B1482" s="26" t="s">
        <v>95</v>
      </c>
      <c r="C1482" s="27" t="s">
        <v>203</v>
      </c>
      <c r="D1482" s="27" t="s">
        <v>183</v>
      </c>
      <c r="E1482" s="28">
        <v>42313768</v>
      </c>
    </row>
    <row r="1483" spans="1:5" x14ac:dyDescent="0.2">
      <c r="A1483" s="25">
        <v>2021</v>
      </c>
      <c r="B1483" s="26" t="s">
        <v>95</v>
      </c>
      <c r="C1483" s="27" t="s">
        <v>203</v>
      </c>
      <c r="D1483" s="27" t="s">
        <v>193</v>
      </c>
      <c r="E1483" s="28">
        <v>11435756</v>
      </c>
    </row>
    <row r="1484" spans="1:5" x14ac:dyDescent="0.2">
      <c r="A1484" s="25">
        <v>2021</v>
      </c>
      <c r="B1484" s="26" t="s">
        <v>95</v>
      </c>
      <c r="C1484" s="27" t="s">
        <v>203</v>
      </c>
      <c r="D1484" s="27" t="s">
        <v>194</v>
      </c>
      <c r="E1484" s="28">
        <v>0</v>
      </c>
    </row>
    <row r="1485" spans="1:5" x14ac:dyDescent="0.2">
      <c r="A1485" s="25">
        <v>2021</v>
      </c>
      <c r="B1485" s="26" t="s">
        <v>95</v>
      </c>
      <c r="C1485" s="27" t="s">
        <v>203</v>
      </c>
      <c r="D1485" s="27" t="s">
        <v>196</v>
      </c>
      <c r="E1485" s="28">
        <v>3823</v>
      </c>
    </row>
    <row r="1486" spans="1:5" x14ac:dyDescent="0.2">
      <c r="A1486" s="25">
        <v>2021</v>
      </c>
      <c r="B1486" s="26" t="s">
        <v>95</v>
      </c>
      <c r="C1486" s="27" t="s">
        <v>203</v>
      </c>
      <c r="D1486" s="27" t="s">
        <v>197</v>
      </c>
      <c r="E1486" s="28">
        <v>18949</v>
      </c>
    </row>
    <row r="1487" spans="1:5" x14ac:dyDescent="0.2">
      <c r="A1487" s="25">
        <v>2021</v>
      </c>
      <c r="B1487" s="26" t="s">
        <v>95</v>
      </c>
      <c r="C1487" s="27" t="s">
        <v>203</v>
      </c>
      <c r="D1487" s="27" t="s">
        <v>198</v>
      </c>
      <c r="E1487" s="28">
        <v>30855240</v>
      </c>
    </row>
    <row r="1488" spans="1:5" x14ac:dyDescent="0.2">
      <c r="A1488" s="25">
        <v>2021</v>
      </c>
      <c r="B1488" s="26" t="s">
        <v>95</v>
      </c>
      <c r="C1488" s="27" t="s">
        <v>204</v>
      </c>
      <c r="D1488" s="27" t="s">
        <v>183</v>
      </c>
      <c r="E1488" s="28">
        <v>37601716</v>
      </c>
    </row>
    <row r="1489" spans="1:5" x14ac:dyDescent="0.2">
      <c r="A1489" s="25">
        <v>2021</v>
      </c>
      <c r="B1489" s="26" t="s">
        <v>95</v>
      </c>
      <c r="C1489" s="27" t="s">
        <v>204</v>
      </c>
      <c r="D1489" s="27" t="s">
        <v>191</v>
      </c>
      <c r="E1489" s="28">
        <v>11204825</v>
      </c>
    </row>
    <row r="1490" spans="1:5" x14ac:dyDescent="0.2">
      <c r="A1490" s="25">
        <v>2021</v>
      </c>
      <c r="B1490" s="26" t="s">
        <v>95</v>
      </c>
      <c r="C1490" s="27" t="s">
        <v>204</v>
      </c>
      <c r="D1490" s="27" t="s">
        <v>207</v>
      </c>
      <c r="E1490" s="28">
        <v>-86940</v>
      </c>
    </row>
    <row r="1491" spans="1:5" x14ac:dyDescent="0.2">
      <c r="A1491" s="25">
        <v>2021</v>
      </c>
      <c r="B1491" s="26" t="s">
        <v>95</v>
      </c>
      <c r="C1491" s="27" t="s">
        <v>204</v>
      </c>
      <c r="D1491" s="27" t="s">
        <v>192</v>
      </c>
      <c r="E1491" s="28">
        <v>2766175</v>
      </c>
    </row>
    <row r="1492" spans="1:5" x14ac:dyDescent="0.2">
      <c r="A1492" s="25">
        <v>2021</v>
      </c>
      <c r="B1492" s="26" t="s">
        <v>95</v>
      </c>
      <c r="C1492" s="27" t="s">
        <v>204</v>
      </c>
      <c r="D1492" s="27" t="s">
        <v>193</v>
      </c>
      <c r="E1492" s="28">
        <v>21925292</v>
      </c>
    </row>
    <row r="1493" spans="1:5" x14ac:dyDescent="0.2">
      <c r="A1493" s="25">
        <v>2021</v>
      </c>
      <c r="B1493" s="26" t="s">
        <v>95</v>
      </c>
      <c r="C1493" s="27" t="s">
        <v>204</v>
      </c>
      <c r="D1493" s="27" t="s">
        <v>194</v>
      </c>
      <c r="E1493" s="28">
        <v>0</v>
      </c>
    </row>
    <row r="1494" spans="1:5" x14ac:dyDescent="0.2">
      <c r="A1494" s="25">
        <v>2021</v>
      </c>
      <c r="B1494" s="26" t="s">
        <v>95</v>
      </c>
      <c r="C1494" s="27" t="s">
        <v>204</v>
      </c>
      <c r="D1494" s="27" t="s">
        <v>195</v>
      </c>
      <c r="E1494" s="28">
        <v>34497</v>
      </c>
    </row>
    <row r="1495" spans="1:5" x14ac:dyDescent="0.2">
      <c r="A1495" s="25">
        <v>2021</v>
      </c>
      <c r="B1495" s="26" t="s">
        <v>95</v>
      </c>
      <c r="C1495" s="27" t="s">
        <v>204</v>
      </c>
      <c r="D1495" s="27" t="s">
        <v>196</v>
      </c>
      <c r="E1495" s="28">
        <v>72795</v>
      </c>
    </row>
    <row r="1496" spans="1:5" x14ac:dyDescent="0.2">
      <c r="A1496" s="25">
        <v>2021</v>
      </c>
      <c r="B1496" s="26" t="s">
        <v>95</v>
      </c>
      <c r="C1496" s="27" t="s">
        <v>204</v>
      </c>
      <c r="D1496" s="27" t="s">
        <v>198</v>
      </c>
      <c r="E1496" s="28">
        <v>1685072</v>
      </c>
    </row>
    <row r="1497" spans="1:5" x14ac:dyDescent="0.2">
      <c r="A1497" s="25">
        <v>2021</v>
      </c>
      <c r="B1497" s="26" t="s">
        <v>95</v>
      </c>
      <c r="C1497" s="27" t="s">
        <v>204</v>
      </c>
      <c r="D1497" s="27" t="s">
        <v>199</v>
      </c>
      <c r="E1497" s="28">
        <v>0</v>
      </c>
    </row>
    <row r="1498" spans="1:5" x14ac:dyDescent="0.2">
      <c r="A1498" s="25">
        <v>2021</v>
      </c>
      <c r="B1498" s="26" t="s">
        <v>97</v>
      </c>
      <c r="C1498" s="27" t="s">
        <v>190</v>
      </c>
      <c r="D1498" s="27" t="s">
        <v>183</v>
      </c>
      <c r="E1498" s="28">
        <v>61016874</v>
      </c>
    </row>
    <row r="1499" spans="1:5" x14ac:dyDescent="0.2">
      <c r="A1499" s="25">
        <v>2021</v>
      </c>
      <c r="B1499" s="26" t="s">
        <v>97</v>
      </c>
      <c r="C1499" s="27" t="s">
        <v>190</v>
      </c>
      <c r="D1499" s="27" t="s">
        <v>208</v>
      </c>
      <c r="E1499" s="28">
        <v>182841</v>
      </c>
    </row>
    <row r="1500" spans="1:5" x14ac:dyDescent="0.2">
      <c r="A1500" s="25">
        <v>2021</v>
      </c>
      <c r="B1500" s="26" t="s">
        <v>97</v>
      </c>
      <c r="C1500" s="27" t="s">
        <v>190</v>
      </c>
      <c r="D1500" s="27" t="s">
        <v>192</v>
      </c>
      <c r="E1500" s="28">
        <v>27659573</v>
      </c>
    </row>
    <row r="1501" spans="1:5" x14ac:dyDescent="0.2">
      <c r="A1501" s="25">
        <v>2021</v>
      </c>
      <c r="B1501" s="26" t="s">
        <v>97</v>
      </c>
      <c r="C1501" s="27" t="s">
        <v>190</v>
      </c>
      <c r="D1501" s="27" t="s">
        <v>193</v>
      </c>
      <c r="E1501" s="28">
        <v>21296627</v>
      </c>
    </row>
    <row r="1502" spans="1:5" x14ac:dyDescent="0.2">
      <c r="A1502" s="25">
        <v>2021</v>
      </c>
      <c r="B1502" s="26" t="s">
        <v>97</v>
      </c>
      <c r="C1502" s="27" t="s">
        <v>190</v>
      </c>
      <c r="D1502" s="27" t="s">
        <v>194</v>
      </c>
      <c r="E1502" s="28">
        <v>35467</v>
      </c>
    </row>
    <row r="1503" spans="1:5" x14ac:dyDescent="0.2">
      <c r="A1503" s="25">
        <v>2021</v>
      </c>
      <c r="B1503" s="26" t="s">
        <v>97</v>
      </c>
      <c r="C1503" s="27" t="s">
        <v>190</v>
      </c>
      <c r="D1503" s="27" t="s">
        <v>195</v>
      </c>
      <c r="E1503" s="28">
        <v>419</v>
      </c>
    </row>
    <row r="1504" spans="1:5" x14ac:dyDescent="0.2">
      <c r="A1504" s="25">
        <v>2021</v>
      </c>
      <c r="B1504" s="26" t="s">
        <v>97</v>
      </c>
      <c r="C1504" s="27" t="s">
        <v>190</v>
      </c>
      <c r="D1504" s="27" t="s">
        <v>196</v>
      </c>
      <c r="E1504" s="28">
        <v>1461062</v>
      </c>
    </row>
    <row r="1505" spans="1:5" x14ac:dyDescent="0.2">
      <c r="A1505" s="25">
        <v>2021</v>
      </c>
      <c r="B1505" s="26" t="s">
        <v>97</v>
      </c>
      <c r="C1505" s="27" t="s">
        <v>190</v>
      </c>
      <c r="D1505" s="27" t="s">
        <v>197</v>
      </c>
      <c r="E1505" s="28">
        <v>318976</v>
      </c>
    </row>
    <row r="1506" spans="1:5" x14ac:dyDescent="0.2">
      <c r="A1506" s="25">
        <v>2021</v>
      </c>
      <c r="B1506" s="26" t="s">
        <v>97</v>
      </c>
      <c r="C1506" s="27" t="s">
        <v>190</v>
      </c>
      <c r="D1506" s="27" t="s">
        <v>198</v>
      </c>
      <c r="E1506" s="28">
        <v>9375750</v>
      </c>
    </row>
    <row r="1507" spans="1:5" x14ac:dyDescent="0.2">
      <c r="A1507" s="25">
        <v>2021</v>
      </c>
      <c r="B1507" s="26" t="s">
        <v>97</v>
      </c>
      <c r="C1507" s="27" t="s">
        <v>190</v>
      </c>
      <c r="D1507" s="27" t="s">
        <v>199</v>
      </c>
      <c r="E1507" s="28">
        <v>686158</v>
      </c>
    </row>
    <row r="1508" spans="1:5" x14ac:dyDescent="0.2">
      <c r="A1508" s="25">
        <v>2021</v>
      </c>
      <c r="B1508" s="26" t="s">
        <v>97</v>
      </c>
      <c r="C1508" s="27" t="s">
        <v>200</v>
      </c>
      <c r="D1508" s="27" t="s">
        <v>183</v>
      </c>
      <c r="E1508" s="28">
        <v>582854</v>
      </c>
    </row>
    <row r="1509" spans="1:5" x14ac:dyDescent="0.2">
      <c r="A1509" s="25">
        <v>2021</v>
      </c>
      <c r="B1509" s="26" t="s">
        <v>97</v>
      </c>
      <c r="C1509" s="27" t="s">
        <v>200</v>
      </c>
      <c r="D1509" s="27" t="s">
        <v>193</v>
      </c>
      <c r="E1509" s="28">
        <v>69690</v>
      </c>
    </row>
    <row r="1510" spans="1:5" x14ac:dyDescent="0.2">
      <c r="A1510" s="25">
        <v>2021</v>
      </c>
      <c r="B1510" s="26" t="s">
        <v>97</v>
      </c>
      <c r="C1510" s="27" t="s">
        <v>200</v>
      </c>
      <c r="D1510" s="27" t="s">
        <v>195</v>
      </c>
      <c r="E1510" s="28">
        <v>0</v>
      </c>
    </row>
    <row r="1511" spans="1:5" x14ac:dyDescent="0.2">
      <c r="A1511" s="25">
        <v>2021</v>
      </c>
      <c r="B1511" s="26" t="s">
        <v>97</v>
      </c>
      <c r="C1511" s="27" t="s">
        <v>200</v>
      </c>
      <c r="D1511" s="27" t="s">
        <v>197</v>
      </c>
      <c r="E1511" s="28">
        <v>20305</v>
      </c>
    </row>
    <row r="1512" spans="1:5" x14ac:dyDescent="0.2">
      <c r="A1512" s="25">
        <v>2021</v>
      </c>
      <c r="B1512" s="26" t="s">
        <v>97</v>
      </c>
      <c r="C1512" s="27" t="s">
        <v>200</v>
      </c>
      <c r="D1512" s="27" t="s">
        <v>199</v>
      </c>
      <c r="E1512" s="28">
        <v>492858</v>
      </c>
    </row>
    <row r="1513" spans="1:5" x14ac:dyDescent="0.2">
      <c r="A1513" s="25">
        <v>2021</v>
      </c>
      <c r="B1513" s="26" t="s">
        <v>97</v>
      </c>
      <c r="C1513" s="27" t="s">
        <v>201</v>
      </c>
      <c r="D1513" s="27" t="s">
        <v>183</v>
      </c>
      <c r="E1513" s="28">
        <v>82282</v>
      </c>
    </row>
    <row r="1514" spans="1:5" x14ac:dyDescent="0.2">
      <c r="A1514" s="25">
        <v>2021</v>
      </c>
      <c r="B1514" s="26" t="s">
        <v>97</v>
      </c>
      <c r="C1514" s="27" t="s">
        <v>201</v>
      </c>
      <c r="D1514" s="27" t="s">
        <v>193</v>
      </c>
      <c r="E1514" s="28">
        <v>43368</v>
      </c>
    </row>
    <row r="1515" spans="1:5" x14ac:dyDescent="0.2">
      <c r="A1515" s="25">
        <v>2021</v>
      </c>
      <c r="B1515" s="26" t="s">
        <v>97</v>
      </c>
      <c r="C1515" s="27" t="s">
        <v>201</v>
      </c>
      <c r="D1515" s="27" t="s">
        <v>195</v>
      </c>
      <c r="E1515" s="28">
        <v>212</v>
      </c>
    </row>
    <row r="1516" spans="1:5" x14ac:dyDescent="0.2">
      <c r="A1516" s="25">
        <v>2021</v>
      </c>
      <c r="B1516" s="26" t="s">
        <v>97</v>
      </c>
      <c r="C1516" s="27" t="s">
        <v>201</v>
      </c>
      <c r="D1516" s="27" t="s">
        <v>197</v>
      </c>
      <c r="E1516" s="28">
        <v>38702</v>
      </c>
    </row>
    <row r="1517" spans="1:5" x14ac:dyDescent="0.2">
      <c r="A1517" s="25">
        <v>2021</v>
      </c>
      <c r="B1517" s="26" t="s">
        <v>97</v>
      </c>
      <c r="C1517" s="27" t="s">
        <v>202</v>
      </c>
      <c r="D1517" s="27" t="s">
        <v>183</v>
      </c>
      <c r="E1517" s="28">
        <v>5914730</v>
      </c>
    </row>
    <row r="1518" spans="1:5" x14ac:dyDescent="0.2">
      <c r="A1518" s="25">
        <v>2021</v>
      </c>
      <c r="B1518" s="26" t="s">
        <v>97</v>
      </c>
      <c r="C1518" s="27" t="s">
        <v>202</v>
      </c>
      <c r="D1518" s="27" t="s">
        <v>193</v>
      </c>
      <c r="E1518" s="28">
        <v>5914730</v>
      </c>
    </row>
    <row r="1519" spans="1:5" x14ac:dyDescent="0.2">
      <c r="A1519" s="25">
        <v>2021</v>
      </c>
      <c r="B1519" s="26" t="s">
        <v>97</v>
      </c>
      <c r="C1519" s="27" t="s">
        <v>202</v>
      </c>
      <c r="D1519" s="27" t="s">
        <v>197</v>
      </c>
      <c r="E1519" s="28">
        <v>0</v>
      </c>
    </row>
    <row r="1520" spans="1:5" x14ac:dyDescent="0.2">
      <c r="A1520" s="25">
        <v>2021</v>
      </c>
      <c r="B1520" s="26" t="s">
        <v>97</v>
      </c>
      <c r="C1520" s="27" t="s">
        <v>202</v>
      </c>
      <c r="D1520" s="27" t="s">
        <v>199</v>
      </c>
      <c r="E1520" s="28">
        <v>0</v>
      </c>
    </row>
    <row r="1521" spans="1:5" x14ac:dyDescent="0.2">
      <c r="A1521" s="25">
        <v>2021</v>
      </c>
      <c r="B1521" s="26" t="s">
        <v>97</v>
      </c>
      <c r="C1521" s="27" t="s">
        <v>203</v>
      </c>
      <c r="D1521" s="27" t="s">
        <v>183</v>
      </c>
      <c r="E1521" s="28">
        <v>14284069</v>
      </c>
    </row>
    <row r="1522" spans="1:5" x14ac:dyDescent="0.2">
      <c r="A1522" s="25">
        <v>2021</v>
      </c>
      <c r="B1522" s="26" t="s">
        <v>97</v>
      </c>
      <c r="C1522" s="27" t="s">
        <v>203</v>
      </c>
      <c r="D1522" s="27" t="s">
        <v>208</v>
      </c>
      <c r="E1522" s="28">
        <v>182841</v>
      </c>
    </row>
    <row r="1523" spans="1:5" x14ac:dyDescent="0.2">
      <c r="A1523" s="25">
        <v>2021</v>
      </c>
      <c r="B1523" s="26" t="s">
        <v>97</v>
      </c>
      <c r="C1523" s="27" t="s">
        <v>203</v>
      </c>
      <c r="D1523" s="27" t="s">
        <v>192</v>
      </c>
      <c r="E1523" s="28">
        <v>198502</v>
      </c>
    </row>
    <row r="1524" spans="1:5" x14ac:dyDescent="0.2">
      <c r="A1524" s="25">
        <v>2021</v>
      </c>
      <c r="B1524" s="26" t="s">
        <v>97</v>
      </c>
      <c r="C1524" s="27" t="s">
        <v>203</v>
      </c>
      <c r="D1524" s="27" t="s">
        <v>193</v>
      </c>
      <c r="E1524" s="28">
        <v>4393672</v>
      </c>
    </row>
    <row r="1525" spans="1:5" x14ac:dyDescent="0.2">
      <c r="A1525" s="25">
        <v>2021</v>
      </c>
      <c r="B1525" s="26" t="s">
        <v>97</v>
      </c>
      <c r="C1525" s="27" t="s">
        <v>203</v>
      </c>
      <c r="D1525" s="27" t="s">
        <v>194</v>
      </c>
      <c r="E1525" s="28">
        <v>35743</v>
      </c>
    </row>
    <row r="1526" spans="1:5" x14ac:dyDescent="0.2">
      <c r="A1526" s="25">
        <v>2021</v>
      </c>
      <c r="B1526" s="26" t="s">
        <v>97</v>
      </c>
      <c r="C1526" s="27" t="s">
        <v>203</v>
      </c>
      <c r="D1526" s="27" t="s">
        <v>196</v>
      </c>
      <c r="E1526" s="28">
        <v>1455919</v>
      </c>
    </row>
    <row r="1527" spans="1:5" x14ac:dyDescent="0.2">
      <c r="A1527" s="25">
        <v>2021</v>
      </c>
      <c r="B1527" s="26" t="s">
        <v>97</v>
      </c>
      <c r="C1527" s="27" t="s">
        <v>203</v>
      </c>
      <c r="D1527" s="27" t="s">
        <v>197</v>
      </c>
      <c r="E1527" s="28">
        <v>199837</v>
      </c>
    </row>
    <row r="1528" spans="1:5" x14ac:dyDescent="0.2">
      <c r="A1528" s="25">
        <v>2021</v>
      </c>
      <c r="B1528" s="26" t="s">
        <v>97</v>
      </c>
      <c r="C1528" s="27" t="s">
        <v>203</v>
      </c>
      <c r="D1528" s="27" t="s">
        <v>198</v>
      </c>
      <c r="E1528" s="28">
        <v>7624254</v>
      </c>
    </row>
    <row r="1529" spans="1:5" x14ac:dyDescent="0.2">
      <c r="A1529" s="25">
        <v>2021</v>
      </c>
      <c r="B1529" s="26" t="s">
        <v>97</v>
      </c>
      <c r="C1529" s="27" t="s">
        <v>203</v>
      </c>
      <c r="D1529" s="27" t="s">
        <v>199</v>
      </c>
      <c r="E1529" s="28">
        <v>193300</v>
      </c>
    </row>
    <row r="1530" spans="1:5" x14ac:dyDescent="0.2">
      <c r="A1530" s="25">
        <v>2021</v>
      </c>
      <c r="B1530" s="26" t="s">
        <v>97</v>
      </c>
      <c r="C1530" s="27" t="s">
        <v>204</v>
      </c>
      <c r="D1530" s="27" t="s">
        <v>183</v>
      </c>
      <c r="E1530" s="28">
        <v>40152940</v>
      </c>
    </row>
    <row r="1531" spans="1:5" x14ac:dyDescent="0.2">
      <c r="A1531" s="25">
        <v>2021</v>
      </c>
      <c r="B1531" s="26" t="s">
        <v>97</v>
      </c>
      <c r="C1531" s="27" t="s">
        <v>204</v>
      </c>
      <c r="D1531" s="27" t="s">
        <v>208</v>
      </c>
      <c r="E1531" s="28">
        <v>0</v>
      </c>
    </row>
    <row r="1532" spans="1:5" x14ac:dyDescent="0.2">
      <c r="A1532" s="25">
        <v>2021</v>
      </c>
      <c r="B1532" s="26" t="s">
        <v>97</v>
      </c>
      <c r="C1532" s="27" t="s">
        <v>204</v>
      </c>
      <c r="D1532" s="27" t="s">
        <v>192</v>
      </c>
      <c r="E1532" s="28">
        <v>27461071</v>
      </c>
    </row>
    <row r="1533" spans="1:5" x14ac:dyDescent="0.2">
      <c r="A1533" s="25">
        <v>2021</v>
      </c>
      <c r="B1533" s="26" t="s">
        <v>97</v>
      </c>
      <c r="C1533" s="27" t="s">
        <v>204</v>
      </c>
      <c r="D1533" s="27" t="s">
        <v>193</v>
      </c>
      <c r="E1533" s="28">
        <v>10875166</v>
      </c>
    </row>
    <row r="1534" spans="1:5" x14ac:dyDescent="0.2">
      <c r="A1534" s="25">
        <v>2021</v>
      </c>
      <c r="B1534" s="26" t="s">
        <v>97</v>
      </c>
      <c r="C1534" s="27" t="s">
        <v>204</v>
      </c>
      <c r="D1534" s="27" t="s">
        <v>194</v>
      </c>
      <c r="E1534" s="28">
        <v>-276</v>
      </c>
    </row>
    <row r="1535" spans="1:5" x14ac:dyDescent="0.2">
      <c r="A1535" s="25">
        <v>2021</v>
      </c>
      <c r="B1535" s="26" t="s">
        <v>97</v>
      </c>
      <c r="C1535" s="27" t="s">
        <v>204</v>
      </c>
      <c r="D1535" s="27" t="s">
        <v>195</v>
      </c>
      <c r="E1535" s="28">
        <v>208</v>
      </c>
    </row>
    <row r="1536" spans="1:5" x14ac:dyDescent="0.2">
      <c r="A1536" s="25">
        <v>2021</v>
      </c>
      <c r="B1536" s="26" t="s">
        <v>97</v>
      </c>
      <c r="C1536" s="27" t="s">
        <v>204</v>
      </c>
      <c r="D1536" s="27" t="s">
        <v>196</v>
      </c>
      <c r="E1536" s="28">
        <v>5143</v>
      </c>
    </row>
    <row r="1537" spans="1:5" x14ac:dyDescent="0.2">
      <c r="A1537" s="25">
        <v>2021</v>
      </c>
      <c r="B1537" s="26" t="s">
        <v>97</v>
      </c>
      <c r="C1537" s="27" t="s">
        <v>204</v>
      </c>
      <c r="D1537" s="27" t="s">
        <v>197</v>
      </c>
      <c r="E1537" s="28">
        <v>60132</v>
      </c>
    </row>
    <row r="1538" spans="1:5" x14ac:dyDescent="0.2">
      <c r="A1538" s="25">
        <v>2021</v>
      </c>
      <c r="B1538" s="26" t="s">
        <v>97</v>
      </c>
      <c r="C1538" s="27" t="s">
        <v>204</v>
      </c>
      <c r="D1538" s="27" t="s">
        <v>198</v>
      </c>
      <c r="E1538" s="28">
        <v>1751496</v>
      </c>
    </row>
    <row r="1539" spans="1:5" x14ac:dyDescent="0.2">
      <c r="A1539" s="25">
        <v>2021</v>
      </c>
      <c r="B1539" s="26" t="s">
        <v>100</v>
      </c>
      <c r="C1539" s="27" t="s">
        <v>190</v>
      </c>
      <c r="D1539" s="27" t="s">
        <v>183</v>
      </c>
      <c r="E1539" s="28">
        <v>241331434</v>
      </c>
    </row>
    <row r="1540" spans="1:5" x14ac:dyDescent="0.2">
      <c r="A1540" s="25">
        <v>2021</v>
      </c>
      <c r="B1540" s="26" t="s">
        <v>100</v>
      </c>
      <c r="C1540" s="27" t="s">
        <v>190</v>
      </c>
      <c r="D1540" s="27" t="s">
        <v>191</v>
      </c>
      <c r="E1540" s="28">
        <v>29297308</v>
      </c>
    </row>
    <row r="1541" spans="1:5" x14ac:dyDescent="0.2">
      <c r="A1541" s="25">
        <v>2021</v>
      </c>
      <c r="B1541" s="26" t="s">
        <v>100</v>
      </c>
      <c r="C1541" s="27" t="s">
        <v>190</v>
      </c>
      <c r="D1541" s="27" t="s">
        <v>207</v>
      </c>
      <c r="E1541" s="28">
        <v>-691512</v>
      </c>
    </row>
    <row r="1542" spans="1:5" x14ac:dyDescent="0.2">
      <c r="A1542" s="25">
        <v>2021</v>
      </c>
      <c r="B1542" s="26" t="s">
        <v>100</v>
      </c>
      <c r="C1542" s="27" t="s">
        <v>190</v>
      </c>
      <c r="D1542" s="27" t="s">
        <v>192</v>
      </c>
      <c r="E1542" s="28">
        <v>3134917</v>
      </c>
    </row>
    <row r="1543" spans="1:5" x14ac:dyDescent="0.2">
      <c r="A1543" s="25">
        <v>2021</v>
      </c>
      <c r="B1543" s="26" t="s">
        <v>100</v>
      </c>
      <c r="C1543" s="27" t="s">
        <v>190</v>
      </c>
      <c r="D1543" s="27" t="s">
        <v>193</v>
      </c>
      <c r="E1543" s="28">
        <v>126664878</v>
      </c>
    </row>
    <row r="1544" spans="1:5" x14ac:dyDescent="0.2">
      <c r="A1544" s="25">
        <v>2021</v>
      </c>
      <c r="B1544" s="26" t="s">
        <v>100</v>
      </c>
      <c r="C1544" s="27" t="s">
        <v>190</v>
      </c>
      <c r="D1544" s="27" t="s">
        <v>205</v>
      </c>
      <c r="E1544" s="28">
        <v>75902514</v>
      </c>
    </row>
    <row r="1545" spans="1:5" x14ac:dyDescent="0.2">
      <c r="A1545" s="25">
        <v>2021</v>
      </c>
      <c r="B1545" s="26" t="s">
        <v>100</v>
      </c>
      <c r="C1545" s="27" t="s">
        <v>190</v>
      </c>
      <c r="D1545" s="27" t="s">
        <v>206</v>
      </c>
      <c r="E1545" s="28">
        <v>550684</v>
      </c>
    </row>
    <row r="1546" spans="1:5" x14ac:dyDescent="0.2">
      <c r="A1546" s="25">
        <v>2021</v>
      </c>
      <c r="B1546" s="26" t="s">
        <v>100</v>
      </c>
      <c r="C1546" s="27" t="s">
        <v>190</v>
      </c>
      <c r="D1546" s="27" t="s">
        <v>194</v>
      </c>
      <c r="E1546" s="28">
        <v>904095</v>
      </c>
    </row>
    <row r="1547" spans="1:5" x14ac:dyDescent="0.2">
      <c r="A1547" s="25">
        <v>2021</v>
      </c>
      <c r="B1547" s="26" t="s">
        <v>100</v>
      </c>
      <c r="C1547" s="27" t="s">
        <v>190</v>
      </c>
      <c r="D1547" s="27" t="s">
        <v>195</v>
      </c>
      <c r="E1547" s="28">
        <v>124096</v>
      </c>
    </row>
    <row r="1548" spans="1:5" x14ac:dyDescent="0.2">
      <c r="A1548" s="25">
        <v>2021</v>
      </c>
      <c r="B1548" s="26" t="s">
        <v>100</v>
      </c>
      <c r="C1548" s="27" t="s">
        <v>190</v>
      </c>
      <c r="D1548" s="27" t="s">
        <v>196</v>
      </c>
      <c r="E1548" s="28">
        <v>223504</v>
      </c>
    </row>
    <row r="1549" spans="1:5" x14ac:dyDescent="0.2">
      <c r="A1549" s="25">
        <v>2021</v>
      </c>
      <c r="B1549" s="26" t="s">
        <v>100</v>
      </c>
      <c r="C1549" s="27" t="s">
        <v>190</v>
      </c>
      <c r="D1549" s="27" t="s">
        <v>197</v>
      </c>
      <c r="E1549" s="28">
        <v>1395935</v>
      </c>
    </row>
    <row r="1550" spans="1:5" x14ac:dyDescent="0.2">
      <c r="A1550" s="25">
        <v>2021</v>
      </c>
      <c r="B1550" s="26" t="s">
        <v>100</v>
      </c>
      <c r="C1550" s="27" t="s">
        <v>190</v>
      </c>
      <c r="D1550" s="27" t="s">
        <v>198</v>
      </c>
      <c r="E1550" s="28">
        <v>3455169</v>
      </c>
    </row>
    <row r="1551" spans="1:5" x14ac:dyDescent="0.2">
      <c r="A1551" s="25">
        <v>2021</v>
      </c>
      <c r="B1551" s="26" t="s">
        <v>100</v>
      </c>
      <c r="C1551" s="27" t="s">
        <v>190</v>
      </c>
      <c r="D1551" s="27" t="s">
        <v>199</v>
      </c>
      <c r="E1551" s="28">
        <v>369846</v>
      </c>
    </row>
    <row r="1552" spans="1:5" x14ac:dyDescent="0.2">
      <c r="A1552" s="25">
        <v>2021</v>
      </c>
      <c r="B1552" s="26" t="s">
        <v>100</v>
      </c>
      <c r="C1552" s="27" t="s">
        <v>200</v>
      </c>
      <c r="D1552" s="27" t="s">
        <v>183</v>
      </c>
      <c r="E1552" s="28">
        <v>2803174</v>
      </c>
    </row>
    <row r="1553" spans="1:5" x14ac:dyDescent="0.2">
      <c r="A1553" s="25">
        <v>2021</v>
      </c>
      <c r="B1553" s="26" t="s">
        <v>100</v>
      </c>
      <c r="C1553" s="27" t="s">
        <v>200</v>
      </c>
      <c r="D1553" s="27" t="s">
        <v>191</v>
      </c>
      <c r="E1553" s="28">
        <v>77937</v>
      </c>
    </row>
    <row r="1554" spans="1:5" x14ac:dyDescent="0.2">
      <c r="A1554" s="25">
        <v>2021</v>
      </c>
      <c r="B1554" s="26" t="s">
        <v>100</v>
      </c>
      <c r="C1554" s="27" t="s">
        <v>200</v>
      </c>
      <c r="D1554" s="27" t="s">
        <v>193</v>
      </c>
      <c r="E1554" s="28">
        <v>1751334</v>
      </c>
    </row>
    <row r="1555" spans="1:5" x14ac:dyDescent="0.2">
      <c r="A1555" s="25">
        <v>2021</v>
      </c>
      <c r="B1555" s="26" t="s">
        <v>100</v>
      </c>
      <c r="C1555" s="27" t="s">
        <v>200</v>
      </c>
      <c r="D1555" s="27" t="s">
        <v>206</v>
      </c>
      <c r="E1555" s="28">
        <v>549179</v>
      </c>
    </row>
    <row r="1556" spans="1:5" x14ac:dyDescent="0.2">
      <c r="A1556" s="25">
        <v>2021</v>
      </c>
      <c r="B1556" s="26" t="s">
        <v>100</v>
      </c>
      <c r="C1556" s="27" t="s">
        <v>200</v>
      </c>
      <c r="D1556" s="27" t="s">
        <v>195</v>
      </c>
      <c r="E1556" s="28">
        <v>4487</v>
      </c>
    </row>
    <row r="1557" spans="1:5" x14ac:dyDescent="0.2">
      <c r="A1557" s="25">
        <v>2021</v>
      </c>
      <c r="B1557" s="26" t="s">
        <v>100</v>
      </c>
      <c r="C1557" s="27" t="s">
        <v>200</v>
      </c>
      <c r="D1557" s="27" t="s">
        <v>196</v>
      </c>
      <c r="E1557" s="28">
        <v>7442</v>
      </c>
    </row>
    <row r="1558" spans="1:5" x14ac:dyDescent="0.2">
      <c r="A1558" s="25">
        <v>2021</v>
      </c>
      <c r="B1558" s="26" t="s">
        <v>100</v>
      </c>
      <c r="C1558" s="27" t="s">
        <v>200</v>
      </c>
      <c r="D1558" s="27" t="s">
        <v>197</v>
      </c>
      <c r="E1558" s="28">
        <v>43371</v>
      </c>
    </row>
    <row r="1559" spans="1:5" x14ac:dyDescent="0.2">
      <c r="A1559" s="25">
        <v>2021</v>
      </c>
      <c r="B1559" s="26" t="s">
        <v>100</v>
      </c>
      <c r="C1559" s="27" t="s">
        <v>200</v>
      </c>
      <c r="D1559" s="27" t="s">
        <v>199</v>
      </c>
      <c r="E1559" s="28">
        <v>369424</v>
      </c>
    </row>
    <row r="1560" spans="1:5" x14ac:dyDescent="0.2">
      <c r="A1560" s="25">
        <v>2021</v>
      </c>
      <c r="B1560" s="26" t="s">
        <v>100</v>
      </c>
      <c r="C1560" s="27" t="s">
        <v>201</v>
      </c>
      <c r="D1560" s="27" t="s">
        <v>183</v>
      </c>
      <c r="E1560" s="28">
        <v>379231</v>
      </c>
    </row>
    <row r="1561" spans="1:5" x14ac:dyDescent="0.2">
      <c r="A1561" s="25">
        <v>2021</v>
      </c>
      <c r="B1561" s="26" t="s">
        <v>100</v>
      </c>
      <c r="C1561" s="27" t="s">
        <v>201</v>
      </c>
      <c r="D1561" s="27" t="s">
        <v>191</v>
      </c>
      <c r="E1561" s="28">
        <v>0</v>
      </c>
    </row>
    <row r="1562" spans="1:5" x14ac:dyDescent="0.2">
      <c r="A1562" s="25">
        <v>2021</v>
      </c>
      <c r="B1562" s="26" t="s">
        <v>100</v>
      </c>
      <c r="C1562" s="27" t="s">
        <v>201</v>
      </c>
      <c r="D1562" s="27" t="s">
        <v>193</v>
      </c>
      <c r="E1562" s="28">
        <v>129938</v>
      </c>
    </row>
    <row r="1563" spans="1:5" x14ac:dyDescent="0.2">
      <c r="A1563" s="25">
        <v>2021</v>
      </c>
      <c r="B1563" s="26" t="s">
        <v>100</v>
      </c>
      <c r="C1563" s="27" t="s">
        <v>201</v>
      </c>
      <c r="D1563" s="27" t="s">
        <v>194</v>
      </c>
      <c r="E1563" s="28">
        <v>111285</v>
      </c>
    </row>
    <row r="1564" spans="1:5" x14ac:dyDescent="0.2">
      <c r="A1564" s="25">
        <v>2021</v>
      </c>
      <c r="B1564" s="26" t="s">
        <v>100</v>
      </c>
      <c r="C1564" s="27" t="s">
        <v>201</v>
      </c>
      <c r="D1564" s="27" t="s">
        <v>195</v>
      </c>
      <c r="E1564" s="28">
        <v>3155</v>
      </c>
    </row>
    <row r="1565" spans="1:5" x14ac:dyDescent="0.2">
      <c r="A1565" s="25">
        <v>2021</v>
      </c>
      <c r="B1565" s="26" t="s">
        <v>100</v>
      </c>
      <c r="C1565" s="27" t="s">
        <v>201</v>
      </c>
      <c r="D1565" s="27" t="s">
        <v>196</v>
      </c>
      <c r="E1565" s="28">
        <v>4284</v>
      </c>
    </row>
    <row r="1566" spans="1:5" x14ac:dyDescent="0.2">
      <c r="A1566" s="25">
        <v>2021</v>
      </c>
      <c r="B1566" s="26" t="s">
        <v>100</v>
      </c>
      <c r="C1566" s="27" t="s">
        <v>201</v>
      </c>
      <c r="D1566" s="27" t="s">
        <v>197</v>
      </c>
      <c r="E1566" s="28">
        <v>130569</v>
      </c>
    </row>
    <row r="1567" spans="1:5" x14ac:dyDescent="0.2">
      <c r="A1567" s="25">
        <v>2021</v>
      </c>
      <c r="B1567" s="26" t="s">
        <v>100</v>
      </c>
      <c r="C1567" s="27" t="s">
        <v>202</v>
      </c>
      <c r="D1567" s="27" t="s">
        <v>183</v>
      </c>
      <c r="E1567" s="28">
        <v>7619317</v>
      </c>
    </row>
    <row r="1568" spans="1:5" x14ac:dyDescent="0.2">
      <c r="A1568" s="25">
        <v>2021</v>
      </c>
      <c r="B1568" s="26" t="s">
        <v>100</v>
      </c>
      <c r="C1568" s="27" t="s">
        <v>202</v>
      </c>
      <c r="D1568" s="27" t="s">
        <v>191</v>
      </c>
      <c r="E1568" s="28">
        <v>1240795</v>
      </c>
    </row>
    <row r="1569" spans="1:5" x14ac:dyDescent="0.2">
      <c r="A1569" s="25">
        <v>2021</v>
      </c>
      <c r="B1569" s="26" t="s">
        <v>100</v>
      </c>
      <c r="C1569" s="27" t="s">
        <v>202</v>
      </c>
      <c r="D1569" s="27" t="s">
        <v>193</v>
      </c>
      <c r="E1569" s="28">
        <v>6244981</v>
      </c>
    </row>
    <row r="1570" spans="1:5" x14ac:dyDescent="0.2">
      <c r="A1570" s="25">
        <v>2021</v>
      </c>
      <c r="B1570" s="26" t="s">
        <v>100</v>
      </c>
      <c r="C1570" s="27" t="s">
        <v>202</v>
      </c>
      <c r="D1570" s="27" t="s">
        <v>206</v>
      </c>
      <c r="E1570" s="28">
        <v>1505</v>
      </c>
    </row>
    <row r="1571" spans="1:5" x14ac:dyDescent="0.2">
      <c r="A1571" s="25">
        <v>2021</v>
      </c>
      <c r="B1571" s="26" t="s">
        <v>100</v>
      </c>
      <c r="C1571" s="27" t="s">
        <v>202</v>
      </c>
      <c r="D1571" s="27" t="s">
        <v>194</v>
      </c>
      <c r="E1571" s="28">
        <v>60305</v>
      </c>
    </row>
    <row r="1572" spans="1:5" x14ac:dyDescent="0.2">
      <c r="A1572" s="25">
        <v>2021</v>
      </c>
      <c r="B1572" s="26" t="s">
        <v>100</v>
      </c>
      <c r="C1572" s="27" t="s">
        <v>202</v>
      </c>
      <c r="D1572" s="27" t="s">
        <v>195</v>
      </c>
      <c r="E1572" s="28">
        <v>4184</v>
      </c>
    </row>
    <row r="1573" spans="1:5" x14ac:dyDescent="0.2">
      <c r="A1573" s="25">
        <v>2021</v>
      </c>
      <c r="B1573" s="26" t="s">
        <v>100</v>
      </c>
      <c r="C1573" s="27" t="s">
        <v>202</v>
      </c>
      <c r="D1573" s="27" t="s">
        <v>197</v>
      </c>
      <c r="E1573" s="28">
        <v>67547</v>
      </c>
    </row>
    <row r="1574" spans="1:5" x14ac:dyDescent="0.2">
      <c r="A1574" s="25">
        <v>2021</v>
      </c>
      <c r="B1574" s="26" t="s">
        <v>100</v>
      </c>
      <c r="C1574" s="27" t="s">
        <v>203</v>
      </c>
      <c r="D1574" s="27" t="s">
        <v>183</v>
      </c>
      <c r="E1574" s="28">
        <v>230421119</v>
      </c>
    </row>
    <row r="1575" spans="1:5" x14ac:dyDescent="0.2">
      <c r="A1575" s="25">
        <v>2021</v>
      </c>
      <c r="B1575" s="26" t="s">
        <v>100</v>
      </c>
      <c r="C1575" s="27" t="s">
        <v>203</v>
      </c>
      <c r="D1575" s="27" t="s">
        <v>191</v>
      </c>
      <c r="E1575" s="28">
        <v>27978577</v>
      </c>
    </row>
    <row r="1576" spans="1:5" x14ac:dyDescent="0.2">
      <c r="A1576" s="25">
        <v>2021</v>
      </c>
      <c r="B1576" s="26" t="s">
        <v>100</v>
      </c>
      <c r="C1576" s="27" t="s">
        <v>203</v>
      </c>
      <c r="D1576" s="27" t="s">
        <v>207</v>
      </c>
      <c r="E1576" s="28">
        <v>-691512</v>
      </c>
    </row>
    <row r="1577" spans="1:5" x14ac:dyDescent="0.2">
      <c r="A1577" s="25">
        <v>2021</v>
      </c>
      <c r="B1577" s="26" t="s">
        <v>100</v>
      </c>
      <c r="C1577" s="27" t="s">
        <v>203</v>
      </c>
      <c r="D1577" s="27" t="s">
        <v>192</v>
      </c>
      <c r="E1577" s="28">
        <v>3040220</v>
      </c>
    </row>
    <row r="1578" spans="1:5" x14ac:dyDescent="0.2">
      <c r="A1578" s="25">
        <v>2021</v>
      </c>
      <c r="B1578" s="26" t="s">
        <v>100</v>
      </c>
      <c r="C1578" s="27" t="s">
        <v>203</v>
      </c>
      <c r="D1578" s="27" t="s">
        <v>193</v>
      </c>
      <c r="E1578" s="28">
        <v>118525066</v>
      </c>
    </row>
    <row r="1579" spans="1:5" x14ac:dyDescent="0.2">
      <c r="A1579" s="25">
        <v>2021</v>
      </c>
      <c r="B1579" s="26" t="s">
        <v>100</v>
      </c>
      <c r="C1579" s="27" t="s">
        <v>203</v>
      </c>
      <c r="D1579" s="27" t="s">
        <v>205</v>
      </c>
      <c r="E1579" s="28">
        <v>75902514</v>
      </c>
    </row>
    <row r="1580" spans="1:5" x14ac:dyDescent="0.2">
      <c r="A1580" s="25">
        <v>2021</v>
      </c>
      <c r="B1580" s="26" t="s">
        <v>100</v>
      </c>
      <c r="C1580" s="27" t="s">
        <v>203</v>
      </c>
      <c r="D1580" s="27" t="s">
        <v>206</v>
      </c>
      <c r="E1580" s="28">
        <v>0</v>
      </c>
    </row>
    <row r="1581" spans="1:5" x14ac:dyDescent="0.2">
      <c r="A1581" s="25">
        <v>2021</v>
      </c>
      <c r="B1581" s="26" t="s">
        <v>100</v>
      </c>
      <c r="C1581" s="27" t="s">
        <v>203</v>
      </c>
      <c r="D1581" s="27" t="s">
        <v>194</v>
      </c>
      <c r="E1581" s="28">
        <v>732505</v>
      </c>
    </row>
    <row r="1582" spans="1:5" x14ac:dyDescent="0.2">
      <c r="A1582" s="25">
        <v>2021</v>
      </c>
      <c r="B1582" s="26" t="s">
        <v>100</v>
      </c>
      <c r="C1582" s="27" t="s">
        <v>203</v>
      </c>
      <c r="D1582" s="27" t="s">
        <v>195</v>
      </c>
      <c r="E1582" s="28">
        <v>111933</v>
      </c>
    </row>
    <row r="1583" spans="1:5" x14ac:dyDescent="0.2">
      <c r="A1583" s="25">
        <v>2021</v>
      </c>
      <c r="B1583" s="26" t="s">
        <v>100</v>
      </c>
      <c r="C1583" s="27" t="s">
        <v>203</v>
      </c>
      <c r="D1583" s="27" t="s">
        <v>196</v>
      </c>
      <c r="E1583" s="28">
        <v>211778</v>
      </c>
    </row>
    <row r="1584" spans="1:5" x14ac:dyDescent="0.2">
      <c r="A1584" s="25">
        <v>2021</v>
      </c>
      <c r="B1584" s="26" t="s">
        <v>100</v>
      </c>
      <c r="C1584" s="27" t="s">
        <v>203</v>
      </c>
      <c r="D1584" s="27" t="s">
        <v>197</v>
      </c>
      <c r="E1584" s="28">
        <v>1154448</v>
      </c>
    </row>
    <row r="1585" spans="1:5" x14ac:dyDescent="0.2">
      <c r="A1585" s="25">
        <v>2021</v>
      </c>
      <c r="B1585" s="26" t="s">
        <v>100</v>
      </c>
      <c r="C1585" s="27" t="s">
        <v>203</v>
      </c>
      <c r="D1585" s="27" t="s">
        <v>198</v>
      </c>
      <c r="E1585" s="28">
        <v>3455169</v>
      </c>
    </row>
    <row r="1586" spans="1:5" x14ac:dyDescent="0.2">
      <c r="A1586" s="25">
        <v>2021</v>
      </c>
      <c r="B1586" s="26" t="s">
        <v>100</v>
      </c>
      <c r="C1586" s="27" t="s">
        <v>203</v>
      </c>
      <c r="D1586" s="27" t="s">
        <v>199</v>
      </c>
      <c r="E1586" s="28">
        <v>422</v>
      </c>
    </row>
    <row r="1587" spans="1:5" x14ac:dyDescent="0.2">
      <c r="A1587" s="25">
        <v>2021</v>
      </c>
      <c r="B1587" s="26" t="s">
        <v>100</v>
      </c>
      <c r="C1587" s="27" t="s">
        <v>204</v>
      </c>
      <c r="D1587" s="27" t="s">
        <v>183</v>
      </c>
      <c r="E1587" s="28">
        <v>108593</v>
      </c>
    </row>
    <row r="1588" spans="1:5" x14ac:dyDescent="0.2">
      <c r="A1588" s="25">
        <v>2021</v>
      </c>
      <c r="B1588" s="26" t="s">
        <v>100</v>
      </c>
      <c r="C1588" s="27" t="s">
        <v>204</v>
      </c>
      <c r="D1588" s="27" t="s">
        <v>191</v>
      </c>
      <c r="E1588" s="28">
        <v>0</v>
      </c>
    </row>
    <row r="1589" spans="1:5" x14ac:dyDescent="0.2">
      <c r="A1589" s="25">
        <v>2021</v>
      </c>
      <c r="B1589" s="26" t="s">
        <v>100</v>
      </c>
      <c r="C1589" s="27" t="s">
        <v>204</v>
      </c>
      <c r="D1589" s="27" t="s">
        <v>192</v>
      </c>
      <c r="E1589" s="28">
        <v>94697</v>
      </c>
    </row>
    <row r="1590" spans="1:5" x14ac:dyDescent="0.2">
      <c r="A1590" s="25">
        <v>2021</v>
      </c>
      <c r="B1590" s="26" t="s">
        <v>100</v>
      </c>
      <c r="C1590" s="27" t="s">
        <v>204</v>
      </c>
      <c r="D1590" s="27" t="s">
        <v>193</v>
      </c>
      <c r="E1590" s="28">
        <v>13559</v>
      </c>
    </row>
    <row r="1591" spans="1:5" x14ac:dyDescent="0.2">
      <c r="A1591" s="25">
        <v>2021</v>
      </c>
      <c r="B1591" s="26" t="s">
        <v>100</v>
      </c>
      <c r="C1591" s="27" t="s">
        <v>204</v>
      </c>
      <c r="D1591" s="27" t="s">
        <v>195</v>
      </c>
      <c r="E1591" s="28">
        <v>337</v>
      </c>
    </row>
    <row r="1592" spans="1:5" x14ac:dyDescent="0.2">
      <c r="A1592" s="25">
        <v>2021</v>
      </c>
      <c r="B1592" s="26" t="s">
        <v>103</v>
      </c>
      <c r="C1592" s="27" t="s">
        <v>190</v>
      </c>
      <c r="D1592" s="27" t="s">
        <v>183</v>
      </c>
      <c r="E1592" s="28">
        <v>9322650</v>
      </c>
    </row>
    <row r="1593" spans="1:5" x14ac:dyDescent="0.2">
      <c r="A1593" s="25">
        <v>2021</v>
      </c>
      <c r="B1593" s="26" t="s">
        <v>103</v>
      </c>
      <c r="C1593" s="27" t="s">
        <v>190</v>
      </c>
      <c r="D1593" s="27" t="s">
        <v>191</v>
      </c>
      <c r="E1593" s="28">
        <v>0</v>
      </c>
    </row>
    <row r="1594" spans="1:5" x14ac:dyDescent="0.2">
      <c r="A1594" s="25">
        <v>2021</v>
      </c>
      <c r="B1594" s="26" t="s">
        <v>103</v>
      </c>
      <c r="C1594" s="27" t="s">
        <v>190</v>
      </c>
      <c r="D1594" s="27" t="s">
        <v>192</v>
      </c>
      <c r="E1594" s="28">
        <v>4455</v>
      </c>
    </row>
    <row r="1595" spans="1:5" x14ac:dyDescent="0.2">
      <c r="A1595" s="25">
        <v>2021</v>
      </c>
      <c r="B1595" s="26" t="s">
        <v>103</v>
      </c>
      <c r="C1595" s="27" t="s">
        <v>190</v>
      </c>
      <c r="D1595" s="27" t="s">
        <v>193</v>
      </c>
      <c r="E1595" s="28">
        <v>8641187</v>
      </c>
    </row>
    <row r="1596" spans="1:5" x14ac:dyDescent="0.2">
      <c r="A1596" s="25">
        <v>2021</v>
      </c>
      <c r="B1596" s="26" t="s">
        <v>103</v>
      </c>
      <c r="C1596" s="27" t="s">
        <v>190</v>
      </c>
      <c r="D1596" s="27" t="s">
        <v>195</v>
      </c>
      <c r="E1596" s="28">
        <v>12563</v>
      </c>
    </row>
    <row r="1597" spans="1:5" x14ac:dyDescent="0.2">
      <c r="A1597" s="25">
        <v>2021</v>
      </c>
      <c r="B1597" s="26" t="s">
        <v>103</v>
      </c>
      <c r="C1597" s="27" t="s">
        <v>190</v>
      </c>
      <c r="D1597" s="27" t="s">
        <v>196</v>
      </c>
      <c r="E1597" s="28">
        <v>284010</v>
      </c>
    </row>
    <row r="1598" spans="1:5" x14ac:dyDescent="0.2">
      <c r="A1598" s="25">
        <v>2021</v>
      </c>
      <c r="B1598" s="26" t="s">
        <v>103</v>
      </c>
      <c r="C1598" s="27" t="s">
        <v>190</v>
      </c>
      <c r="D1598" s="27" t="s">
        <v>197</v>
      </c>
      <c r="E1598" s="28">
        <v>208274</v>
      </c>
    </row>
    <row r="1599" spans="1:5" x14ac:dyDescent="0.2">
      <c r="A1599" s="25">
        <v>2021</v>
      </c>
      <c r="B1599" s="26" t="s">
        <v>103</v>
      </c>
      <c r="C1599" s="27" t="s">
        <v>190</v>
      </c>
      <c r="D1599" s="27" t="s">
        <v>198</v>
      </c>
      <c r="E1599" s="28">
        <v>172160</v>
      </c>
    </row>
    <row r="1600" spans="1:5" x14ac:dyDescent="0.2">
      <c r="A1600" s="25">
        <v>2021</v>
      </c>
      <c r="B1600" s="26" t="s">
        <v>103</v>
      </c>
      <c r="C1600" s="27" t="s">
        <v>200</v>
      </c>
      <c r="D1600" s="27" t="s">
        <v>183</v>
      </c>
      <c r="E1600" s="28">
        <v>155370</v>
      </c>
    </row>
    <row r="1601" spans="1:5" x14ac:dyDescent="0.2">
      <c r="A1601" s="25">
        <v>2021</v>
      </c>
      <c r="B1601" s="26" t="s">
        <v>103</v>
      </c>
      <c r="C1601" s="27" t="s">
        <v>200</v>
      </c>
      <c r="D1601" s="27" t="s">
        <v>193</v>
      </c>
      <c r="E1601" s="28">
        <v>155050</v>
      </c>
    </row>
    <row r="1602" spans="1:5" x14ac:dyDescent="0.2">
      <c r="A1602" s="25">
        <v>2021</v>
      </c>
      <c r="B1602" s="26" t="s">
        <v>103</v>
      </c>
      <c r="C1602" s="27" t="s">
        <v>200</v>
      </c>
      <c r="D1602" s="27" t="s">
        <v>195</v>
      </c>
      <c r="E1602" s="28">
        <v>320</v>
      </c>
    </row>
    <row r="1603" spans="1:5" x14ac:dyDescent="0.2">
      <c r="A1603" s="25">
        <v>2021</v>
      </c>
      <c r="B1603" s="26" t="s">
        <v>103</v>
      </c>
      <c r="C1603" s="27" t="s">
        <v>201</v>
      </c>
      <c r="D1603" s="27" t="s">
        <v>183</v>
      </c>
      <c r="E1603" s="28">
        <v>55808</v>
      </c>
    </row>
    <row r="1604" spans="1:5" x14ac:dyDescent="0.2">
      <c r="A1604" s="25">
        <v>2021</v>
      </c>
      <c r="B1604" s="26" t="s">
        <v>103</v>
      </c>
      <c r="C1604" s="27" t="s">
        <v>201</v>
      </c>
      <c r="D1604" s="27" t="s">
        <v>193</v>
      </c>
      <c r="E1604" s="28">
        <v>46917</v>
      </c>
    </row>
    <row r="1605" spans="1:5" x14ac:dyDescent="0.2">
      <c r="A1605" s="25">
        <v>2021</v>
      </c>
      <c r="B1605" s="26" t="s">
        <v>103</v>
      </c>
      <c r="C1605" s="27" t="s">
        <v>201</v>
      </c>
      <c r="D1605" s="27" t="s">
        <v>195</v>
      </c>
      <c r="E1605" s="28">
        <v>1985</v>
      </c>
    </row>
    <row r="1606" spans="1:5" x14ac:dyDescent="0.2">
      <c r="A1606" s="25">
        <v>2021</v>
      </c>
      <c r="B1606" s="26" t="s">
        <v>103</v>
      </c>
      <c r="C1606" s="27" t="s">
        <v>201</v>
      </c>
      <c r="D1606" s="27" t="s">
        <v>198</v>
      </c>
      <c r="E1606" s="28">
        <v>6906</v>
      </c>
    </row>
    <row r="1607" spans="1:5" x14ac:dyDescent="0.2">
      <c r="A1607" s="25">
        <v>2021</v>
      </c>
      <c r="B1607" s="26" t="s">
        <v>103</v>
      </c>
      <c r="C1607" s="27" t="s">
        <v>203</v>
      </c>
      <c r="D1607" s="27" t="s">
        <v>183</v>
      </c>
      <c r="E1607" s="28">
        <v>9111470</v>
      </c>
    </row>
    <row r="1608" spans="1:5" x14ac:dyDescent="0.2">
      <c r="A1608" s="25">
        <v>2021</v>
      </c>
      <c r="B1608" s="26" t="s">
        <v>103</v>
      </c>
      <c r="C1608" s="27" t="s">
        <v>203</v>
      </c>
      <c r="D1608" s="27" t="s">
        <v>191</v>
      </c>
      <c r="E1608" s="28">
        <v>0</v>
      </c>
    </row>
    <row r="1609" spans="1:5" x14ac:dyDescent="0.2">
      <c r="A1609" s="25">
        <v>2021</v>
      </c>
      <c r="B1609" s="26" t="s">
        <v>103</v>
      </c>
      <c r="C1609" s="27" t="s">
        <v>203</v>
      </c>
      <c r="D1609" s="27" t="s">
        <v>192</v>
      </c>
      <c r="E1609" s="28">
        <v>4455</v>
      </c>
    </row>
    <row r="1610" spans="1:5" x14ac:dyDescent="0.2">
      <c r="A1610" s="25">
        <v>2021</v>
      </c>
      <c r="B1610" s="26" t="s">
        <v>103</v>
      </c>
      <c r="C1610" s="27" t="s">
        <v>203</v>
      </c>
      <c r="D1610" s="27" t="s">
        <v>193</v>
      </c>
      <c r="E1610" s="28">
        <v>8439221</v>
      </c>
    </row>
    <row r="1611" spans="1:5" x14ac:dyDescent="0.2">
      <c r="A1611" s="25">
        <v>2021</v>
      </c>
      <c r="B1611" s="26" t="s">
        <v>103</v>
      </c>
      <c r="C1611" s="27" t="s">
        <v>203</v>
      </c>
      <c r="D1611" s="27" t="s">
        <v>195</v>
      </c>
      <c r="E1611" s="28">
        <v>10255</v>
      </c>
    </row>
    <row r="1612" spans="1:5" x14ac:dyDescent="0.2">
      <c r="A1612" s="25">
        <v>2021</v>
      </c>
      <c r="B1612" s="26" t="s">
        <v>103</v>
      </c>
      <c r="C1612" s="27" t="s">
        <v>203</v>
      </c>
      <c r="D1612" s="27" t="s">
        <v>196</v>
      </c>
      <c r="E1612" s="28">
        <v>284010</v>
      </c>
    </row>
    <row r="1613" spans="1:5" x14ac:dyDescent="0.2">
      <c r="A1613" s="25">
        <v>2021</v>
      </c>
      <c r="B1613" s="26" t="s">
        <v>103</v>
      </c>
      <c r="C1613" s="27" t="s">
        <v>203</v>
      </c>
      <c r="D1613" s="27" t="s">
        <v>197</v>
      </c>
      <c r="E1613" s="28">
        <v>208274</v>
      </c>
    </row>
    <row r="1614" spans="1:5" x14ac:dyDescent="0.2">
      <c r="A1614" s="25">
        <v>2021</v>
      </c>
      <c r="B1614" s="26" t="s">
        <v>103</v>
      </c>
      <c r="C1614" s="27" t="s">
        <v>203</v>
      </c>
      <c r="D1614" s="27" t="s">
        <v>198</v>
      </c>
      <c r="E1614" s="28">
        <v>165254</v>
      </c>
    </row>
    <row r="1615" spans="1:5" x14ac:dyDescent="0.2">
      <c r="A1615" s="25">
        <v>2021</v>
      </c>
      <c r="B1615" s="26" t="s">
        <v>103</v>
      </c>
      <c r="C1615" s="27" t="s">
        <v>204</v>
      </c>
      <c r="D1615" s="27" t="s">
        <v>183</v>
      </c>
      <c r="E1615" s="28">
        <v>2</v>
      </c>
    </row>
    <row r="1616" spans="1:5" x14ac:dyDescent="0.2">
      <c r="A1616" s="25">
        <v>2021</v>
      </c>
      <c r="B1616" s="26" t="s">
        <v>103</v>
      </c>
      <c r="C1616" s="27" t="s">
        <v>204</v>
      </c>
      <c r="D1616" s="27" t="s">
        <v>195</v>
      </c>
      <c r="E1616" s="28">
        <v>2</v>
      </c>
    </row>
    <row r="1617" spans="1:5" x14ac:dyDescent="0.2">
      <c r="A1617" s="25">
        <v>2021</v>
      </c>
      <c r="B1617" s="26" t="s">
        <v>105</v>
      </c>
      <c r="C1617" s="27" t="s">
        <v>190</v>
      </c>
      <c r="D1617" s="27" t="s">
        <v>183</v>
      </c>
      <c r="E1617" s="28">
        <v>98390441</v>
      </c>
    </row>
    <row r="1618" spans="1:5" x14ac:dyDescent="0.2">
      <c r="A1618" s="25">
        <v>2021</v>
      </c>
      <c r="B1618" s="26" t="s">
        <v>105</v>
      </c>
      <c r="C1618" s="27" t="s">
        <v>190</v>
      </c>
      <c r="D1618" s="27" t="s">
        <v>191</v>
      </c>
      <c r="E1618" s="28">
        <v>15188401</v>
      </c>
    </row>
    <row r="1619" spans="1:5" x14ac:dyDescent="0.2">
      <c r="A1619" s="25">
        <v>2021</v>
      </c>
      <c r="B1619" s="26" t="s">
        <v>105</v>
      </c>
      <c r="C1619" s="27" t="s">
        <v>190</v>
      </c>
      <c r="D1619" s="27" t="s">
        <v>207</v>
      </c>
      <c r="E1619" s="28">
        <v>-768078</v>
      </c>
    </row>
    <row r="1620" spans="1:5" x14ac:dyDescent="0.2">
      <c r="A1620" s="25">
        <v>2021</v>
      </c>
      <c r="B1620" s="26" t="s">
        <v>105</v>
      </c>
      <c r="C1620" s="27" t="s">
        <v>190</v>
      </c>
      <c r="D1620" s="27" t="s">
        <v>192</v>
      </c>
      <c r="E1620" s="28">
        <v>2543758</v>
      </c>
    </row>
    <row r="1621" spans="1:5" x14ac:dyDescent="0.2">
      <c r="A1621" s="25">
        <v>2021</v>
      </c>
      <c r="B1621" s="26" t="s">
        <v>105</v>
      </c>
      <c r="C1621" s="27" t="s">
        <v>190</v>
      </c>
      <c r="D1621" s="27" t="s">
        <v>193</v>
      </c>
      <c r="E1621" s="28">
        <v>23242298</v>
      </c>
    </row>
    <row r="1622" spans="1:5" x14ac:dyDescent="0.2">
      <c r="A1622" s="25">
        <v>2021</v>
      </c>
      <c r="B1622" s="26" t="s">
        <v>105</v>
      </c>
      <c r="C1622" s="27" t="s">
        <v>190</v>
      </c>
      <c r="D1622" s="27" t="s">
        <v>205</v>
      </c>
      <c r="E1622" s="28">
        <v>53771428</v>
      </c>
    </row>
    <row r="1623" spans="1:5" x14ac:dyDescent="0.2">
      <c r="A1623" s="25">
        <v>2021</v>
      </c>
      <c r="B1623" s="26" t="s">
        <v>105</v>
      </c>
      <c r="C1623" s="27" t="s">
        <v>190</v>
      </c>
      <c r="D1623" s="27" t="s">
        <v>194</v>
      </c>
      <c r="E1623" s="28">
        <v>42135</v>
      </c>
    </row>
    <row r="1624" spans="1:5" x14ac:dyDescent="0.2">
      <c r="A1624" s="25">
        <v>2021</v>
      </c>
      <c r="B1624" s="26" t="s">
        <v>105</v>
      </c>
      <c r="C1624" s="27" t="s">
        <v>190</v>
      </c>
      <c r="D1624" s="27" t="s">
        <v>195</v>
      </c>
      <c r="E1624" s="28">
        <v>86175</v>
      </c>
    </row>
    <row r="1625" spans="1:5" x14ac:dyDescent="0.2">
      <c r="A1625" s="25">
        <v>2021</v>
      </c>
      <c r="B1625" s="26" t="s">
        <v>105</v>
      </c>
      <c r="C1625" s="27" t="s">
        <v>190</v>
      </c>
      <c r="D1625" s="27" t="s">
        <v>196</v>
      </c>
      <c r="E1625" s="28">
        <v>2279650</v>
      </c>
    </row>
    <row r="1626" spans="1:5" x14ac:dyDescent="0.2">
      <c r="A1626" s="25">
        <v>2021</v>
      </c>
      <c r="B1626" s="26" t="s">
        <v>105</v>
      </c>
      <c r="C1626" s="27" t="s">
        <v>190</v>
      </c>
      <c r="D1626" s="27" t="s">
        <v>197</v>
      </c>
      <c r="E1626" s="28">
        <v>106595</v>
      </c>
    </row>
    <row r="1627" spans="1:5" x14ac:dyDescent="0.2">
      <c r="A1627" s="25">
        <v>2021</v>
      </c>
      <c r="B1627" s="26" t="s">
        <v>105</v>
      </c>
      <c r="C1627" s="27" t="s">
        <v>190</v>
      </c>
      <c r="D1627" s="27" t="s">
        <v>199</v>
      </c>
      <c r="E1627" s="28">
        <v>1898079</v>
      </c>
    </row>
    <row r="1628" spans="1:5" x14ac:dyDescent="0.2">
      <c r="A1628" s="25">
        <v>2021</v>
      </c>
      <c r="B1628" s="26" t="s">
        <v>105</v>
      </c>
      <c r="C1628" s="27" t="s">
        <v>200</v>
      </c>
      <c r="D1628" s="27" t="s">
        <v>183</v>
      </c>
      <c r="E1628" s="28">
        <v>1586719</v>
      </c>
    </row>
    <row r="1629" spans="1:5" x14ac:dyDescent="0.2">
      <c r="A1629" s="25">
        <v>2021</v>
      </c>
      <c r="B1629" s="26" t="s">
        <v>105</v>
      </c>
      <c r="C1629" s="27" t="s">
        <v>200</v>
      </c>
      <c r="D1629" s="27" t="s">
        <v>191</v>
      </c>
      <c r="E1629" s="28">
        <v>25031</v>
      </c>
    </row>
    <row r="1630" spans="1:5" x14ac:dyDescent="0.2">
      <c r="A1630" s="25">
        <v>2021</v>
      </c>
      <c r="B1630" s="26" t="s">
        <v>105</v>
      </c>
      <c r="C1630" s="27" t="s">
        <v>200</v>
      </c>
      <c r="D1630" s="27" t="s">
        <v>193</v>
      </c>
      <c r="E1630" s="28">
        <v>161486</v>
      </c>
    </row>
    <row r="1631" spans="1:5" x14ac:dyDescent="0.2">
      <c r="A1631" s="25">
        <v>2021</v>
      </c>
      <c r="B1631" s="26" t="s">
        <v>105</v>
      </c>
      <c r="C1631" s="27" t="s">
        <v>200</v>
      </c>
      <c r="D1631" s="27" t="s">
        <v>194</v>
      </c>
      <c r="E1631" s="28">
        <v>33279</v>
      </c>
    </row>
    <row r="1632" spans="1:5" x14ac:dyDescent="0.2">
      <c r="A1632" s="25">
        <v>2021</v>
      </c>
      <c r="B1632" s="26" t="s">
        <v>105</v>
      </c>
      <c r="C1632" s="27" t="s">
        <v>200</v>
      </c>
      <c r="D1632" s="27" t="s">
        <v>195</v>
      </c>
      <c r="E1632" s="28">
        <v>8802</v>
      </c>
    </row>
    <row r="1633" spans="1:5" x14ac:dyDescent="0.2">
      <c r="A1633" s="25">
        <v>2021</v>
      </c>
      <c r="B1633" s="26" t="s">
        <v>105</v>
      </c>
      <c r="C1633" s="27" t="s">
        <v>200</v>
      </c>
      <c r="D1633" s="27" t="s">
        <v>196</v>
      </c>
      <c r="E1633" s="28">
        <v>3934</v>
      </c>
    </row>
    <row r="1634" spans="1:5" x14ac:dyDescent="0.2">
      <c r="A1634" s="25">
        <v>2021</v>
      </c>
      <c r="B1634" s="26" t="s">
        <v>105</v>
      </c>
      <c r="C1634" s="27" t="s">
        <v>200</v>
      </c>
      <c r="D1634" s="27" t="s">
        <v>197</v>
      </c>
      <c r="E1634" s="28">
        <v>36615</v>
      </c>
    </row>
    <row r="1635" spans="1:5" x14ac:dyDescent="0.2">
      <c r="A1635" s="25">
        <v>2021</v>
      </c>
      <c r="B1635" s="26" t="s">
        <v>105</v>
      </c>
      <c r="C1635" s="27" t="s">
        <v>200</v>
      </c>
      <c r="D1635" s="27" t="s">
        <v>199</v>
      </c>
      <c r="E1635" s="28">
        <v>1317572</v>
      </c>
    </row>
    <row r="1636" spans="1:5" x14ac:dyDescent="0.2">
      <c r="A1636" s="25">
        <v>2021</v>
      </c>
      <c r="B1636" s="26" t="s">
        <v>105</v>
      </c>
      <c r="C1636" s="27" t="s">
        <v>201</v>
      </c>
      <c r="D1636" s="27" t="s">
        <v>183</v>
      </c>
      <c r="E1636" s="28">
        <v>2208</v>
      </c>
    </row>
    <row r="1637" spans="1:5" x14ac:dyDescent="0.2">
      <c r="A1637" s="25">
        <v>2021</v>
      </c>
      <c r="B1637" s="26" t="s">
        <v>105</v>
      </c>
      <c r="C1637" s="27" t="s">
        <v>201</v>
      </c>
      <c r="D1637" s="27" t="s">
        <v>192</v>
      </c>
      <c r="E1637" s="28">
        <v>2082</v>
      </c>
    </row>
    <row r="1638" spans="1:5" x14ac:dyDescent="0.2">
      <c r="A1638" s="25">
        <v>2021</v>
      </c>
      <c r="B1638" s="26" t="s">
        <v>105</v>
      </c>
      <c r="C1638" s="27" t="s">
        <v>201</v>
      </c>
      <c r="D1638" s="27" t="s">
        <v>193</v>
      </c>
      <c r="E1638" s="28">
        <v>63</v>
      </c>
    </row>
    <row r="1639" spans="1:5" x14ac:dyDescent="0.2">
      <c r="A1639" s="25">
        <v>2021</v>
      </c>
      <c r="B1639" s="26" t="s">
        <v>105</v>
      </c>
      <c r="C1639" s="27" t="s">
        <v>201</v>
      </c>
      <c r="D1639" s="27" t="s">
        <v>195</v>
      </c>
      <c r="E1639" s="28">
        <v>63</v>
      </c>
    </row>
    <row r="1640" spans="1:5" x14ac:dyDescent="0.2">
      <c r="A1640" s="25">
        <v>2021</v>
      </c>
      <c r="B1640" s="26" t="s">
        <v>105</v>
      </c>
      <c r="C1640" s="27" t="s">
        <v>202</v>
      </c>
      <c r="D1640" s="27" t="s">
        <v>183</v>
      </c>
      <c r="E1640" s="28">
        <v>820193</v>
      </c>
    </row>
    <row r="1641" spans="1:5" x14ac:dyDescent="0.2">
      <c r="A1641" s="25">
        <v>2021</v>
      </c>
      <c r="B1641" s="26" t="s">
        <v>105</v>
      </c>
      <c r="C1641" s="27" t="s">
        <v>202</v>
      </c>
      <c r="D1641" s="27" t="s">
        <v>191</v>
      </c>
      <c r="E1641" s="28">
        <v>149861</v>
      </c>
    </row>
    <row r="1642" spans="1:5" x14ac:dyDescent="0.2">
      <c r="A1642" s="25">
        <v>2021</v>
      </c>
      <c r="B1642" s="26" t="s">
        <v>105</v>
      </c>
      <c r="C1642" s="27" t="s">
        <v>202</v>
      </c>
      <c r="D1642" s="27" t="s">
        <v>193</v>
      </c>
      <c r="E1642" s="28">
        <v>364191</v>
      </c>
    </row>
    <row r="1643" spans="1:5" x14ac:dyDescent="0.2">
      <c r="A1643" s="25">
        <v>2021</v>
      </c>
      <c r="B1643" s="26" t="s">
        <v>105</v>
      </c>
      <c r="C1643" s="27" t="s">
        <v>202</v>
      </c>
      <c r="D1643" s="27" t="s">
        <v>194</v>
      </c>
      <c r="E1643" s="28">
        <v>7596</v>
      </c>
    </row>
    <row r="1644" spans="1:5" x14ac:dyDescent="0.2">
      <c r="A1644" s="25">
        <v>2021</v>
      </c>
      <c r="B1644" s="26" t="s">
        <v>105</v>
      </c>
      <c r="C1644" s="27" t="s">
        <v>202</v>
      </c>
      <c r="D1644" s="27" t="s">
        <v>195</v>
      </c>
      <c r="E1644" s="28">
        <v>1849</v>
      </c>
    </row>
    <row r="1645" spans="1:5" x14ac:dyDescent="0.2">
      <c r="A1645" s="25">
        <v>2021</v>
      </c>
      <c r="B1645" s="26" t="s">
        <v>105</v>
      </c>
      <c r="C1645" s="27" t="s">
        <v>202</v>
      </c>
      <c r="D1645" s="27" t="s">
        <v>199</v>
      </c>
      <c r="E1645" s="28">
        <v>296696</v>
      </c>
    </row>
    <row r="1646" spans="1:5" x14ac:dyDescent="0.2">
      <c r="A1646" s="25">
        <v>2021</v>
      </c>
      <c r="B1646" s="26" t="s">
        <v>105</v>
      </c>
      <c r="C1646" s="27" t="s">
        <v>203</v>
      </c>
      <c r="D1646" s="27" t="s">
        <v>183</v>
      </c>
      <c r="E1646" s="28">
        <v>3007498</v>
      </c>
    </row>
    <row r="1647" spans="1:5" x14ac:dyDescent="0.2">
      <c r="A1647" s="25">
        <v>2021</v>
      </c>
      <c r="B1647" s="26" t="s">
        <v>105</v>
      </c>
      <c r="C1647" s="27" t="s">
        <v>203</v>
      </c>
      <c r="D1647" s="27" t="s">
        <v>192</v>
      </c>
      <c r="E1647" s="28">
        <v>82107</v>
      </c>
    </row>
    <row r="1648" spans="1:5" x14ac:dyDescent="0.2">
      <c r="A1648" s="25">
        <v>2021</v>
      </c>
      <c r="B1648" s="26" t="s">
        <v>105</v>
      </c>
      <c r="C1648" s="27" t="s">
        <v>203</v>
      </c>
      <c r="D1648" s="27" t="s">
        <v>193</v>
      </c>
      <c r="E1648" s="28">
        <v>358552</v>
      </c>
    </row>
    <row r="1649" spans="1:5" x14ac:dyDescent="0.2">
      <c r="A1649" s="25">
        <v>2021</v>
      </c>
      <c r="B1649" s="26" t="s">
        <v>105</v>
      </c>
      <c r="C1649" s="27" t="s">
        <v>203</v>
      </c>
      <c r="D1649" s="27" t="s">
        <v>194</v>
      </c>
      <c r="E1649" s="28">
        <v>1260</v>
      </c>
    </row>
    <row r="1650" spans="1:5" x14ac:dyDescent="0.2">
      <c r="A1650" s="25">
        <v>2021</v>
      </c>
      <c r="B1650" s="26" t="s">
        <v>105</v>
      </c>
      <c r="C1650" s="27" t="s">
        <v>203</v>
      </c>
      <c r="D1650" s="27" t="s">
        <v>195</v>
      </c>
      <c r="E1650" s="28">
        <v>1961</v>
      </c>
    </row>
    <row r="1651" spans="1:5" x14ac:dyDescent="0.2">
      <c r="A1651" s="25">
        <v>2021</v>
      </c>
      <c r="B1651" s="26" t="s">
        <v>105</v>
      </c>
      <c r="C1651" s="27" t="s">
        <v>203</v>
      </c>
      <c r="D1651" s="27" t="s">
        <v>196</v>
      </c>
      <c r="E1651" s="28">
        <v>2267404</v>
      </c>
    </row>
    <row r="1652" spans="1:5" x14ac:dyDescent="0.2">
      <c r="A1652" s="25">
        <v>2021</v>
      </c>
      <c r="B1652" s="26" t="s">
        <v>105</v>
      </c>
      <c r="C1652" s="27" t="s">
        <v>203</v>
      </c>
      <c r="D1652" s="27" t="s">
        <v>197</v>
      </c>
      <c r="E1652" s="28">
        <v>11584</v>
      </c>
    </row>
    <row r="1653" spans="1:5" x14ac:dyDescent="0.2">
      <c r="A1653" s="25">
        <v>2021</v>
      </c>
      <c r="B1653" s="26" t="s">
        <v>105</v>
      </c>
      <c r="C1653" s="27" t="s">
        <v>203</v>
      </c>
      <c r="D1653" s="27" t="s">
        <v>199</v>
      </c>
      <c r="E1653" s="28">
        <v>284630</v>
      </c>
    </row>
    <row r="1654" spans="1:5" x14ac:dyDescent="0.2">
      <c r="A1654" s="25">
        <v>2021</v>
      </c>
      <c r="B1654" s="26" t="s">
        <v>105</v>
      </c>
      <c r="C1654" s="27" t="s">
        <v>204</v>
      </c>
      <c r="D1654" s="27" t="s">
        <v>183</v>
      </c>
      <c r="E1654" s="28">
        <v>92973822</v>
      </c>
    </row>
    <row r="1655" spans="1:5" x14ac:dyDescent="0.2">
      <c r="A1655" s="25">
        <v>2021</v>
      </c>
      <c r="B1655" s="26" t="s">
        <v>105</v>
      </c>
      <c r="C1655" s="27" t="s">
        <v>204</v>
      </c>
      <c r="D1655" s="27" t="s">
        <v>191</v>
      </c>
      <c r="E1655" s="28">
        <v>15013508</v>
      </c>
    </row>
    <row r="1656" spans="1:5" x14ac:dyDescent="0.2">
      <c r="A1656" s="25">
        <v>2021</v>
      </c>
      <c r="B1656" s="26" t="s">
        <v>105</v>
      </c>
      <c r="C1656" s="27" t="s">
        <v>204</v>
      </c>
      <c r="D1656" s="27" t="s">
        <v>207</v>
      </c>
      <c r="E1656" s="28">
        <v>-768078</v>
      </c>
    </row>
    <row r="1657" spans="1:5" x14ac:dyDescent="0.2">
      <c r="A1657" s="25">
        <v>2021</v>
      </c>
      <c r="B1657" s="26" t="s">
        <v>105</v>
      </c>
      <c r="C1657" s="27" t="s">
        <v>204</v>
      </c>
      <c r="D1657" s="27" t="s">
        <v>192</v>
      </c>
      <c r="E1657" s="28">
        <v>2459569</v>
      </c>
    </row>
    <row r="1658" spans="1:5" x14ac:dyDescent="0.2">
      <c r="A1658" s="25">
        <v>2021</v>
      </c>
      <c r="B1658" s="26" t="s">
        <v>105</v>
      </c>
      <c r="C1658" s="27" t="s">
        <v>204</v>
      </c>
      <c r="D1658" s="27" t="s">
        <v>193</v>
      </c>
      <c r="E1658" s="28">
        <v>22358006</v>
      </c>
    </row>
    <row r="1659" spans="1:5" x14ac:dyDescent="0.2">
      <c r="A1659" s="25">
        <v>2021</v>
      </c>
      <c r="B1659" s="26" t="s">
        <v>105</v>
      </c>
      <c r="C1659" s="27" t="s">
        <v>204</v>
      </c>
      <c r="D1659" s="27" t="s">
        <v>205</v>
      </c>
      <c r="E1659" s="28">
        <v>53771428</v>
      </c>
    </row>
    <row r="1660" spans="1:5" x14ac:dyDescent="0.2">
      <c r="A1660" s="25">
        <v>2021</v>
      </c>
      <c r="B1660" s="26" t="s">
        <v>105</v>
      </c>
      <c r="C1660" s="27" t="s">
        <v>204</v>
      </c>
      <c r="D1660" s="27" t="s">
        <v>195</v>
      </c>
      <c r="E1660" s="28">
        <v>73500</v>
      </c>
    </row>
    <row r="1661" spans="1:5" x14ac:dyDescent="0.2">
      <c r="A1661" s="25">
        <v>2021</v>
      </c>
      <c r="B1661" s="26" t="s">
        <v>105</v>
      </c>
      <c r="C1661" s="27" t="s">
        <v>204</v>
      </c>
      <c r="D1661" s="27" t="s">
        <v>196</v>
      </c>
      <c r="E1661" s="28">
        <v>8312</v>
      </c>
    </row>
    <row r="1662" spans="1:5" x14ac:dyDescent="0.2">
      <c r="A1662" s="25">
        <v>2021</v>
      </c>
      <c r="B1662" s="26" t="s">
        <v>105</v>
      </c>
      <c r="C1662" s="27" t="s">
        <v>204</v>
      </c>
      <c r="D1662" s="27" t="s">
        <v>197</v>
      </c>
      <c r="E1662" s="28">
        <v>58396</v>
      </c>
    </row>
    <row r="1663" spans="1:5" x14ac:dyDescent="0.2">
      <c r="A1663" s="25">
        <v>2021</v>
      </c>
      <c r="B1663" s="26" t="s">
        <v>105</v>
      </c>
      <c r="C1663" s="27" t="s">
        <v>204</v>
      </c>
      <c r="D1663" s="27" t="s">
        <v>199</v>
      </c>
      <c r="E1663" s="28">
        <v>-819</v>
      </c>
    </row>
    <row r="1664" spans="1:5" x14ac:dyDescent="0.2">
      <c r="A1664" s="25">
        <v>2021</v>
      </c>
      <c r="B1664" s="26" t="s">
        <v>108</v>
      </c>
      <c r="C1664" s="27" t="s">
        <v>190</v>
      </c>
      <c r="D1664" s="27" t="s">
        <v>183</v>
      </c>
      <c r="E1664" s="28">
        <v>17322409</v>
      </c>
    </row>
    <row r="1665" spans="1:5" x14ac:dyDescent="0.2">
      <c r="A1665" s="25">
        <v>2021</v>
      </c>
      <c r="B1665" s="26" t="s">
        <v>108</v>
      </c>
      <c r="C1665" s="27" t="s">
        <v>190</v>
      </c>
      <c r="D1665" s="27" t="s">
        <v>191</v>
      </c>
      <c r="E1665" s="28">
        <v>1638390</v>
      </c>
    </row>
    <row r="1666" spans="1:5" x14ac:dyDescent="0.2">
      <c r="A1666" s="25">
        <v>2021</v>
      </c>
      <c r="B1666" s="26" t="s">
        <v>108</v>
      </c>
      <c r="C1666" s="27" t="s">
        <v>190</v>
      </c>
      <c r="D1666" s="27" t="s">
        <v>192</v>
      </c>
      <c r="E1666" s="28">
        <v>4982552</v>
      </c>
    </row>
    <row r="1667" spans="1:5" x14ac:dyDescent="0.2">
      <c r="A1667" s="25">
        <v>2021</v>
      </c>
      <c r="B1667" s="26" t="s">
        <v>108</v>
      </c>
      <c r="C1667" s="27" t="s">
        <v>190</v>
      </c>
      <c r="D1667" s="27" t="s">
        <v>193</v>
      </c>
      <c r="E1667" s="28">
        <v>1311854</v>
      </c>
    </row>
    <row r="1668" spans="1:5" x14ac:dyDescent="0.2">
      <c r="A1668" s="25">
        <v>2021</v>
      </c>
      <c r="B1668" s="26" t="s">
        <v>108</v>
      </c>
      <c r="C1668" s="27" t="s">
        <v>190</v>
      </c>
      <c r="D1668" s="27" t="s">
        <v>194</v>
      </c>
      <c r="E1668" s="28">
        <v>0</v>
      </c>
    </row>
    <row r="1669" spans="1:5" x14ac:dyDescent="0.2">
      <c r="A1669" s="25">
        <v>2021</v>
      </c>
      <c r="B1669" s="26" t="s">
        <v>108</v>
      </c>
      <c r="C1669" s="27" t="s">
        <v>190</v>
      </c>
      <c r="D1669" s="27" t="s">
        <v>195</v>
      </c>
      <c r="E1669" s="28">
        <v>38192</v>
      </c>
    </row>
    <row r="1670" spans="1:5" x14ac:dyDescent="0.2">
      <c r="A1670" s="25">
        <v>2021</v>
      </c>
      <c r="B1670" s="26" t="s">
        <v>108</v>
      </c>
      <c r="C1670" s="27" t="s">
        <v>190</v>
      </c>
      <c r="D1670" s="27" t="s">
        <v>196</v>
      </c>
      <c r="E1670" s="28">
        <v>2007</v>
      </c>
    </row>
    <row r="1671" spans="1:5" x14ac:dyDescent="0.2">
      <c r="A1671" s="25">
        <v>2021</v>
      </c>
      <c r="B1671" s="26" t="s">
        <v>108</v>
      </c>
      <c r="C1671" s="27" t="s">
        <v>190</v>
      </c>
      <c r="D1671" s="27" t="s">
        <v>197</v>
      </c>
      <c r="E1671" s="28">
        <v>1119</v>
      </c>
    </row>
    <row r="1672" spans="1:5" x14ac:dyDescent="0.2">
      <c r="A1672" s="25">
        <v>2021</v>
      </c>
      <c r="B1672" s="26" t="s">
        <v>108</v>
      </c>
      <c r="C1672" s="27" t="s">
        <v>190</v>
      </c>
      <c r="D1672" s="27" t="s">
        <v>198</v>
      </c>
      <c r="E1672" s="28">
        <v>9326617</v>
      </c>
    </row>
    <row r="1673" spans="1:5" x14ac:dyDescent="0.2">
      <c r="A1673" s="25">
        <v>2021</v>
      </c>
      <c r="B1673" s="26" t="s">
        <v>108</v>
      </c>
      <c r="C1673" s="27" t="s">
        <v>190</v>
      </c>
      <c r="D1673" s="27" t="s">
        <v>199</v>
      </c>
      <c r="E1673" s="28">
        <v>21677</v>
      </c>
    </row>
    <row r="1674" spans="1:5" x14ac:dyDescent="0.2">
      <c r="A1674" s="25">
        <v>2021</v>
      </c>
      <c r="B1674" s="26" t="s">
        <v>108</v>
      </c>
      <c r="C1674" s="27" t="s">
        <v>200</v>
      </c>
      <c r="D1674" s="27" t="s">
        <v>183</v>
      </c>
      <c r="E1674" s="28">
        <v>54410</v>
      </c>
    </row>
    <row r="1675" spans="1:5" x14ac:dyDescent="0.2">
      <c r="A1675" s="25">
        <v>2021</v>
      </c>
      <c r="B1675" s="26" t="s">
        <v>108</v>
      </c>
      <c r="C1675" s="27" t="s">
        <v>200</v>
      </c>
      <c r="D1675" s="27" t="s">
        <v>193</v>
      </c>
      <c r="E1675" s="28">
        <v>31614</v>
      </c>
    </row>
    <row r="1676" spans="1:5" x14ac:dyDescent="0.2">
      <c r="A1676" s="25">
        <v>2021</v>
      </c>
      <c r="B1676" s="26" t="s">
        <v>108</v>
      </c>
      <c r="C1676" s="27" t="s">
        <v>200</v>
      </c>
      <c r="D1676" s="27" t="s">
        <v>194</v>
      </c>
      <c r="E1676" s="28">
        <v>0</v>
      </c>
    </row>
    <row r="1677" spans="1:5" x14ac:dyDescent="0.2">
      <c r="A1677" s="25">
        <v>2021</v>
      </c>
      <c r="B1677" s="26" t="s">
        <v>108</v>
      </c>
      <c r="C1677" s="27" t="s">
        <v>200</v>
      </c>
      <c r="D1677" s="27" t="s">
        <v>197</v>
      </c>
      <c r="E1677" s="28">
        <v>1119</v>
      </c>
    </row>
    <row r="1678" spans="1:5" x14ac:dyDescent="0.2">
      <c r="A1678" s="25">
        <v>2021</v>
      </c>
      <c r="B1678" s="26" t="s">
        <v>108</v>
      </c>
      <c r="C1678" s="27" t="s">
        <v>200</v>
      </c>
      <c r="D1678" s="27" t="s">
        <v>199</v>
      </c>
      <c r="E1678" s="28">
        <v>21677</v>
      </c>
    </row>
    <row r="1679" spans="1:5" x14ac:dyDescent="0.2">
      <c r="A1679" s="25">
        <v>2021</v>
      </c>
      <c r="B1679" s="26" t="s">
        <v>108</v>
      </c>
      <c r="C1679" s="27" t="s">
        <v>201</v>
      </c>
      <c r="D1679" s="27" t="s">
        <v>183</v>
      </c>
      <c r="E1679" s="28">
        <v>6</v>
      </c>
    </row>
    <row r="1680" spans="1:5" x14ac:dyDescent="0.2">
      <c r="A1680" s="25">
        <v>2021</v>
      </c>
      <c r="B1680" s="26" t="s">
        <v>108</v>
      </c>
      <c r="C1680" s="27" t="s">
        <v>201</v>
      </c>
      <c r="D1680" s="27" t="s">
        <v>195</v>
      </c>
      <c r="E1680" s="28">
        <v>6</v>
      </c>
    </row>
    <row r="1681" spans="1:5" x14ac:dyDescent="0.2">
      <c r="A1681" s="25">
        <v>2021</v>
      </c>
      <c r="B1681" s="26" t="s">
        <v>108</v>
      </c>
      <c r="C1681" s="27" t="s">
        <v>203</v>
      </c>
      <c r="D1681" s="27" t="s">
        <v>183</v>
      </c>
      <c r="E1681" s="28">
        <v>7846050</v>
      </c>
    </row>
    <row r="1682" spans="1:5" x14ac:dyDescent="0.2">
      <c r="A1682" s="25">
        <v>2021</v>
      </c>
      <c r="B1682" s="26" t="s">
        <v>108</v>
      </c>
      <c r="C1682" s="27" t="s">
        <v>203</v>
      </c>
      <c r="D1682" s="27" t="s">
        <v>194</v>
      </c>
      <c r="E1682" s="28">
        <v>0</v>
      </c>
    </row>
    <row r="1683" spans="1:5" x14ac:dyDescent="0.2">
      <c r="A1683" s="25">
        <v>2021</v>
      </c>
      <c r="B1683" s="26" t="s">
        <v>108</v>
      </c>
      <c r="C1683" s="27" t="s">
        <v>203</v>
      </c>
      <c r="D1683" s="27" t="s">
        <v>195</v>
      </c>
      <c r="E1683" s="28">
        <v>25</v>
      </c>
    </row>
    <row r="1684" spans="1:5" x14ac:dyDescent="0.2">
      <c r="A1684" s="25">
        <v>2021</v>
      </c>
      <c r="B1684" s="26" t="s">
        <v>108</v>
      </c>
      <c r="C1684" s="27" t="s">
        <v>203</v>
      </c>
      <c r="D1684" s="27" t="s">
        <v>196</v>
      </c>
      <c r="E1684" s="28">
        <v>2007</v>
      </c>
    </row>
    <row r="1685" spans="1:5" x14ac:dyDescent="0.2">
      <c r="A1685" s="25">
        <v>2021</v>
      </c>
      <c r="B1685" s="26" t="s">
        <v>108</v>
      </c>
      <c r="C1685" s="27" t="s">
        <v>203</v>
      </c>
      <c r="D1685" s="27" t="s">
        <v>198</v>
      </c>
      <c r="E1685" s="28">
        <v>7844018</v>
      </c>
    </row>
    <row r="1686" spans="1:5" x14ac:dyDescent="0.2">
      <c r="A1686" s="25">
        <v>2021</v>
      </c>
      <c r="B1686" s="26" t="s">
        <v>108</v>
      </c>
      <c r="C1686" s="27" t="s">
        <v>204</v>
      </c>
      <c r="D1686" s="27" t="s">
        <v>183</v>
      </c>
      <c r="E1686" s="28">
        <v>9421943</v>
      </c>
    </row>
    <row r="1687" spans="1:5" x14ac:dyDescent="0.2">
      <c r="A1687" s="25">
        <v>2021</v>
      </c>
      <c r="B1687" s="26" t="s">
        <v>108</v>
      </c>
      <c r="C1687" s="27" t="s">
        <v>204</v>
      </c>
      <c r="D1687" s="27" t="s">
        <v>191</v>
      </c>
      <c r="E1687" s="28">
        <v>1638390</v>
      </c>
    </row>
    <row r="1688" spans="1:5" x14ac:dyDescent="0.2">
      <c r="A1688" s="25">
        <v>2021</v>
      </c>
      <c r="B1688" s="26" t="s">
        <v>108</v>
      </c>
      <c r="C1688" s="27" t="s">
        <v>204</v>
      </c>
      <c r="D1688" s="27" t="s">
        <v>192</v>
      </c>
      <c r="E1688" s="28">
        <v>4982552</v>
      </c>
    </row>
    <row r="1689" spans="1:5" x14ac:dyDescent="0.2">
      <c r="A1689" s="25">
        <v>2021</v>
      </c>
      <c r="B1689" s="26" t="s">
        <v>108</v>
      </c>
      <c r="C1689" s="27" t="s">
        <v>204</v>
      </c>
      <c r="D1689" s="27" t="s">
        <v>193</v>
      </c>
      <c r="E1689" s="28">
        <v>1280241</v>
      </c>
    </row>
    <row r="1690" spans="1:5" x14ac:dyDescent="0.2">
      <c r="A1690" s="25">
        <v>2021</v>
      </c>
      <c r="B1690" s="26" t="s">
        <v>108</v>
      </c>
      <c r="C1690" s="27" t="s">
        <v>204</v>
      </c>
      <c r="D1690" s="27" t="s">
        <v>195</v>
      </c>
      <c r="E1690" s="28">
        <v>38161</v>
      </c>
    </row>
    <row r="1691" spans="1:5" x14ac:dyDescent="0.2">
      <c r="A1691" s="25">
        <v>2021</v>
      </c>
      <c r="B1691" s="26" t="s">
        <v>108</v>
      </c>
      <c r="C1691" s="27" t="s">
        <v>204</v>
      </c>
      <c r="D1691" s="27" t="s">
        <v>197</v>
      </c>
      <c r="E1691" s="28">
        <v>0</v>
      </c>
    </row>
    <row r="1692" spans="1:5" x14ac:dyDescent="0.2">
      <c r="A1692" s="25">
        <v>2021</v>
      </c>
      <c r="B1692" s="26" t="s">
        <v>108</v>
      </c>
      <c r="C1692" s="27" t="s">
        <v>204</v>
      </c>
      <c r="D1692" s="27" t="s">
        <v>198</v>
      </c>
      <c r="E1692" s="28">
        <v>1482599</v>
      </c>
    </row>
    <row r="1693" spans="1:5" x14ac:dyDescent="0.2">
      <c r="A1693" s="25">
        <v>2021</v>
      </c>
      <c r="B1693" s="26" t="s">
        <v>111</v>
      </c>
      <c r="C1693" s="27" t="s">
        <v>190</v>
      </c>
      <c r="D1693" s="27" t="s">
        <v>183</v>
      </c>
      <c r="E1693" s="28">
        <v>79057209</v>
      </c>
    </row>
    <row r="1694" spans="1:5" x14ac:dyDescent="0.2">
      <c r="A1694" s="25">
        <v>2021</v>
      </c>
      <c r="B1694" s="26" t="s">
        <v>111</v>
      </c>
      <c r="C1694" s="27" t="s">
        <v>190</v>
      </c>
      <c r="D1694" s="27" t="s">
        <v>191</v>
      </c>
      <c r="E1694" s="28">
        <v>18259796</v>
      </c>
    </row>
    <row r="1695" spans="1:5" x14ac:dyDescent="0.2">
      <c r="A1695" s="25">
        <v>2021</v>
      </c>
      <c r="B1695" s="26" t="s">
        <v>111</v>
      </c>
      <c r="C1695" s="27" t="s">
        <v>190</v>
      </c>
      <c r="D1695" s="27" t="s">
        <v>207</v>
      </c>
      <c r="E1695" s="28">
        <v>-577291</v>
      </c>
    </row>
    <row r="1696" spans="1:5" x14ac:dyDescent="0.2">
      <c r="A1696" s="25">
        <v>2021</v>
      </c>
      <c r="B1696" s="26" t="s">
        <v>111</v>
      </c>
      <c r="C1696" s="27" t="s">
        <v>190</v>
      </c>
      <c r="D1696" s="27" t="s">
        <v>192</v>
      </c>
      <c r="E1696" s="28">
        <v>10871480</v>
      </c>
    </row>
    <row r="1697" spans="1:5" x14ac:dyDescent="0.2">
      <c r="A1697" s="25">
        <v>2021</v>
      </c>
      <c r="B1697" s="26" t="s">
        <v>111</v>
      </c>
      <c r="C1697" s="27" t="s">
        <v>190</v>
      </c>
      <c r="D1697" s="27" t="s">
        <v>193</v>
      </c>
      <c r="E1697" s="28">
        <v>13986006</v>
      </c>
    </row>
    <row r="1698" spans="1:5" x14ac:dyDescent="0.2">
      <c r="A1698" s="25">
        <v>2021</v>
      </c>
      <c r="B1698" s="26" t="s">
        <v>111</v>
      </c>
      <c r="C1698" s="27" t="s">
        <v>190</v>
      </c>
      <c r="D1698" s="27" t="s">
        <v>205</v>
      </c>
      <c r="E1698" s="28">
        <v>35330407</v>
      </c>
    </row>
    <row r="1699" spans="1:5" x14ac:dyDescent="0.2">
      <c r="A1699" s="25">
        <v>2021</v>
      </c>
      <c r="B1699" s="26" t="s">
        <v>111</v>
      </c>
      <c r="C1699" s="27" t="s">
        <v>190</v>
      </c>
      <c r="D1699" s="27" t="s">
        <v>206</v>
      </c>
      <c r="E1699" s="28">
        <v>10654</v>
      </c>
    </row>
    <row r="1700" spans="1:5" x14ac:dyDescent="0.2">
      <c r="A1700" s="25">
        <v>2021</v>
      </c>
      <c r="B1700" s="26" t="s">
        <v>111</v>
      </c>
      <c r="C1700" s="27" t="s">
        <v>190</v>
      </c>
      <c r="D1700" s="27" t="s">
        <v>194</v>
      </c>
      <c r="E1700" s="28">
        <v>6637</v>
      </c>
    </row>
    <row r="1701" spans="1:5" x14ac:dyDescent="0.2">
      <c r="A1701" s="25">
        <v>2021</v>
      </c>
      <c r="B1701" s="26" t="s">
        <v>111</v>
      </c>
      <c r="C1701" s="27" t="s">
        <v>190</v>
      </c>
      <c r="D1701" s="27" t="s">
        <v>195</v>
      </c>
      <c r="E1701" s="28">
        <v>103066</v>
      </c>
    </row>
    <row r="1702" spans="1:5" x14ac:dyDescent="0.2">
      <c r="A1702" s="25">
        <v>2021</v>
      </c>
      <c r="B1702" s="26" t="s">
        <v>111</v>
      </c>
      <c r="C1702" s="27" t="s">
        <v>190</v>
      </c>
      <c r="D1702" s="27" t="s">
        <v>196</v>
      </c>
      <c r="E1702" s="28">
        <v>338576</v>
      </c>
    </row>
    <row r="1703" spans="1:5" x14ac:dyDescent="0.2">
      <c r="A1703" s="25">
        <v>2021</v>
      </c>
      <c r="B1703" s="26" t="s">
        <v>111</v>
      </c>
      <c r="C1703" s="27" t="s">
        <v>190</v>
      </c>
      <c r="D1703" s="27" t="s">
        <v>197</v>
      </c>
      <c r="E1703" s="28">
        <v>82346</v>
      </c>
    </row>
    <row r="1704" spans="1:5" x14ac:dyDescent="0.2">
      <c r="A1704" s="25">
        <v>2021</v>
      </c>
      <c r="B1704" s="26" t="s">
        <v>111</v>
      </c>
      <c r="C1704" s="27" t="s">
        <v>190</v>
      </c>
      <c r="D1704" s="27" t="s">
        <v>198</v>
      </c>
      <c r="E1704" s="28">
        <v>28186</v>
      </c>
    </row>
    <row r="1705" spans="1:5" x14ac:dyDescent="0.2">
      <c r="A1705" s="25">
        <v>2021</v>
      </c>
      <c r="B1705" s="26" t="s">
        <v>111</v>
      </c>
      <c r="C1705" s="27" t="s">
        <v>190</v>
      </c>
      <c r="D1705" s="27" t="s">
        <v>199</v>
      </c>
      <c r="E1705" s="28">
        <v>617346</v>
      </c>
    </row>
    <row r="1706" spans="1:5" x14ac:dyDescent="0.2">
      <c r="A1706" s="25">
        <v>2021</v>
      </c>
      <c r="B1706" s="26" t="s">
        <v>111</v>
      </c>
      <c r="C1706" s="27" t="s">
        <v>200</v>
      </c>
      <c r="D1706" s="27" t="s">
        <v>183</v>
      </c>
      <c r="E1706" s="28">
        <v>2250729</v>
      </c>
    </row>
    <row r="1707" spans="1:5" x14ac:dyDescent="0.2">
      <c r="A1707" s="25">
        <v>2021</v>
      </c>
      <c r="B1707" s="26" t="s">
        <v>111</v>
      </c>
      <c r="C1707" s="27" t="s">
        <v>200</v>
      </c>
      <c r="D1707" s="27" t="s">
        <v>191</v>
      </c>
      <c r="E1707" s="28">
        <v>425015</v>
      </c>
    </row>
    <row r="1708" spans="1:5" x14ac:dyDescent="0.2">
      <c r="A1708" s="25">
        <v>2021</v>
      </c>
      <c r="B1708" s="26" t="s">
        <v>111</v>
      </c>
      <c r="C1708" s="27" t="s">
        <v>200</v>
      </c>
      <c r="D1708" s="27" t="s">
        <v>193</v>
      </c>
      <c r="E1708" s="28">
        <v>1172506</v>
      </c>
    </row>
    <row r="1709" spans="1:5" x14ac:dyDescent="0.2">
      <c r="A1709" s="25">
        <v>2021</v>
      </c>
      <c r="B1709" s="26" t="s">
        <v>111</v>
      </c>
      <c r="C1709" s="27" t="s">
        <v>200</v>
      </c>
      <c r="D1709" s="27" t="s">
        <v>206</v>
      </c>
      <c r="E1709" s="28">
        <v>10654</v>
      </c>
    </row>
    <row r="1710" spans="1:5" x14ac:dyDescent="0.2">
      <c r="A1710" s="25">
        <v>2021</v>
      </c>
      <c r="B1710" s="26" t="s">
        <v>111</v>
      </c>
      <c r="C1710" s="27" t="s">
        <v>200</v>
      </c>
      <c r="D1710" s="27" t="s">
        <v>194</v>
      </c>
      <c r="E1710" s="28">
        <v>6637</v>
      </c>
    </row>
    <row r="1711" spans="1:5" x14ac:dyDescent="0.2">
      <c r="A1711" s="25">
        <v>2021</v>
      </c>
      <c r="B1711" s="26" t="s">
        <v>111</v>
      </c>
      <c r="C1711" s="27" t="s">
        <v>200</v>
      </c>
      <c r="D1711" s="27" t="s">
        <v>195</v>
      </c>
      <c r="E1711" s="28">
        <v>1949</v>
      </c>
    </row>
    <row r="1712" spans="1:5" x14ac:dyDescent="0.2">
      <c r="A1712" s="25">
        <v>2021</v>
      </c>
      <c r="B1712" s="26" t="s">
        <v>111</v>
      </c>
      <c r="C1712" s="27" t="s">
        <v>200</v>
      </c>
      <c r="D1712" s="27" t="s">
        <v>196</v>
      </c>
      <c r="E1712" s="28">
        <v>5833</v>
      </c>
    </row>
    <row r="1713" spans="1:5" x14ac:dyDescent="0.2">
      <c r="A1713" s="25">
        <v>2021</v>
      </c>
      <c r="B1713" s="26" t="s">
        <v>111</v>
      </c>
      <c r="C1713" s="27" t="s">
        <v>200</v>
      </c>
      <c r="D1713" s="27" t="s">
        <v>197</v>
      </c>
      <c r="E1713" s="28">
        <v>10789</v>
      </c>
    </row>
    <row r="1714" spans="1:5" x14ac:dyDescent="0.2">
      <c r="A1714" s="25">
        <v>2021</v>
      </c>
      <c r="B1714" s="26" t="s">
        <v>111</v>
      </c>
      <c r="C1714" s="27" t="s">
        <v>200</v>
      </c>
      <c r="D1714" s="27" t="s">
        <v>199</v>
      </c>
      <c r="E1714" s="28">
        <v>617346</v>
      </c>
    </row>
    <row r="1715" spans="1:5" x14ac:dyDescent="0.2">
      <c r="A1715" s="25">
        <v>2021</v>
      </c>
      <c r="B1715" s="26" t="s">
        <v>111</v>
      </c>
      <c r="C1715" s="27" t="s">
        <v>201</v>
      </c>
      <c r="D1715" s="27" t="s">
        <v>183</v>
      </c>
      <c r="E1715" s="28">
        <v>200715</v>
      </c>
    </row>
    <row r="1716" spans="1:5" x14ac:dyDescent="0.2">
      <c r="A1716" s="25">
        <v>2021</v>
      </c>
      <c r="B1716" s="26" t="s">
        <v>111</v>
      </c>
      <c r="C1716" s="27" t="s">
        <v>201</v>
      </c>
      <c r="D1716" s="27" t="s">
        <v>191</v>
      </c>
      <c r="E1716" s="28">
        <v>0</v>
      </c>
    </row>
    <row r="1717" spans="1:5" x14ac:dyDescent="0.2">
      <c r="A1717" s="25">
        <v>2021</v>
      </c>
      <c r="B1717" s="26" t="s">
        <v>111</v>
      </c>
      <c r="C1717" s="27" t="s">
        <v>201</v>
      </c>
      <c r="D1717" s="27" t="s">
        <v>193</v>
      </c>
      <c r="E1717" s="28">
        <v>196432</v>
      </c>
    </row>
    <row r="1718" spans="1:5" x14ac:dyDescent="0.2">
      <c r="A1718" s="25">
        <v>2021</v>
      </c>
      <c r="B1718" s="26" t="s">
        <v>111</v>
      </c>
      <c r="C1718" s="27" t="s">
        <v>201</v>
      </c>
      <c r="D1718" s="27" t="s">
        <v>195</v>
      </c>
      <c r="E1718" s="28">
        <v>0</v>
      </c>
    </row>
    <row r="1719" spans="1:5" x14ac:dyDescent="0.2">
      <c r="A1719" s="25">
        <v>2021</v>
      </c>
      <c r="B1719" s="26" t="s">
        <v>111</v>
      </c>
      <c r="C1719" s="27" t="s">
        <v>201</v>
      </c>
      <c r="D1719" s="27" t="s">
        <v>196</v>
      </c>
      <c r="E1719" s="28">
        <v>4283</v>
      </c>
    </row>
    <row r="1720" spans="1:5" x14ac:dyDescent="0.2">
      <c r="A1720" s="25">
        <v>2021</v>
      </c>
      <c r="B1720" s="26" t="s">
        <v>111</v>
      </c>
      <c r="C1720" s="27" t="s">
        <v>203</v>
      </c>
      <c r="D1720" s="27" t="s">
        <v>183</v>
      </c>
      <c r="E1720" s="28">
        <v>1385250</v>
      </c>
    </row>
    <row r="1721" spans="1:5" x14ac:dyDescent="0.2">
      <c r="A1721" s="25">
        <v>2021</v>
      </c>
      <c r="B1721" s="26" t="s">
        <v>111</v>
      </c>
      <c r="C1721" s="27" t="s">
        <v>203</v>
      </c>
      <c r="D1721" s="27" t="s">
        <v>192</v>
      </c>
      <c r="E1721" s="28">
        <v>941522</v>
      </c>
    </row>
    <row r="1722" spans="1:5" x14ac:dyDescent="0.2">
      <c r="A1722" s="25">
        <v>2021</v>
      </c>
      <c r="B1722" s="26" t="s">
        <v>111</v>
      </c>
      <c r="C1722" s="27" t="s">
        <v>203</v>
      </c>
      <c r="D1722" s="27" t="s">
        <v>193</v>
      </c>
      <c r="E1722" s="28">
        <v>17833</v>
      </c>
    </row>
    <row r="1723" spans="1:5" x14ac:dyDescent="0.2">
      <c r="A1723" s="25">
        <v>2021</v>
      </c>
      <c r="B1723" s="26" t="s">
        <v>111</v>
      </c>
      <c r="C1723" s="27" t="s">
        <v>203</v>
      </c>
      <c r="D1723" s="27" t="s">
        <v>195</v>
      </c>
      <c r="E1723" s="28">
        <v>344</v>
      </c>
    </row>
    <row r="1724" spans="1:5" x14ac:dyDescent="0.2">
      <c r="A1724" s="25">
        <v>2021</v>
      </c>
      <c r="B1724" s="26" t="s">
        <v>111</v>
      </c>
      <c r="C1724" s="27" t="s">
        <v>203</v>
      </c>
      <c r="D1724" s="27" t="s">
        <v>196</v>
      </c>
      <c r="E1724" s="28">
        <v>325808</v>
      </c>
    </row>
    <row r="1725" spans="1:5" x14ac:dyDescent="0.2">
      <c r="A1725" s="25">
        <v>2021</v>
      </c>
      <c r="B1725" s="26" t="s">
        <v>111</v>
      </c>
      <c r="C1725" s="27" t="s">
        <v>203</v>
      </c>
      <c r="D1725" s="27" t="s">
        <v>197</v>
      </c>
      <c r="E1725" s="28">
        <v>71557</v>
      </c>
    </row>
    <row r="1726" spans="1:5" x14ac:dyDescent="0.2">
      <c r="A1726" s="25">
        <v>2021</v>
      </c>
      <c r="B1726" s="26" t="s">
        <v>111</v>
      </c>
      <c r="C1726" s="27" t="s">
        <v>203</v>
      </c>
      <c r="D1726" s="27" t="s">
        <v>198</v>
      </c>
      <c r="E1726" s="28">
        <v>28186</v>
      </c>
    </row>
    <row r="1727" spans="1:5" x14ac:dyDescent="0.2">
      <c r="A1727" s="25">
        <v>2021</v>
      </c>
      <c r="B1727" s="26" t="s">
        <v>111</v>
      </c>
      <c r="C1727" s="27" t="s">
        <v>204</v>
      </c>
      <c r="D1727" s="27" t="s">
        <v>183</v>
      </c>
      <c r="E1727" s="28">
        <v>75220515</v>
      </c>
    </row>
    <row r="1728" spans="1:5" x14ac:dyDescent="0.2">
      <c r="A1728" s="25">
        <v>2021</v>
      </c>
      <c r="B1728" s="26" t="s">
        <v>111</v>
      </c>
      <c r="C1728" s="27" t="s">
        <v>204</v>
      </c>
      <c r="D1728" s="27" t="s">
        <v>191</v>
      </c>
      <c r="E1728" s="28">
        <v>17834781</v>
      </c>
    </row>
    <row r="1729" spans="1:5" x14ac:dyDescent="0.2">
      <c r="A1729" s="25">
        <v>2021</v>
      </c>
      <c r="B1729" s="26" t="s">
        <v>111</v>
      </c>
      <c r="C1729" s="27" t="s">
        <v>204</v>
      </c>
      <c r="D1729" s="27" t="s">
        <v>207</v>
      </c>
      <c r="E1729" s="28">
        <v>-577291</v>
      </c>
    </row>
    <row r="1730" spans="1:5" x14ac:dyDescent="0.2">
      <c r="A1730" s="25">
        <v>2021</v>
      </c>
      <c r="B1730" s="26" t="s">
        <v>111</v>
      </c>
      <c r="C1730" s="27" t="s">
        <v>204</v>
      </c>
      <c r="D1730" s="27" t="s">
        <v>192</v>
      </c>
      <c r="E1730" s="28">
        <v>9929958</v>
      </c>
    </row>
    <row r="1731" spans="1:5" x14ac:dyDescent="0.2">
      <c r="A1731" s="25">
        <v>2021</v>
      </c>
      <c r="B1731" s="26" t="s">
        <v>111</v>
      </c>
      <c r="C1731" s="27" t="s">
        <v>204</v>
      </c>
      <c r="D1731" s="27" t="s">
        <v>193</v>
      </c>
      <c r="E1731" s="28">
        <v>12599235</v>
      </c>
    </row>
    <row r="1732" spans="1:5" x14ac:dyDescent="0.2">
      <c r="A1732" s="25">
        <v>2021</v>
      </c>
      <c r="B1732" s="26" t="s">
        <v>111</v>
      </c>
      <c r="C1732" s="27" t="s">
        <v>204</v>
      </c>
      <c r="D1732" s="27" t="s">
        <v>205</v>
      </c>
      <c r="E1732" s="28">
        <v>35330407</v>
      </c>
    </row>
    <row r="1733" spans="1:5" x14ac:dyDescent="0.2">
      <c r="A1733" s="25">
        <v>2021</v>
      </c>
      <c r="B1733" s="26" t="s">
        <v>111</v>
      </c>
      <c r="C1733" s="27" t="s">
        <v>204</v>
      </c>
      <c r="D1733" s="27" t="s">
        <v>195</v>
      </c>
      <c r="E1733" s="28">
        <v>100773</v>
      </c>
    </row>
    <row r="1734" spans="1:5" x14ac:dyDescent="0.2">
      <c r="A1734" s="25">
        <v>2021</v>
      </c>
      <c r="B1734" s="26" t="s">
        <v>111</v>
      </c>
      <c r="C1734" s="27" t="s">
        <v>204</v>
      </c>
      <c r="D1734" s="27" t="s">
        <v>196</v>
      </c>
      <c r="E1734" s="28">
        <v>2652</v>
      </c>
    </row>
    <row r="1735" spans="1:5" x14ac:dyDescent="0.2">
      <c r="A1735" s="25">
        <v>2021</v>
      </c>
      <c r="B1735" s="26" t="s">
        <v>111</v>
      </c>
      <c r="C1735" s="27" t="s">
        <v>204</v>
      </c>
      <c r="D1735" s="27" t="s">
        <v>197</v>
      </c>
      <c r="E1735" s="28">
        <v>0</v>
      </c>
    </row>
    <row r="1736" spans="1:5" x14ac:dyDescent="0.2">
      <c r="A1736" s="25">
        <v>2021</v>
      </c>
      <c r="B1736" s="26" t="s">
        <v>111</v>
      </c>
      <c r="C1736" s="27" t="s">
        <v>204</v>
      </c>
      <c r="D1736" s="27" t="s">
        <v>198</v>
      </c>
      <c r="E1736" s="28">
        <v>0</v>
      </c>
    </row>
    <row r="1737" spans="1:5" x14ac:dyDescent="0.2">
      <c r="A1737" s="25">
        <v>2021</v>
      </c>
      <c r="B1737" s="26" t="s">
        <v>114</v>
      </c>
      <c r="C1737" s="27" t="s">
        <v>190</v>
      </c>
      <c r="D1737" s="27" t="s">
        <v>183</v>
      </c>
      <c r="E1737" s="28">
        <v>481844256</v>
      </c>
    </row>
    <row r="1738" spans="1:5" x14ac:dyDescent="0.2">
      <c r="A1738" s="25">
        <v>2021</v>
      </c>
      <c r="B1738" s="26" t="s">
        <v>114</v>
      </c>
      <c r="C1738" s="27" t="s">
        <v>190</v>
      </c>
      <c r="D1738" s="27" t="s">
        <v>191</v>
      </c>
      <c r="E1738" s="28">
        <v>88818139</v>
      </c>
    </row>
    <row r="1739" spans="1:5" x14ac:dyDescent="0.2">
      <c r="A1739" s="25">
        <v>2021</v>
      </c>
      <c r="B1739" s="26" t="s">
        <v>114</v>
      </c>
      <c r="C1739" s="27" t="s">
        <v>190</v>
      </c>
      <c r="D1739" s="27" t="s">
        <v>192</v>
      </c>
      <c r="E1739" s="28">
        <v>1082469</v>
      </c>
    </row>
    <row r="1740" spans="1:5" x14ac:dyDescent="0.2">
      <c r="A1740" s="25">
        <v>2021</v>
      </c>
      <c r="B1740" s="26" t="s">
        <v>114</v>
      </c>
      <c r="C1740" s="27" t="s">
        <v>190</v>
      </c>
      <c r="D1740" s="27" t="s">
        <v>193</v>
      </c>
      <c r="E1740" s="28">
        <v>233120825</v>
      </c>
    </row>
    <row r="1741" spans="1:5" x14ac:dyDescent="0.2">
      <c r="A1741" s="25">
        <v>2021</v>
      </c>
      <c r="B1741" s="26" t="s">
        <v>114</v>
      </c>
      <c r="C1741" s="27" t="s">
        <v>190</v>
      </c>
      <c r="D1741" s="27" t="s">
        <v>205</v>
      </c>
      <c r="E1741" s="28">
        <v>40211257</v>
      </c>
    </row>
    <row r="1742" spans="1:5" x14ac:dyDescent="0.2">
      <c r="A1742" s="25">
        <v>2021</v>
      </c>
      <c r="B1742" s="26" t="s">
        <v>114</v>
      </c>
      <c r="C1742" s="27" t="s">
        <v>190</v>
      </c>
      <c r="D1742" s="27" t="s">
        <v>206</v>
      </c>
      <c r="E1742" s="28">
        <v>2217666</v>
      </c>
    </row>
    <row r="1743" spans="1:5" x14ac:dyDescent="0.2">
      <c r="A1743" s="25">
        <v>2021</v>
      </c>
      <c r="B1743" s="26" t="s">
        <v>114</v>
      </c>
      <c r="C1743" s="27" t="s">
        <v>190</v>
      </c>
      <c r="D1743" s="27" t="s">
        <v>194</v>
      </c>
      <c r="E1743" s="28">
        <v>419549</v>
      </c>
    </row>
    <row r="1744" spans="1:5" x14ac:dyDescent="0.2">
      <c r="A1744" s="25">
        <v>2021</v>
      </c>
      <c r="B1744" s="26" t="s">
        <v>114</v>
      </c>
      <c r="C1744" s="27" t="s">
        <v>190</v>
      </c>
      <c r="D1744" s="27" t="s">
        <v>195</v>
      </c>
      <c r="E1744" s="28">
        <v>297630</v>
      </c>
    </row>
    <row r="1745" spans="1:5" x14ac:dyDescent="0.2">
      <c r="A1745" s="25">
        <v>2021</v>
      </c>
      <c r="B1745" s="26" t="s">
        <v>114</v>
      </c>
      <c r="C1745" s="27" t="s">
        <v>190</v>
      </c>
      <c r="D1745" s="27" t="s">
        <v>196</v>
      </c>
      <c r="E1745" s="28">
        <v>14921097</v>
      </c>
    </row>
    <row r="1746" spans="1:5" x14ac:dyDescent="0.2">
      <c r="A1746" s="25">
        <v>2021</v>
      </c>
      <c r="B1746" s="26" t="s">
        <v>114</v>
      </c>
      <c r="C1746" s="27" t="s">
        <v>190</v>
      </c>
      <c r="D1746" s="27" t="s">
        <v>197</v>
      </c>
      <c r="E1746" s="28">
        <v>342069</v>
      </c>
    </row>
    <row r="1747" spans="1:5" x14ac:dyDescent="0.2">
      <c r="A1747" s="25">
        <v>2021</v>
      </c>
      <c r="B1747" s="26" t="s">
        <v>114</v>
      </c>
      <c r="C1747" s="27" t="s">
        <v>190</v>
      </c>
      <c r="D1747" s="27" t="s">
        <v>198</v>
      </c>
      <c r="E1747" s="28">
        <v>99474216</v>
      </c>
    </row>
    <row r="1748" spans="1:5" x14ac:dyDescent="0.2">
      <c r="A1748" s="25">
        <v>2021</v>
      </c>
      <c r="B1748" s="26" t="s">
        <v>114</v>
      </c>
      <c r="C1748" s="27" t="s">
        <v>190</v>
      </c>
      <c r="D1748" s="27" t="s">
        <v>199</v>
      </c>
      <c r="E1748" s="28">
        <v>939340</v>
      </c>
    </row>
    <row r="1749" spans="1:5" x14ac:dyDescent="0.2">
      <c r="A1749" s="25">
        <v>2021</v>
      </c>
      <c r="B1749" s="26" t="s">
        <v>114</v>
      </c>
      <c r="C1749" s="27" t="s">
        <v>200</v>
      </c>
      <c r="D1749" s="27" t="s">
        <v>183</v>
      </c>
      <c r="E1749" s="28">
        <v>41647327</v>
      </c>
    </row>
    <row r="1750" spans="1:5" x14ac:dyDescent="0.2">
      <c r="A1750" s="25">
        <v>2021</v>
      </c>
      <c r="B1750" s="26" t="s">
        <v>114</v>
      </c>
      <c r="C1750" s="27" t="s">
        <v>200</v>
      </c>
      <c r="D1750" s="27" t="s">
        <v>193</v>
      </c>
      <c r="E1750" s="28">
        <v>39488773</v>
      </c>
    </row>
    <row r="1751" spans="1:5" x14ac:dyDescent="0.2">
      <c r="A1751" s="25">
        <v>2021</v>
      </c>
      <c r="B1751" s="26" t="s">
        <v>114</v>
      </c>
      <c r="C1751" s="27" t="s">
        <v>200</v>
      </c>
      <c r="D1751" s="27" t="s">
        <v>206</v>
      </c>
      <c r="E1751" s="28">
        <v>800568</v>
      </c>
    </row>
    <row r="1752" spans="1:5" x14ac:dyDescent="0.2">
      <c r="A1752" s="25">
        <v>2021</v>
      </c>
      <c r="B1752" s="26" t="s">
        <v>114</v>
      </c>
      <c r="C1752" s="27" t="s">
        <v>200</v>
      </c>
      <c r="D1752" s="27" t="s">
        <v>194</v>
      </c>
      <c r="E1752" s="28">
        <v>400899</v>
      </c>
    </row>
    <row r="1753" spans="1:5" x14ac:dyDescent="0.2">
      <c r="A1753" s="25">
        <v>2021</v>
      </c>
      <c r="B1753" s="26" t="s">
        <v>114</v>
      </c>
      <c r="C1753" s="27" t="s">
        <v>200</v>
      </c>
      <c r="D1753" s="27" t="s">
        <v>195</v>
      </c>
      <c r="E1753" s="28">
        <v>97655</v>
      </c>
    </row>
    <row r="1754" spans="1:5" x14ac:dyDescent="0.2">
      <c r="A1754" s="25">
        <v>2021</v>
      </c>
      <c r="B1754" s="26" t="s">
        <v>114</v>
      </c>
      <c r="C1754" s="27" t="s">
        <v>200</v>
      </c>
      <c r="D1754" s="27" t="s">
        <v>196</v>
      </c>
      <c r="E1754" s="28">
        <v>195</v>
      </c>
    </row>
    <row r="1755" spans="1:5" x14ac:dyDescent="0.2">
      <c r="A1755" s="25">
        <v>2021</v>
      </c>
      <c r="B1755" s="26" t="s">
        <v>114</v>
      </c>
      <c r="C1755" s="27" t="s">
        <v>200</v>
      </c>
      <c r="D1755" s="27" t="s">
        <v>197</v>
      </c>
      <c r="E1755" s="28">
        <v>89207</v>
      </c>
    </row>
    <row r="1756" spans="1:5" x14ac:dyDescent="0.2">
      <c r="A1756" s="25">
        <v>2021</v>
      </c>
      <c r="B1756" s="26" t="s">
        <v>114</v>
      </c>
      <c r="C1756" s="27" t="s">
        <v>200</v>
      </c>
      <c r="D1756" s="27" t="s">
        <v>198</v>
      </c>
      <c r="E1756" s="28">
        <v>3674</v>
      </c>
    </row>
    <row r="1757" spans="1:5" x14ac:dyDescent="0.2">
      <c r="A1757" s="25">
        <v>2021</v>
      </c>
      <c r="B1757" s="26" t="s">
        <v>114</v>
      </c>
      <c r="C1757" s="27" t="s">
        <v>200</v>
      </c>
      <c r="D1757" s="27" t="s">
        <v>199</v>
      </c>
      <c r="E1757" s="28">
        <v>766356</v>
      </c>
    </row>
    <row r="1758" spans="1:5" x14ac:dyDescent="0.2">
      <c r="A1758" s="25">
        <v>2021</v>
      </c>
      <c r="B1758" s="26" t="s">
        <v>114</v>
      </c>
      <c r="C1758" s="27" t="s">
        <v>201</v>
      </c>
      <c r="D1758" s="27" t="s">
        <v>183</v>
      </c>
      <c r="E1758" s="28">
        <v>645140</v>
      </c>
    </row>
    <row r="1759" spans="1:5" x14ac:dyDescent="0.2">
      <c r="A1759" s="25">
        <v>2021</v>
      </c>
      <c r="B1759" s="26" t="s">
        <v>114</v>
      </c>
      <c r="C1759" s="27" t="s">
        <v>201</v>
      </c>
      <c r="D1759" s="27" t="s">
        <v>192</v>
      </c>
      <c r="E1759" s="28">
        <v>768</v>
      </c>
    </row>
    <row r="1760" spans="1:5" x14ac:dyDescent="0.2">
      <c r="A1760" s="25">
        <v>2021</v>
      </c>
      <c r="B1760" s="26" t="s">
        <v>114</v>
      </c>
      <c r="C1760" s="27" t="s">
        <v>201</v>
      </c>
      <c r="D1760" s="27" t="s">
        <v>193</v>
      </c>
      <c r="E1760" s="28">
        <v>591098</v>
      </c>
    </row>
    <row r="1761" spans="1:5" x14ac:dyDescent="0.2">
      <c r="A1761" s="25">
        <v>2021</v>
      </c>
      <c r="B1761" s="26" t="s">
        <v>114</v>
      </c>
      <c r="C1761" s="27" t="s">
        <v>201</v>
      </c>
      <c r="D1761" s="27" t="s">
        <v>195</v>
      </c>
      <c r="E1761" s="28">
        <v>385</v>
      </c>
    </row>
    <row r="1762" spans="1:5" x14ac:dyDescent="0.2">
      <c r="A1762" s="25">
        <v>2021</v>
      </c>
      <c r="B1762" s="26" t="s">
        <v>114</v>
      </c>
      <c r="C1762" s="27" t="s">
        <v>201</v>
      </c>
      <c r="D1762" s="27" t="s">
        <v>196</v>
      </c>
      <c r="E1762" s="28">
        <v>2438</v>
      </c>
    </row>
    <row r="1763" spans="1:5" x14ac:dyDescent="0.2">
      <c r="A1763" s="25">
        <v>2021</v>
      </c>
      <c r="B1763" s="26" t="s">
        <v>114</v>
      </c>
      <c r="C1763" s="27" t="s">
        <v>201</v>
      </c>
      <c r="D1763" s="27" t="s">
        <v>197</v>
      </c>
      <c r="E1763" s="28">
        <v>0</v>
      </c>
    </row>
    <row r="1764" spans="1:5" x14ac:dyDescent="0.2">
      <c r="A1764" s="25">
        <v>2021</v>
      </c>
      <c r="B1764" s="26" t="s">
        <v>114</v>
      </c>
      <c r="C1764" s="27" t="s">
        <v>201</v>
      </c>
      <c r="D1764" s="27" t="s">
        <v>198</v>
      </c>
      <c r="E1764" s="28">
        <v>50450</v>
      </c>
    </row>
    <row r="1765" spans="1:5" x14ac:dyDescent="0.2">
      <c r="A1765" s="25">
        <v>2021</v>
      </c>
      <c r="B1765" s="26" t="s">
        <v>114</v>
      </c>
      <c r="C1765" s="27" t="s">
        <v>202</v>
      </c>
      <c r="D1765" s="27" t="s">
        <v>183</v>
      </c>
      <c r="E1765" s="28">
        <v>41676535</v>
      </c>
    </row>
    <row r="1766" spans="1:5" x14ac:dyDescent="0.2">
      <c r="A1766" s="25">
        <v>2021</v>
      </c>
      <c r="B1766" s="26" t="s">
        <v>114</v>
      </c>
      <c r="C1766" s="27" t="s">
        <v>202</v>
      </c>
      <c r="D1766" s="27" t="s">
        <v>193</v>
      </c>
      <c r="E1766" s="28">
        <v>40206543</v>
      </c>
    </row>
    <row r="1767" spans="1:5" x14ac:dyDescent="0.2">
      <c r="A1767" s="25">
        <v>2021</v>
      </c>
      <c r="B1767" s="26" t="s">
        <v>114</v>
      </c>
      <c r="C1767" s="27" t="s">
        <v>202</v>
      </c>
      <c r="D1767" s="27" t="s">
        <v>206</v>
      </c>
      <c r="E1767" s="28">
        <v>1417098</v>
      </c>
    </row>
    <row r="1768" spans="1:5" x14ac:dyDescent="0.2">
      <c r="A1768" s="25">
        <v>2021</v>
      </c>
      <c r="B1768" s="26" t="s">
        <v>114</v>
      </c>
      <c r="C1768" s="27" t="s">
        <v>202</v>
      </c>
      <c r="D1768" s="27" t="s">
        <v>194</v>
      </c>
      <c r="E1768" s="28">
        <v>52894</v>
      </c>
    </row>
    <row r="1769" spans="1:5" x14ac:dyDescent="0.2">
      <c r="A1769" s="25">
        <v>2021</v>
      </c>
      <c r="B1769" s="26" t="s">
        <v>114</v>
      </c>
      <c r="C1769" s="27" t="s">
        <v>203</v>
      </c>
      <c r="D1769" s="27" t="s">
        <v>183</v>
      </c>
      <c r="E1769" s="28">
        <v>317691419</v>
      </c>
    </row>
    <row r="1770" spans="1:5" x14ac:dyDescent="0.2">
      <c r="A1770" s="25">
        <v>2021</v>
      </c>
      <c r="B1770" s="26" t="s">
        <v>114</v>
      </c>
      <c r="C1770" s="27" t="s">
        <v>203</v>
      </c>
      <c r="D1770" s="27" t="s">
        <v>191</v>
      </c>
      <c r="E1770" s="28">
        <v>55110325</v>
      </c>
    </row>
    <row r="1771" spans="1:5" x14ac:dyDescent="0.2">
      <c r="A1771" s="25">
        <v>2021</v>
      </c>
      <c r="B1771" s="26" t="s">
        <v>114</v>
      </c>
      <c r="C1771" s="27" t="s">
        <v>203</v>
      </c>
      <c r="D1771" s="27" t="s">
        <v>192</v>
      </c>
      <c r="E1771" s="28">
        <v>36816</v>
      </c>
    </row>
    <row r="1772" spans="1:5" x14ac:dyDescent="0.2">
      <c r="A1772" s="25">
        <v>2021</v>
      </c>
      <c r="B1772" s="26" t="s">
        <v>114</v>
      </c>
      <c r="C1772" s="27" t="s">
        <v>203</v>
      </c>
      <c r="D1772" s="27" t="s">
        <v>193</v>
      </c>
      <c r="E1772" s="28">
        <v>107909590</v>
      </c>
    </row>
    <row r="1773" spans="1:5" x14ac:dyDescent="0.2">
      <c r="A1773" s="25">
        <v>2021</v>
      </c>
      <c r="B1773" s="26" t="s">
        <v>114</v>
      </c>
      <c r="C1773" s="27" t="s">
        <v>203</v>
      </c>
      <c r="D1773" s="27" t="s">
        <v>205</v>
      </c>
      <c r="E1773" s="28">
        <v>40211257</v>
      </c>
    </row>
    <row r="1774" spans="1:5" x14ac:dyDescent="0.2">
      <c r="A1774" s="25">
        <v>2021</v>
      </c>
      <c r="B1774" s="26" t="s">
        <v>114</v>
      </c>
      <c r="C1774" s="27" t="s">
        <v>203</v>
      </c>
      <c r="D1774" s="27" t="s">
        <v>194</v>
      </c>
      <c r="E1774" s="28">
        <v>-33010</v>
      </c>
    </row>
    <row r="1775" spans="1:5" x14ac:dyDescent="0.2">
      <c r="A1775" s="25">
        <v>2021</v>
      </c>
      <c r="B1775" s="26" t="s">
        <v>114</v>
      </c>
      <c r="C1775" s="27" t="s">
        <v>203</v>
      </c>
      <c r="D1775" s="27" t="s">
        <v>195</v>
      </c>
      <c r="E1775" s="28">
        <v>82497</v>
      </c>
    </row>
    <row r="1776" spans="1:5" x14ac:dyDescent="0.2">
      <c r="A1776" s="25">
        <v>2021</v>
      </c>
      <c r="B1776" s="26" t="s">
        <v>114</v>
      </c>
      <c r="C1776" s="27" t="s">
        <v>203</v>
      </c>
      <c r="D1776" s="27" t="s">
        <v>196</v>
      </c>
      <c r="E1776" s="28">
        <v>14903335</v>
      </c>
    </row>
    <row r="1777" spans="1:5" x14ac:dyDescent="0.2">
      <c r="A1777" s="25">
        <v>2021</v>
      </c>
      <c r="B1777" s="26" t="s">
        <v>114</v>
      </c>
      <c r="C1777" s="27" t="s">
        <v>203</v>
      </c>
      <c r="D1777" s="27" t="s">
        <v>197</v>
      </c>
      <c r="E1777" s="28">
        <v>252862</v>
      </c>
    </row>
    <row r="1778" spans="1:5" x14ac:dyDescent="0.2">
      <c r="A1778" s="25">
        <v>2021</v>
      </c>
      <c r="B1778" s="26" t="s">
        <v>114</v>
      </c>
      <c r="C1778" s="27" t="s">
        <v>203</v>
      </c>
      <c r="D1778" s="27" t="s">
        <v>198</v>
      </c>
      <c r="E1778" s="28">
        <v>99217747</v>
      </c>
    </row>
    <row r="1779" spans="1:5" x14ac:dyDescent="0.2">
      <c r="A1779" s="25">
        <v>2021</v>
      </c>
      <c r="B1779" s="26" t="s">
        <v>114</v>
      </c>
      <c r="C1779" s="27" t="s">
        <v>204</v>
      </c>
      <c r="D1779" s="27" t="s">
        <v>183</v>
      </c>
      <c r="E1779" s="28">
        <v>80183836</v>
      </c>
    </row>
    <row r="1780" spans="1:5" x14ac:dyDescent="0.2">
      <c r="A1780" s="25">
        <v>2021</v>
      </c>
      <c r="B1780" s="26" t="s">
        <v>114</v>
      </c>
      <c r="C1780" s="27" t="s">
        <v>204</v>
      </c>
      <c r="D1780" s="27" t="s">
        <v>191</v>
      </c>
      <c r="E1780" s="28">
        <v>33707815</v>
      </c>
    </row>
    <row r="1781" spans="1:5" x14ac:dyDescent="0.2">
      <c r="A1781" s="25">
        <v>2021</v>
      </c>
      <c r="B1781" s="26" t="s">
        <v>114</v>
      </c>
      <c r="C1781" s="27" t="s">
        <v>204</v>
      </c>
      <c r="D1781" s="27" t="s">
        <v>192</v>
      </c>
      <c r="E1781" s="28">
        <v>1044885</v>
      </c>
    </row>
    <row r="1782" spans="1:5" x14ac:dyDescent="0.2">
      <c r="A1782" s="25">
        <v>2021</v>
      </c>
      <c r="B1782" s="26" t="s">
        <v>114</v>
      </c>
      <c r="C1782" s="27" t="s">
        <v>204</v>
      </c>
      <c r="D1782" s="27" t="s">
        <v>193</v>
      </c>
      <c r="E1782" s="28">
        <v>44924821</v>
      </c>
    </row>
    <row r="1783" spans="1:5" x14ac:dyDescent="0.2">
      <c r="A1783" s="25">
        <v>2021</v>
      </c>
      <c r="B1783" s="26" t="s">
        <v>114</v>
      </c>
      <c r="C1783" s="27" t="s">
        <v>204</v>
      </c>
      <c r="D1783" s="27" t="s">
        <v>194</v>
      </c>
      <c r="E1783" s="28">
        <v>-1234</v>
      </c>
    </row>
    <row r="1784" spans="1:5" x14ac:dyDescent="0.2">
      <c r="A1784" s="25">
        <v>2021</v>
      </c>
      <c r="B1784" s="26" t="s">
        <v>114</v>
      </c>
      <c r="C1784" s="27" t="s">
        <v>204</v>
      </c>
      <c r="D1784" s="27" t="s">
        <v>195</v>
      </c>
      <c r="E1784" s="28">
        <v>117092</v>
      </c>
    </row>
    <row r="1785" spans="1:5" x14ac:dyDescent="0.2">
      <c r="A1785" s="25">
        <v>2021</v>
      </c>
      <c r="B1785" s="26" t="s">
        <v>114</v>
      </c>
      <c r="C1785" s="27" t="s">
        <v>204</v>
      </c>
      <c r="D1785" s="27" t="s">
        <v>196</v>
      </c>
      <c r="E1785" s="28">
        <v>15129</v>
      </c>
    </row>
    <row r="1786" spans="1:5" x14ac:dyDescent="0.2">
      <c r="A1786" s="25">
        <v>2021</v>
      </c>
      <c r="B1786" s="26" t="s">
        <v>114</v>
      </c>
      <c r="C1786" s="27" t="s">
        <v>204</v>
      </c>
      <c r="D1786" s="27" t="s">
        <v>197</v>
      </c>
      <c r="E1786" s="28">
        <v>0</v>
      </c>
    </row>
    <row r="1787" spans="1:5" x14ac:dyDescent="0.2">
      <c r="A1787" s="25">
        <v>2021</v>
      </c>
      <c r="B1787" s="26" t="s">
        <v>114</v>
      </c>
      <c r="C1787" s="27" t="s">
        <v>204</v>
      </c>
      <c r="D1787" s="27" t="s">
        <v>198</v>
      </c>
      <c r="E1787" s="28">
        <v>202345</v>
      </c>
    </row>
    <row r="1788" spans="1:5" x14ac:dyDescent="0.2">
      <c r="A1788" s="25">
        <v>2021</v>
      </c>
      <c r="B1788" s="26" t="s">
        <v>114</v>
      </c>
      <c r="C1788" s="27" t="s">
        <v>204</v>
      </c>
      <c r="D1788" s="27" t="s">
        <v>199</v>
      </c>
      <c r="E1788" s="28">
        <v>172984</v>
      </c>
    </row>
    <row r="1789" spans="1:5" x14ac:dyDescent="0.2">
      <c r="A1789" s="25">
        <v>2021</v>
      </c>
      <c r="B1789" s="26" t="s">
        <v>209</v>
      </c>
      <c r="C1789" s="27" t="s">
        <v>190</v>
      </c>
      <c r="D1789" s="27" t="s">
        <v>183</v>
      </c>
      <c r="E1789" s="28">
        <v>4109699390</v>
      </c>
    </row>
    <row r="1790" spans="1:5" x14ac:dyDescent="0.2">
      <c r="A1790" s="25">
        <v>2021</v>
      </c>
      <c r="B1790" s="26" t="s">
        <v>209</v>
      </c>
      <c r="C1790" s="27" t="s">
        <v>190</v>
      </c>
      <c r="D1790" s="27" t="s">
        <v>191</v>
      </c>
      <c r="E1790" s="28">
        <v>897998760</v>
      </c>
    </row>
    <row r="1791" spans="1:5" x14ac:dyDescent="0.2">
      <c r="A1791" s="25">
        <v>2021</v>
      </c>
      <c r="B1791" s="26" t="s">
        <v>209</v>
      </c>
      <c r="C1791" s="27" t="s">
        <v>190</v>
      </c>
      <c r="D1791" s="27" t="s">
        <v>208</v>
      </c>
      <c r="E1791" s="28">
        <v>15975127</v>
      </c>
    </row>
    <row r="1792" spans="1:5" x14ac:dyDescent="0.2">
      <c r="A1792" s="25">
        <v>2021</v>
      </c>
      <c r="B1792" s="26" t="s">
        <v>209</v>
      </c>
      <c r="C1792" s="27" t="s">
        <v>190</v>
      </c>
      <c r="D1792" s="27" t="s">
        <v>207</v>
      </c>
      <c r="E1792" s="28">
        <v>-5111684</v>
      </c>
    </row>
    <row r="1793" spans="1:5" x14ac:dyDescent="0.2">
      <c r="A1793" s="25">
        <v>2021</v>
      </c>
      <c r="B1793" s="26" t="s">
        <v>209</v>
      </c>
      <c r="C1793" s="27" t="s">
        <v>190</v>
      </c>
      <c r="D1793" s="27" t="s">
        <v>192</v>
      </c>
      <c r="E1793" s="28">
        <v>251584842</v>
      </c>
    </row>
    <row r="1794" spans="1:5" x14ac:dyDescent="0.2">
      <c r="A1794" s="25">
        <v>2021</v>
      </c>
      <c r="B1794" s="26" t="s">
        <v>209</v>
      </c>
      <c r="C1794" s="27" t="s">
        <v>190</v>
      </c>
      <c r="D1794" s="27" t="s">
        <v>193</v>
      </c>
      <c r="E1794" s="28">
        <v>1579189987</v>
      </c>
    </row>
    <row r="1795" spans="1:5" x14ac:dyDescent="0.2">
      <c r="A1795" s="25">
        <v>2021</v>
      </c>
      <c r="B1795" s="26" t="s">
        <v>209</v>
      </c>
      <c r="C1795" s="27" t="s">
        <v>190</v>
      </c>
      <c r="D1795" s="27" t="s">
        <v>205</v>
      </c>
      <c r="E1795" s="28">
        <v>779644595</v>
      </c>
    </row>
    <row r="1796" spans="1:5" x14ac:dyDescent="0.2">
      <c r="A1796" s="25">
        <v>2021</v>
      </c>
      <c r="B1796" s="26" t="s">
        <v>209</v>
      </c>
      <c r="C1796" s="27" t="s">
        <v>190</v>
      </c>
      <c r="D1796" s="27" t="s">
        <v>206</v>
      </c>
      <c r="E1796" s="28">
        <v>11397237</v>
      </c>
    </row>
    <row r="1797" spans="1:5" x14ac:dyDescent="0.2">
      <c r="A1797" s="25">
        <v>2021</v>
      </c>
      <c r="B1797" s="26" t="s">
        <v>209</v>
      </c>
      <c r="C1797" s="27" t="s">
        <v>190</v>
      </c>
      <c r="D1797" s="27" t="s">
        <v>194</v>
      </c>
      <c r="E1797" s="28">
        <v>12140066</v>
      </c>
    </row>
    <row r="1798" spans="1:5" x14ac:dyDescent="0.2">
      <c r="A1798" s="25">
        <v>2021</v>
      </c>
      <c r="B1798" s="26" t="s">
        <v>209</v>
      </c>
      <c r="C1798" s="27" t="s">
        <v>190</v>
      </c>
      <c r="D1798" s="27" t="s">
        <v>195</v>
      </c>
      <c r="E1798" s="28">
        <v>19173210</v>
      </c>
    </row>
    <row r="1799" spans="1:5" x14ac:dyDescent="0.2">
      <c r="A1799" s="25">
        <v>2021</v>
      </c>
      <c r="B1799" s="26" t="s">
        <v>209</v>
      </c>
      <c r="C1799" s="27" t="s">
        <v>190</v>
      </c>
      <c r="D1799" s="27" t="s">
        <v>196</v>
      </c>
      <c r="E1799" s="28">
        <v>115258248</v>
      </c>
    </row>
    <row r="1800" spans="1:5" x14ac:dyDescent="0.2">
      <c r="A1800" s="25">
        <v>2021</v>
      </c>
      <c r="B1800" s="26" t="s">
        <v>209</v>
      </c>
      <c r="C1800" s="27" t="s">
        <v>190</v>
      </c>
      <c r="D1800" s="27" t="s">
        <v>197</v>
      </c>
      <c r="E1800" s="28">
        <v>17789553</v>
      </c>
    </row>
    <row r="1801" spans="1:5" x14ac:dyDescent="0.2">
      <c r="A1801" s="25">
        <v>2021</v>
      </c>
      <c r="B1801" s="26" t="s">
        <v>209</v>
      </c>
      <c r="C1801" s="27" t="s">
        <v>190</v>
      </c>
      <c r="D1801" s="27" t="s">
        <v>198</v>
      </c>
      <c r="E1801" s="28">
        <v>378196775</v>
      </c>
    </row>
    <row r="1802" spans="1:5" x14ac:dyDescent="0.2">
      <c r="A1802" s="25">
        <v>2021</v>
      </c>
      <c r="B1802" s="26" t="s">
        <v>209</v>
      </c>
      <c r="C1802" s="27" t="s">
        <v>190</v>
      </c>
      <c r="D1802" s="27" t="s">
        <v>199</v>
      </c>
      <c r="E1802" s="28">
        <v>36462673</v>
      </c>
    </row>
    <row r="1803" spans="1:5" x14ac:dyDescent="0.2">
      <c r="A1803" s="25">
        <v>2021</v>
      </c>
      <c r="B1803" s="26" t="s">
        <v>209</v>
      </c>
      <c r="C1803" s="27" t="s">
        <v>200</v>
      </c>
      <c r="D1803" s="27" t="s">
        <v>183</v>
      </c>
      <c r="E1803" s="28">
        <v>139750192</v>
      </c>
    </row>
    <row r="1804" spans="1:5" x14ac:dyDescent="0.2">
      <c r="A1804" s="25">
        <v>2021</v>
      </c>
      <c r="B1804" s="26" t="s">
        <v>209</v>
      </c>
      <c r="C1804" s="27" t="s">
        <v>200</v>
      </c>
      <c r="D1804" s="27" t="s">
        <v>191</v>
      </c>
      <c r="E1804" s="28">
        <v>5278278</v>
      </c>
    </row>
    <row r="1805" spans="1:5" x14ac:dyDescent="0.2">
      <c r="A1805" s="25">
        <v>2021</v>
      </c>
      <c r="B1805" s="26" t="s">
        <v>209</v>
      </c>
      <c r="C1805" s="27" t="s">
        <v>200</v>
      </c>
      <c r="D1805" s="27" t="s">
        <v>192</v>
      </c>
      <c r="E1805" s="28">
        <v>936147</v>
      </c>
    </row>
    <row r="1806" spans="1:5" x14ac:dyDescent="0.2">
      <c r="A1806" s="25">
        <v>2021</v>
      </c>
      <c r="B1806" s="26" t="s">
        <v>209</v>
      </c>
      <c r="C1806" s="27" t="s">
        <v>200</v>
      </c>
      <c r="D1806" s="27" t="s">
        <v>193</v>
      </c>
      <c r="E1806" s="28">
        <v>95240305</v>
      </c>
    </row>
    <row r="1807" spans="1:5" x14ac:dyDescent="0.2">
      <c r="A1807" s="25">
        <v>2021</v>
      </c>
      <c r="B1807" s="26" t="s">
        <v>209</v>
      </c>
      <c r="C1807" s="27" t="s">
        <v>200</v>
      </c>
      <c r="D1807" s="27" t="s">
        <v>206</v>
      </c>
      <c r="E1807" s="28">
        <v>8093130</v>
      </c>
    </row>
    <row r="1808" spans="1:5" x14ac:dyDescent="0.2">
      <c r="A1808" s="25">
        <v>2021</v>
      </c>
      <c r="B1808" s="26" t="s">
        <v>209</v>
      </c>
      <c r="C1808" s="27" t="s">
        <v>200</v>
      </c>
      <c r="D1808" s="27" t="s">
        <v>194</v>
      </c>
      <c r="E1808" s="28">
        <v>3974797</v>
      </c>
    </row>
    <row r="1809" spans="1:5" x14ac:dyDescent="0.2">
      <c r="A1809" s="25">
        <v>2021</v>
      </c>
      <c r="B1809" s="26" t="s">
        <v>209</v>
      </c>
      <c r="C1809" s="27" t="s">
        <v>200</v>
      </c>
      <c r="D1809" s="27" t="s">
        <v>195</v>
      </c>
      <c r="E1809" s="28">
        <v>766545</v>
      </c>
    </row>
    <row r="1810" spans="1:5" x14ac:dyDescent="0.2">
      <c r="A1810" s="25">
        <v>2021</v>
      </c>
      <c r="B1810" s="26" t="s">
        <v>209</v>
      </c>
      <c r="C1810" s="27" t="s">
        <v>200</v>
      </c>
      <c r="D1810" s="27" t="s">
        <v>196</v>
      </c>
      <c r="E1810" s="28">
        <v>136542</v>
      </c>
    </row>
    <row r="1811" spans="1:5" x14ac:dyDescent="0.2">
      <c r="A1811" s="25">
        <v>2021</v>
      </c>
      <c r="B1811" s="26" t="s">
        <v>209</v>
      </c>
      <c r="C1811" s="27" t="s">
        <v>200</v>
      </c>
      <c r="D1811" s="27" t="s">
        <v>197</v>
      </c>
      <c r="E1811" s="28">
        <v>799607</v>
      </c>
    </row>
    <row r="1812" spans="1:5" x14ac:dyDescent="0.2">
      <c r="A1812" s="25">
        <v>2021</v>
      </c>
      <c r="B1812" s="26" t="s">
        <v>209</v>
      </c>
      <c r="C1812" s="27" t="s">
        <v>200</v>
      </c>
      <c r="D1812" s="27" t="s">
        <v>198</v>
      </c>
      <c r="E1812" s="28">
        <v>111661</v>
      </c>
    </row>
    <row r="1813" spans="1:5" x14ac:dyDescent="0.2">
      <c r="A1813" s="25">
        <v>2021</v>
      </c>
      <c r="B1813" s="26" t="s">
        <v>209</v>
      </c>
      <c r="C1813" s="27" t="s">
        <v>200</v>
      </c>
      <c r="D1813" s="27" t="s">
        <v>199</v>
      </c>
      <c r="E1813" s="28">
        <v>24413180</v>
      </c>
    </row>
    <row r="1814" spans="1:5" x14ac:dyDescent="0.2">
      <c r="A1814" s="25">
        <v>2021</v>
      </c>
      <c r="B1814" s="26" t="s">
        <v>209</v>
      </c>
      <c r="C1814" s="27" t="s">
        <v>201</v>
      </c>
      <c r="D1814" s="27" t="s">
        <v>183</v>
      </c>
      <c r="E1814" s="28">
        <v>12767912</v>
      </c>
    </row>
    <row r="1815" spans="1:5" x14ac:dyDescent="0.2">
      <c r="A1815" s="25">
        <v>2021</v>
      </c>
      <c r="B1815" s="26" t="s">
        <v>209</v>
      </c>
      <c r="C1815" s="27" t="s">
        <v>201</v>
      </c>
      <c r="D1815" s="27" t="s">
        <v>191</v>
      </c>
      <c r="E1815" s="28">
        <v>280500</v>
      </c>
    </row>
    <row r="1816" spans="1:5" x14ac:dyDescent="0.2">
      <c r="A1816" s="25">
        <v>2021</v>
      </c>
      <c r="B1816" s="26" t="s">
        <v>209</v>
      </c>
      <c r="C1816" s="27" t="s">
        <v>201</v>
      </c>
      <c r="D1816" s="27" t="s">
        <v>208</v>
      </c>
      <c r="E1816" s="28">
        <v>501703</v>
      </c>
    </row>
    <row r="1817" spans="1:5" x14ac:dyDescent="0.2">
      <c r="A1817" s="25">
        <v>2021</v>
      </c>
      <c r="B1817" s="26" t="s">
        <v>209</v>
      </c>
      <c r="C1817" s="27" t="s">
        <v>201</v>
      </c>
      <c r="D1817" s="27" t="s">
        <v>207</v>
      </c>
      <c r="E1817" s="28">
        <v>0</v>
      </c>
    </row>
    <row r="1818" spans="1:5" x14ac:dyDescent="0.2">
      <c r="A1818" s="25">
        <v>2021</v>
      </c>
      <c r="B1818" s="26" t="s">
        <v>209</v>
      </c>
      <c r="C1818" s="27" t="s">
        <v>201</v>
      </c>
      <c r="D1818" s="27" t="s">
        <v>192</v>
      </c>
      <c r="E1818" s="28">
        <v>257718</v>
      </c>
    </row>
    <row r="1819" spans="1:5" x14ac:dyDescent="0.2">
      <c r="A1819" s="25">
        <v>2021</v>
      </c>
      <c r="B1819" s="26" t="s">
        <v>209</v>
      </c>
      <c r="C1819" s="27" t="s">
        <v>201</v>
      </c>
      <c r="D1819" s="27" t="s">
        <v>193</v>
      </c>
      <c r="E1819" s="28">
        <v>7346295</v>
      </c>
    </row>
    <row r="1820" spans="1:5" x14ac:dyDescent="0.2">
      <c r="A1820" s="25">
        <v>2021</v>
      </c>
      <c r="B1820" s="26" t="s">
        <v>209</v>
      </c>
      <c r="C1820" s="27" t="s">
        <v>201</v>
      </c>
      <c r="D1820" s="27" t="s">
        <v>194</v>
      </c>
      <c r="E1820" s="28">
        <v>1208681</v>
      </c>
    </row>
    <row r="1821" spans="1:5" x14ac:dyDescent="0.2">
      <c r="A1821" s="25">
        <v>2021</v>
      </c>
      <c r="B1821" s="26" t="s">
        <v>209</v>
      </c>
      <c r="C1821" s="27" t="s">
        <v>201</v>
      </c>
      <c r="D1821" s="27" t="s">
        <v>195</v>
      </c>
      <c r="E1821" s="28">
        <v>98307</v>
      </c>
    </row>
    <row r="1822" spans="1:5" x14ac:dyDescent="0.2">
      <c r="A1822" s="25">
        <v>2021</v>
      </c>
      <c r="B1822" s="26" t="s">
        <v>209</v>
      </c>
      <c r="C1822" s="27" t="s">
        <v>201</v>
      </c>
      <c r="D1822" s="27" t="s">
        <v>196</v>
      </c>
      <c r="E1822" s="28">
        <v>598406</v>
      </c>
    </row>
    <row r="1823" spans="1:5" x14ac:dyDescent="0.2">
      <c r="A1823" s="25">
        <v>2021</v>
      </c>
      <c r="B1823" s="26" t="s">
        <v>209</v>
      </c>
      <c r="C1823" s="27" t="s">
        <v>201</v>
      </c>
      <c r="D1823" s="27" t="s">
        <v>197</v>
      </c>
      <c r="E1823" s="28">
        <v>2155752</v>
      </c>
    </row>
    <row r="1824" spans="1:5" x14ac:dyDescent="0.2">
      <c r="A1824" s="25">
        <v>2021</v>
      </c>
      <c r="B1824" s="26" t="s">
        <v>209</v>
      </c>
      <c r="C1824" s="27" t="s">
        <v>201</v>
      </c>
      <c r="D1824" s="27" t="s">
        <v>198</v>
      </c>
      <c r="E1824" s="28">
        <v>167787</v>
      </c>
    </row>
    <row r="1825" spans="1:5" x14ac:dyDescent="0.2">
      <c r="A1825" s="25">
        <v>2021</v>
      </c>
      <c r="B1825" s="26" t="s">
        <v>209</v>
      </c>
      <c r="C1825" s="27" t="s">
        <v>201</v>
      </c>
      <c r="D1825" s="27" t="s">
        <v>199</v>
      </c>
      <c r="E1825" s="28">
        <v>152762</v>
      </c>
    </row>
    <row r="1826" spans="1:5" x14ac:dyDescent="0.2">
      <c r="A1826" s="25">
        <v>2021</v>
      </c>
      <c r="B1826" s="26" t="s">
        <v>209</v>
      </c>
      <c r="C1826" s="27" t="s">
        <v>202</v>
      </c>
      <c r="D1826" s="27" t="s">
        <v>183</v>
      </c>
      <c r="E1826" s="28">
        <v>132882729</v>
      </c>
    </row>
    <row r="1827" spans="1:5" x14ac:dyDescent="0.2">
      <c r="A1827" s="25">
        <v>2021</v>
      </c>
      <c r="B1827" s="26" t="s">
        <v>209</v>
      </c>
      <c r="C1827" s="27" t="s">
        <v>202</v>
      </c>
      <c r="D1827" s="27" t="s">
        <v>191</v>
      </c>
      <c r="E1827" s="28">
        <v>10021151</v>
      </c>
    </row>
    <row r="1828" spans="1:5" x14ac:dyDescent="0.2">
      <c r="A1828" s="25">
        <v>2021</v>
      </c>
      <c r="B1828" s="26" t="s">
        <v>209</v>
      </c>
      <c r="C1828" s="27" t="s">
        <v>202</v>
      </c>
      <c r="D1828" s="27" t="s">
        <v>193</v>
      </c>
      <c r="E1828" s="28">
        <v>113081749</v>
      </c>
    </row>
    <row r="1829" spans="1:5" x14ac:dyDescent="0.2">
      <c r="A1829" s="25">
        <v>2021</v>
      </c>
      <c r="B1829" s="26" t="s">
        <v>209</v>
      </c>
      <c r="C1829" s="27" t="s">
        <v>202</v>
      </c>
      <c r="D1829" s="27" t="s">
        <v>206</v>
      </c>
      <c r="E1829" s="28">
        <v>3292429</v>
      </c>
    </row>
    <row r="1830" spans="1:5" x14ac:dyDescent="0.2">
      <c r="A1830" s="25">
        <v>2021</v>
      </c>
      <c r="B1830" s="26" t="s">
        <v>209</v>
      </c>
      <c r="C1830" s="27" t="s">
        <v>202</v>
      </c>
      <c r="D1830" s="27" t="s">
        <v>194</v>
      </c>
      <c r="E1830" s="28">
        <v>770324</v>
      </c>
    </row>
    <row r="1831" spans="1:5" x14ac:dyDescent="0.2">
      <c r="A1831" s="25">
        <v>2021</v>
      </c>
      <c r="B1831" s="26" t="s">
        <v>209</v>
      </c>
      <c r="C1831" s="27" t="s">
        <v>202</v>
      </c>
      <c r="D1831" s="27" t="s">
        <v>195</v>
      </c>
      <c r="E1831" s="28">
        <v>2696334</v>
      </c>
    </row>
    <row r="1832" spans="1:5" x14ac:dyDescent="0.2">
      <c r="A1832" s="25">
        <v>2021</v>
      </c>
      <c r="B1832" s="26" t="s">
        <v>209</v>
      </c>
      <c r="C1832" s="27" t="s">
        <v>202</v>
      </c>
      <c r="D1832" s="27" t="s">
        <v>196</v>
      </c>
      <c r="E1832" s="28">
        <v>7417</v>
      </c>
    </row>
    <row r="1833" spans="1:5" x14ac:dyDescent="0.2">
      <c r="A1833" s="25">
        <v>2021</v>
      </c>
      <c r="B1833" s="26" t="s">
        <v>209</v>
      </c>
      <c r="C1833" s="27" t="s">
        <v>202</v>
      </c>
      <c r="D1833" s="27" t="s">
        <v>197</v>
      </c>
      <c r="E1833" s="28">
        <v>974718</v>
      </c>
    </row>
    <row r="1834" spans="1:5" x14ac:dyDescent="0.2">
      <c r="A1834" s="25">
        <v>2021</v>
      </c>
      <c r="B1834" s="26" t="s">
        <v>209</v>
      </c>
      <c r="C1834" s="27" t="s">
        <v>202</v>
      </c>
      <c r="D1834" s="27" t="s">
        <v>199</v>
      </c>
      <c r="E1834" s="28">
        <v>2038607</v>
      </c>
    </row>
    <row r="1835" spans="1:5" x14ac:dyDescent="0.2">
      <c r="A1835" s="25">
        <v>2021</v>
      </c>
      <c r="B1835" s="26" t="s">
        <v>209</v>
      </c>
      <c r="C1835" s="27" t="s">
        <v>203</v>
      </c>
      <c r="D1835" s="27" t="s">
        <v>183</v>
      </c>
      <c r="E1835" s="28">
        <v>1612655156</v>
      </c>
    </row>
    <row r="1836" spans="1:5" x14ac:dyDescent="0.2">
      <c r="A1836" s="25">
        <v>2021</v>
      </c>
      <c r="B1836" s="26" t="s">
        <v>209</v>
      </c>
      <c r="C1836" s="27" t="s">
        <v>203</v>
      </c>
      <c r="D1836" s="27" t="s">
        <v>191</v>
      </c>
      <c r="E1836" s="28">
        <v>207614508</v>
      </c>
    </row>
    <row r="1837" spans="1:5" x14ac:dyDescent="0.2">
      <c r="A1837" s="25">
        <v>2021</v>
      </c>
      <c r="B1837" s="26" t="s">
        <v>209</v>
      </c>
      <c r="C1837" s="27" t="s">
        <v>203</v>
      </c>
      <c r="D1837" s="27" t="s">
        <v>208</v>
      </c>
      <c r="E1837" s="28">
        <v>14465992</v>
      </c>
    </row>
    <row r="1838" spans="1:5" x14ac:dyDescent="0.2">
      <c r="A1838" s="25">
        <v>2021</v>
      </c>
      <c r="B1838" s="26" t="s">
        <v>209</v>
      </c>
      <c r="C1838" s="27" t="s">
        <v>203</v>
      </c>
      <c r="D1838" s="27" t="s">
        <v>207</v>
      </c>
      <c r="E1838" s="28">
        <v>-1235403</v>
      </c>
    </row>
    <row r="1839" spans="1:5" x14ac:dyDescent="0.2">
      <c r="A1839" s="25">
        <v>2021</v>
      </c>
      <c r="B1839" s="26" t="s">
        <v>209</v>
      </c>
      <c r="C1839" s="27" t="s">
        <v>203</v>
      </c>
      <c r="D1839" s="27" t="s">
        <v>192</v>
      </c>
      <c r="E1839" s="28">
        <v>21702299</v>
      </c>
    </row>
    <row r="1840" spans="1:5" x14ac:dyDescent="0.2">
      <c r="A1840" s="25">
        <v>2021</v>
      </c>
      <c r="B1840" s="26" t="s">
        <v>209</v>
      </c>
      <c r="C1840" s="27" t="s">
        <v>203</v>
      </c>
      <c r="D1840" s="27" t="s">
        <v>193</v>
      </c>
      <c r="E1840" s="28">
        <v>586465050</v>
      </c>
    </row>
    <row r="1841" spans="1:5" x14ac:dyDescent="0.2">
      <c r="A1841" s="25">
        <v>2021</v>
      </c>
      <c r="B1841" s="26" t="s">
        <v>209</v>
      </c>
      <c r="C1841" s="27" t="s">
        <v>203</v>
      </c>
      <c r="D1841" s="27" t="s">
        <v>205</v>
      </c>
      <c r="E1841" s="28">
        <v>348961168</v>
      </c>
    </row>
    <row r="1842" spans="1:5" x14ac:dyDescent="0.2">
      <c r="A1842" s="25">
        <v>2021</v>
      </c>
      <c r="B1842" s="26" t="s">
        <v>209</v>
      </c>
      <c r="C1842" s="27" t="s">
        <v>203</v>
      </c>
      <c r="D1842" s="27" t="s">
        <v>206</v>
      </c>
      <c r="E1842" s="28">
        <v>0</v>
      </c>
    </row>
    <row r="1843" spans="1:5" x14ac:dyDescent="0.2">
      <c r="A1843" s="25">
        <v>2021</v>
      </c>
      <c r="B1843" s="26" t="s">
        <v>209</v>
      </c>
      <c r="C1843" s="27" t="s">
        <v>203</v>
      </c>
      <c r="D1843" s="27" t="s">
        <v>194</v>
      </c>
      <c r="E1843" s="28">
        <v>5678663</v>
      </c>
    </row>
    <row r="1844" spans="1:5" x14ac:dyDescent="0.2">
      <c r="A1844" s="25">
        <v>2021</v>
      </c>
      <c r="B1844" s="26" t="s">
        <v>209</v>
      </c>
      <c r="C1844" s="27" t="s">
        <v>203</v>
      </c>
      <c r="D1844" s="27" t="s">
        <v>195</v>
      </c>
      <c r="E1844" s="28">
        <v>1093719</v>
      </c>
    </row>
    <row r="1845" spans="1:5" x14ac:dyDescent="0.2">
      <c r="A1845" s="25">
        <v>2021</v>
      </c>
      <c r="B1845" s="26" t="s">
        <v>209</v>
      </c>
      <c r="C1845" s="27" t="s">
        <v>203</v>
      </c>
      <c r="D1845" s="27" t="s">
        <v>196</v>
      </c>
      <c r="E1845" s="28">
        <v>100604654</v>
      </c>
    </row>
    <row r="1846" spans="1:5" x14ac:dyDescent="0.2">
      <c r="A1846" s="25">
        <v>2021</v>
      </c>
      <c r="B1846" s="26" t="s">
        <v>209</v>
      </c>
      <c r="C1846" s="27" t="s">
        <v>203</v>
      </c>
      <c r="D1846" s="27" t="s">
        <v>197</v>
      </c>
      <c r="E1846" s="28">
        <v>12662488</v>
      </c>
    </row>
    <row r="1847" spans="1:5" x14ac:dyDescent="0.2">
      <c r="A1847" s="25">
        <v>2021</v>
      </c>
      <c r="B1847" s="26" t="s">
        <v>209</v>
      </c>
      <c r="C1847" s="27" t="s">
        <v>203</v>
      </c>
      <c r="D1847" s="27" t="s">
        <v>198</v>
      </c>
      <c r="E1847" s="28">
        <v>307579444</v>
      </c>
    </row>
    <row r="1848" spans="1:5" x14ac:dyDescent="0.2">
      <c r="A1848" s="25">
        <v>2021</v>
      </c>
      <c r="B1848" s="26" t="s">
        <v>209</v>
      </c>
      <c r="C1848" s="27" t="s">
        <v>203</v>
      </c>
      <c r="D1848" s="27" t="s">
        <v>199</v>
      </c>
      <c r="E1848" s="28">
        <v>7062574</v>
      </c>
    </row>
    <row r="1849" spans="1:5" x14ac:dyDescent="0.2">
      <c r="A1849" s="25">
        <v>2021</v>
      </c>
      <c r="B1849" s="26" t="s">
        <v>209</v>
      </c>
      <c r="C1849" s="27" t="s">
        <v>204</v>
      </c>
      <c r="D1849" s="27" t="s">
        <v>183</v>
      </c>
      <c r="E1849" s="28">
        <v>2211643401</v>
      </c>
    </row>
    <row r="1850" spans="1:5" x14ac:dyDescent="0.2">
      <c r="A1850" s="25">
        <v>2021</v>
      </c>
      <c r="B1850" s="26" t="s">
        <v>209</v>
      </c>
      <c r="C1850" s="27" t="s">
        <v>204</v>
      </c>
      <c r="D1850" s="27" t="s">
        <v>191</v>
      </c>
      <c r="E1850" s="28">
        <v>674804323</v>
      </c>
    </row>
    <row r="1851" spans="1:5" x14ac:dyDescent="0.2">
      <c r="A1851" s="25">
        <v>2021</v>
      </c>
      <c r="B1851" s="26" t="s">
        <v>209</v>
      </c>
      <c r="C1851" s="27" t="s">
        <v>204</v>
      </c>
      <c r="D1851" s="27" t="s">
        <v>208</v>
      </c>
      <c r="E1851" s="28">
        <v>1007432</v>
      </c>
    </row>
    <row r="1852" spans="1:5" x14ac:dyDescent="0.2">
      <c r="A1852" s="25">
        <v>2021</v>
      </c>
      <c r="B1852" s="26" t="s">
        <v>209</v>
      </c>
      <c r="C1852" s="27" t="s">
        <v>204</v>
      </c>
      <c r="D1852" s="27" t="s">
        <v>207</v>
      </c>
      <c r="E1852" s="28">
        <v>-3876281</v>
      </c>
    </row>
    <row r="1853" spans="1:5" x14ac:dyDescent="0.2">
      <c r="A1853" s="25">
        <v>2021</v>
      </c>
      <c r="B1853" s="26" t="s">
        <v>209</v>
      </c>
      <c r="C1853" s="27" t="s">
        <v>204</v>
      </c>
      <c r="D1853" s="27" t="s">
        <v>192</v>
      </c>
      <c r="E1853" s="28">
        <v>228688678</v>
      </c>
    </row>
    <row r="1854" spans="1:5" x14ac:dyDescent="0.2">
      <c r="A1854" s="25">
        <v>2021</v>
      </c>
      <c r="B1854" s="26" t="s">
        <v>209</v>
      </c>
      <c r="C1854" s="27" t="s">
        <v>204</v>
      </c>
      <c r="D1854" s="27" t="s">
        <v>193</v>
      </c>
      <c r="E1854" s="28">
        <v>777056588</v>
      </c>
    </row>
    <row r="1855" spans="1:5" x14ac:dyDescent="0.2">
      <c r="A1855" s="25">
        <v>2021</v>
      </c>
      <c r="B1855" s="26" t="s">
        <v>209</v>
      </c>
      <c r="C1855" s="27" t="s">
        <v>204</v>
      </c>
      <c r="D1855" s="27" t="s">
        <v>205</v>
      </c>
      <c r="E1855" s="28">
        <v>430683427</v>
      </c>
    </row>
    <row r="1856" spans="1:5" x14ac:dyDescent="0.2">
      <c r="A1856" s="25">
        <v>2021</v>
      </c>
      <c r="B1856" s="26" t="s">
        <v>209</v>
      </c>
      <c r="C1856" s="27" t="s">
        <v>204</v>
      </c>
      <c r="D1856" s="27" t="s">
        <v>206</v>
      </c>
      <c r="E1856" s="28">
        <v>11678</v>
      </c>
    </row>
    <row r="1857" spans="1:5" x14ac:dyDescent="0.2">
      <c r="A1857" s="25">
        <v>2021</v>
      </c>
      <c r="B1857" s="26" t="s">
        <v>209</v>
      </c>
      <c r="C1857" s="27" t="s">
        <v>204</v>
      </c>
      <c r="D1857" s="27" t="s">
        <v>194</v>
      </c>
      <c r="E1857" s="28">
        <v>507600</v>
      </c>
    </row>
    <row r="1858" spans="1:5" x14ac:dyDescent="0.2">
      <c r="A1858" s="25">
        <v>2021</v>
      </c>
      <c r="B1858" s="26" t="s">
        <v>209</v>
      </c>
      <c r="C1858" s="27" t="s">
        <v>204</v>
      </c>
      <c r="D1858" s="27" t="s">
        <v>195</v>
      </c>
      <c r="E1858" s="28">
        <v>14518305</v>
      </c>
    </row>
    <row r="1859" spans="1:5" x14ac:dyDescent="0.2">
      <c r="A1859" s="25">
        <v>2021</v>
      </c>
      <c r="B1859" s="26" t="s">
        <v>209</v>
      </c>
      <c r="C1859" s="27" t="s">
        <v>204</v>
      </c>
      <c r="D1859" s="27" t="s">
        <v>196</v>
      </c>
      <c r="E1859" s="28">
        <v>13911229</v>
      </c>
    </row>
    <row r="1860" spans="1:5" x14ac:dyDescent="0.2">
      <c r="A1860" s="25">
        <v>2021</v>
      </c>
      <c r="B1860" s="26" t="s">
        <v>209</v>
      </c>
      <c r="C1860" s="27" t="s">
        <v>204</v>
      </c>
      <c r="D1860" s="27" t="s">
        <v>197</v>
      </c>
      <c r="E1860" s="28">
        <v>1196989</v>
      </c>
    </row>
    <row r="1861" spans="1:5" x14ac:dyDescent="0.2">
      <c r="A1861" s="25">
        <v>2021</v>
      </c>
      <c r="B1861" s="26" t="s">
        <v>209</v>
      </c>
      <c r="C1861" s="27" t="s">
        <v>204</v>
      </c>
      <c r="D1861" s="27" t="s">
        <v>198</v>
      </c>
      <c r="E1861" s="28">
        <v>70337883</v>
      </c>
    </row>
    <row r="1862" spans="1:5" x14ac:dyDescent="0.2">
      <c r="A1862" s="25">
        <v>2021</v>
      </c>
      <c r="B1862" s="26" t="s">
        <v>209</v>
      </c>
      <c r="C1862" s="27" t="s">
        <v>204</v>
      </c>
      <c r="D1862" s="27" t="s">
        <v>199</v>
      </c>
      <c r="E1862" s="28">
        <v>2795549</v>
      </c>
    </row>
    <row r="1863" spans="1:5" x14ac:dyDescent="0.2">
      <c r="A1863" s="25">
        <v>2021</v>
      </c>
      <c r="B1863" s="26" t="s">
        <v>116</v>
      </c>
      <c r="C1863" s="27" t="s">
        <v>190</v>
      </c>
      <c r="D1863" s="27" t="s">
        <v>183</v>
      </c>
      <c r="E1863" s="28">
        <v>42565645</v>
      </c>
    </row>
    <row r="1864" spans="1:5" x14ac:dyDescent="0.2">
      <c r="A1864" s="25">
        <v>2021</v>
      </c>
      <c r="B1864" s="26" t="s">
        <v>116</v>
      </c>
      <c r="C1864" s="27" t="s">
        <v>190</v>
      </c>
      <c r="D1864" s="27" t="s">
        <v>191</v>
      </c>
      <c r="E1864" s="28">
        <v>26375565</v>
      </c>
    </row>
    <row r="1865" spans="1:5" x14ac:dyDescent="0.2">
      <c r="A1865" s="25">
        <v>2021</v>
      </c>
      <c r="B1865" s="26" t="s">
        <v>116</v>
      </c>
      <c r="C1865" s="27" t="s">
        <v>190</v>
      </c>
      <c r="D1865" s="27" t="s">
        <v>208</v>
      </c>
      <c r="E1865" s="28">
        <v>419662</v>
      </c>
    </row>
    <row r="1866" spans="1:5" x14ac:dyDescent="0.2">
      <c r="A1866" s="25">
        <v>2021</v>
      </c>
      <c r="B1866" s="26" t="s">
        <v>116</v>
      </c>
      <c r="C1866" s="27" t="s">
        <v>190</v>
      </c>
      <c r="D1866" s="27" t="s">
        <v>192</v>
      </c>
      <c r="E1866" s="28">
        <v>493542</v>
      </c>
    </row>
    <row r="1867" spans="1:5" x14ac:dyDescent="0.2">
      <c r="A1867" s="25">
        <v>2021</v>
      </c>
      <c r="B1867" s="26" t="s">
        <v>116</v>
      </c>
      <c r="C1867" s="27" t="s">
        <v>190</v>
      </c>
      <c r="D1867" s="27" t="s">
        <v>193</v>
      </c>
      <c r="E1867" s="28">
        <v>10686336</v>
      </c>
    </row>
    <row r="1868" spans="1:5" x14ac:dyDescent="0.2">
      <c r="A1868" s="25">
        <v>2021</v>
      </c>
      <c r="B1868" s="26" t="s">
        <v>116</v>
      </c>
      <c r="C1868" s="27" t="s">
        <v>190</v>
      </c>
      <c r="D1868" s="27" t="s">
        <v>206</v>
      </c>
      <c r="E1868" s="28">
        <v>5272</v>
      </c>
    </row>
    <row r="1869" spans="1:5" x14ac:dyDescent="0.2">
      <c r="A1869" s="25">
        <v>2021</v>
      </c>
      <c r="B1869" s="26" t="s">
        <v>116</v>
      </c>
      <c r="C1869" s="27" t="s">
        <v>190</v>
      </c>
      <c r="D1869" s="27" t="s">
        <v>194</v>
      </c>
      <c r="E1869" s="28">
        <v>161821</v>
      </c>
    </row>
    <row r="1870" spans="1:5" x14ac:dyDescent="0.2">
      <c r="A1870" s="25">
        <v>2021</v>
      </c>
      <c r="B1870" s="26" t="s">
        <v>116</v>
      </c>
      <c r="C1870" s="27" t="s">
        <v>190</v>
      </c>
      <c r="D1870" s="27" t="s">
        <v>195</v>
      </c>
      <c r="E1870" s="28">
        <v>38114</v>
      </c>
    </row>
    <row r="1871" spans="1:5" x14ac:dyDescent="0.2">
      <c r="A1871" s="25">
        <v>2021</v>
      </c>
      <c r="B1871" s="26" t="s">
        <v>116</v>
      </c>
      <c r="C1871" s="27" t="s">
        <v>190</v>
      </c>
      <c r="D1871" s="27" t="s">
        <v>196</v>
      </c>
      <c r="E1871" s="28">
        <v>3479353</v>
      </c>
    </row>
    <row r="1872" spans="1:5" x14ac:dyDescent="0.2">
      <c r="A1872" s="25">
        <v>2021</v>
      </c>
      <c r="B1872" s="26" t="s">
        <v>116</v>
      </c>
      <c r="C1872" s="27" t="s">
        <v>190</v>
      </c>
      <c r="D1872" s="27" t="s">
        <v>197</v>
      </c>
      <c r="E1872" s="28">
        <v>80752</v>
      </c>
    </row>
    <row r="1873" spans="1:5" x14ac:dyDescent="0.2">
      <c r="A1873" s="25">
        <v>2021</v>
      </c>
      <c r="B1873" s="26" t="s">
        <v>116</v>
      </c>
      <c r="C1873" s="27" t="s">
        <v>190</v>
      </c>
      <c r="D1873" s="27" t="s">
        <v>198</v>
      </c>
      <c r="E1873" s="28">
        <v>825229</v>
      </c>
    </row>
    <row r="1874" spans="1:5" x14ac:dyDescent="0.2">
      <c r="A1874" s="25">
        <v>2021</v>
      </c>
      <c r="B1874" s="26" t="s">
        <v>116</v>
      </c>
      <c r="C1874" s="27" t="s">
        <v>200</v>
      </c>
      <c r="D1874" s="27" t="s">
        <v>183</v>
      </c>
      <c r="E1874" s="28">
        <v>416950</v>
      </c>
    </row>
    <row r="1875" spans="1:5" x14ac:dyDescent="0.2">
      <c r="A1875" s="25">
        <v>2021</v>
      </c>
      <c r="B1875" s="26" t="s">
        <v>116</v>
      </c>
      <c r="C1875" s="27" t="s">
        <v>200</v>
      </c>
      <c r="D1875" s="27" t="s">
        <v>191</v>
      </c>
      <c r="E1875" s="28">
        <v>0</v>
      </c>
    </row>
    <row r="1876" spans="1:5" x14ac:dyDescent="0.2">
      <c r="A1876" s="25">
        <v>2021</v>
      </c>
      <c r="B1876" s="26" t="s">
        <v>116</v>
      </c>
      <c r="C1876" s="27" t="s">
        <v>200</v>
      </c>
      <c r="D1876" s="27" t="s">
        <v>193</v>
      </c>
      <c r="E1876" s="28">
        <v>281572</v>
      </c>
    </row>
    <row r="1877" spans="1:5" x14ac:dyDescent="0.2">
      <c r="A1877" s="25">
        <v>2021</v>
      </c>
      <c r="B1877" s="26" t="s">
        <v>116</v>
      </c>
      <c r="C1877" s="27" t="s">
        <v>200</v>
      </c>
      <c r="D1877" s="27" t="s">
        <v>206</v>
      </c>
      <c r="E1877" s="28">
        <v>5272</v>
      </c>
    </row>
    <row r="1878" spans="1:5" x14ac:dyDescent="0.2">
      <c r="A1878" s="25">
        <v>2021</v>
      </c>
      <c r="B1878" s="26" t="s">
        <v>116</v>
      </c>
      <c r="C1878" s="27" t="s">
        <v>200</v>
      </c>
      <c r="D1878" s="27" t="s">
        <v>194</v>
      </c>
      <c r="E1878" s="28">
        <v>130106</v>
      </c>
    </row>
    <row r="1879" spans="1:5" x14ac:dyDescent="0.2">
      <c r="A1879" s="25">
        <v>2021</v>
      </c>
      <c r="B1879" s="26" t="s">
        <v>116</v>
      </c>
      <c r="C1879" s="27" t="s">
        <v>200</v>
      </c>
      <c r="D1879" s="27" t="s">
        <v>195</v>
      </c>
      <c r="E1879" s="28">
        <v>0</v>
      </c>
    </row>
    <row r="1880" spans="1:5" x14ac:dyDescent="0.2">
      <c r="A1880" s="25">
        <v>2021</v>
      </c>
      <c r="B1880" s="26" t="s">
        <v>116</v>
      </c>
      <c r="C1880" s="27" t="s">
        <v>201</v>
      </c>
      <c r="D1880" s="27" t="s">
        <v>183</v>
      </c>
      <c r="E1880" s="28">
        <v>113792</v>
      </c>
    </row>
    <row r="1881" spans="1:5" x14ac:dyDescent="0.2">
      <c r="A1881" s="25">
        <v>2021</v>
      </c>
      <c r="B1881" s="26" t="s">
        <v>116</v>
      </c>
      <c r="C1881" s="27" t="s">
        <v>201</v>
      </c>
      <c r="D1881" s="27" t="s">
        <v>192</v>
      </c>
      <c r="E1881" s="28">
        <v>34650</v>
      </c>
    </row>
    <row r="1882" spans="1:5" x14ac:dyDescent="0.2">
      <c r="A1882" s="25">
        <v>2021</v>
      </c>
      <c r="B1882" s="26" t="s">
        <v>116</v>
      </c>
      <c r="C1882" s="27" t="s">
        <v>201</v>
      </c>
      <c r="D1882" s="27" t="s">
        <v>193</v>
      </c>
      <c r="E1882" s="28">
        <v>64672</v>
      </c>
    </row>
    <row r="1883" spans="1:5" x14ac:dyDescent="0.2">
      <c r="A1883" s="25">
        <v>2021</v>
      </c>
      <c r="B1883" s="26" t="s">
        <v>116</v>
      </c>
      <c r="C1883" s="27" t="s">
        <v>201</v>
      </c>
      <c r="D1883" s="27" t="s">
        <v>195</v>
      </c>
      <c r="E1883" s="28">
        <v>0</v>
      </c>
    </row>
    <row r="1884" spans="1:5" x14ac:dyDescent="0.2">
      <c r="A1884" s="25">
        <v>2021</v>
      </c>
      <c r="B1884" s="26" t="s">
        <v>116</v>
      </c>
      <c r="C1884" s="27" t="s">
        <v>201</v>
      </c>
      <c r="D1884" s="27" t="s">
        <v>197</v>
      </c>
      <c r="E1884" s="28">
        <v>14470</v>
      </c>
    </row>
    <row r="1885" spans="1:5" x14ac:dyDescent="0.2">
      <c r="A1885" s="25">
        <v>2021</v>
      </c>
      <c r="B1885" s="26" t="s">
        <v>116</v>
      </c>
      <c r="C1885" s="27" t="s">
        <v>202</v>
      </c>
      <c r="D1885" s="27" t="s">
        <v>183</v>
      </c>
      <c r="E1885" s="28">
        <v>115199</v>
      </c>
    </row>
    <row r="1886" spans="1:5" x14ac:dyDescent="0.2">
      <c r="A1886" s="25">
        <v>2021</v>
      </c>
      <c r="B1886" s="26" t="s">
        <v>116</v>
      </c>
      <c r="C1886" s="27" t="s">
        <v>202</v>
      </c>
      <c r="D1886" s="27" t="s">
        <v>193</v>
      </c>
      <c r="E1886" s="28">
        <v>115199</v>
      </c>
    </row>
    <row r="1887" spans="1:5" x14ac:dyDescent="0.2">
      <c r="A1887" s="25">
        <v>2021</v>
      </c>
      <c r="B1887" s="26" t="s">
        <v>116</v>
      </c>
      <c r="C1887" s="27" t="s">
        <v>203</v>
      </c>
      <c r="D1887" s="27" t="s">
        <v>183</v>
      </c>
      <c r="E1887" s="28">
        <v>4988996</v>
      </c>
    </row>
    <row r="1888" spans="1:5" x14ac:dyDescent="0.2">
      <c r="A1888" s="25">
        <v>2021</v>
      </c>
      <c r="B1888" s="26" t="s">
        <v>116</v>
      </c>
      <c r="C1888" s="27" t="s">
        <v>203</v>
      </c>
      <c r="D1888" s="27" t="s">
        <v>191</v>
      </c>
      <c r="E1888" s="28">
        <v>399316</v>
      </c>
    </row>
    <row r="1889" spans="1:5" x14ac:dyDescent="0.2">
      <c r="A1889" s="25">
        <v>2021</v>
      </c>
      <c r="B1889" s="26" t="s">
        <v>116</v>
      </c>
      <c r="C1889" s="27" t="s">
        <v>203</v>
      </c>
      <c r="D1889" s="27" t="s">
        <v>208</v>
      </c>
      <c r="E1889" s="28">
        <v>208436</v>
      </c>
    </row>
    <row r="1890" spans="1:5" x14ac:dyDescent="0.2">
      <c r="A1890" s="25">
        <v>2021</v>
      </c>
      <c r="B1890" s="26" t="s">
        <v>116</v>
      </c>
      <c r="C1890" s="27" t="s">
        <v>203</v>
      </c>
      <c r="D1890" s="27" t="s">
        <v>192</v>
      </c>
      <c r="E1890" s="28">
        <v>8798</v>
      </c>
    </row>
    <row r="1891" spans="1:5" x14ac:dyDescent="0.2">
      <c r="A1891" s="25">
        <v>2021</v>
      </c>
      <c r="B1891" s="26" t="s">
        <v>116</v>
      </c>
      <c r="C1891" s="27" t="s">
        <v>203</v>
      </c>
      <c r="D1891" s="27" t="s">
        <v>195</v>
      </c>
      <c r="E1891" s="28">
        <v>1582</v>
      </c>
    </row>
    <row r="1892" spans="1:5" x14ac:dyDescent="0.2">
      <c r="A1892" s="25">
        <v>2021</v>
      </c>
      <c r="B1892" s="26" t="s">
        <v>116</v>
      </c>
      <c r="C1892" s="27" t="s">
        <v>203</v>
      </c>
      <c r="D1892" s="27" t="s">
        <v>196</v>
      </c>
      <c r="E1892" s="28">
        <v>3479353</v>
      </c>
    </row>
    <row r="1893" spans="1:5" x14ac:dyDescent="0.2">
      <c r="A1893" s="25">
        <v>2021</v>
      </c>
      <c r="B1893" s="26" t="s">
        <v>116</v>
      </c>
      <c r="C1893" s="27" t="s">
        <v>203</v>
      </c>
      <c r="D1893" s="27" t="s">
        <v>197</v>
      </c>
      <c r="E1893" s="28">
        <v>66282</v>
      </c>
    </row>
    <row r="1894" spans="1:5" x14ac:dyDescent="0.2">
      <c r="A1894" s="25">
        <v>2021</v>
      </c>
      <c r="B1894" s="26" t="s">
        <v>116</v>
      </c>
      <c r="C1894" s="27" t="s">
        <v>203</v>
      </c>
      <c r="D1894" s="27" t="s">
        <v>198</v>
      </c>
      <c r="E1894" s="28">
        <v>825229</v>
      </c>
    </row>
    <row r="1895" spans="1:5" x14ac:dyDescent="0.2">
      <c r="A1895" s="25">
        <v>2021</v>
      </c>
      <c r="B1895" s="26" t="s">
        <v>116</v>
      </c>
      <c r="C1895" s="27" t="s">
        <v>204</v>
      </c>
      <c r="D1895" s="27" t="s">
        <v>183</v>
      </c>
      <c r="E1895" s="28">
        <v>36930708</v>
      </c>
    </row>
    <row r="1896" spans="1:5" x14ac:dyDescent="0.2">
      <c r="A1896" s="25">
        <v>2021</v>
      </c>
      <c r="B1896" s="26" t="s">
        <v>116</v>
      </c>
      <c r="C1896" s="27" t="s">
        <v>204</v>
      </c>
      <c r="D1896" s="27" t="s">
        <v>191</v>
      </c>
      <c r="E1896" s="28">
        <v>25976248</v>
      </c>
    </row>
    <row r="1897" spans="1:5" x14ac:dyDescent="0.2">
      <c r="A1897" s="25">
        <v>2021</v>
      </c>
      <c r="B1897" s="26" t="s">
        <v>116</v>
      </c>
      <c r="C1897" s="27" t="s">
        <v>204</v>
      </c>
      <c r="D1897" s="27" t="s">
        <v>208</v>
      </c>
      <c r="E1897" s="28">
        <v>211226</v>
      </c>
    </row>
    <row r="1898" spans="1:5" x14ac:dyDescent="0.2">
      <c r="A1898" s="25">
        <v>2021</v>
      </c>
      <c r="B1898" s="26" t="s">
        <v>116</v>
      </c>
      <c r="C1898" s="27" t="s">
        <v>204</v>
      </c>
      <c r="D1898" s="27" t="s">
        <v>192</v>
      </c>
      <c r="E1898" s="28">
        <v>450094</v>
      </c>
    </row>
    <row r="1899" spans="1:5" x14ac:dyDescent="0.2">
      <c r="A1899" s="25">
        <v>2021</v>
      </c>
      <c r="B1899" s="26" t="s">
        <v>116</v>
      </c>
      <c r="C1899" s="27" t="s">
        <v>204</v>
      </c>
      <c r="D1899" s="27" t="s">
        <v>193</v>
      </c>
      <c r="E1899" s="28">
        <v>10224893</v>
      </c>
    </row>
    <row r="1900" spans="1:5" x14ac:dyDescent="0.2">
      <c r="A1900" s="25">
        <v>2021</v>
      </c>
      <c r="B1900" s="26" t="s">
        <v>116</v>
      </c>
      <c r="C1900" s="27" t="s">
        <v>204</v>
      </c>
      <c r="D1900" s="27" t="s">
        <v>194</v>
      </c>
      <c r="E1900" s="28">
        <v>31715</v>
      </c>
    </row>
    <row r="1901" spans="1:5" x14ac:dyDescent="0.2">
      <c r="A1901" s="25">
        <v>2021</v>
      </c>
      <c r="B1901" s="26" t="s">
        <v>116</v>
      </c>
      <c r="C1901" s="27" t="s">
        <v>204</v>
      </c>
      <c r="D1901" s="27" t="s">
        <v>195</v>
      </c>
      <c r="E1901" s="28">
        <v>36532</v>
      </c>
    </row>
    <row r="1902" spans="1:5" x14ac:dyDescent="0.2">
      <c r="A1902" s="25">
        <v>2021</v>
      </c>
      <c r="B1902" s="26" t="s">
        <v>122</v>
      </c>
      <c r="C1902" s="27" t="s">
        <v>190</v>
      </c>
      <c r="D1902" s="27" t="s">
        <v>183</v>
      </c>
      <c r="E1902" s="28">
        <v>93478182</v>
      </c>
    </row>
    <row r="1903" spans="1:5" x14ac:dyDescent="0.2">
      <c r="A1903" s="25">
        <v>2021</v>
      </c>
      <c r="B1903" s="26" t="s">
        <v>122</v>
      </c>
      <c r="C1903" s="27" t="s">
        <v>190</v>
      </c>
      <c r="D1903" s="27" t="s">
        <v>191</v>
      </c>
      <c r="E1903" s="28">
        <v>3248473</v>
      </c>
    </row>
    <row r="1904" spans="1:5" x14ac:dyDescent="0.2">
      <c r="A1904" s="25">
        <v>2021</v>
      </c>
      <c r="B1904" s="26" t="s">
        <v>122</v>
      </c>
      <c r="C1904" s="27" t="s">
        <v>190</v>
      </c>
      <c r="D1904" s="27" t="s">
        <v>207</v>
      </c>
      <c r="E1904" s="28">
        <v>-1038703</v>
      </c>
    </row>
    <row r="1905" spans="1:5" x14ac:dyDescent="0.2">
      <c r="A1905" s="25">
        <v>2021</v>
      </c>
      <c r="B1905" s="26" t="s">
        <v>122</v>
      </c>
      <c r="C1905" s="27" t="s">
        <v>190</v>
      </c>
      <c r="D1905" s="27" t="s">
        <v>192</v>
      </c>
      <c r="E1905" s="28">
        <v>1305725</v>
      </c>
    </row>
    <row r="1906" spans="1:5" x14ac:dyDescent="0.2">
      <c r="A1906" s="25">
        <v>2021</v>
      </c>
      <c r="B1906" s="26" t="s">
        <v>122</v>
      </c>
      <c r="C1906" s="27" t="s">
        <v>190</v>
      </c>
      <c r="D1906" s="27" t="s">
        <v>193</v>
      </c>
      <c r="E1906" s="28">
        <v>53611274</v>
      </c>
    </row>
    <row r="1907" spans="1:5" x14ac:dyDescent="0.2">
      <c r="A1907" s="25">
        <v>2021</v>
      </c>
      <c r="B1907" s="26" t="s">
        <v>122</v>
      </c>
      <c r="C1907" s="27" t="s">
        <v>190</v>
      </c>
      <c r="D1907" s="27" t="s">
        <v>205</v>
      </c>
      <c r="E1907" s="28">
        <v>28571516</v>
      </c>
    </row>
    <row r="1908" spans="1:5" x14ac:dyDescent="0.2">
      <c r="A1908" s="25">
        <v>2021</v>
      </c>
      <c r="B1908" s="26" t="s">
        <v>122</v>
      </c>
      <c r="C1908" s="27" t="s">
        <v>190</v>
      </c>
      <c r="D1908" s="27" t="s">
        <v>194</v>
      </c>
      <c r="E1908" s="28">
        <v>527592</v>
      </c>
    </row>
    <row r="1909" spans="1:5" x14ac:dyDescent="0.2">
      <c r="A1909" s="25">
        <v>2021</v>
      </c>
      <c r="B1909" s="26" t="s">
        <v>122</v>
      </c>
      <c r="C1909" s="27" t="s">
        <v>190</v>
      </c>
      <c r="D1909" s="27" t="s">
        <v>195</v>
      </c>
      <c r="E1909" s="28">
        <v>340785</v>
      </c>
    </row>
    <row r="1910" spans="1:5" x14ac:dyDescent="0.2">
      <c r="A1910" s="25">
        <v>2021</v>
      </c>
      <c r="B1910" s="26" t="s">
        <v>122</v>
      </c>
      <c r="C1910" s="27" t="s">
        <v>190</v>
      </c>
      <c r="D1910" s="27" t="s">
        <v>196</v>
      </c>
      <c r="E1910" s="28">
        <v>3267494</v>
      </c>
    </row>
    <row r="1911" spans="1:5" x14ac:dyDescent="0.2">
      <c r="A1911" s="25">
        <v>2021</v>
      </c>
      <c r="B1911" s="26" t="s">
        <v>122</v>
      </c>
      <c r="C1911" s="27" t="s">
        <v>190</v>
      </c>
      <c r="D1911" s="27" t="s">
        <v>197</v>
      </c>
      <c r="E1911" s="28">
        <v>987499</v>
      </c>
    </row>
    <row r="1912" spans="1:5" x14ac:dyDescent="0.2">
      <c r="A1912" s="25">
        <v>2021</v>
      </c>
      <c r="B1912" s="26" t="s">
        <v>122</v>
      </c>
      <c r="C1912" s="27" t="s">
        <v>190</v>
      </c>
      <c r="D1912" s="27" t="s">
        <v>198</v>
      </c>
      <c r="E1912" s="28">
        <v>49583</v>
      </c>
    </row>
    <row r="1913" spans="1:5" x14ac:dyDescent="0.2">
      <c r="A1913" s="25">
        <v>2021</v>
      </c>
      <c r="B1913" s="26" t="s">
        <v>122</v>
      </c>
      <c r="C1913" s="27" t="s">
        <v>190</v>
      </c>
      <c r="D1913" s="27" t="s">
        <v>199</v>
      </c>
      <c r="E1913" s="28">
        <v>2606944</v>
      </c>
    </row>
    <row r="1914" spans="1:5" x14ac:dyDescent="0.2">
      <c r="A1914" s="25">
        <v>2021</v>
      </c>
      <c r="B1914" s="26" t="s">
        <v>122</v>
      </c>
      <c r="C1914" s="27" t="s">
        <v>200</v>
      </c>
      <c r="D1914" s="27" t="s">
        <v>183</v>
      </c>
      <c r="E1914" s="28">
        <v>2315942</v>
      </c>
    </row>
    <row r="1915" spans="1:5" x14ac:dyDescent="0.2">
      <c r="A1915" s="25">
        <v>2021</v>
      </c>
      <c r="B1915" s="26" t="s">
        <v>122</v>
      </c>
      <c r="C1915" s="27" t="s">
        <v>200</v>
      </c>
      <c r="D1915" s="27" t="s">
        <v>191</v>
      </c>
      <c r="E1915" s="28">
        <v>135803</v>
      </c>
    </row>
    <row r="1916" spans="1:5" x14ac:dyDescent="0.2">
      <c r="A1916" s="25">
        <v>2021</v>
      </c>
      <c r="B1916" s="26" t="s">
        <v>122</v>
      </c>
      <c r="C1916" s="27" t="s">
        <v>200</v>
      </c>
      <c r="D1916" s="27" t="s">
        <v>192</v>
      </c>
      <c r="E1916" s="28">
        <v>326</v>
      </c>
    </row>
    <row r="1917" spans="1:5" x14ac:dyDescent="0.2">
      <c r="A1917" s="25">
        <v>2021</v>
      </c>
      <c r="B1917" s="26" t="s">
        <v>122</v>
      </c>
      <c r="C1917" s="27" t="s">
        <v>200</v>
      </c>
      <c r="D1917" s="27" t="s">
        <v>193</v>
      </c>
      <c r="E1917" s="28">
        <v>823014</v>
      </c>
    </row>
    <row r="1918" spans="1:5" x14ac:dyDescent="0.2">
      <c r="A1918" s="25">
        <v>2021</v>
      </c>
      <c r="B1918" s="26" t="s">
        <v>122</v>
      </c>
      <c r="C1918" s="27" t="s">
        <v>200</v>
      </c>
      <c r="D1918" s="27" t="s">
        <v>195</v>
      </c>
      <c r="E1918" s="28">
        <v>3725</v>
      </c>
    </row>
    <row r="1919" spans="1:5" x14ac:dyDescent="0.2">
      <c r="A1919" s="25">
        <v>2021</v>
      </c>
      <c r="B1919" s="26" t="s">
        <v>122</v>
      </c>
      <c r="C1919" s="27" t="s">
        <v>200</v>
      </c>
      <c r="D1919" s="27" t="s">
        <v>197</v>
      </c>
      <c r="E1919" s="28">
        <v>17145</v>
      </c>
    </row>
    <row r="1920" spans="1:5" x14ac:dyDescent="0.2">
      <c r="A1920" s="25">
        <v>2021</v>
      </c>
      <c r="B1920" s="26" t="s">
        <v>122</v>
      </c>
      <c r="C1920" s="27" t="s">
        <v>200</v>
      </c>
      <c r="D1920" s="27" t="s">
        <v>199</v>
      </c>
      <c r="E1920" s="28">
        <v>1335929</v>
      </c>
    </row>
    <row r="1921" spans="1:5" x14ac:dyDescent="0.2">
      <c r="A1921" s="25">
        <v>2021</v>
      </c>
      <c r="B1921" s="26" t="s">
        <v>122</v>
      </c>
      <c r="C1921" s="27" t="s">
        <v>201</v>
      </c>
      <c r="D1921" s="27" t="s">
        <v>183</v>
      </c>
      <c r="E1921" s="28">
        <v>328390</v>
      </c>
    </row>
    <row r="1922" spans="1:5" x14ac:dyDescent="0.2">
      <c r="A1922" s="25">
        <v>2021</v>
      </c>
      <c r="B1922" s="26" t="s">
        <v>122</v>
      </c>
      <c r="C1922" s="27" t="s">
        <v>201</v>
      </c>
      <c r="D1922" s="27" t="s">
        <v>191</v>
      </c>
      <c r="E1922" s="28">
        <v>0</v>
      </c>
    </row>
    <row r="1923" spans="1:5" x14ac:dyDescent="0.2">
      <c r="A1923" s="25">
        <v>2021</v>
      </c>
      <c r="B1923" s="26" t="s">
        <v>122</v>
      </c>
      <c r="C1923" s="27" t="s">
        <v>201</v>
      </c>
      <c r="D1923" s="27" t="s">
        <v>193</v>
      </c>
      <c r="E1923" s="28">
        <v>-4324</v>
      </c>
    </row>
    <row r="1924" spans="1:5" x14ac:dyDescent="0.2">
      <c r="A1924" s="25">
        <v>2021</v>
      </c>
      <c r="B1924" s="26" t="s">
        <v>122</v>
      </c>
      <c r="C1924" s="27" t="s">
        <v>201</v>
      </c>
      <c r="D1924" s="27" t="s">
        <v>194</v>
      </c>
      <c r="E1924" s="28">
        <v>148991</v>
      </c>
    </row>
    <row r="1925" spans="1:5" x14ac:dyDescent="0.2">
      <c r="A1925" s="25">
        <v>2021</v>
      </c>
      <c r="B1925" s="26" t="s">
        <v>122</v>
      </c>
      <c r="C1925" s="27" t="s">
        <v>201</v>
      </c>
      <c r="D1925" s="27" t="s">
        <v>195</v>
      </c>
      <c r="E1925" s="28">
        <v>48473</v>
      </c>
    </row>
    <row r="1926" spans="1:5" x14ac:dyDescent="0.2">
      <c r="A1926" s="25">
        <v>2021</v>
      </c>
      <c r="B1926" s="26" t="s">
        <v>122</v>
      </c>
      <c r="C1926" s="27" t="s">
        <v>201</v>
      </c>
      <c r="D1926" s="27" t="s">
        <v>196</v>
      </c>
      <c r="E1926" s="28">
        <v>1673</v>
      </c>
    </row>
    <row r="1927" spans="1:5" x14ac:dyDescent="0.2">
      <c r="A1927" s="25">
        <v>2021</v>
      </c>
      <c r="B1927" s="26" t="s">
        <v>122</v>
      </c>
      <c r="C1927" s="27" t="s">
        <v>201</v>
      </c>
      <c r="D1927" s="27" t="s">
        <v>197</v>
      </c>
      <c r="E1927" s="28">
        <v>133577</v>
      </c>
    </row>
    <row r="1928" spans="1:5" x14ac:dyDescent="0.2">
      <c r="A1928" s="25">
        <v>2021</v>
      </c>
      <c r="B1928" s="26" t="s">
        <v>122</v>
      </c>
      <c r="C1928" s="27" t="s">
        <v>201</v>
      </c>
      <c r="D1928" s="27" t="s">
        <v>199</v>
      </c>
      <c r="E1928" s="28">
        <v>0</v>
      </c>
    </row>
    <row r="1929" spans="1:5" x14ac:dyDescent="0.2">
      <c r="A1929" s="25">
        <v>2021</v>
      </c>
      <c r="B1929" s="26" t="s">
        <v>122</v>
      </c>
      <c r="C1929" s="27" t="s">
        <v>202</v>
      </c>
      <c r="D1929" s="27" t="s">
        <v>183</v>
      </c>
      <c r="E1929" s="28">
        <v>1012106</v>
      </c>
    </row>
    <row r="1930" spans="1:5" x14ac:dyDescent="0.2">
      <c r="A1930" s="25">
        <v>2021</v>
      </c>
      <c r="B1930" s="26" t="s">
        <v>122</v>
      </c>
      <c r="C1930" s="27" t="s">
        <v>202</v>
      </c>
      <c r="D1930" s="27" t="s">
        <v>191</v>
      </c>
      <c r="E1930" s="28">
        <v>0</v>
      </c>
    </row>
    <row r="1931" spans="1:5" x14ac:dyDescent="0.2">
      <c r="A1931" s="25">
        <v>2021</v>
      </c>
      <c r="B1931" s="26" t="s">
        <v>122</v>
      </c>
      <c r="C1931" s="27" t="s">
        <v>202</v>
      </c>
      <c r="D1931" s="27" t="s">
        <v>193</v>
      </c>
      <c r="E1931" s="28">
        <v>1008509</v>
      </c>
    </row>
    <row r="1932" spans="1:5" x14ac:dyDescent="0.2">
      <c r="A1932" s="25">
        <v>2021</v>
      </c>
      <c r="B1932" s="26" t="s">
        <v>122</v>
      </c>
      <c r="C1932" s="27" t="s">
        <v>202</v>
      </c>
      <c r="D1932" s="27" t="s">
        <v>195</v>
      </c>
      <c r="E1932" s="28">
        <v>3597</v>
      </c>
    </row>
    <row r="1933" spans="1:5" x14ac:dyDescent="0.2">
      <c r="A1933" s="25">
        <v>2021</v>
      </c>
      <c r="B1933" s="26" t="s">
        <v>122</v>
      </c>
      <c r="C1933" s="27" t="s">
        <v>203</v>
      </c>
      <c r="D1933" s="27" t="s">
        <v>183</v>
      </c>
      <c r="E1933" s="28">
        <v>17372680</v>
      </c>
    </row>
    <row r="1934" spans="1:5" x14ac:dyDescent="0.2">
      <c r="A1934" s="25">
        <v>2021</v>
      </c>
      <c r="B1934" s="26" t="s">
        <v>122</v>
      </c>
      <c r="C1934" s="27" t="s">
        <v>203</v>
      </c>
      <c r="D1934" s="27" t="s">
        <v>191</v>
      </c>
      <c r="E1934" s="28">
        <v>89668</v>
      </c>
    </row>
    <row r="1935" spans="1:5" x14ac:dyDescent="0.2">
      <c r="A1935" s="25">
        <v>2021</v>
      </c>
      <c r="B1935" s="26" t="s">
        <v>122</v>
      </c>
      <c r="C1935" s="27" t="s">
        <v>203</v>
      </c>
      <c r="D1935" s="27" t="s">
        <v>192</v>
      </c>
      <c r="E1935" s="28">
        <v>111303</v>
      </c>
    </row>
    <row r="1936" spans="1:5" x14ac:dyDescent="0.2">
      <c r="A1936" s="25">
        <v>2021</v>
      </c>
      <c r="B1936" s="26" t="s">
        <v>122</v>
      </c>
      <c r="C1936" s="27" t="s">
        <v>203</v>
      </c>
      <c r="D1936" s="27" t="s">
        <v>193</v>
      </c>
      <c r="E1936" s="28">
        <v>13736123</v>
      </c>
    </row>
    <row r="1937" spans="1:5" x14ac:dyDescent="0.2">
      <c r="A1937" s="25">
        <v>2021</v>
      </c>
      <c r="B1937" s="26" t="s">
        <v>122</v>
      </c>
      <c r="C1937" s="27" t="s">
        <v>203</v>
      </c>
      <c r="D1937" s="27" t="s">
        <v>194</v>
      </c>
      <c r="E1937" s="28">
        <v>378601</v>
      </c>
    </row>
    <row r="1938" spans="1:5" x14ac:dyDescent="0.2">
      <c r="A1938" s="25">
        <v>2021</v>
      </c>
      <c r="B1938" s="26" t="s">
        <v>122</v>
      </c>
      <c r="C1938" s="27" t="s">
        <v>203</v>
      </c>
      <c r="D1938" s="27" t="s">
        <v>195</v>
      </c>
      <c r="E1938" s="28">
        <v>67537</v>
      </c>
    </row>
    <row r="1939" spans="1:5" x14ac:dyDescent="0.2">
      <c r="A1939" s="25">
        <v>2021</v>
      </c>
      <c r="B1939" s="26" t="s">
        <v>122</v>
      </c>
      <c r="C1939" s="27" t="s">
        <v>203</v>
      </c>
      <c r="D1939" s="27" t="s">
        <v>196</v>
      </c>
      <c r="E1939" s="28">
        <v>1908008</v>
      </c>
    </row>
    <row r="1940" spans="1:5" x14ac:dyDescent="0.2">
      <c r="A1940" s="25">
        <v>2021</v>
      </c>
      <c r="B1940" s="26" t="s">
        <v>122</v>
      </c>
      <c r="C1940" s="27" t="s">
        <v>203</v>
      </c>
      <c r="D1940" s="27" t="s">
        <v>197</v>
      </c>
      <c r="E1940" s="28">
        <v>836777</v>
      </c>
    </row>
    <row r="1941" spans="1:5" x14ac:dyDescent="0.2">
      <c r="A1941" s="25">
        <v>2021</v>
      </c>
      <c r="B1941" s="26" t="s">
        <v>122</v>
      </c>
      <c r="C1941" s="27" t="s">
        <v>203</v>
      </c>
      <c r="D1941" s="27" t="s">
        <v>199</v>
      </c>
      <c r="E1941" s="28">
        <v>244663</v>
      </c>
    </row>
    <row r="1942" spans="1:5" x14ac:dyDescent="0.2">
      <c r="A1942" s="25">
        <v>2021</v>
      </c>
      <c r="B1942" s="26" t="s">
        <v>122</v>
      </c>
      <c r="C1942" s="27" t="s">
        <v>204</v>
      </c>
      <c r="D1942" s="27" t="s">
        <v>183</v>
      </c>
      <c r="E1942" s="28">
        <v>72449064</v>
      </c>
    </row>
    <row r="1943" spans="1:5" x14ac:dyDescent="0.2">
      <c r="A1943" s="25">
        <v>2021</v>
      </c>
      <c r="B1943" s="26" t="s">
        <v>122</v>
      </c>
      <c r="C1943" s="27" t="s">
        <v>204</v>
      </c>
      <c r="D1943" s="27" t="s">
        <v>191</v>
      </c>
      <c r="E1943" s="28">
        <v>3023002</v>
      </c>
    </row>
    <row r="1944" spans="1:5" x14ac:dyDescent="0.2">
      <c r="A1944" s="25">
        <v>2021</v>
      </c>
      <c r="B1944" s="26" t="s">
        <v>122</v>
      </c>
      <c r="C1944" s="27" t="s">
        <v>204</v>
      </c>
      <c r="D1944" s="27" t="s">
        <v>207</v>
      </c>
      <c r="E1944" s="28">
        <v>-1038703</v>
      </c>
    </row>
    <row r="1945" spans="1:5" x14ac:dyDescent="0.2">
      <c r="A1945" s="25">
        <v>2021</v>
      </c>
      <c r="B1945" s="26" t="s">
        <v>122</v>
      </c>
      <c r="C1945" s="27" t="s">
        <v>204</v>
      </c>
      <c r="D1945" s="27" t="s">
        <v>192</v>
      </c>
      <c r="E1945" s="28">
        <v>1194096</v>
      </c>
    </row>
    <row r="1946" spans="1:5" x14ac:dyDescent="0.2">
      <c r="A1946" s="25">
        <v>2021</v>
      </c>
      <c r="B1946" s="26" t="s">
        <v>122</v>
      </c>
      <c r="C1946" s="27" t="s">
        <v>204</v>
      </c>
      <c r="D1946" s="27" t="s">
        <v>193</v>
      </c>
      <c r="E1946" s="28">
        <v>38047952</v>
      </c>
    </row>
    <row r="1947" spans="1:5" x14ac:dyDescent="0.2">
      <c r="A1947" s="25">
        <v>2021</v>
      </c>
      <c r="B1947" s="26" t="s">
        <v>122</v>
      </c>
      <c r="C1947" s="27" t="s">
        <v>204</v>
      </c>
      <c r="D1947" s="27" t="s">
        <v>205</v>
      </c>
      <c r="E1947" s="28">
        <v>28571516</v>
      </c>
    </row>
    <row r="1948" spans="1:5" x14ac:dyDescent="0.2">
      <c r="A1948" s="25">
        <v>2021</v>
      </c>
      <c r="B1948" s="26" t="s">
        <v>122</v>
      </c>
      <c r="C1948" s="27" t="s">
        <v>204</v>
      </c>
      <c r="D1948" s="27" t="s">
        <v>195</v>
      </c>
      <c r="E1948" s="28">
        <v>217453</v>
      </c>
    </row>
    <row r="1949" spans="1:5" x14ac:dyDescent="0.2">
      <c r="A1949" s="25">
        <v>2021</v>
      </c>
      <c r="B1949" s="26" t="s">
        <v>122</v>
      </c>
      <c r="C1949" s="27" t="s">
        <v>204</v>
      </c>
      <c r="D1949" s="27" t="s">
        <v>196</v>
      </c>
      <c r="E1949" s="28">
        <v>1357813</v>
      </c>
    </row>
    <row r="1950" spans="1:5" x14ac:dyDescent="0.2">
      <c r="A1950" s="25">
        <v>2021</v>
      </c>
      <c r="B1950" s="26" t="s">
        <v>122</v>
      </c>
      <c r="C1950" s="27" t="s">
        <v>204</v>
      </c>
      <c r="D1950" s="27" t="s">
        <v>197</v>
      </c>
      <c r="E1950" s="28">
        <v>0</v>
      </c>
    </row>
    <row r="1951" spans="1:5" x14ac:dyDescent="0.2">
      <c r="A1951" s="25">
        <v>2021</v>
      </c>
      <c r="B1951" s="26" t="s">
        <v>122</v>
      </c>
      <c r="C1951" s="27" t="s">
        <v>204</v>
      </c>
      <c r="D1951" s="27" t="s">
        <v>198</v>
      </c>
      <c r="E1951" s="28">
        <v>49583</v>
      </c>
    </row>
    <row r="1952" spans="1:5" x14ac:dyDescent="0.2">
      <c r="A1952" s="25">
        <v>2021</v>
      </c>
      <c r="B1952" s="26" t="s">
        <v>122</v>
      </c>
      <c r="C1952" s="27" t="s">
        <v>204</v>
      </c>
      <c r="D1952" s="27" t="s">
        <v>199</v>
      </c>
      <c r="E1952" s="28">
        <v>1026352</v>
      </c>
    </row>
    <row r="1953" spans="1:5" x14ac:dyDescent="0.2">
      <c r="A1953" s="25">
        <v>2021</v>
      </c>
      <c r="B1953" s="26" t="s">
        <v>119</v>
      </c>
      <c r="C1953" s="27" t="s">
        <v>190</v>
      </c>
      <c r="D1953" s="27" t="s">
        <v>183</v>
      </c>
      <c r="E1953" s="28">
        <v>2107703</v>
      </c>
    </row>
    <row r="1954" spans="1:5" x14ac:dyDescent="0.2">
      <c r="A1954" s="25">
        <v>2021</v>
      </c>
      <c r="B1954" s="26" t="s">
        <v>119</v>
      </c>
      <c r="C1954" s="27" t="s">
        <v>190</v>
      </c>
      <c r="D1954" s="27" t="s">
        <v>192</v>
      </c>
      <c r="E1954" s="28">
        <v>1092771</v>
      </c>
    </row>
    <row r="1955" spans="1:5" x14ac:dyDescent="0.2">
      <c r="A1955" s="25">
        <v>2021</v>
      </c>
      <c r="B1955" s="26" t="s">
        <v>119</v>
      </c>
      <c r="C1955" s="27" t="s">
        <v>190</v>
      </c>
      <c r="D1955" s="27" t="s">
        <v>193</v>
      </c>
      <c r="E1955" s="28">
        <v>2054</v>
      </c>
    </row>
    <row r="1956" spans="1:5" x14ac:dyDescent="0.2">
      <c r="A1956" s="25">
        <v>2021</v>
      </c>
      <c r="B1956" s="26" t="s">
        <v>119</v>
      </c>
      <c r="C1956" s="27" t="s">
        <v>190</v>
      </c>
      <c r="D1956" s="27" t="s">
        <v>194</v>
      </c>
      <c r="E1956" s="28">
        <v>2182</v>
      </c>
    </row>
    <row r="1957" spans="1:5" x14ac:dyDescent="0.2">
      <c r="A1957" s="25">
        <v>2021</v>
      </c>
      <c r="B1957" s="26" t="s">
        <v>119</v>
      </c>
      <c r="C1957" s="27" t="s">
        <v>190</v>
      </c>
      <c r="D1957" s="27" t="s">
        <v>195</v>
      </c>
      <c r="E1957" s="28">
        <v>2885</v>
      </c>
    </row>
    <row r="1958" spans="1:5" x14ac:dyDescent="0.2">
      <c r="A1958" s="25">
        <v>2021</v>
      </c>
      <c r="B1958" s="26" t="s">
        <v>119</v>
      </c>
      <c r="C1958" s="27" t="s">
        <v>190</v>
      </c>
      <c r="D1958" s="27" t="s">
        <v>196</v>
      </c>
      <c r="E1958" s="28">
        <v>173303</v>
      </c>
    </row>
    <row r="1959" spans="1:5" x14ac:dyDescent="0.2">
      <c r="A1959" s="25">
        <v>2021</v>
      </c>
      <c r="B1959" s="26" t="s">
        <v>119</v>
      </c>
      <c r="C1959" s="27" t="s">
        <v>190</v>
      </c>
      <c r="D1959" s="27" t="s">
        <v>197</v>
      </c>
      <c r="E1959" s="28">
        <v>60329</v>
      </c>
    </row>
    <row r="1960" spans="1:5" x14ac:dyDescent="0.2">
      <c r="A1960" s="25">
        <v>2021</v>
      </c>
      <c r="B1960" s="26" t="s">
        <v>119</v>
      </c>
      <c r="C1960" s="27" t="s">
        <v>190</v>
      </c>
      <c r="D1960" s="27" t="s">
        <v>198</v>
      </c>
      <c r="E1960" s="28">
        <v>338188</v>
      </c>
    </row>
    <row r="1961" spans="1:5" x14ac:dyDescent="0.2">
      <c r="A1961" s="25">
        <v>2021</v>
      </c>
      <c r="B1961" s="26" t="s">
        <v>119</v>
      </c>
      <c r="C1961" s="27" t="s">
        <v>190</v>
      </c>
      <c r="D1961" s="27" t="s">
        <v>199</v>
      </c>
      <c r="E1961" s="28">
        <v>435991</v>
      </c>
    </row>
    <row r="1962" spans="1:5" x14ac:dyDescent="0.2">
      <c r="A1962" s="25">
        <v>2021</v>
      </c>
      <c r="B1962" s="26" t="s">
        <v>119</v>
      </c>
      <c r="C1962" s="27" t="s">
        <v>201</v>
      </c>
      <c r="D1962" s="27" t="s">
        <v>183</v>
      </c>
      <c r="E1962" s="28">
        <v>3141</v>
      </c>
    </row>
    <row r="1963" spans="1:5" x14ac:dyDescent="0.2">
      <c r="A1963" s="25">
        <v>2021</v>
      </c>
      <c r="B1963" s="26" t="s">
        <v>119</v>
      </c>
      <c r="C1963" s="27" t="s">
        <v>201</v>
      </c>
      <c r="D1963" s="27" t="s">
        <v>193</v>
      </c>
      <c r="E1963" s="28">
        <v>1500</v>
      </c>
    </row>
    <row r="1964" spans="1:5" x14ac:dyDescent="0.2">
      <c r="A1964" s="25">
        <v>2021</v>
      </c>
      <c r="B1964" s="26" t="s">
        <v>119</v>
      </c>
      <c r="C1964" s="27" t="s">
        <v>201</v>
      </c>
      <c r="D1964" s="27" t="s">
        <v>195</v>
      </c>
      <c r="E1964" s="28">
        <v>0</v>
      </c>
    </row>
    <row r="1965" spans="1:5" x14ac:dyDescent="0.2">
      <c r="A1965" s="25">
        <v>2021</v>
      </c>
      <c r="B1965" s="26" t="s">
        <v>119</v>
      </c>
      <c r="C1965" s="27" t="s">
        <v>201</v>
      </c>
      <c r="D1965" s="27" t="s">
        <v>199</v>
      </c>
      <c r="E1965" s="28">
        <v>1641</v>
      </c>
    </row>
    <row r="1966" spans="1:5" x14ac:dyDescent="0.2">
      <c r="A1966" s="25">
        <v>2021</v>
      </c>
      <c r="B1966" s="26" t="s">
        <v>119</v>
      </c>
      <c r="C1966" s="27" t="s">
        <v>203</v>
      </c>
      <c r="D1966" s="27" t="s">
        <v>183</v>
      </c>
      <c r="E1966" s="28">
        <v>1205371</v>
      </c>
    </row>
    <row r="1967" spans="1:5" x14ac:dyDescent="0.2">
      <c r="A1967" s="25">
        <v>2021</v>
      </c>
      <c r="B1967" s="26" t="s">
        <v>119</v>
      </c>
      <c r="C1967" s="27" t="s">
        <v>203</v>
      </c>
      <c r="D1967" s="27" t="s">
        <v>192</v>
      </c>
      <c r="E1967" s="28">
        <v>743888</v>
      </c>
    </row>
    <row r="1968" spans="1:5" x14ac:dyDescent="0.2">
      <c r="A1968" s="25">
        <v>2021</v>
      </c>
      <c r="B1968" s="26" t="s">
        <v>119</v>
      </c>
      <c r="C1968" s="27" t="s">
        <v>203</v>
      </c>
      <c r="D1968" s="27" t="s">
        <v>194</v>
      </c>
      <c r="E1968" s="28">
        <v>-323</v>
      </c>
    </row>
    <row r="1969" spans="1:5" x14ac:dyDescent="0.2">
      <c r="A1969" s="25">
        <v>2021</v>
      </c>
      <c r="B1969" s="26" t="s">
        <v>119</v>
      </c>
      <c r="C1969" s="27" t="s">
        <v>203</v>
      </c>
      <c r="D1969" s="27" t="s">
        <v>196</v>
      </c>
      <c r="E1969" s="28">
        <v>117601</v>
      </c>
    </row>
    <row r="1970" spans="1:5" x14ac:dyDescent="0.2">
      <c r="A1970" s="25">
        <v>2021</v>
      </c>
      <c r="B1970" s="26" t="s">
        <v>119</v>
      </c>
      <c r="C1970" s="27" t="s">
        <v>203</v>
      </c>
      <c r="D1970" s="27" t="s">
        <v>197</v>
      </c>
      <c r="E1970" s="28">
        <v>6683</v>
      </c>
    </row>
    <row r="1971" spans="1:5" x14ac:dyDescent="0.2">
      <c r="A1971" s="25">
        <v>2021</v>
      </c>
      <c r="B1971" s="26" t="s">
        <v>119</v>
      </c>
      <c r="C1971" s="27" t="s">
        <v>203</v>
      </c>
      <c r="D1971" s="27" t="s">
        <v>198</v>
      </c>
      <c r="E1971" s="28">
        <v>175973</v>
      </c>
    </row>
    <row r="1972" spans="1:5" x14ac:dyDescent="0.2">
      <c r="A1972" s="25">
        <v>2021</v>
      </c>
      <c r="B1972" s="26" t="s">
        <v>119</v>
      </c>
      <c r="C1972" s="27" t="s">
        <v>203</v>
      </c>
      <c r="D1972" s="27" t="s">
        <v>199</v>
      </c>
      <c r="E1972" s="28">
        <v>161549</v>
      </c>
    </row>
    <row r="1973" spans="1:5" x14ac:dyDescent="0.2">
      <c r="A1973" s="25">
        <v>2021</v>
      </c>
      <c r="B1973" s="26" t="s">
        <v>119</v>
      </c>
      <c r="C1973" s="27" t="s">
        <v>204</v>
      </c>
      <c r="D1973" s="27" t="s">
        <v>183</v>
      </c>
      <c r="E1973" s="28">
        <v>899191</v>
      </c>
    </row>
    <row r="1974" spans="1:5" x14ac:dyDescent="0.2">
      <c r="A1974" s="25">
        <v>2021</v>
      </c>
      <c r="B1974" s="26" t="s">
        <v>119</v>
      </c>
      <c r="C1974" s="27" t="s">
        <v>204</v>
      </c>
      <c r="D1974" s="27" t="s">
        <v>192</v>
      </c>
      <c r="E1974" s="28">
        <v>348883</v>
      </c>
    </row>
    <row r="1975" spans="1:5" x14ac:dyDescent="0.2">
      <c r="A1975" s="25">
        <v>2021</v>
      </c>
      <c r="B1975" s="26" t="s">
        <v>119</v>
      </c>
      <c r="C1975" s="27" t="s">
        <v>204</v>
      </c>
      <c r="D1975" s="27" t="s">
        <v>193</v>
      </c>
      <c r="E1975" s="28">
        <v>554</v>
      </c>
    </row>
    <row r="1976" spans="1:5" x14ac:dyDescent="0.2">
      <c r="A1976" s="25">
        <v>2021</v>
      </c>
      <c r="B1976" s="26" t="s">
        <v>119</v>
      </c>
      <c r="C1976" s="27" t="s">
        <v>204</v>
      </c>
      <c r="D1976" s="27" t="s">
        <v>194</v>
      </c>
      <c r="E1976" s="28">
        <v>2505</v>
      </c>
    </row>
    <row r="1977" spans="1:5" x14ac:dyDescent="0.2">
      <c r="A1977" s="25">
        <v>2021</v>
      </c>
      <c r="B1977" s="26" t="s">
        <v>119</v>
      </c>
      <c r="C1977" s="27" t="s">
        <v>204</v>
      </c>
      <c r="D1977" s="27" t="s">
        <v>195</v>
      </c>
      <c r="E1977" s="28">
        <v>2885</v>
      </c>
    </row>
    <row r="1978" spans="1:5" x14ac:dyDescent="0.2">
      <c r="A1978" s="25">
        <v>2021</v>
      </c>
      <c r="B1978" s="26" t="s">
        <v>119</v>
      </c>
      <c r="C1978" s="27" t="s">
        <v>204</v>
      </c>
      <c r="D1978" s="27" t="s">
        <v>196</v>
      </c>
      <c r="E1978" s="28">
        <v>55702</v>
      </c>
    </row>
    <row r="1979" spans="1:5" x14ac:dyDescent="0.2">
      <c r="A1979" s="25">
        <v>2021</v>
      </c>
      <c r="B1979" s="26" t="s">
        <v>119</v>
      </c>
      <c r="C1979" s="27" t="s">
        <v>204</v>
      </c>
      <c r="D1979" s="27" t="s">
        <v>197</v>
      </c>
      <c r="E1979" s="28">
        <v>53646</v>
      </c>
    </row>
    <row r="1980" spans="1:5" x14ac:dyDescent="0.2">
      <c r="A1980" s="25">
        <v>2021</v>
      </c>
      <c r="B1980" s="26" t="s">
        <v>119</v>
      </c>
      <c r="C1980" s="27" t="s">
        <v>204</v>
      </c>
      <c r="D1980" s="27" t="s">
        <v>198</v>
      </c>
      <c r="E1980" s="28">
        <v>162215</v>
      </c>
    </row>
    <row r="1981" spans="1:5" x14ac:dyDescent="0.2">
      <c r="A1981" s="25">
        <v>2021</v>
      </c>
      <c r="B1981" s="26" t="s">
        <v>119</v>
      </c>
      <c r="C1981" s="27" t="s">
        <v>204</v>
      </c>
      <c r="D1981" s="27" t="s">
        <v>199</v>
      </c>
      <c r="E1981" s="28">
        <v>272801</v>
      </c>
    </row>
    <row r="1982" spans="1:5" x14ac:dyDescent="0.2">
      <c r="A1982" s="25">
        <v>2021</v>
      </c>
      <c r="B1982" s="26" t="s">
        <v>125</v>
      </c>
      <c r="C1982" s="27" t="s">
        <v>190</v>
      </c>
      <c r="D1982" s="27" t="s">
        <v>183</v>
      </c>
      <c r="E1982" s="28">
        <v>110808401</v>
      </c>
    </row>
    <row r="1983" spans="1:5" x14ac:dyDescent="0.2">
      <c r="A1983" s="25">
        <v>2021</v>
      </c>
      <c r="B1983" s="26" t="s">
        <v>125</v>
      </c>
      <c r="C1983" s="27" t="s">
        <v>190</v>
      </c>
      <c r="D1983" s="27" t="s">
        <v>191</v>
      </c>
      <c r="E1983" s="28">
        <v>3132521</v>
      </c>
    </row>
    <row r="1984" spans="1:5" x14ac:dyDescent="0.2">
      <c r="A1984" s="25">
        <v>2021</v>
      </c>
      <c r="B1984" s="26" t="s">
        <v>125</v>
      </c>
      <c r="C1984" s="27" t="s">
        <v>190</v>
      </c>
      <c r="D1984" s="27" t="s">
        <v>207</v>
      </c>
      <c r="E1984" s="28">
        <v>1986</v>
      </c>
    </row>
    <row r="1985" spans="1:5" x14ac:dyDescent="0.2">
      <c r="A1985" s="25">
        <v>2021</v>
      </c>
      <c r="B1985" s="26" t="s">
        <v>125</v>
      </c>
      <c r="C1985" s="27" t="s">
        <v>190</v>
      </c>
      <c r="D1985" s="27" t="s">
        <v>192</v>
      </c>
      <c r="E1985" s="28">
        <v>71379357</v>
      </c>
    </row>
    <row r="1986" spans="1:5" x14ac:dyDescent="0.2">
      <c r="A1986" s="25">
        <v>2021</v>
      </c>
      <c r="B1986" s="26" t="s">
        <v>125</v>
      </c>
      <c r="C1986" s="27" t="s">
        <v>190</v>
      </c>
      <c r="D1986" s="27" t="s">
        <v>193</v>
      </c>
      <c r="E1986" s="28">
        <v>16589252</v>
      </c>
    </row>
    <row r="1987" spans="1:5" x14ac:dyDescent="0.2">
      <c r="A1987" s="25">
        <v>2021</v>
      </c>
      <c r="B1987" s="26" t="s">
        <v>125</v>
      </c>
      <c r="C1987" s="27" t="s">
        <v>190</v>
      </c>
      <c r="D1987" s="27" t="s">
        <v>205</v>
      </c>
      <c r="E1987" s="28">
        <v>8511288</v>
      </c>
    </row>
    <row r="1988" spans="1:5" x14ac:dyDescent="0.2">
      <c r="A1988" s="25">
        <v>2021</v>
      </c>
      <c r="B1988" s="26" t="s">
        <v>125</v>
      </c>
      <c r="C1988" s="27" t="s">
        <v>190</v>
      </c>
      <c r="D1988" s="27" t="s">
        <v>206</v>
      </c>
      <c r="E1988" s="28">
        <v>237716</v>
      </c>
    </row>
    <row r="1989" spans="1:5" x14ac:dyDescent="0.2">
      <c r="A1989" s="25">
        <v>2021</v>
      </c>
      <c r="B1989" s="26" t="s">
        <v>125</v>
      </c>
      <c r="C1989" s="27" t="s">
        <v>190</v>
      </c>
      <c r="D1989" s="27" t="s">
        <v>194</v>
      </c>
      <c r="E1989" s="28">
        <v>65514</v>
      </c>
    </row>
    <row r="1990" spans="1:5" x14ac:dyDescent="0.2">
      <c r="A1990" s="25">
        <v>2021</v>
      </c>
      <c r="B1990" s="26" t="s">
        <v>125</v>
      </c>
      <c r="C1990" s="27" t="s">
        <v>190</v>
      </c>
      <c r="D1990" s="27" t="s">
        <v>195</v>
      </c>
      <c r="E1990" s="28">
        <v>32024</v>
      </c>
    </row>
    <row r="1991" spans="1:5" x14ac:dyDescent="0.2">
      <c r="A1991" s="25">
        <v>2021</v>
      </c>
      <c r="B1991" s="26" t="s">
        <v>125</v>
      </c>
      <c r="C1991" s="27" t="s">
        <v>190</v>
      </c>
      <c r="D1991" s="27" t="s">
        <v>196</v>
      </c>
      <c r="E1991" s="28">
        <v>50208</v>
      </c>
    </row>
    <row r="1992" spans="1:5" x14ac:dyDescent="0.2">
      <c r="A1992" s="25">
        <v>2021</v>
      </c>
      <c r="B1992" s="26" t="s">
        <v>125</v>
      </c>
      <c r="C1992" s="27" t="s">
        <v>190</v>
      </c>
      <c r="D1992" s="27" t="s">
        <v>197</v>
      </c>
      <c r="E1992" s="28">
        <v>115443</v>
      </c>
    </row>
    <row r="1993" spans="1:5" x14ac:dyDescent="0.2">
      <c r="A1993" s="25">
        <v>2021</v>
      </c>
      <c r="B1993" s="26" t="s">
        <v>125</v>
      </c>
      <c r="C1993" s="27" t="s">
        <v>190</v>
      </c>
      <c r="D1993" s="27" t="s">
        <v>198</v>
      </c>
      <c r="E1993" s="28">
        <v>9297756</v>
      </c>
    </row>
    <row r="1994" spans="1:5" x14ac:dyDescent="0.2">
      <c r="A1994" s="25">
        <v>2021</v>
      </c>
      <c r="B1994" s="26" t="s">
        <v>125</v>
      </c>
      <c r="C1994" s="27" t="s">
        <v>190</v>
      </c>
      <c r="D1994" s="27" t="s">
        <v>199</v>
      </c>
      <c r="E1994" s="28">
        <v>1395335</v>
      </c>
    </row>
    <row r="1995" spans="1:5" x14ac:dyDescent="0.2">
      <c r="A1995" s="25">
        <v>2021</v>
      </c>
      <c r="B1995" s="26" t="s">
        <v>125</v>
      </c>
      <c r="C1995" s="27" t="s">
        <v>200</v>
      </c>
      <c r="D1995" s="27" t="s">
        <v>183</v>
      </c>
      <c r="E1995" s="28">
        <v>2187958</v>
      </c>
    </row>
    <row r="1996" spans="1:5" x14ac:dyDescent="0.2">
      <c r="A1996" s="25">
        <v>2021</v>
      </c>
      <c r="B1996" s="26" t="s">
        <v>125</v>
      </c>
      <c r="C1996" s="27" t="s">
        <v>200</v>
      </c>
      <c r="D1996" s="27" t="s">
        <v>191</v>
      </c>
      <c r="E1996" s="28">
        <v>25031</v>
      </c>
    </row>
    <row r="1997" spans="1:5" x14ac:dyDescent="0.2">
      <c r="A1997" s="25">
        <v>2021</v>
      </c>
      <c r="B1997" s="26" t="s">
        <v>125</v>
      </c>
      <c r="C1997" s="27" t="s">
        <v>200</v>
      </c>
      <c r="D1997" s="27" t="s">
        <v>193</v>
      </c>
      <c r="E1997" s="28">
        <v>822068</v>
      </c>
    </row>
    <row r="1998" spans="1:5" x14ac:dyDescent="0.2">
      <c r="A1998" s="25">
        <v>2021</v>
      </c>
      <c r="B1998" s="26" t="s">
        <v>125</v>
      </c>
      <c r="C1998" s="27" t="s">
        <v>200</v>
      </c>
      <c r="D1998" s="27" t="s">
        <v>206</v>
      </c>
      <c r="E1998" s="28">
        <v>237716</v>
      </c>
    </row>
    <row r="1999" spans="1:5" x14ac:dyDescent="0.2">
      <c r="A1999" s="25">
        <v>2021</v>
      </c>
      <c r="B1999" s="26" t="s">
        <v>125</v>
      </c>
      <c r="C1999" s="27" t="s">
        <v>200</v>
      </c>
      <c r="D1999" s="27" t="s">
        <v>195</v>
      </c>
      <c r="E1999" s="28">
        <v>19235</v>
      </c>
    </row>
    <row r="2000" spans="1:5" x14ac:dyDescent="0.2">
      <c r="A2000" s="25">
        <v>2021</v>
      </c>
      <c r="B2000" s="26" t="s">
        <v>125</v>
      </c>
      <c r="C2000" s="27" t="s">
        <v>200</v>
      </c>
      <c r="D2000" s="27" t="s">
        <v>197</v>
      </c>
      <c r="E2000" s="28">
        <v>10999</v>
      </c>
    </row>
    <row r="2001" spans="1:5" x14ac:dyDescent="0.2">
      <c r="A2001" s="25">
        <v>2021</v>
      </c>
      <c r="B2001" s="26" t="s">
        <v>125</v>
      </c>
      <c r="C2001" s="27" t="s">
        <v>200</v>
      </c>
      <c r="D2001" s="27" t="s">
        <v>199</v>
      </c>
      <c r="E2001" s="28">
        <v>1072910</v>
      </c>
    </row>
    <row r="2002" spans="1:5" x14ac:dyDescent="0.2">
      <c r="A2002" s="25">
        <v>2021</v>
      </c>
      <c r="B2002" s="26" t="s">
        <v>125</v>
      </c>
      <c r="C2002" s="27" t="s">
        <v>201</v>
      </c>
      <c r="D2002" s="27" t="s">
        <v>183</v>
      </c>
      <c r="E2002" s="28">
        <v>23683</v>
      </c>
    </row>
    <row r="2003" spans="1:5" x14ac:dyDescent="0.2">
      <c r="A2003" s="25">
        <v>2021</v>
      </c>
      <c r="B2003" s="26" t="s">
        <v>125</v>
      </c>
      <c r="C2003" s="27" t="s">
        <v>201</v>
      </c>
      <c r="D2003" s="27" t="s">
        <v>193</v>
      </c>
      <c r="E2003" s="28">
        <v>12769</v>
      </c>
    </row>
    <row r="2004" spans="1:5" x14ac:dyDescent="0.2">
      <c r="A2004" s="25">
        <v>2021</v>
      </c>
      <c r="B2004" s="26" t="s">
        <v>125</v>
      </c>
      <c r="C2004" s="27" t="s">
        <v>201</v>
      </c>
      <c r="D2004" s="27" t="s">
        <v>195</v>
      </c>
      <c r="E2004" s="28">
        <v>257</v>
      </c>
    </row>
    <row r="2005" spans="1:5" x14ac:dyDescent="0.2">
      <c r="A2005" s="25">
        <v>2021</v>
      </c>
      <c r="B2005" s="26" t="s">
        <v>125</v>
      </c>
      <c r="C2005" s="27" t="s">
        <v>201</v>
      </c>
      <c r="D2005" s="27" t="s">
        <v>197</v>
      </c>
      <c r="E2005" s="28">
        <v>10657</v>
      </c>
    </row>
    <row r="2006" spans="1:5" x14ac:dyDescent="0.2">
      <c r="A2006" s="25">
        <v>2021</v>
      </c>
      <c r="B2006" s="26" t="s">
        <v>125</v>
      </c>
      <c r="C2006" s="27" t="s">
        <v>203</v>
      </c>
      <c r="D2006" s="27" t="s">
        <v>183</v>
      </c>
      <c r="E2006" s="28">
        <v>12979924</v>
      </c>
    </row>
    <row r="2007" spans="1:5" x14ac:dyDescent="0.2">
      <c r="A2007" s="25">
        <v>2021</v>
      </c>
      <c r="B2007" s="26" t="s">
        <v>125</v>
      </c>
      <c r="C2007" s="27" t="s">
        <v>203</v>
      </c>
      <c r="D2007" s="27" t="s">
        <v>191</v>
      </c>
      <c r="E2007" s="28">
        <v>3107489</v>
      </c>
    </row>
    <row r="2008" spans="1:5" x14ac:dyDescent="0.2">
      <c r="A2008" s="25">
        <v>2021</v>
      </c>
      <c r="B2008" s="26" t="s">
        <v>125</v>
      </c>
      <c r="C2008" s="27" t="s">
        <v>203</v>
      </c>
      <c r="D2008" s="27" t="s">
        <v>192</v>
      </c>
      <c r="E2008" s="28">
        <v>258599</v>
      </c>
    </row>
    <row r="2009" spans="1:5" x14ac:dyDescent="0.2">
      <c r="A2009" s="25">
        <v>2021</v>
      </c>
      <c r="B2009" s="26" t="s">
        <v>125</v>
      </c>
      <c r="C2009" s="27" t="s">
        <v>203</v>
      </c>
      <c r="D2009" s="27" t="s">
        <v>193</v>
      </c>
      <c r="E2009" s="28">
        <v>4830538</v>
      </c>
    </row>
    <row r="2010" spans="1:5" x14ac:dyDescent="0.2">
      <c r="A2010" s="25">
        <v>2021</v>
      </c>
      <c r="B2010" s="26" t="s">
        <v>125</v>
      </c>
      <c r="C2010" s="27" t="s">
        <v>203</v>
      </c>
      <c r="D2010" s="27" t="s">
        <v>194</v>
      </c>
      <c r="E2010" s="28">
        <v>65790</v>
      </c>
    </row>
    <row r="2011" spans="1:5" x14ac:dyDescent="0.2">
      <c r="A2011" s="25">
        <v>2021</v>
      </c>
      <c r="B2011" s="26" t="s">
        <v>125</v>
      </c>
      <c r="C2011" s="27" t="s">
        <v>203</v>
      </c>
      <c r="D2011" s="27" t="s">
        <v>195</v>
      </c>
      <c r="E2011" s="28">
        <v>8957</v>
      </c>
    </row>
    <row r="2012" spans="1:5" x14ac:dyDescent="0.2">
      <c r="A2012" s="25">
        <v>2021</v>
      </c>
      <c r="B2012" s="26" t="s">
        <v>125</v>
      </c>
      <c r="C2012" s="27" t="s">
        <v>203</v>
      </c>
      <c r="D2012" s="27" t="s">
        <v>196</v>
      </c>
      <c r="E2012" s="28">
        <v>43424</v>
      </c>
    </row>
    <row r="2013" spans="1:5" x14ac:dyDescent="0.2">
      <c r="A2013" s="25">
        <v>2021</v>
      </c>
      <c r="B2013" s="26" t="s">
        <v>125</v>
      </c>
      <c r="C2013" s="27" t="s">
        <v>203</v>
      </c>
      <c r="D2013" s="27" t="s">
        <v>197</v>
      </c>
      <c r="E2013" s="28">
        <v>93787</v>
      </c>
    </row>
    <row r="2014" spans="1:5" x14ac:dyDescent="0.2">
      <c r="A2014" s="25">
        <v>2021</v>
      </c>
      <c r="B2014" s="26" t="s">
        <v>125</v>
      </c>
      <c r="C2014" s="27" t="s">
        <v>203</v>
      </c>
      <c r="D2014" s="27" t="s">
        <v>198</v>
      </c>
      <c r="E2014" s="28">
        <v>4571339</v>
      </c>
    </row>
    <row r="2015" spans="1:5" x14ac:dyDescent="0.2">
      <c r="A2015" s="25">
        <v>2021</v>
      </c>
      <c r="B2015" s="26" t="s">
        <v>125</v>
      </c>
      <c r="C2015" s="27" t="s">
        <v>204</v>
      </c>
      <c r="D2015" s="27" t="s">
        <v>183</v>
      </c>
      <c r="E2015" s="28">
        <v>95616836</v>
      </c>
    </row>
    <row r="2016" spans="1:5" x14ac:dyDescent="0.2">
      <c r="A2016" s="25">
        <v>2021</v>
      </c>
      <c r="B2016" s="26" t="s">
        <v>125</v>
      </c>
      <c r="C2016" s="27" t="s">
        <v>204</v>
      </c>
      <c r="D2016" s="27" t="s">
        <v>207</v>
      </c>
      <c r="E2016" s="28">
        <v>1986</v>
      </c>
    </row>
    <row r="2017" spans="1:5" x14ac:dyDescent="0.2">
      <c r="A2017" s="25">
        <v>2021</v>
      </c>
      <c r="B2017" s="26" t="s">
        <v>125</v>
      </c>
      <c r="C2017" s="27" t="s">
        <v>204</v>
      </c>
      <c r="D2017" s="27" t="s">
        <v>192</v>
      </c>
      <c r="E2017" s="28">
        <v>71120758</v>
      </c>
    </row>
    <row r="2018" spans="1:5" x14ac:dyDescent="0.2">
      <c r="A2018" s="25">
        <v>2021</v>
      </c>
      <c r="B2018" s="26" t="s">
        <v>125</v>
      </c>
      <c r="C2018" s="27" t="s">
        <v>204</v>
      </c>
      <c r="D2018" s="27" t="s">
        <v>193</v>
      </c>
      <c r="E2018" s="28">
        <v>10923878</v>
      </c>
    </row>
    <row r="2019" spans="1:5" x14ac:dyDescent="0.2">
      <c r="A2019" s="25">
        <v>2021</v>
      </c>
      <c r="B2019" s="26" t="s">
        <v>125</v>
      </c>
      <c r="C2019" s="27" t="s">
        <v>204</v>
      </c>
      <c r="D2019" s="27" t="s">
        <v>205</v>
      </c>
      <c r="E2019" s="28">
        <v>8511288</v>
      </c>
    </row>
    <row r="2020" spans="1:5" x14ac:dyDescent="0.2">
      <c r="A2020" s="25">
        <v>2021</v>
      </c>
      <c r="B2020" s="26" t="s">
        <v>125</v>
      </c>
      <c r="C2020" s="27" t="s">
        <v>204</v>
      </c>
      <c r="D2020" s="27" t="s">
        <v>194</v>
      </c>
      <c r="E2020" s="28">
        <v>-276</v>
      </c>
    </row>
    <row r="2021" spans="1:5" x14ac:dyDescent="0.2">
      <c r="A2021" s="25">
        <v>2021</v>
      </c>
      <c r="B2021" s="26" t="s">
        <v>125</v>
      </c>
      <c r="C2021" s="27" t="s">
        <v>204</v>
      </c>
      <c r="D2021" s="27" t="s">
        <v>195</v>
      </c>
      <c r="E2021" s="28">
        <v>3575</v>
      </c>
    </row>
    <row r="2022" spans="1:5" x14ac:dyDescent="0.2">
      <c r="A2022" s="25">
        <v>2021</v>
      </c>
      <c r="B2022" s="26" t="s">
        <v>125</v>
      </c>
      <c r="C2022" s="27" t="s">
        <v>204</v>
      </c>
      <c r="D2022" s="27" t="s">
        <v>196</v>
      </c>
      <c r="E2022" s="28">
        <v>6784</v>
      </c>
    </row>
    <row r="2023" spans="1:5" x14ac:dyDescent="0.2">
      <c r="A2023" s="25">
        <v>2021</v>
      </c>
      <c r="B2023" s="26" t="s">
        <v>125</v>
      </c>
      <c r="C2023" s="27" t="s">
        <v>204</v>
      </c>
      <c r="D2023" s="27" t="s">
        <v>197</v>
      </c>
      <c r="E2023" s="28">
        <v>0</v>
      </c>
    </row>
    <row r="2024" spans="1:5" x14ac:dyDescent="0.2">
      <c r="A2024" s="25">
        <v>2021</v>
      </c>
      <c r="B2024" s="26" t="s">
        <v>125</v>
      </c>
      <c r="C2024" s="27" t="s">
        <v>204</v>
      </c>
      <c r="D2024" s="27" t="s">
        <v>198</v>
      </c>
      <c r="E2024" s="28">
        <v>4726417</v>
      </c>
    </row>
    <row r="2025" spans="1:5" x14ac:dyDescent="0.2">
      <c r="A2025" s="25">
        <v>2021</v>
      </c>
      <c r="B2025" s="26" t="s">
        <v>125</v>
      </c>
      <c r="C2025" s="27" t="s">
        <v>204</v>
      </c>
      <c r="D2025" s="27" t="s">
        <v>199</v>
      </c>
      <c r="E2025" s="28">
        <v>322426</v>
      </c>
    </row>
    <row r="2026" spans="1:5" x14ac:dyDescent="0.2">
      <c r="A2026" s="25">
        <v>2021</v>
      </c>
      <c r="B2026" s="26" t="s">
        <v>131</v>
      </c>
      <c r="C2026" s="27" t="s">
        <v>190</v>
      </c>
      <c r="D2026" s="27" t="s">
        <v>183</v>
      </c>
      <c r="E2026" s="28">
        <v>64276480</v>
      </c>
    </row>
    <row r="2027" spans="1:5" x14ac:dyDescent="0.2">
      <c r="A2027" s="25">
        <v>2021</v>
      </c>
      <c r="B2027" s="26" t="s">
        <v>131</v>
      </c>
      <c r="C2027" s="27" t="s">
        <v>190</v>
      </c>
      <c r="D2027" s="27" t="s">
        <v>191</v>
      </c>
      <c r="E2027" s="28">
        <v>27441587</v>
      </c>
    </row>
    <row r="2028" spans="1:5" x14ac:dyDescent="0.2">
      <c r="A2028" s="25">
        <v>2021</v>
      </c>
      <c r="B2028" s="26" t="s">
        <v>131</v>
      </c>
      <c r="C2028" s="27" t="s">
        <v>190</v>
      </c>
      <c r="D2028" s="27" t="s">
        <v>192</v>
      </c>
      <c r="E2028" s="28">
        <v>2144883</v>
      </c>
    </row>
    <row r="2029" spans="1:5" x14ac:dyDescent="0.2">
      <c r="A2029" s="25">
        <v>2021</v>
      </c>
      <c r="B2029" s="26" t="s">
        <v>131</v>
      </c>
      <c r="C2029" s="27" t="s">
        <v>190</v>
      </c>
      <c r="D2029" s="27" t="s">
        <v>193</v>
      </c>
      <c r="E2029" s="28">
        <v>21342001</v>
      </c>
    </row>
    <row r="2030" spans="1:5" x14ac:dyDescent="0.2">
      <c r="A2030" s="25">
        <v>2021</v>
      </c>
      <c r="B2030" s="26" t="s">
        <v>131</v>
      </c>
      <c r="C2030" s="27" t="s">
        <v>190</v>
      </c>
      <c r="D2030" s="27" t="s">
        <v>205</v>
      </c>
      <c r="E2030" s="28">
        <v>9970190</v>
      </c>
    </row>
    <row r="2031" spans="1:5" x14ac:dyDescent="0.2">
      <c r="A2031" s="25">
        <v>2021</v>
      </c>
      <c r="B2031" s="26" t="s">
        <v>131</v>
      </c>
      <c r="C2031" s="27" t="s">
        <v>190</v>
      </c>
      <c r="D2031" s="27" t="s">
        <v>194</v>
      </c>
      <c r="E2031" s="28">
        <v>25346</v>
      </c>
    </row>
    <row r="2032" spans="1:5" x14ac:dyDescent="0.2">
      <c r="A2032" s="25">
        <v>2021</v>
      </c>
      <c r="B2032" s="26" t="s">
        <v>131</v>
      </c>
      <c r="C2032" s="27" t="s">
        <v>190</v>
      </c>
      <c r="D2032" s="27" t="s">
        <v>195</v>
      </c>
      <c r="E2032" s="28">
        <v>320543</v>
      </c>
    </row>
    <row r="2033" spans="1:5" x14ac:dyDescent="0.2">
      <c r="A2033" s="25">
        <v>2021</v>
      </c>
      <c r="B2033" s="26" t="s">
        <v>131</v>
      </c>
      <c r="C2033" s="27" t="s">
        <v>190</v>
      </c>
      <c r="D2033" s="27" t="s">
        <v>196</v>
      </c>
      <c r="E2033" s="28">
        <v>366806</v>
      </c>
    </row>
    <row r="2034" spans="1:5" x14ac:dyDescent="0.2">
      <c r="A2034" s="25">
        <v>2021</v>
      </c>
      <c r="B2034" s="26" t="s">
        <v>131</v>
      </c>
      <c r="C2034" s="27" t="s">
        <v>190</v>
      </c>
      <c r="D2034" s="27" t="s">
        <v>197</v>
      </c>
      <c r="E2034" s="28">
        <v>411050</v>
      </c>
    </row>
    <row r="2035" spans="1:5" x14ac:dyDescent="0.2">
      <c r="A2035" s="25">
        <v>2021</v>
      </c>
      <c r="B2035" s="26" t="s">
        <v>131</v>
      </c>
      <c r="C2035" s="27" t="s">
        <v>190</v>
      </c>
      <c r="D2035" s="27" t="s">
        <v>198</v>
      </c>
      <c r="E2035" s="28">
        <v>1593479</v>
      </c>
    </row>
    <row r="2036" spans="1:5" x14ac:dyDescent="0.2">
      <c r="A2036" s="25">
        <v>2021</v>
      </c>
      <c r="B2036" s="26" t="s">
        <v>131</v>
      </c>
      <c r="C2036" s="27" t="s">
        <v>190</v>
      </c>
      <c r="D2036" s="27" t="s">
        <v>199</v>
      </c>
      <c r="E2036" s="28">
        <v>660595</v>
      </c>
    </row>
    <row r="2037" spans="1:5" x14ac:dyDescent="0.2">
      <c r="A2037" s="25">
        <v>2021</v>
      </c>
      <c r="B2037" s="26" t="s">
        <v>131</v>
      </c>
      <c r="C2037" s="27" t="s">
        <v>200</v>
      </c>
      <c r="D2037" s="27" t="s">
        <v>183</v>
      </c>
      <c r="E2037" s="28">
        <v>1544149</v>
      </c>
    </row>
    <row r="2038" spans="1:5" x14ac:dyDescent="0.2">
      <c r="A2038" s="25">
        <v>2021</v>
      </c>
      <c r="B2038" s="26" t="s">
        <v>131</v>
      </c>
      <c r="C2038" s="27" t="s">
        <v>200</v>
      </c>
      <c r="D2038" s="27" t="s">
        <v>191</v>
      </c>
      <c r="E2038" s="28">
        <v>208309</v>
      </c>
    </row>
    <row r="2039" spans="1:5" x14ac:dyDescent="0.2">
      <c r="A2039" s="25">
        <v>2021</v>
      </c>
      <c r="B2039" s="26" t="s">
        <v>131</v>
      </c>
      <c r="C2039" s="27" t="s">
        <v>200</v>
      </c>
      <c r="D2039" s="27" t="s">
        <v>192</v>
      </c>
      <c r="E2039" s="28">
        <v>121734</v>
      </c>
    </row>
    <row r="2040" spans="1:5" x14ac:dyDescent="0.2">
      <c r="A2040" s="25">
        <v>2021</v>
      </c>
      <c r="B2040" s="26" t="s">
        <v>131</v>
      </c>
      <c r="C2040" s="27" t="s">
        <v>200</v>
      </c>
      <c r="D2040" s="27" t="s">
        <v>193</v>
      </c>
      <c r="E2040" s="28">
        <v>900823</v>
      </c>
    </row>
    <row r="2041" spans="1:5" x14ac:dyDescent="0.2">
      <c r="A2041" s="25">
        <v>2021</v>
      </c>
      <c r="B2041" s="26" t="s">
        <v>131</v>
      </c>
      <c r="C2041" s="27" t="s">
        <v>200</v>
      </c>
      <c r="D2041" s="27" t="s">
        <v>194</v>
      </c>
      <c r="E2041" s="28">
        <v>2209</v>
      </c>
    </row>
    <row r="2042" spans="1:5" x14ac:dyDescent="0.2">
      <c r="A2042" s="25">
        <v>2021</v>
      </c>
      <c r="B2042" s="26" t="s">
        <v>131</v>
      </c>
      <c r="C2042" s="27" t="s">
        <v>200</v>
      </c>
      <c r="D2042" s="27" t="s">
        <v>195</v>
      </c>
      <c r="E2042" s="28">
        <v>4387</v>
      </c>
    </row>
    <row r="2043" spans="1:5" x14ac:dyDescent="0.2">
      <c r="A2043" s="25">
        <v>2021</v>
      </c>
      <c r="B2043" s="26" t="s">
        <v>131</v>
      </c>
      <c r="C2043" s="27" t="s">
        <v>200</v>
      </c>
      <c r="D2043" s="27" t="s">
        <v>197</v>
      </c>
      <c r="E2043" s="28">
        <v>14330</v>
      </c>
    </row>
    <row r="2044" spans="1:5" x14ac:dyDescent="0.2">
      <c r="A2044" s="25">
        <v>2021</v>
      </c>
      <c r="B2044" s="26" t="s">
        <v>131</v>
      </c>
      <c r="C2044" s="27" t="s">
        <v>200</v>
      </c>
      <c r="D2044" s="27" t="s">
        <v>198</v>
      </c>
      <c r="E2044" s="28">
        <v>6871</v>
      </c>
    </row>
    <row r="2045" spans="1:5" x14ac:dyDescent="0.2">
      <c r="A2045" s="25">
        <v>2021</v>
      </c>
      <c r="B2045" s="26" t="s">
        <v>131</v>
      </c>
      <c r="C2045" s="27" t="s">
        <v>200</v>
      </c>
      <c r="D2045" s="27" t="s">
        <v>199</v>
      </c>
      <c r="E2045" s="28">
        <v>285486</v>
      </c>
    </row>
    <row r="2046" spans="1:5" x14ac:dyDescent="0.2">
      <c r="A2046" s="25">
        <v>2021</v>
      </c>
      <c r="B2046" s="26" t="s">
        <v>131</v>
      </c>
      <c r="C2046" s="27" t="s">
        <v>201</v>
      </c>
      <c r="D2046" s="27" t="s">
        <v>183</v>
      </c>
      <c r="E2046" s="28">
        <v>148068</v>
      </c>
    </row>
    <row r="2047" spans="1:5" x14ac:dyDescent="0.2">
      <c r="A2047" s="25">
        <v>2021</v>
      </c>
      <c r="B2047" s="26" t="s">
        <v>131</v>
      </c>
      <c r="C2047" s="27" t="s">
        <v>201</v>
      </c>
      <c r="D2047" s="27" t="s">
        <v>191</v>
      </c>
      <c r="E2047" s="28">
        <v>0</v>
      </c>
    </row>
    <row r="2048" spans="1:5" x14ac:dyDescent="0.2">
      <c r="A2048" s="25">
        <v>2021</v>
      </c>
      <c r="B2048" s="26" t="s">
        <v>131</v>
      </c>
      <c r="C2048" s="27" t="s">
        <v>201</v>
      </c>
      <c r="D2048" s="27" t="s">
        <v>193</v>
      </c>
      <c r="E2048" s="28">
        <v>71703</v>
      </c>
    </row>
    <row r="2049" spans="1:5" x14ac:dyDescent="0.2">
      <c r="A2049" s="25">
        <v>2021</v>
      </c>
      <c r="B2049" s="26" t="s">
        <v>131</v>
      </c>
      <c r="C2049" s="27" t="s">
        <v>201</v>
      </c>
      <c r="D2049" s="27" t="s">
        <v>195</v>
      </c>
      <c r="E2049" s="28">
        <v>831</v>
      </c>
    </row>
    <row r="2050" spans="1:5" x14ac:dyDescent="0.2">
      <c r="A2050" s="25">
        <v>2021</v>
      </c>
      <c r="B2050" s="26" t="s">
        <v>131</v>
      </c>
      <c r="C2050" s="27" t="s">
        <v>201</v>
      </c>
      <c r="D2050" s="27" t="s">
        <v>196</v>
      </c>
      <c r="E2050" s="28">
        <v>3749</v>
      </c>
    </row>
    <row r="2051" spans="1:5" x14ac:dyDescent="0.2">
      <c r="A2051" s="25">
        <v>2021</v>
      </c>
      <c r="B2051" s="26" t="s">
        <v>131</v>
      </c>
      <c r="C2051" s="27" t="s">
        <v>201</v>
      </c>
      <c r="D2051" s="27" t="s">
        <v>197</v>
      </c>
      <c r="E2051" s="28">
        <v>51068</v>
      </c>
    </row>
    <row r="2052" spans="1:5" x14ac:dyDescent="0.2">
      <c r="A2052" s="25">
        <v>2021</v>
      </c>
      <c r="B2052" s="26" t="s">
        <v>131</v>
      </c>
      <c r="C2052" s="27" t="s">
        <v>201</v>
      </c>
      <c r="D2052" s="27" t="s">
        <v>198</v>
      </c>
      <c r="E2052" s="28">
        <v>20717</v>
      </c>
    </row>
    <row r="2053" spans="1:5" x14ac:dyDescent="0.2">
      <c r="A2053" s="25">
        <v>2021</v>
      </c>
      <c r="B2053" s="26" t="s">
        <v>131</v>
      </c>
      <c r="C2053" s="27" t="s">
        <v>201</v>
      </c>
      <c r="D2053" s="27" t="s">
        <v>199</v>
      </c>
      <c r="E2053" s="28">
        <v>0</v>
      </c>
    </row>
    <row r="2054" spans="1:5" x14ac:dyDescent="0.2">
      <c r="A2054" s="25">
        <v>2021</v>
      </c>
      <c r="B2054" s="26" t="s">
        <v>131</v>
      </c>
      <c r="C2054" s="27" t="s">
        <v>202</v>
      </c>
      <c r="D2054" s="27" t="s">
        <v>183</v>
      </c>
      <c r="E2054" s="28">
        <v>921073</v>
      </c>
    </row>
    <row r="2055" spans="1:5" x14ac:dyDescent="0.2">
      <c r="A2055" s="25">
        <v>2021</v>
      </c>
      <c r="B2055" s="26" t="s">
        <v>131</v>
      </c>
      <c r="C2055" s="27" t="s">
        <v>202</v>
      </c>
      <c r="D2055" s="27" t="s">
        <v>193</v>
      </c>
      <c r="E2055" s="28">
        <v>867323</v>
      </c>
    </row>
    <row r="2056" spans="1:5" x14ac:dyDescent="0.2">
      <c r="A2056" s="25">
        <v>2021</v>
      </c>
      <c r="B2056" s="26" t="s">
        <v>131</v>
      </c>
      <c r="C2056" s="27" t="s">
        <v>202</v>
      </c>
      <c r="D2056" s="27" t="s">
        <v>195</v>
      </c>
      <c r="E2056" s="28">
        <v>1194</v>
      </c>
    </row>
    <row r="2057" spans="1:5" x14ac:dyDescent="0.2">
      <c r="A2057" s="25">
        <v>2021</v>
      </c>
      <c r="B2057" s="26" t="s">
        <v>131</v>
      </c>
      <c r="C2057" s="27" t="s">
        <v>202</v>
      </c>
      <c r="D2057" s="27" t="s">
        <v>197</v>
      </c>
      <c r="E2057" s="28">
        <v>52556</v>
      </c>
    </row>
    <row r="2058" spans="1:5" x14ac:dyDescent="0.2">
      <c r="A2058" s="25">
        <v>2021</v>
      </c>
      <c r="B2058" s="26" t="s">
        <v>131</v>
      </c>
      <c r="C2058" s="27" t="s">
        <v>203</v>
      </c>
      <c r="D2058" s="27" t="s">
        <v>183</v>
      </c>
      <c r="E2058" s="28">
        <v>11037826</v>
      </c>
    </row>
    <row r="2059" spans="1:5" x14ac:dyDescent="0.2">
      <c r="A2059" s="25">
        <v>2021</v>
      </c>
      <c r="B2059" s="26" t="s">
        <v>131</v>
      </c>
      <c r="C2059" s="27" t="s">
        <v>203</v>
      </c>
      <c r="D2059" s="27" t="s">
        <v>192</v>
      </c>
      <c r="E2059" s="28">
        <v>118615</v>
      </c>
    </row>
    <row r="2060" spans="1:5" x14ac:dyDescent="0.2">
      <c r="A2060" s="25">
        <v>2021</v>
      </c>
      <c r="B2060" s="26" t="s">
        <v>131</v>
      </c>
      <c r="C2060" s="27" t="s">
        <v>203</v>
      </c>
      <c r="D2060" s="27" t="s">
        <v>205</v>
      </c>
      <c r="E2060" s="28">
        <v>9970190</v>
      </c>
    </row>
    <row r="2061" spans="1:5" x14ac:dyDescent="0.2">
      <c r="A2061" s="25">
        <v>2021</v>
      </c>
      <c r="B2061" s="26" t="s">
        <v>131</v>
      </c>
      <c r="C2061" s="27" t="s">
        <v>203</v>
      </c>
      <c r="D2061" s="27" t="s">
        <v>195</v>
      </c>
      <c r="E2061" s="28">
        <v>-222</v>
      </c>
    </row>
    <row r="2062" spans="1:5" x14ac:dyDescent="0.2">
      <c r="A2062" s="25">
        <v>2021</v>
      </c>
      <c r="B2062" s="26" t="s">
        <v>131</v>
      </c>
      <c r="C2062" s="27" t="s">
        <v>203</v>
      </c>
      <c r="D2062" s="27" t="s">
        <v>196</v>
      </c>
      <c r="E2062" s="28">
        <v>110124</v>
      </c>
    </row>
    <row r="2063" spans="1:5" x14ac:dyDescent="0.2">
      <c r="A2063" s="25">
        <v>2021</v>
      </c>
      <c r="B2063" s="26" t="s">
        <v>131</v>
      </c>
      <c r="C2063" s="27" t="s">
        <v>203</v>
      </c>
      <c r="D2063" s="27" t="s">
        <v>197</v>
      </c>
      <c r="E2063" s="28">
        <v>280157</v>
      </c>
    </row>
    <row r="2064" spans="1:5" x14ac:dyDescent="0.2">
      <c r="A2064" s="25">
        <v>2021</v>
      </c>
      <c r="B2064" s="26" t="s">
        <v>131</v>
      </c>
      <c r="C2064" s="27" t="s">
        <v>203</v>
      </c>
      <c r="D2064" s="27" t="s">
        <v>198</v>
      </c>
      <c r="E2064" s="28">
        <v>558962</v>
      </c>
    </row>
    <row r="2065" spans="1:5" x14ac:dyDescent="0.2">
      <c r="A2065" s="25">
        <v>2021</v>
      </c>
      <c r="B2065" s="26" t="s">
        <v>131</v>
      </c>
      <c r="C2065" s="27" t="s">
        <v>204</v>
      </c>
      <c r="D2065" s="27" t="s">
        <v>183</v>
      </c>
      <c r="E2065" s="28">
        <v>50625364</v>
      </c>
    </row>
    <row r="2066" spans="1:5" x14ac:dyDescent="0.2">
      <c r="A2066" s="25">
        <v>2021</v>
      </c>
      <c r="B2066" s="26" t="s">
        <v>131</v>
      </c>
      <c r="C2066" s="27" t="s">
        <v>204</v>
      </c>
      <c r="D2066" s="27" t="s">
        <v>191</v>
      </c>
      <c r="E2066" s="28">
        <v>27233278</v>
      </c>
    </row>
    <row r="2067" spans="1:5" x14ac:dyDescent="0.2">
      <c r="A2067" s="25">
        <v>2021</v>
      </c>
      <c r="B2067" s="26" t="s">
        <v>131</v>
      </c>
      <c r="C2067" s="27" t="s">
        <v>204</v>
      </c>
      <c r="D2067" s="27" t="s">
        <v>192</v>
      </c>
      <c r="E2067" s="28">
        <v>1904534</v>
      </c>
    </row>
    <row r="2068" spans="1:5" x14ac:dyDescent="0.2">
      <c r="A2068" s="25">
        <v>2021</v>
      </c>
      <c r="B2068" s="26" t="s">
        <v>131</v>
      </c>
      <c r="C2068" s="27" t="s">
        <v>204</v>
      </c>
      <c r="D2068" s="27" t="s">
        <v>193</v>
      </c>
      <c r="E2068" s="28">
        <v>19502152</v>
      </c>
    </row>
    <row r="2069" spans="1:5" x14ac:dyDescent="0.2">
      <c r="A2069" s="25">
        <v>2021</v>
      </c>
      <c r="B2069" s="26" t="s">
        <v>131</v>
      </c>
      <c r="C2069" s="27" t="s">
        <v>204</v>
      </c>
      <c r="D2069" s="27" t="s">
        <v>194</v>
      </c>
      <c r="E2069" s="28">
        <v>23138</v>
      </c>
    </row>
    <row r="2070" spans="1:5" x14ac:dyDescent="0.2">
      <c r="A2070" s="25">
        <v>2021</v>
      </c>
      <c r="B2070" s="26" t="s">
        <v>131</v>
      </c>
      <c r="C2070" s="27" t="s">
        <v>204</v>
      </c>
      <c r="D2070" s="27" t="s">
        <v>195</v>
      </c>
      <c r="E2070" s="28">
        <v>314353</v>
      </c>
    </row>
    <row r="2071" spans="1:5" x14ac:dyDescent="0.2">
      <c r="A2071" s="25">
        <v>2021</v>
      </c>
      <c r="B2071" s="26" t="s">
        <v>131</v>
      </c>
      <c r="C2071" s="27" t="s">
        <v>204</v>
      </c>
      <c r="D2071" s="27" t="s">
        <v>196</v>
      </c>
      <c r="E2071" s="28">
        <v>252933</v>
      </c>
    </row>
    <row r="2072" spans="1:5" x14ac:dyDescent="0.2">
      <c r="A2072" s="25">
        <v>2021</v>
      </c>
      <c r="B2072" s="26" t="s">
        <v>131</v>
      </c>
      <c r="C2072" s="27" t="s">
        <v>204</v>
      </c>
      <c r="D2072" s="27" t="s">
        <v>197</v>
      </c>
      <c r="E2072" s="28">
        <v>12939</v>
      </c>
    </row>
    <row r="2073" spans="1:5" x14ac:dyDescent="0.2">
      <c r="A2073" s="25">
        <v>2021</v>
      </c>
      <c r="B2073" s="26" t="s">
        <v>131</v>
      </c>
      <c r="C2073" s="27" t="s">
        <v>204</v>
      </c>
      <c r="D2073" s="27" t="s">
        <v>198</v>
      </c>
      <c r="E2073" s="28">
        <v>1006929</v>
      </c>
    </row>
    <row r="2074" spans="1:5" x14ac:dyDescent="0.2">
      <c r="A2074" s="25">
        <v>2021</v>
      </c>
      <c r="B2074" s="26" t="s">
        <v>131</v>
      </c>
      <c r="C2074" s="27" t="s">
        <v>204</v>
      </c>
      <c r="D2074" s="27" t="s">
        <v>199</v>
      </c>
      <c r="E2074" s="28">
        <v>375109</v>
      </c>
    </row>
    <row r="2075" spans="1:5" x14ac:dyDescent="0.2">
      <c r="A2075" s="25">
        <v>2021</v>
      </c>
      <c r="B2075" s="26" t="s">
        <v>128</v>
      </c>
      <c r="C2075" s="27" t="s">
        <v>190</v>
      </c>
      <c r="D2075" s="27" t="s">
        <v>183</v>
      </c>
      <c r="E2075" s="28">
        <v>65836063</v>
      </c>
    </row>
    <row r="2076" spans="1:5" x14ac:dyDescent="0.2">
      <c r="A2076" s="25">
        <v>2021</v>
      </c>
      <c r="B2076" s="26" t="s">
        <v>128</v>
      </c>
      <c r="C2076" s="27" t="s">
        <v>190</v>
      </c>
      <c r="D2076" s="27" t="s">
        <v>191</v>
      </c>
      <c r="E2076" s="28">
        <v>59667589</v>
      </c>
    </row>
    <row r="2077" spans="1:5" x14ac:dyDescent="0.2">
      <c r="A2077" s="25">
        <v>2021</v>
      </c>
      <c r="B2077" s="26" t="s">
        <v>128</v>
      </c>
      <c r="C2077" s="27" t="s">
        <v>190</v>
      </c>
      <c r="D2077" s="27" t="s">
        <v>192</v>
      </c>
      <c r="E2077" s="28">
        <v>1704564</v>
      </c>
    </row>
    <row r="2078" spans="1:5" x14ac:dyDescent="0.2">
      <c r="A2078" s="25">
        <v>2021</v>
      </c>
      <c r="B2078" s="26" t="s">
        <v>128</v>
      </c>
      <c r="C2078" s="27" t="s">
        <v>190</v>
      </c>
      <c r="D2078" s="27" t="s">
        <v>193</v>
      </c>
      <c r="E2078" s="28">
        <v>2625675</v>
      </c>
    </row>
    <row r="2079" spans="1:5" x14ac:dyDescent="0.2">
      <c r="A2079" s="25">
        <v>2021</v>
      </c>
      <c r="B2079" s="26" t="s">
        <v>128</v>
      </c>
      <c r="C2079" s="27" t="s">
        <v>190</v>
      </c>
      <c r="D2079" s="27" t="s">
        <v>206</v>
      </c>
      <c r="E2079" s="28">
        <v>53005</v>
      </c>
    </row>
    <row r="2080" spans="1:5" x14ac:dyDescent="0.2">
      <c r="A2080" s="25">
        <v>2021</v>
      </c>
      <c r="B2080" s="26" t="s">
        <v>128</v>
      </c>
      <c r="C2080" s="27" t="s">
        <v>190</v>
      </c>
      <c r="D2080" s="27" t="s">
        <v>194</v>
      </c>
      <c r="E2080" s="28">
        <v>-16271</v>
      </c>
    </row>
    <row r="2081" spans="1:5" x14ac:dyDescent="0.2">
      <c r="A2081" s="25">
        <v>2021</v>
      </c>
      <c r="B2081" s="26" t="s">
        <v>128</v>
      </c>
      <c r="C2081" s="27" t="s">
        <v>190</v>
      </c>
      <c r="D2081" s="27" t="s">
        <v>195</v>
      </c>
      <c r="E2081" s="28">
        <v>167199</v>
      </c>
    </row>
    <row r="2082" spans="1:5" x14ac:dyDescent="0.2">
      <c r="A2082" s="25">
        <v>2021</v>
      </c>
      <c r="B2082" s="26" t="s">
        <v>128</v>
      </c>
      <c r="C2082" s="27" t="s">
        <v>190</v>
      </c>
      <c r="D2082" s="27" t="s">
        <v>197</v>
      </c>
      <c r="E2082" s="28">
        <v>10166</v>
      </c>
    </row>
    <row r="2083" spans="1:5" x14ac:dyDescent="0.2">
      <c r="A2083" s="25">
        <v>2021</v>
      </c>
      <c r="B2083" s="26" t="s">
        <v>128</v>
      </c>
      <c r="C2083" s="27" t="s">
        <v>190</v>
      </c>
      <c r="D2083" s="27" t="s">
        <v>198</v>
      </c>
      <c r="E2083" s="28">
        <v>1624136</v>
      </c>
    </row>
    <row r="2084" spans="1:5" x14ac:dyDescent="0.2">
      <c r="A2084" s="25">
        <v>2021</v>
      </c>
      <c r="B2084" s="26" t="s">
        <v>128</v>
      </c>
      <c r="C2084" s="27" t="s">
        <v>200</v>
      </c>
      <c r="D2084" s="27" t="s">
        <v>183</v>
      </c>
      <c r="E2084" s="28">
        <v>1268818</v>
      </c>
    </row>
    <row r="2085" spans="1:5" x14ac:dyDescent="0.2">
      <c r="A2085" s="25">
        <v>2021</v>
      </c>
      <c r="B2085" s="26" t="s">
        <v>128</v>
      </c>
      <c r="C2085" s="27" t="s">
        <v>200</v>
      </c>
      <c r="D2085" s="27" t="s">
        <v>192</v>
      </c>
      <c r="E2085" s="28">
        <v>516228</v>
      </c>
    </row>
    <row r="2086" spans="1:5" x14ac:dyDescent="0.2">
      <c r="A2086" s="25">
        <v>2021</v>
      </c>
      <c r="B2086" s="26" t="s">
        <v>128</v>
      </c>
      <c r="C2086" s="27" t="s">
        <v>200</v>
      </c>
      <c r="D2086" s="27" t="s">
        <v>193</v>
      </c>
      <c r="E2086" s="28">
        <v>699585</v>
      </c>
    </row>
    <row r="2087" spans="1:5" x14ac:dyDescent="0.2">
      <c r="A2087" s="25">
        <v>2021</v>
      </c>
      <c r="B2087" s="26" t="s">
        <v>128</v>
      </c>
      <c r="C2087" s="27" t="s">
        <v>200</v>
      </c>
      <c r="D2087" s="27" t="s">
        <v>206</v>
      </c>
      <c r="E2087" s="28">
        <v>53005</v>
      </c>
    </row>
    <row r="2088" spans="1:5" x14ac:dyDescent="0.2">
      <c r="A2088" s="25">
        <v>2021</v>
      </c>
      <c r="B2088" s="26" t="s">
        <v>128</v>
      </c>
      <c r="C2088" s="27" t="s">
        <v>203</v>
      </c>
      <c r="D2088" s="27" t="s">
        <v>183</v>
      </c>
      <c r="E2088" s="28">
        <v>17315353</v>
      </c>
    </row>
    <row r="2089" spans="1:5" x14ac:dyDescent="0.2">
      <c r="A2089" s="25">
        <v>2021</v>
      </c>
      <c r="B2089" s="26" t="s">
        <v>128</v>
      </c>
      <c r="C2089" s="27" t="s">
        <v>203</v>
      </c>
      <c r="D2089" s="27" t="s">
        <v>191</v>
      </c>
      <c r="E2089" s="28">
        <v>13723811</v>
      </c>
    </row>
    <row r="2090" spans="1:5" x14ac:dyDescent="0.2">
      <c r="A2090" s="25">
        <v>2021</v>
      </c>
      <c r="B2090" s="26" t="s">
        <v>128</v>
      </c>
      <c r="C2090" s="27" t="s">
        <v>203</v>
      </c>
      <c r="D2090" s="27" t="s">
        <v>192</v>
      </c>
      <c r="E2090" s="28">
        <v>391927</v>
      </c>
    </row>
    <row r="2091" spans="1:5" x14ac:dyDescent="0.2">
      <c r="A2091" s="25">
        <v>2021</v>
      </c>
      <c r="B2091" s="26" t="s">
        <v>128</v>
      </c>
      <c r="C2091" s="27" t="s">
        <v>203</v>
      </c>
      <c r="D2091" s="27" t="s">
        <v>193</v>
      </c>
      <c r="E2091" s="28">
        <v>1576895</v>
      </c>
    </row>
    <row r="2092" spans="1:5" x14ac:dyDescent="0.2">
      <c r="A2092" s="25">
        <v>2021</v>
      </c>
      <c r="B2092" s="26" t="s">
        <v>128</v>
      </c>
      <c r="C2092" s="27" t="s">
        <v>203</v>
      </c>
      <c r="D2092" s="27" t="s">
        <v>194</v>
      </c>
      <c r="E2092" s="28">
        <v>-16271</v>
      </c>
    </row>
    <row r="2093" spans="1:5" x14ac:dyDescent="0.2">
      <c r="A2093" s="25">
        <v>2021</v>
      </c>
      <c r="B2093" s="26" t="s">
        <v>128</v>
      </c>
      <c r="C2093" s="27" t="s">
        <v>203</v>
      </c>
      <c r="D2093" s="27" t="s">
        <v>195</v>
      </c>
      <c r="E2093" s="28">
        <v>4689</v>
      </c>
    </row>
    <row r="2094" spans="1:5" x14ac:dyDescent="0.2">
      <c r="A2094" s="25">
        <v>2021</v>
      </c>
      <c r="B2094" s="26" t="s">
        <v>128</v>
      </c>
      <c r="C2094" s="27" t="s">
        <v>203</v>
      </c>
      <c r="D2094" s="27" t="s">
        <v>197</v>
      </c>
      <c r="E2094" s="28">
        <v>10166</v>
      </c>
    </row>
    <row r="2095" spans="1:5" x14ac:dyDescent="0.2">
      <c r="A2095" s="25">
        <v>2021</v>
      </c>
      <c r="B2095" s="26" t="s">
        <v>128</v>
      </c>
      <c r="C2095" s="27" t="s">
        <v>203</v>
      </c>
      <c r="D2095" s="27" t="s">
        <v>198</v>
      </c>
      <c r="E2095" s="28">
        <v>1624136</v>
      </c>
    </row>
    <row r="2096" spans="1:5" x14ac:dyDescent="0.2">
      <c r="A2096" s="25">
        <v>2021</v>
      </c>
      <c r="B2096" s="26" t="s">
        <v>128</v>
      </c>
      <c r="C2096" s="27" t="s">
        <v>204</v>
      </c>
      <c r="D2096" s="27" t="s">
        <v>183</v>
      </c>
      <c r="E2096" s="28">
        <v>47251892</v>
      </c>
    </row>
    <row r="2097" spans="1:5" x14ac:dyDescent="0.2">
      <c r="A2097" s="25">
        <v>2021</v>
      </c>
      <c r="B2097" s="26" t="s">
        <v>128</v>
      </c>
      <c r="C2097" s="27" t="s">
        <v>204</v>
      </c>
      <c r="D2097" s="27" t="s">
        <v>191</v>
      </c>
      <c r="E2097" s="28">
        <v>45943778</v>
      </c>
    </row>
    <row r="2098" spans="1:5" x14ac:dyDescent="0.2">
      <c r="A2098" s="25">
        <v>2021</v>
      </c>
      <c r="B2098" s="26" t="s">
        <v>128</v>
      </c>
      <c r="C2098" s="27" t="s">
        <v>204</v>
      </c>
      <c r="D2098" s="27" t="s">
        <v>192</v>
      </c>
      <c r="E2098" s="28">
        <v>796409</v>
      </c>
    </row>
    <row r="2099" spans="1:5" x14ac:dyDescent="0.2">
      <c r="A2099" s="25">
        <v>2021</v>
      </c>
      <c r="B2099" s="26" t="s">
        <v>128</v>
      </c>
      <c r="C2099" s="27" t="s">
        <v>204</v>
      </c>
      <c r="D2099" s="27" t="s">
        <v>193</v>
      </c>
      <c r="E2099" s="28">
        <v>349195</v>
      </c>
    </row>
    <row r="2100" spans="1:5" x14ac:dyDescent="0.2">
      <c r="A2100" s="25">
        <v>2021</v>
      </c>
      <c r="B2100" s="26" t="s">
        <v>128</v>
      </c>
      <c r="C2100" s="27" t="s">
        <v>204</v>
      </c>
      <c r="D2100" s="27" t="s">
        <v>194</v>
      </c>
      <c r="E2100" s="28">
        <v>0</v>
      </c>
    </row>
    <row r="2101" spans="1:5" x14ac:dyDescent="0.2">
      <c r="A2101" s="25">
        <v>2021</v>
      </c>
      <c r="B2101" s="26" t="s">
        <v>128</v>
      </c>
      <c r="C2101" s="27" t="s">
        <v>204</v>
      </c>
      <c r="D2101" s="27" t="s">
        <v>195</v>
      </c>
      <c r="E2101" s="28">
        <v>162510</v>
      </c>
    </row>
    <row r="2102" spans="1:5" x14ac:dyDescent="0.2">
      <c r="A2102" s="25">
        <v>2021</v>
      </c>
      <c r="B2102" s="26" t="s">
        <v>134</v>
      </c>
      <c r="C2102" s="27" t="s">
        <v>190</v>
      </c>
      <c r="D2102" s="27" t="s">
        <v>183</v>
      </c>
      <c r="E2102" s="28">
        <v>43460744</v>
      </c>
    </row>
    <row r="2103" spans="1:5" x14ac:dyDescent="0.2">
      <c r="A2103" s="25">
        <v>2021</v>
      </c>
      <c r="B2103" s="26" t="s">
        <v>134</v>
      </c>
      <c r="C2103" s="27" t="s">
        <v>190</v>
      </c>
      <c r="D2103" s="27" t="s">
        <v>191</v>
      </c>
      <c r="E2103" s="28">
        <v>32038128</v>
      </c>
    </row>
    <row r="2104" spans="1:5" x14ac:dyDescent="0.2">
      <c r="A2104" s="25">
        <v>2021</v>
      </c>
      <c r="B2104" s="26" t="s">
        <v>134</v>
      </c>
      <c r="C2104" s="27" t="s">
        <v>190</v>
      </c>
      <c r="D2104" s="27" t="s">
        <v>192</v>
      </c>
      <c r="E2104" s="28">
        <v>790445</v>
      </c>
    </row>
    <row r="2105" spans="1:5" x14ac:dyDescent="0.2">
      <c r="A2105" s="25">
        <v>2021</v>
      </c>
      <c r="B2105" s="26" t="s">
        <v>134</v>
      </c>
      <c r="C2105" s="27" t="s">
        <v>190</v>
      </c>
      <c r="D2105" s="27" t="s">
        <v>193</v>
      </c>
      <c r="E2105" s="28">
        <v>1500701</v>
      </c>
    </row>
    <row r="2106" spans="1:5" x14ac:dyDescent="0.2">
      <c r="A2106" s="25">
        <v>2021</v>
      </c>
      <c r="B2106" s="26" t="s">
        <v>134</v>
      </c>
      <c r="C2106" s="27" t="s">
        <v>190</v>
      </c>
      <c r="D2106" s="27" t="s">
        <v>206</v>
      </c>
      <c r="E2106" s="28">
        <v>360169</v>
      </c>
    </row>
    <row r="2107" spans="1:5" x14ac:dyDescent="0.2">
      <c r="A2107" s="25">
        <v>2021</v>
      </c>
      <c r="B2107" s="26" t="s">
        <v>134</v>
      </c>
      <c r="C2107" s="27" t="s">
        <v>190</v>
      </c>
      <c r="D2107" s="27" t="s">
        <v>194</v>
      </c>
      <c r="E2107" s="28">
        <v>84037</v>
      </c>
    </row>
    <row r="2108" spans="1:5" x14ac:dyDescent="0.2">
      <c r="A2108" s="25">
        <v>2021</v>
      </c>
      <c r="B2108" s="26" t="s">
        <v>134</v>
      </c>
      <c r="C2108" s="27" t="s">
        <v>190</v>
      </c>
      <c r="D2108" s="27" t="s">
        <v>195</v>
      </c>
      <c r="E2108" s="28">
        <v>60332</v>
      </c>
    </row>
    <row r="2109" spans="1:5" x14ac:dyDescent="0.2">
      <c r="A2109" s="25">
        <v>2021</v>
      </c>
      <c r="B2109" s="26" t="s">
        <v>134</v>
      </c>
      <c r="C2109" s="27" t="s">
        <v>190</v>
      </c>
      <c r="D2109" s="27" t="s">
        <v>196</v>
      </c>
      <c r="E2109" s="28">
        <v>179072</v>
      </c>
    </row>
    <row r="2110" spans="1:5" x14ac:dyDescent="0.2">
      <c r="A2110" s="25">
        <v>2021</v>
      </c>
      <c r="B2110" s="26" t="s">
        <v>134</v>
      </c>
      <c r="C2110" s="27" t="s">
        <v>190</v>
      </c>
      <c r="D2110" s="27" t="s">
        <v>198</v>
      </c>
      <c r="E2110" s="28">
        <v>8447860</v>
      </c>
    </row>
    <row r="2111" spans="1:5" x14ac:dyDescent="0.2">
      <c r="A2111" s="25">
        <v>2021</v>
      </c>
      <c r="B2111" s="26" t="s">
        <v>134</v>
      </c>
      <c r="C2111" s="27" t="s">
        <v>200</v>
      </c>
      <c r="D2111" s="27" t="s">
        <v>183</v>
      </c>
      <c r="E2111" s="28">
        <v>1441268</v>
      </c>
    </row>
    <row r="2112" spans="1:5" x14ac:dyDescent="0.2">
      <c r="A2112" s="25">
        <v>2021</v>
      </c>
      <c r="B2112" s="26" t="s">
        <v>134</v>
      </c>
      <c r="C2112" s="27" t="s">
        <v>200</v>
      </c>
      <c r="D2112" s="27" t="s">
        <v>191</v>
      </c>
      <c r="E2112" s="28">
        <v>361811</v>
      </c>
    </row>
    <row r="2113" spans="1:5" x14ac:dyDescent="0.2">
      <c r="A2113" s="25">
        <v>2021</v>
      </c>
      <c r="B2113" s="26" t="s">
        <v>134</v>
      </c>
      <c r="C2113" s="27" t="s">
        <v>200</v>
      </c>
      <c r="D2113" s="27" t="s">
        <v>193</v>
      </c>
      <c r="E2113" s="28">
        <v>634965</v>
      </c>
    </row>
    <row r="2114" spans="1:5" x14ac:dyDescent="0.2">
      <c r="A2114" s="25">
        <v>2021</v>
      </c>
      <c r="B2114" s="26" t="s">
        <v>134</v>
      </c>
      <c r="C2114" s="27" t="s">
        <v>200</v>
      </c>
      <c r="D2114" s="27" t="s">
        <v>206</v>
      </c>
      <c r="E2114" s="28">
        <v>360169</v>
      </c>
    </row>
    <row r="2115" spans="1:5" x14ac:dyDescent="0.2">
      <c r="A2115" s="25">
        <v>2021</v>
      </c>
      <c r="B2115" s="26" t="s">
        <v>134</v>
      </c>
      <c r="C2115" s="27" t="s">
        <v>200</v>
      </c>
      <c r="D2115" s="27" t="s">
        <v>194</v>
      </c>
      <c r="E2115" s="28">
        <v>84037</v>
      </c>
    </row>
    <row r="2116" spans="1:5" x14ac:dyDescent="0.2">
      <c r="A2116" s="25">
        <v>2021</v>
      </c>
      <c r="B2116" s="26" t="s">
        <v>134</v>
      </c>
      <c r="C2116" s="27" t="s">
        <v>200</v>
      </c>
      <c r="D2116" s="27" t="s">
        <v>195</v>
      </c>
      <c r="E2116" s="28">
        <v>286</v>
      </c>
    </row>
    <row r="2117" spans="1:5" x14ac:dyDescent="0.2">
      <c r="A2117" s="25">
        <v>2021</v>
      </c>
      <c r="B2117" s="26" t="s">
        <v>134</v>
      </c>
      <c r="C2117" s="27" t="s">
        <v>203</v>
      </c>
      <c r="D2117" s="27" t="s">
        <v>183</v>
      </c>
      <c r="E2117" s="28">
        <v>4821007</v>
      </c>
    </row>
    <row r="2118" spans="1:5" x14ac:dyDescent="0.2">
      <c r="A2118" s="25">
        <v>2021</v>
      </c>
      <c r="B2118" s="26" t="s">
        <v>134</v>
      </c>
      <c r="C2118" s="27" t="s">
        <v>203</v>
      </c>
      <c r="D2118" s="27" t="s">
        <v>191</v>
      </c>
      <c r="E2118" s="28">
        <v>520392</v>
      </c>
    </row>
    <row r="2119" spans="1:5" x14ac:dyDescent="0.2">
      <c r="A2119" s="25">
        <v>2021</v>
      </c>
      <c r="B2119" s="26" t="s">
        <v>134</v>
      </c>
      <c r="C2119" s="27" t="s">
        <v>203</v>
      </c>
      <c r="D2119" s="27" t="s">
        <v>192</v>
      </c>
      <c r="E2119" s="28">
        <v>9080</v>
      </c>
    </row>
    <row r="2120" spans="1:5" x14ac:dyDescent="0.2">
      <c r="A2120" s="25">
        <v>2021</v>
      </c>
      <c r="B2120" s="26" t="s">
        <v>134</v>
      </c>
      <c r="C2120" s="27" t="s">
        <v>203</v>
      </c>
      <c r="D2120" s="27" t="s">
        <v>193</v>
      </c>
      <c r="E2120" s="28">
        <v>1124</v>
      </c>
    </row>
    <row r="2121" spans="1:5" x14ac:dyDescent="0.2">
      <c r="A2121" s="25">
        <v>2021</v>
      </c>
      <c r="B2121" s="26" t="s">
        <v>134</v>
      </c>
      <c r="C2121" s="27" t="s">
        <v>203</v>
      </c>
      <c r="D2121" s="27" t="s">
        <v>196</v>
      </c>
      <c r="E2121" s="28">
        <v>179072</v>
      </c>
    </row>
    <row r="2122" spans="1:5" x14ac:dyDescent="0.2">
      <c r="A2122" s="25">
        <v>2021</v>
      </c>
      <c r="B2122" s="26" t="s">
        <v>134</v>
      </c>
      <c r="C2122" s="27" t="s">
        <v>203</v>
      </c>
      <c r="D2122" s="27" t="s">
        <v>198</v>
      </c>
      <c r="E2122" s="28">
        <v>4111339</v>
      </c>
    </row>
    <row r="2123" spans="1:5" x14ac:dyDescent="0.2">
      <c r="A2123" s="25">
        <v>2021</v>
      </c>
      <c r="B2123" s="26" t="s">
        <v>134</v>
      </c>
      <c r="C2123" s="27" t="s">
        <v>204</v>
      </c>
      <c r="D2123" s="27" t="s">
        <v>183</v>
      </c>
      <c r="E2123" s="28">
        <v>37198469</v>
      </c>
    </row>
    <row r="2124" spans="1:5" x14ac:dyDescent="0.2">
      <c r="A2124" s="25">
        <v>2021</v>
      </c>
      <c r="B2124" s="26" t="s">
        <v>134</v>
      </c>
      <c r="C2124" s="27" t="s">
        <v>204</v>
      </c>
      <c r="D2124" s="27" t="s">
        <v>191</v>
      </c>
      <c r="E2124" s="28">
        <v>31155925</v>
      </c>
    </row>
    <row r="2125" spans="1:5" x14ac:dyDescent="0.2">
      <c r="A2125" s="25">
        <v>2021</v>
      </c>
      <c r="B2125" s="26" t="s">
        <v>134</v>
      </c>
      <c r="C2125" s="27" t="s">
        <v>204</v>
      </c>
      <c r="D2125" s="27" t="s">
        <v>192</v>
      </c>
      <c r="E2125" s="28">
        <v>781365</v>
      </c>
    </row>
    <row r="2126" spans="1:5" x14ac:dyDescent="0.2">
      <c r="A2126" s="25">
        <v>2021</v>
      </c>
      <c r="B2126" s="26" t="s">
        <v>134</v>
      </c>
      <c r="C2126" s="27" t="s">
        <v>204</v>
      </c>
      <c r="D2126" s="27" t="s">
        <v>193</v>
      </c>
      <c r="E2126" s="28">
        <v>864612</v>
      </c>
    </row>
    <row r="2127" spans="1:5" x14ac:dyDescent="0.2">
      <c r="A2127" s="25">
        <v>2021</v>
      </c>
      <c r="B2127" s="26" t="s">
        <v>134</v>
      </c>
      <c r="C2127" s="27" t="s">
        <v>204</v>
      </c>
      <c r="D2127" s="27" t="s">
        <v>195</v>
      </c>
      <c r="E2127" s="28">
        <v>60046</v>
      </c>
    </row>
    <row r="2128" spans="1:5" x14ac:dyDescent="0.2">
      <c r="A2128" s="25">
        <v>2021</v>
      </c>
      <c r="B2128" s="26" t="s">
        <v>134</v>
      </c>
      <c r="C2128" s="27" t="s">
        <v>204</v>
      </c>
      <c r="D2128" s="27" t="s">
        <v>198</v>
      </c>
      <c r="E2128" s="28">
        <v>4336521</v>
      </c>
    </row>
  </sheetData>
  <mergeCells count="1">
    <mergeCell ref="A1:C1"/>
  </mergeCells>
  <pageMargins left="1.28" right="0.41" top="1.02" bottom="1" header="0.5" footer="0.5"/>
  <pageSetup orientation="landscape"/>
  <headerFooter alignWithMargins="0">
    <oddHeader>&amp;C&amp;"MS Sans Serif,Bold"&amp;13 Net Generation by State, Type of Producer and Energy Source</oddHeader>
    <oddFooter>&amp;L&amp;C&amp;R</oddFooter>
  </headerFooter>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G2319"/>
  <sheetViews>
    <sheetView workbookViewId="0"/>
  </sheetViews>
  <sheetFormatPr defaultRowHeight="15" x14ac:dyDescent="0.25"/>
  <cols>
    <col min="1" max="1" width="42.85546875" style="3" bestFit="1" customWidth="1"/>
    <col min="2" max="2" width="10.28515625" style="3" bestFit="1" customWidth="1"/>
    <col min="3" max="3" width="20.5703125" style="3" bestFit="1" customWidth="1"/>
    <col min="4" max="4" width="17.140625" style="3" bestFit="1" customWidth="1"/>
    <col min="5" max="7" width="20.5703125" style="3" bestFit="1" customWidth="1"/>
    <col min="8" max="256" width="9.140625" style="3" customWidth="1"/>
    <col min="257" max="257" width="42.85546875" style="3" bestFit="1" customWidth="1"/>
    <col min="258" max="258" width="10.28515625" style="3" bestFit="1" customWidth="1"/>
    <col min="259" max="259" width="20.5703125" style="3" bestFit="1" customWidth="1"/>
    <col min="260" max="260" width="17.140625" style="3" bestFit="1" customWidth="1"/>
    <col min="261" max="263" width="20.5703125" style="3" bestFit="1" customWidth="1"/>
    <col min="264" max="512" width="9.140625" style="3" customWidth="1"/>
    <col min="513" max="513" width="42.85546875" style="3" bestFit="1" customWidth="1"/>
    <col min="514" max="514" width="10.28515625" style="3" bestFit="1" customWidth="1"/>
    <col min="515" max="515" width="20.5703125" style="3" bestFit="1" customWidth="1"/>
    <col min="516" max="516" width="17.140625" style="3" bestFit="1" customWidth="1"/>
    <col min="517" max="519" width="20.5703125" style="3" bestFit="1" customWidth="1"/>
    <col min="520" max="768" width="9.140625" style="3" customWidth="1"/>
    <col min="769" max="769" width="42.85546875" style="3" bestFit="1" customWidth="1"/>
    <col min="770" max="770" width="10.28515625" style="3" bestFit="1" customWidth="1"/>
    <col min="771" max="771" width="20.5703125" style="3" bestFit="1" customWidth="1"/>
    <col min="772" max="772" width="17.140625" style="3" bestFit="1" customWidth="1"/>
    <col min="773" max="775" width="20.5703125" style="3" bestFit="1" customWidth="1"/>
    <col min="776" max="1024" width="9.140625" style="3" customWidth="1"/>
    <col min="1025" max="1025" width="42.85546875" style="3" bestFit="1" customWidth="1"/>
    <col min="1026" max="1026" width="10.28515625" style="3" bestFit="1" customWidth="1"/>
    <col min="1027" max="1027" width="20.5703125" style="3" bestFit="1" customWidth="1"/>
    <col min="1028" max="1028" width="17.140625" style="3" bestFit="1" customWidth="1"/>
    <col min="1029" max="1031" width="20.5703125" style="3" bestFit="1" customWidth="1"/>
    <col min="1032" max="1280" width="9.140625" style="3" customWidth="1"/>
    <col min="1281" max="1281" width="42.85546875" style="3" bestFit="1" customWidth="1"/>
    <col min="1282" max="1282" width="10.28515625" style="3" bestFit="1" customWidth="1"/>
    <col min="1283" max="1283" width="20.5703125" style="3" bestFit="1" customWidth="1"/>
    <col min="1284" max="1284" width="17.140625" style="3" bestFit="1" customWidth="1"/>
    <col min="1285" max="1287" width="20.5703125" style="3" bestFit="1" customWidth="1"/>
    <col min="1288" max="1536" width="9.140625" style="3" customWidth="1"/>
    <col min="1537" max="1537" width="42.85546875" style="3" bestFit="1" customWidth="1"/>
    <col min="1538" max="1538" width="10.28515625" style="3" bestFit="1" customWidth="1"/>
    <col min="1539" max="1539" width="20.5703125" style="3" bestFit="1" customWidth="1"/>
    <col min="1540" max="1540" width="17.140625" style="3" bestFit="1" customWidth="1"/>
    <col min="1541" max="1543" width="20.5703125" style="3" bestFit="1" customWidth="1"/>
    <col min="1544" max="1792" width="9.140625" style="3" customWidth="1"/>
    <col min="1793" max="1793" width="42.85546875" style="3" bestFit="1" customWidth="1"/>
    <col min="1794" max="1794" width="10.28515625" style="3" bestFit="1" customWidth="1"/>
    <col min="1795" max="1795" width="20.5703125" style="3" bestFit="1" customWidth="1"/>
    <col min="1796" max="1796" width="17.140625" style="3" bestFit="1" customWidth="1"/>
    <col min="1797" max="1799" width="20.5703125" style="3" bestFit="1" customWidth="1"/>
    <col min="1800" max="2048" width="9.140625" style="3" customWidth="1"/>
    <col min="2049" max="2049" width="42.85546875" style="3" bestFit="1" customWidth="1"/>
    <col min="2050" max="2050" width="10.28515625" style="3" bestFit="1" customWidth="1"/>
    <col min="2051" max="2051" width="20.5703125" style="3" bestFit="1" customWidth="1"/>
    <col min="2052" max="2052" width="17.140625" style="3" bestFit="1" customWidth="1"/>
    <col min="2053" max="2055" width="20.5703125" style="3" bestFit="1" customWidth="1"/>
    <col min="2056" max="2304" width="9.140625" style="3" customWidth="1"/>
    <col min="2305" max="2305" width="42.85546875" style="3" bestFit="1" customWidth="1"/>
    <col min="2306" max="2306" width="10.28515625" style="3" bestFit="1" customWidth="1"/>
    <col min="2307" max="2307" width="20.5703125" style="3" bestFit="1" customWidth="1"/>
    <col min="2308" max="2308" width="17.140625" style="3" bestFit="1" customWidth="1"/>
    <col min="2309" max="2311" width="20.5703125" style="3" bestFit="1" customWidth="1"/>
    <col min="2312" max="2560" width="9.140625" style="3" customWidth="1"/>
    <col min="2561" max="2561" width="42.85546875" style="3" bestFit="1" customWidth="1"/>
    <col min="2562" max="2562" width="10.28515625" style="3" bestFit="1" customWidth="1"/>
    <col min="2563" max="2563" width="20.5703125" style="3" bestFit="1" customWidth="1"/>
    <col min="2564" max="2564" width="17.140625" style="3" bestFit="1" customWidth="1"/>
    <col min="2565" max="2567" width="20.5703125" style="3" bestFit="1" customWidth="1"/>
    <col min="2568" max="2816" width="9.140625" style="3" customWidth="1"/>
    <col min="2817" max="2817" width="42.85546875" style="3" bestFit="1" customWidth="1"/>
    <col min="2818" max="2818" width="10.28515625" style="3" bestFit="1" customWidth="1"/>
    <col min="2819" max="2819" width="20.5703125" style="3" bestFit="1" customWidth="1"/>
    <col min="2820" max="2820" width="17.140625" style="3" bestFit="1" customWidth="1"/>
    <col min="2821" max="2823" width="20.5703125" style="3" bestFit="1" customWidth="1"/>
    <col min="2824" max="3072" width="9.140625" style="3" customWidth="1"/>
    <col min="3073" max="3073" width="42.85546875" style="3" bestFit="1" customWidth="1"/>
    <col min="3074" max="3074" width="10.28515625" style="3" bestFit="1" customWidth="1"/>
    <col min="3075" max="3075" width="20.5703125" style="3" bestFit="1" customWidth="1"/>
    <col min="3076" max="3076" width="17.140625" style="3" bestFit="1" customWidth="1"/>
    <col min="3077" max="3079" width="20.5703125" style="3" bestFit="1" customWidth="1"/>
    <col min="3080" max="3328" width="9.140625" style="3" customWidth="1"/>
    <col min="3329" max="3329" width="42.85546875" style="3" bestFit="1" customWidth="1"/>
    <col min="3330" max="3330" width="10.28515625" style="3" bestFit="1" customWidth="1"/>
    <col min="3331" max="3331" width="20.5703125" style="3" bestFit="1" customWidth="1"/>
    <col min="3332" max="3332" width="17.140625" style="3" bestFit="1" customWidth="1"/>
    <col min="3333" max="3335" width="20.5703125" style="3" bestFit="1" customWidth="1"/>
    <col min="3336" max="3584" width="9.140625" style="3" customWidth="1"/>
    <col min="3585" max="3585" width="42.85546875" style="3" bestFit="1" customWidth="1"/>
    <col min="3586" max="3586" width="10.28515625" style="3" bestFit="1" customWidth="1"/>
    <col min="3587" max="3587" width="20.5703125" style="3" bestFit="1" customWidth="1"/>
    <col min="3588" max="3588" width="17.140625" style="3" bestFit="1" customWidth="1"/>
    <col min="3589" max="3591" width="20.5703125" style="3" bestFit="1" customWidth="1"/>
    <col min="3592" max="3840" width="9.140625" style="3" customWidth="1"/>
    <col min="3841" max="3841" width="42.85546875" style="3" bestFit="1" customWidth="1"/>
    <col min="3842" max="3842" width="10.28515625" style="3" bestFit="1" customWidth="1"/>
    <col min="3843" max="3843" width="20.5703125" style="3" bestFit="1" customWidth="1"/>
    <col min="3844" max="3844" width="17.140625" style="3" bestFit="1" customWidth="1"/>
    <col min="3845" max="3847" width="20.5703125" style="3" bestFit="1" customWidth="1"/>
    <col min="3848" max="4096" width="9.140625" style="3" customWidth="1"/>
    <col min="4097" max="4097" width="42.85546875" style="3" bestFit="1" customWidth="1"/>
    <col min="4098" max="4098" width="10.28515625" style="3" bestFit="1" customWidth="1"/>
    <col min="4099" max="4099" width="20.5703125" style="3" bestFit="1" customWidth="1"/>
    <col min="4100" max="4100" width="17.140625" style="3" bestFit="1" customWidth="1"/>
    <col min="4101" max="4103" width="20.5703125" style="3" bestFit="1" customWidth="1"/>
    <col min="4104" max="4352" width="9.140625" style="3" customWidth="1"/>
    <col min="4353" max="4353" width="42.85546875" style="3" bestFit="1" customWidth="1"/>
    <col min="4354" max="4354" width="10.28515625" style="3" bestFit="1" customWidth="1"/>
    <col min="4355" max="4355" width="20.5703125" style="3" bestFit="1" customWidth="1"/>
    <col min="4356" max="4356" width="17.140625" style="3" bestFit="1" customWidth="1"/>
    <col min="4357" max="4359" width="20.5703125" style="3" bestFit="1" customWidth="1"/>
    <col min="4360" max="4608" width="9.140625" style="3" customWidth="1"/>
    <col min="4609" max="4609" width="42.85546875" style="3" bestFit="1" customWidth="1"/>
    <col min="4610" max="4610" width="10.28515625" style="3" bestFit="1" customWidth="1"/>
    <col min="4611" max="4611" width="20.5703125" style="3" bestFit="1" customWidth="1"/>
    <col min="4612" max="4612" width="17.140625" style="3" bestFit="1" customWidth="1"/>
    <col min="4613" max="4615" width="20.5703125" style="3" bestFit="1" customWidth="1"/>
    <col min="4616" max="4864" width="9.140625" style="3" customWidth="1"/>
    <col min="4865" max="4865" width="42.85546875" style="3" bestFit="1" customWidth="1"/>
    <col min="4866" max="4866" width="10.28515625" style="3" bestFit="1" customWidth="1"/>
    <col min="4867" max="4867" width="20.5703125" style="3" bestFit="1" customWidth="1"/>
    <col min="4868" max="4868" width="17.140625" style="3" bestFit="1" customWidth="1"/>
    <col min="4869" max="4871" width="20.5703125" style="3" bestFit="1" customWidth="1"/>
    <col min="4872" max="5120" width="9.140625" style="3" customWidth="1"/>
    <col min="5121" max="5121" width="42.85546875" style="3" bestFit="1" customWidth="1"/>
    <col min="5122" max="5122" width="10.28515625" style="3" bestFit="1" customWidth="1"/>
    <col min="5123" max="5123" width="20.5703125" style="3" bestFit="1" customWidth="1"/>
    <col min="5124" max="5124" width="17.140625" style="3" bestFit="1" customWidth="1"/>
    <col min="5125" max="5127" width="20.5703125" style="3" bestFit="1" customWidth="1"/>
    <col min="5128" max="5376" width="9.140625" style="3" customWidth="1"/>
    <col min="5377" max="5377" width="42.85546875" style="3" bestFit="1" customWidth="1"/>
    <col min="5378" max="5378" width="10.28515625" style="3" bestFit="1" customWidth="1"/>
    <col min="5379" max="5379" width="20.5703125" style="3" bestFit="1" customWidth="1"/>
    <col min="5380" max="5380" width="17.140625" style="3" bestFit="1" customWidth="1"/>
    <col min="5381" max="5383" width="20.5703125" style="3" bestFit="1" customWidth="1"/>
    <col min="5384" max="5632" width="9.140625" style="3" customWidth="1"/>
    <col min="5633" max="5633" width="42.85546875" style="3" bestFit="1" customWidth="1"/>
    <col min="5634" max="5634" width="10.28515625" style="3" bestFit="1" customWidth="1"/>
    <col min="5635" max="5635" width="20.5703125" style="3" bestFit="1" customWidth="1"/>
    <col min="5636" max="5636" width="17.140625" style="3" bestFit="1" customWidth="1"/>
    <col min="5637" max="5639" width="20.5703125" style="3" bestFit="1" customWidth="1"/>
    <col min="5640" max="5888" width="9.140625" style="3" customWidth="1"/>
    <col min="5889" max="5889" width="42.85546875" style="3" bestFit="1" customWidth="1"/>
    <col min="5890" max="5890" width="10.28515625" style="3" bestFit="1" customWidth="1"/>
    <col min="5891" max="5891" width="20.5703125" style="3" bestFit="1" customWidth="1"/>
    <col min="5892" max="5892" width="17.140625" style="3" bestFit="1" customWidth="1"/>
    <col min="5893" max="5895" width="20.5703125" style="3" bestFit="1" customWidth="1"/>
    <col min="5896" max="6144" width="9.140625" style="3" customWidth="1"/>
    <col min="6145" max="6145" width="42.85546875" style="3" bestFit="1" customWidth="1"/>
    <col min="6146" max="6146" width="10.28515625" style="3" bestFit="1" customWidth="1"/>
    <col min="6147" max="6147" width="20.5703125" style="3" bestFit="1" customWidth="1"/>
    <col min="6148" max="6148" width="17.140625" style="3" bestFit="1" customWidth="1"/>
    <col min="6149" max="6151" width="20.5703125" style="3" bestFit="1" customWidth="1"/>
    <col min="6152" max="6400" width="9.140625" style="3" customWidth="1"/>
    <col min="6401" max="6401" width="42.85546875" style="3" bestFit="1" customWidth="1"/>
    <col min="6402" max="6402" width="10.28515625" style="3" bestFit="1" customWidth="1"/>
    <col min="6403" max="6403" width="20.5703125" style="3" bestFit="1" customWidth="1"/>
    <col min="6404" max="6404" width="17.140625" style="3" bestFit="1" customWidth="1"/>
    <col min="6405" max="6407" width="20.5703125" style="3" bestFit="1" customWidth="1"/>
    <col min="6408" max="6656" width="9.140625" style="3" customWidth="1"/>
    <col min="6657" max="6657" width="42.85546875" style="3" bestFit="1" customWidth="1"/>
    <col min="6658" max="6658" width="10.28515625" style="3" bestFit="1" customWidth="1"/>
    <col min="6659" max="6659" width="20.5703125" style="3" bestFit="1" customWidth="1"/>
    <col min="6660" max="6660" width="17.140625" style="3" bestFit="1" customWidth="1"/>
    <col min="6661" max="6663" width="20.5703125" style="3" bestFit="1" customWidth="1"/>
    <col min="6664" max="6912" width="9.140625" style="3" customWidth="1"/>
    <col min="6913" max="6913" width="42.85546875" style="3" bestFit="1" customWidth="1"/>
    <col min="6914" max="6914" width="10.28515625" style="3" bestFit="1" customWidth="1"/>
    <col min="6915" max="6915" width="20.5703125" style="3" bestFit="1" customWidth="1"/>
    <col min="6916" max="6916" width="17.140625" style="3" bestFit="1" customWidth="1"/>
    <col min="6917" max="6919" width="20.5703125" style="3" bestFit="1" customWidth="1"/>
    <col min="6920" max="7168" width="9.140625" style="3" customWidth="1"/>
    <col min="7169" max="7169" width="42.85546875" style="3" bestFit="1" customWidth="1"/>
    <col min="7170" max="7170" width="10.28515625" style="3" bestFit="1" customWidth="1"/>
    <col min="7171" max="7171" width="20.5703125" style="3" bestFit="1" customWidth="1"/>
    <col min="7172" max="7172" width="17.140625" style="3" bestFit="1" customWidth="1"/>
    <col min="7173" max="7175" width="20.5703125" style="3" bestFit="1" customWidth="1"/>
    <col min="7176" max="7424" width="9.140625" style="3" customWidth="1"/>
    <col min="7425" max="7425" width="42.85546875" style="3" bestFit="1" customWidth="1"/>
    <col min="7426" max="7426" width="10.28515625" style="3" bestFit="1" customWidth="1"/>
    <col min="7427" max="7427" width="20.5703125" style="3" bestFit="1" customWidth="1"/>
    <col min="7428" max="7428" width="17.140625" style="3" bestFit="1" customWidth="1"/>
    <col min="7429" max="7431" width="20.5703125" style="3" bestFit="1" customWidth="1"/>
    <col min="7432" max="7680" width="9.140625" style="3" customWidth="1"/>
    <col min="7681" max="7681" width="42.85546875" style="3" bestFit="1" customWidth="1"/>
    <col min="7682" max="7682" width="10.28515625" style="3" bestFit="1" customWidth="1"/>
    <col min="7683" max="7683" width="20.5703125" style="3" bestFit="1" customWidth="1"/>
    <col min="7684" max="7684" width="17.140625" style="3" bestFit="1" customWidth="1"/>
    <col min="7685" max="7687" width="20.5703125" style="3" bestFit="1" customWidth="1"/>
    <col min="7688" max="7936" width="9.140625" style="3" customWidth="1"/>
    <col min="7937" max="7937" width="42.85546875" style="3" bestFit="1" customWidth="1"/>
    <col min="7938" max="7938" width="10.28515625" style="3" bestFit="1" customWidth="1"/>
    <col min="7939" max="7939" width="20.5703125" style="3" bestFit="1" customWidth="1"/>
    <col min="7940" max="7940" width="17.140625" style="3" bestFit="1" customWidth="1"/>
    <col min="7941" max="7943" width="20.5703125" style="3" bestFit="1" customWidth="1"/>
    <col min="7944" max="8192" width="9.140625" style="3" customWidth="1"/>
    <col min="8193" max="8193" width="42.85546875" style="3" bestFit="1" customWidth="1"/>
    <col min="8194" max="8194" width="10.28515625" style="3" bestFit="1" customWidth="1"/>
    <col min="8195" max="8195" width="20.5703125" style="3" bestFit="1" customWidth="1"/>
    <col min="8196" max="8196" width="17.140625" style="3" bestFit="1" customWidth="1"/>
    <col min="8197" max="8199" width="20.5703125" style="3" bestFit="1" customWidth="1"/>
    <col min="8200" max="8448" width="9.140625" style="3" customWidth="1"/>
    <col min="8449" max="8449" width="42.85546875" style="3" bestFit="1" customWidth="1"/>
    <col min="8450" max="8450" width="10.28515625" style="3" bestFit="1" customWidth="1"/>
    <col min="8451" max="8451" width="20.5703125" style="3" bestFit="1" customWidth="1"/>
    <col min="8452" max="8452" width="17.140625" style="3" bestFit="1" customWidth="1"/>
    <col min="8453" max="8455" width="20.5703125" style="3" bestFit="1" customWidth="1"/>
    <col min="8456" max="8704" width="9.140625" style="3" customWidth="1"/>
    <col min="8705" max="8705" width="42.85546875" style="3" bestFit="1" customWidth="1"/>
    <col min="8706" max="8706" width="10.28515625" style="3" bestFit="1" customWidth="1"/>
    <col min="8707" max="8707" width="20.5703125" style="3" bestFit="1" customWidth="1"/>
    <col min="8708" max="8708" width="17.140625" style="3" bestFit="1" customWidth="1"/>
    <col min="8709" max="8711" width="20.5703125" style="3" bestFit="1" customWidth="1"/>
    <col min="8712" max="8960" width="9.140625" style="3" customWidth="1"/>
    <col min="8961" max="8961" width="42.85546875" style="3" bestFit="1" customWidth="1"/>
    <col min="8962" max="8962" width="10.28515625" style="3" bestFit="1" customWidth="1"/>
    <col min="8963" max="8963" width="20.5703125" style="3" bestFit="1" customWidth="1"/>
    <col min="8964" max="8964" width="17.140625" style="3" bestFit="1" customWidth="1"/>
    <col min="8965" max="8967" width="20.5703125" style="3" bestFit="1" customWidth="1"/>
    <col min="8968" max="9216" width="9.140625" style="3" customWidth="1"/>
    <col min="9217" max="9217" width="42.85546875" style="3" bestFit="1" customWidth="1"/>
    <col min="9218" max="9218" width="10.28515625" style="3" bestFit="1" customWidth="1"/>
    <col min="9219" max="9219" width="20.5703125" style="3" bestFit="1" customWidth="1"/>
    <col min="9220" max="9220" width="17.140625" style="3" bestFit="1" customWidth="1"/>
    <col min="9221" max="9223" width="20.5703125" style="3" bestFit="1" customWidth="1"/>
    <col min="9224" max="9472" width="9.140625" style="3" customWidth="1"/>
    <col min="9473" max="9473" width="42.85546875" style="3" bestFit="1" customWidth="1"/>
    <col min="9474" max="9474" width="10.28515625" style="3" bestFit="1" customWidth="1"/>
    <col min="9475" max="9475" width="20.5703125" style="3" bestFit="1" customWidth="1"/>
    <col min="9476" max="9476" width="17.140625" style="3" bestFit="1" customWidth="1"/>
    <col min="9477" max="9479" width="20.5703125" style="3" bestFit="1" customWidth="1"/>
    <col min="9480" max="9728" width="9.140625" style="3" customWidth="1"/>
    <col min="9729" max="9729" width="42.85546875" style="3" bestFit="1" customWidth="1"/>
    <col min="9730" max="9730" width="10.28515625" style="3" bestFit="1" customWidth="1"/>
    <col min="9731" max="9731" width="20.5703125" style="3" bestFit="1" customWidth="1"/>
    <col min="9732" max="9732" width="17.140625" style="3" bestFit="1" customWidth="1"/>
    <col min="9733" max="9735" width="20.5703125" style="3" bestFit="1" customWidth="1"/>
    <col min="9736" max="9984" width="9.140625" style="3" customWidth="1"/>
    <col min="9985" max="9985" width="42.85546875" style="3" bestFit="1" customWidth="1"/>
    <col min="9986" max="9986" width="10.28515625" style="3" bestFit="1" customWidth="1"/>
    <col min="9987" max="9987" width="20.5703125" style="3" bestFit="1" customWidth="1"/>
    <col min="9988" max="9988" width="17.140625" style="3" bestFit="1" customWidth="1"/>
    <col min="9989" max="9991" width="20.5703125" style="3" bestFit="1" customWidth="1"/>
    <col min="9992" max="10240" width="9.140625" style="3" customWidth="1"/>
    <col min="10241" max="10241" width="42.85546875" style="3" bestFit="1" customWidth="1"/>
    <col min="10242" max="10242" width="10.28515625" style="3" bestFit="1" customWidth="1"/>
    <col min="10243" max="10243" width="20.5703125" style="3" bestFit="1" customWidth="1"/>
    <col min="10244" max="10244" width="17.140625" style="3" bestFit="1" customWidth="1"/>
    <col min="10245" max="10247" width="20.5703125" style="3" bestFit="1" customWidth="1"/>
    <col min="10248" max="10496" width="9.140625" style="3" customWidth="1"/>
    <col min="10497" max="10497" width="42.85546875" style="3" bestFit="1" customWidth="1"/>
    <col min="10498" max="10498" width="10.28515625" style="3" bestFit="1" customWidth="1"/>
    <col min="10499" max="10499" width="20.5703125" style="3" bestFit="1" customWidth="1"/>
    <col min="10500" max="10500" width="17.140625" style="3" bestFit="1" customWidth="1"/>
    <col min="10501" max="10503" width="20.5703125" style="3" bestFit="1" customWidth="1"/>
    <col min="10504" max="10752" width="9.140625" style="3" customWidth="1"/>
    <col min="10753" max="10753" width="42.85546875" style="3" bestFit="1" customWidth="1"/>
    <col min="10754" max="10754" width="10.28515625" style="3" bestFit="1" customWidth="1"/>
    <col min="10755" max="10755" width="20.5703125" style="3" bestFit="1" customWidth="1"/>
    <col min="10756" max="10756" width="17.140625" style="3" bestFit="1" customWidth="1"/>
    <col min="10757" max="10759" width="20.5703125" style="3" bestFit="1" customWidth="1"/>
    <col min="10760" max="11008" width="9.140625" style="3" customWidth="1"/>
    <col min="11009" max="11009" width="42.85546875" style="3" bestFit="1" customWidth="1"/>
    <col min="11010" max="11010" width="10.28515625" style="3" bestFit="1" customWidth="1"/>
    <col min="11011" max="11011" width="20.5703125" style="3" bestFit="1" customWidth="1"/>
    <col min="11012" max="11012" width="17.140625" style="3" bestFit="1" customWidth="1"/>
    <col min="11013" max="11015" width="20.5703125" style="3" bestFit="1" customWidth="1"/>
    <col min="11016" max="11264" width="9.140625" style="3" customWidth="1"/>
    <col min="11265" max="11265" width="42.85546875" style="3" bestFit="1" customWidth="1"/>
    <col min="11266" max="11266" width="10.28515625" style="3" bestFit="1" customWidth="1"/>
    <col min="11267" max="11267" width="20.5703125" style="3" bestFit="1" customWidth="1"/>
    <col min="11268" max="11268" width="17.140625" style="3" bestFit="1" customWidth="1"/>
    <col min="11269" max="11271" width="20.5703125" style="3" bestFit="1" customWidth="1"/>
    <col min="11272" max="11520" width="9.140625" style="3" customWidth="1"/>
    <col min="11521" max="11521" width="42.85546875" style="3" bestFit="1" customWidth="1"/>
    <col min="11522" max="11522" width="10.28515625" style="3" bestFit="1" customWidth="1"/>
    <col min="11523" max="11523" width="20.5703125" style="3" bestFit="1" customWidth="1"/>
    <col min="11524" max="11524" width="17.140625" style="3" bestFit="1" customWidth="1"/>
    <col min="11525" max="11527" width="20.5703125" style="3" bestFit="1" customWidth="1"/>
    <col min="11528" max="11776" width="9.140625" style="3" customWidth="1"/>
    <col min="11777" max="11777" width="42.85546875" style="3" bestFit="1" customWidth="1"/>
    <col min="11778" max="11778" width="10.28515625" style="3" bestFit="1" customWidth="1"/>
    <col min="11779" max="11779" width="20.5703125" style="3" bestFit="1" customWidth="1"/>
    <col min="11780" max="11780" width="17.140625" style="3" bestFit="1" customWidth="1"/>
    <col min="11781" max="11783" width="20.5703125" style="3" bestFit="1" customWidth="1"/>
    <col min="11784" max="12032" width="9.140625" style="3" customWidth="1"/>
    <col min="12033" max="12033" width="42.85546875" style="3" bestFit="1" customWidth="1"/>
    <col min="12034" max="12034" width="10.28515625" style="3" bestFit="1" customWidth="1"/>
    <col min="12035" max="12035" width="20.5703125" style="3" bestFit="1" customWidth="1"/>
    <col min="12036" max="12036" width="17.140625" style="3" bestFit="1" customWidth="1"/>
    <col min="12037" max="12039" width="20.5703125" style="3" bestFit="1" customWidth="1"/>
    <col min="12040" max="12288" width="9.140625" style="3" customWidth="1"/>
    <col min="12289" max="12289" width="42.85546875" style="3" bestFit="1" customWidth="1"/>
    <col min="12290" max="12290" width="10.28515625" style="3" bestFit="1" customWidth="1"/>
    <col min="12291" max="12291" width="20.5703125" style="3" bestFit="1" customWidth="1"/>
    <col min="12292" max="12292" width="17.140625" style="3" bestFit="1" customWidth="1"/>
    <col min="12293" max="12295" width="20.5703125" style="3" bestFit="1" customWidth="1"/>
    <col min="12296" max="12544" width="9.140625" style="3" customWidth="1"/>
    <col min="12545" max="12545" width="42.85546875" style="3" bestFit="1" customWidth="1"/>
    <col min="12546" max="12546" width="10.28515625" style="3" bestFit="1" customWidth="1"/>
    <col min="12547" max="12547" width="20.5703125" style="3" bestFit="1" customWidth="1"/>
    <col min="12548" max="12548" width="17.140625" style="3" bestFit="1" customWidth="1"/>
    <col min="12549" max="12551" width="20.5703125" style="3" bestFit="1" customWidth="1"/>
    <col min="12552" max="12800" width="9.140625" style="3" customWidth="1"/>
    <col min="12801" max="12801" width="42.85546875" style="3" bestFit="1" customWidth="1"/>
    <col min="12802" max="12802" width="10.28515625" style="3" bestFit="1" customWidth="1"/>
    <col min="12803" max="12803" width="20.5703125" style="3" bestFit="1" customWidth="1"/>
    <col min="12804" max="12804" width="17.140625" style="3" bestFit="1" customWidth="1"/>
    <col min="12805" max="12807" width="20.5703125" style="3" bestFit="1" customWidth="1"/>
    <col min="12808" max="13056" width="9.140625" style="3" customWidth="1"/>
    <col min="13057" max="13057" width="42.85546875" style="3" bestFit="1" customWidth="1"/>
    <col min="13058" max="13058" width="10.28515625" style="3" bestFit="1" customWidth="1"/>
    <col min="13059" max="13059" width="20.5703125" style="3" bestFit="1" customWidth="1"/>
    <col min="13060" max="13060" width="17.140625" style="3" bestFit="1" customWidth="1"/>
    <col min="13061" max="13063" width="20.5703125" style="3" bestFit="1" customWidth="1"/>
    <col min="13064" max="13312" width="9.140625" style="3" customWidth="1"/>
    <col min="13313" max="13313" width="42.85546875" style="3" bestFit="1" customWidth="1"/>
    <col min="13314" max="13314" width="10.28515625" style="3" bestFit="1" customWidth="1"/>
    <col min="13315" max="13315" width="20.5703125" style="3" bestFit="1" customWidth="1"/>
    <col min="13316" max="13316" width="17.140625" style="3" bestFit="1" customWidth="1"/>
    <col min="13317" max="13319" width="20.5703125" style="3" bestFit="1" customWidth="1"/>
    <col min="13320" max="13568" width="9.140625" style="3" customWidth="1"/>
    <col min="13569" max="13569" width="42.85546875" style="3" bestFit="1" customWidth="1"/>
    <col min="13570" max="13570" width="10.28515625" style="3" bestFit="1" customWidth="1"/>
    <col min="13571" max="13571" width="20.5703125" style="3" bestFit="1" customWidth="1"/>
    <col min="13572" max="13572" width="17.140625" style="3" bestFit="1" customWidth="1"/>
    <col min="13573" max="13575" width="20.5703125" style="3" bestFit="1" customWidth="1"/>
    <col min="13576" max="13824" width="9.140625" style="3" customWidth="1"/>
    <col min="13825" max="13825" width="42.85546875" style="3" bestFit="1" customWidth="1"/>
    <col min="13826" max="13826" width="10.28515625" style="3" bestFit="1" customWidth="1"/>
    <col min="13827" max="13827" width="20.5703125" style="3" bestFit="1" customWidth="1"/>
    <col min="13828" max="13828" width="17.140625" style="3" bestFit="1" customWidth="1"/>
    <col min="13829" max="13831" width="20.5703125" style="3" bestFit="1" customWidth="1"/>
    <col min="13832" max="14080" width="9.140625" style="3" customWidth="1"/>
    <col min="14081" max="14081" width="42.85546875" style="3" bestFit="1" customWidth="1"/>
    <col min="14082" max="14082" width="10.28515625" style="3" bestFit="1" customWidth="1"/>
    <col min="14083" max="14083" width="20.5703125" style="3" bestFit="1" customWidth="1"/>
    <col min="14084" max="14084" width="17.140625" style="3" bestFit="1" customWidth="1"/>
    <col min="14085" max="14087" width="20.5703125" style="3" bestFit="1" customWidth="1"/>
    <col min="14088" max="14336" width="9.140625" style="3" customWidth="1"/>
    <col min="14337" max="14337" width="42.85546875" style="3" bestFit="1" customWidth="1"/>
    <col min="14338" max="14338" width="10.28515625" style="3" bestFit="1" customWidth="1"/>
    <col min="14339" max="14339" width="20.5703125" style="3" bestFit="1" customWidth="1"/>
    <col min="14340" max="14340" width="17.140625" style="3" bestFit="1" customWidth="1"/>
    <col min="14341" max="14343" width="20.5703125" style="3" bestFit="1" customWidth="1"/>
    <col min="14344" max="14592" width="9.140625" style="3" customWidth="1"/>
    <col min="14593" max="14593" width="42.85546875" style="3" bestFit="1" customWidth="1"/>
    <col min="14594" max="14594" width="10.28515625" style="3" bestFit="1" customWidth="1"/>
    <col min="14595" max="14595" width="20.5703125" style="3" bestFit="1" customWidth="1"/>
    <col min="14596" max="14596" width="17.140625" style="3" bestFit="1" customWidth="1"/>
    <col min="14597" max="14599" width="20.5703125" style="3" bestFit="1" customWidth="1"/>
    <col min="14600" max="14848" width="9.140625" style="3" customWidth="1"/>
    <col min="14849" max="14849" width="42.85546875" style="3" bestFit="1" customWidth="1"/>
    <col min="14850" max="14850" width="10.28515625" style="3" bestFit="1" customWidth="1"/>
    <col min="14851" max="14851" width="20.5703125" style="3" bestFit="1" customWidth="1"/>
    <col min="14852" max="14852" width="17.140625" style="3" bestFit="1" customWidth="1"/>
    <col min="14853" max="14855" width="20.5703125" style="3" bestFit="1" customWidth="1"/>
    <col min="14856" max="15104" width="9.140625" style="3" customWidth="1"/>
    <col min="15105" max="15105" width="42.85546875" style="3" bestFit="1" customWidth="1"/>
    <col min="15106" max="15106" width="10.28515625" style="3" bestFit="1" customWidth="1"/>
    <col min="15107" max="15107" width="20.5703125" style="3" bestFit="1" customWidth="1"/>
    <col min="15108" max="15108" width="17.140625" style="3" bestFit="1" customWidth="1"/>
    <col min="15109" max="15111" width="20.5703125" style="3" bestFit="1" customWidth="1"/>
    <col min="15112" max="15360" width="9.140625" style="3" customWidth="1"/>
    <col min="15361" max="15361" width="42.85546875" style="3" bestFit="1" customWidth="1"/>
    <col min="15362" max="15362" width="10.28515625" style="3" bestFit="1" customWidth="1"/>
    <col min="15363" max="15363" width="20.5703125" style="3" bestFit="1" customWidth="1"/>
    <col min="15364" max="15364" width="17.140625" style="3" bestFit="1" customWidth="1"/>
    <col min="15365" max="15367" width="20.5703125" style="3" bestFit="1" customWidth="1"/>
    <col min="15368" max="15616" width="9.140625" style="3" customWidth="1"/>
    <col min="15617" max="15617" width="42.85546875" style="3" bestFit="1" customWidth="1"/>
    <col min="15618" max="15618" width="10.28515625" style="3" bestFit="1" customWidth="1"/>
    <col min="15619" max="15619" width="20.5703125" style="3" bestFit="1" customWidth="1"/>
    <col min="15620" max="15620" width="17.140625" style="3" bestFit="1" customWidth="1"/>
    <col min="15621" max="15623" width="20.5703125" style="3" bestFit="1" customWidth="1"/>
    <col min="15624" max="15872" width="9.140625" style="3" customWidth="1"/>
    <col min="15873" max="15873" width="42.85546875" style="3" bestFit="1" customWidth="1"/>
    <col min="15874" max="15874" width="10.28515625" style="3" bestFit="1" customWidth="1"/>
    <col min="15875" max="15875" width="20.5703125" style="3" bestFit="1" customWidth="1"/>
    <col min="15876" max="15876" width="17.140625" style="3" bestFit="1" customWidth="1"/>
    <col min="15877" max="15879" width="20.5703125" style="3" bestFit="1" customWidth="1"/>
    <col min="15880" max="16128" width="9.140625" style="3" customWidth="1"/>
    <col min="16129" max="16129" width="42.85546875" style="3" bestFit="1" customWidth="1"/>
    <col min="16130" max="16130" width="10.28515625" style="3" bestFit="1" customWidth="1"/>
    <col min="16131" max="16131" width="20.5703125" style="3" bestFit="1" customWidth="1"/>
    <col min="16132" max="16132" width="17.140625" style="3" bestFit="1" customWidth="1"/>
    <col min="16133" max="16135" width="20.5703125" style="3" bestFit="1" customWidth="1"/>
    <col min="16136" max="16384" width="9.140625" style="3" customWidth="1"/>
  </cols>
  <sheetData>
    <row r="1" spans="1:7" s="5" customFormat="1" ht="20.100000000000001" customHeight="1" x14ac:dyDescent="0.25">
      <c r="A1" s="11" t="s">
        <v>210</v>
      </c>
      <c r="B1" s="11"/>
      <c r="C1" s="11"/>
      <c r="D1" s="11"/>
      <c r="E1" s="11"/>
      <c r="F1" s="11"/>
      <c r="G1" s="11"/>
    </row>
    <row r="2" spans="1:7" s="6" customFormat="1" ht="20.100000000000001" customHeight="1" x14ac:dyDescent="0.2">
      <c r="A2" s="12" t="s">
        <v>211</v>
      </c>
      <c r="B2" s="12"/>
      <c r="C2" s="12"/>
      <c r="D2" s="12"/>
      <c r="E2" s="12">
        <f>SUBTOTAL(9,E4:E2319)</f>
        <v>151104351</v>
      </c>
      <c r="F2" s="12"/>
      <c r="G2" s="12"/>
    </row>
    <row r="3" spans="1:7" x14ac:dyDescent="0.25">
      <c r="A3" s="13" t="s">
        <v>212</v>
      </c>
      <c r="B3" s="13" t="s">
        <v>172</v>
      </c>
      <c r="C3" s="13" t="s">
        <v>213</v>
      </c>
      <c r="D3" s="13" t="s">
        <v>214</v>
      </c>
      <c r="E3" s="13" t="s">
        <v>215</v>
      </c>
      <c r="F3" s="13" t="s">
        <v>216</v>
      </c>
      <c r="G3" s="13" t="s">
        <v>217</v>
      </c>
    </row>
    <row r="4" spans="1:7" hidden="1" x14ac:dyDescent="0.25">
      <c r="A4" s="14" t="s">
        <v>218</v>
      </c>
      <c r="B4" s="14" t="s">
        <v>6</v>
      </c>
      <c r="C4" s="14" t="s">
        <v>219</v>
      </c>
      <c r="D4" s="15">
        <v>17005</v>
      </c>
      <c r="E4" s="15">
        <v>414210</v>
      </c>
      <c r="F4" s="16">
        <v>47342.2</v>
      </c>
      <c r="G4" s="17">
        <v>11.429516</v>
      </c>
    </row>
    <row r="5" spans="1:7" hidden="1" x14ac:dyDescent="0.25">
      <c r="A5" s="14" t="s">
        <v>220</v>
      </c>
      <c r="B5" s="14" t="s">
        <v>6</v>
      </c>
      <c r="C5" s="14" t="s">
        <v>219</v>
      </c>
      <c r="D5" s="15">
        <v>7866</v>
      </c>
      <c r="E5" s="15">
        <v>65793</v>
      </c>
      <c r="F5" s="16">
        <v>17957</v>
      </c>
      <c r="G5" s="17">
        <v>27.293177</v>
      </c>
    </row>
    <row r="6" spans="1:7" hidden="1" x14ac:dyDescent="0.25">
      <c r="A6" s="14" t="s">
        <v>221</v>
      </c>
      <c r="B6" s="14" t="s">
        <v>6</v>
      </c>
      <c r="C6" s="14" t="s">
        <v>222</v>
      </c>
      <c r="D6" s="15">
        <v>11414</v>
      </c>
      <c r="E6" s="15">
        <v>115837</v>
      </c>
      <c r="F6" s="16">
        <v>45588</v>
      </c>
      <c r="G6" s="17">
        <v>39.355300999999997</v>
      </c>
    </row>
    <row r="7" spans="1:7" hidden="1" x14ac:dyDescent="0.25">
      <c r="A7" s="14" t="s">
        <v>223</v>
      </c>
      <c r="B7" s="14" t="s">
        <v>6</v>
      </c>
      <c r="C7" s="14" t="s">
        <v>224</v>
      </c>
      <c r="D7" s="15">
        <v>31072</v>
      </c>
      <c r="E7" s="15">
        <v>966678</v>
      </c>
      <c r="F7" s="16">
        <v>166730.4</v>
      </c>
      <c r="G7" s="17">
        <v>17.247769999999999</v>
      </c>
    </row>
    <row r="8" spans="1:7" hidden="1" x14ac:dyDescent="0.25">
      <c r="A8" s="14" t="s">
        <v>225</v>
      </c>
      <c r="B8" s="14" t="s">
        <v>6</v>
      </c>
      <c r="C8" s="14" t="s">
        <v>222</v>
      </c>
      <c r="D8" s="15">
        <v>2013</v>
      </c>
      <c r="E8" s="15">
        <v>49165</v>
      </c>
      <c r="F8" s="16">
        <v>5955.4</v>
      </c>
      <c r="G8" s="17">
        <v>12.113089</v>
      </c>
    </row>
    <row r="9" spans="1:7" hidden="1" x14ac:dyDescent="0.25">
      <c r="A9" s="14" t="s">
        <v>226</v>
      </c>
      <c r="B9" s="14" t="s">
        <v>6</v>
      </c>
      <c r="C9" s="14" t="s">
        <v>222</v>
      </c>
      <c r="D9" s="15">
        <v>80927</v>
      </c>
      <c r="E9" s="15">
        <v>1105173</v>
      </c>
      <c r="F9" s="16">
        <v>198079.3</v>
      </c>
      <c r="G9" s="17">
        <v>17.922922</v>
      </c>
    </row>
    <row r="10" spans="1:7" hidden="1" x14ac:dyDescent="0.25">
      <c r="A10" s="14" t="s">
        <v>227</v>
      </c>
      <c r="B10" s="14" t="s">
        <v>6</v>
      </c>
      <c r="C10" s="14" t="s">
        <v>224</v>
      </c>
      <c r="D10" s="15">
        <v>5777</v>
      </c>
      <c r="E10" s="15">
        <v>105299</v>
      </c>
      <c r="F10" s="16">
        <v>16237.8</v>
      </c>
      <c r="G10" s="17">
        <v>15.420659000000001</v>
      </c>
    </row>
    <row r="11" spans="1:7" hidden="1" x14ac:dyDescent="0.25">
      <c r="A11" s="14" t="s">
        <v>228</v>
      </c>
      <c r="B11" s="14" t="s">
        <v>6</v>
      </c>
      <c r="C11" s="14" t="s">
        <v>224</v>
      </c>
      <c r="D11" s="15">
        <v>987</v>
      </c>
      <c r="E11" s="15">
        <v>56862</v>
      </c>
      <c r="F11" s="16">
        <v>17937.099999999999</v>
      </c>
      <c r="G11" s="17">
        <v>31.544968999999998</v>
      </c>
    </row>
    <row r="12" spans="1:7" hidden="1" x14ac:dyDescent="0.25">
      <c r="A12" s="14" t="s">
        <v>229</v>
      </c>
      <c r="B12" s="14" t="s">
        <v>6</v>
      </c>
      <c r="C12" s="14" t="s">
        <v>224</v>
      </c>
      <c r="D12" s="15">
        <v>2095</v>
      </c>
      <c r="E12" s="15">
        <v>35323</v>
      </c>
      <c r="F12" s="16">
        <v>4046</v>
      </c>
      <c r="G12" s="17">
        <v>11.454293</v>
      </c>
    </row>
    <row r="13" spans="1:7" hidden="1" x14ac:dyDescent="0.25">
      <c r="A13" s="14" t="s">
        <v>230</v>
      </c>
      <c r="B13" s="14" t="s">
        <v>6</v>
      </c>
      <c r="C13" s="14" t="s">
        <v>222</v>
      </c>
      <c r="D13" s="15">
        <v>3797</v>
      </c>
      <c r="E13" s="15">
        <v>82814</v>
      </c>
      <c r="F13" s="16">
        <v>19814</v>
      </c>
      <c r="G13" s="17">
        <v>23.925906000000001</v>
      </c>
    </row>
    <row r="14" spans="1:7" hidden="1" x14ac:dyDescent="0.25">
      <c r="A14" s="14" t="s">
        <v>231</v>
      </c>
      <c r="B14" s="14" t="s">
        <v>6</v>
      </c>
      <c r="C14" s="14" t="s">
        <v>222</v>
      </c>
      <c r="D14" s="15">
        <v>1629</v>
      </c>
      <c r="E14" s="15">
        <v>26368</v>
      </c>
      <c r="F14" s="16">
        <v>7324</v>
      </c>
      <c r="G14" s="17">
        <v>27.776091999999998</v>
      </c>
    </row>
    <row r="15" spans="1:7" hidden="1" x14ac:dyDescent="0.25">
      <c r="A15" s="14" t="s">
        <v>232</v>
      </c>
      <c r="B15" s="14" t="s">
        <v>6</v>
      </c>
      <c r="C15" s="14" t="s">
        <v>222</v>
      </c>
      <c r="D15" s="15">
        <v>46080</v>
      </c>
      <c r="E15" s="15">
        <v>1236374</v>
      </c>
      <c r="F15" s="16">
        <v>239739.3</v>
      </c>
      <c r="G15" s="17">
        <v>19.390516000000002</v>
      </c>
    </row>
    <row r="16" spans="1:7" hidden="1" x14ac:dyDescent="0.25">
      <c r="A16" s="14" t="s">
        <v>233</v>
      </c>
      <c r="B16" s="14" t="s">
        <v>6</v>
      </c>
      <c r="C16" s="14" t="s">
        <v>222</v>
      </c>
      <c r="D16" s="15">
        <v>31470</v>
      </c>
      <c r="E16" s="15">
        <v>479189</v>
      </c>
      <c r="F16" s="16">
        <v>98775.2</v>
      </c>
      <c r="G16" s="17">
        <v>20.612994</v>
      </c>
    </row>
    <row r="17" spans="1:7" hidden="1" x14ac:dyDescent="0.25">
      <c r="A17" s="14" t="s">
        <v>234</v>
      </c>
      <c r="B17" s="14" t="s">
        <v>6</v>
      </c>
      <c r="C17" s="14" t="s">
        <v>224</v>
      </c>
      <c r="D17" s="15">
        <v>7799</v>
      </c>
      <c r="E17" s="15">
        <v>175448</v>
      </c>
      <c r="F17" s="16">
        <v>17846.3</v>
      </c>
      <c r="G17" s="17">
        <v>10.171846</v>
      </c>
    </row>
    <row r="18" spans="1:7" hidden="1" x14ac:dyDescent="0.25">
      <c r="A18" s="14" t="s">
        <v>235</v>
      </c>
      <c r="B18" s="14" t="s">
        <v>6</v>
      </c>
      <c r="C18" s="14" t="s">
        <v>222</v>
      </c>
      <c r="D18" s="15">
        <v>5895</v>
      </c>
      <c r="E18" s="15">
        <v>150829</v>
      </c>
      <c r="F18" s="16">
        <v>24389</v>
      </c>
      <c r="G18" s="17">
        <v>16.169967</v>
      </c>
    </row>
    <row r="19" spans="1:7" hidden="1" x14ac:dyDescent="0.25">
      <c r="A19" s="14" t="s">
        <v>236</v>
      </c>
      <c r="B19" s="14" t="s">
        <v>6</v>
      </c>
      <c r="C19" s="14" t="s">
        <v>222</v>
      </c>
      <c r="D19" s="15">
        <v>1249</v>
      </c>
      <c r="E19" s="15">
        <v>19408</v>
      </c>
      <c r="F19" s="16">
        <v>7026.3</v>
      </c>
      <c r="G19" s="17">
        <v>36.203111999999997</v>
      </c>
    </row>
    <row r="20" spans="1:7" hidden="1" x14ac:dyDescent="0.25">
      <c r="A20" s="14" t="s">
        <v>237</v>
      </c>
      <c r="B20" s="14" t="s">
        <v>6</v>
      </c>
      <c r="C20" s="14" t="s">
        <v>222</v>
      </c>
      <c r="D20" s="15">
        <v>63775</v>
      </c>
      <c r="E20" s="15">
        <v>751416</v>
      </c>
      <c r="F20" s="16">
        <v>145939.1</v>
      </c>
      <c r="G20" s="17">
        <v>19.421878</v>
      </c>
    </row>
    <row r="21" spans="1:7" hidden="1" x14ac:dyDescent="0.25">
      <c r="A21" s="14" t="s">
        <v>238</v>
      </c>
      <c r="B21" s="14" t="s">
        <v>6</v>
      </c>
      <c r="C21" s="14" t="s">
        <v>224</v>
      </c>
      <c r="D21" s="15">
        <v>2203</v>
      </c>
      <c r="E21" s="15">
        <v>29010</v>
      </c>
      <c r="F21" s="16">
        <v>9221</v>
      </c>
      <c r="G21" s="17">
        <v>31.785591</v>
      </c>
    </row>
    <row r="22" spans="1:7" hidden="1" x14ac:dyDescent="0.25">
      <c r="A22" s="14" t="s">
        <v>239</v>
      </c>
      <c r="B22" s="14" t="s">
        <v>6</v>
      </c>
      <c r="C22" s="14" t="s">
        <v>224</v>
      </c>
      <c r="D22" s="15">
        <v>1214</v>
      </c>
      <c r="E22" s="15">
        <v>31543</v>
      </c>
      <c r="F22" s="16">
        <v>8287.7999999999993</v>
      </c>
      <c r="G22" s="17">
        <v>26.274609000000002</v>
      </c>
    </row>
    <row r="23" spans="1:7" hidden="1" x14ac:dyDescent="0.25">
      <c r="A23" s="14" t="s">
        <v>240</v>
      </c>
      <c r="B23" s="14" t="s">
        <v>6</v>
      </c>
      <c r="C23" s="14" t="s">
        <v>224</v>
      </c>
      <c r="D23" s="15">
        <v>2147</v>
      </c>
      <c r="E23" s="15">
        <v>52407</v>
      </c>
      <c r="F23" s="16">
        <v>5644.8</v>
      </c>
      <c r="G23" s="17">
        <v>10.77108</v>
      </c>
    </row>
    <row r="24" spans="1:7" hidden="1" x14ac:dyDescent="0.25">
      <c r="A24" s="14" t="s">
        <v>241</v>
      </c>
      <c r="B24" s="14" t="s">
        <v>6</v>
      </c>
      <c r="C24" s="14" t="s">
        <v>219</v>
      </c>
      <c r="D24" s="15">
        <v>166</v>
      </c>
      <c r="E24" s="15">
        <v>63132</v>
      </c>
      <c r="F24" s="16">
        <v>14478</v>
      </c>
      <c r="G24" s="17">
        <v>22.932901999999999</v>
      </c>
    </row>
    <row r="25" spans="1:7" hidden="1" x14ac:dyDescent="0.25">
      <c r="A25" s="14" t="s">
        <v>242</v>
      </c>
      <c r="B25" s="14" t="s">
        <v>3</v>
      </c>
      <c r="C25" s="14" t="s">
        <v>219</v>
      </c>
      <c r="D25" s="15">
        <v>1475042</v>
      </c>
      <c r="E25" s="15">
        <v>53709666</v>
      </c>
      <c r="F25" s="16">
        <v>5457826</v>
      </c>
      <c r="G25" s="17">
        <v>10.161720000000001</v>
      </c>
    </row>
    <row r="26" spans="1:7" hidden="1" x14ac:dyDescent="0.25">
      <c r="A26" s="14" t="s">
        <v>243</v>
      </c>
      <c r="B26" s="14" t="s">
        <v>3</v>
      </c>
      <c r="C26" s="14" t="s">
        <v>224</v>
      </c>
      <c r="D26" s="15">
        <v>10183</v>
      </c>
      <c r="E26" s="15">
        <v>585580</v>
      </c>
      <c r="F26" s="16">
        <v>46505</v>
      </c>
      <c r="G26" s="17">
        <v>7.9416988000000002</v>
      </c>
    </row>
    <row r="27" spans="1:7" hidden="1" x14ac:dyDescent="0.25">
      <c r="A27" s="14" t="s">
        <v>244</v>
      </c>
      <c r="B27" s="14" t="s">
        <v>3</v>
      </c>
      <c r="C27" s="14" t="s">
        <v>222</v>
      </c>
      <c r="D27" s="15">
        <v>15473</v>
      </c>
      <c r="E27" s="15">
        <v>288438</v>
      </c>
      <c r="F27" s="16">
        <v>31823</v>
      </c>
      <c r="G27" s="17">
        <v>11.032874</v>
      </c>
    </row>
    <row r="28" spans="1:7" hidden="1" x14ac:dyDescent="0.25">
      <c r="A28" s="14" t="s">
        <v>245</v>
      </c>
      <c r="B28" s="14" t="s">
        <v>3</v>
      </c>
      <c r="C28" s="14" t="s">
        <v>222</v>
      </c>
      <c r="D28" s="15">
        <v>74865</v>
      </c>
      <c r="E28" s="15">
        <v>1347727</v>
      </c>
      <c r="F28" s="16">
        <v>152638</v>
      </c>
      <c r="G28" s="17">
        <v>11.325587000000001</v>
      </c>
    </row>
    <row r="29" spans="1:7" hidden="1" x14ac:dyDescent="0.25">
      <c r="A29" s="14" t="s">
        <v>246</v>
      </c>
      <c r="B29" s="14" t="s">
        <v>3</v>
      </c>
      <c r="C29" s="14" t="s">
        <v>222</v>
      </c>
      <c r="D29" s="15">
        <v>26623</v>
      </c>
      <c r="E29" s="15">
        <v>367409</v>
      </c>
      <c r="F29" s="16">
        <v>40278.300000000003</v>
      </c>
      <c r="G29" s="17">
        <v>10.962796000000001</v>
      </c>
    </row>
    <row r="30" spans="1:7" hidden="1" x14ac:dyDescent="0.25">
      <c r="A30" s="14" t="s">
        <v>247</v>
      </c>
      <c r="B30" s="14" t="s">
        <v>3</v>
      </c>
      <c r="C30" s="14" t="s">
        <v>222</v>
      </c>
      <c r="D30" s="15">
        <v>43150</v>
      </c>
      <c r="E30" s="15">
        <v>671079</v>
      </c>
      <c r="F30" s="16">
        <v>86144</v>
      </c>
      <c r="G30" s="17">
        <v>12.836641</v>
      </c>
    </row>
    <row r="31" spans="1:7" hidden="1" x14ac:dyDescent="0.25">
      <c r="A31" s="14" t="s">
        <v>248</v>
      </c>
      <c r="B31" s="14" t="s">
        <v>3</v>
      </c>
      <c r="C31" s="14" t="s">
        <v>222</v>
      </c>
      <c r="D31" s="15">
        <v>23668</v>
      </c>
      <c r="E31" s="15">
        <v>479819</v>
      </c>
      <c r="F31" s="16">
        <v>55674</v>
      </c>
      <c r="G31" s="17">
        <v>11.603125</v>
      </c>
    </row>
    <row r="32" spans="1:7" hidden="1" x14ac:dyDescent="0.25">
      <c r="A32" s="14" t="s">
        <v>249</v>
      </c>
      <c r="B32" s="14" t="s">
        <v>3</v>
      </c>
      <c r="C32" s="14" t="s">
        <v>224</v>
      </c>
      <c r="D32" s="15">
        <v>6144</v>
      </c>
      <c r="E32" s="15">
        <v>123075</v>
      </c>
      <c r="F32" s="16">
        <v>13107</v>
      </c>
      <c r="G32" s="17">
        <v>10.649604</v>
      </c>
    </row>
    <row r="33" spans="1:7" hidden="1" x14ac:dyDescent="0.25">
      <c r="A33" s="14" t="s">
        <v>250</v>
      </c>
      <c r="B33" s="14" t="s">
        <v>3</v>
      </c>
      <c r="C33" s="14" t="s">
        <v>224</v>
      </c>
      <c r="D33" s="15">
        <v>4594</v>
      </c>
      <c r="E33" s="15">
        <v>369185</v>
      </c>
      <c r="F33" s="16">
        <v>27337</v>
      </c>
      <c r="G33" s="17">
        <v>7.4046887000000003</v>
      </c>
    </row>
    <row r="34" spans="1:7" hidden="1" x14ac:dyDescent="0.25">
      <c r="A34" s="14" t="s">
        <v>251</v>
      </c>
      <c r="B34" s="14" t="s">
        <v>3</v>
      </c>
      <c r="C34" s="14" t="s">
        <v>224</v>
      </c>
      <c r="D34" s="15">
        <v>45917</v>
      </c>
      <c r="E34" s="15">
        <v>1093809</v>
      </c>
      <c r="F34" s="16">
        <v>103405</v>
      </c>
      <c r="G34" s="17">
        <v>9.4536615000000008</v>
      </c>
    </row>
    <row r="35" spans="1:7" hidden="1" x14ac:dyDescent="0.25">
      <c r="A35" s="14" t="s">
        <v>252</v>
      </c>
      <c r="B35" s="14" t="s">
        <v>3</v>
      </c>
      <c r="C35" s="14" t="s">
        <v>224</v>
      </c>
      <c r="D35" s="15">
        <v>11152</v>
      </c>
      <c r="E35" s="15">
        <v>286940</v>
      </c>
      <c r="F35" s="16">
        <v>31284</v>
      </c>
      <c r="G35" s="17">
        <v>10.902628</v>
      </c>
    </row>
    <row r="36" spans="1:7" hidden="1" x14ac:dyDescent="0.25">
      <c r="A36" s="14" t="s">
        <v>253</v>
      </c>
      <c r="B36" s="14" t="s">
        <v>3</v>
      </c>
      <c r="C36" s="14" t="s">
        <v>224</v>
      </c>
      <c r="D36" s="15">
        <v>790</v>
      </c>
      <c r="E36" s="15">
        <v>20240</v>
      </c>
      <c r="F36" s="16">
        <v>2056</v>
      </c>
      <c r="G36" s="17">
        <v>10.158103000000001</v>
      </c>
    </row>
    <row r="37" spans="1:7" hidden="1" x14ac:dyDescent="0.25">
      <c r="A37" s="14" t="s">
        <v>254</v>
      </c>
      <c r="B37" s="14" t="s">
        <v>3</v>
      </c>
      <c r="C37" s="14" t="s">
        <v>224</v>
      </c>
      <c r="D37" s="15">
        <v>30581</v>
      </c>
      <c r="E37" s="15">
        <v>971917</v>
      </c>
      <c r="F37" s="16">
        <v>93179</v>
      </c>
      <c r="G37" s="17">
        <v>9.5871355000000005</v>
      </c>
    </row>
    <row r="38" spans="1:7" hidden="1" x14ac:dyDescent="0.25">
      <c r="A38" s="14" t="s">
        <v>255</v>
      </c>
      <c r="B38" s="14" t="s">
        <v>3</v>
      </c>
      <c r="C38" s="14" t="s">
        <v>224</v>
      </c>
      <c r="D38" s="15">
        <v>6829</v>
      </c>
      <c r="E38" s="15">
        <v>167499</v>
      </c>
      <c r="F38" s="16">
        <v>19487</v>
      </c>
      <c r="G38" s="17">
        <v>11.634099000000001</v>
      </c>
    </row>
    <row r="39" spans="1:7" hidden="1" x14ac:dyDescent="0.25">
      <c r="A39" s="14" t="s">
        <v>256</v>
      </c>
      <c r="B39" s="14" t="s">
        <v>3</v>
      </c>
      <c r="C39" s="14" t="s">
        <v>224</v>
      </c>
      <c r="D39" s="15">
        <v>49358</v>
      </c>
      <c r="E39" s="15">
        <v>1144641</v>
      </c>
      <c r="F39" s="16">
        <v>114838.9</v>
      </c>
      <c r="G39" s="17">
        <v>10.032743999999999</v>
      </c>
    </row>
    <row r="40" spans="1:7" hidden="1" x14ac:dyDescent="0.25">
      <c r="A40" s="14" t="s">
        <v>257</v>
      </c>
      <c r="B40" s="14" t="s">
        <v>3</v>
      </c>
      <c r="C40" s="14" t="s">
        <v>224</v>
      </c>
      <c r="D40" s="15">
        <v>5536</v>
      </c>
      <c r="E40" s="15">
        <v>140218</v>
      </c>
      <c r="F40" s="16">
        <v>14156</v>
      </c>
      <c r="G40" s="17">
        <v>10.095708</v>
      </c>
    </row>
    <row r="41" spans="1:7" hidden="1" x14ac:dyDescent="0.25">
      <c r="A41" s="14" t="s">
        <v>258</v>
      </c>
      <c r="B41" s="14" t="s">
        <v>3</v>
      </c>
      <c r="C41" s="14" t="s">
        <v>224</v>
      </c>
      <c r="D41" s="15">
        <v>182444</v>
      </c>
      <c r="E41" s="15">
        <v>4954927</v>
      </c>
      <c r="F41" s="16">
        <v>473892</v>
      </c>
      <c r="G41" s="17">
        <v>9.5640561000000002</v>
      </c>
    </row>
    <row r="42" spans="1:7" hidden="1" x14ac:dyDescent="0.25">
      <c r="A42" s="14" t="s">
        <v>259</v>
      </c>
      <c r="B42" s="14" t="s">
        <v>3</v>
      </c>
      <c r="C42" s="14" t="s">
        <v>224</v>
      </c>
      <c r="D42" s="15">
        <v>8032</v>
      </c>
      <c r="E42" s="15">
        <v>301655</v>
      </c>
      <c r="F42" s="16">
        <v>28508</v>
      </c>
      <c r="G42" s="17">
        <v>9.4505312000000004</v>
      </c>
    </row>
    <row r="43" spans="1:7" hidden="1" x14ac:dyDescent="0.25">
      <c r="A43" s="14" t="s">
        <v>260</v>
      </c>
      <c r="B43" s="14" t="s">
        <v>3</v>
      </c>
      <c r="C43" s="14" t="s">
        <v>224</v>
      </c>
      <c r="D43" s="15">
        <v>12603</v>
      </c>
      <c r="E43" s="15">
        <v>389046</v>
      </c>
      <c r="F43" s="16">
        <v>45335</v>
      </c>
      <c r="G43" s="17">
        <v>11.652863999999999</v>
      </c>
    </row>
    <row r="44" spans="1:7" hidden="1" x14ac:dyDescent="0.25">
      <c r="A44" s="14" t="s">
        <v>261</v>
      </c>
      <c r="B44" s="14" t="s">
        <v>3</v>
      </c>
      <c r="C44" s="14" t="s">
        <v>224</v>
      </c>
      <c r="D44" s="15">
        <v>5029</v>
      </c>
      <c r="E44" s="15">
        <v>137879</v>
      </c>
      <c r="F44" s="16">
        <v>15339</v>
      </c>
      <c r="G44" s="17">
        <v>11.124972</v>
      </c>
    </row>
    <row r="45" spans="1:7" hidden="1" x14ac:dyDescent="0.25">
      <c r="A45" s="14" t="s">
        <v>262</v>
      </c>
      <c r="B45" s="14" t="s">
        <v>3</v>
      </c>
      <c r="C45" s="14" t="s">
        <v>224</v>
      </c>
      <c r="D45" s="15">
        <v>8253</v>
      </c>
      <c r="E45" s="15">
        <v>313733</v>
      </c>
      <c r="F45" s="16">
        <v>30430</v>
      </c>
      <c r="G45" s="17">
        <v>9.6993302999999997</v>
      </c>
    </row>
    <row r="46" spans="1:7" hidden="1" x14ac:dyDescent="0.25">
      <c r="A46" s="14" t="s">
        <v>263</v>
      </c>
      <c r="B46" s="14" t="s">
        <v>3</v>
      </c>
      <c r="C46" s="14" t="s">
        <v>224</v>
      </c>
      <c r="D46" s="15">
        <v>2762</v>
      </c>
      <c r="E46" s="15">
        <v>60150</v>
      </c>
      <c r="F46" s="16">
        <v>7316</v>
      </c>
      <c r="G46" s="17">
        <v>12.162926000000001</v>
      </c>
    </row>
    <row r="47" spans="1:7" hidden="1" x14ac:dyDescent="0.25">
      <c r="A47" s="14" t="s">
        <v>264</v>
      </c>
      <c r="B47" s="14" t="s">
        <v>3</v>
      </c>
      <c r="C47" s="14" t="s">
        <v>224</v>
      </c>
      <c r="D47" s="15">
        <v>8095</v>
      </c>
      <c r="E47" s="15">
        <v>401914</v>
      </c>
      <c r="F47" s="16">
        <v>32031.9</v>
      </c>
      <c r="G47" s="17">
        <v>7.9698393000000003</v>
      </c>
    </row>
    <row r="48" spans="1:7" hidden="1" x14ac:dyDescent="0.25">
      <c r="A48" s="14" t="s">
        <v>265</v>
      </c>
      <c r="B48" s="14" t="s">
        <v>3</v>
      </c>
      <c r="C48" s="14" t="s">
        <v>224</v>
      </c>
      <c r="D48" s="15">
        <v>4806</v>
      </c>
      <c r="E48" s="15">
        <v>93991</v>
      </c>
      <c r="F48" s="16">
        <v>10365</v>
      </c>
      <c r="G48" s="17">
        <v>11.027652</v>
      </c>
    </row>
    <row r="49" spans="1:7" hidden="1" x14ac:dyDescent="0.25">
      <c r="A49" s="14" t="s">
        <v>266</v>
      </c>
      <c r="B49" s="14" t="s">
        <v>3</v>
      </c>
      <c r="C49" s="14" t="s">
        <v>224</v>
      </c>
      <c r="D49" s="15">
        <v>6638</v>
      </c>
      <c r="E49" s="15">
        <v>154892</v>
      </c>
      <c r="F49" s="16">
        <v>17548</v>
      </c>
      <c r="G49" s="17">
        <v>11.329184</v>
      </c>
    </row>
    <row r="50" spans="1:7" hidden="1" x14ac:dyDescent="0.25">
      <c r="A50" s="14" t="s">
        <v>267</v>
      </c>
      <c r="B50" s="14" t="s">
        <v>3</v>
      </c>
      <c r="C50" s="14" t="s">
        <v>222</v>
      </c>
      <c r="D50" s="15">
        <v>20008</v>
      </c>
      <c r="E50" s="15">
        <v>262217</v>
      </c>
      <c r="F50" s="16">
        <v>33143</v>
      </c>
      <c r="G50" s="17">
        <v>12.639531</v>
      </c>
    </row>
    <row r="51" spans="1:7" hidden="1" x14ac:dyDescent="0.25">
      <c r="A51" s="14" t="s">
        <v>268</v>
      </c>
      <c r="B51" s="14" t="s">
        <v>3</v>
      </c>
      <c r="C51" s="14" t="s">
        <v>222</v>
      </c>
      <c r="D51" s="15">
        <v>16690</v>
      </c>
      <c r="E51" s="15">
        <v>289284</v>
      </c>
      <c r="F51" s="16">
        <v>37623</v>
      </c>
      <c r="G51" s="17">
        <v>13.005559</v>
      </c>
    </row>
    <row r="52" spans="1:7" hidden="1" x14ac:dyDescent="0.25">
      <c r="A52" s="14" t="s">
        <v>269</v>
      </c>
      <c r="B52" s="14" t="s">
        <v>3</v>
      </c>
      <c r="C52" s="14" t="s">
        <v>222</v>
      </c>
      <c r="D52" s="15">
        <v>23123</v>
      </c>
      <c r="E52" s="15">
        <v>366587</v>
      </c>
      <c r="F52" s="16">
        <v>50875</v>
      </c>
      <c r="G52" s="17">
        <v>13.878015</v>
      </c>
    </row>
    <row r="53" spans="1:7" hidden="1" x14ac:dyDescent="0.25">
      <c r="A53" s="14" t="s">
        <v>270</v>
      </c>
      <c r="B53" s="14" t="s">
        <v>3</v>
      </c>
      <c r="C53" s="14" t="s">
        <v>222</v>
      </c>
      <c r="D53" s="15">
        <v>43228</v>
      </c>
      <c r="E53" s="15">
        <v>1000225</v>
      </c>
      <c r="F53" s="16">
        <v>105264</v>
      </c>
      <c r="G53" s="17">
        <v>10.524032</v>
      </c>
    </row>
    <row r="54" spans="1:7" hidden="1" x14ac:dyDescent="0.25">
      <c r="A54" s="14" t="s">
        <v>271</v>
      </c>
      <c r="B54" s="14" t="s">
        <v>3</v>
      </c>
      <c r="C54" s="14" t="s">
        <v>224</v>
      </c>
      <c r="D54" s="15">
        <v>8666</v>
      </c>
      <c r="E54" s="15">
        <v>269068</v>
      </c>
      <c r="F54" s="16">
        <v>29043</v>
      </c>
      <c r="G54" s="17">
        <v>10.793926000000001</v>
      </c>
    </row>
    <row r="55" spans="1:7" hidden="1" x14ac:dyDescent="0.25">
      <c r="A55" s="14" t="s">
        <v>272</v>
      </c>
      <c r="B55" s="14" t="s">
        <v>3</v>
      </c>
      <c r="C55" s="14" t="s">
        <v>224</v>
      </c>
      <c r="D55" s="15">
        <v>26594</v>
      </c>
      <c r="E55" s="15">
        <v>1176787</v>
      </c>
      <c r="F55" s="16">
        <v>90715</v>
      </c>
      <c r="G55" s="17">
        <v>7.7087016999999998</v>
      </c>
    </row>
    <row r="56" spans="1:7" hidden="1" x14ac:dyDescent="0.25">
      <c r="A56" s="14" t="s">
        <v>273</v>
      </c>
      <c r="B56" s="14" t="s">
        <v>3</v>
      </c>
      <c r="C56" s="14" t="s">
        <v>222</v>
      </c>
      <c r="D56" s="15">
        <v>664</v>
      </c>
      <c r="E56" s="15">
        <v>8576</v>
      </c>
      <c r="F56" s="16">
        <v>1177.3</v>
      </c>
      <c r="G56" s="17">
        <v>13.727845</v>
      </c>
    </row>
    <row r="57" spans="1:7" hidden="1" x14ac:dyDescent="0.25">
      <c r="A57" s="14" t="s">
        <v>274</v>
      </c>
      <c r="B57" s="14" t="s">
        <v>3</v>
      </c>
      <c r="C57" s="14" t="s">
        <v>222</v>
      </c>
      <c r="D57" s="15">
        <v>23769</v>
      </c>
      <c r="E57" s="15">
        <v>504597</v>
      </c>
      <c r="F57" s="16">
        <v>58496</v>
      </c>
      <c r="G57" s="17">
        <v>11.592617000000001</v>
      </c>
    </row>
    <row r="58" spans="1:7" hidden="1" x14ac:dyDescent="0.25">
      <c r="A58" s="14" t="s">
        <v>275</v>
      </c>
      <c r="B58" s="14" t="s">
        <v>3</v>
      </c>
      <c r="C58" s="14" t="s">
        <v>224</v>
      </c>
      <c r="D58" s="15">
        <v>46784</v>
      </c>
      <c r="E58" s="15">
        <v>1017565</v>
      </c>
      <c r="F58" s="16">
        <v>118025</v>
      </c>
      <c r="G58" s="17">
        <v>11.598768</v>
      </c>
    </row>
    <row r="59" spans="1:7" hidden="1" x14ac:dyDescent="0.25">
      <c r="A59" s="14" t="s">
        <v>276</v>
      </c>
      <c r="B59" s="14" t="s">
        <v>3</v>
      </c>
      <c r="C59" s="14" t="s">
        <v>224</v>
      </c>
      <c r="D59" s="15">
        <v>8489</v>
      </c>
      <c r="E59" s="15">
        <v>300610</v>
      </c>
      <c r="F59" s="16">
        <v>28844</v>
      </c>
      <c r="G59" s="17">
        <v>9.5951564999999999</v>
      </c>
    </row>
    <row r="60" spans="1:7" hidden="1" x14ac:dyDescent="0.25">
      <c r="A60" s="14" t="s">
        <v>277</v>
      </c>
      <c r="B60" s="14" t="s">
        <v>3</v>
      </c>
      <c r="C60" s="14" t="s">
        <v>222</v>
      </c>
      <c r="D60" s="15">
        <v>7759</v>
      </c>
      <c r="E60" s="15">
        <v>209840</v>
      </c>
      <c r="F60" s="16">
        <v>24245</v>
      </c>
      <c r="G60" s="17">
        <v>11.554041</v>
      </c>
    </row>
    <row r="61" spans="1:7" hidden="1" x14ac:dyDescent="0.25">
      <c r="A61" s="14" t="s">
        <v>278</v>
      </c>
      <c r="B61" s="14" t="s">
        <v>3</v>
      </c>
      <c r="C61" s="14" t="s">
        <v>224</v>
      </c>
      <c r="D61" s="15">
        <v>6439</v>
      </c>
      <c r="E61" s="15">
        <v>230124</v>
      </c>
      <c r="F61" s="16">
        <v>22165</v>
      </c>
      <c r="G61" s="17">
        <v>9.6317637000000005</v>
      </c>
    </row>
    <row r="62" spans="1:7" hidden="1" x14ac:dyDescent="0.25">
      <c r="A62" s="14" t="s">
        <v>279</v>
      </c>
      <c r="B62" s="14" t="s">
        <v>3</v>
      </c>
      <c r="C62" s="14" t="s">
        <v>222</v>
      </c>
      <c r="D62" s="15">
        <v>43226</v>
      </c>
      <c r="E62" s="15">
        <v>1627200</v>
      </c>
      <c r="F62" s="16">
        <v>141877</v>
      </c>
      <c r="G62" s="17">
        <v>8.7190879999999993</v>
      </c>
    </row>
    <row r="63" spans="1:7" hidden="1" x14ac:dyDescent="0.25">
      <c r="A63" s="14" t="s">
        <v>280</v>
      </c>
      <c r="B63" s="14" t="s">
        <v>3</v>
      </c>
      <c r="C63" s="14" t="s">
        <v>222</v>
      </c>
      <c r="D63" s="15">
        <v>19681</v>
      </c>
      <c r="E63" s="15">
        <v>403964</v>
      </c>
      <c r="F63" s="16">
        <v>45027</v>
      </c>
      <c r="G63" s="17">
        <v>11.14629</v>
      </c>
    </row>
    <row r="64" spans="1:7" hidden="1" x14ac:dyDescent="0.25">
      <c r="A64" s="14" t="s">
        <v>281</v>
      </c>
      <c r="B64" s="14" t="s">
        <v>3</v>
      </c>
      <c r="C64" s="14" t="s">
        <v>222</v>
      </c>
      <c r="D64" s="15">
        <v>18196</v>
      </c>
      <c r="E64" s="15">
        <v>360943</v>
      </c>
      <c r="F64" s="16">
        <v>38042</v>
      </c>
      <c r="G64" s="17">
        <v>10.539614</v>
      </c>
    </row>
    <row r="65" spans="1:7" hidden="1" x14ac:dyDescent="0.25">
      <c r="A65" s="14" t="s">
        <v>282</v>
      </c>
      <c r="B65" s="14" t="s">
        <v>3</v>
      </c>
      <c r="C65" s="14" t="s">
        <v>222</v>
      </c>
      <c r="D65" s="15">
        <v>18783</v>
      </c>
      <c r="E65" s="15">
        <v>296549</v>
      </c>
      <c r="F65" s="16">
        <v>36457.9</v>
      </c>
      <c r="G65" s="17">
        <v>12.294055999999999</v>
      </c>
    </row>
    <row r="66" spans="1:7" hidden="1" x14ac:dyDescent="0.25">
      <c r="A66" s="14" t="s">
        <v>283</v>
      </c>
      <c r="B66" s="14" t="s">
        <v>3</v>
      </c>
      <c r="C66" s="14" t="s">
        <v>222</v>
      </c>
      <c r="D66" s="15">
        <v>12854</v>
      </c>
      <c r="E66" s="15">
        <v>168401</v>
      </c>
      <c r="F66" s="16">
        <v>26877</v>
      </c>
      <c r="G66" s="17">
        <v>15.960119000000001</v>
      </c>
    </row>
    <row r="67" spans="1:7" hidden="1" x14ac:dyDescent="0.25">
      <c r="A67" s="14" t="s">
        <v>284</v>
      </c>
      <c r="B67" s="14" t="s">
        <v>3</v>
      </c>
      <c r="C67" s="14" t="s">
        <v>222</v>
      </c>
      <c r="D67" s="15">
        <v>31324</v>
      </c>
      <c r="E67" s="15">
        <v>590910</v>
      </c>
      <c r="F67" s="16">
        <v>65047</v>
      </c>
      <c r="G67" s="17">
        <v>11.007937</v>
      </c>
    </row>
    <row r="68" spans="1:7" hidden="1" x14ac:dyDescent="0.25">
      <c r="A68" s="14" t="s">
        <v>285</v>
      </c>
      <c r="B68" s="14" t="s">
        <v>3</v>
      </c>
      <c r="C68" s="14" t="s">
        <v>224</v>
      </c>
      <c r="D68" s="15">
        <v>18892</v>
      </c>
      <c r="E68" s="15">
        <v>715053</v>
      </c>
      <c r="F68" s="16">
        <v>58636</v>
      </c>
      <c r="G68" s="17">
        <v>8.2002313000000004</v>
      </c>
    </row>
    <row r="69" spans="1:7" hidden="1" x14ac:dyDescent="0.25">
      <c r="A69" s="14" t="s">
        <v>286</v>
      </c>
      <c r="B69" s="14" t="s">
        <v>3</v>
      </c>
      <c r="C69" s="14" t="s">
        <v>222</v>
      </c>
      <c r="D69" s="15">
        <v>330</v>
      </c>
      <c r="E69" s="15">
        <v>4710</v>
      </c>
      <c r="F69" s="16">
        <v>543.5</v>
      </c>
      <c r="G69" s="17">
        <v>11.539277999999999</v>
      </c>
    </row>
    <row r="70" spans="1:7" hidden="1" x14ac:dyDescent="0.25">
      <c r="A70" s="14" t="s">
        <v>287</v>
      </c>
      <c r="B70" s="14" t="s">
        <v>3</v>
      </c>
      <c r="C70" s="14" t="s">
        <v>222</v>
      </c>
      <c r="D70" s="15">
        <v>16478</v>
      </c>
      <c r="E70" s="15">
        <v>311768</v>
      </c>
      <c r="F70" s="16">
        <v>38482</v>
      </c>
      <c r="G70" s="17">
        <v>12.343152999999999</v>
      </c>
    </row>
    <row r="71" spans="1:7" hidden="1" x14ac:dyDescent="0.25">
      <c r="A71" s="14" t="s">
        <v>288</v>
      </c>
      <c r="B71" s="14" t="s">
        <v>3</v>
      </c>
      <c r="C71" s="14" t="s">
        <v>222</v>
      </c>
      <c r="D71" s="15">
        <v>21490</v>
      </c>
      <c r="E71" s="15">
        <v>457343</v>
      </c>
      <c r="F71" s="16">
        <v>48132</v>
      </c>
      <c r="G71" s="17">
        <v>10.524267</v>
      </c>
    </row>
    <row r="72" spans="1:7" hidden="1" x14ac:dyDescent="0.25">
      <c r="A72" s="14" t="s">
        <v>289</v>
      </c>
      <c r="B72" s="14" t="s">
        <v>3</v>
      </c>
      <c r="C72" s="14" t="s">
        <v>224</v>
      </c>
      <c r="D72" s="15">
        <v>6144</v>
      </c>
      <c r="E72" s="15">
        <v>188756</v>
      </c>
      <c r="F72" s="16">
        <v>18014</v>
      </c>
      <c r="G72" s="17">
        <v>9.5435376999999999</v>
      </c>
    </row>
    <row r="73" spans="1:7" hidden="1" x14ac:dyDescent="0.25">
      <c r="A73" s="14" t="s">
        <v>290</v>
      </c>
      <c r="B73" s="14" t="s">
        <v>3</v>
      </c>
      <c r="C73" s="14" t="s">
        <v>222</v>
      </c>
      <c r="D73" s="15">
        <v>26860</v>
      </c>
      <c r="E73" s="15">
        <v>517241</v>
      </c>
      <c r="F73" s="16">
        <v>57435</v>
      </c>
      <c r="G73" s="17">
        <v>11.104108</v>
      </c>
    </row>
    <row r="74" spans="1:7" hidden="1" x14ac:dyDescent="0.25">
      <c r="A74" s="14" t="s">
        <v>291</v>
      </c>
      <c r="B74" s="14" t="s">
        <v>3</v>
      </c>
      <c r="C74" s="14" t="s">
        <v>292</v>
      </c>
      <c r="D74" s="15">
        <v>11</v>
      </c>
      <c r="E74" s="15">
        <v>5436705</v>
      </c>
      <c r="F74" s="16">
        <v>235717</v>
      </c>
      <c r="G74" s="17">
        <v>4.3356592000000003</v>
      </c>
    </row>
    <row r="75" spans="1:7" hidden="1" x14ac:dyDescent="0.25">
      <c r="A75" s="14" t="s">
        <v>293</v>
      </c>
      <c r="B75" s="14" t="s">
        <v>3</v>
      </c>
      <c r="C75" s="14" t="s">
        <v>222</v>
      </c>
      <c r="D75" s="15">
        <v>9341</v>
      </c>
      <c r="E75" s="15">
        <v>108106</v>
      </c>
      <c r="F75" s="16">
        <v>14810</v>
      </c>
      <c r="G75" s="17">
        <v>13.699517</v>
      </c>
    </row>
    <row r="76" spans="1:7" hidden="1" x14ac:dyDescent="0.25">
      <c r="A76" s="14" t="s">
        <v>294</v>
      </c>
      <c r="B76" s="14" t="s">
        <v>3</v>
      </c>
      <c r="C76" s="14" t="s">
        <v>222</v>
      </c>
      <c r="D76" s="15">
        <v>24330</v>
      </c>
      <c r="E76" s="15">
        <v>354556</v>
      </c>
      <c r="F76" s="16">
        <v>46278</v>
      </c>
      <c r="G76" s="17">
        <v>13.052381</v>
      </c>
    </row>
    <row r="77" spans="1:7" hidden="1" x14ac:dyDescent="0.25">
      <c r="A77" s="14" t="s">
        <v>295</v>
      </c>
      <c r="B77" s="14" t="s">
        <v>12</v>
      </c>
      <c r="C77" s="14" t="s">
        <v>222</v>
      </c>
      <c r="D77" s="15">
        <v>54743</v>
      </c>
      <c r="E77" s="15">
        <v>1103168</v>
      </c>
      <c r="F77" s="16">
        <v>105332.1</v>
      </c>
      <c r="G77" s="17">
        <v>9.5481467999999996</v>
      </c>
    </row>
    <row r="78" spans="1:7" hidden="1" x14ac:dyDescent="0.25">
      <c r="A78" s="14" t="s">
        <v>296</v>
      </c>
      <c r="B78" s="14" t="s">
        <v>12</v>
      </c>
      <c r="C78" s="14" t="s">
        <v>222</v>
      </c>
      <c r="D78" s="15">
        <v>22100</v>
      </c>
      <c r="E78" s="15">
        <v>333512</v>
      </c>
      <c r="F78" s="16">
        <v>38575</v>
      </c>
      <c r="G78" s="17">
        <v>11.5663</v>
      </c>
    </row>
    <row r="79" spans="1:7" hidden="1" x14ac:dyDescent="0.25">
      <c r="A79" s="14" t="s">
        <v>297</v>
      </c>
      <c r="B79" s="14" t="s">
        <v>12</v>
      </c>
      <c r="C79" s="14" t="s">
        <v>222</v>
      </c>
      <c r="D79" s="15">
        <v>86564</v>
      </c>
      <c r="E79" s="15">
        <v>1742173</v>
      </c>
      <c r="F79" s="16">
        <v>155052</v>
      </c>
      <c r="G79" s="17">
        <v>8.8999197999999993</v>
      </c>
    </row>
    <row r="80" spans="1:7" hidden="1" x14ac:dyDescent="0.25">
      <c r="A80" s="14" t="s">
        <v>298</v>
      </c>
      <c r="B80" s="14" t="s">
        <v>12</v>
      </c>
      <c r="C80" s="14" t="s">
        <v>224</v>
      </c>
      <c r="D80" s="15">
        <v>36658</v>
      </c>
      <c r="E80" s="15">
        <v>1293452</v>
      </c>
      <c r="F80" s="16">
        <v>84103</v>
      </c>
      <c r="G80" s="17">
        <v>6.5022127000000003</v>
      </c>
    </row>
    <row r="81" spans="1:7" hidden="1" x14ac:dyDescent="0.25">
      <c r="A81" s="14" t="s">
        <v>299</v>
      </c>
      <c r="B81" s="14" t="s">
        <v>12</v>
      </c>
      <c r="C81" s="14" t="s">
        <v>224</v>
      </c>
      <c r="D81" s="15">
        <v>15048</v>
      </c>
      <c r="E81" s="15">
        <v>249400</v>
      </c>
      <c r="F81" s="16">
        <v>21769.3</v>
      </c>
      <c r="G81" s="17">
        <v>8.7286687999999995</v>
      </c>
    </row>
    <row r="82" spans="1:7" hidden="1" x14ac:dyDescent="0.25">
      <c r="A82" s="14" t="s">
        <v>300</v>
      </c>
      <c r="B82" s="14" t="s">
        <v>12</v>
      </c>
      <c r="C82" s="14" t="s">
        <v>224</v>
      </c>
      <c r="D82" s="15">
        <v>22361</v>
      </c>
      <c r="E82" s="15">
        <v>649067</v>
      </c>
      <c r="F82" s="16">
        <v>61780</v>
      </c>
      <c r="G82" s="17">
        <v>9.5182777999999999</v>
      </c>
    </row>
    <row r="83" spans="1:7" hidden="1" x14ac:dyDescent="0.25">
      <c r="A83" s="14" t="s">
        <v>301</v>
      </c>
      <c r="B83" s="14" t="s">
        <v>12</v>
      </c>
      <c r="C83" s="14" t="s">
        <v>224</v>
      </c>
      <c r="D83" s="15">
        <v>9403</v>
      </c>
      <c r="E83" s="15">
        <v>270583</v>
      </c>
      <c r="F83" s="16">
        <v>27351</v>
      </c>
      <c r="G83" s="17">
        <v>10.108174</v>
      </c>
    </row>
    <row r="84" spans="1:7" hidden="1" x14ac:dyDescent="0.25">
      <c r="A84" s="14" t="s">
        <v>302</v>
      </c>
      <c r="B84" s="14" t="s">
        <v>12</v>
      </c>
      <c r="C84" s="14" t="s">
        <v>224</v>
      </c>
      <c r="D84" s="15">
        <v>38579</v>
      </c>
      <c r="E84" s="15">
        <v>882590</v>
      </c>
      <c r="F84" s="16">
        <v>90095</v>
      </c>
      <c r="G84" s="17">
        <v>10.208024</v>
      </c>
    </row>
    <row r="85" spans="1:7" hidden="1" x14ac:dyDescent="0.25">
      <c r="A85" s="14" t="s">
        <v>303</v>
      </c>
      <c r="B85" s="14" t="s">
        <v>12</v>
      </c>
      <c r="C85" s="14" t="s">
        <v>224</v>
      </c>
      <c r="D85" s="15">
        <v>3345</v>
      </c>
      <c r="E85" s="15">
        <v>149350</v>
      </c>
      <c r="F85" s="16">
        <v>15300</v>
      </c>
      <c r="G85" s="17">
        <v>10.244391999999999</v>
      </c>
    </row>
    <row r="86" spans="1:7" hidden="1" x14ac:dyDescent="0.25">
      <c r="A86" s="14" t="s">
        <v>304</v>
      </c>
      <c r="B86" s="14" t="s">
        <v>12</v>
      </c>
      <c r="C86" s="14" t="s">
        <v>224</v>
      </c>
      <c r="D86" s="15">
        <v>7695</v>
      </c>
      <c r="E86" s="15">
        <v>257096</v>
      </c>
      <c r="F86" s="16">
        <v>22154</v>
      </c>
      <c r="G86" s="17">
        <v>8.6170147000000004</v>
      </c>
    </row>
    <row r="87" spans="1:7" hidden="1" x14ac:dyDescent="0.25">
      <c r="A87" s="14" t="s">
        <v>305</v>
      </c>
      <c r="B87" s="14" t="s">
        <v>12</v>
      </c>
      <c r="C87" s="14" t="s">
        <v>224</v>
      </c>
      <c r="D87" s="15">
        <v>11944</v>
      </c>
      <c r="E87" s="15">
        <v>360977</v>
      </c>
      <c r="F87" s="16">
        <v>25801</v>
      </c>
      <c r="G87" s="17">
        <v>7.1475467999999998</v>
      </c>
    </row>
    <row r="88" spans="1:7" hidden="1" x14ac:dyDescent="0.25">
      <c r="A88" s="14" t="s">
        <v>306</v>
      </c>
      <c r="B88" s="14" t="s">
        <v>12</v>
      </c>
      <c r="C88" s="14" t="s">
        <v>224</v>
      </c>
      <c r="D88" s="15">
        <v>4543</v>
      </c>
      <c r="E88" s="15">
        <v>242029</v>
      </c>
      <c r="F88" s="16">
        <v>18943</v>
      </c>
      <c r="G88" s="17">
        <v>7.8267480000000003</v>
      </c>
    </row>
    <row r="89" spans="1:7" hidden="1" x14ac:dyDescent="0.25">
      <c r="A89" s="14" t="s">
        <v>307</v>
      </c>
      <c r="B89" s="14" t="s">
        <v>12</v>
      </c>
      <c r="C89" s="14" t="s">
        <v>222</v>
      </c>
      <c r="D89" s="15">
        <v>12789</v>
      </c>
      <c r="E89" s="15">
        <v>245978</v>
      </c>
      <c r="F89" s="16">
        <v>29346.400000000001</v>
      </c>
      <c r="G89" s="17">
        <v>11.930498</v>
      </c>
    </row>
    <row r="90" spans="1:7" hidden="1" x14ac:dyDescent="0.25">
      <c r="A90" s="14" t="s">
        <v>308</v>
      </c>
      <c r="B90" s="14" t="s">
        <v>12</v>
      </c>
      <c r="C90" s="14" t="s">
        <v>224</v>
      </c>
      <c r="D90" s="15">
        <v>30474</v>
      </c>
      <c r="E90" s="15">
        <v>966189</v>
      </c>
      <c r="F90" s="16">
        <v>56535</v>
      </c>
      <c r="G90" s="17">
        <v>5.8513396000000002</v>
      </c>
    </row>
    <row r="91" spans="1:7" hidden="1" x14ac:dyDescent="0.25">
      <c r="A91" s="14" t="s">
        <v>309</v>
      </c>
      <c r="B91" s="14" t="s">
        <v>12</v>
      </c>
      <c r="C91" s="14" t="s">
        <v>222</v>
      </c>
      <c r="D91" s="15">
        <v>30382</v>
      </c>
      <c r="E91" s="15">
        <v>531201</v>
      </c>
      <c r="F91" s="16">
        <v>55513</v>
      </c>
      <c r="G91" s="17">
        <v>10.450469999999999</v>
      </c>
    </row>
    <row r="92" spans="1:7" hidden="1" x14ac:dyDescent="0.25">
      <c r="A92" s="14" t="s">
        <v>310</v>
      </c>
      <c r="B92" s="14" t="s">
        <v>12</v>
      </c>
      <c r="C92" s="14" t="s">
        <v>219</v>
      </c>
      <c r="D92" s="15">
        <v>4537</v>
      </c>
      <c r="E92" s="15">
        <v>170907</v>
      </c>
      <c r="F92" s="16">
        <v>15213.5</v>
      </c>
      <c r="G92" s="17">
        <v>8.9016248999999998</v>
      </c>
    </row>
    <row r="93" spans="1:7" hidden="1" x14ac:dyDescent="0.25">
      <c r="A93" s="14" t="s">
        <v>311</v>
      </c>
      <c r="B93" s="14" t="s">
        <v>12</v>
      </c>
      <c r="C93" s="14" t="s">
        <v>219</v>
      </c>
      <c r="D93" s="15">
        <v>708855</v>
      </c>
      <c r="E93" s="15">
        <v>20888407</v>
      </c>
      <c r="F93" s="16">
        <v>1739538.7</v>
      </c>
      <c r="G93" s="17">
        <v>8.3277710000000003</v>
      </c>
    </row>
    <row r="94" spans="1:7" hidden="1" x14ac:dyDescent="0.25">
      <c r="A94" s="14" t="s">
        <v>312</v>
      </c>
      <c r="B94" s="14" t="s">
        <v>12</v>
      </c>
      <c r="C94" s="14" t="s">
        <v>222</v>
      </c>
      <c r="D94" s="15">
        <v>93357</v>
      </c>
      <c r="E94" s="15">
        <v>1828715</v>
      </c>
      <c r="F94" s="16">
        <v>178010.5</v>
      </c>
      <c r="G94" s="17">
        <v>9.7341849000000007</v>
      </c>
    </row>
    <row r="95" spans="1:7" hidden="1" x14ac:dyDescent="0.25">
      <c r="A95" s="14" t="s">
        <v>313</v>
      </c>
      <c r="B95" s="14" t="s">
        <v>12</v>
      </c>
      <c r="C95" s="14" t="s">
        <v>222</v>
      </c>
      <c r="D95" s="15">
        <v>4866</v>
      </c>
      <c r="E95" s="15">
        <v>3093971</v>
      </c>
      <c r="F95" s="16">
        <v>148619</v>
      </c>
      <c r="G95" s="17">
        <v>4.8035033</v>
      </c>
    </row>
    <row r="96" spans="1:7" hidden="1" x14ac:dyDescent="0.25">
      <c r="A96" s="14" t="s">
        <v>314</v>
      </c>
      <c r="B96" s="14" t="s">
        <v>12</v>
      </c>
      <c r="C96" s="14" t="s">
        <v>222</v>
      </c>
      <c r="D96" s="15">
        <v>36651</v>
      </c>
      <c r="E96" s="15">
        <v>571407</v>
      </c>
      <c r="F96" s="16">
        <v>62879.7</v>
      </c>
      <c r="G96" s="17">
        <v>11.004363</v>
      </c>
    </row>
    <row r="97" spans="1:7" hidden="1" x14ac:dyDescent="0.25">
      <c r="A97" s="14" t="s">
        <v>315</v>
      </c>
      <c r="B97" s="14" t="s">
        <v>12</v>
      </c>
      <c r="C97" s="14" t="s">
        <v>219</v>
      </c>
      <c r="D97" s="15">
        <v>66825</v>
      </c>
      <c r="E97" s="15">
        <v>2547850</v>
      </c>
      <c r="F97" s="16">
        <v>180679.1</v>
      </c>
      <c r="G97" s="17">
        <v>7.0914339999999996</v>
      </c>
    </row>
    <row r="98" spans="1:7" hidden="1" x14ac:dyDescent="0.25">
      <c r="A98" s="14" t="s">
        <v>316</v>
      </c>
      <c r="B98" s="14" t="s">
        <v>12</v>
      </c>
      <c r="C98" s="14" t="s">
        <v>222</v>
      </c>
      <c r="D98" s="15">
        <v>9388</v>
      </c>
      <c r="E98" s="15">
        <v>207840</v>
      </c>
      <c r="F98" s="16">
        <v>22787</v>
      </c>
      <c r="G98" s="17">
        <v>10.963722000000001</v>
      </c>
    </row>
    <row r="99" spans="1:7" hidden="1" x14ac:dyDescent="0.25">
      <c r="A99" s="14" t="s">
        <v>317</v>
      </c>
      <c r="B99" s="14" t="s">
        <v>12</v>
      </c>
      <c r="C99" s="14" t="s">
        <v>222</v>
      </c>
      <c r="D99" s="15">
        <v>62405</v>
      </c>
      <c r="E99" s="15">
        <v>1154075</v>
      </c>
      <c r="F99" s="16">
        <v>113805</v>
      </c>
      <c r="G99" s="17">
        <v>9.8611442</v>
      </c>
    </row>
    <row r="100" spans="1:7" hidden="1" x14ac:dyDescent="0.25">
      <c r="A100" s="14" t="s">
        <v>318</v>
      </c>
      <c r="B100" s="14" t="s">
        <v>12</v>
      </c>
      <c r="C100" s="14" t="s">
        <v>224</v>
      </c>
      <c r="D100" s="15">
        <v>13557</v>
      </c>
      <c r="E100" s="15">
        <v>569444</v>
      </c>
      <c r="F100" s="16">
        <v>39979</v>
      </c>
      <c r="G100" s="17">
        <v>7.0207078999999997</v>
      </c>
    </row>
    <row r="101" spans="1:7" hidden="1" x14ac:dyDescent="0.25">
      <c r="A101" s="14" t="s">
        <v>319</v>
      </c>
      <c r="B101" s="14" t="s">
        <v>12</v>
      </c>
      <c r="C101" s="14" t="s">
        <v>222</v>
      </c>
      <c r="D101" s="15">
        <v>19931</v>
      </c>
      <c r="E101" s="15">
        <v>275975</v>
      </c>
      <c r="F101" s="16">
        <v>29356</v>
      </c>
      <c r="G101" s="17">
        <v>10.637195</v>
      </c>
    </row>
    <row r="102" spans="1:7" hidden="1" x14ac:dyDescent="0.25">
      <c r="A102" s="14" t="s">
        <v>320</v>
      </c>
      <c r="B102" s="14" t="s">
        <v>12</v>
      </c>
      <c r="C102" s="14" t="s">
        <v>222</v>
      </c>
      <c r="D102" s="15">
        <v>8363</v>
      </c>
      <c r="E102" s="15">
        <v>131063</v>
      </c>
      <c r="F102" s="16">
        <v>14344</v>
      </c>
      <c r="G102" s="17">
        <v>10.944355</v>
      </c>
    </row>
    <row r="103" spans="1:7" hidden="1" x14ac:dyDescent="0.25">
      <c r="A103" s="14" t="s">
        <v>321</v>
      </c>
      <c r="B103" s="14" t="s">
        <v>12</v>
      </c>
      <c r="C103" s="14" t="s">
        <v>222</v>
      </c>
      <c r="D103" s="15">
        <v>10109</v>
      </c>
      <c r="E103" s="15">
        <v>240118</v>
      </c>
      <c r="F103" s="16">
        <v>23534</v>
      </c>
      <c r="G103" s="17">
        <v>9.8010145000000009</v>
      </c>
    </row>
    <row r="104" spans="1:7" hidden="1" x14ac:dyDescent="0.25">
      <c r="A104" s="14" t="s">
        <v>322</v>
      </c>
      <c r="B104" s="14" t="s">
        <v>12</v>
      </c>
      <c r="C104" s="14" t="s">
        <v>222</v>
      </c>
      <c r="D104" s="15">
        <v>26908</v>
      </c>
      <c r="E104" s="15">
        <v>650933</v>
      </c>
      <c r="F104" s="16">
        <v>60552.4</v>
      </c>
      <c r="G104" s="17">
        <v>9.3024012999999997</v>
      </c>
    </row>
    <row r="105" spans="1:7" hidden="1" x14ac:dyDescent="0.25">
      <c r="A105" s="14" t="s">
        <v>323</v>
      </c>
      <c r="B105" s="14" t="s">
        <v>12</v>
      </c>
      <c r="C105" s="14" t="s">
        <v>219</v>
      </c>
      <c r="D105" s="15">
        <v>119159</v>
      </c>
      <c r="E105" s="15">
        <v>3775037</v>
      </c>
      <c r="F105" s="16">
        <v>288452.59999999998</v>
      </c>
      <c r="G105" s="17">
        <v>7.6410536000000002</v>
      </c>
    </row>
    <row r="106" spans="1:7" hidden="1" x14ac:dyDescent="0.25">
      <c r="A106" s="14" t="s">
        <v>324</v>
      </c>
      <c r="B106" s="14" t="s">
        <v>12</v>
      </c>
      <c r="C106" s="14" t="s">
        <v>222</v>
      </c>
      <c r="D106" s="15">
        <v>19332</v>
      </c>
      <c r="E106" s="15">
        <v>368808</v>
      </c>
      <c r="F106" s="16">
        <v>40332.800000000003</v>
      </c>
      <c r="G106" s="17">
        <v>10.935988</v>
      </c>
    </row>
    <row r="107" spans="1:7" hidden="1" x14ac:dyDescent="0.25">
      <c r="A107" s="14" t="s">
        <v>325</v>
      </c>
      <c r="B107" s="14" t="s">
        <v>8</v>
      </c>
      <c r="C107" s="14" t="s">
        <v>326</v>
      </c>
      <c r="D107" s="15">
        <v>584</v>
      </c>
      <c r="E107" s="15">
        <v>17534</v>
      </c>
      <c r="F107" s="16">
        <v>1383</v>
      </c>
      <c r="G107" s="17">
        <v>7.8875327999999998</v>
      </c>
    </row>
    <row r="108" spans="1:7" hidden="1" x14ac:dyDescent="0.25">
      <c r="A108" s="14" t="s">
        <v>327</v>
      </c>
      <c r="B108" s="14" t="s">
        <v>8</v>
      </c>
      <c r="C108" s="14" t="s">
        <v>219</v>
      </c>
      <c r="D108" s="15">
        <v>980</v>
      </c>
      <c r="E108" s="15">
        <v>7596</v>
      </c>
      <c r="F108" s="16">
        <v>826.3</v>
      </c>
      <c r="G108" s="17">
        <v>10.878094000000001</v>
      </c>
    </row>
    <row r="109" spans="1:7" hidden="1" x14ac:dyDescent="0.25">
      <c r="A109" s="14" t="s">
        <v>328</v>
      </c>
      <c r="B109" s="14" t="s">
        <v>8</v>
      </c>
      <c r="C109" s="14" t="s">
        <v>172</v>
      </c>
      <c r="D109" s="15">
        <v>457</v>
      </c>
      <c r="E109" s="15">
        <v>37027</v>
      </c>
      <c r="F109" s="16">
        <v>3042.3</v>
      </c>
      <c r="G109" s="17">
        <v>8.2164366999999991</v>
      </c>
    </row>
    <row r="110" spans="1:7" hidden="1" x14ac:dyDescent="0.25">
      <c r="A110" s="14" t="s">
        <v>329</v>
      </c>
      <c r="B110" s="14" t="s">
        <v>8</v>
      </c>
      <c r="C110" s="14" t="s">
        <v>219</v>
      </c>
      <c r="D110" s="15">
        <v>1214627</v>
      </c>
      <c r="E110" s="15">
        <v>28018011</v>
      </c>
      <c r="F110" s="16">
        <v>3407017</v>
      </c>
      <c r="G110" s="17">
        <v>12.160095999999999</v>
      </c>
    </row>
    <row r="111" spans="1:7" hidden="1" x14ac:dyDescent="0.25">
      <c r="A111" s="14" t="s">
        <v>330</v>
      </c>
      <c r="B111" s="14" t="s">
        <v>8</v>
      </c>
      <c r="C111" s="14" t="s">
        <v>224</v>
      </c>
      <c r="D111" s="15">
        <v>16716</v>
      </c>
      <c r="E111" s="15">
        <v>323885</v>
      </c>
      <c r="F111" s="16">
        <v>32395.8</v>
      </c>
      <c r="G111" s="17">
        <v>10.002254000000001</v>
      </c>
    </row>
    <row r="112" spans="1:7" hidden="1" x14ac:dyDescent="0.25">
      <c r="A112" s="14" t="s">
        <v>331</v>
      </c>
      <c r="B112" s="14" t="s">
        <v>8</v>
      </c>
      <c r="C112" s="14" t="s">
        <v>222</v>
      </c>
      <c r="D112" s="15">
        <v>490</v>
      </c>
      <c r="E112" s="15">
        <v>6171</v>
      </c>
      <c r="F112" s="16">
        <v>890.3</v>
      </c>
      <c r="G112" s="17">
        <v>14.427159</v>
      </c>
    </row>
    <row r="113" spans="1:7" hidden="1" x14ac:dyDescent="0.25">
      <c r="A113" s="14" t="s">
        <v>332</v>
      </c>
      <c r="B113" s="14" t="s">
        <v>8</v>
      </c>
      <c r="C113" s="14" t="s">
        <v>333</v>
      </c>
      <c r="D113" s="15">
        <v>9</v>
      </c>
      <c r="E113" s="15">
        <v>62556</v>
      </c>
      <c r="F113" s="16">
        <v>6499.3</v>
      </c>
      <c r="G113" s="17">
        <v>10.389571</v>
      </c>
    </row>
    <row r="114" spans="1:7" hidden="1" x14ac:dyDescent="0.25">
      <c r="A114" s="14" t="s">
        <v>334</v>
      </c>
      <c r="B114" s="14" t="s">
        <v>8</v>
      </c>
      <c r="C114" s="14" t="s">
        <v>222</v>
      </c>
      <c r="D114" s="15">
        <v>2378</v>
      </c>
      <c r="E114" s="15">
        <v>32134</v>
      </c>
      <c r="F114" s="16">
        <v>2493.3000000000002</v>
      </c>
      <c r="G114" s="17">
        <v>7.7590713999999998</v>
      </c>
    </row>
    <row r="115" spans="1:7" hidden="1" x14ac:dyDescent="0.25">
      <c r="A115" s="14" t="s">
        <v>335</v>
      </c>
      <c r="B115" s="14" t="s">
        <v>8</v>
      </c>
      <c r="C115" s="14" t="s">
        <v>326</v>
      </c>
      <c r="D115" s="15">
        <v>4964</v>
      </c>
      <c r="E115" s="15">
        <v>253030</v>
      </c>
      <c r="F115" s="16">
        <v>22224</v>
      </c>
      <c r="G115" s="17">
        <v>8.7831481999999994</v>
      </c>
    </row>
    <row r="116" spans="1:7" hidden="1" x14ac:dyDescent="0.25">
      <c r="A116" s="14" t="s">
        <v>336</v>
      </c>
      <c r="B116" s="14" t="s">
        <v>8</v>
      </c>
      <c r="C116" s="14" t="s">
        <v>326</v>
      </c>
      <c r="D116" s="15">
        <v>23974</v>
      </c>
      <c r="E116" s="15">
        <v>680826</v>
      </c>
      <c r="F116" s="16">
        <v>69858</v>
      </c>
      <c r="G116" s="17">
        <v>10.260771</v>
      </c>
    </row>
    <row r="117" spans="1:7" hidden="1" x14ac:dyDescent="0.25">
      <c r="A117" s="14" t="s">
        <v>337</v>
      </c>
      <c r="B117" s="14" t="s">
        <v>8</v>
      </c>
      <c r="C117" s="14" t="s">
        <v>326</v>
      </c>
      <c r="D117" s="15">
        <v>2335</v>
      </c>
      <c r="E117" s="15">
        <v>189164</v>
      </c>
      <c r="F117" s="16">
        <v>12118</v>
      </c>
      <c r="G117" s="17">
        <v>6.4060815</v>
      </c>
    </row>
    <row r="118" spans="1:7" hidden="1" x14ac:dyDescent="0.25">
      <c r="A118" s="14" t="s">
        <v>338</v>
      </c>
      <c r="B118" s="14" t="s">
        <v>8</v>
      </c>
      <c r="C118" s="14" t="s">
        <v>326</v>
      </c>
      <c r="D118" s="15">
        <v>606</v>
      </c>
      <c r="E118" s="15">
        <v>346688</v>
      </c>
      <c r="F118" s="16">
        <v>18959</v>
      </c>
      <c r="G118" s="17">
        <v>5.4686057999999997</v>
      </c>
    </row>
    <row r="119" spans="1:7" hidden="1" x14ac:dyDescent="0.25">
      <c r="A119" s="14" t="s">
        <v>339</v>
      </c>
      <c r="B119" s="14" t="s">
        <v>8</v>
      </c>
      <c r="C119" s="14" t="s">
        <v>222</v>
      </c>
      <c r="D119" s="15">
        <v>1409</v>
      </c>
      <c r="E119" s="15">
        <v>35442</v>
      </c>
      <c r="F119" s="16">
        <v>3578</v>
      </c>
      <c r="G119" s="17">
        <v>10.095367</v>
      </c>
    </row>
    <row r="120" spans="1:7" hidden="1" x14ac:dyDescent="0.25">
      <c r="A120" s="14" t="s">
        <v>340</v>
      </c>
      <c r="B120" s="14" t="s">
        <v>8</v>
      </c>
      <c r="C120" s="14" t="s">
        <v>222</v>
      </c>
      <c r="D120" s="15">
        <v>8104</v>
      </c>
      <c r="E120" s="15">
        <v>128892</v>
      </c>
      <c r="F120" s="16">
        <v>15024.4</v>
      </c>
      <c r="G120" s="17">
        <v>11.656580999999999</v>
      </c>
    </row>
    <row r="121" spans="1:7" hidden="1" x14ac:dyDescent="0.25">
      <c r="A121" s="14" t="s">
        <v>341</v>
      </c>
      <c r="B121" s="14" t="s">
        <v>8</v>
      </c>
      <c r="C121" s="14" t="s">
        <v>333</v>
      </c>
      <c r="D121" s="15">
        <v>493</v>
      </c>
      <c r="E121" s="15">
        <v>5194</v>
      </c>
      <c r="F121" s="16">
        <v>444</v>
      </c>
      <c r="G121" s="17">
        <v>8.5483250000000002</v>
      </c>
    </row>
    <row r="122" spans="1:7" hidden="1" x14ac:dyDescent="0.25">
      <c r="A122" s="14" t="s">
        <v>342</v>
      </c>
      <c r="B122" s="14" t="s">
        <v>8</v>
      </c>
      <c r="C122" s="14" t="s">
        <v>333</v>
      </c>
      <c r="D122" s="15">
        <v>1</v>
      </c>
      <c r="E122" s="15">
        <v>460</v>
      </c>
      <c r="F122" s="16">
        <v>51.1</v>
      </c>
      <c r="G122" s="17">
        <v>11.108696</v>
      </c>
    </row>
    <row r="123" spans="1:7" hidden="1" x14ac:dyDescent="0.25">
      <c r="A123" s="14" t="s">
        <v>343</v>
      </c>
      <c r="B123" s="14" t="s">
        <v>8</v>
      </c>
      <c r="C123" s="14" t="s">
        <v>222</v>
      </c>
      <c r="D123" s="15">
        <v>40836</v>
      </c>
      <c r="E123" s="15">
        <v>689996</v>
      </c>
      <c r="F123" s="16">
        <v>72225.2</v>
      </c>
      <c r="G123" s="17">
        <v>10.467480999999999</v>
      </c>
    </row>
    <row r="124" spans="1:7" hidden="1" x14ac:dyDescent="0.25">
      <c r="A124" s="14" t="s">
        <v>344</v>
      </c>
      <c r="B124" s="14" t="s">
        <v>8</v>
      </c>
      <c r="C124" s="14" t="s">
        <v>219</v>
      </c>
      <c r="D124" s="15">
        <v>2696</v>
      </c>
      <c r="E124" s="15">
        <v>2675904</v>
      </c>
      <c r="F124" s="16">
        <v>108256.8</v>
      </c>
      <c r="G124" s="17">
        <v>4.0456159999999999</v>
      </c>
    </row>
    <row r="125" spans="1:7" hidden="1" x14ac:dyDescent="0.25">
      <c r="A125" s="14" t="s">
        <v>345</v>
      </c>
      <c r="B125" s="14" t="s">
        <v>8</v>
      </c>
      <c r="C125" s="14" t="s">
        <v>172</v>
      </c>
      <c r="D125" s="15">
        <v>29065</v>
      </c>
      <c r="E125" s="15">
        <v>490442</v>
      </c>
      <c r="F125" s="16">
        <v>57463</v>
      </c>
      <c r="G125" s="17">
        <v>11.716574</v>
      </c>
    </row>
    <row r="126" spans="1:7" hidden="1" x14ac:dyDescent="0.25">
      <c r="A126" s="14" t="s">
        <v>346</v>
      </c>
      <c r="B126" s="14" t="s">
        <v>8</v>
      </c>
      <c r="C126" s="14" t="s">
        <v>222</v>
      </c>
      <c r="D126" s="15">
        <v>39307</v>
      </c>
      <c r="E126" s="15">
        <v>378669</v>
      </c>
      <c r="F126" s="16">
        <v>47075</v>
      </c>
      <c r="G126" s="17">
        <v>12.431702</v>
      </c>
    </row>
    <row r="127" spans="1:7" hidden="1" x14ac:dyDescent="0.25">
      <c r="A127" s="14" t="s">
        <v>347</v>
      </c>
      <c r="B127" s="14" t="s">
        <v>8</v>
      </c>
      <c r="C127" s="14" t="s">
        <v>224</v>
      </c>
      <c r="D127" s="15">
        <v>4342</v>
      </c>
      <c r="E127" s="15">
        <v>109641</v>
      </c>
      <c r="F127" s="16">
        <v>8431.4</v>
      </c>
      <c r="G127" s="17">
        <v>7.6900065</v>
      </c>
    </row>
    <row r="128" spans="1:7" hidden="1" x14ac:dyDescent="0.25">
      <c r="A128" s="14" t="s">
        <v>348</v>
      </c>
      <c r="B128" s="14" t="s">
        <v>8</v>
      </c>
      <c r="C128" s="14" t="s">
        <v>326</v>
      </c>
      <c r="D128" s="15">
        <v>1044846</v>
      </c>
      <c r="E128" s="15">
        <v>28367551</v>
      </c>
      <c r="F128" s="16">
        <v>2826922.1</v>
      </c>
      <c r="G128" s="17">
        <v>9.9653372000000005</v>
      </c>
    </row>
    <row r="129" spans="1:7" hidden="1" x14ac:dyDescent="0.25">
      <c r="A129" s="14" t="s">
        <v>349</v>
      </c>
      <c r="B129" s="14" t="s">
        <v>8</v>
      </c>
      <c r="C129" s="14" t="s">
        <v>333</v>
      </c>
      <c r="D129" s="15">
        <v>37743</v>
      </c>
      <c r="E129" s="15">
        <v>536325</v>
      </c>
      <c r="F129" s="16">
        <v>57156.7</v>
      </c>
      <c r="G129" s="17">
        <v>10.657102</v>
      </c>
    </row>
    <row r="130" spans="1:7" hidden="1" x14ac:dyDescent="0.25">
      <c r="A130" s="14" t="s">
        <v>350</v>
      </c>
      <c r="B130" s="14" t="s">
        <v>8</v>
      </c>
      <c r="C130" s="14" t="s">
        <v>333</v>
      </c>
      <c r="D130" s="15">
        <v>841</v>
      </c>
      <c r="E130" s="15">
        <v>10190</v>
      </c>
      <c r="F130" s="16">
        <v>1180</v>
      </c>
      <c r="G130" s="17">
        <v>11.579980000000001</v>
      </c>
    </row>
    <row r="131" spans="1:7" hidden="1" x14ac:dyDescent="0.25">
      <c r="A131" s="14" t="s">
        <v>351</v>
      </c>
      <c r="B131" s="14" t="s">
        <v>8</v>
      </c>
      <c r="C131" s="14" t="s">
        <v>222</v>
      </c>
      <c r="D131" s="15">
        <v>51716</v>
      </c>
      <c r="E131" s="15">
        <v>826539</v>
      </c>
      <c r="F131" s="16">
        <v>104200</v>
      </c>
      <c r="G131" s="17">
        <v>12.606786</v>
      </c>
    </row>
    <row r="132" spans="1:7" hidden="1" x14ac:dyDescent="0.25">
      <c r="A132" s="14" t="s">
        <v>352</v>
      </c>
      <c r="B132" s="14" t="s">
        <v>8</v>
      </c>
      <c r="C132" s="14" t="s">
        <v>333</v>
      </c>
      <c r="D132" s="15">
        <v>485</v>
      </c>
      <c r="E132" s="15">
        <v>19994</v>
      </c>
      <c r="F132" s="16">
        <v>1858.4</v>
      </c>
      <c r="G132" s="17">
        <v>9.2947883999999998</v>
      </c>
    </row>
    <row r="133" spans="1:7" hidden="1" x14ac:dyDescent="0.25">
      <c r="A133" s="14" t="s">
        <v>353</v>
      </c>
      <c r="B133" s="14" t="s">
        <v>8</v>
      </c>
      <c r="C133" s="14" t="s">
        <v>333</v>
      </c>
      <c r="D133" s="15">
        <v>1132</v>
      </c>
      <c r="E133" s="15">
        <v>17514</v>
      </c>
      <c r="F133" s="16">
        <v>1570.7</v>
      </c>
      <c r="G133" s="17">
        <v>8.9682539999999999</v>
      </c>
    </row>
    <row r="134" spans="1:7" hidden="1" x14ac:dyDescent="0.25">
      <c r="A134" s="14" t="s">
        <v>354</v>
      </c>
      <c r="B134" s="14" t="s">
        <v>8</v>
      </c>
      <c r="C134" s="14" t="s">
        <v>333</v>
      </c>
      <c r="D134" s="15">
        <v>7011</v>
      </c>
      <c r="E134" s="15">
        <v>102822</v>
      </c>
      <c r="F134" s="16">
        <v>8070.6</v>
      </c>
      <c r="G134" s="17">
        <v>7.8490983999999999</v>
      </c>
    </row>
    <row r="135" spans="1:7" hidden="1" x14ac:dyDescent="0.25">
      <c r="A135" s="14" t="s">
        <v>355</v>
      </c>
      <c r="B135" s="14" t="s">
        <v>8</v>
      </c>
      <c r="C135" s="14" t="s">
        <v>333</v>
      </c>
      <c r="D135" s="15">
        <v>1401</v>
      </c>
      <c r="E135" s="15">
        <v>14993</v>
      </c>
      <c r="F135" s="16">
        <v>2806.3</v>
      </c>
      <c r="G135" s="17">
        <v>18.717400999999999</v>
      </c>
    </row>
    <row r="136" spans="1:7" hidden="1" x14ac:dyDescent="0.25">
      <c r="A136" s="14" t="s">
        <v>356</v>
      </c>
      <c r="B136" s="14" t="s">
        <v>8</v>
      </c>
      <c r="C136" s="14" t="s">
        <v>333</v>
      </c>
      <c r="D136" s="15">
        <v>8037</v>
      </c>
      <c r="E136" s="15">
        <v>101889</v>
      </c>
      <c r="F136" s="16">
        <v>13903.2</v>
      </c>
      <c r="G136" s="17">
        <v>13.645438</v>
      </c>
    </row>
    <row r="137" spans="1:7" hidden="1" x14ac:dyDescent="0.25">
      <c r="A137" s="14" t="s">
        <v>357</v>
      </c>
      <c r="B137" s="14" t="s">
        <v>8</v>
      </c>
      <c r="C137" s="14" t="s">
        <v>333</v>
      </c>
      <c r="D137" s="15">
        <v>28</v>
      </c>
      <c r="E137" s="15">
        <v>8884</v>
      </c>
      <c r="F137" s="16">
        <v>998</v>
      </c>
      <c r="G137" s="17">
        <v>11.233679</v>
      </c>
    </row>
    <row r="138" spans="1:7" hidden="1" x14ac:dyDescent="0.25">
      <c r="A138" s="14" t="s">
        <v>358</v>
      </c>
      <c r="B138" s="14" t="s">
        <v>8</v>
      </c>
      <c r="C138" s="14" t="s">
        <v>222</v>
      </c>
      <c r="D138" s="15">
        <v>45895</v>
      </c>
      <c r="E138" s="15">
        <v>696117</v>
      </c>
      <c r="F138" s="16">
        <v>94244.7</v>
      </c>
      <c r="G138" s="17">
        <v>13.538629</v>
      </c>
    </row>
    <row r="139" spans="1:7" hidden="1" x14ac:dyDescent="0.25">
      <c r="A139" s="14" t="s">
        <v>359</v>
      </c>
      <c r="B139" s="14" t="s">
        <v>8</v>
      </c>
      <c r="C139" s="14" t="s">
        <v>219</v>
      </c>
      <c r="D139" s="15">
        <v>422544</v>
      </c>
      <c r="E139" s="15">
        <v>8925932</v>
      </c>
      <c r="F139" s="16">
        <v>961831.7</v>
      </c>
      <c r="G139" s="17">
        <v>10.775701</v>
      </c>
    </row>
    <row r="140" spans="1:7" hidden="1" x14ac:dyDescent="0.25">
      <c r="A140" s="14" t="s">
        <v>360</v>
      </c>
      <c r="B140" s="14" t="s">
        <v>8</v>
      </c>
      <c r="C140" s="14" t="s">
        <v>219</v>
      </c>
      <c r="D140" s="15">
        <v>96168</v>
      </c>
      <c r="E140" s="15">
        <v>1659423</v>
      </c>
      <c r="F140" s="16">
        <v>160101.5</v>
      </c>
      <c r="G140" s="17">
        <v>9.6480221999999998</v>
      </c>
    </row>
    <row r="141" spans="1:7" hidden="1" x14ac:dyDescent="0.25">
      <c r="A141" s="14" t="s">
        <v>361</v>
      </c>
      <c r="B141" s="14" t="s">
        <v>8</v>
      </c>
      <c r="C141" s="14" t="s">
        <v>292</v>
      </c>
      <c r="D141" s="15">
        <v>12380</v>
      </c>
      <c r="E141" s="15">
        <v>315829</v>
      </c>
      <c r="F141" s="16">
        <v>34260</v>
      </c>
      <c r="G141" s="17">
        <v>10.847642</v>
      </c>
    </row>
    <row r="142" spans="1:7" hidden="1" x14ac:dyDescent="0.25">
      <c r="A142" s="14" t="s">
        <v>362</v>
      </c>
      <c r="B142" s="14" t="s">
        <v>8</v>
      </c>
      <c r="C142" s="14" t="s">
        <v>333</v>
      </c>
      <c r="D142" s="15">
        <v>3178</v>
      </c>
      <c r="E142" s="15">
        <v>46352</v>
      </c>
      <c r="F142" s="16">
        <v>3999.4</v>
      </c>
      <c r="G142" s="17">
        <v>8.6283224000000001</v>
      </c>
    </row>
    <row r="143" spans="1:7" hidden="1" x14ac:dyDescent="0.25">
      <c r="A143" s="14" t="s">
        <v>363</v>
      </c>
      <c r="B143" s="14" t="s">
        <v>8</v>
      </c>
      <c r="C143" s="14" t="s">
        <v>292</v>
      </c>
      <c r="D143" s="15">
        <v>30</v>
      </c>
      <c r="E143" s="15">
        <v>501731</v>
      </c>
      <c r="F143" s="16">
        <v>8994</v>
      </c>
      <c r="G143" s="17">
        <v>1.792594</v>
      </c>
    </row>
    <row r="144" spans="1:7" hidden="1" x14ac:dyDescent="0.25">
      <c r="A144" s="14" t="s">
        <v>364</v>
      </c>
      <c r="B144" s="14" t="s">
        <v>8</v>
      </c>
      <c r="C144" s="14" t="s">
        <v>326</v>
      </c>
      <c r="D144" s="15">
        <v>3549</v>
      </c>
      <c r="E144" s="15">
        <v>68847</v>
      </c>
      <c r="F144" s="16">
        <v>7607</v>
      </c>
      <c r="G144" s="17">
        <v>11.049137999999999</v>
      </c>
    </row>
    <row r="145" spans="1:7" hidden="1" x14ac:dyDescent="0.25">
      <c r="A145" s="14" t="s">
        <v>325</v>
      </c>
      <c r="B145" s="14" t="s">
        <v>15</v>
      </c>
      <c r="C145" s="14" t="s">
        <v>326</v>
      </c>
      <c r="D145" s="15">
        <v>120</v>
      </c>
      <c r="E145" s="15">
        <v>3423</v>
      </c>
      <c r="F145" s="16">
        <v>252</v>
      </c>
      <c r="G145" s="17">
        <v>7.3619631999999999</v>
      </c>
    </row>
    <row r="146" spans="1:7" hidden="1" x14ac:dyDescent="0.25">
      <c r="A146" s="14" t="s">
        <v>365</v>
      </c>
      <c r="B146" s="14" t="s">
        <v>15</v>
      </c>
      <c r="C146" s="14" t="s">
        <v>333</v>
      </c>
      <c r="D146" s="15">
        <v>33</v>
      </c>
      <c r="E146" s="15">
        <v>28909</v>
      </c>
      <c r="F146" s="16">
        <v>5336.1</v>
      </c>
      <c r="G146" s="17">
        <v>18.458265999999998</v>
      </c>
    </row>
    <row r="147" spans="1:7" hidden="1" x14ac:dyDescent="0.25">
      <c r="A147" s="14" t="s">
        <v>366</v>
      </c>
      <c r="B147" s="14" t="s">
        <v>15</v>
      </c>
      <c r="C147" s="14" t="s">
        <v>222</v>
      </c>
      <c r="D147" s="15">
        <v>4671</v>
      </c>
      <c r="E147" s="15">
        <v>59236</v>
      </c>
      <c r="F147" s="16">
        <v>10611</v>
      </c>
      <c r="G147" s="17">
        <v>17.913093</v>
      </c>
    </row>
    <row r="148" spans="1:7" x14ac:dyDescent="0.25">
      <c r="A148" s="14" t="s">
        <v>367</v>
      </c>
      <c r="B148" s="14" t="s">
        <v>15</v>
      </c>
      <c r="C148" s="14" t="s">
        <v>219</v>
      </c>
      <c r="D148" s="15">
        <v>23981</v>
      </c>
      <c r="E148" s="15">
        <v>127219</v>
      </c>
      <c r="F148" s="16">
        <v>33948.699999999997</v>
      </c>
      <c r="G148" s="17">
        <v>26.685244000000001</v>
      </c>
    </row>
    <row r="149" spans="1:7" hidden="1" x14ac:dyDescent="0.25">
      <c r="A149" s="14" t="s">
        <v>368</v>
      </c>
      <c r="B149" s="14" t="s">
        <v>15</v>
      </c>
      <c r="C149" s="14" t="s">
        <v>224</v>
      </c>
      <c r="D149" s="15">
        <v>3244</v>
      </c>
      <c r="E149" s="15">
        <v>957621</v>
      </c>
      <c r="F149" s="16">
        <v>110409.8</v>
      </c>
      <c r="G149" s="17">
        <v>11.529593</v>
      </c>
    </row>
    <row r="150" spans="1:7" hidden="1" x14ac:dyDescent="0.25">
      <c r="A150" s="14" t="s">
        <v>369</v>
      </c>
      <c r="B150" s="14" t="s">
        <v>15</v>
      </c>
      <c r="C150" s="14" t="s">
        <v>224</v>
      </c>
      <c r="D150" s="15">
        <v>35118</v>
      </c>
      <c r="E150" s="15">
        <v>343270</v>
      </c>
      <c r="F150" s="16">
        <v>58111.6</v>
      </c>
      <c r="G150" s="17">
        <v>16.928832</v>
      </c>
    </row>
    <row r="151" spans="1:7" hidden="1" x14ac:dyDescent="0.25">
      <c r="A151" s="14" t="s">
        <v>370</v>
      </c>
      <c r="B151" s="14" t="s">
        <v>15</v>
      </c>
      <c r="C151" s="14" t="s">
        <v>224</v>
      </c>
      <c r="D151" s="15">
        <v>126737</v>
      </c>
      <c r="E151" s="15">
        <v>2344878</v>
      </c>
      <c r="F151" s="16">
        <v>375052</v>
      </c>
      <c r="G151" s="17">
        <v>15.994521000000001</v>
      </c>
    </row>
    <row r="152" spans="1:7" hidden="1" x14ac:dyDescent="0.25">
      <c r="A152" s="14" t="s">
        <v>371</v>
      </c>
      <c r="B152" s="14" t="s">
        <v>15</v>
      </c>
      <c r="C152" s="14" t="s">
        <v>224</v>
      </c>
      <c r="D152" s="15">
        <v>16555</v>
      </c>
      <c r="E152" s="15">
        <v>255975</v>
      </c>
      <c r="F152" s="16">
        <v>36845</v>
      </c>
      <c r="G152" s="17">
        <v>14.393984</v>
      </c>
    </row>
    <row r="153" spans="1:7" hidden="1" x14ac:dyDescent="0.25">
      <c r="A153" s="14" t="s">
        <v>372</v>
      </c>
      <c r="B153" s="14" t="s">
        <v>15</v>
      </c>
      <c r="C153" s="14" t="s">
        <v>224</v>
      </c>
      <c r="D153" s="15">
        <v>12129</v>
      </c>
      <c r="E153" s="15">
        <v>145337</v>
      </c>
      <c r="F153" s="16">
        <v>28758.1</v>
      </c>
      <c r="G153" s="17">
        <v>19.787184</v>
      </c>
    </row>
    <row r="154" spans="1:7" hidden="1" x14ac:dyDescent="0.25">
      <c r="A154" s="14" t="s">
        <v>373</v>
      </c>
      <c r="B154" s="14" t="s">
        <v>15</v>
      </c>
      <c r="C154" s="14" t="s">
        <v>224</v>
      </c>
      <c r="D154" s="15">
        <v>53272</v>
      </c>
      <c r="E154" s="15">
        <v>1079709</v>
      </c>
      <c r="F154" s="16">
        <v>172811</v>
      </c>
      <c r="G154" s="17">
        <v>16.005331000000002</v>
      </c>
    </row>
    <row r="155" spans="1:7" hidden="1" x14ac:dyDescent="0.25">
      <c r="A155" s="14" t="s">
        <v>374</v>
      </c>
      <c r="B155" s="14" t="s">
        <v>15</v>
      </c>
      <c r="C155" s="14" t="s">
        <v>224</v>
      </c>
      <c r="D155" s="15">
        <v>19548</v>
      </c>
      <c r="E155" s="15">
        <v>358037</v>
      </c>
      <c r="F155" s="16">
        <v>57970</v>
      </c>
      <c r="G155" s="17">
        <v>16.191064000000001</v>
      </c>
    </row>
    <row r="156" spans="1:7" hidden="1" x14ac:dyDescent="0.25">
      <c r="A156" s="14" t="s">
        <v>375</v>
      </c>
      <c r="B156" s="14" t="s">
        <v>15</v>
      </c>
      <c r="C156" s="14" t="s">
        <v>224</v>
      </c>
      <c r="D156" s="15">
        <v>1484</v>
      </c>
      <c r="E156" s="15">
        <v>85379</v>
      </c>
      <c r="F156" s="16">
        <v>11737.2</v>
      </c>
      <c r="G156" s="17">
        <v>13.747173999999999</v>
      </c>
    </row>
    <row r="157" spans="1:7" hidden="1" x14ac:dyDescent="0.25">
      <c r="A157" s="14" t="s">
        <v>376</v>
      </c>
      <c r="B157" s="14" t="s">
        <v>15</v>
      </c>
      <c r="C157" s="14" t="s">
        <v>224</v>
      </c>
      <c r="D157" s="15">
        <v>87982</v>
      </c>
      <c r="E157" s="15">
        <v>1070960</v>
      </c>
      <c r="F157" s="16">
        <v>200135.1</v>
      </c>
      <c r="G157" s="17">
        <v>18.687449000000001</v>
      </c>
    </row>
    <row r="158" spans="1:7" hidden="1" x14ac:dyDescent="0.25">
      <c r="A158" s="14" t="s">
        <v>377</v>
      </c>
      <c r="B158" s="14" t="s">
        <v>15</v>
      </c>
      <c r="C158" s="14" t="s">
        <v>224</v>
      </c>
      <c r="D158" s="15">
        <v>5895</v>
      </c>
      <c r="E158" s="15">
        <v>77191</v>
      </c>
      <c r="F158" s="16">
        <v>11896</v>
      </c>
      <c r="G158" s="17">
        <v>15.411123</v>
      </c>
    </row>
    <row r="159" spans="1:7" hidden="1" x14ac:dyDescent="0.25">
      <c r="A159" s="14" t="s">
        <v>378</v>
      </c>
      <c r="B159" s="14" t="s">
        <v>15</v>
      </c>
      <c r="C159" s="14" t="s">
        <v>224</v>
      </c>
      <c r="D159" s="15">
        <v>24093</v>
      </c>
      <c r="E159" s="15">
        <v>429079</v>
      </c>
      <c r="F159" s="16">
        <v>67894</v>
      </c>
      <c r="G159" s="17">
        <v>15.823193</v>
      </c>
    </row>
    <row r="160" spans="1:7" hidden="1" x14ac:dyDescent="0.25">
      <c r="A160" s="14" t="s">
        <v>379</v>
      </c>
      <c r="B160" s="14" t="s">
        <v>15</v>
      </c>
      <c r="C160" s="14" t="s">
        <v>224</v>
      </c>
      <c r="D160" s="15">
        <v>14917</v>
      </c>
      <c r="E160" s="15">
        <v>132573</v>
      </c>
      <c r="F160" s="16">
        <v>22078.5</v>
      </c>
      <c r="G160" s="17">
        <v>16.653843999999999</v>
      </c>
    </row>
    <row r="161" spans="1:7" hidden="1" x14ac:dyDescent="0.25">
      <c r="A161" s="14" t="s">
        <v>380</v>
      </c>
      <c r="B161" s="14" t="s">
        <v>15</v>
      </c>
      <c r="C161" s="14" t="s">
        <v>224</v>
      </c>
      <c r="D161" s="15">
        <v>6301</v>
      </c>
      <c r="E161" s="15">
        <v>204009</v>
      </c>
      <c r="F161" s="16">
        <v>29429.9</v>
      </c>
      <c r="G161" s="17">
        <v>14.425784999999999</v>
      </c>
    </row>
    <row r="162" spans="1:7" hidden="1" x14ac:dyDescent="0.25">
      <c r="A162" s="14" t="s">
        <v>381</v>
      </c>
      <c r="B162" s="14" t="s">
        <v>15</v>
      </c>
      <c r="C162" s="14" t="s">
        <v>224</v>
      </c>
      <c r="D162" s="15">
        <v>29590</v>
      </c>
      <c r="E162" s="15">
        <v>912623</v>
      </c>
      <c r="F162" s="16">
        <v>121317</v>
      </c>
      <c r="G162" s="17">
        <v>13.293222</v>
      </c>
    </row>
    <row r="163" spans="1:7" hidden="1" x14ac:dyDescent="0.25">
      <c r="A163" s="14" t="s">
        <v>382</v>
      </c>
      <c r="B163" s="14" t="s">
        <v>15</v>
      </c>
      <c r="C163" s="14" t="s">
        <v>224</v>
      </c>
      <c r="D163" s="15">
        <v>64249</v>
      </c>
      <c r="E163" s="15">
        <v>1060523</v>
      </c>
      <c r="F163" s="16">
        <v>175202.3</v>
      </c>
      <c r="G163" s="17">
        <v>16.520368000000001</v>
      </c>
    </row>
    <row r="164" spans="1:7" hidden="1" x14ac:dyDescent="0.25">
      <c r="A164" s="14" t="s">
        <v>383</v>
      </c>
      <c r="B164" s="14" t="s">
        <v>15</v>
      </c>
      <c r="C164" s="14" t="s">
        <v>224</v>
      </c>
      <c r="D164" s="15">
        <v>44045</v>
      </c>
      <c r="E164" s="15">
        <v>763781</v>
      </c>
      <c r="F164" s="16">
        <v>128451.6</v>
      </c>
      <c r="G164" s="17">
        <v>16.817857</v>
      </c>
    </row>
    <row r="165" spans="1:7" hidden="1" x14ac:dyDescent="0.25">
      <c r="A165" s="14" t="s">
        <v>384</v>
      </c>
      <c r="B165" s="14" t="s">
        <v>15</v>
      </c>
      <c r="C165" s="14" t="s">
        <v>224</v>
      </c>
      <c r="D165" s="15">
        <v>109260</v>
      </c>
      <c r="E165" s="15">
        <v>2227979</v>
      </c>
      <c r="F165" s="16">
        <v>313480</v>
      </c>
      <c r="G165" s="17">
        <v>14.070150999999999</v>
      </c>
    </row>
    <row r="166" spans="1:7" hidden="1" x14ac:dyDescent="0.25">
      <c r="A166" s="14" t="s">
        <v>385</v>
      </c>
      <c r="B166" s="14" t="s">
        <v>15</v>
      </c>
      <c r="C166" s="14" t="s">
        <v>224</v>
      </c>
      <c r="D166" s="15">
        <v>58968</v>
      </c>
      <c r="E166" s="15">
        <v>1200234</v>
      </c>
      <c r="F166" s="16">
        <v>165022.9</v>
      </c>
      <c r="G166" s="17">
        <v>13.749226999999999</v>
      </c>
    </row>
    <row r="167" spans="1:7" hidden="1" x14ac:dyDescent="0.25">
      <c r="A167" s="14" t="s">
        <v>386</v>
      </c>
      <c r="B167" s="14" t="s">
        <v>15</v>
      </c>
      <c r="C167" s="14" t="s">
        <v>224</v>
      </c>
      <c r="D167" s="15">
        <v>54826</v>
      </c>
      <c r="E167" s="15">
        <v>3499470</v>
      </c>
      <c r="F167" s="16">
        <v>408609.2</v>
      </c>
      <c r="G167" s="17">
        <v>11.676316999999999</v>
      </c>
    </row>
    <row r="168" spans="1:7" hidden="1" x14ac:dyDescent="0.25">
      <c r="A168" s="14" t="s">
        <v>387</v>
      </c>
      <c r="B168" s="14" t="s">
        <v>15</v>
      </c>
      <c r="C168" s="14" t="s">
        <v>224</v>
      </c>
      <c r="D168" s="15">
        <v>4516</v>
      </c>
      <c r="E168" s="15">
        <v>199537</v>
      </c>
      <c r="F168" s="16">
        <v>19705.7</v>
      </c>
      <c r="G168" s="17">
        <v>9.8757123</v>
      </c>
    </row>
    <row r="169" spans="1:7" hidden="1" x14ac:dyDescent="0.25">
      <c r="A169" s="14" t="s">
        <v>388</v>
      </c>
      <c r="B169" s="14" t="s">
        <v>15</v>
      </c>
      <c r="C169" s="14" t="s">
        <v>224</v>
      </c>
      <c r="D169" s="15">
        <v>8018</v>
      </c>
      <c r="E169" s="15">
        <v>111874</v>
      </c>
      <c r="F169" s="16">
        <v>14383</v>
      </c>
      <c r="G169" s="17">
        <v>12.856427999999999</v>
      </c>
    </row>
    <row r="170" spans="1:7" hidden="1" x14ac:dyDescent="0.25">
      <c r="A170" s="14" t="s">
        <v>389</v>
      </c>
      <c r="B170" s="14" t="s">
        <v>15</v>
      </c>
      <c r="C170" s="14" t="s">
        <v>224</v>
      </c>
      <c r="D170" s="15">
        <v>1910</v>
      </c>
      <c r="E170" s="15">
        <v>1078536</v>
      </c>
      <c r="F170" s="16">
        <v>161302.5</v>
      </c>
      <c r="G170" s="17">
        <v>14.955690000000001</v>
      </c>
    </row>
    <row r="171" spans="1:7" hidden="1" x14ac:dyDescent="0.25">
      <c r="A171" s="14" t="s">
        <v>390</v>
      </c>
      <c r="B171" s="14" t="s">
        <v>15</v>
      </c>
      <c r="C171" s="14" t="s">
        <v>224</v>
      </c>
      <c r="D171" s="15">
        <v>65</v>
      </c>
      <c r="E171" s="15">
        <v>93402</v>
      </c>
      <c r="F171" s="16">
        <v>11935</v>
      </c>
      <c r="G171" s="17">
        <v>12.778098999999999</v>
      </c>
    </row>
    <row r="172" spans="1:7" hidden="1" x14ac:dyDescent="0.25">
      <c r="A172" s="14" t="s">
        <v>332</v>
      </c>
      <c r="B172" s="14" t="s">
        <v>15</v>
      </c>
      <c r="C172" s="14" t="s">
        <v>333</v>
      </c>
      <c r="D172" s="15">
        <v>23</v>
      </c>
      <c r="E172" s="15">
        <v>55791</v>
      </c>
      <c r="F172" s="16">
        <v>8714.2000000000007</v>
      </c>
      <c r="G172" s="17">
        <v>15.619365</v>
      </c>
    </row>
    <row r="173" spans="1:7" hidden="1" x14ac:dyDescent="0.25">
      <c r="A173" s="14" t="s">
        <v>341</v>
      </c>
      <c r="B173" s="14" t="s">
        <v>15</v>
      </c>
      <c r="C173" s="14" t="s">
        <v>333</v>
      </c>
      <c r="D173" s="15">
        <v>1278</v>
      </c>
      <c r="E173" s="15">
        <v>8256</v>
      </c>
      <c r="F173" s="16">
        <v>1207</v>
      </c>
      <c r="G173" s="17">
        <v>14.619671</v>
      </c>
    </row>
    <row r="174" spans="1:7" hidden="1" x14ac:dyDescent="0.25">
      <c r="A174" s="14" t="s">
        <v>391</v>
      </c>
      <c r="B174" s="14" t="s">
        <v>15</v>
      </c>
      <c r="C174" s="14" t="s">
        <v>326</v>
      </c>
      <c r="D174" s="15">
        <v>154465</v>
      </c>
      <c r="E174" s="15">
        <v>3441631</v>
      </c>
      <c r="F174" s="16">
        <v>436802</v>
      </c>
      <c r="G174" s="17">
        <v>12.691715</v>
      </c>
    </row>
    <row r="175" spans="1:7" hidden="1" x14ac:dyDescent="0.25">
      <c r="A175" s="14" t="s">
        <v>392</v>
      </c>
      <c r="B175" s="14" t="s">
        <v>15</v>
      </c>
      <c r="C175" s="14" t="s">
        <v>326</v>
      </c>
      <c r="D175" s="15">
        <v>1</v>
      </c>
      <c r="E175" s="15">
        <v>899458</v>
      </c>
      <c r="F175" s="16">
        <v>6870</v>
      </c>
      <c r="G175" s="17">
        <v>0.76379330000000001</v>
      </c>
    </row>
    <row r="176" spans="1:7" hidden="1" x14ac:dyDescent="0.25">
      <c r="A176" s="14" t="s">
        <v>393</v>
      </c>
      <c r="B176" s="14" t="s">
        <v>15</v>
      </c>
      <c r="C176" s="14" t="s">
        <v>224</v>
      </c>
      <c r="D176" s="15">
        <v>12013</v>
      </c>
      <c r="E176" s="15">
        <v>128445</v>
      </c>
      <c r="F176" s="16">
        <v>19758.599999999999</v>
      </c>
      <c r="G176" s="17">
        <v>15.382927</v>
      </c>
    </row>
    <row r="177" spans="1:7" x14ac:dyDescent="0.25">
      <c r="A177" s="14" t="s">
        <v>394</v>
      </c>
      <c r="B177" s="14" t="s">
        <v>15</v>
      </c>
      <c r="C177" s="14" t="s">
        <v>219</v>
      </c>
      <c r="D177" s="15">
        <v>48195</v>
      </c>
      <c r="E177" s="15">
        <v>567672</v>
      </c>
      <c r="F177" s="16">
        <v>78151.899999999994</v>
      </c>
      <c r="G177" s="17">
        <v>13.767087</v>
      </c>
    </row>
    <row r="178" spans="1:7" hidden="1" x14ac:dyDescent="0.25">
      <c r="A178" s="14" t="s">
        <v>342</v>
      </c>
      <c r="B178" s="14" t="s">
        <v>15</v>
      </c>
      <c r="C178" s="14" t="s">
        <v>333</v>
      </c>
      <c r="D178" s="15">
        <v>151</v>
      </c>
      <c r="E178" s="15">
        <v>14151</v>
      </c>
      <c r="F178" s="16">
        <v>2373.1999999999998</v>
      </c>
      <c r="G178" s="17">
        <v>16.770546</v>
      </c>
    </row>
    <row r="179" spans="1:7" hidden="1" x14ac:dyDescent="0.25">
      <c r="A179" s="14" t="s">
        <v>395</v>
      </c>
      <c r="B179" s="14" t="s">
        <v>15</v>
      </c>
      <c r="C179" s="14" t="s">
        <v>224</v>
      </c>
      <c r="D179" s="15">
        <v>1426865</v>
      </c>
      <c r="E179" s="15">
        <v>22678466</v>
      </c>
      <c r="F179" s="16">
        <v>3587659.7</v>
      </c>
      <c r="G179" s="17">
        <v>15.819675</v>
      </c>
    </row>
    <row r="180" spans="1:7" hidden="1" x14ac:dyDescent="0.25">
      <c r="A180" s="14" t="s">
        <v>396</v>
      </c>
      <c r="B180" s="14" t="s">
        <v>15</v>
      </c>
      <c r="C180" s="14" t="s">
        <v>326</v>
      </c>
      <c r="D180" s="15">
        <v>8934</v>
      </c>
      <c r="E180" s="15">
        <v>507963</v>
      </c>
      <c r="F180" s="16">
        <v>56268</v>
      </c>
      <c r="G180" s="17">
        <v>11.077185</v>
      </c>
    </row>
    <row r="181" spans="1:7" hidden="1" x14ac:dyDescent="0.25">
      <c r="A181" s="14" t="s">
        <v>397</v>
      </c>
      <c r="B181" s="14" t="s">
        <v>15</v>
      </c>
      <c r="C181" s="14" t="s">
        <v>326</v>
      </c>
      <c r="D181" s="15">
        <v>122734</v>
      </c>
      <c r="E181" s="15">
        <v>2562021</v>
      </c>
      <c r="F181" s="16">
        <v>362468</v>
      </c>
      <c r="G181" s="17">
        <v>14.147736999999999</v>
      </c>
    </row>
    <row r="182" spans="1:7" x14ac:dyDescent="0.25">
      <c r="A182" s="14" t="s">
        <v>398</v>
      </c>
      <c r="B182" s="14" t="s">
        <v>15</v>
      </c>
      <c r="C182" s="14" t="s">
        <v>219</v>
      </c>
      <c r="D182" s="15">
        <v>45078</v>
      </c>
      <c r="E182" s="15">
        <v>762352</v>
      </c>
      <c r="F182" s="16">
        <v>107859.4</v>
      </c>
      <c r="G182" s="17">
        <v>14.148241000000001</v>
      </c>
    </row>
    <row r="183" spans="1:7" x14ac:dyDescent="0.25">
      <c r="A183" s="14" t="s">
        <v>399</v>
      </c>
      <c r="B183" s="14" t="s">
        <v>15</v>
      </c>
      <c r="C183" s="14" t="s">
        <v>219</v>
      </c>
      <c r="D183" s="15">
        <v>4546272</v>
      </c>
      <c r="E183" s="15">
        <v>61827985</v>
      </c>
      <c r="F183" s="16">
        <v>12401905</v>
      </c>
      <c r="G183" s="17">
        <v>20.058724000000002</v>
      </c>
    </row>
    <row r="184" spans="1:7" hidden="1" x14ac:dyDescent="0.25">
      <c r="A184" s="14" t="s">
        <v>400</v>
      </c>
      <c r="B184" s="14" t="s">
        <v>15</v>
      </c>
      <c r="C184" s="14" t="s">
        <v>224</v>
      </c>
      <c r="D184" s="15">
        <v>574</v>
      </c>
      <c r="E184" s="15">
        <v>21813</v>
      </c>
      <c r="F184" s="16">
        <v>4724</v>
      </c>
      <c r="G184" s="17">
        <v>21.65681</v>
      </c>
    </row>
    <row r="185" spans="1:7" hidden="1" x14ac:dyDescent="0.25">
      <c r="A185" s="14" t="s">
        <v>401</v>
      </c>
      <c r="B185" s="14" t="s">
        <v>15</v>
      </c>
      <c r="C185" s="14" t="s">
        <v>222</v>
      </c>
      <c r="D185" s="15">
        <v>7474</v>
      </c>
      <c r="E185" s="15">
        <v>144033</v>
      </c>
      <c r="F185" s="16">
        <v>23726</v>
      </c>
      <c r="G185" s="17">
        <v>16.472614</v>
      </c>
    </row>
    <row r="186" spans="1:7" hidden="1" x14ac:dyDescent="0.25">
      <c r="A186" s="14" t="s">
        <v>402</v>
      </c>
      <c r="B186" s="14" t="s">
        <v>15</v>
      </c>
      <c r="C186" s="14" t="s">
        <v>224</v>
      </c>
      <c r="D186" s="15">
        <v>136</v>
      </c>
      <c r="E186" s="15">
        <v>55836</v>
      </c>
      <c r="F186" s="16">
        <v>13067.9</v>
      </c>
      <c r="G186" s="17">
        <v>23.404076</v>
      </c>
    </row>
    <row r="187" spans="1:7" hidden="1" x14ac:dyDescent="0.25">
      <c r="A187" s="14" t="s">
        <v>403</v>
      </c>
      <c r="B187" s="14" t="s">
        <v>15</v>
      </c>
      <c r="C187" s="14" t="s">
        <v>224</v>
      </c>
      <c r="D187" s="15">
        <v>95</v>
      </c>
      <c r="E187" s="15">
        <v>16062</v>
      </c>
      <c r="F187" s="16">
        <v>2516</v>
      </c>
      <c r="G187" s="17">
        <v>15.664301</v>
      </c>
    </row>
    <row r="188" spans="1:7" hidden="1" x14ac:dyDescent="0.25">
      <c r="A188" s="14" t="s">
        <v>404</v>
      </c>
      <c r="B188" s="14" t="s">
        <v>15</v>
      </c>
      <c r="C188" s="14" t="s">
        <v>333</v>
      </c>
      <c r="D188" s="15">
        <v>42</v>
      </c>
      <c r="E188" s="15">
        <v>415</v>
      </c>
      <c r="F188" s="16">
        <v>101.4</v>
      </c>
      <c r="G188" s="17">
        <v>24.433734999999999</v>
      </c>
    </row>
    <row r="189" spans="1:7" hidden="1" x14ac:dyDescent="0.25">
      <c r="A189" s="14" t="s">
        <v>405</v>
      </c>
      <c r="B189" s="14" t="s">
        <v>15</v>
      </c>
      <c r="C189" s="14" t="s">
        <v>326</v>
      </c>
      <c r="D189" s="15">
        <v>622774</v>
      </c>
      <c r="E189" s="15">
        <v>10776350</v>
      </c>
      <c r="F189" s="16">
        <v>1431847.1</v>
      </c>
      <c r="G189" s="17">
        <v>13.286939</v>
      </c>
    </row>
    <row r="190" spans="1:7" x14ac:dyDescent="0.25">
      <c r="A190" s="14" t="s">
        <v>406</v>
      </c>
      <c r="B190" s="14" t="s">
        <v>15</v>
      </c>
      <c r="C190" s="14" t="s">
        <v>219</v>
      </c>
      <c r="D190" s="15">
        <v>1434025</v>
      </c>
      <c r="E190" s="15">
        <v>15623082</v>
      </c>
      <c r="F190" s="16">
        <v>3281733.5</v>
      </c>
      <c r="G190" s="17">
        <v>21.005673000000002</v>
      </c>
    </row>
    <row r="191" spans="1:7" hidden="1" x14ac:dyDescent="0.25">
      <c r="A191" s="14" t="s">
        <v>349</v>
      </c>
      <c r="B191" s="14" t="s">
        <v>15</v>
      </c>
      <c r="C191" s="14" t="s">
        <v>333</v>
      </c>
      <c r="D191" s="15">
        <v>134238</v>
      </c>
      <c r="E191" s="15">
        <v>1222599</v>
      </c>
      <c r="F191" s="16">
        <v>191411.5</v>
      </c>
      <c r="G191" s="17">
        <v>15.656115</v>
      </c>
    </row>
    <row r="192" spans="1:7" x14ac:dyDescent="0.25">
      <c r="A192" s="14" t="s">
        <v>407</v>
      </c>
      <c r="B192" s="14" t="s">
        <v>15</v>
      </c>
      <c r="C192" s="14" t="s">
        <v>219</v>
      </c>
      <c r="D192" s="15">
        <v>4971014</v>
      </c>
      <c r="E192" s="15">
        <v>72196041</v>
      </c>
      <c r="F192" s="16">
        <v>10763409</v>
      </c>
      <c r="G192" s="17">
        <v>14.908586</v>
      </c>
    </row>
    <row r="193" spans="1:7" hidden="1" x14ac:dyDescent="0.25">
      <c r="A193" s="14" t="s">
        <v>350</v>
      </c>
      <c r="B193" s="14" t="s">
        <v>15</v>
      </c>
      <c r="C193" s="14" t="s">
        <v>333</v>
      </c>
      <c r="D193" s="15">
        <v>12792</v>
      </c>
      <c r="E193" s="15">
        <v>115558</v>
      </c>
      <c r="F193" s="16">
        <v>21507</v>
      </c>
      <c r="G193" s="17">
        <v>18.611433000000002</v>
      </c>
    </row>
    <row r="194" spans="1:7" hidden="1" x14ac:dyDescent="0.25">
      <c r="A194" s="14" t="s">
        <v>352</v>
      </c>
      <c r="B194" s="14" t="s">
        <v>15</v>
      </c>
      <c r="C194" s="14" t="s">
        <v>333</v>
      </c>
      <c r="D194" s="15">
        <v>1213</v>
      </c>
      <c r="E194" s="15">
        <v>42080</v>
      </c>
      <c r="F194" s="16">
        <v>7164.2</v>
      </c>
      <c r="G194" s="17">
        <v>17.025189999999998</v>
      </c>
    </row>
    <row r="195" spans="1:7" hidden="1" x14ac:dyDescent="0.25">
      <c r="A195" s="14" t="s">
        <v>353</v>
      </c>
      <c r="B195" s="14" t="s">
        <v>15</v>
      </c>
      <c r="C195" s="14" t="s">
        <v>333</v>
      </c>
      <c r="D195" s="15">
        <v>3484</v>
      </c>
      <c r="E195" s="15">
        <v>36855</v>
      </c>
      <c r="F195" s="16">
        <v>7762.9</v>
      </c>
      <c r="G195" s="17">
        <v>21.063355999999999</v>
      </c>
    </row>
    <row r="196" spans="1:7" hidden="1" x14ac:dyDescent="0.25">
      <c r="A196" s="14" t="s">
        <v>354</v>
      </c>
      <c r="B196" s="14" t="s">
        <v>15</v>
      </c>
      <c r="C196" s="14" t="s">
        <v>333</v>
      </c>
      <c r="D196" s="15">
        <v>30126</v>
      </c>
      <c r="E196" s="15">
        <v>349054</v>
      </c>
      <c r="F196" s="16">
        <v>49227.9</v>
      </c>
      <c r="G196" s="17">
        <v>14.103232999999999</v>
      </c>
    </row>
    <row r="197" spans="1:7" hidden="1" x14ac:dyDescent="0.25">
      <c r="A197" s="14" t="s">
        <v>355</v>
      </c>
      <c r="B197" s="14" t="s">
        <v>15</v>
      </c>
      <c r="C197" s="14" t="s">
        <v>333</v>
      </c>
      <c r="D197" s="15">
        <v>10337</v>
      </c>
      <c r="E197" s="15">
        <v>93319</v>
      </c>
      <c r="F197" s="16">
        <v>18485.099999999999</v>
      </c>
      <c r="G197" s="17">
        <v>19.808506000000001</v>
      </c>
    </row>
    <row r="198" spans="1:7" hidden="1" x14ac:dyDescent="0.25">
      <c r="A198" s="14" t="s">
        <v>356</v>
      </c>
      <c r="B198" s="14" t="s">
        <v>15</v>
      </c>
      <c r="C198" s="14" t="s">
        <v>333</v>
      </c>
      <c r="D198" s="15">
        <v>51608</v>
      </c>
      <c r="E198" s="15">
        <v>443005</v>
      </c>
      <c r="F198" s="16">
        <v>99369.600000000006</v>
      </c>
      <c r="G198" s="17">
        <v>22.430807999999999</v>
      </c>
    </row>
    <row r="199" spans="1:7" hidden="1" x14ac:dyDescent="0.25">
      <c r="A199" s="14" t="s">
        <v>408</v>
      </c>
      <c r="B199" s="14" t="s">
        <v>15</v>
      </c>
      <c r="C199" s="14" t="s">
        <v>222</v>
      </c>
      <c r="D199" s="15">
        <v>4715</v>
      </c>
      <c r="E199" s="15">
        <v>97517</v>
      </c>
      <c r="F199" s="16">
        <v>8095.5</v>
      </c>
      <c r="G199" s="17">
        <v>8.3016295000000007</v>
      </c>
    </row>
    <row r="200" spans="1:7" hidden="1" x14ac:dyDescent="0.25">
      <c r="A200" s="14" t="s">
        <v>357</v>
      </c>
      <c r="B200" s="14" t="s">
        <v>15</v>
      </c>
      <c r="C200" s="14" t="s">
        <v>333</v>
      </c>
      <c r="D200" s="15">
        <v>77</v>
      </c>
      <c r="E200" s="15">
        <v>17828</v>
      </c>
      <c r="F200" s="16">
        <v>2950</v>
      </c>
      <c r="G200" s="17">
        <v>16.547004999999999</v>
      </c>
    </row>
    <row r="201" spans="1:7" hidden="1" x14ac:dyDescent="0.25">
      <c r="A201" s="14" t="s">
        <v>409</v>
      </c>
      <c r="B201" s="14" t="s">
        <v>15</v>
      </c>
      <c r="C201" s="14" t="s">
        <v>326</v>
      </c>
      <c r="D201" s="15">
        <v>13768</v>
      </c>
      <c r="E201" s="15">
        <v>156562</v>
      </c>
      <c r="F201" s="16">
        <v>24206</v>
      </c>
      <c r="G201" s="17">
        <v>15.460967999999999</v>
      </c>
    </row>
    <row r="202" spans="1:7" hidden="1" x14ac:dyDescent="0.25">
      <c r="A202" s="14" t="s">
        <v>410</v>
      </c>
      <c r="B202" s="14" t="s">
        <v>15</v>
      </c>
      <c r="C202" s="14" t="s">
        <v>326</v>
      </c>
      <c r="D202" s="15">
        <v>102343</v>
      </c>
      <c r="E202" s="15">
        <v>2047898</v>
      </c>
      <c r="F202" s="16">
        <v>285728</v>
      </c>
      <c r="G202" s="17">
        <v>13.952256999999999</v>
      </c>
    </row>
    <row r="203" spans="1:7" hidden="1" x14ac:dyDescent="0.25">
      <c r="A203" s="14" t="s">
        <v>411</v>
      </c>
      <c r="B203" s="14" t="s">
        <v>15</v>
      </c>
      <c r="C203" s="14" t="s">
        <v>222</v>
      </c>
      <c r="D203" s="15">
        <v>44</v>
      </c>
      <c r="E203" s="15">
        <v>9601</v>
      </c>
      <c r="F203" s="16">
        <v>925.8</v>
      </c>
      <c r="G203" s="17">
        <v>9.6427455000000002</v>
      </c>
    </row>
    <row r="204" spans="1:7" hidden="1" x14ac:dyDescent="0.25">
      <c r="A204" s="14" t="s">
        <v>362</v>
      </c>
      <c r="B204" s="14" t="s">
        <v>15</v>
      </c>
      <c r="C204" s="14" t="s">
        <v>333</v>
      </c>
      <c r="D204" s="15">
        <v>43854</v>
      </c>
      <c r="E204" s="15">
        <v>305664</v>
      </c>
      <c r="F204" s="16">
        <v>47958</v>
      </c>
      <c r="G204" s="17">
        <v>15.689776999999999</v>
      </c>
    </row>
    <row r="205" spans="1:7" hidden="1" x14ac:dyDescent="0.25">
      <c r="A205" s="14" t="s">
        <v>363</v>
      </c>
      <c r="B205" s="14" t="s">
        <v>15</v>
      </c>
      <c r="C205" s="14" t="s">
        <v>292</v>
      </c>
      <c r="D205" s="15">
        <v>82</v>
      </c>
      <c r="E205" s="15">
        <v>2593711</v>
      </c>
      <c r="F205" s="16">
        <v>61340.4</v>
      </c>
      <c r="G205" s="17">
        <v>2.3649665999999998</v>
      </c>
    </row>
    <row r="206" spans="1:7" hidden="1" x14ac:dyDescent="0.25">
      <c r="A206" s="14" t="s">
        <v>412</v>
      </c>
      <c r="B206" s="14" t="s">
        <v>16</v>
      </c>
      <c r="C206" s="14" t="s">
        <v>219</v>
      </c>
      <c r="D206" s="15">
        <v>95951</v>
      </c>
      <c r="E206" s="15">
        <v>1901235</v>
      </c>
      <c r="F206" s="16">
        <v>245968</v>
      </c>
      <c r="G206" s="17">
        <v>12.937275</v>
      </c>
    </row>
    <row r="207" spans="1:7" hidden="1" x14ac:dyDescent="0.25">
      <c r="A207" s="14" t="s">
        <v>413</v>
      </c>
      <c r="B207" s="14" t="s">
        <v>16</v>
      </c>
      <c r="C207" s="14" t="s">
        <v>224</v>
      </c>
      <c r="D207" s="15">
        <v>3022</v>
      </c>
      <c r="E207" s="15">
        <v>64474</v>
      </c>
      <c r="F207" s="16">
        <v>6970</v>
      </c>
      <c r="G207" s="17">
        <v>10.810559</v>
      </c>
    </row>
    <row r="208" spans="1:7" hidden="1" x14ac:dyDescent="0.25">
      <c r="A208" s="14" t="s">
        <v>414</v>
      </c>
      <c r="B208" s="14" t="s">
        <v>16</v>
      </c>
      <c r="C208" s="14" t="s">
        <v>224</v>
      </c>
      <c r="D208" s="15">
        <v>227402</v>
      </c>
      <c r="E208" s="15">
        <v>4556755</v>
      </c>
      <c r="F208" s="16">
        <v>426664.9</v>
      </c>
      <c r="G208" s="17">
        <v>9.3633495999999994</v>
      </c>
    </row>
    <row r="209" spans="1:7" hidden="1" x14ac:dyDescent="0.25">
      <c r="A209" s="14" t="s">
        <v>415</v>
      </c>
      <c r="B209" s="14" t="s">
        <v>16</v>
      </c>
      <c r="C209" s="14" t="s">
        <v>224</v>
      </c>
      <c r="D209" s="15">
        <v>72523</v>
      </c>
      <c r="E209" s="15">
        <v>1499035</v>
      </c>
      <c r="F209" s="16">
        <v>128730.2</v>
      </c>
      <c r="G209" s="17">
        <v>8.5875380000000003</v>
      </c>
    </row>
    <row r="210" spans="1:7" hidden="1" x14ac:dyDescent="0.25">
      <c r="A210" s="14" t="s">
        <v>416</v>
      </c>
      <c r="B210" s="14" t="s">
        <v>16</v>
      </c>
      <c r="C210" s="14" t="s">
        <v>224</v>
      </c>
      <c r="D210" s="15">
        <v>6039</v>
      </c>
      <c r="E210" s="15">
        <v>250150</v>
      </c>
      <c r="F210" s="16">
        <v>22693</v>
      </c>
      <c r="G210" s="17">
        <v>9.0717569000000005</v>
      </c>
    </row>
    <row r="211" spans="1:7" hidden="1" x14ac:dyDescent="0.25">
      <c r="A211" s="14" t="s">
        <v>417</v>
      </c>
      <c r="B211" s="14" t="s">
        <v>16</v>
      </c>
      <c r="C211" s="14" t="s">
        <v>224</v>
      </c>
      <c r="D211" s="15">
        <v>17364</v>
      </c>
      <c r="E211" s="15">
        <v>218116</v>
      </c>
      <c r="F211" s="16">
        <v>21415</v>
      </c>
      <c r="G211" s="17">
        <v>9.8181700999999997</v>
      </c>
    </row>
    <row r="212" spans="1:7" hidden="1" x14ac:dyDescent="0.25">
      <c r="A212" s="14" t="s">
        <v>418</v>
      </c>
      <c r="B212" s="14" t="s">
        <v>16</v>
      </c>
      <c r="C212" s="14" t="s">
        <v>224</v>
      </c>
      <c r="D212" s="15">
        <v>6194</v>
      </c>
      <c r="E212" s="15">
        <v>125618</v>
      </c>
      <c r="F212" s="16">
        <v>13342</v>
      </c>
      <c r="G212" s="17">
        <v>10.621089</v>
      </c>
    </row>
    <row r="213" spans="1:7" hidden="1" x14ac:dyDescent="0.25">
      <c r="A213" s="14" t="s">
        <v>419</v>
      </c>
      <c r="B213" s="14" t="s">
        <v>16</v>
      </c>
      <c r="C213" s="14" t="s">
        <v>224</v>
      </c>
      <c r="D213" s="15">
        <v>4272</v>
      </c>
      <c r="E213" s="15">
        <v>67682</v>
      </c>
      <c r="F213" s="16">
        <v>5657.3</v>
      </c>
      <c r="G213" s="17">
        <v>8.3586478</v>
      </c>
    </row>
    <row r="214" spans="1:7" hidden="1" x14ac:dyDescent="0.25">
      <c r="A214" s="14" t="s">
        <v>420</v>
      </c>
      <c r="B214" s="14" t="s">
        <v>16</v>
      </c>
      <c r="C214" s="14" t="s">
        <v>224</v>
      </c>
      <c r="D214" s="15">
        <v>39217</v>
      </c>
      <c r="E214" s="15">
        <v>784188</v>
      </c>
      <c r="F214" s="16">
        <v>65940.2</v>
      </c>
      <c r="G214" s="17">
        <v>8.4087233999999995</v>
      </c>
    </row>
    <row r="215" spans="1:7" hidden="1" x14ac:dyDescent="0.25">
      <c r="A215" s="14" t="s">
        <v>421</v>
      </c>
      <c r="B215" s="14" t="s">
        <v>16</v>
      </c>
      <c r="C215" s="14" t="s">
        <v>224</v>
      </c>
      <c r="D215" s="15">
        <v>36377</v>
      </c>
      <c r="E215" s="15">
        <v>697579</v>
      </c>
      <c r="F215" s="16">
        <v>61144.4</v>
      </c>
      <c r="G215" s="17">
        <v>8.7652295000000002</v>
      </c>
    </row>
    <row r="216" spans="1:7" hidden="1" x14ac:dyDescent="0.25">
      <c r="A216" s="14" t="s">
        <v>422</v>
      </c>
      <c r="B216" s="14" t="s">
        <v>16</v>
      </c>
      <c r="C216" s="14" t="s">
        <v>222</v>
      </c>
      <c r="D216" s="15">
        <v>33039</v>
      </c>
      <c r="E216" s="15">
        <v>510264</v>
      </c>
      <c r="F216" s="16">
        <v>62181.1</v>
      </c>
      <c r="G216" s="17">
        <v>12.186064</v>
      </c>
    </row>
    <row r="217" spans="1:7" hidden="1" x14ac:dyDescent="0.25">
      <c r="A217" s="14" t="s">
        <v>423</v>
      </c>
      <c r="B217" s="14" t="s">
        <v>16</v>
      </c>
      <c r="C217" s="14" t="s">
        <v>222</v>
      </c>
      <c r="D217" s="15">
        <v>14880</v>
      </c>
      <c r="E217" s="15">
        <v>842294</v>
      </c>
      <c r="F217" s="16">
        <v>74201</v>
      </c>
      <c r="G217" s="17">
        <v>8.8093942999999992</v>
      </c>
    </row>
    <row r="218" spans="1:7" hidden="1" x14ac:dyDescent="0.25">
      <c r="A218" s="14" t="s">
        <v>424</v>
      </c>
      <c r="B218" s="14" t="s">
        <v>16</v>
      </c>
      <c r="C218" s="14" t="s">
        <v>222</v>
      </c>
      <c r="D218" s="15">
        <v>17338</v>
      </c>
      <c r="E218" s="15">
        <v>236516</v>
      </c>
      <c r="F218" s="16">
        <v>31846.5</v>
      </c>
      <c r="G218" s="17">
        <v>13.464840000000001</v>
      </c>
    </row>
    <row r="219" spans="1:7" hidden="1" x14ac:dyDescent="0.25">
      <c r="A219" s="14" t="s">
        <v>341</v>
      </c>
      <c r="B219" s="14" t="s">
        <v>16</v>
      </c>
      <c r="C219" s="14" t="s">
        <v>333</v>
      </c>
      <c r="D219" s="15">
        <v>703</v>
      </c>
      <c r="E219" s="15">
        <v>6736</v>
      </c>
      <c r="F219" s="16">
        <v>512</v>
      </c>
      <c r="G219" s="17">
        <v>7.6009501000000004</v>
      </c>
    </row>
    <row r="220" spans="1:7" hidden="1" x14ac:dyDescent="0.25">
      <c r="A220" s="14" t="s">
        <v>425</v>
      </c>
      <c r="B220" s="14" t="s">
        <v>16</v>
      </c>
      <c r="C220" s="14" t="s">
        <v>222</v>
      </c>
      <c r="D220" s="15">
        <v>10777</v>
      </c>
      <c r="E220" s="15">
        <v>116363</v>
      </c>
      <c r="F220" s="16">
        <v>18055.5</v>
      </c>
      <c r="G220" s="17">
        <v>15.516529999999999</v>
      </c>
    </row>
    <row r="221" spans="1:7" hidden="1" x14ac:dyDescent="0.25">
      <c r="A221" s="14" t="s">
        <v>426</v>
      </c>
      <c r="B221" s="14" t="s">
        <v>16</v>
      </c>
      <c r="C221" s="14" t="s">
        <v>222</v>
      </c>
      <c r="D221" s="15">
        <v>1014</v>
      </c>
      <c r="E221" s="15">
        <v>101945</v>
      </c>
      <c r="F221" s="16">
        <v>12619</v>
      </c>
      <c r="G221" s="17">
        <v>12.378242999999999</v>
      </c>
    </row>
    <row r="222" spans="1:7" hidden="1" x14ac:dyDescent="0.25">
      <c r="A222" s="14" t="s">
        <v>427</v>
      </c>
      <c r="B222" s="14" t="s">
        <v>16</v>
      </c>
      <c r="C222" s="14" t="s">
        <v>222</v>
      </c>
      <c r="D222" s="15">
        <v>8342</v>
      </c>
      <c r="E222" s="15">
        <v>367213</v>
      </c>
      <c r="F222" s="16">
        <v>41435.1</v>
      </c>
      <c r="G222" s="17">
        <v>11.283669</v>
      </c>
    </row>
    <row r="223" spans="1:7" hidden="1" x14ac:dyDescent="0.25">
      <c r="A223" s="14" t="s">
        <v>428</v>
      </c>
      <c r="B223" s="14" t="s">
        <v>16</v>
      </c>
      <c r="C223" s="14" t="s">
        <v>222</v>
      </c>
      <c r="D223" s="15">
        <v>56709</v>
      </c>
      <c r="E223" s="15">
        <v>1166453</v>
      </c>
      <c r="F223" s="16">
        <v>118937.7</v>
      </c>
      <c r="G223" s="17">
        <v>10.196527</v>
      </c>
    </row>
    <row r="224" spans="1:7" hidden="1" x14ac:dyDescent="0.25">
      <c r="A224" s="14" t="s">
        <v>429</v>
      </c>
      <c r="B224" s="14" t="s">
        <v>16</v>
      </c>
      <c r="C224" s="14" t="s">
        <v>222</v>
      </c>
      <c r="D224" s="15">
        <v>154542</v>
      </c>
      <c r="E224" s="15">
        <v>2312195</v>
      </c>
      <c r="F224" s="16">
        <v>285934</v>
      </c>
      <c r="G224" s="17">
        <v>12.366345000000001</v>
      </c>
    </row>
    <row r="225" spans="1:7" hidden="1" x14ac:dyDescent="0.25">
      <c r="A225" s="14" t="s">
        <v>430</v>
      </c>
      <c r="B225" s="14" t="s">
        <v>16</v>
      </c>
      <c r="C225" s="14" t="s">
        <v>222</v>
      </c>
      <c r="D225" s="15">
        <v>6464</v>
      </c>
      <c r="E225" s="15">
        <v>179023</v>
      </c>
      <c r="F225" s="16">
        <v>21473.1</v>
      </c>
      <c r="G225" s="17">
        <v>11.994604000000001</v>
      </c>
    </row>
    <row r="226" spans="1:7" hidden="1" x14ac:dyDescent="0.25">
      <c r="A226" s="14" t="s">
        <v>431</v>
      </c>
      <c r="B226" s="14" t="s">
        <v>16</v>
      </c>
      <c r="C226" s="14" t="s">
        <v>222</v>
      </c>
      <c r="D226" s="15">
        <v>42653</v>
      </c>
      <c r="E226" s="15">
        <v>930987</v>
      </c>
      <c r="F226" s="16">
        <v>104721.5</v>
      </c>
      <c r="G226" s="17">
        <v>11.248438</v>
      </c>
    </row>
    <row r="227" spans="1:7" hidden="1" x14ac:dyDescent="0.25">
      <c r="A227" s="14" t="s">
        <v>342</v>
      </c>
      <c r="B227" s="14" t="s">
        <v>16</v>
      </c>
      <c r="C227" s="14" t="s">
        <v>333</v>
      </c>
      <c r="D227" s="15">
        <v>16</v>
      </c>
      <c r="E227" s="15">
        <v>1816</v>
      </c>
      <c r="F227" s="16">
        <v>170</v>
      </c>
      <c r="G227" s="17">
        <v>9.3612335000000009</v>
      </c>
    </row>
    <row r="228" spans="1:7" hidden="1" x14ac:dyDescent="0.25">
      <c r="A228" s="14" t="s">
        <v>432</v>
      </c>
      <c r="B228" s="14" t="s">
        <v>16</v>
      </c>
      <c r="C228" s="14" t="s">
        <v>222</v>
      </c>
      <c r="D228" s="15">
        <v>2269</v>
      </c>
      <c r="E228" s="15">
        <v>473537</v>
      </c>
      <c r="F228" s="16">
        <v>33164.1</v>
      </c>
      <c r="G228" s="17">
        <v>7.0034865000000002</v>
      </c>
    </row>
    <row r="229" spans="1:7" hidden="1" x14ac:dyDescent="0.25">
      <c r="A229" s="14" t="s">
        <v>433</v>
      </c>
      <c r="B229" s="14" t="s">
        <v>16</v>
      </c>
      <c r="C229" s="14" t="s">
        <v>222</v>
      </c>
      <c r="D229" s="15">
        <v>8147</v>
      </c>
      <c r="E229" s="15">
        <v>332686</v>
      </c>
      <c r="F229" s="16">
        <v>37887</v>
      </c>
      <c r="G229" s="17">
        <v>11.388216</v>
      </c>
    </row>
    <row r="230" spans="1:7" hidden="1" x14ac:dyDescent="0.25">
      <c r="A230" s="14" t="s">
        <v>434</v>
      </c>
      <c r="B230" s="14" t="s">
        <v>16</v>
      </c>
      <c r="C230" s="14" t="s">
        <v>222</v>
      </c>
      <c r="D230" s="15">
        <v>20469</v>
      </c>
      <c r="E230" s="15">
        <v>278947</v>
      </c>
      <c r="F230" s="16">
        <v>36243</v>
      </c>
      <c r="G230" s="17">
        <v>12.992791</v>
      </c>
    </row>
    <row r="231" spans="1:7" hidden="1" x14ac:dyDescent="0.25">
      <c r="A231" s="14" t="s">
        <v>435</v>
      </c>
      <c r="B231" s="14" t="s">
        <v>16</v>
      </c>
      <c r="C231" s="14" t="s">
        <v>222</v>
      </c>
      <c r="D231" s="15">
        <v>51497</v>
      </c>
      <c r="E231" s="15">
        <v>852451</v>
      </c>
      <c r="F231" s="16">
        <v>110783</v>
      </c>
      <c r="G231" s="17">
        <v>12.99582</v>
      </c>
    </row>
    <row r="232" spans="1:7" hidden="1" x14ac:dyDescent="0.25">
      <c r="A232" s="14" t="s">
        <v>436</v>
      </c>
      <c r="B232" s="14" t="s">
        <v>16</v>
      </c>
      <c r="C232" s="14" t="s">
        <v>222</v>
      </c>
      <c r="D232" s="15">
        <v>40598</v>
      </c>
      <c r="E232" s="15">
        <v>1255936</v>
      </c>
      <c r="F232" s="16">
        <v>123837.5</v>
      </c>
      <c r="G232" s="17">
        <v>9.8601759999999992</v>
      </c>
    </row>
    <row r="233" spans="1:7" hidden="1" x14ac:dyDescent="0.25">
      <c r="A233" s="14" t="s">
        <v>437</v>
      </c>
      <c r="B233" s="14" t="s">
        <v>16</v>
      </c>
      <c r="C233" s="14" t="s">
        <v>219</v>
      </c>
      <c r="D233" s="15">
        <v>1459117</v>
      </c>
      <c r="E233" s="15">
        <v>28628812</v>
      </c>
      <c r="F233" s="16">
        <v>2693212.8</v>
      </c>
      <c r="G233" s="17">
        <v>9.4073509000000008</v>
      </c>
    </row>
    <row r="234" spans="1:7" hidden="1" x14ac:dyDescent="0.25">
      <c r="A234" s="14" t="s">
        <v>438</v>
      </c>
      <c r="B234" s="14" t="s">
        <v>16</v>
      </c>
      <c r="C234" s="14" t="s">
        <v>222</v>
      </c>
      <c r="D234" s="15">
        <v>24048</v>
      </c>
      <c r="E234" s="15">
        <v>458127</v>
      </c>
      <c r="F234" s="16">
        <v>57237.5</v>
      </c>
      <c r="G234" s="17">
        <v>12.493805999999999</v>
      </c>
    </row>
    <row r="235" spans="1:7" hidden="1" x14ac:dyDescent="0.25">
      <c r="A235" s="14" t="s">
        <v>439</v>
      </c>
      <c r="B235" s="14" t="s">
        <v>16</v>
      </c>
      <c r="C235" s="14" t="s">
        <v>222</v>
      </c>
      <c r="D235" s="15">
        <v>12520</v>
      </c>
      <c r="E235" s="15">
        <v>204748</v>
      </c>
      <c r="F235" s="16">
        <v>33170</v>
      </c>
      <c r="G235" s="17">
        <v>16.200402</v>
      </c>
    </row>
    <row r="236" spans="1:7" hidden="1" x14ac:dyDescent="0.25">
      <c r="A236" s="14" t="s">
        <v>440</v>
      </c>
      <c r="B236" s="14" t="s">
        <v>16</v>
      </c>
      <c r="C236" s="14" t="s">
        <v>222</v>
      </c>
      <c r="D236" s="15">
        <v>13473</v>
      </c>
      <c r="E236" s="15">
        <v>189439</v>
      </c>
      <c r="F236" s="16">
        <v>27772.9</v>
      </c>
      <c r="G236" s="17">
        <v>14.660603</v>
      </c>
    </row>
    <row r="237" spans="1:7" hidden="1" x14ac:dyDescent="0.25">
      <c r="A237" s="14" t="s">
        <v>441</v>
      </c>
      <c r="B237" s="14" t="s">
        <v>16</v>
      </c>
      <c r="C237" s="14" t="s">
        <v>222</v>
      </c>
      <c r="D237" s="15">
        <v>12207</v>
      </c>
      <c r="E237" s="15">
        <v>112268</v>
      </c>
      <c r="F237" s="16">
        <v>18630</v>
      </c>
      <c r="G237" s="17">
        <v>16.594221000000001</v>
      </c>
    </row>
    <row r="238" spans="1:7" hidden="1" x14ac:dyDescent="0.25">
      <c r="A238" s="14" t="s">
        <v>349</v>
      </c>
      <c r="B238" s="14" t="s">
        <v>16</v>
      </c>
      <c r="C238" s="14" t="s">
        <v>333</v>
      </c>
      <c r="D238" s="15">
        <v>13148</v>
      </c>
      <c r="E238" s="15">
        <v>110468</v>
      </c>
      <c r="F238" s="16">
        <v>10792.2</v>
      </c>
      <c r="G238" s="17">
        <v>9.7695260000000008</v>
      </c>
    </row>
    <row r="239" spans="1:7" hidden="1" x14ac:dyDescent="0.25">
      <c r="A239" s="14" t="s">
        <v>442</v>
      </c>
      <c r="B239" s="14" t="s">
        <v>16</v>
      </c>
      <c r="C239" s="14" t="s">
        <v>222</v>
      </c>
      <c r="D239" s="15">
        <v>10331</v>
      </c>
      <c r="E239" s="15">
        <v>178385</v>
      </c>
      <c r="F239" s="16">
        <v>26563.7</v>
      </c>
      <c r="G239" s="17">
        <v>14.891218</v>
      </c>
    </row>
    <row r="240" spans="1:7" hidden="1" x14ac:dyDescent="0.25">
      <c r="A240" s="14" t="s">
        <v>443</v>
      </c>
      <c r="B240" s="14" t="s">
        <v>16</v>
      </c>
      <c r="C240" s="14" t="s">
        <v>222</v>
      </c>
      <c r="D240" s="15">
        <v>7</v>
      </c>
      <c r="E240" s="15">
        <v>63</v>
      </c>
      <c r="F240" s="16">
        <v>12.5</v>
      </c>
      <c r="G240" s="17">
        <v>19.841270000000002</v>
      </c>
    </row>
    <row r="241" spans="1:7" hidden="1" x14ac:dyDescent="0.25">
      <c r="A241" s="14" t="s">
        <v>350</v>
      </c>
      <c r="B241" s="14" t="s">
        <v>16</v>
      </c>
      <c r="C241" s="14" t="s">
        <v>333</v>
      </c>
      <c r="D241" s="15">
        <v>762</v>
      </c>
      <c r="E241" s="15">
        <v>7327</v>
      </c>
      <c r="F241" s="16">
        <v>681</v>
      </c>
      <c r="G241" s="17">
        <v>9.2943905999999998</v>
      </c>
    </row>
    <row r="242" spans="1:7" hidden="1" x14ac:dyDescent="0.25">
      <c r="A242" s="14" t="s">
        <v>352</v>
      </c>
      <c r="B242" s="14" t="s">
        <v>16</v>
      </c>
      <c r="C242" s="14" t="s">
        <v>333</v>
      </c>
      <c r="D242" s="15">
        <v>679</v>
      </c>
      <c r="E242" s="15">
        <v>6782</v>
      </c>
      <c r="F242" s="16">
        <v>415.3</v>
      </c>
      <c r="G242" s="17">
        <v>6.1235624</v>
      </c>
    </row>
    <row r="243" spans="1:7" hidden="1" x14ac:dyDescent="0.25">
      <c r="A243" s="14" t="s">
        <v>353</v>
      </c>
      <c r="B243" s="14" t="s">
        <v>16</v>
      </c>
      <c r="C243" s="14" t="s">
        <v>333</v>
      </c>
      <c r="D243" s="15">
        <v>639</v>
      </c>
      <c r="E243" s="15">
        <v>5048</v>
      </c>
      <c r="F243" s="16">
        <v>529.29999999999995</v>
      </c>
      <c r="G243" s="17">
        <v>10.485341</v>
      </c>
    </row>
    <row r="244" spans="1:7" hidden="1" x14ac:dyDescent="0.25">
      <c r="A244" s="14" t="s">
        <v>354</v>
      </c>
      <c r="B244" s="14" t="s">
        <v>16</v>
      </c>
      <c r="C244" s="14" t="s">
        <v>333</v>
      </c>
      <c r="D244" s="15">
        <v>515</v>
      </c>
      <c r="E244" s="15">
        <v>4995</v>
      </c>
      <c r="F244" s="16">
        <v>318</v>
      </c>
      <c r="G244" s="17">
        <v>6.3663664000000004</v>
      </c>
    </row>
    <row r="245" spans="1:7" hidden="1" x14ac:dyDescent="0.25">
      <c r="A245" s="14" t="s">
        <v>355</v>
      </c>
      <c r="B245" s="14" t="s">
        <v>16</v>
      </c>
      <c r="C245" s="14" t="s">
        <v>333</v>
      </c>
      <c r="D245" s="15">
        <v>10</v>
      </c>
      <c r="E245" s="15">
        <v>143</v>
      </c>
      <c r="F245" s="16">
        <v>13.8</v>
      </c>
      <c r="G245" s="17">
        <v>9.6503496999999996</v>
      </c>
    </row>
    <row r="246" spans="1:7" hidden="1" x14ac:dyDescent="0.25">
      <c r="A246" s="14" t="s">
        <v>356</v>
      </c>
      <c r="B246" s="14" t="s">
        <v>16</v>
      </c>
      <c r="C246" s="14" t="s">
        <v>333</v>
      </c>
      <c r="D246" s="15">
        <v>2379</v>
      </c>
      <c r="E246" s="15">
        <v>19394</v>
      </c>
      <c r="F246" s="16">
        <v>2400</v>
      </c>
      <c r="G246" s="17">
        <v>12.374961000000001</v>
      </c>
    </row>
    <row r="247" spans="1:7" hidden="1" x14ac:dyDescent="0.25">
      <c r="A247" s="14" t="s">
        <v>357</v>
      </c>
      <c r="B247" s="14" t="s">
        <v>16</v>
      </c>
      <c r="C247" s="14" t="s">
        <v>333</v>
      </c>
      <c r="D247" s="15">
        <v>14</v>
      </c>
      <c r="E247" s="15">
        <v>1115</v>
      </c>
      <c r="F247" s="16">
        <v>74.3</v>
      </c>
      <c r="G247" s="17">
        <v>6.6636771000000001</v>
      </c>
    </row>
    <row r="248" spans="1:7" hidden="1" x14ac:dyDescent="0.25">
      <c r="A248" s="14" t="s">
        <v>444</v>
      </c>
      <c r="B248" s="14" t="s">
        <v>16</v>
      </c>
      <c r="C248" s="14" t="s">
        <v>224</v>
      </c>
      <c r="D248" s="15">
        <v>10546</v>
      </c>
      <c r="E248" s="15">
        <v>124640</v>
      </c>
      <c r="F248" s="16">
        <v>14986</v>
      </c>
      <c r="G248" s="17">
        <v>12.023427</v>
      </c>
    </row>
    <row r="249" spans="1:7" hidden="1" x14ac:dyDescent="0.25">
      <c r="A249" s="14" t="s">
        <v>445</v>
      </c>
      <c r="B249" s="14" t="s">
        <v>16</v>
      </c>
      <c r="C249" s="14" t="s">
        <v>224</v>
      </c>
      <c r="D249" s="15">
        <v>2366</v>
      </c>
      <c r="E249" s="15">
        <v>28571</v>
      </c>
      <c r="F249" s="16">
        <v>3379</v>
      </c>
      <c r="G249" s="17">
        <v>11.826677</v>
      </c>
    </row>
    <row r="250" spans="1:7" hidden="1" x14ac:dyDescent="0.25">
      <c r="A250" s="14" t="s">
        <v>446</v>
      </c>
      <c r="B250" s="14" t="s">
        <v>16</v>
      </c>
      <c r="C250" s="14" t="s">
        <v>222</v>
      </c>
      <c r="D250" s="15">
        <v>33</v>
      </c>
      <c r="E250" s="15">
        <v>143</v>
      </c>
      <c r="F250" s="16">
        <v>28.4</v>
      </c>
      <c r="G250" s="17">
        <v>19.860140000000001</v>
      </c>
    </row>
    <row r="251" spans="1:7" hidden="1" x14ac:dyDescent="0.25">
      <c r="A251" s="14" t="s">
        <v>447</v>
      </c>
      <c r="B251" s="14" t="s">
        <v>16</v>
      </c>
      <c r="C251" s="14" t="s">
        <v>222</v>
      </c>
      <c r="D251" s="15">
        <v>83323</v>
      </c>
      <c r="E251" s="15">
        <v>2182274</v>
      </c>
      <c r="F251" s="16">
        <v>225677</v>
      </c>
      <c r="G251" s="17">
        <v>10.341369</v>
      </c>
    </row>
    <row r="252" spans="1:7" hidden="1" x14ac:dyDescent="0.25">
      <c r="A252" s="14" t="s">
        <v>363</v>
      </c>
      <c r="B252" s="14" t="s">
        <v>16</v>
      </c>
      <c r="C252" s="14" t="s">
        <v>292</v>
      </c>
      <c r="D252" s="15">
        <v>14</v>
      </c>
      <c r="E252" s="15">
        <v>94625</v>
      </c>
      <c r="F252" s="16">
        <v>2821.5</v>
      </c>
      <c r="G252" s="17">
        <v>2.9817700999999999</v>
      </c>
    </row>
    <row r="253" spans="1:7" hidden="1" x14ac:dyDescent="0.25">
      <c r="A253" s="14" t="s">
        <v>448</v>
      </c>
      <c r="B253" s="14" t="s">
        <v>16</v>
      </c>
      <c r="C253" s="14" t="s">
        <v>222</v>
      </c>
      <c r="D253" s="15">
        <v>65</v>
      </c>
      <c r="E253" s="15">
        <v>1981</v>
      </c>
      <c r="F253" s="16">
        <v>221</v>
      </c>
      <c r="G253" s="17">
        <v>11.155982</v>
      </c>
    </row>
    <row r="254" spans="1:7" hidden="1" x14ac:dyDescent="0.25">
      <c r="A254" s="14" t="s">
        <v>449</v>
      </c>
      <c r="B254" s="14" t="s">
        <v>16</v>
      </c>
      <c r="C254" s="14" t="s">
        <v>222</v>
      </c>
      <c r="D254" s="15">
        <v>3341</v>
      </c>
      <c r="E254" s="15">
        <v>780808</v>
      </c>
      <c r="F254" s="16">
        <v>64660.5</v>
      </c>
      <c r="G254" s="17">
        <v>8.2812292000000003</v>
      </c>
    </row>
    <row r="255" spans="1:7" hidden="1" x14ac:dyDescent="0.25">
      <c r="A255" s="14" t="s">
        <v>450</v>
      </c>
      <c r="B255" s="14" t="s">
        <v>16</v>
      </c>
      <c r="C255" s="14" t="s">
        <v>222</v>
      </c>
      <c r="D255" s="15">
        <v>8758</v>
      </c>
      <c r="E255" s="15">
        <v>328190</v>
      </c>
      <c r="F255" s="16">
        <v>40911</v>
      </c>
      <c r="G255" s="17">
        <v>12.465645</v>
      </c>
    </row>
    <row r="256" spans="1:7" hidden="1" x14ac:dyDescent="0.25">
      <c r="A256" s="14" t="s">
        <v>451</v>
      </c>
      <c r="B256" s="14" t="s">
        <v>16</v>
      </c>
      <c r="C256" s="14" t="s">
        <v>222</v>
      </c>
      <c r="D256" s="15">
        <v>26149</v>
      </c>
      <c r="E256" s="15">
        <v>553643</v>
      </c>
      <c r="F256" s="16">
        <v>54597.9</v>
      </c>
      <c r="G256" s="17">
        <v>9.8615714000000008</v>
      </c>
    </row>
    <row r="257" spans="1:7" hidden="1" x14ac:dyDescent="0.25">
      <c r="A257" s="14" t="s">
        <v>452</v>
      </c>
      <c r="B257" s="14" t="s">
        <v>19</v>
      </c>
      <c r="C257" s="14" t="s">
        <v>224</v>
      </c>
      <c r="D257" s="15">
        <v>2801</v>
      </c>
      <c r="E257" s="15">
        <v>209538</v>
      </c>
      <c r="F257" s="16">
        <v>16089</v>
      </c>
      <c r="G257" s="17">
        <v>7.6783209000000001</v>
      </c>
    </row>
    <row r="258" spans="1:7" hidden="1" x14ac:dyDescent="0.25">
      <c r="A258" s="14" t="s">
        <v>453</v>
      </c>
      <c r="B258" s="14" t="s">
        <v>19</v>
      </c>
      <c r="C258" s="14" t="s">
        <v>224</v>
      </c>
      <c r="D258" s="15">
        <v>2175</v>
      </c>
      <c r="E258" s="15">
        <v>21945</v>
      </c>
      <c r="F258" s="16">
        <v>3648.9</v>
      </c>
      <c r="G258" s="17">
        <v>16.627478</v>
      </c>
    </row>
    <row r="259" spans="1:7" hidden="1" x14ac:dyDescent="0.25">
      <c r="A259" s="14" t="s">
        <v>454</v>
      </c>
      <c r="B259" s="14" t="s">
        <v>19</v>
      </c>
      <c r="C259" s="14" t="s">
        <v>224</v>
      </c>
      <c r="D259" s="15">
        <v>20175</v>
      </c>
      <c r="E259" s="15">
        <v>306459</v>
      </c>
      <c r="F259" s="16">
        <v>52921.7</v>
      </c>
      <c r="G259" s="17">
        <v>17.26877</v>
      </c>
    </row>
    <row r="260" spans="1:7" hidden="1" x14ac:dyDescent="0.25">
      <c r="A260" s="14" t="s">
        <v>455</v>
      </c>
      <c r="B260" s="14" t="s">
        <v>19</v>
      </c>
      <c r="C260" s="14" t="s">
        <v>224</v>
      </c>
      <c r="D260" s="15">
        <v>6725</v>
      </c>
      <c r="E260" s="15">
        <v>85836</v>
      </c>
      <c r="F260" s="16">
        <v>14025.8</v>
      </c>
      <c r="G260" s="17">
        <v>16.340229999999998</v>
      </c>
    </row>
    <row r="261" spans="1:7" hidden="1" x14ac:dyDescent="0.25">
      <c r="A261" s="14" t="s">
        <v>456</v>
      </c>
      <c r="B261" s="14" t="s">
        <v>19</v>
      </c>
      <c r="C261" s="14" t="s">
        <v>219</v>
      </c>
      <c r="D261" s="15">
        <v>889945</v>
      </c>
      <c r="E261" s="15">
        <v>8715266</v>
      </c>
      <c r="F261" s="16">
        <v>1628232</v>
      </c>
      <c r="G261" s="17">
        <v>18.682528000000001</v>
      </c>
    </row>
    <row r="262" spans="1:7" hidden="1" x14ac:dyDescent="0.25">
      <c r="A262" s="14" t="s">
        <v>332</v>
      </c>
      <c r="B262" s="14" t="s">
        <v>19</v>
      </c>
      <c r="C262" s="14" t="s">
        <v>333</v>
      </c>
      <c r="D262" s="15">
        <v>2</v>
      </c>
      <c r="E262" s="15">
        <v>729</v>
      </c>
      <c r="F262" s="16">
        <v>87.4</v>
      </c>
      <c r="G262" s="17">
        <v>11.989026000000001</v>
      </c>
    </row>
    <row r="263" spans="1:7" hidden="1" x14ac:dyDescent="0.25">
      <c r="A263" s="14" t="s">
        <v>341</v>
      </c>
      <c r="B263" s="14" t="s">
        <v>19</v>
      </c>
      <c r="C263" s="14" t="s">
        <v>333</v>
      </c>
      <c r="D263" s="15">
        <v>599</v>
      </c>
      <c r="E263" s="15">
        <v>4948</v>
      </c>
      <c r="F263" s="16">
        <v>443</v>
      </c>
      <c r="G263" s="17">
        <v>8.9531124000000002</v>
      </c>
    </row>
    <row r="264" spans="1:7" hidden="1" x14ac:dyDescent="0.25">
      <c r="A264" s="14" t="s">
        <v>457</v>
      </c>
      <c r="B264" s="14" t="s">
        <v>19</v>
      </c>
      <c r="C264" s="14" t="s">
        <v>224</v>
      </c>
      <c r="D264" s="15">
        <v>13628</v>
      </c>
      <c r="E264" s="15">
        <v>440320</v>
      </c>
      <c r="F264" s="16">
        <v>53300.6</v>
      </c>
      <c r="G264" s="17">
        <v>12.104969000000001</v>
      </c>
    </row>
    <row r="265" spans="1:7" hidden="1" x14ac:dyDescent="0.25">
      <c r="A265" s="14" t="s">
        <v>342</v>
      </c>
      <c r="B265" s="14" t="s">
        <v>19</v>
      </c>
      <c r="C265" s="14" t="s">
        <v>333</v>
      </c>
      <c r="D265" s="15">
        <v>7</v>
      </c>
      <c r="E265" s="15">
        <v>390</v>
      </c>
      <c r="F265" s="16">
        <v>46.1</v>
      </c>
      <c r="G265" s="17">
        <v>11.820513</v>
      </c>
    </row>
    <row r="266" spans="1:7" hidden="1" x14ac:dyDescent="0.25">
      <c r="A266" s="14" t="s">
        <v>458</v>
      </c>
      <c r="B266" s="14" t="s">
        <v>19</v>
      </c>
      <c r="C266" s="14" t="s">
        <v>326</v>
      </c>
      <c r="D266" s="15">
        <v>80</v>
      </c>
      <c r="E266" s="15">
        <v>130839</v>
      </c>
      <c r="F266" s="16">
        <v>11579</v>
      </c>
      <c r="G266" s="17">
        <v>8.8498078000000007</v>
      </c>
    </row>
    <row r="267" spans="1:7" hidden="1" x14ac:dyDescent="0.25">
      <c r="A267" s="14" t="s">
        <v>459</v>
      </c>
      <c r="B267" s="14" t="s">
        <v>19</v>
      </c>
      <c r="C267" s="14" t="s">
        <v>224</v>
      </c>
      <c r="D267" s="15">
        <v>3845</v>
      </c>
      <c r="E267" s="15">
        <v>58876</v>
      </c>
      <c r="F267" s="16">
        <v>10266</v>
      </c>
      <c r="G267" s="17">
        <v>17.436647000000001</v>
      </c>
    </row>
    <row r="268" spans="1:7" hidden="1" x14ac:dyDescent="0.25">
      <c r="A268" s="14" t="s">
        <v>349</v>
      </c>
      <c r="B268" s="14" t="s">
        <v>19</v>
      </c>
      <c r="C268" s="14" t="s">
        <v>333</v>
      </c>
      <c r="D268" s="15">
        <v>8662</v>
      </c>
      <c r="E268" s="15">
        <v>67880</v>
      </c>
      <c r="F268" s="16">
        <v>8958.4</v>
      </c>
      <c r="G268" s="17">
        <v>13.197407</v>
      </c>
    </row>
    <row r="269" spans="1:7" hidden="1" x14ac:dyDescent="0.25">
      <c r="A269" s="14" t="s">
        <v>350</v>
      </c>
      <c r="B269" s="14" t="s">
        <v>19</v>
      </c>
      <c r="C269" s="14" t="s">
        <v>333</v>
      </c>
      <c r="D269" s="15">
        <v>164</v>
      </c>
      <c r="E269" s="15">
        <v>1532</v>
      </c>
      <c r="F269" s="16">
        <v>212</v>
      </c>
      <c r="G269" s="17">
        <v>13.83812</v>
      </c>
    </row>
    <row r="270" spans="1:7" hidden="1" x14ac:dyDescent="0.25">
      <c r="A270" s="14" t="s">
        <v>352</v>
      </c>
      <c r="B270" s="14" t="s">
        <v>19</v>
      </c>
      <c r="C270" s="14" t="s">
        <v>333</v>
      </c>
      <c r="D270" s="15">
        <v>36</v>
      </c>
      <c r="E270" s="15">
        <v>1519</v>
      </c>
      <c r="F270" s="16">
        <v>212.5</v>
      </c>
      <c r="G270" s="17">
        <v>13.989466999999999</v>
      </c>
    </row>
    <row r="271" spans="1:7" hidden="1" x14ac:dyDescent="0.25">
      <c r="A271" s="14" t="s">
        <v>354</v>
      </c>
      <c r="B271" s="14" t="s">
        <v>19</v>
      </c>
      <c r="C271" s="14" t="s">
        <v>333</v>
      </c>
      <c r="D271" s="15">
        <v>246</v>
      </c>
      <c r="E271" s="15">
        <v>1739</v>
      </c>
      <c r="F271" s="16">
        <v>207.1</v>
      </c>
      <c r="G271" s="17">
        <v>11.909143</v>
      </c>
    </row>
    <row r="272" spans="1:7" hidden="1" x14ac:dyDescent="0.25">
      <c r="A272" s="14" t="s">
        <v>355</v>
      </c>
      <c r="B272" s="14" t="s">
        <v>19</v>
      </c>
      <c r="C272" s="14" t="s">
        <v>333</v>
      </c>
      <c r="D272" s="15">
        <v>854</v>
      </c>
      <c r="E272" s="15">
        <v>7027</v>
      </c>
      <c r="F272" s="16">
        <v>1118.3</v>
      </c>
      <c r="G272" s="17">
        <v>15.91433</v>
      </c>
    </row>
    <row r="273" spans="1:7" hidden="1" x14ac:dyDescent="0.25">
      <c r="A273" s="14" t="s">
        <v>356</v>
      </c>
      <c r="B273" s="14" t="s">
        <v>19</v>
      </c>
      <c r="C273" s="14" t="s">
        <v>333</v>
      </c>
      <c r="D273" s="15">
        <v>3084</v>
      </c>
      <c r="E273" s="15">
        <v>21340</v>
      </c>
      <c r="F273" s="16">
        <v>4317</v>
      </c>
      <c r="G273" s="17">
        <v>20.229616</v>
      </c>
    </row>
    <row r="274" spans="1:7" hidden="1" x14ac:dyDescent="0.25">
      <c r="A274" s="14" t="s">
        <v>357</v>
      </c>
      <c r="B274" s="14" t="s">
        <v>19</v>
      </c>
      <c r="C274" s="14" t="s">
        <v>333</v>
      </c>
      <c r="D274" s="15">
        <v>7</v>
      </c>
      <c r="E274" s="15">
        <v>514</v>
      </c>
      <c r="F274" s="16">
        <v>66</v>
      </c>
      <c r="G274" s="17">
        <v>12.840467</v>
      </c>
    </row>
    <row r="275" spans="1:7" hidden="1" x14ac:dyDescent="0.25">
      <c r="A275" s="14" t="s">
        <v>460</v>
      </c>
      <c r="B275" s="14" t="s">
        <v>19</v>
      </c>
      <c r="C275" s="14" t="s">
        <v>224</v>
      </c>
      <c r="D275" s="15">
        <v>24923</v>
      </c>
      <c r="E275" s="15">
        <v>581702</v>
      </c>
      <c r="F275" s="16">
        <v>69312.800000000003</v>
      </c>
      <c r="G275" s="17">
        <v>11.915516999999999</v>
      </c>
    </row>
    <row r="276" spans="1:7" hidden="1" x14ac:dyDescent="0.25">
      <c r="A276" s="14" t="s">
        <v>461</v>
      </c>
      <c r="B276" s="14" t="s">
        <v>19</v>
      </c>
      <c r="C276" s="14" t="s">
        <v>219</v>
      </c>
      <c r="D276" s="15">
        <v>208104</v>
      </c>
      <c r="E276" s="15">
        <v>1735379</v>
      </c>
      <c r="F276" s="16">
        <v>378017</v>
      </c>
      <c r="G276" s="17">
        <v>21.782965000000001</v>
      </c>
    </row>
    <row r="277" spans="1:7" hidden="1" x14ac:dyDescent="0.25">
      <c r="A277" s="14" t="s">
        <v>362</v>
      </c>
      <c r="B277" s="14" t="s">
        <v>19</v>
      </c>
      <c r="C277" s="14" t="s">
        <v>333</v>
      </c>
      <c r="D277" s="15">
        <v>1484</v>
      </c>
      <c r="E277" s="15">
        <v>8863</v>
      </c>
      <c r="F277" s="16">
        <v>1213.8</v>
      </c>
      <c r="G277" s="17">
        <v>13.695137000000001</v>
      </c>
    </row>
    <row r="278" spans="1:7" hidden="1" x14ac:dyDescent="0.25">
      <c r="A278" s="14" t="s">
        <v>332</v>
      </c>
      <c r="B278" s="14" t="s">
        <v>173</v>
      </c>
      <c r="C278" s="14" t="s">
        <v>333</v>
      </c>
      <c r="D278" s="15">
        <v>1</v>
      </c>
      <c r="E278" s="15">
        <v>552</v>
      </c>
      <c r="F278" s="16">
        <v>49.1</v>
      </c>
      <c r="G278" s="17">
        <v>8.8949274999999997</v>
      </c>
    </row>
    <row r="279" spans="1:7" hidden="1" x14ac:dyDescent="0.25">
      <c r="A279" s="14" t="s">
        <v>462</v>
      </c>
      <c r="B279" s="14" t="s">
        <v>173</v>
      </c>
      <c r="C279" s="14" t="s">
        <v>219</v>
      </c>
      <c r="D279" s="15">
        <v>244068</v>
      </c>
      <c r="E279" s="15">
        <v>2893957</v>
      </c>
      <c r="F279" s="16">
        <v>351595.5</v>
      </c>
      <c r="G279" s="17">
        <v>12.149298999999999</v>
      </c>
    </row>
    <row r="280" spans="1:7" hidden="1" x14ac:dyDescent="0.25">
      <c r="A280" s="14" t="s">
        <v>349</v>
      </c>
      <c r="B280" s="14" t="s">
        <v>173</v>
      </c>
      <c r="C280" s="14" t="s">
        <v>333</v>
      </c>
      <c r="D280" s="15">
        <v>477</v>
      </c>
      <c r="E280" s="15">
        <v>2216</v>
      </c>
      <c r="F280" s="16">
        <v>235</v>
      </c>
      <c r="G280" s="17">
        <v>10.604692999999999</v>
      </c>
    </row>
    <row r="281" spans="1:7" hidden="1" x14ac:dyDescent="0.25">
      <c r="A281" s="14" t="s">
        <v>356</v>
      </c>
      <c r="B281" s="14" t="s">
        <v>173</v>
      </c>
      <c r="C281" s="14" t="s">
        <v>333</v>
      </c>
      <c r="D281" s="15">
        <v>13</v>
      </c>
      <c r="E281" s="15">
        <v>69</v>
      </c>
      <c r="F281" s="16">
        <v>5.6</v>
      </c>
      <c r="G281" s="17">
        <v>8.1159420000000004</v>
      </c>
    </row>
    <row r="282" spans="1:7" hidden="1" x14ac:dyDescent="0.25">
      <c r="A282" s="14" t="s">
        <v>463</v>
      </c>
      <c r="B282" s="14" t="s">
        <v>22</v>
      </c>
      <c r="C282" s="14" t="s">
        <v>224</v>
      </c>
      <c r="D282" s="15">
        <v>24002</v>
      </c>
      <c r="E282" s="15">
        <v>728955</v>
      </c>
      <c r="F282" s="16">
        <v>76979</v>
      </c>
      <c r="G282" s="17">
        <v>10.560185000000001</v>
      </c>
    </row>
    <row r="283" spans="1:7" hidden="1" x14ac:dyDescent="0.25">
      <c r="A283" s="14" t="s">
        <v>464</v>
      </c>
      <c r="B283" s="14" t="s">
        <v>22</v>
      </c>
      <c r="C283" s="14" t="s">
        <v>224</v>
      </c>
      <c r="D283" s="15">
        <v>7029</v>
      </c>
      <c r="E283" s="15">
        <v>211035</v>
      </c>
      <c r="F283" s="16">
        <v>24967.9</v>
      </c>
      <c r="G283" s="17">
        <v>11.831165</v>
      </c>
    </row>
    <row r="284" spans="1:7" hidden="1" x14ac:dyDescent="0.25">
      <c r="A284" s="14" t="s">
        <v>465</v>
      </c>
      <c r="B284" s="14" t="s">
        <v>22</v>
      </c>
      <c r="C284" s="14" t="s">
        <v>224</v>
      </c>
      <c r="D284" s="15">
        <v>12823</v>
      </c>
      <c r="E284" s="15">
        <v>413594</v>
      </c>
      <c r="F284" s="16">
        <v>52181</v>
      </c>
      <c r="G284" s="17">
        <v>12.616479</v>
      </c>
    </row>
    <row r="285" spans="1:7" hidden="1" x14ac:dyDescent="0.25">
      <c r="A285" s="14" t="s">
        <v>466</v>
      </c>
      <c r="B285" s="14" t="s">
        <v>22</v>
      </c>
      <c r="C285" s="14" t="s">
        <v>224</v>
      </c>
      <c r="D285" s="15">
        <v>3886</v>
      </c>
      <c r="E285" s="15">
        <v>104962</v>
      </c>
      <c r="F285" s="16">
        <v>14099.3</v>
      </c>
      <c r="G285" s="17">
        <v>13.432766000000001</v>
      </c>
    </row>
    <row r="286" spans="1:7" hidden="1" x14ac:dyDescent="0.25">
      <c r="A286" s="14" t="s">
        <v>467</v>
      </c>
      <c r="B286" s="14" t="s">
        <v>22</v>
      </c>
      <c r="C286" s="14" t="s">
        <v>222</v>
      </c>
      <c r="D286" s="15">
        <v>95602</v>
      </c>
      <c r="E286" s="15">
        <v>1340159</v>
      </c>
      <c r="F286" s="16">
        <v>154266</v>
      </c>
      <c r="G286" s="17">
        <v>11.511022000000001</v>
      </c>
    </row>
    <row r="287" spans="1:7" hidden="1" x14ac:dyDescent="0.25">
      <c r="A287" s="14" t="s">
        <v>468</v>
      </c>
      <c r="B287" s="14" t="s">
        <v>22</v>
      </c>
      <c r="C287" s="14" t="s">
        <v>219</v>
      </c>
      <c r="D287" s="15">
        <v>274453</v>
      </c>
      <c r="E287" s="15">
        <v>3543824</v>
      </c>
      <c r="F287" s="16">
        <v>468760.1</v>
      </c>
      <c r="G287" s="17">
        <v>13.227522</v>
      </c>
    </row>
    <row r="288" spans="1:7" hidden="1" x14ac:dyDescent="0.25">
      <c r="A288" s="14" t="s">
        <v>469</v>
      </c>
      <c r="B288" s="14" t="s">
        <v>22</v>
      </c>
      <c r="C288" s="14" t="s">
        <v>224</v>
      </c>
      <c r="D288" s="15">
        <v>2735</v>
      </c>
      <c r="E288" s="15">
        <v>76860</v>
      </c>
      <c r="F288" s="16">
        <v>9346</v>
      </c>
      <c r="G288" s="17">
        <v>12.159770999999999</v>
      </c>
    </row>
    <row r="289" spans="1:7" hidden="1" x14ac:dyDescent="0.25">
      <c r="A289" s="14" t="s">
        <v>349</v>
      </c>
      <c r="B289" s="14" t="s">
        <v>22</v>
      </c>
      <c r="C289" s="14" t="s">
        <v>333</v>
      </c>
      <c r="D289" s="15">
        <v>2707</v>
      </c>
      <c r="E289" s="15">
        <v>27205</v>
      </c>
      <c r="F289" s="16">
        <v>3445.3</v>
      </c>
      <c r="G289" s="17">
        <v>12.664216</v>
      </c>
    </row>
    <row r="290" spans="1:7" hidden="1" x14ac:dyDescent="0.25">
      <c r="A290" s="14" t="s">
        <v>355</v>
      </c>
      <c r="B290" s="14" t="s">
        <v>22</v>
      </c>
      <c r="C290" s="14" t="s">
        <v>333</v>
      </c>
      <c r="D290" s="15">
        <v>2</v>
      </c>
      <c r="E290" s="15">
        <v>3</v>
      </c>
      <c r="F290" s="16">
        <v>0.4</v>
      </c>
      <c r="G290" s="17">
        <v>13.333333</v>
      </c>
    </row>
    <row r="291" spans="1:7" hidden="1" x14ac:dyDescent="0.25">
      <c r="A291" s="14" t="s">
        <v>356</v>
      </c>
      <c r="B291" s="14" t="s">
        <v>22</v>
      </c>
      <c r="C291" s="14" t="s">
        <v>333</v>
      </c>
      <c r="D291" s="15">
        <v>415</v>
      </c>
      <c r="E291" s="15">
        <v>3942</v>
      </c>
      <c r="F291" s="16">
        <v>408.9</v>
      </c>
      <c r="G291" s="17">
        <v>10.372907</v>
      </c>
    </row>
    <row r="292" spans="1:7" hidden="1" x14ac:dyDescent="0.25">
      <c r="A292" s="14" t="s">
        <v>470</v>
      </c>
      <c r="B292" s="14" t="s">
        <v>22</v>
      </c>
      <c r="C292" s="14" t="s">
        <v>224</v>
      </c>
      <c r="D292" s="15">
        <v>1390</v>
      </c>
      <c r="E292" s="15">
        <v>18634</v>
      </c>
      <c r="F292" s="16">
        <v>2770.7</v>
      </c>
      <c r="G292" s="17">
        <v>14.869057</v>
      </c>
    </row>
    <row r="293" spans="1:7" hidden="1" x14ac:dyDescent="0.25">
      <c r="A293" s="14" t="s">
        <v>471</v>
      </c>
      <c r="B293" s="14" t="s">
        <v>22</v>
      </c>
      <c r="C293" s="14" t="s">
        <v>224</v>
      </c>
      <c r="D293" s="15">
        <v>8391</v>
      </c>
      <c r="E293" s="15">
        <v>219786</v>
      </c>
      <c r="F293" s="16">
        <v>25012</v>
      </c>
      <c r="G293" s="17">
        <v>11.380160999999999</v>
      </c>
    </row>
    <row r="294" spans="1:7" hidden="1" x14ac:dyDescent="0.25">
      <c r="A294" s="14" t="s">
        <v>472</v>
      </c>
      <c r="B294" s="14" t="s">
        <v>22</v>
      </c>
      <c r="C294" s="14" t="s">
        <v>224</v>
      </c>
      <c r="D294" s="15">
        <v>5620</v>
      </c>
      <c r="E294" s="15">
        <v>106952</v>
      </c>
      <c r="F294" s="16">
        <v>13615.2</v>
      </c>
      <c r="G294" s="17">
        <v>12.730197</v>
      </c>
    </row>
    <row r="295" spans="1:7" hidden="1" x14ac:dyDescent="0.25">
      <c r="A295" s="14" t="s">
        <v>473</v>
      </c>
      <c r="B295" s="14" t="s">
        <v>24</v>
      </c>
      <c r="C295" s="14" t="s">
        <v>224</v>
      </c>
      <c r="D295" s="15">
        <v>34795</v>
      </c>
      <c r="E295" s="15">
        <v>703946</v>
      </c>
      <c r="F295" s="16">
        <v>82938</v>
      </c>
      <c r="G295" s="17">
        <v>11.78187</v>
      </c>
    </row>
    <row r="296" spans="1:7" hidden="1" x14ac:dyDescent="0.25">
      <c r="A296" s="14" t="s">
        <v>474</v>
      </c>
      <c r="B296" s="14" t="s">
        <v>24</v>
      </c>
      <c r="C296" s="14" t="s">
        <v>222</v>
      </c>
      <c r="D296" s="15">
        <v>33538</v>
      </c>
      <c r="E296" s="15">
        <v>482551</v>
      </c>
      <c r="F296" s="16">
        <v>61440.6</v>
      </c>
      <c r="G296" s="17">
        <v>12.732457</v>
      </c>
    </row>
    <row r="297" spans="1:7" hidden="1" x14ac:dyDescent="0.25">
      <c r="A297" s="14" t="s">
        <v>475</v>
      </c>
      <c r="B297" s="14" t="s">
        <v>24</v>
      </c>
      <c r="C297" s="14" t="s">
        <v>222</v>
      </c>
      <c r="D297" s="15">
        <v>50180</v>
      </c>
      <c r="E297" s="15">
        <v>830572</v>
      </c>
      <c r="F297" s="16">
        <v>91950.399999999994</v>
      </c>
      <c r="G297" s="17">
        <v>11.070732</v>
      </c>
    </row>
    <row r="298" spans="1:7" hidden="1" x14ac:dyDescent="0.25">
      <c r="A298" s="14" t="s">
        <v>476</v>
      </c>
      <c r="B298" s="14" t="s">
        <v>24</v>
      </c>
      <c r="C298" s="14" t="s">
        <v>224</v>
      </c>
      <c r="D298" s="15">
        <v>4506</v>
      </c>
      <c r="E298" s="15">
        <v>127049</v>
      </c>
      <c r="F298" s="16">
        <v>13844</v>
      </c>
      <c r="G298" s="17">
        <v>10.896583</v>
      </c>
    </row>
    <row r="299" spans="1:7" hidden="1" x14ac:dyDescent="0.25">
      <c r="A299" s="14" t="s">
        <v>477</v>
      </c>
      <c r="B299" s="14" t="s">
        <v>24</v>
      </c>
      <c r="C299" s="14" t="s">
        <v>224</v>
      </c>
      <c r="D299" s="15">
        <v>12266</v>
      </c>
      <c r="E299" s="15">
        <v>268964</v>
      </c>
      <c r="F299" s="16">
        <v>34283</v>
      </c>
      <c r="G299" s="17">
        <v>12.746314999999999</v>
      </c>
    </row>
    <row r="300" spans="1:7" hidden="1" x14ac:dyDescent="0.25">
      <c r="A300" s="14" t="s">
        <v>478</v>
      </c>
      <c r="B300" s="14" t="s">
        <v>24</v>
      </c>
      <c r="C300" s="14" t="s">
        <v>224</v>
      </c>
      <c r="D300" s="15">
        <v>4100</v>
      </c>
      <c r="E300" s="15">
        <v>99699</v>
      </c>
      <c r="F300" s="16">
        <v>11394.7</v>
      </c>
      <c r="G300" s="17">
        <v>11.429102</v>
      </c>
    </row>
    <row r="301" spans="1:7" hidden="1" x14ac:dyDescent="0.25">
      <c r="A301" s="14" t="s">
        <v>479</v>
      </c>
      <c r="B301" s="14" t="s">
        <v>24</v>
      </c>
      <c r="C301" s="14" t="s">
        <v>224</v>
      </c>
      <c r="D301" s="15">
        <v>4192</v>
      </c>
      <c r="E301" s="15">
        <v>103808</v>
      </c>
      <c r="F301" s="16">
        <v>11882</v>
      </c>
      <c r="G301" s="17">
        <v>11.446130999999999</v>
      </c>
    </row>
    <row r="302" spans="1:7" hidden="1" x14ac:dyDescent="0.25">
      <c r="A302" s="14" t="s">
        <v>480</v>
      </c>
      <c r="B302" s="14" t="s">
        <v>24</v>
      </c>
      <c r="C302" s="14" t="s">
        <v>224</v>
      </c>
      <c r="D302" s="15">
        <v>24402</v>
      </c>
      <c r="E302" s="15">
        <v>546637</v>
      </c>
      <c r="F302" s="16">
        <v>60846.9</v>
      </c>
      <c r="G302" s="17">
        <v>11.131135</v>
      </c>
    </row>
    <row r="303" spans="1:7" hidden="1" x14ac:dyDescent="0.25">
      <c r="A303" s="14" t="s">
        <v>481</v>
      </c>
      <c r="B303" s="14" t="s">
        <v>24</v>
      </c>
      <c r="C303" s="14" t="s">
        <v>224</v>
      </c>
      <c r="D303" s="15">
        <v>29859</v>
      </c>
      <c r="E303" s="15">
        <v>714631</v>
      </c>
      <c r="F303" s="16">
        <v>88401</v>
      </c>
      <c r="G303" s="17">
        <v>12.37016</v>
      </c>
    </row>
    <row r="304" spans="1:7" hidden="1" x14ac:dyDescent="0.25">
      <c r="A304" s="14" t="s">
        <v>482</v>
      </c>
      <c r="B304" s="14" t="s">
        <v>24</v>
      </c>
      <c r="C304" s="14" t="s">
        <v>224</v>
      </c>
      <c r="D304" s="15">
        <v>27105</v>
      </c>
      <c r="E304" s="15">
        <v>439747</v>
      </c>
      <c r="F304" s="16">
        <v>41619</v>
      </c>
      <c r="G304" s="17">
        <v>9.4643055999999994</v>
      </c>
    </row>
    <row r="305" spans="1:7" hidden="1" x14ac:dyDescent="0.25">
      <c r="A305" s="14" t="s">
        <v>483</v>
      </c>
      <c r="B305" s="14" t="s">
        <v>24</v>
      </c>
      <c r="C305" s="14" t="s">
        <v>224</v>
      </c>
      <c r="D305" s="15">
        <v>129112</v>
      </c>
      <c r="E305" s="15">
        <v>3017651</v>
      </c>
      <c r="F305" s="16">
        <v>284333.2</v>
      </c>
      <c r="G305" s="17">
        <v>9.4223355000000009</v>
      </c>
    </row>
    <row r="306" spans="1:7" hidden="1" x14ac:dyDescent="0.25">
      <c r="A306" s="14" t="s">
        <v>484</v>
      </c>
      <c r="B306" s="14" t="s">
        <v>24</v>
      </c>
      <c r="C306" s="14" t="s">
        <v>224</v>
      </c>
      <c r="D306" s="15">
        <v>25821</v>
      </c>
      <c r="E306" s="15">
        <v>474093</v>
      </c>
      <c r="F306" s="16">
        <v>55220.800000000003</v>
      </c>
      <c r="G306" s="17">
        <v>11.647672999999999</v>
      </c>
    </row>
    <row r="307" spans="1:7" hidden="1" x14ac:dyDescent="0.25">
      <c r="A307" s="14" t="s">
        <v>485</v>
      </c>
      <c r="B307" s="14" t="s">
        <v>24</v>
      </c>
      <c r="C307" s="14" t="s">
        <v>224</v>
      </c>
      <c r="D307" s="15">
        <v>52953</v>
      </c>
      <c r="E307" s="15">
        <v>1261772</v>
      </c>
      <c r="F307" s="16">
        <v>109361.8</v>
      </c>
      <c r="G307" s="17">
        <v>8.6673186999999992</v>
      </c>
    </row>
    <row r="308" spans="1:7" hidden="1" x14ac:dyDescent="0.25">
      <c r="A308" s="14" t="s">
        <v>486</v>
      </c>
      <c r="B308" s="14" t="s">
        <v>24</v>
      </c>
      <c r="C308" s="14" t="s">
        <v>224</v>
      </c>
      <c r="D308" s="15">
        <v>2801</v>
      </c>
      <c r="E308" s="15">
        <v>66628</v>
      </c>
      <c r="F308" s="16">
        <v>8279</v>
      </c>
      <c r="G308" s="17">
        <v>12.425706999999999</v>
      </c>
    </row>
    <row r="309" spans="1:7" hidden="1" x14ac:dyDescent="0.25">
      <c r="A309" s="14" t="s">
        <v>487</v>
      </c>
      <c r="B309" s="14" t="s">
        <v>24</v>
      </c>
      <c r="C309" s="14" t="s">
        <v>224</v>
      </c>
      <c r="D309" s="15">
        <v>115556</v>
      </c>
      <c r="E309" s="15">
        <v>2617331</v>
      </c>
      <c r="F309" s="16">
        <v>249488.6</v>
      </c>
      <c r="G309" s="17">
        <v>9.5321760999999992</v>
      </c>
    </row>
    <row r="310" spans="1:7" hidden="1" x14ac:dyDescent="0.25">
      <c r="A310" s="14" t="s">
        <v>488</v>
      </c>
      <c r="B310" s="14" t="s">
        <v>24</v>
      </c>
      <c r="C310" s="14" t="s">
        <v>224</v>
      </c>
      <c r="D310" s="15">
        <v>35560</v>
      </c>
      <c r="E310" s="15">
        <v>728176</v>
      </c>
      <c r="F310" s="16">
        <v>86720.1</v>
      </c>
      <c r="G310" s="17">
        <v>11.909222</v>
      </c>
    </row>
    <row r="311" spans="1:7" hidden="1" x14ac:dyDescent="0.25">
      <c r="A311" s="14" t="s">
        <v>489</v>
      </c>
      <c r="B311" s="14" t="s">
        <v>24</v>
      </c>
      <c r="C311" s="14" t="s">
        <v>224</v>
      </c>
      <c r="D311" s="15">
        <v>15061</v>
      </c>
      <c r="E311" s="15">
        <v>425029</v>
      </c>
      <c r="F311" s="16">
        <v>41429</v>
      </c>
      <c r="G311" s="17">
        <v>9.7473349000000002</v>
      </c>
    </row>
    <row r="312" spans="1:7" hidden="1" x14ac:dyDescent="0.25">
      <c r="A312" s="14" t="s">
        <v>490</v>
      </c>
      <c r="B312" s="14" t="s">
        <v>24</v>
      </c>
      <c r="C312" s="14" t="s">
        <v>222</v>
      </c>
      <c r="D312" s="15">
        <v>173804</v>
      </c>
      <c r="E312" s="15">
        <v>3226167</v>
      </c>
      <c r="F312" s="16">
        <v>346640.5</v>
      </c>
      <c r="G312" s="17">
        <v>10.744655</v>
      </c>
    </row>
    <row r="313" spans="1:7" hidden="1" x14ac:dyDescent="0.25">
      <c r="A313" s="14" t="s">
        <v>491</v>
      </c>
      <c r="B313" s="14" t="s">
        <v>24</v>
      </c>
      <c r="C313" s="14" t="s">
        <v>219</v>
      </c>
      <c r="D313" s="15">
        <v>1775327</v>
      </c>
      <c r="E313" s="15">
        <v>38024012</v>
      </c>
      <c r="F313" s="16">
        <v>4098421.8</v>
      </c>
      <c r="G313" s="17">
        <v>10.778510000000001</v>
      </c>
    </row>
    <row r="314" spans="1:7" hidden="1" x14ac:dyDescent="0.25">
      <c r="A314" s="14" t="s">
        <v>492</v>
      </c>
      <c r="B314" s="14" t="s">
        <v>24</v>
      </c>
      <c r="C314" s="14" t="s">
        <v>222</v>
      </c>
      <c r="D314" s="15">
        <v>11012</v>
      </c>
      <c r="E314" s="15">
        <v>173239</v>
      </c>
      <c r="F314" s="16">
        <v>23495</v>
      </c>
      <c r="G314" s="17">
        <v>13.562189</v>
      </c>
    </row>
    <row r="315" spans="1:7" hidden="1" x14ac:dyDescent="0.25">
      <c r="A315" s="14" t="s">
        <v>493</v>
      </c>
      <c r="B315" s="14" t="s">
        <v>24</v>
      </c>
      <c r="C315" s="14" t="s">
        <v>222</v>
      </c>
      <c r="D315" s="15">
        <v>32792</v>
      </c>
      <c r="E315" s="15">
        <v>694334</v>
      </c>
      <c r="F315" s="16">
        <v>76089</v>
      </c>
      <c r="G315" s="17">
        <v>10.958558999999999</v>
      </c>
    </row>
    <row r="316" spans="1:7" hidden="1" x14ac:dyDescent="0.25">
      <c r="A316" s="14" t="s">
        <v>494</v>
      </c>
      <c r="B316" s="14" t="s">
        <v>24</v>
      </c>
      <c r="C316" s="14" t="s">
        <v>219</v>
      </c>
      <c r="D316" s="15">
        <v>4901846</v>
      </c>
      <c r="E316" s="15">
        <v>108513594</v>
      </c>
      <c r="F316" s="16">
        <v>10969756</v>
      </c>
      <c r="G316" s="17">
        <v>10.109108000000001</v>
      </c>
    </row>
    <row r="317" spans="1:7" hidden="1" x14ac:dyDescent="0.25">
      <c r="A317" s="14" t="s">
        <v>495</v>
      </c>
      <c r="B317" s="14" t="s">
        <v>24</v>
      </c>
      <c r="C317" s="14" t="s">
        <v>219</v>
      </c>
      <c r="D317" s="15">
        <v>32038</v>
      </c>
      <c r="E317" s="15">
        <v>627135</v>
      </c>
      <c r="F317" s="16">
        <v>88807.9</v>
      </c>
      <c r="G317" s="17">
        <v>14.16089</v>
      </c>
    </row>
    <row r="318" spans="1:7" hidden="1" x14ac:dyDescent="0.25">
      <c r="A318" s="14" t="s">
        <v>496</v>
      </c>
      <c r="B318" s="14" t="s">
        <v>24</v>
      </c>
      <c r="C318" s="14" t="s">
        <v>224</v>
      </c>
      <c r="D318" s="15">
        <v>28257</v>
      </c>
      <c r="E318" s="15">
        <v>555768</v>
      </c>
      <c r="F318" s="16">
        <v>65001</v>
      </c>
      <c r="G318" s="17">
        <v>11.695708</v>
      </c>
    </row>
    <row r="319" spans="1:7" hidden="1" x14ac:dyDescent="0.25">
      <c r="A319" s="14" t="s">
        <v>497</v>
      </c>
      <c r="B319" s="14" t="s">
        <v>24</v>
      </c>
      <c r="C319" s="14" t="s">
        <v>224</v>
      </c>
      <c r="D319" s="15">
        <v>97245</v>
      </c>
      <c r="E319" s="15">
        <v>1773622</v>
      </c>
      <c r="F319" s="16">
        <v>249459.20000000001</v>
      </c>
      <c r="G319" s="17">
        <v>14.064959</v>
      </c>
    </row>
    <row r="320" spans="1:7" hidden="1" x14ac:dyDescent="0.25">
      <c r="A320" s="14" t="s">
        <v>498</v>
      </c>
      <c r="B320" s="14" t="s">
        <v>24</v>
      </c>
      <c r="C320" s="14" t="s">
        <v>222</v>
      </c>
      <c r="D320" s="15">
        <v>16370</v>
      </c>
      <c r="E320" s="15">
        <v>316748</v>
      </c>
      <c r="F320" s="16">
        <v>43572</v>
      </c>
      <c r="G320" s="17">
        <v>13.756046</v>
      </c>
    </row>
    <row r="321" spans="1:7" hidden="1" x14ac:dyDescent="0.25">
      <c r="A321" s="14" t="s">
        <v>341</v>
      </c>
      <c r="B321" s="14" t="s">
        <v>24</v>
      </c>
      <c r="C321" s="14" t="s">
        <v>333</v>
      </c>
      <c r="D321" s="15">
        <v>1</v>
      </c>
      <c r="E321" s="15">
        <v>524</v>
      </c>
      <c r="F321" s="16">
        <v>102</v>
      </c>
      <c r="G321" s="17">
        <v>19.465648999999999</v>
      </c>
    </row>
    <row r="322" spans="1:7" hidden="1" x14ac:dyDescent="0.25">
      <c r="A322" s="14" t="s">
        <v>499</v>
      </c>
      <c r="B322" s="14" t="s">
        <v>24</v>
      </c>
      <c r="C322" s="14" t="s">
        <v>222</v>
      </c>
      <c r="D322" s="15">
        <v>20710</v>
      </c>
      <c r="E322" s="15">
        <v>328655</v>
      </c>
      <c r="F322" s="16">
        <v>39771.199999999997</v>
      </c>
      <c r="G322" s="17">
        <v>12.1012</v>
      </c>
    </row>
    <row r="323" spans="1:7" hidden="1" x14ac:dyDescent="0.25">
      <c r="A323" s="14" t="s">
        <v>500</v>
      </c>
      <c r="B323" s="14" t="s">
        <v>24</v>
      </c>
      <c r="C323" s="14" t="s">
        <v>219</v>
      </c>
      <c r="D323" s="15">
        <v>459049</v>
      </c>
      <c r="E323" s="15">
        <v>10808617</v>
      </c>
      <c r="F323" s="16">
        <v>1280559.1000000001</v>
      </c>
      <c r="G323" s="17">
        <v>11.847576</v>
      </c>
    </row>
    <row r="324" spans="1:7" hidden="1" x14ac:dyDescent="0.25">
      <c r="A324" s="14" t="s">
        <v>501</v>
      </c>
      <c r="B324" s="14" t="s">
        <v>24</v>
      </c>
      <c r="C324" s="14" t="s">
        <v>224</v>
      </c>
      <c r="D324" s="15">
        <v>1458</v>
      </c>
      <c r="E324" s="15">
        <v>22820</v>
      </c>
      <c r="F324" s="16">
        <v>2595</v>
      </c>
      <c r="G324" s="17">
        <v>11.371604</v>
      </c>
    </row>
    <row r="325" spans="1:7" hidden="1" x14ac:dyDescent="0.25">
      <c r="A325" s="14" t="s">
        <v>502</v>
      </c>
      <c r="B325" s="14" t="s">
        <v>24</v>
      </c>
      <c r="C325" s="14" t="s">
        <v>224</v>
      </c>
      <c r="D325" s="15">
        <v>464116</v>
      </c>
      <c r="E325" s="15">
        <v>11825192</v>
      </c>
      <c r="F325" s="16">
        <v>1185944</v>
      </c>
      <c r="G325" s="17">
        <v>10.028962</v>
      </c>
    </row>
    <row r="326" spans="1:7" hidden="1" x14ac:dyDescent="0.25">
      <c r="A326" s="14" t="s">
        <v>503</v>
      </c>
      <c r="B326" s="14" t="s">
        <v>24</v>
      </c>
      <c r="C326" s="14" t="s">
        <v>224</v>
      </c>
      <c r="D326" s="15">
        <v>71770</v>
      </c>
      <c r="E326" s="15">
        <v>1506267</v>
      </c>
      <c r="F326" s="16">
        <v>169828</v>
      </c>
      <c r="G326" s="17">
        <v>11.274761</v>
      </c>
    </row>
    <row r="327" spans="1:7" hidden="1" x14ac:dyDescent="0.25">
      <c r="A327" s="14" t="s">
        <v>504</v>
      </c>
      <c r="B327" s="14" t="s">
        <v>24</v>
      </c>
      <c r="C327" s="14" t="s">
        <v>222</v>
      </c>
      <c r="D327" s="15">
        <v>213636</v>
      </c>
      <c r="E327" s="15">
        <v>3809847</v>
      </c>
      <c r="F327" s="16">
        <v>391872.3</v>
      </c>
      <c r="G327" s="17">
        <v>10.285774999999999</v>
      </c>
    </row>
    <row r="328" spans="1:7" hidden="1" x14ac:dyDescent="0.25">
      <c r="A328" s="14" t="s">
        <v>342</v>
      </c>
      <c r="B328" s="14" t="s">
        <v>24</v>
      </c>
      <c r="C328" s="14" t="s">
        <v>333</v>
      </c>
      <c r="D328" s="15">
        <v>1</v>
      </c>
      <c r="E328" s="15">
        <v>73</v>
      </c>
      <c r="F328" s="16">
        <v>20.6</v>
      </c>
      <c r="G328" s="17">
        <v>28.219177999999999</v>
      </c>
    </row>
    <row r="329" spans="1:7" hidden="1" x14ac:dyDescent="0.25">
      <c r="A329" s="14" t="s">
        <v>505</v>
      </c>
      <c r="B329" s="14" t="s">
        <v>24</v>
      </c>
      <c r="C329" s="14" t="s">
        <v>224</v>
      </c>
      <c r="D329" s="15">
        <v>27644</v>
      </c>
      <c r="E329" s="15">
        <v>406223</v>
      </c>
      <c r="F329" s="16">
        <v>42633</v>
      </c>
      <c r="G329" s="17">
        <v>10.494973999999999</v>
      </c>
    </row>
    <row r="330" spans="1:7" hidden="1" x14ac:dyDescent="0.25">
      <c r="A330" s="14" t="s">
        <v>506</v>
      </c>
      <c r="B330" s="14" t="s">
        <v>24</v>
      </c>
      <c r="C330" s="14" t="s">
        <v>222</v>
      </c>
      <c r="D330" s="15">
        <v>10528</v>
      </c>
      <c r="E330" s="15">
        <v>158872</v>
      </c>
      <c r="F330" s="16">
        <v>19889.2</v>
      </c>
      <c r="G330" s="17">
        <v>12.519009</v>
      </c>
    </row>
    <row r="331" spans="1:7" hidden="1" x14ac:dyDescent="0.25">
      <c r="A331" s="14" t="s">
        <v>507</v>
      </c>
      <c r="B331" s="14" t="s">
        <v>24</v>
      </c>
      <c r="C331" s="14" t="s">
        <v>224</v>
      </c>
      <c r="D331" s="15">
        <v>237158</v>
      </c>
      <c r="E331" s="15">
        <v>6568222</v>
      </c>
      <c r="F331" s="16">
        <v>643520.80000000005</v>
      </c>
      <c r="G331" s="17">
        <v>9.7974885999999994</v>
      </c>
    </row>
    <row r="332" spans="1:7" hidden="1" x14ac:dyDescent="0.25">
      <c r="A332" s="14" t="s">
        <v>508</v>
      </c>
      <c r="B332" s="14" t="s">
        <v>24</v>
      </c>
      <c r="C332" s="14" t="s">
        <v>222</v>
      </c>
      <c r="D332" s="15">
        <v>41123</v>
      </c>
      <c r="E332" s="15">
        <v>736663</v>
      </c>
      <c r="F332" s="16">
        <v>90437.4</v>
      </c>
      <c r="G332" s="17">
        <v>12.276631</v>
      </c>
    </row>
    <row r="333" spans="1:7" hidden="1" x14ac:dyDescent="0.25">
      <c r="A333" s="14" t="s">
        <v>509</v>
      </c>
      <c r="B333" s="14" t="s">
        <v>24</v>
      </c>
      <c r="C333" s="14" t="s">
        <v>224</v>
      </c>
      <c r="D333" s="15">
        <v>1447</v>
      </c>
      <c r="E333" s="15">
        <v>1159767</v>
      </c>
      <c r="F333" s="16">
        <v>97629</v>
      </c>
      <c r="G333" s="17">
        <v>8.4179840000000006</v>
      </c>
    </row>
    <row r="334" spans="1:7" hidden="1" x14ac:dyDescent="0.25">
      <c r="A334" s="14" t="s">
        <v>349</v>
      </c>
      <c r="B334" s="14" t="s">
        <v>24</v>
      </c>
      <c r="C334" s="14" t="s">
        <v>333</v>
      </c>
      <c r="D334" s="15">
        <v>626</v>
      </c>
      <c r="E334" s="15">
        <v>5067</v>
      </c>
      <c r="F334" s="16">
        <v>431.1</v>
      </c>
      <c r="G334" s="17">
        <v>8.5079928999999996</v>
      </c>
    </row>
    <row r="335" spans="1:7" hidden="1" x14ac:dyDescent="0.25">
      <c r="A335" s="14" t="s">
        <v>510</v>
      </c>
      <c r="B335" s="14" t="s">
        <v>24</v>
      </c>
      <c r="C335" s="14" t="s">
        <v>222</v>
      </c>
      <c r="D335" s="15">
        <v>200526</v>
      </c>
      <c r="E335" s="15">
        <v>3232485</v>
      </c>
      <c r="F335" s="16">
        <v>360589</v>
      </c>
      <c r="G335" s="17">
        <v>11.155163999999999</v>
      </c>
    </row>
    <row r="336" spans="1:7" hidden="1" x14ac:dyDescent="0.25">
      <c r="A336" s="14" t="s">
        <v>352</v>
      </c>
      <c r="B336" s="14" t="s">
        <v>24</v>
      </c>
      <c r="C336" s="14" t="s">
        <v>333</v>
      </c>
      <c r="D336" s="15">
        <v>3</v>
      </c>
      <c r="E336" s="15">
        <v>439</v>
      </c>
      <c r="F336" s="16">
        <v>133.80000000000001</v>
      </c>
      <c r="G336" s="17">
        <v>30.478359999999999</v>
      </c>
    </row>
    <row r="337" spans="1:7" hidden="1" x14ac:dyDescent="0.25">
      <c r="A337" s="14" t="s">
        <v>511</v>
      </c>
      <c r="B337" s="14" t="s">
        <v>24</v>
      </c>
      <c r="C337" s="14" t="s">
        <v>222</v>
      </c>
      <c r="D337" s="15">
        <v>25932</v>
      </c>
      <c r="E337" s="15">
        <v>519391</v>
      </c>
      <c r="F337" s="16">
        <v>57504</v>
      </c>
      <c r="G337" s="17">
        <v>11.071427999999999</v>
      </c>
    </row>
    <row r="338" spans="1:7" hidden="1" x14ac:dyDescent="0.25">
      <c r="A338" s="14" t="s">
        <v>512</v>
      </c>
      <c r="B338" s="14" t="s">
        <v>24</v>
      </c>
      <c r="C338" s="14" t="s">
        <v>222</v>
      </c>
      <c r="D338" s="15">
        <v>53832</v>
      </c>
      <c r="E338" s="15">
        <v>937675</v>
      </c>
      <c r="F338" s="16">
        <v>114926</v>
      </c>
      <c r="G338" s="17">
        <v>12.256485</v>
      </c>
    </row>
    <row r="339" spans="1:7" hidden="1" x14ac:dyDescent="0.25">
      <c r="A339" s="14" t="s">
        <v>513</v>
      </c>
      <c r="B339" s="14" t="s">
        <v>24</v>
      </c>
      <c r="C339" s="14" t="s">
        <v>219</v>
      </c>
      <c r="D339" s="15">
        <v>744691</v>
      </c>
      <c r="E339" s="15">
        <v>19186517</v>
      </c>
      <c r="F339" s="16">
        <v>1932818.5</v>
      </c>
      <c r="G339" s="17">
        <v>10.073836999999999</v>
      </c>
    </row>
    <row r="340" spans="1:7" hidden="1" x14ac:dyDescent="0.25">
      <c r="A340" s="14" t="s">
        <v>357</v>
      </c>
      <c r="B340" s="14" t="s">
        <v>24</v>
      </c>
      <c r="C340" s="14" t="s">
        <v>333</v>
      </c>
      <c r="D340" s="15">
        <v>3</v>
      </c>
      <c r="E340" s="15">
        <v>648</v>
      </c>
      <c r="F340" s="16">
        <v>198</v>
      </c>
      <c r="G340" s="17">
        <v>30.555555999999999</v>
      </c>
    </row>
    <row r="341" spans="1:7" hidden="1" x14ac:dyDescent="0.25">
      <c r="A341" s="14" t="s">
        <v>446</v>
      </c>
      <c r="B341" s="14" t="s">
        <v>24</v>
      </c>
      <c r="C341" s="14" t="s">
        <v>222</v>
      </c>
      <c r="D341" s="15">
        <v>18212</v>
      </c>
      <c r="E341" s="15">
        <v>309798</v>
      </c>
      <c r="F341" s="16">
        <v>38082.5</v>
      </c>
      <c r="G341" s="17">
        <v>12.292687000000001</v>
      </c>
    </row>
    <row r="342" spans="1:7" hidden="1" x14ac:dyDescent="0.25">
      <c r="A342" s="14" t="s">
        <v>514</v>
      </c>
      <c r="B342" s="14" t="s">
        <v>24</v>
      </c>
      <c r="C342" s="14" t="s">
        <v>222</v>
      </c>
      <c r="D342" s="15">
        <v>28494</v>
      </c>
      <c r="E342" s="15">
        <v>482902</v>
      </c>
      <c r="F342" s="16">
        <v>56127</v>
      </c>
      <c r="G342" s="17">
        <v>11.622854999999999</v>
      </c>
    </row>
    <row r="343" spans="1:7" hidden="1" x14ac:dyDescent="0.25">
      <c r="A343" s="14" t="s">
        <v>515</v>
      </c>
      <c r="B343" s="14" t="s">
        <v>24</v>
      </c>
      <c r="C343" s="14" t="s">
        <v>222</v>
      </c>
      <c r="D343" s="15">
        <v>214244</v>
      </c>
      <c r="E343" s="15">
        <v>3835764</v>
      </c>
      <c r="F343" s="16">
        <v>408803.8</v>
      </c>
      <c r="G343" s="17">
        <v>10.657689</v>
      </c>
    </row>
    <row r="344" spans="1:7" hidden="1" x14ac:dyDescent="0.25">
      <c r="A344" s="14" t="s">
        <v>516</v>
      </c>
      <c r="B344" s="14" t="s">
        <v>27</v>
      </c>
      <c r="C344" s="14" t="s">
        <v>224</v>
      </c>
      <c r="D344" s="15">
        <v>37083</v>
      </c>
      <c r="E344" s="15">
        <v>876832</v>
      </c>
      <c r="F344" s="16">
        <v>95182</v>
      </c>
      <c r="G344" s="17">
        <v>10.855214999999999</v>
      </c>
    </row>
    <row r="345" spans="1:7" hidden="1" x14ac:dyDescent="0.25">
      <c r="A345" s="14" t="s">
        <v>517</v>
      </c>
      <c r="B345" s="14" t="s">
        <v>27</v>
      </c>
      <c r="C345" s="14" t="s">
        <v>222</v>
      </c>
      <c r="D345" s="15">
        <v>20630</v>
      </c>
      <c r="E345" s="15">
        <v>406461</v>
      </c>
      <c r="F345" s="16">
        <v>49254.9</v>
      </c>
      <c r="G345" s="17">
        <v>12.117989</v>
      </c>
    </row>
    <row r="346" spans="1:7" hidden="1" x14ac:dyDescent="0.25">
      <c r="A346" s="14" t="s">
        <v>518</v>
      </c>
      <c r="B346" s="14" t="s">
        <v>27</v>
      </c>
      <c r="C346" s="14" t="s">
        <v>222</v>
      </c>
      <c r="D346" s="15">
        <v>48382</v>
      </c>
      <c r="E346" s="15">
        <v>698503</v>
      </c>
      <c r="F346" s="16">
        <v>82368.800000000003</v>
      </c>
      <c r="G346" s="17">
        <v>11.79219</v>
      </c>
    </row>
    <row r="347" spans="1:7" hidden="1" x14ac:dyDescent="0.25">
      <c r="A347" s="14" t="s">
        <v>519</v>
      </c>
      <c r="B347" s="14" t="s">
        <v>27</v>
      </c>
      <c r="C347" s="14" t="s">
        <v>222</v>
      </c>
      <c r="D347" s="15">
        <v>34287</v>
      </c>
      <c r="E347" s="15">
        <v>431537</v>
      </c>
      <c r="F347" s="16">
        <v>56853</v>
      </c>
      <c r="G347" s="17">
        <v>13.174537000000001</v>
      </c>
    </row>
    <row r="348" spans="1:7" hidden="1" x14ac:dyDescent="0.25">
      <c r="A348" s="14" t="s">
        <v>520</v>
      </c>
      <c r="B348" s="14" t="s">
        <v>27</v>
      </c>
      <c r="C348" s="14" t="s">
        <v>222</v>
      </c>
      <c r="D348" s="15">
        <v>21447</v>
      </c>
      <c r="E348" s="15">
        <v>403415</v>
      </c>
      <c r="F348" s="16">
        <v>47525.4</v>
      </c>
      <c r="G348" s="17">
        <v>11.780772000000001</v>
      </c>
    </row>
    <row r="349" spans="1:7" hidden="1" x14ac:dyDescent="0.25">
      <c r="A349" s="14" t="s">
        <v>521</v>
      </c>
      <c r="B349" s="14" t="s">
        <v>27</v>
      </c>
      <c r="C349" s="14" t="s">
        <v>222</v>
      </c>
      <c r="D349" s="15">
        <v>50774</v>
      </c>
      <c r="E349" s="15">
        <v>1024485</v>
      </c>
      <c r="F349" s="16">
        <v>107793</v>
      </c>
      <c r="G349" s="17">
        <v>10.521677</v>
      </c>
    </row>
    <row r="350" spans="1:7" hidden="1" x14ac:dyDescent="0.25">
      <c r="A350" s="14" t="s">
        <v>522</v>
      </c>
      <c r="B350" s="14" t="s">
        <v>27</v>
      </c>
      <c r="C350" s="14" t="s">
        <v>222</v>
      </c>
      <c r="D350" s="15">
        <v>56234</v>
      </c>
      <c r="E350" s="15">
        <v>1181453</v>
      </c>
      <c r="F350" s="16">
        <v>105958</v>
      </c>
      <c r="G350" s="17">
        <v>8.9684481999999992</v>
      </c>
    </row>
    <row r="351" spans="1:7" hidden="1" x14ac:dyDescent="0.25">
      <c r="A351" s="14" t="s">
        <v>523</v>
      </c>
      <c r="B351" s="14" t="s">
        <v>27</v>
      </c>
      <c r="C351" s="14" t="s">
        <v>224</v>
      </c>
      <c r="D351" s="15">
        <v>6520</v>
      </c>
      <c r="E351" s="15">
        <v>95288</v>
      </c>
      <c r="F351" s="16">
        <v>13082.7</v>
      </c>
      <c r="G351" s="17">
        <v>13.729641000000001</v>
      </c>
    </row>
    <row r="352" spans="1:7" hidden="1" x14ac:dyDescent="0.25">
      <c r="A352" s="14" t="s">
        <v>524</v>
      </c>
      <c r="B352" s="14" t="s">
        <v>27</v>
      </c>
      <c r="C352" s="14" t="s">
        <v>224</v>
      </c>
      <c r="D352" s="15">
        <v>2628</v>
      </c>
      <c r="E352" s="15">
        <v>115802</v>
      </c>
      <c r="F352" s="16">
        <v>12952</v>
      </c>
      <c r="G352" s="17">
        <v>11.184608000000001</v>
      </c>
    </row>
    <row r="353" spans="1:7" hidden="1" x14ac:dyDescent="0.25">
      <c r="A353" s="14" t="s">
        <v>525</v>
      </c>
      <c r="B353" s="14" t="s">
        <v>27</v>
      </c>
      <c r="C353" s="14" t="s">
        <v>224</v>
      </c>
      <c r="D353" s="15">
        <v>3465</v>
      </c>
      <c r="E353" s="15">
        <v>200420</v>
      </c>
      <c r="F353" s="16">
        <v>20505</v>
      </c>
      <c r="G353" s="17">
        <v>10.231014999999999</v>
      </c>
    </row>
    <row r="354" spans="1:7" hidden="1" x14ac:dyDescent="0.25">
      <c r="A354" s="14" t="s">
        <v>526</v>
      </c>
      <c r="B354" s="14" t="s">
        <v>27</v>
      </c>
      <c r="C354" s="14" t="s">
        <v>224</v>
      </c>
      <c r="D354" s="15">
        <v>4461</v>
      </c>
      <c r="E354" s="15">
        <v>131428</v>
      </c>
      <c r="F354" s="16">
        <v>14938.5</v>
      </c>
      <c r="G354" s="17">
        <v>11.366299</v>
      </c>
    </row>
    <row r="355" spans="1:7" hidden="1" x14ac:dyDescent="0.25">
      <c r="A355" s="14" t="s">
        <v>527</v>
      </c>
      <c r="B355" s="14" t="s">
        <v>27</v>
      </c>
      <c r="C355" s="14" t="s">
        <v>224</v>
      </c>
      <c r="D355" s="15">
        <v>5368</v>
      </c>
      <c r="E355" s="15">
        <v>424495</v>
      </c>
      <c r="F355" s="16">
        <v>35694.699999999997</v>
      </c>
      <c r="G355" s="17">
        <v>8.4087444999999992</v>
      </c>
    </row>
    <row r="356" spans="1:7" hidden="1" x14ac:dyDescent="0.25">
      <c r="A356" s="14" t="s">
        <v>528</v>
      </c>
      <c r="B356" s="14" t="s">
        <v>27</v>
      </c>
      <c r="C356" s="14" t="s">
        <v>224</v>
      </c>
      <c r="D356" s="15">
        <v>2576</v>
      </c>
      <c r="E356" s="15">
        <v>146172</v>
      </c>
      <c r="F356" s="16">
        <v>13717.9</v>
      </c>
      <c r="G356" s="17">
        <v>9.3847658999999997</v>
      </c>
    </row>
    <row r="357" spans="1:7" hidden="1" x14ac:dyDescent="0.25">
      <c r="A357" s="14" t="s">
        <v>529</v>
      </c>
      <c r="B357" s="14" t="s">
        <v>27</v>
      </c>
      <c r="C357" s="14" t="s">
        <v>224</v>
      </c>
      <c r="D357" s="15">
        <v>7508</v>
      </c>
      <c r="E357" s="15">
        <v>561973</v>
      </c>
      <c r="F357" s="16">
        <v>44413</v>
      </c>
      <c r="G357" s="17">
        <v>7.9030487000000003</v>
      </c>
    </row>
    <row r="358" spans="1:7" hidden="1" x14ac:dyDescent="0.25">
      <c r="A358" s="14" t="s">
        <v>530</v>
      </c>
      <c r="B358" s="14" t="s">
        <v>27</v>
      </c>
      <c r="C358" s="14" t="s">
        <v>224</v>
      </c>
      <c r="D358" s="15">
        <v>10701</v>
      </c>
      <c r="E358" s="15">
        <v>186852</v>
      </c>
      <c r="F358" s="16">
        <v>20651</v>
      </c>
      <c r="G358" s="17">
        <v>11.052063</v>
      </c>
    </row>
    <row r="359" spans="1:7" hidden="1" x14ac:dyDescent="0.25">
      <c r="A359" s="14" t="s">
        <v>531</v>
      </c>
      <c r="B359" s="14" t="s">
        <v>27</v>
      </c>
      <c r="C359" s="14" t="s">
        <v>224</v>
      </c>
      <c r="D359" s="15">
        <v>975</v>
      </c>
      <c r="E359" s="15">
        <v>24972</v>
      </c>
      <c r="F359" s="16">
        <v>2737</v>
      </c>
      <c r="G359" s="17">
        <v>10.960276</v>
      </c>
    </row>
    <row r="360" spans="1:7" hidden="1" x14ac:dyDescent="0.25">
      <c r="A360" s="14" t="s">
        <v>532</v>
      </c>
      <c r="B360" s="14" t="s">
        <v>27</v>
      </c>
      <c r="C360" s="14" t="s">
        <v>224</v>
      </c>
      <c r="D360" s="15">
        <v>7571</v>
      </c>
      <c r="E360" s="15">
        <v>266461</v>
      </c>
      <c r="F360" s="16">
        <v>27978.5</v>
      </c>
      <c r="G360" s="17">
        <v>10.500036</v>
      </c>
    </row>
    <row r="361" spans="1:7" hidden="1" x14ac:dyDescent="0.25">
      <c r="A361" s="14" t="s">
        <v>533</v>
      </c>
      <c r="B361" s="14" t="s">
        <v>27</v>
      </c>
      <c r="C361" s="14" t="s">
        <v>224</v>
      </c>
      <c r="D361" s="15">
        <v>11773</v>
      </c>
      <c r="E361" s="15">
        <v>410670</v>
      </c>
      <c r="F361" s="16">
        <v>37651</v>
      </c>
      <c r="G361" s="17">
        <v>9.1681886000000006</v>
      </c>
    </row>
    <row r="362" spans="1:7" hidden="1" x14ac:dyDescent="0.25">
      <c r="A362" s="14" t="s">
        <v>534</v>
      </c>
      <c r="B362" s="14" t="s">
        <v>27</v>
      </c>
      <c r="C362" s="14" t="s">
        <v>224</v>
      </c>
      <c r="D362" s="15">
        <v>5868</v>
      </c>
      <c r="E362" s="15">
        <v>274935</v>
      </c>
      <c r="F362" s="16">
        <v>29119</v>
      </c>
      <c r="G362" s="17">
        <v>10.591231000000001</v>
      </c>
    </row>
    <row r="363" spans="1:7" hidden="1" x14ac:dyDescent="0.25">
      <c r="A363" s="14" t="s">
        <v>535</v>
      </c>
      <c r="B363" s="14" t="s">
        <v>27</v>
      </c>
      <c r="C363" s="14" t="s">
        <v>224</v>
      </c>
      <c r="D363" s="15">
        <v>15682</v>
      </c>
      <c r="E363" s="15">
        <v>362110</v>
      </c>
      <c r="F363" s="16">
        <v>44305.1</v>
      </c>
      <c r="G363" s="17">
        <v>12.23526</v>
      </c>
    </row>
    <row r="364" spans="1:7" hidden="1" x14ac:dyDescent="0.25">
      <c r="A364" s="14" t="s">
        <v>536</v>
      </c>
      <c r="B364" s="14" t="s">
        <v>27</v>
      </c>
      <c r="C364" s="14" t="s">
        <v>224</v>
      </c>
      <c r="D364" s="15">
        <v>4395</v>
      </c>
      <c r="E364" s="15">
        <v>127040</v>
      </c>
      <c r="F364" s="16">
        <v>14105</v>
      </c>
      <c r="G364" s="17">
        <v>11.102802000000001</v>
      </c>
    </row>
    <row r="365" spans="1:7" hidden="1" x14ac:dyDescent="0.25">
      <c r="A365" s="14" t="s">
        <v>537</v>
      </c>
      <c r="B365" s="14" t="s">
        <v>27</v>
      </c>
      <c r="C365" s="14" t="s">
        <v>224</v>
      </c>
      <c r="D365" s="15">
        <v>15019</v>
      </c>
      <c r="E365" s="15">
        <v>395249</v>
      </c>
      <c r="F365" s="16">
        <v>41079</v>
      </c>
      <c r="G365" s="17">
        <v>10.393195</v>
      </c>
    </row>
    <row r="366" spans="1:7" hidden="1" x14ac:dyDescent="0.25">
      <c r="A366" s="14" t="s">
        <v>538</v>
      </c>
      <c r="B366" s="14" t="s">
        <v>27</v>
      </c>
      <c r="C366" s="14" t="s">
        <v>224</v>
      </c>
      <c r="D366" s="15">
        <v>13145</v>
      </c>
      <c r="E366" s="15">
        <v>499502</v>
      </c>
      <c r="F366" s="16">
        <v>43936</v>
      </c>
      <c r="G366" s="17">
        <v>8.7959607999999996</v>
      </c>
    </row>
    <row r="367" spans="1:7" hidden="1" x14ac:dyDescent="0.25">
      <c r="A367" s="14" t="s">
        <v>539</v>
      </c>
      <c r="B367" s="14" t="s">
        <v>27</v>
      </c>
      <c r="C367" s="14" t="s">
        <v>224</v>
      </c>
      <c r="D367" s="15">
        <v>11259</v>
      </c>
      <c r="E367" s="15">
        <v>313756</v>
      </c>
      <c r="F367" s="16">
        <v>31869</v>
      </c>
      <c r="G367" s="17">
        <v>10.157256</v>
      </c>
    </row>
    <row r="368" spans="1:7" hidden="1" x14ac:dyDescent="0.25">
      <c r="A368" s="14" t="s">
        <v>540</v>
      </c>
      <c r="B368" s="14" t="s">
        <v>27</v>
      </c>
      <c r="C368" s="14" t="s">
        <v>224</v>
      </c>
      <c r="D368" s="15">
        <v>41413</v>
      </c>
      <c r="E368" s="15">
        <v>994682</v>
      </c>
      <c r="F368" s="16">
        <v>114450</v>
      </c>
      <c r="G368" s="17">
        <v>11.50619</v>
      </c>
    </row>
    <row r="369" spans="1:7" hidden="1" x14ac:dyDescent="0.25">
      <c r="A369" s="14" t="s">
        <v>541</v>
      </c>
      <c r="B369" s="14" t="s">
        <v>27</v>
      </c>
      <c r="C369" s="14" t="s">
        <v>224</v>
      </c>
      <c r="D369" s="15">
        <v>6286</v>
      </c>
      <c r="E369" s="15">
        <v>146195</v>
      </c>
      <c r="F369" s="16">
        <v>17808</v>
      </c>
      <c r="G369" s="17">
        <v>12.180991000000001</v>
      </c>
    </row>
    <row r="370" spans="1:7" hidden="1" x14ac:dyDescent="0.25">
      <c r="A370" s="14" t="s">
        <v>542</v>
      </c>
      <c r="B370" s="14" t="s">
        <v>27</v>
      </c>
      <c r="C370" s="14" t="s">
        <v>224</v>
      </c>
      <c r="D370" s="15">
        <v>6627</v>
      </c>
      <c r="E370" s="15">
        <v>175909</v>
      </c>
      <c r="F370" s="16">
        <v>22774.400000000001</v>
      </c>
      <c r="G370" s="17">
        <v>12.946694000000001</v>
      </c>
    </row>
    <row r="371" spans="1:7" hidden="1" x14ac:dyDescent="0.25">
      <c r="A371" s="14" t="s">
        <v>543</v>
      </c>
      <c r="B371" s="14" t="s">
        <v>27</v>
      </c>
      <c r="C371" s="14" t="s">
        <v>224</v>
      </c>
      <c r="D371" s="15">
        <v>5076</v>
      </c>
      <c r="E371" s="15">
        <v>112856</v>
      </c>
      <c r="F371" s="16">
        <v>12813</v>
      </c>
      <c r="G371" s="17">
        <v>11.353406</v>
      </c>
    </row>
    <row r="372" spans="1:7" hidden="1" x14ac:dyDescent="0.25">
      <c r="A372" s="14" t="s">
        <v>544</v>
      </c>
      <c r="B372" s="14" t="s">
        <v>27</v>
      </c>
      <c r="C372" s="14" t="s">
        <v>224</v>
      </c>
      <c r="D372" s="15">
        <v>2515</v>
      </c>
      <c r="E372" s="15">
        <v>716362</v>
      </c>
      <c r="F372" s="16">
        <v>28063</v>
      </c>
      <c r="G372" s="17">
        <v>3.9174327999999998</v>
      </c>
    </row>
    <row r="373" spans="1:7" hidden="1" x14ac:dyDescent="0.25">
      <c r="A373" s="14" t="s">
        <v>545</v>
      </c>
      <c r="B373" s="14" t="s">
        <v>27</v>
      </c>
      <c r="C373" s="14" t="s">
        <v>224</v>
      </c>
      <c r="D373" s="15">
        <v>5974</v>
      </c>
      <c r="E373" s="15">
        <v>123204</v>
      </c>
      <c r="F373" s="16">
        <v>12981.8</v>
      </c>
      <c r="G373" s="17">
        <v>10.536833</v>
      </c>
    </row>
    <row r="374" spans="1:7" hidden="1" x14ac:dyDescent="0.25">
      <c r="A374" s="14" t="s">
        <v>546</v>
      </c>
      <c r="B374" s="14" t="s">
        <v>27</v>
      </c>
      <c r="C374" s="14" t="s">
        <v>224</v>
      </c>
      <c r="D374" s="15">
        <v>15620</v>
      </c>
      <c r="E374" s="15">
        <v>480030</v>
      </c>
      <c r="F374" s="16">
        <v>54860</v>
      </c>
      <c r="G374" s="17">
        <v>11.428452</v>
      </c>
    </row>
    <row r="375" spans="1:7" hidden="1" x14ac:dyDescent="0.25">
      <c r="A375" s="14" t="s">
        <v>547</v>
      </c>
      <c r="B375" s="14" t="s">
        <v>27</v>
      </c>
      <c r="C375" s="14" t="s">
        <v>224</v>
      </c>
      <c r="D375" s="15">
        <v>2361</v>
      </c>
      <c r="E375" s="15">
        <v>91230</v>
      </c>
      <c r="F375" s="16">
        <v>10007</v>
      </c>
      <c r="G375" s="17">
        <v>10.96898</v>
      </c>
    </row>
    <row r="376" spans="1:7" hidden="1" x14ac:dyDescent="0.25">
      <c r="A376" s="14" t="s">
        <v>548</v>
      </c>
      <c r="B376" s="14" t="s">
        <v>27</v>
      </c>
      <c r="C376" s="14" t="s">
        <v>222</v>
      </c>
      <c r="D376" s="15">
        <v>18771</v>
      </c>
      <c r="E376" s="15">
        <v>486860</v>
      </c>
      <c r="F376" s="16">
        <v>56499</v>
      </c>
      <c r="G376" s="17">
        <v>11.604773</v>
      </c>
    </row>
    <row r="377" spans="1:7" hidden="1" x14ac:dyDescent="0.25">
      <c r="A377" s="14" t="s">
        <v>549</v>
      </c>
      <c r="B377" s="14" t="s">
        <v>27</v>
      </c>
      <c r="C377" s="14" t="s">
        <v>222</v>
      </c>
      <c r="D377" s="15">
        <v>206122</v>
      </c>
      <c r="E377" s="15">
        <v>3866234</v>
      </c>
      <c r="F377" s="16">
        <v>420036.4</v>
      </c>
      <c r="G377" s="17">
        <v>10.864226</v>
      </c>
    </row>
    <row r="378" spans="1:7" hidden="1" x14ac:dyDescent="0.25">
      <c r="A378" s="14" t="s">
        <v>550</v>
      </c>
      <c r="B378" s="14" t="s">
        <v>27</v>
      </c>
      <c r="C378" s="14" t="s">
        <v>222</v>
      </c>
      <c r="D378" s="15">
        <v>66354</v>
      </c>
      <c r="E378" s="15">
        <v>1198695</v>
      </c>
      <c r="F378" s="16">
        <v>122904.6</v>
      </c>
      <c r="G378" s="17">
        <v>10.2532</v>
      </c>
    </row>
    <row r="379" spans="1:7" hidden="1" x14ac:dyDescent="0.25">
      <c r="A379" s="14" t="s">
        <v>551</v>
      </c>
      <c r="B379" s="14" t="s">
        <v>27</v>
      </c>
      <c r="C379" s="14" t="s">
        <v>222</v>
      </c>
      <c r="D379" s="15">
        <v>79382</v>
      </c>
      <c r="E379" s="15">
        <v>1510244</v>
      </c>
      <c r="F379" s="16">
        <v>158379.9</v>
      </c>
      <c r="G379" s="17">
        <v>10.487041</v>
      </c>
    </row>
    <row r="380" spans="1:7" hidden="1" x14ac:dyDescent="0.25">
      <c r="A380" s="14" t="s">
        <v>552</v>
      </c>
      <c r="B380" s="14" t="s">
        <v>27</v>
      </c>
      <c r="C380" s="14" t="s">
        <v>326</v>
      </c>
      <c r="D380" s="15">
        <v>11948</v>
      </c>
      <c r="E380" s="15">
        <v>421176</v>
      </c>
      <c r="F380" s="16">
        <v>40630.6</v>
      </c>
      <c r="G380" s="17">
        <v>9.6469409000000006</v>
      </c>
    </row>
    <row r="381" spans="1:7" hidden="1" x14ac:dyDescent="0.25">
      <c r="A381" s="14" t="s">
        <v>553</v>
      </c>
      <c r="B381" s="14" t="s">
        <v>27</v>
      </c>
      <c r="C381" s="14" t="s">
        <v>224</v>
      </c>
      <c r="D381" s="15">
        <v>16802</v>
      </c>
      <c r="E381" s="15">
        <v>1679375</v>
      </c>
      <c r="F381" s="16">
        <v>115747</v>
      </c>
      <c r="G381" s="17">
        <v>6.8922664999999999</v>
      </c>
    </row>
    <row r="382" spans="1:7" hidden="1" x14ac:dyDescent="0.25">
      <c r="A382" s="14" t="s">
        <v>273</v>
      </c>
      <c r="B382" s="14" t="s">
        <v>27</v>
      </c>
      <c r="C382" s="14" t="s">
        <v>222</v>
      </c>
      <c r="D382" s="15">
        <v>34291</v>
      </c>
      <c r="E382" s="15">
        <v>658377</v>
      </c>
      <c r="F382" s="16">
        <v>80781.899999999994</v>
      </c>
      <c r="G382" s="17">
        <v>12.269855</v>
      </c>
    </row>
    <row r="383" spans="1:7" hidden="1" x14ac:dyDescent="0.25">
      <c r="A383" s="14" t="s">
        <v>554</v>
      </c>
      <c r="B383" s="14" t="s">
        <v>27</v>
      </c>
      <c r="C383" s="14" t="s">
        <v>222</v>
      </c>
      <c r="D383" s="15">
        <v>22900</v>
      </c>
      <c r="E383" s="15">
        <v>372254</v>
      </c>
      <c r="F383" s="16">
        <v>38750.199999999997</v>
      </c>
      <c r="G383" s="17">
        <v>10.409613</v>
      </c>
    </row>
    <row r="384" spans="1:7" hidden="1" x14ac:dyDescent="0.25">
      <c r="A384" s="14" t="s">
        <v>555</v>
      </c>
      <c r="B384" s="14" t="s">
        <v>27</v>
      </c>
      <c r="C384" s="14" t="s">
        <v>224</v>
      </c>
      <c r="D384" s="15">
        <v>5641</v>
      </c>
      <c r="E384" s="15">
        <v>174766</v>
      </c>
      <c r="F384" s="16">
        <v>21019</v>
      </c>
      <c r="G384" s="17">
        <v>12.026939</v>
      </c>
    </row>
    <row r="385" spans="1:7" hidden="1" x14ac:dyDescent="0.25">
      <c r="A385" s="14" t="s">
        <v>556</v>
      </c>
      <c r="B385" s="14" t="s">
        <v>27</v>
      </c>
      <c r="C385" s="14" t="s">
        <v>222</v>
      </c>
      <c r="D385" s="15">
        <v>85299</v>
      </c>
      <c r="E385" s="15">
        <v>1691329</v>
      </c>
      <c r="F385" s="16">
        <v>204888.7</v>
      </c>
      <c r="G385" s="17">
        <v>12.114065</v>
      </c>
    </row>
    <row r="386" spans="1:7" hidden="1" x14ac:dyDescent="0.25">
      <c r="A386" s="14" t="s">
        <v>557</v>
      </c>
      <c r="B386" s="14" t="s">
        <v>27</v>
      </c>
      <c r="C386" s="14" t="s">
        <v>224</v>
      </c>
      <c r="D386" s="15">
        <v>4623</v>
      </c>
      <c r="E386" s="15">
        <v>115998</v>
      </c>
      <c r="F386" s="16">
        <v>10377</v>
      </c>
      <c r="G386" s="17">
        <v>8.9458438999999998</v>
      </c>
    </row>
    <row r="387" spans="1:7" hidden="1" x14ac:dyDescent="0.25">
      <c r="A387" s="14" t="s">
        <v>558</v>
      </c>
      <c r="B387" s="14" t="s">
        <v>27</v>
      </c>
      <c r="C387" s="14" t="s">
        <v>219</v>
      </c>
      <c r="D387" s="15">
        <v>2501473</v>
      </c>
      <c r="E387" s="15">
        <v>82400878</v>
      </c>
      <c r="F387" s="16">
        <v>7737463.4000000004</v>
      </c>
      <c r="G387" s="17">
        <v>9.3900254000000007</v>
      </c>
    </row>
    <row r="388" spans="1:7" hidden="1" x14ac:dyDescent="0.25">
      <c r="A388" s="14" t="s">
        <v>559</v>
      </c>
      <c r="B388" s="14" t="s">
        <v>27</v>
      </c>
      <c r="C388" s="14" t="s">
        <v>222</v>
      </c>
      <c r="D388" s="15">
        <v>19767</v>
      </c>
      <c r="E388" s="15">
        <v>287124</v>
      </c>
      <c r="F388" s="16">
        <v>39768</v>
      </c>
      <c r="G388" s="17">
        <v>13.850462</v>
      </c>
    </row>
    <row r="389" spans="1:7" hidden="1" x14ac:dyDescent="0.25">
      <c r="A389" s="14" t="s">
        <v>560</v>
      </c>
      <c r="B389" s="14" t="s">
        <v>27</v>
      </c>
      <c r="C389" s="14" t="s">
        <v>222</v>
      </c>
      <c r="D389" s="15">
        <v>130295</v>
      </c>
      <c r="E389" s="15">
        <v>2666125</v>
      </c>
      <c r="F389" s="16">
        <v>253757</v>
      </c>
      <c r="G389" s="17">
        <v>9.5178208000000009</v>
      </c>
    </row>
    <row r="390" spans="1:7" hidden="1" x14ac:dyDescent="0.25">
      <c r="A390" s="14" t="s">
        <v>561</v>
      </c>
      <c r="B390" s="14" t="s">
        <v>27</v>
      </c>
      <c r="C390" s="14" t="s">
        <v>222</v>
      </c>
      <c r="D390" s="15">
        <v>34504</v>
      </c>
      <c r="E390" s="15">
        <v>491785</v>
      </c>
      <c r="F390" s="16">
        <v>63319</v>
      </c>
      <c r="G390" s="17">
        <v>12.875342</v>
      </c>
    </row>
    <row r="391" spans="1:7" hidden="1" x14ac:dyDescent="0.25">
      <c r="A391" s="14" t="s">
        <v>562</v>
      </c>
      <c r="B391" s="14" t="s">
        <v>27</v>
      </c>
      <c r="C391" s="14" t="s">
        <v>222</v>
      </c>
      <c r="D391" s="15">
        <v>36002</v>
      </c>
      <c r="E391" s="15">
        <v>546767</v>
      </c>
      <c r="F391" s="16">
        <v>69065</v>
      </c>
      <c r="G391" s="17">
        <v>12.631523</v>
      </c>
    </row>
    <row r="392" spans="1:7" hidden="1" x14ac:dyDescent="0.25">
      <c r="A392" s="14" t="s">
        <v>563</v>
      </c>
      <c r="B392" s="14" t="s">
        <v>27</v>
      </c>
      <c r="C392" s="14" t="s">
        <v>222</v>
      </c>
      <c r="D392" s="15">
        <v>394</v>
      </c>
      <c r="E392" s="15">
        <v>3004</v>
      </c>
      <c r="F392" s="16">
        <v>471</v>
      </c>
      <c r="G392" s="17">
        <v>15.679095</v>
      </c>
    </row>
    <row r="393" spans="1:7" hidden="1" x14ac:dyDescent="0.25">
      <c r="A393" s="14" t="s">
        <v>564</v>
      </c>
      <c r="B393" s="14" t="s">
        <v>27</v>
      </c>
      <c r="C393" s="14" t="s">
        <v>222</v>
      </c>
      <c r="D393" s="15">
        <v>12413</v>
      </c>
      <c r="E393" s="15">
        <v>188181</v>
      </c>
      <c r="F393" s="16">
        <v>26787.4</v>
      </c>
      <c r="G393" s="17">
        <v>14.234912</v>
      </c>
    </row>
    <row r="394" spans="1:7" hidden="1" x14ac:dyDescent="0.25">
      <c r="A394" s="14" t="s">
        <v>565</v>
      </c>
      <c r="B394" s="14" t="s">
        <v>27</v>
      </c>
      <c r="C394" s="14" t="s">
        <v>222</v>
      </c>
      <c r="D394" s="15">
        <v>225087</v>
      </c>
      <c r="E394" s="15">
        <v>5192316</v>
      </c>
      <c r="F394" s="16">
        <v>512576</v>
      </c>
      <c r="G394" s="17">
        <v>9.8718182999999993</v>
      </c>
    </row>
    <row r="395" spans="1:7" hidden="1" x14ac:dyDescent="0.25">
      <c r="A395" s="14" t="s">
        <v>566</v>
      </c>
      <c r="B395" s="14" t="s">
        <v>27</v>
      </c>
      <c r="C395" s="14" t="s">
        <v>222</v>
      </c>
      <c r="D395" s="15">
        <v>34114</v>
      </c>
      <c r="E395" s="15">
        <v>543219</v>
      </c>
      <c r="F395" s="16">
        <v>67017</v>
      </c>
      <c r="G395" s="17">
        <v>12.337013000000001</v>
      </c>
    </row>
    <row r="396" spans="1:7" hidden="1" x14ac:dyDescent="0.25">
      <c r="A396" s="14" t="s">
        <v>567</v>
      </c>
      <c r="B396" s="14" t="s">
        <v>27</v>
      </c>
      <c r="C396" s="14" t="s">
        <v>222</v>
      </c>
      <c r="D396" s="15">
        <v>11373</v>
      </c>
      <c r="E396" s="15">
        <v>179746</v>
      </c>
      <c r="F396" s="16">
        <v>22013.1</v>
      </c>
      <c r="G396" s="17">
        <v>12.246782</v>
      </c>
    </row>
    <row r="397" spans="1:7" hidden="1" x14ac:dyDescent="0.25">
      <c r="A397" s="14" t="s">
        <v>568</v>
      </c>
      <c r="B397" s="14" t="s">
        <v>27</v>
      </c>
      <c r="C397" s="14" t="s">
        <v>222</v>
      </c>
      <c r="D397" s="15">
        <v>8045</v>
      </c>
      <c r="E397" s="15">
        <v>134403</v>
      </c>
      <c r="F397" s="16">
        <v>18333</v>
      </c>
      <c r="G397" s="17">
        <v>13.640321</v>
      </c>
    </row>
    <row r="398" spans="1:7" hidden="1" x14ac:dyDescent="0.25">
      <c r="A398" s="14" t="s">
        <v>569</v>
      </c>
      <c r="B398" s="14" t="s">
        <v>27</v>
      </c>
      <c r="C398" s="14" t="s">
        <v>222</v>
      </c>
      <c r="D398" s="15">
        <v>25202</v>
      </c>
      <c r="E398" s="15">
        <v>432566</v>
      </c>
      <c r="F398" s="16">
        <v>59174.400000000001</v>
      </c>
      <c r="G398" s="17">
        <v>13.679855</v>
      </c>
    </row>
    <row r="399" spans="1:7" hidden="1" x14ac:dyDescent="0.25">
      <c r="A399" s="14" t="s">
        <v>570</v>
      </c>
      <c r="B399" s="14" t="s">
        <v>27</v>
      </c>
      <c r="C399" s="14" t="s">
        <v>224</v>
      </c>
      <c r="D399" s="15">
        <v>10023</v>
      </c>
      <c r="E399" s="15">
        <v>313410</v>
      </c>
      <c r="F399" s="16">
        <v>34213</v>
      </c>
      <c r="G399" s="17">
        <v>10.916372000000001</v>
      </c>
    </row>
    <row r="400" spans="1:7" hidden="1" x14ac:dyDescent="0.25">
      <c r="A400" s="14" t="s">
        <v>571</v>
      </c>
      <c r="B400" s="14" t="s">
        <v>27</v>
      </c>
      <c r="C400" s="14" t="s">
        <v>222</v>
      </c>
      <c r="D400" s="15">
        <v>99732</v>
      </c>
      <c r="E400" s="15">
        <v>2306810</v>
      </c>
      <c r="F400" s="16">
        <v>228717</v>
      </c>
      <c r="G400" s="17">
        <v>9.9148607999999996</v>
      </c>
    </row>
    <row r="401" spans="1:7" hidden="1" x14ac:dyDescent="0.25">
      <c r="A401" s="14" t="s">
        <v>572</v>
      </c>
      <c r="B401" s="14" t="s">
        <v>27</v>
      </c>
      <c r="C401" s="14" t="s">
        <v>222</v>
      </c>
      <c r="D401" s="15">
        <v>12157</v>
      </c>
      <c r="E401" s="15">
        <v>180691</v>
      </c>
      <c r="F401" s="16">
        <v>21345</v>
      </c>
      <c r="G401" s="17">
        <v>11.812984999999999</v>
      </c>
    </row>
    <row r="402" spans="1:7" hidden="1" x14ac:dyDescent="0.25">
      <c r="A402" s="14" t="s">
        <v>573</v>
      </c>
      <c r="B402" s="14" t="s">
        <v>27</v>
      </c>
      <c r="C402" s="14" t="s">
        <v>222</v>
      </c>
      <c r="D402" s="15">
        <v>12608</v>
      </c>
      <c r="E402" s="15">
        <v>261580</v>
      </c>
      <c r="F402" s="16">
        <v>28228.2</v>
      </c>
      <c r="G402" s="17">
        <v>10.791421</v>
      </c>
    </row>
    <row r="403" spans="1:7" hidden="1" x14ac:dyDescent="0.25">
      <c r="A403" s="14" t="s">
        <v>506</v>
      </c>
      <c r="B403" s="14" t="s">
        <v>27</v>
      </c>
      <c r="C403" s="14" t="s">
        <v>222</v>
      </c>
      <c r="D403" s="15">
        <v>26199</v>
      </c>
      <c r="E403" s="15">
        <v>384402</v>
      </c>
      <c r="F403" s="16">
        <v>48416.5</v>
      </c>
      <c r="G403" s="17">
        <v>12.595278</v>
      </c>
    </row>
    <row r="404" spans="1:7" hidden="1" x14ac:dyDescent="0.25">
      <c r="A404" s="14" t="s">
        <v>574</v>
      </c>
      <c r="B404" s="14" t="s">
        <v>27</v>
      </c>
      <c r="C404" s="14" t="s">
        <v>222</v>
      </c>
      <c r="D404" s="15">
        <v>16923</v>
      </c>
      <c r="E404" s="15">
        <v>262543</v>
      </c>
      <c r="F404" s="16">
        <v>33670</v>
      </c>
      <c r="G404" s="17">
        <v>12.824566000000001</v>
      </c>
    </row>
    <row r="405" spans="1:7" hidden="1" x14ac:dyDescent="0.25">
      <c r="A405" s="14" t="s">
        <v>575</v>
      </c>
      <c r="B405" s="14" t="s">
        <v>27</v>
      </c>
      <c r="C405" s="14" t="s">
        <v>222</v>
      </c>
      <c r="D405" s="15">
        <v>18382</v>
      </c>
      <c r="E405" s="15">
        <v>248511</v>
      </c>
      <c r="F405" s="16">
        <v>34754</v>
      </c>
      <c r="G405" s="17">
        <v>13.984894000000001</v>
      </c>
    </row>
    <row r="406" spans="1:7" hidden="1" x14ac:dyDescent="0.25">
      <c r="A406" s="14" t="s">
        <v>576</v>
      </c>
      <c r="B406" s="14" t="s">
        <v>27</v>
      </c>
      <c r="C406" s="14" t="s">
        <v>222</v>
      </c>
      <c r="D406" s="15">
        <v>55504</v>
      </c>
      <c r="E406" s="15">
        <v>1053174</v>
      </c>
      <c r="F406" s="16">
        <v>109170.2</v>
      </c>
      <c r="G406" s="17">
        <v>10.365826999999999</v>
      </c>
    </row>
    <row r="407" spans="1:7" hidden="1" x14ac:dyDescent="0.25">
      <c r="A407" s="14" t="s">
        <v>577</v>
      </c>
      <c r="B407" s="14" t="s">
        <v>27</v>
      </c>
      <c r="C407" s="14" t="s">
        <v>222</v>
      </c>
      <c r="D407" s="15">
        <v>176599</v>
      </c>
      <c r="E407" s="15">
        <v>3375948</v>
      </c>
      <c r="F407" s="16">
        <v>355047.2</v>
      </c>
      <c r="G407" s="17">
        <v>10.516963000000001</v>
      </c>
    </row>
    <row r="408" spans="1:7" hidden="1" x14ac:dyDescent="0.25">
      <c r="A408" s="14" t="s">
        <v>578</v>
      </c>
      <c r="B408" s="14" t="s">
        <v>27</v>
      </c>
      <c r="C408" s="14" t="s">
        <v>222</v>
      </c>
      <c r="D408" s="15">
        <v>8818</v>
      </c>
      <c r="E408" s="15">
        <v>173013</v>
      </c>
      <c r="F408" s="16">
        <v>20138.400000000001</v>
      </c>
      <c r="G408" s="17">
        <v>11.639818999999999</v>
      </c>
    </row>
    <row r="409" spans="1:7" hidden="1" x14ac:dyDescent="0.25">
      <c r="A409" s="14" t="s">
        <v>579</v>
      </c>
      <c r="B409" s="14" t="s">
        <v>27</v>
      </c>
      <c r="C409" s="14" t="s">
        <v>222</v>
      </c>
      <c r="D409" s="15">
        <v>97980</v>
      </c>
      <c r="E409" s="15">
        <v>1870027</v>
      </c>
      <c r="F409" s="16">
        <v>175769</v>
      </c>
      <c r="G409" s="17">
        <v>9.3992760999999998</v>
      </c>
    </row>
    <row r="410" spans="1:7" hidden="1" x14ac:dyDescent="0.25">
      <c r="A410" s="14" t="s">
        <v>580</v>
      </c>
      <c r="B410" s="14" t="s">
        <v>27</v>
      </c>
      <c r="C410" s="14" t="s">
        <v>222</v>
      </c>
      <c r="D410" s="15">
        <v>19197</v>
      </c>
      <c r="E410" s="15">
        <v>315047</v>
      </c>
      <c r="F410" s="16">
        <v>38707.5</v>
      </c>
      <c r="G410" s="17">
        <v>12.286262000000001</v>
      </c>
    </row>
    <row r="411" spans="1:7" hidden="1" x14ac:dyDescent="0.25">
      <c r="A411" s="14" t="s">
        <v>581</v>
      </c>
      <c r="B411" s="14" t="s">
        <v>27</v>
      </c>
      <c r="C411" s="14" t="s">
        <v>222</v>
      </c>
      <c r="D411" s="15">
        <v>20512</v>
      </c>
      <c r="E411" s="15">
        <v>344507</v>
      </c>
      <c r="F411" s="16">
        <v>45780</v>
      </c>
      <c r="G411" s="17">
        <v>13.288554</v>
      </c>
    </row>
    <row r="412" spans="1:7" hidden="1" x14ac:dyDescent="0.25">
      <c r="A412" s="14" t="s">
        <v>352</v>
      </c>
      <c r="B412" s="14" t="s">
        <v>27</v>
      </c>
      <c r="C412" s="14" t="s">
        <v>333</v>
      </c>
      <c r="D412" s="15">
        <v>2</v>
      </c>
      <c r="E412" s="15">
        <v>1412</v>
      </c>
      <c r="F412" s="16">
        <v>183.5</v>
      </c>
      <c r="G412" s="17">
        <v>12.995751</v>
      </c>
    </row>
    <row r="413" spans="1:7" hidden="1" x14ac:dyDescent="0.25">
      <c r="A413" s="14" t="s">
        <v>357</v>
      </c>
      <c r="B413" s="14" t="s">
        <v>27</v>
      </c>
      <c r="C413" s="14" t="s">
        <v>333</v>
      </c>
      <c r="D413" s="15">
        <v>5</v>
      </c>
      <c r="E413" s="15">
        <v>3344</v>
      </c>
      <c r="F413" s="16">
        <v>377</v>
      </c>
      <c r="G413" s="17">
        <v>11.273923</v>
      </c>
    </row>
    <row r="414" spans="1:7" hidden="1" x14ac:dyDescent="0.25">
      <c r="A414" s="14" t="s">
        <v>582</v>
      </c>
      <c r="B414" s="14" t="s">
        <v>27</v>
      </c>
      <c r="C414" s="14" t="s">
        <v>222</v>
      </c>
      <c r="D414" s="15">
        <v>15291</v>
      </c>
      <c r="E414" s="15">
        <v>214225</v>
      </c>
      <c r="F414" s="16">
        <v>31459</v>
      </c>
      <c r="G414" s="17">
        <v>14.685027</v>
      </c>
    </row>
    <row r="415" spans="1:7" hidden="1" x14ac:dyDescent="0.25">
      <c r="A415" s="14" t="s">
        <v>583</v>
      </c>
      <c r="B415" s="14" t="s">
        <v>27</v>
      </c>
      <c r="C415" s="14" t="s">
        <v>222</v>
      </c>
      <c r="D415" s="15">
        <v>21405</v>
      </c>
      <c r="E415" s="15">
        <v>352733</v>
      </c>
      <c r="F415" s="16">
        <v>40581.699999999997</v>
      </c>
      <c r="G415" s="17">
        <v>11.504934</v>
      </c>
    </row>
    <row r="416" spans="1:7" hidden="1" x14ac:dyDescent="0.25">
      <c r="A416" s="14" t="s">
        <v>584</v>
      </c>
      <c r="B416" s="14" t="s">
        <v>27</v>
      </c>
      <c r="C416" s="14" t="s">
        <v>222</v>
      </c>
      <c r="D416" s="15">
        <v>14285</v>
      </c>
      <c r="E416" s="15">
        <v>210943</v>
      </c>
      <c r="F416" s="16">
        <v>26448</v>
      </c>
      <c r="G416" s="17">
        <v>12.537984</v>
      </c>
    </row>
    <row r="417" spans="1:7" hidden="1" x14ac:dyDescent="0.25">
      <c r="A417" s="14" t="s">
        <v>585</v>
      </c>
      <c r="B417" s="14" t="s">
        <v>27</v>
      </c>
      <c r="C417" s="14" t="s">
        <v>222</v>
      </c>
      <c r="D417" s="15">
        <v>9102</v>
      </c>
      <c r="E417" s="15">
        <v>127448</v>
      </c>
      <c r="F417" s="16">
        <v>13861</v>
      </c>
      <c r="G417" s="17">
        <v>10.875807999999999</v>
      </c>
    </row>
    <row r="418" spans="1:7" hidden="1" x14ac:dyDescent="0.25">
      <c r="A418" s="14" t="s">
        <v>586</v>
      </c>
      <c r="B418" s="14" t="s">
        <v>27</v>
      </c>
      <c r="C418" s="14" t="s">
        <v>222</v>
      </c>
      <c r="D418" s="15">
        <v>127189</v>
      </c>
      <c r="E418" s="15">
        <v>2442111</v>
      </c>
      <c r="F418" s="16">
        <v>267369.59999999998</v>
      </c>
      <c r="G418" s="17">
        <v>10.948297999999999</v>
      </c>
    </row>
    <row r="419" spans="1:7" hidden="1" x14ac:dyDescent="0.25">
      <c r="A419" s="14" t="s">
        <v>587</v>
      </c>
      <c r="B419" s="14" t="s">
        <v>27</v>
      </c>
      <c r="C419" s="14" t="s">
        <v>222</v>
      </c>
      <c r="D419" s="15">
        <v>15469</v>
      </c>
      <c r="E419" s="15">
        <v>361368</v>
      </c>
      <c r="F419" s="16">
        <v>36529</v>
      </c>
      <c r="G419" s="17">
        <v>10.108532</v>
      </c>
    </row>
    <row r="420" spans="1:7" hidden="1" x14ac:dyDescent="0.25">
      <c r="A420" s="14" t="s">
        <v>341</v>
      </c>
      <c r="B420" s="14" t="s">
        <v>29</v>
      </c>
      <c r="C420" s="14" t="s">
        <v>333</v>
      </c>
      <c r="D420" s="15">
        <v>134</v>
      </c>
      <c r="E420" s="15">
        <v>972</v>
      </c>
      <c r="F420" s="16">
        <v>128</v>
      </c>
      <c r="G420" s="17">
        <v>13.168723999999999</v>
      </c>
    </row>
    <row r="421" spans="1:7" hidden="1" x14ac:dyDescent="0.25">
      <c r="A421" s="14" t="s">
        <v>588</v>
      </c>
      <c r="B421" s="14" t="s">
        <v>29</v>
      </c>
      <c r="C421" s="14" t="s">
        <v>219</v>
      </c>
      <c r="D421" s="15">
        <v>85391</v>
      </c>
      <c r="E421" s="15">
        <v>1046950</v>
      </c>
      <c r="F421" s="16">
        <v>331697.40000000002</v>
      </c>
      <c r="G421" s="17">
        <v>31.682258000000001</v>
      </c>
    </row>
    <row r="422" spans="1:7" hidden="1" x14ac:dyDescent="0.25">
      <c r="A422" s="14" t="s">
        <v>589</v>
      </c>
      <c r="B422" s="14" t="s">
        <v>29</v>
      </c>
      <c r="C422" s="14" t="s">
        <v>219</v>
      </c>
      <c r="D422" s="15">
        <v>304948</v>
      </c>
      <c r="E422" s="15">
        <v>6548697</v>
      </c>
      <c r="F422" s="16">
        <v>1592016</v>
      </c>
      <c r="G422" s="17">
        <v>24.310424000000001</v>
      </c>
    </row>
    <row r="423" spans="1:7" hidden="1" x14ac:dyDescent="0.25">
      <c r="A423" s="14" t="s">
        <v>590</v>
      </c>
      <c r="B423" s="14" t="s">
        <v>29</v>
      </c>
      <c r="C423" s="14" t="s">
        <v>222</v>
      </c>
      <c r="D423" s="15">
        <v>33586</v>
      </c>
      <c r="E423" s="15">
        <v>445098</v>
      </c>
      <c r="F423" s="16">
        <v>147375.79999999999</v>
      </c>
      <c r="G423" s="17">
        <v>33.110864999999997</v>
      </c>
    </row>
    <row r="424" spans="1:7" hidden="1" x14ac:dyDescent="0.25">
      <c r="A424" s="14" t="s">
        <v>342</v>
      </c>
      <c r="B424" s="14" t="s">
        <v>29</v>
      </c>
      <c r="C424" s="14" t="s">
        <v>333</v>
      </c>
      <c r="D424" s="15">
        <v>4</v>
      </c>
      <c r="E424" s="15">
        <v>471</v>
      </c>
      <c r="F424" s="16">
        <v>112.7</v>
      </c>
      <c r="G424" s="17">
        <v>23.927813</v>
      </c>
    </row>
    <row r="425" spans="1:7" hidden="1" x14ac:dyDescent="0.25">
      <c r="A425" s="14" t="s">
        <v>591</v>
      </c>
      <c r="B425" s="14" t="s">
        <v>29</v>
      </c>
      <c r="C425" s="14" t="s">
        <v>219</v>
      </c>
      <c r="D425" s="15">
        <v>71027</v>
      </c>
      <c r="E425" s="15">
        <v>1094786</v>
      </c>
      <c r="F425" s="16">
        <v>323881.59999999998</v>
      </c>
      <c r="G425" s="17">
        <v>29.584009999999999</v>
      </c>
    </row>
    <row r="426" spans="1:7" hidden="1" x14ac:dyDescent="0.25">
      <c r="A426" s="14" t="s">
        <v>349</v>
      </c>
      <c r="B426" s="14" t="s">
        <v>29</v>
      </c>
      <c r="C426" s="14" t="s">
        <v>333</v>
      </c>
      <c r="D426" s="15">
        <v>4273</v>
      </c>
      <c r="E426" s="15">
        <v>61652</v>
      </c>
      <c r="F426" s="16">
        <v>7728.9</v>
      </c>
      <c r="G426" s="17">
        <v>12.536333000000001</v>
      </c>
    </row>
    <row r="427" spans="1:7" hidden="1" x14ac:dyDescent="0.25">
      <c r="A427" s="14" t="s">
        <v>350</v>
      </c>
      <c r="B427" s="14" t="s">
        <v>29</v>
      </c>
      <c r="C427" s="14" t="s">
        <v>333</v>
      </c>
      <c r="D427" s="15">
        <v>174</v>
      </c>
      <c r="E427" s="15">
        <v>1997</v>
      </c>
      <c r="F427" s="16">
        <v>387</v>
      </c>
      <c r="G427" s="17">
        <v>19.379069000000001</v>
      </c>
    </row>
    <row r="428" spans="1:7" hidden="1" x14ac:dyDescent="0.25">
      <c r="A428" s="14" t="s">
        <v>352</v>
      </c>
      <c r="B428" s="14" t="s">
        <v>29</v>
      </c>
      <c r="C428" s="14" t="s">
        <v>333</v>
      </c>
      <c r="D428" s="15">
        <v>6</v>
      </c>
      <c r="E428" s="15">
        <v>1985</v>
      </c>
      <c r="F428" s="16">
        <v>437.9</v>
      </c>
      <c r="G428" s="17">
        <v>22.060452999999999</v>
      </c>
    </row>
    <row r="429" spans="1:7" hidden="1" x14ac:dyDescent="0.25">
      <c r="A429" s="14" t="s">
        <v>353</v>
      </c>
      <c r="B429" s="14" t="s">
        <v>29</v>
      </c>
      <c r="C429" s="14" t="s">
        <v>333</v>
      </c>
      <c r="D429" s="15">
        <v>180</v>
      </c>
      <c r="E429" s="15">
        <v>2081</v>
      </c>
      <c r="F429" s="16">
        <v>498.4</v>
      </c>
      <c r="G429" s="17">
        <v>23.950023999999999</v>
      </c>
    </row>
    <row r="430" spans="1:7" hidden="1" x14ac:dyDescent="0.25">
      <c r="A430" s="14" t="s">
        <v>354</v>
      </c>
      <c r="B430" s="14" t="s">
        <v>29</v>
      </c>
      <c r="C430" s="14" t="s">
        <v>333</v>
      </c>
      <c r="D430" s="15">
        <v>973</v>
      </c>
      <c r="E430" s="15">
        <v>9877</v>
      </c>
      <c r="F430" s="16">
        <v>2010.8</v>
      </c>
      <c r="G430" s="17">
        <v>20.358408000000001</v>
      </c>
    </row>
    <row r="431" spans="1:7" hidden="1" x14ac:dyDescent="0.25">
      <c r="A431" s="14" t="s">
        <v>355</v>
      </c>
      <c r="B431" s="14" t="s">
        <v>29</v>
      </c>
      <c r="C431" s="14" t="s">
        <v>333</v>
      </c>
      <c r="D431" s="15">
        <v>326</v>
      </c>
      <c r="E431" s="15">
        <v>3620</v>
      </c>
      <c r="F431" s="16">
        <v>760.9</v>
      </c>
      <c r="G431" s="17">
        <v>21.019337</v>
      </c>
    </row>
    <row r="432" spans="1:7" hidden="1" x14ac:dyDescent="0.25">
      <c r="A432" s="14" t="s">
        <v>356</v>
      </c>
      <c r="B432" s="14" t="s">
        <v>29</v>
      </c>
      <c r="C432" s="14" t="s">
        <v>333</v>
      </c>
      <c r="D432" s="15">
        <v>4220</v>
      </c>
      <c r="E432" s="15">
        <v>44094</v>
      </c>
      <c r="F432" s="16">
        <v>9079.5</v>
      </c>
      <c r="G432" s="17">
        <v>20.591237</v>
      </c>
    </row>
    <row r="433" spans="1:7" hidden="1" x14ac:dyDescent="0.25">
      <c r="A433" s="14" t="s">
        <v>357</v>
      </c>
      <c r="B433" s="14" t="s">
        <v>29</v>
      </c>
      <c r="C433" s="14" t="s">
        <v>333</v>
      </c>
      <c r="D433" s="15">
        <v>9</v>
      </c>
      <c r="E433" s="15">
        <v>758</v>
      </c>
      <c r="F433" s="16">
        <v>159</v>
      </c>
      <c r="G433" s="17">
        <v>20.976253</v>
      </c>
    </row>
    <row r="434" spans="1:7" hidden="1" x14ac:dyDescent="0.25">
      <c r="A434" s="14" t="s">
        <v>362</v>
      </c>
      <c r="B434" s="14" t="s">
        <v>29</v>
      </c>
      <c r="C434" s="14" t="s">
        <v>333</v>
      </c>
      <c r="D434" s="15">
        <v>4578</v>
      </c>
      <c r="E434" s="15">
        <v>39742</v>
      </c>
      <c r="F434" s="16">
        <v>8755.1</v>
      </c>
      <c r="G434" s="17">
        <v>22.029841999999999</v>
      </c>
    </row>
    <row r="435" spans="1:7" hidden="1" x14ac:dyDescent="0.25">
      <c r="A435" s="14" t="s">
        <v>592</v>
      </c>
      <c r="B435" s="14" t="s">
        <v>40</v>
      </c>
      <c r="C435" s="14" t="s">
        <v>222</v>
      </c>
      <c r="D435" s="15">
        <v>8878</v>
      </c>
      <c r="E435" s="15">
        <v>444616</v>
      </c>
      <c r="F435" s="16">
        <v>37215</v>
      </c>
      <c r="G435" s="17">
        <v>8.3701440999999992</v>
      </c>
    </row>
    <row r="436" spans="1:7" hidden="1" x14ac:dyDescent="0.25">
      <c r="A436" s="14" t="s">
        <v>593</v>
      </c>
      <c r="B436" s="14" t="s">
        <v>40</v>
      </c>
      <c r="C436" s="14" t="s">
        <v>222</v>
      </c>
      <c r="D436" s="15">
        <v>9971</v>
      </c>
      <c r="E436" s="15">
        <v>126114</v>
      </c>
      <c r="F436" s="16">
        <v>18427.599999999999</v>
      </c>
      <c r="G436" s="17">
        <v>14.611859000000001</v>
      </c>
    </row>
    <row r="437" spans="1:7" hidden="1" x14ac:dyDescent="0.25">
      <c r="A437" s="14" t="s">
        <v>594</v>
      </c>
      <c r="B437" s="14" t="s">
        <v>40</v>
      </c>
      <c r="C437" s="14" t="s">
        <v>219</v>
      </c>
      <c r="D437" s="15">
        <v>886</v>
      </c>
      <c r="E437" s="15">
        <v>99621</v>
      </c>
      <c r="F437" s="16">
        <v>7914</v>
      </c>
      <c r="G437" s="17">
        <v>7.9441081999999996</v>
      </c>
    </row>
    <row r="438" spans="1:7" hidden="1" x14ac:dyDescent="0.25">
      <c r="A438" s="14" t="s">
        <v>595</v>
      </c>
      <c r="B438" s="14" t="s">
        <v>40</v>
      </c>
      <c r="C438" s="14" t="s">
        <v>222</v>
      </c>
      <c r="D438" s="15">
        <v>1164</v>
      </c>
      <c r="E438" s="15">
        <v>16122</v>
      </c>
      <c r="F438" s="16">
        <v>2160</v>
      </c>
      <c r="G438" s="17">
        <v>13.397841</v>
      </c>
    </row>
    <row r="439" spans="1:7" hidden="1" x14ac:dyDescent="0.25">
      <c r="A439" s="14" t="s">
        <v>596</v>
      </c>
      <c r="B439" s="14" t="s">
        <v>40</v>
      </c>
      <c r="C439" s="14" t="s">
        <v>224</v>
      </c>
      <c r="D439" s="15">
        <v>4658</v>
      </c>
      <c r="E439" s="15">
        <v>108113</v>
      </c>
      <c r="F439" s="16">
        <v>8366</v>
      </c>
      <c r="G439" s="17">
        <v>7.7381998000000003</v>
      </c>
    </row>
    <row r="440" spans="1:7" hidden="1" x14ac:dyDescent="0.25">
      <c r="A440" s="14" t="s">
        <v>597</v>
      </c>
      <c r="B440" s="14" t="s">
        <v>40</v>
      </c>
      <c r="C440" s="14" t="s">
        <v>224</v>
      </c>
      <c r="D440" s="15">
        <v>11431</v>
      </c>
      <c r="E440" s="15">
        <v>838307</v>
      </c>
      <c r="F440" s="16">
        <v>57727.1</v>
      </c>
      <c r="G440" s="17">
        <v>6.8861527000000002</v>
      </c>
    </row>
    <row r="441" spans="1:7" hidden="1" x14ac:dyDescent="0.25">
      <c r="A441" s="14" t="s">
        <v>598</v>
      </c>
      <c r="B441" s="14" t="s">
        <v>40</v>
      </c>
      <c r="C441" s="14" t="s">
        <v>222</v>
      </c>
      <c r="D441" s="15">
        <v>5083</v>
      </c>
      <c r="E441" s="15">
        <v>203332</v>
      </c>
      <c r="F441" s="16">
        <v>22379.3</v>
      </c>
      <c r="G441" s="17">
        <v>11.006285</v>
      </c>
    </row>
    <row r="442" spans="1:7" hidden="1" x14ac:dyDescent="0.25">
      <c r="A442" s="14" t="s">
        <v>599</v>
      </c>
      <c r="B442" s="14" t="s">
        <v>40</v>
      </c>
      <c r="C442" s="14" t="s">
        <v>222</v>
      </c>
      <c r="D442" s="15">
        <v>1695</v>
      </c>
      <c r="E442" s="15">
        <v>34431</v>
      </c>
      <c r="F442" s="16">
        <v>4769</v>
      </c>
      <c r="G442" s="17">
        <v>13.85089</v>
      </c>
    </row>
    <row r="443" spans="1:7" hidden="1" x14ac:dyDescent="0.25">
      <c r="A443" s="14" t="s">
        <v>600</v>
      </c>
      <c r="B443" s="14" t="s">
        <v>40</v>
      </c>
      <c r="C443" s="14" t="s">
        <v>224</v>
      </c>
      <c r="D443" s="15">
        <v>19373</v>
      </c>
      <c r="E443" s="15">
        <v>482793</v>
      </c>
      <c r="F443" s="16">
        <v>38328.5</v>
      </c>
      <c r="G443" s="17">
        <v>7.9389095999999997</v>
      </c>
    </row>
    <row r="444" spans="1:7" hidden="1" x14ac:dyDescent="0.25">
      <c r="A444" s="14" t="s">
        <v>601</v>
      </c>
      <c r="B444" s="14" t="s">
        <v>40</v>
      </c>
      <c r="C444" s="14" t="s">
        <v>222</v>
      </c>
      <c r="D444" s="15">
        <v>5997</v>
      </c>
      <c r="E444" s="15">
        <v>89900</v>
      </c>
      <c r="F444" s="16">
        <v>10756</v>
      </c>
      <c r="G444" s="17">
        <v>11.964404999999999</v>
      </c>
    </row>
    <row r="445" spans="1:7" hidden="1" x14ac:dyDescent="0.25">
      <c r="A445" s="14" t="s">
        <v>602</v>
      </c>
      <c r="B445" s="14" t="s">
        <v>40</v>
      </c>
      <c r="C445" s="14" t="s">
        <v>224</v>
      </c>
      <c r="D445" s="15">
        <v>3730</v>
      </c>
      <c r="E445" s="15">
        <v>114097</v>
      </c>
      <c r="F445" s="16">
        <v>11375</v>
      </c>
      <c r="G445" s="17">
        <v>9.9695873000000006</v>
      </c>
    </row>
    <row r="446" spans="1:7" hidden="1" x14ac:dyDescent="0.25">
      <c r="A446" s="14" t="s">
        <v>603</v>
      </c>
      <c r="B446" s="14" t="s">
        <v>40</v>
      </c>
      <c r="C446" s="14" t="s">
        <v>224</v>
      </c>
      <c r="D446" s="15">
        <v>26437</v>
      </c>
      <c r="E446" s="15">
        <v>640964</v>
      </c>
      <c r="F446" s="16">
        <v>60180.3</v>
      </c>
      <c r="G446" s="17">
        <v>9.3890296000000006</v>
      </c>
    </row>
    <row r="447" spans="1:7" hidden="1" x14ac:dyDescent="0.25">
      <c r="A447" s="14" t="s">
        <v>604</v>
      </c>
      <c r="B447" s="14" t="s">
        <v>40</v>
      </c>
      <c r="C447" s="14" t="s">
        <v>224</v>
      </c>
      <c r="D447" s="15">
        <v>3292</v>
      </c>
      <c r="E447" s="15">
        <v>156817</v>
      </c>
      <c r="F447" s="16">
        <v>10612.6</v>
      </c>
      <c r="G447" s="17">
        <v>6.7675061000000003</v>
      </c>
    </row>
    <row r="448" spans="1:7" hidden="1" x14ac:dyDescent="0.25">
      <c r="A448" s="14" t="s">
        <v>605</v>
      </c>
      <c r="B448" s="14" t="s">
        <v>40</v>
      </c>
      <c r="C448" s="14" t="s">
        <v>224</v>
      </c>
      <c r="D448" s="15">
        <v>3271</v>
      </c>
      <c r="E448" s="15">
        <v>54537</v>
      </c>
      <c r="F448" s="16">
        <v>6430</v>
      </c>
      <c r="G448" s="17">
        <v>11.790160999999999</v>
      </c>
    </row>
    <row r="449" spans="1:7" hidden="1" x14ac:dyDescent="0.25">
      <c r="A449" s="14" t="s">
        <v>606</v>
      </c>
      <c r="B449" s="14" t="s">
        <v>40</v>
      </c>
      <c r="C449" s="14" t="s">
        <v>224</v>
      </c>
      <c r="D449" s="15">
        <v>2186</v>
      </c>
      <c r="E449" s="15">
        <v>60743</v>
      </c>
      <c r="F449" s="16">
        <v>5394</v>
      </c>
      <c r="G449" s="17">
        <v>8.8800355999999994</v>
      </c>
    </row>
    <row r="450" spans="1:7" hidden="1" x14ac:dyDescent="0.25">
      <c r="A450" s="14" t="s">
        <v>607</v>
      </c>
      <c r="B450" s="14" t="s">
        <v>40</v>
      </c>
      <c r="C450" s="14" t="s">
        <v>224</v>
      </c>
      <c r="D450" s="15">
        <v>523</v>
      </c>
      <c r="E450" s="15">
        <v>9355</v>
      </c>
      <c r="F450" s="16">
        <v>867.6</v>
      </c>
      <c r="G450" s="17">
        <v>9.2741848999999998</v>
      </c>
    </row>
    <row r="451" spans="1:7" hidden="1" x14ac:dyDescent="0.25">
      <c r="A451" s="14" t="s">
        <v>608</v>
      </c>
      <c r="B451" s="14" t="s">
        <v>40</v>
      </c>
      <c r="C451" s="14" t="s">
        <v>224</v>
      </c>
      <c r="D451" s="15">
        <v>1242</v>
      </c>
      <c r="E451" s="15">
        <v>44744</v>
      </c>
      <c r="F451" s="16">
        <v>4086.5</v>
      </c>
      <c r="G451" s="17">
        <v>9.1330680999999991</v>
      </c>
    </row>
    <row r="452" spans="1:7" hidden="1" x14ac:dyDescent="0.25">
      <c r="A452" s="14" t="s">
        <v>609</v>
      </c>
      <c r="B452" s="14" t="s">
        <v>40</v>
      </c>
      <c r="C452" s="14" t="s">
        <v>224</v>
      </c>
      <c r="D452" s="15">
        <v>1294</v>
      </c>
      <c r="E452" s="15">
        <v>25447</v>
      </c>
      <c r="F452" s="16">
        <v>2198</v>
      </c>
      <c r="G452" s="17">
        <v>8.6375603999999999</v>
      </c>
    </row>
    <row r="453" spans="1:7" hidden="1" x14ac:dyDescent="0.25">
      <c r="A453" s="14" t="s">
        <v>610</v>
      </c>
      <c r="B453" s="14" t="s">
        <v>40</v>
      </c>
      <c r="C453" s="14" t="s">
        <v>224</v>
      </c>
      <c r="D453" s="15">
        <v>374</v>
      </c>
      <c r="E453" s="15">
        <v>8852</v>
      </c>
      <c r="F453" s="16">
        <v>971.6</v>
      </c>
      <c r="G453" s="17">
        <v>10.976051</v>
      </c>
    </row>
    <row r="454" spans="1:7" hidden="1" x14ac:dyDescent="0.25">
      <c r="A454" s="14" t="s">
        <v>611</v>
      </c>
      <c r="B454" s="14" t="s">
        <v>40</v>
      </c>
      <c r="C454" s="14" t="s">
        <v>224</v>
      </c>
      <c r="D454" s="15">
        <v>3165</v>
      </c>
      <c r="E454" s="15">
        <v>75931</v>
      </c>
      <c r="F454" s="16">
        <v>8356.7999999999993</v>
      </c>
      <c r="G454" s="17">
        <v>11.005782</v>
      </c>
    </row>
    <row r="455" spans="1:7" hidden="1" x14ac:dyDescent="0.25">
      <c r="A455" s="14" t="s">
        <v>612</v>
      </c>
      <c r="B455" s="14" t="s">
        <v>40</v>
      </c>
      <c r="C455" s="14" t="s">
        <v>224</v>
      </c>
      <c r="D455" s="15">
        <v>1248</v>
      </c>
      <c r="E455" s="15">
        <v>23510</v>
      </c>
      <c r="F455" s="16">
        <v>2528.8000000000002</v>
      </c>
      <c r="G455" s="17">
        <v>10.756273999999999</v>
      </c>
    </row>
    <row r="456" spans="1:7" hidden="1" x14ac:dyDescent="0.25">
      <c r="A456" s="14" t="s">
        <v>613</v>
      </c>
      <c r="B456" s="14" t="s">
        <v>40</v>
      </c>
      <c r="C456" s="14" t="s">
        <v>224</v>
      </c>
      <c r="D456" s="15">
        <v>1092</v>
      </c>
      <c r="E456" s="15">
        <v>22170</v>
      </c>
      <c r="F456" s="16">
        <v>2279</v>
      </c>
      <c r="G456" s="17">
        <v>10.279657</v>
      </c>
    </row>
    <row r="457" spans="1:7" hidden="1" x14ac:dyDescent="0.25">
      <c r="A457" s="14" t="s">
        <v>614</v>
      </c>
      <c r="B457" s="14" t="s">
        <v>40</v>
      </c>
      <c r="C457" s="14" t="s">
        <v>224</v>
      </c>
      <c r="D457" s="15">
        <v>816</v>
      </c>
      <c r="E457" s="15">
        <v>24497</v>
      </c>
      <c r="F457" s="16">
        <v>2178</v>
      </c>
      <c r="G457" s="17">
        <v>8.8908845999999997</v>
      </c>
    </row>
    <row r="458" spans="1:7" hidden="1" x14ac:dyDescent="0.25">
      <c r="A458" s="14" t="s">
        <v>615</v>
      </c>
      <c r="B458" s="14" t="s">
        <v>40</v>
      </c>
      <c r="C458" s="14" t="s">
        <v>224</v>
      </c>
      <c r="D458" s="15">
        <v>751</v>
      </c>
      <c r="E458" s="15">
        <v>16157</v>
      </c>
      <c r="F458" s="16">
        <v>1537.6</v>
      </c>
      <c r="G458" s="17">
        <v>9.5166181999999999</v>
      </c>
    </row>
    <row r="459" spans="1:7" hidden="1" x14ac:dyDescent="0.25">
      <c r="A459" s="14" t="s">
        <v>616</v>
      </c>
      <c r="B459" s="14" t="s">
        <v>40</v>
      </c>
      <c r="C459" s="14" t="s">
        <v>224</v>
      </c>
      <c r="D459" s="15">
        <v>848</v>
      </c>
      <c r="E459" s="15">
        <v>36338</v>
      </c>
      <c r="F459" s="16">
        <v>2792</v>
      </c>
      <c r="G459" s="17">
        <v>7.6834167999999998</v>
      </c>
    </row>
    <row r="460" spans="1:7" hidden="1" x14ac:dyDescent="0.25">
      <c r="A460" s="14" t="s">
        <v>617</v>
      </c>
      <c r="B460" s="14" t="s">
        <v>40</v>
      </c>
      <c r="C460" s="14" t="s">
        <v>224</v>
      </c>
      <c r="D460" s="15">
        <v>3363</v>
      </c>
      <c r="E460" s="15">
        <v>68937</v>
      </c>
      <c r="F460" s="16">
        <v>8258.1</v>
      </c>
      <c r="G460" s="17">
        <v>11.979198</v>
      </c>
    </row>
    <row r="461" spans="1:7" hidden="1" x14ac:dyDescent="0.25">
      <c r="A461" s="14" t="s">
        <v>618</v>
      </c>
      <c r="B461" s="14" t="s">
        <v>40</v>
      </c>
      <c r="C461" s="14" t="s">
        <v>224</v>
      </c>
      <c r="D461" s="15">
        <v>1591</v>
      </c>
      <c r="E461" s="15">
        <v>29766</v>
      </c>
      <c r="F461" s="16">
        <v>3107</v>
      </c>
      <c r="G461" s="17">
        <v>10.438084</v>
      </c>
    </row>
    <row r="462" spans="1:7" hidden="1" x14ac:dyDescent="0.25">
      <c r="A462" s="14" t="s">
        <v>619</v>
      </c>
      <c r="B462" s="14" t="s">
        <v>40</v>
      </c>
      <c r="C462" s="14" t="s">
        <v>224</v>
      </c>
      <c r="D462" s="15">
        <v>956</v>
      </c>
      <c r="E462" s="15">
        <v>23073</v>
      </c>
      <c r="F462" s="16">
        <v>2191.9</v>
      </c>
      <c r="G462" s="17">
        <v>9.4998483</v>
      </c>
    </row>
    <row r="463" spans="1:7" hidden="1" x14ac:dyDescent="0.25">
      <c r="A463" s="14" t="s">
        <v>620</v>
      </c>
      <c r="B463" s="14" t="s">
        <v>40</v>
      </c>
      <c r="C463" s="14" t="s">
        <v>224</v>
      </c>
      <c r="D463" s="15">
        <v>4085</v>
      </c>
      <c r="E463" s="15">
        <v>69392</v>
      </c>
      <c r="F463" s="16">
        <v>8512.2999999999993</v>
      </c>
      <c r="G463" s="17">
        <v>12.266976</v>
      </c>
    </row>
    <row r="464" spans="1:7" hidden="1" x14ac:dyDescent="0.25">
      <c r="A464" s="14" t="s">
        <v>621</v>
      </c>
      <c r="B464" s="14" t="s">
        <v>40</v>
      </c>
      <c r="C464" s="14" t="s">
        <v>224</v>
      </c>
      <c r="D464" s="15">
        <v>2421</v>
      </c>
      <c r="E464" s="15">
        <v>56239</v>
      </c>
      <c r="F464" s="16">
        <v>4933</v>
      </c>
      <c r="G464" s="17">
        <v>8.7714931000000007</v>
      </c>
    </row>
    <row r="465" spans="1:7" hidden="1" x14ac:dyDescent="0.25">
      <c r="A465" s="14" t="s">
        <v>622</v>
      </c>
      <c r="B465" s="14" t="s">
        <v>40</v>
      </c>
      <c r="C465" s="14" t="s">
        <v>224</v>
      </c>
      <c r="D465" s="15">
        <v>1813</v>
      </c>
      <c r="E465" s="15">
        <v>29606</v>
      </c>
      <c r="F465" s="16">
        <v>2969.2</v>
      </c>
      <c r="G465" s="17">
        <v>10.029048</v>
      </c>
    </row>
    <row r="466" spans="1:7" hidden="1" x14ac:dyDescent="0.25">
      <c r="A466" s="14" t="s">
        <v>623</v>
      </c>
      <c r="B466" s="14" t="s">
        <v>40</v>
      </c>
      <c r="C466" s="14" t="s">
        <v>224</v>
      </c>
      <c r="D466" s="15">
        <v>2336</v>
      </c>
      <c r="E466" s="15">
        <v>84370</v>
      </c>
      <c r="F466" s="16">
        <v>7798</v>
      </c>
      <c r="G466" s="17">
        <v>9.2426218000000002</v>
      </c>
    </row>
    <row r="467" spans="1:7" hidden="1" x14ac:dyDescent="0.25">
      <c r="A467" s="14" t="s">
        <v>624</v>
      </c>
      <c r="B467" s="14" t="s">
        <v>40</v>
      </c>
      <c r="C467" s="14" t="s">
        <v>224</v>
      </c>
      <c r="D467" s="15">
        <v>2351</v>
      </c>
      <c r="E467" s="15">
        <v>51623</v>
      </c>
      <c r="F467" s="16">
        <v>4917.8</v>
      </c>
      <c r="G467" s="17">
        <v>9.5263738999999994</v>
      </c>
    </row>
    <row r="468" spans="1:7" hidden="1" x14ac:dyDescent="0.25">
      <c r="A468" s="14" t="s">
        <v>625</v>
      </c>
      <c r="B468" s="14" t="s">
        <v>40</v>
      </c>
      <c r="C468" s="14" t="s">
        <v>224</v>
      </c>
      <c r="D468" s="15">
        <v>4990</v>
      </c>
      <c r="E468" s="15">
        <v>186501</v>
      </c>
      <c r="F468" s="16">
        <v>17015.099999999999</v>
      </c>
      <c r="G468" s="17">
        <v>9.1233290999999994</v>
      </c>
    </row>
    <row r="469" spans="1:7" hidden="1" x14ac:dyDescent="0.25">
      <c r="A469" s="14" t="s">
        <v>626</v>
      </c>
      <c r="B469" s="14" t="s">
        <v>40</v>
      </c>
      <c r="C469" s="14" t="s">
        <v>224</v>
      </c>
      <c r="D469" s="15">
        <v>644</v>
      </c>
      <c r="E469" s="15">
        <v>7801</v>
      </c>
      <c r="F469" s="16">
        <v>1145.3</v>
      </c>
      <c r="G469" s="17">
        <v>14.681450999999999</v>
      </c>
    </row>
    <row r="470" spans="1:7" hidden="1" x14ac:dyDescent="0.25">
      <c r="A470" s="14" t="s">
        <v>627</v>
      </c>
      <c r="B470" s="14" t="s">
        <v>40</v>
      </c>
      <c r="C470" s="14" t="s">
        <v>224</v>
      </c>
      <c r="D470" s="15">
        <v>867</v>
      </c>
      <c r="E470" s="15">
        <v>16299</v>
      </c>
      <c r="F470" s="16">
        <v>1561</v>
      </c>
      <c r="G470" s="17">
        <v>9.5772747000000003</v>
      </c>
    </row>
    <row r="471" spans="1:7" hidden="1" x14ac:dyDescent="0.25">
      <c r="A471" s="14" t="s">
        <v>628</v>
      </c>
      <c r="B471" s="14" t="s">
        <v>40</v>
      </c>
      <c r="C471" s="14" t="s">
        <v>224</v>
      </c>
      <c r="D471" s="15">
        <v>715</v>
      </c>
      <c r="E471" s="15">
        <v>22172</v>
      </c>
      <c r="F471" s="16">
        <v>2067.1</v>
      </c>
      <c r="G471" s="17">
        <v>9.3230199999999996</v>
      </c>
    </row>
    <row r="472" spans="1:7" hidden="1" x14ac:dyDescent="0.25">
      <c r="A472" s="14" t="s">
        <v>629</v>
      </c>
      <c r="B472" s="14" t="s">
        <v>40</v>
      </c>
      <c r="C472" s="14" t="s">
        <v>224</v>
      </c>
      <c r="D472" s="15">
        <v>1725</v>
      </c>
      <c r="E472" s="15">
        <v>31466</v>
      </c>
      <c r="F472" s="16">
        <v>4814.8999999999996</v>
      </c>
      <c r="G472" s="17">
        <v>15.301913000000001</v>
      </c>
    </row>
    <row r="473" spans="1:7" hidden="1" x14ac:dyDescent="0.25">
      <c r="A473" s="14" t="s">
        <v>630</v>
      </c>
      <c r="B473" s="14" t="s">
        <v>40</v>
      </c>
      <c r="C473" s="14" t="s">
        <v>224</v>
      </c>
      <c r="D473" s="15">
        <v>1570</v>
      </c>
      <c r="E473" s="15">
        <v>32839</v>
      </c>
      <c r="F473" s="16">
        <v>2987</v>
      </c>
      <c r="G473" s="17">
        <v>9.0958921000000004</v>
      </c>
    </row>
    <row r="474" spans="1:7" hidden="1" x14ac:dyDescent="0.25">
      <c r="A474" s="14" t="s">
        <v>631</v>
      </c>
      <c r="B474" s="14" t="s">
        <v>40</v>
      </c>
      <c r="C474" s="14" t="s">
        <v>224</v>
      </c>
      <c r="D474" s="15">
        <v>2776</v>
      </c>
      <c r="E474" s="15">
        <v>121575</v>
      </c>
      <c r="F474" s="16">
        <v>10011</v>
      </c>
      <c r="G474" s="17">
        <v>8.2344232000000002</v>
      </c>
    </row>
    <row r="475" spans="1:7" hidden="1" x14ac:dyDescent="0.25">
      <c r="A475" s="14" t="s">
        <v>632</v>
      </c>
      <c r="B475" s="14" t="s">
        <v>40</v>
      </c>
      <c r="C475" s="14" t="s">
        <v>224</v>
      </c>
      <c r="D475" s="15">
        <v>6365</v>
      </c>
      <c r="E475" s="15">
        <v>143272</v>
      </c>
      <c r="F475" s="16">
        <v>12425</v>
      </c>
      <c r="G475" s="17">
        <v>8.6723155999999992</v>
      </c>
    </row>
    <row r="476" spans="1:7" hidden="1" x14ac:dyDescent="0.25">
      <c r="A476" s="14" t="s">
        <v>633</v>
      </c>
      <c r="B476" s="14" t="s">
        <v>40</v>
      </c>
      <c r="C476" s="14" t="s">
        <v>224</v>
      </c>
      <c r="D476" s="15">
        <v>1943</v>
      </c>
      <c r="E476" s="15">
        <v>57111</v>
      </c>
      <c r="F476" s="16">
        <v>5268.3</v>
      </c>
      <c r="G476" s="17">
        <v>9.2246678000000006</v>
      </c>
    </row>
    <row r="477" spans="1:7" hidden="1" x14ac:dyDescent="0.25">
      <c r="A477" s="14" t="s">
        <v>634</v>
      </c>
      <c r="B477" s="14" t="s">
        <v>40</v>
      </c>
      <c r="C477" s="14" t="s">
        <v>224</v>
      </c>
      <c r="D477" s="15">
        <v>1787</v>
      </c>
      <c r="E477" s="15">
        <v>31417</v>
      </c>
      <c r="F477" s="16">
        <v>3158</v>
      </c>
      <c r="G477" s="17">
        <v>10.051883</v>
      </c>
    </row>
    <row r="478" spans="1:7" hidden="1" x14ac:dyDescent="0.25">
      <c r="A478" s="14" t="s">
        <v>635</v>
      </c>
      <c r="B478" s="14" t="s">
        <v>40</v>
      </c>
      <c r="C478" s="14" t="s">
        <v>224</v>
      </c>
      <c r="D478" s="15">
        <v>2507</v>
      </c>
      <c r="E478" s="15">
        <v>38112</v>
      </c>
      <c r="F478" s="16">
        <v>4283</v>
      </c>
      <c r="G478" s="17">
        <v>11.23793</v>
      </c>
    </row>
    <row r="479" spans="1:7" hidden="1" x14ac:dyDescent="0.25">
      <c r="A479" s="14" t="s">
        <v>636</v>
      </c>
      <c r="B479" s="14" t="s">
        <v>40</v>
      </c>
      <c r="C479" s="14" t="s">
        <v>224</v>
      </c>
      <c r="D479" s="15">
        <v>4409</v>
      </c>
      <c r="E479" s="15">
        <v>96311</v>
      </c>
      <c r="F479" s="16">
        <v>10043</v>
      </c>
      <c r="G479" s="17">
        <v>10.427676999999999</v>
      </c>
    </row>
    <row r="480" spans="1:7" hidden="1" x14ac:dyDescent="0.25">
      <c r="A480" s="14" t="s">
        <v>637</v>
      </c>
      <c r="B480" s="14" t="s">
        <v>40</v>
      </c>
      <c r="C480" s="14" t="s">
        <v>224</v>
      </c>
      <c r="D480" s="15">
        <v>1571</v>
      </c>
      <c r="E480" s="15">
        <v>50596</v>
      </c>
      <c r="F480" s="16">
        <v>5049</v>
      </c>
      <c r="G480" s="17">
        <v>9.9790496999999991</v>
      </c>
    </row>
    <row r="481" spans="1:7" hidden="1" x14ac:dyDescent="0.25">
      <c r="A481" s="14" t="s">
        <v>638</v>
      </c>
      <c r="B481" s="14" t="s">
        <v>40</v>
      </c>
      <c r="C481" s="14" t="s">
        <v>224</v>
      </c>
      <c r="D481" s="15">
        <v>1527</v>
      </c>
      <c r="E481" s="15">
        <v>23339</v>
      </c>
      <c r="F481" s="16">
        <v>2484.8000000000002</v>
      </c>
      <c r="G481" s="17">
        <v>10.646557</v>
      </c>
    </row>
    <row r="482" spans="1:7" hidden="1" x14ac:dyDescent="0.25">
      <c r="A482" s="14" t="s">
        <v>639</v>
      </c>
      <c r="B482" s="14" t="s">
        <v>40</v>
      </c>
      <c r="C482" s="14" t="s">
        <v>224</v>
      </c>
      <c r="D482" s="15">
        <v>2663</v>
      </c>
      <c r="E482" s="15">
        <v>47136</v>
      </c>
      <c r="F482" s="16">
        <v>5307</v>
      </c>
      <c r="G482" s="17">
        <v>11.25891</v>
      </c>
    </row>
    <row r="483" spans="1:7" hidden="1" x14ac:dyDescent="0.25">
      <c r="A483" s="14" t="s">
        <v>640</v>
      </c>
      <c r="B483" s="14" t="s">
        <v>40</v>
      </c>
      <c r="C483" s="14" t="s">
        <v>222</v>
      </c>
      <c r="D483" s="15">
        <v>5335</v>
      </c>
      <c r="E483" s="15">
        <v>99620</v>
      </c>
      <c r="F483" s="16">
        <v>11978.5</v>
      </c>
      <c r="G483" s="17">
        <v>12.024191999999999</v>
      </c>
    </row>
    <row r="484" spans="1:7" hidden="1" x14ac:dyDescent="0.25">
      <c r="A484" s="14" t="s">
        <v>641</v>
      </c>
      <c r="B484" s="14" t="s">
        <v>40</v>
      </c>
      <c r="C484" s="14" t="s">
        <v>222</v>
      </c>
      <c r="D484" s="15">
        <v>6530</v>
      </c>
      <c r="E484" s="15">
        <v>132559</v>
      </c>
      <c r="F484" s="16">
        <v>17000</v>
      </c>
      <c r="G484" s="17">
        <v>12.824477999999999</v>
      </c>
    </row>
    <row r="485" spans="1:7" hidden="1" x14ac:dyDescent="0.25">
      <c r="A485" s="14" t="s">
        <v>642</v>
      </c>
      <c r="B485" s="14" t="s">
        <v>40</v>
      </c>
      <c r="C485" s="14" t="s">
        <v>222</v>
      </c>
      <c r="D485" s="15">
        <v>8772</v>
      </c>
      <c r="E485" s="15">
        <v>207928</v>
      </c>
      <c r="F485" s="16">
        <v>22060</v>
      </c>
      <c r="G485" s="17">
        <v>10.609442</v>
      </c>
    </row>
    <row r="486" spans="1:7" hidden="1" x14ac:dyDescent="0.25">
      <c r="A486" s="14" t="s">
        <v>643</v>
      </c>
      <c r="B486" s="14" t="s">
        <v>40</v>
      </c>
      <c r="C486" s="14" t="s">
        <v>222</v>
      </c>
      <c r="D486" s="15">
        <v>23662</v>
      </c>
      <c r="E486" s="15">
        <v>602702</v>
      </c>
      <c r="F486" s="16">
        <v>60862.9</v>
      </c>
      <c r="G486" s="17">
        <v>10.09834</v>
      </c>
    </row>
    <row r="487" spans="1:7" hidden="1" x14ac:dyDescent="0.25">
      <c r="A487" s="14" t="s">
        <v>644</v>
      </c>
      <c r="B487" s="14" t="s">
        <v>40</v>
      </c>
      <c r="C487" s="14" t="s">
        <v>224</v>
      </c>
      <c r="D487" s="15">
        <v>2639</v>
      </c>
      <c r="E487" s="15">
        <v>39360</v>
      </c>
      <c r="F487" s="16">
        <v>2977</v>
      </c>
      <c r="G487" s="17">
        <v>7.5635162999999999</v>
      </c>
    </row>
    <row r="488" spans="1:7" hidden="1" x14ac:dyDescent="0.25">
      <c r="A488" s="14" t="s">
        <v>645</v>
      </c>
      <c r="B488" s="14" t="s">
        <v>40</v>
      </c>
      <c r="C488" s="14" t="s">
        <v>222</v>
      </c>
      <c r="D488" s="15">
        <v>628</v>
      </c>
      <c r="E488" s="15">
        <v>17136</v>
      </c>
      <c r="F488" s="16">
        <v>2223</v>
      </c>
      <c r="G488" s="17">
        <v>12.972689000000001</v>
      </c>
    </row>
    <row r="489" spans="1:7" hidden="1" x14ac:dyDescent="0.25">
      <c r="A489" s="14" t="s">
        <v>646</v>
      </c>
      <c r="B489" s="14" t="s">
        <v>40</v>
      </c>
      <c r="C489" s="14" t="s">
        <v>222</v>
      </c>
      <c r="D489" s="15">
        <v>4786</v>
      </c>
      <c r="E489" s="15">
        <v>119937</v>
      </c>
      <c r="F489" s="16">
        <v>12626.5</v>
      </c>
      <c r="G489" s="17">
        <v>10.527609999999999</v>
      </c>
    </row>
    <row r="490" spans="1:7" hidden="1" x14ac:dyDescent="0.25">
      <c r="A490" s="14" t="s">
        <v>647</v>
      </c>
      <c r="B490" s="14" t="s">
        <v>40</v>
      </c>
      <c r="C490" s="14" t="s">
        <v>222</v>
      </c>
      <c r="D490" s="15">
        <v>63</v>
      </c>
      <c r="E490" s="15">
        <v>1183</v>
      </c>
      <c r="F490" s="16">
        <v>128.1</v>
      </c>
      <c r="G490" s="17">
        <v>10.828402000000001</v>
      </c>
    </row>
    <row r="491" spans="1:7" hidden="1" x14ac:dyDescent="0.25">
      <c r="A491" s="14" t="s">
        <v>648</v>
      </c>
      <c r="B491" s="14" t="s">
        <v>40</v>
      </c>
      <c r="C491" s="14" t="s">
        <v>222</v>
      </c>
      <c r="D491" s="15">
        <v>1927</v>
      </c>
      <c r="E491" s="15">
        <v>61497</v>
      </c>
      <c r="F491" s="16">
        <v>7274.5</v>
      </c>
      <c r="G491" s="17">
        <v>11.829032</v>
      </c>
    </row>
    <row r="492" spans="1:7" hidden="1" x14ac:dyDescent="0.25">
      <c r="A492" s="14" t="s">
        <v>649</v>
      </c>
      <c r="B492" s="14" t="s">
        <v>40</v>
      </c>
      <c r="C492" s="14" t="s">
        <v>222</v>
      </c>
      <c r="D492" s="15">
        <v>6</v>
      </c>
      <c r="E492" s="15">
        <v>95</v>
      </c>
      <c r="F492" s="16">
        <v>13</v>
      </c>
      <c r="G492" s="17">
        <v>13.684210999999999</v>
      </c>
    </row>
    <row r="493" spans="1:7" hidden="1" x14ac:dyDescent="0.25">
      <c r="A493" s="14" t="s">
        <v>650</v>
      </c>
      <c r="B493" s="14" t="s">
        <v>40</v>
      </c>
      <c r="C493" s="14" t="s">
        <v>224</v>
      </c>
      <c r="D493" s="15">
        <v>1521</v>
      </c>
      <c r="E493" s="15">
        <v>25162</v>
      </c>
      <c r="F493" s="16">
        <v>2408</v>
      </c>
      <c r="G493" s="17">
        <v>9.5699865000000006</v>
      </c>
    </row>
    <row r="494" spans="1:7" hidden="1" x14ac:dyDescent="0.25">
      <c r="A494" s="14" t="s">
        <v>651</v>
      </c>
      <c r="B494" s="14" t="s">
        <v>40</v>
      </c>
      <c r="C494" s="14" t="s">
        <v>222</v>
      </c>
      <c r="D494" s="15">
        <v>2252</v>
      </c>
      <c r="E494" s="15">
        <v>57983</v>
      </c>
      <c r="F494" s="16">
        <v>6913</v>
      </c>
      <c r="G494" s="17">
        <v>11.922459999999999</v>
      </c>
    </row>
    <row r="495" spans="1:7" hidden="1" x14ac:dyDescent="0.25">
      <c r="A495" s="14" t="s">
        <v>652</v>
      </c>
      <c r="B495" s="14" t="s">
        <v>40</v>
      </c>
      <c r="C495" s="14" t="s">
        <v>222</v>
      </c>
      <c r="D495" s="15">
        <v>236</v>
      </c>
      <c r="E495" s="15">
        <v>3018</v>
      </c>
      <c r="F495" s="16">
        <v>377.4</v>
      </c>
      <c r="G495" s="17">
        <v>12.50497</v>
      </c>
    </row>
    <row r="496" spans="1:7" hidden="1" x14ac:dyDescent="0.25">
      <c r="A496" s="14" t="s">
        <v>653</v>
      </c>
      <c r="B496" s="14" t="s">
        <v>40</v>
      </c>
      <c r="C496" s="14" t="s">
        <v>222</v>
      </c>
      <c r="D496" s="15">
        <v>4647</v>
      </c>
      <c r="E496" s="15">
        <v>162245</v>
      </c>
      <c r="F496" s="16">
        <v>13368.9</v>
      </c>
      <c r="G496" s="17">
        <v>8.2399457999999992</v>
      </c>
    </row>
    <row r="497" spans="1:7" hidden="1" x14ac:dyDescent="0.25">
      <c r="A497" s="14" t="s">
        <v>654</v>
      </c>
      <c r="B497" s="14" t="s">
        <v>40</v>
      </c>
      <c r="C497" s="14" t="s">
        <v>224</v>
      </c>
      <c r="D497" s="15">
        <v>2771</v>
      </c>
      <c r="E497" s="15">
        <v>54313</v>
      </c>
      <c r="F497" s="16">
        <v>5756</v>
      </c>
      <c r="G497" s="17">
        <v>10.597830999999999</v>
      </c>
    </row>
    <row r="498" spans="1:7" hidden="1" x14ac:dyDescent="0.25">
      <c r="A498" s="14" t="s">
        <v>655</v>
      </c>
      <c r="B498" s="14" t="s">
        <v>40</v>
      </c>
      <c r="C498" s="14" t="s">
        <v>222</v>
      </c>
      <c r="D498" s="15">
        <v>3752</v>
      </c>
      <c r="E498" s="15">
        <v>98722</v>
      </c>
      <c r="F498" s="16">
        <v>11145</v>
      </c>
      <c r="G498" s="17">
        <v>11.289277</v>
      </c>
    </row>
    <row r="499" spans="1:7" hidden="1" x14ac:dyDescent="0.25">
      <c r="A499" s="14" t="s">
        <v>656</v>
      </c>
      <c r="B499" s="14" t="s">
        <v>40</v>
      </c>
      <c r="C499" s="14" t="s">
        <v>222</v>
      </c>
      <c r="D499" s="15">
        <v>5187</v>
      </c>
      <c r="E499" s="15">
        <v>313099</v>
      </c>
      <c r="F499" s="16">
        <v>27895.1</v>
      </c>
      <c r="G499" s="17">
        <v>8.9093544999999992</v>
      </c>
    </row>
    <row r="500" spans="1:7" hidden="1" x14ac:dyDescent="0.25">
      <c r="A500" s="14" t="s">
        <v>657</v>
      </c>
      <c r="B500" s="14" t="s">
        <v>40</v>
      </c>
      <c r="C500" s="14" t="s">
        <v>224</v>
      </c>
      <c r="D500" s="15">
        <v>8014</v>
      </c>
      <c r="E500" s="15">
        <v>124408</v>
      </c>
      <c r="F500" s="16">
        <v>13511</v>
      </c>
      <c r="G500" s="17">
        <v>10.860234</v>
      </c>
    </row>
    <row r="501" spans="1:7" hidden="1" x14ac:dyDescent="0.25">
      <c r="A501" s="14" t="s">
        <v>658</v>
      </c>
      <c r="B501" s="14" t="s">
        <v>40</v>
      </c>
      <c r="C501" s="14" t="s">
        <v>219</v>
      </c>
      <c r="D501" s="15">
        <v>489605</v>
      </c>
      <c r="E501" s="15">
        <v>14393847</v>
      </c>
      <c r="F501" s="16">
        <v>1459624</v>
      </c>
      <c r="G501" s="17">
        <v>10.140611</v>
      </c>
    </row>
    <row r="502" spans="1:7" hidden="1" x14ac:dyDescent="0.25">
      <c r="A502" s="14" t="s">
        <v>659</v>
      </c>
      <c r="B502" s="14" t="s">
        <v>40</v>
      </c>
      <c r="C502" s="14" t="s">
        <v>222</v>
      </c>
      <c r="D502" s="15">
        <v>12660</v>
      </c>
      <c r="E502" s="15">
        <v>590437</v>
      </c>
      <c r="F502" s="16">
        <v>60998.1</v>
      </c>
      <c r="G502" s="17">
        <v>10.331009</v>
      </c>
    </row>
    <row r="503" spans="1:7" hidden="1" x14ac:dyDescent="0.25">
      <c r="A503" s="14" t="s">
        <v>660</v>
      </c>
      <c r="B503" s="14" t="s">
        <v>40</v>
      </c>
      <c r="C503" s="14" t="s">
        <v>222</v>
      </c>
      <c r="D503" s="15">
        <v>29024</v>
      </c>
      <c r="E503" s="15">
        <v>446389</v>
      </c>
      <c r="F503" s="16">
        <v>49265</v>
      </c>
      <c r="G503" s="17">
        <v>11.036338000000001</v>
      </c>
    </row>
    <row r="504" spans="1:7" hidden="1" x14ac:dyDescent="0.25">
      <c r="A504" s="14" t="s">
        <v>661</v>
      </c>
      <c r="B504" s="14" t="s">
        <v>40</v>
      </c>
      <c r="C504" s="14" t="s">
        <v>222</v>
      </c>
      <c r="D504" s="15">
        <v>2211</v>
      </c>
      <c r="E504" s="15">
        <v>107234</v>
      </c>
      <c r="F504" s="16">
        <v>10204</v>
      </c>
      <c r="G504" s="17">
        <v>9.5156387000000002</v>
      </c>
    </row>
    <row r="505" spans="1:7" hidden="1" x14ac:dyDescent="0.25">
      <c r="A505" s="14" t="s">
        <v>662</v>
      </c>
      <c r="B505" s="14" t="s">
        <v>40</v>
      </c>
      <c r="C505" s="14" t="s">
        <v>222</v>
      </c>
      <c r="D505" s="15">
        <v>16113</v>
      </c>
      <c r="E505" s="15">
        <v>278811</v>
      </c>
      <c r="F505" s="16">
        <v>31648.9</v>
      </c>
      <c r="G505" s="17">
        <v>11.351381</v>
      </c>
    </row>
    <row r="506" spans="1:7" hidden="1" x14ac:dyDescent="0.25">
      <c r="A506" s="14" t="s">
        <v>663</v>
      </c>
      <c r="B506" s="14" t="s">
        <v>40</v>
      </c>
      <c r="C506" s="14" t="s">
        <v>222</v>
      </c>
      <c r="D506" s="15">
        <v>6855</v>
      </c>
      <c r="E506" s="15">
        <v>201655</v>
      </c>
      <c r="F506" s="16">
        <v>24075.5</v>
      </c>
      <c r="G506" s="17">
        <v>11.938955</v>
      </c>
    </row>
    <row r="507" spans="1:7" hidden="1" x14ac:dyDescent="0.25">
      <c r="A507" s="14" t="s">
        <v>664</v>
      </c>
      <c r="B507" s="14" t="s">
        <v>40</v>
      </c>
      <c r="C507" s="14" t="s">
        <v>219</v>
      </c>
      <c r="D507" s="15">
        <v>680025</v>
      </c>
      <c r="E507" s="15">
        <v>22365098</v>
      </c>
      <c r="F507" s="16">
        <v>1613586.4</v>
      </c>
      <c r="G507" s="17">
        <v>7.2147522000000004</v>
      </c>
    </row>
    <row r="508" spans="1:7" hidden="1" x14ac:dyDescent="0.25">
      <c r="A508" s="14" t="s">
        <v>665</v>
      </c>
      <c r="B508" s="14" t="s">
        <v>40</v>
      </c>
      <c r="C508" s="14" t="s">
        <v>222</v>
      </c>
      <c r="D508" s="15">
        <v>11635</v>
      </c>
      <c r="E508" s="15">
        <v>460658</v>
      </c>
      <c r="F508" s="16">
        <v>48559</v>
      </c>
      <c r="G508" s="17">
        <v>10.541226</v>
      </c>
    </row>
    <row r="509" spans="1:7" hidden="1" x14ac:dyDescent="0.25">
      <c r="A509" s="14" t="s">
        <v>666</v>
      </c>
      <c r="B509" s="14" t="s">
        <v>40</v>
      </c>
      <c r="C509" s="14" t="s">
        <v>222</v>
      </c>
      <c r="D509" s="15">
        <v>3699</v>
      </c>
      <c r="E509" s="15">
        <v>176607</v>
      </c>
      <c r="F509" s="16">
        <v>17352.7</v>
      </c>
      <c r="G509" s="17">
        <v>9.8256014999999994</v>
      </c>
    </row>
    <row r="510" spans="1:7" hidden="1" x14ac:dyDescent="0.25">
      <c r="A510" s="14" t="s">
        <v>667</v>
      </c>
      <c r="B510" s="14" t="s">
        <v>40</v>
      </c>
      <c r="C510" s="14" t="s">
        <v>222</v>
      </c>
      <c r="D510" s="15">
        <v>12</v>
      </c>
      <c r="E510" s="15">
        <v>201</v>
      </c>
      <c r="F510" s="16">
        <v>23.3</v>
      </c>
      <c r="G510" s="17">
        <v>11.592040000000001</v>
      </c>
    </row>
    <row r="511" spans="1:7" hidden="1" x14ac:dyDescent="0.25">
      <c r="A511" s="14" t="s">
        <v>668</v>
      </c>
      <c r="B511" s="14" t="s">
        <v>40</v>
      </c>
      <c r="C511" s="14" t="s">
        <v>222</v>
      </c>
      <c r="D511" s="15">
        <v>9954</v>
      </c>
      <c r="E511" s="15">
        <v>683732</v>
      </c>
      <c r="F511" s="16">
        <v>53383.6</v>
      </c>
      <c r="G511" s="17">
        <v>7.8076790000000003</v>
      </c>
    </row>
    <row r="512" spans="1:7" hidden="1" x14ac:dyDescent="0.25">
      <c r="A512" s="14" t="s">
        <v>669</v>
      </c>
      <c r="B512" s="14" t="s">
        <v>40</v>
      </c>
      <c r="C512" s="14" t="s">
        <v>222</v>
      </c>
      <c r="D512" s="15">
        <v>1184</v>
      </c>
      <c r="E512" s="15">
        <v>71379</v>
      </c>
      <c r="F512" s="16">
        <v>7395.1</v>
      </c>
      <c r="G512" s="17">
        <v>10.360329999999999</v>
      </c>
    </row>
    <row r="513" spans="1:7" hidden="1" x14ac:dyDescent="0.25">
      <c r="A513" s="14" t="s">
        <v>670</v>
      </c>
      <c r="B513" s="14" t="s">
        <v>40</v>
      </c>
      <c r="C513" s="14" t="s">
        <v>222</v>
      </c>
      <c r="D513" s="15">
        <v>2963</v>
      </c>
      <c r="E513" s="15">
        <v>53649</v>
      </c>
      <c r="F513" s="16">
        <v>6906.6</v>
      </c>
      <c r="G513" s="17">
        <v>12.873678999999999</v>
      </c>
    </row>
    <row r="514" spans="1:7" hidden="1" x14ac:dyDescent="0.25">
      <c r="A514" s="14" t="s">
        <v>671</v>
      </c>
      <c r="B514" s="14" t="s">
        <v>40</v>
      </c>
      <c r="C514" s="14" t="s">
        <v>222</v>
      </c>
      <c r="D514" s="15">
        <v>125</v>
      </c>
      <c r="E514" s="15">
        <v>4801</v>
      </c>
      <c r="F514" s="16">
        <v>454</v>
      </c>
      <c r="G514" s="17">
        <v>9.4563632999999996</v>
      </c>
    </row>
    <row r="515" spans="1:7" hidden="1" x14ac:dyDescent="0.25">
      <c r="A515" s="14" t="s">
        <v>672</v>
      </c>
      <c r="B515" s="14" t="s">
        <v>40</v>
      </c>
      <c r="C515" s="14" t="s">
        <v>222</v>
      </c>
      <c r="D515" s="15">
        <v>4266</v>
      </c>
      <c r="E515" s="15">
        <v>274287</v>
      </c>
      <c r="F515" s="16">
        <v>26266.7</v>
      </c>
      <c r="G515" s="17">
        <v>9.5763561999999993</v>
      </c>
    </row>
    <row r="516" spans="1:7" hidden="1" x14ac:dyDescent="0.25">
      <c r="A516" s="14" t="s">
        <v>673</v>
      </c>
      <c r="B516" s="14" t="s">
        <v>40</v>
      </c>
      <c r="C516" s="14" t="s">
        <v>222</v>
      </c>
      <c r="D516" s="15">
        <v>2698</v>
      </c>
      <c r="E516" s="15">
        <v>134826</v>
      </c>
      <c r="F516" s="16">
        <v>14687</v>
      </c>
      <c r="G516" s="17">
        <v>10.8933</v>
      </c>
    </row>
    <row r="517" spans="1:7" hidden="1" x14ac:dyDescent="0.25">
      <c r="A517" s="14" t="s">
        <v>674</v>
      </c>
      <c r="B517" s="14" t="s">
        <v>40</v>
      </c>
      <c r="C517" s="14" t="s">
        <v>224</v>
      </c>
      <c r="D517" s="15">
        <v>1373</v>
      </c>
      <c r="E517" s="15">
        <v>27527</v>
      </c>
      <c r="F517" s="16">
        <v>2362.9</v>
      </c>
      <c r="G517" s="17">
        <v>8.5839358000000008</v>
      </c>
    </row>
    <row r="518" spans="1:7" hidden="1" x14ac:dyDescent="0.25">
      <c r="A518" s="14" t="s">
        <v>675</v>
      </c>
      <c r="B518" s="14" t="s">
        <v>40</v>
      </c>
      <c r="C518" s="14" t="s">
        <v>222</v>
      </c>
      <c r="D518" s="15">
        <v>4723</v>
      </c>
      <c r="E518" s="15">
        <v>73829</v>
      </c>
      <c r="F518" s="16">
        <v>10717</v>
      </c>
      <c r="G518" s="17">
        <v>14.515976</v>
      </c>
    </row>
    <row r="519" spans="1:7" hidden="1" x14ac:dyDescent="0.25">
      <c r="A519" s="14" t="s">
        <v>676</v>
      </c>
      <c r="B519" s="14" t="s">
        <v>40</v>
      </c>
      <c r="C519" s="14" t="s">
        <v>222</v>
      </c>
      <c r="D519" s="15">
        <v>5881</v>
      </c>
      <c r="E519" s="15">
        <v>99788</v>
      </c>
      <c r="F519" s="16">
        <v>11760.3</v>
      </c>
      <c r="G519" s="17">
        <v>11.785285</v>
      </c>
    </row>
    <row r="520" spans="1:7" hidden="1" x14ac:dyDescent="0.25">
      <c r="A520" s="14" t="s">
        <v>677</v>
      </c>
      <c r="B520" s="14" t="s">
        <v>40</v>
      </c>
      <c r="C520" s="14" t="s">
        <v>222</v>
      </c>
      <c r="D520" s="15">
        <v>6313</v>
      </c>
      <c r="E520" s="15">
        <v>149934</v>
      </c>
      <c r="F520" s="16">
        <v>15849.7</v>
      </c>
      <c r="G520" s="17">
        <v>10.571118</v>
      </c>
    </row>
    <row r="521" spans="1:7" hidden="1" x14ac:dyDescent="0.25">
      <c r="A521" s="14" t="s">
        <v>678</v>
      </c>
      <c r="B521" s="14" t="s">
        <v>40</v>
      </c>
      <c r="C521" s="14" t="s">
        <v>224</v>
      </c>
      <c r="D521" s="15">
        <v>485</v>
      </c>
      <c r="E521" s="15">
        <v>6866</v>
      </c>
      <c r="F521" s="16">
        <v>562</v>
      </c>
      <c r="G521" s="17">
        <v>8.1852607000000006</v>
      </c>
    </row>
    <row r="522" spans="1:7" hidden="1" x14ac:dyDescent="0.25">
      <c r="A522" s="14" t="s">
        <v>679</v>
      </c>
      <c r="B522" s="14" t="s">
        <v>40</v>
      </c>
      <c r="C522" s="14" t="s">
        <v>222</v>
      </c>
      <c r="D522" s="15">
        <v>537</v>
      </c>
      <c r="E522" s="15">
        <v>6936</v>
      </c>
      <c r="F522" s="16">
        <v>1125</v>
      </c>
      <c r="G522" s="17">
        <v>16.219722999999998</v>
      </c>
    </row>
    <row r="523" spans="1:7" hidden="1" x14ac:dyDescent="0.25">
      <c r="A523" s="14" t="s">
        <v>680</v>
      </c>
      <c r="B523" s="14" t="s">
        <v>40</v>
      </c>
      <c r="C523" s="14" t="s">
        <v>224</v>
      </c>
      <c r="D523" s="15">
        <v>5157</v>
      </c>
      <c r="E523" s="15">
        <v>138043</v>
      </c>
      <c r="F523" s="16">
        <v>14995.3</v>
      </c>
      <c r="G523" s="17">
        <v>10.862774999999999</v>
      </c>
    </row>
    <row r="524" spans="1:7" hidden="1" x14ac:dyDescent="0.25">
      <c r="A524" s="14" t="s">
        <v>681</v>
      </c>
      <c r="B524" s="14" t="s">
        <v>40</v>
      </c>
      <c r="C524" s="14" t="s">
        <v>222</v>
      </c>
      <c r="D524" s="15">
        <v>5519</v>
      </c>
      <c r="E524" s="15">
        <v>97517</v>
      </c>
      <c r="F524" s="16">
        <v>13773.1</v>
      </c>
      <c r="G524" s="17">
        <v>14.123794</v>
      </c>
    </row>
    <row r="525" spans="1:7" hidden="1" x14ac:dyDescent="0.25">
      <c r="A525" s="14" t="s">
        <v>682</v>
      </c>
      <c r="B525" s="14" t="s">
        <v>40</v>
      </c>
      <c r="C525" s="14" t="s">
        <v>222</v>
      </c>
      <c r="D525" s="15">
        <v>3323</v>
      </c>
      <c r="E525" s="15">
        <v>73124</v>
      </c>
      <c r="F525" s="16">
        <v>9203.1</v>
      </c>
      <c r="G525" s="17">
        <v>12.585608000000001</v>
      </c>
    </row>
    <row r="526" spans="1:7" hidden="1" x14ac:dyDescent="0.25">
      <c r="A526" s="14" t="s">
        <v>683</v>
      </c>
      <c r="B526" s="14" t="s">
        <v>32</v>
      </c>
      <c r="C526" s="14" t="s">
        <v>219</v>
      </c>
      <c r="D526" s="15">
        <v>131394</v>
      </c>
      <c r="E526" s="15">
        <v>3092420</v>
      </c>
      <c r="F526" s="16">
        <v>263727.40000000002</v>
      </c>
      <c r="G526" s="17">
        <v>8.5281883000000001</v>
      </c>
    </row>
    <row r="527" spans="1:7" hidden="1" x14ac:dyDescent="0.25">
      <c r="A527" s="14" t="s">
        <v>684</v>
      </c>
      <c r="B527" s="14" t="s">
        <v>32</v>
      </c>
      <c r="C527" s="14" t="s">
        <v>224</v>
      </c>
      <c r="D527" s="15">
        <v>4716</v>
      </c>
      <c r="E527" s="15">
        <v>119241</v>
      </c>
      <c r="F527" s="16">
        <v>8103.9</v>
      </c>
      <c r="G527" s="17">
        <v>6.7962362000000001</v>
      </c>
    </row>
    <row r="528" spans="1:7" hidden="1" x14ac:dyDescent="0.25">
      <c r="A528" s="14" t="s">
        <v>685</v>
      </c>
      <c r="B528" s="14" t="s">
        <v>32</v>
      </c>
      <c r="C528" s="14" t="s">
        <v>224</v>
      </c>
      <c r="D528" s="15">
        <v>27974</v>
      </c>
      <c r="E528" s="15">
        <v>690566</v>
      </c>
      <c r="F528" s="16">
        <v>45091.199999999997</v>
      </c>
      <c r="G528" s="17">
        <v>6.5296003999999996</v>
      </c>
    </row>
    <row r="529" spans="1:7" hidden="1" x14ac:dyDescent="0.25">
      <c r="A529" s="14" t="s">
        <v>686</v>
      </c>
      <c r="B529" s="14" t="s">
        <v>32</v>
      </c>
      <c r="C529" s="14" t="s">
        <v>224</v>
      </c>
      <c r="D529" s="15">
        <v>3065</v>
      </c>
      <c r="E529" s="15">
        <v>79051</v>
      </c>
      <c r="F529" s="16">
        <v>5298.2</v>
      </c>
      <c r="G529" s="17">
        <v>6.7022554999999997</v>
      </c>
    </row>
    <row r="530" spans="1:7" hidden="1" x14ac:dyDescent="0.25">
      <c r="A530" s="14" t="s">
        <v>687</v>
      </c>
      <c r="B530" s="14" t="s">
        <v>32</v>
      </c>
      <c r="C530" s="14" t="s">
        <v>222</v>
      </c>
      <c r="D530" s="15">
        <v>9501</v>
      </c>
      <c r="E530" s="15">
        <v>175984</v>
      </c>
      <c r="F530" s="16">
        <v>17195.599999999999</v>
      </c>
      <c r="G530" s="17">
        <v>9.7711155999999999</v>
      </c>
    </row>
    <row r="531" spans="1:7" hidden="1" x14ac:dyDescent="0.25">
      <c r="A531" s="14" t="s">
        <v>688</v>
      </c>
      <c r="B531" s="14" t="s">
        <v>32</v>
      </c>
      <c r="C531" s="14" t="s">
        <v>222</v>
      </c>
      <c r="D531" s="15">
        <v>14343</v>
      </c>
      <c r="E531" s="15">
        <v>252783</v>
      </c>
      <c r="F531" s="16">
        <v>24267</v>
      </c>
      <c r="G531" s="17">
        <v>9.5999335000000006</v>
      </c>
    </row>
    <row r="532" spans="1:7" hidden="1" x14ac:dyDescent="0.25">
      <c r="A532" s="14" t="s">
        <v>689</v>
      </c>
      <c r="B532" s="14" t="s">
        <v>32</v>
      </c>
      <c r="C532" s="14" t="s">
        <v>219</v>
      </c>
      <c r="D532" s="15">
        <v>520652</v>
      </c>
      <c r="E532" s="15">
        <v>13888788</v>
      </c>
      <c r="F532" s="16">
        <v>1162848.1000000001</v>
      </c>
      <c r="G532" s="17">
        <v>8.3725670999999995</v>
      </c>
    </row>
    <row r="533" spans="1:7" hidden="1" x14ac:dyDescent="0.25">
      <c r="A533" s="14" t="s">
        <v>690</v>
      </c>
      <c r="B533" s="14" t="s">
        <v>32</v>
      </c>
      <c r="C533" s="14" t="s">
        <v>222</v>
      </c>
      <c r="D533" s="15">
        <v>1754</v>
      </c>
      <c r="E533" s="15">
        <v>32121</v>
      </c>
      <c r="F533" s="16">
        <v>2536</v>
      </c>
      <c r="G533" s="17">
        <v>7.8951465000000001</v>
      </c>
    </row>
    <row r="534" spans="1:7" hidden="1" x14ac:dyDescent="0.25">
      <c r="A534" s="14" t="s">
        <v>691</v>
      </c>
      <c r="B534" s="14" t="s">
        <v>32</v>
      </c>
      <c r="C534" s="14" t="s">
        <v>222</v>
      </c>
      <c r="D534" s="15">
        <v>24578</v>
      </c>
      <c r="E534" s="15">
        <v>467196</v>
      </c>
      <c r="F534" s="16">
        <v>43438.400000000001</v>
      </c>
      <c r="G534" s="17">
        <v>9.2976823</v>
      </c>
    </row>
    <row r="535" spans="1:7" hidden="1" x14ac:dyDescent="0.25">
      <c r="A535" s="14" t="s">
        <v>692</v>
      </c>
      <c r="B535" s="14" t="s">
        <v>32</v>
      </c>
      <c r="C535" s="14" t="s">
        <v>222</v>
      </c>
      <c r="D535" s="15">
        <v>1728</v>
      </c>
      <c r="E535" s="15">
        <v>62518</v>
      </c>
      <c r="F535" s="16">
        <v>3115.6</v>
      </c>
      <c r="G535" s="17">
        <v>4.9835247000000003</v>
      </c>
    </row>
    <row r="536" spans="1:7" hidden="1" x14ac:dyDescent="0.25">
      <c r="A536" s="14" t="s">
        <v>693</v>
      </c>
      <c r="B536" s="14" t="s">
        <v>32</v>
      </c>
      <c r="C536" s="14" t="s">
        <v>222</v>
      </c>
      <c r="D536" s="15">
        <v>57</v>
      </c>
      <c r="E536" s="15">
        <v>1464</v>
      </c>
      <c r="F536" s="16">
        <v>138.80000000000001</v>
      </c>
      <c r="G536" s="17">
        <v>9.4808743</v>
      </c>
    </row>
    <row r="537" spans="1:7" hidden="1" x14ac:dyDescent="0.25">
      <c r="A537" s="14" t="s">
        <v>694</v>
      </c>
      <c r="B537" s="14" t="s">
        <v>32</v>
      </c>
      <c r="C537" s="14" t="s">
        <v>222</v>
      </c>
      <c r="D537" s="15">
        <v>15728</v>
      </c>
      <c r="E537" s="15">
        <v>255870</v>
      </c>
      <c r="F537" s="16">
        <v>25962</v>
      </c>
      <c r="G537" s="17">
        <v>10.146559</v>
      </c>
    </row>
    <row r="538" spans="1:7" hidden="1" x14ac:dyDescent="0.25">
      <c r="A538" s="14" t="s">
        <v>398</v>
      </c>
      <c r="B538" s="14" t="s">
        <v>32</v>
      </c>
      <c r="C538" s="14" t="s">
        <v>219</v>
      </c>
      <c r="D538" s="15">
        <v>77623</v>
      </c>
      <c r="E538" s="15">
        <v>3602666</v>
      </c>
      <c r="F538" s="16">
        <v>293281.40000000002</v>
      </c>
      <c r="G538" s="17">
        <v>8.1406769000000008</v>
      </c>
    </row>
    <row r="539" spans="1:7" hidden="1" x14ac:dyDescent="0.25">
      <c r="A539" s="14" t="s">
        <v>695</v>
      </c>
      <c r="B539" s="14" t="s">
        <v>32</v>
      </c>
      <c r="C539" s="14" t="s">
        <v>222</v>
      </c>
      <c r="D539" s="15">
        <v>2587</v>
      </c>
      <c r="E539" s="15">
        <v>194653</v>
      </c>
      <c r="F539" s="16">
        <v>11007</v>
      </c>
      <c r="G539" s="17">
        <v>5.6546778</v>
      </c>
    </row>
    <row r="540" spans="1:7" hidden="1" x14ac:dyDescent="0.25">
      <c r="A540" s="14" t="s">
        <v>696</v>
      </c>
      <c r="B540" s="14" t="s">
        <v>32</v>
      </c>
      <c r="C540" s="14" t="s">
        <v>222</v>
      </c>
      <c r="D540" s="15">
        <v>2773</v>
      </c>
      <c r="E540" s="15">
        <v>100661</v>
      </c>
      <c r="F540" s="16">
        <v>6828.5</v>
      </c>
      <c r="G540" s="17">
        <v>6.7836600000000002</v>
      </c>
    </row>
    <row r="541" spans="1:7" hidden="1" x14ac:dyDescent="0.25">
      <c r="A541" s="14" t="s">
        <v>697</v>
      </c>
      <c r="B541" s="14" t="s">
        <v>32</v>
      </c>
      <c r="C541" s="14" t="s">
        <v>222</v>
      </c>
      <c r="D541" s="15">
        <v>6372</v>
      </c>
      <c r="E541" s="15">
        <v>288917</v>
      </c>
      <c r="F541" s="16">
        <v>17162</v>
      </c>
      <c r="G541" s="17">
        <v>5.9401143000000003</v>
      </c>
    </row>
    <row r="542" spans="1:7" hidden="1" x14ac:dyDescent="0.25">
      <c r="A542" s="14" t="s">
        <v>698</v>
      </c>
      <c r="B542" s="14" t="s">
        <v>32</v>
      </c>
      <c r="C542" s="14" t="s">
        <v>222</v>
      </c>
      <c r="D542" s="15">
        <v>35</v>
      </c>
      <c r="E542" s="15">
        <v>126</v>
      </c>
      <c r="F542" s="16">
        <v>17.2</v>
      </c>
      <c r="G542" s="17">
        <v>13.650793999999999</v>
      </c>
    </row>
    <row r="543" spans="1:7" hidden="1" x14ac:dyDescent="0.25">
      <c r="A543" s="14" t="s">
        <v>699</v>
      </c>
      <c r="B543" s="14" t="s">
        <v>35</v>
      </c>
      <c r="C543" s="14" t="s">
        <v>222</v>
      </c>
      <c r="D543" s="15">
        <v>8825</v>
      </c>
      <c r="E543" s="15">
        <v>164358</v>
      </c>
      <c r="F543" s="16">
        <v>22070</v>
      </c>
      <c r="G543" s="17">
        <v>13.428005000000001</v>
      </c>
    </row>
    <row r="544" spans="1:7" hidden="1" x14ac:dyDescent="0.25">
      <c r="A544" s="14" t="s">
        <v>700</v>
      </c>
      <c r="B544" s="14" t="s">
        <v>35</v>
      </c>
      <c r="C544" s="14" t="s">
        <v>219</v>
      </c>
      <c r="D544" s="15">
        <v>497789</v>
      </c>
      <c r="E544" s="15">
        <v>8093784</v>
      </c>
      <c r="F544" s="16">
        <v>758380.4</v>
      </c>
      <c r="G544" s="17">
        <v>9.3699115000000006</v>
      </c>
    </row>
    <row r="545" spans="1:7" hidden="1" x14ac:dyDescent="0.25">
      <c r="A545" s="14" t="s">
        <v>701</v>
      </c>
      <c r="B545" s="14" t="s">
        <v>35</v>
      </c>
      <c r="C545" s="14" t="s">
        <v>224</v>
      </c>
      <c r="D545" s="15">
        <v>10929</v>
      </c>
      <c r="E545" s="15">
        <v>416903</v>
      </c>
      <c r="F545" s="16">
        <v>46984.7</v>
      </c>
      <c r="G545" s="17">
        <v>11.269936</v>
      </c>
    </row>
    <row r="546" spans="1:7" hidden="1" x14ac:dyDescent="0.25">
      <c r="A546" s="14" t="s">
        <v>702</v>
      </c>
      <c r="B546" s="14" t="s">
        <v>35</v>
      </c>
      <c r="C546" s="14" t="s">
        <v>224</v>
      </c>
      <c r="D546" s="15">
        <v>2808</v>
      </c>
      <c r="E546" s="15">
        <v>114607</v>
      </c>
      <c r="F546" s="16">
        <v>13039</v>
      </c>
      <c r="G546" s="17">
        <v>11.377141</v>
      </c>
    </row>
    <row r="547" spans="1:7" hidden="1" x14ac:dyDescent="0.25">
      <c r="A547" s="14" t="s">
        <v>703</v>
      </c>
      <c r="B547" s="14" t="s">
        <v>35</v>
      </c>
      <c r="C547" s="14" t="s">
        <v>224</v>
      </c>
      <c r="D547" s="15">
        <v>10952</v>
      </c>
      <c r="E547" s="15">
        <v>386897</v>
      </c>
      <c r="F547" s="16">
        <v>40048</v>
      </c>
      <c r="G547" s="17">
        <v>10.351075</v>
      </c>
    </row>
    <row r="548" spans="1:7" hidden="1" x14ac:dyDescent="0.25">
      <c r="A548" s="14" t="s">
        <v>704</v>
      </c>
      <c r="B548" s="14" t="s">
        <v>35</v>
      </c>
      <c r="C548" s="14" t="s">
        <v>224</v>
      </c>
      <c r="D548" s="15">
        <v>6648</v>
      </c>
      <c r="E548" s="15">
        <v>122011</v>
      </c>
      <c r="F548" s="16">
        <v>13969.4</v>
      </c>
      <c r="G548" s="17">
        <v>11.449296</v>
      </c>
    </row>
    <row r="549" spans="1:7" hidden="1" x14ac:dyDescent="0.25">
      <c r="A549" s="14" t="s">
        <v>705</v>
      </c>
      <c r="B549" s="14" t="s">
        <v>35</v>
      </c>
      <c r="C549" s="14" t="s">
        <v>224</v>
      </c>
      <c r="D549" s="15">
        <v>59424</v>
      </c>
      <c r="E549" s="15">
        <v>1317879</v>
      </c>
      <c r="F549" s="16">
        <v>155134.29999999999</v>
      </c>
      <c r="G549" s="17">
        <v>11.771513000000001</v>
      </c>
    </row>
    <row r="550" spans="1:7" hidden="1" x14ac:dyDescent="0.25">
      <c r="A550" s="14" t="s">
        <v>706</v>
      </c>
      <c r="B550" s="14" t="s">
        <v>35</v>
      </c>
      <c r="C550" s="14" t="s">
        <v>224</v>
      </c>
      <c r="D550" s="15">
        <v>5859</v>
      </c>
      <c r="E550" s="15">
        <v>251001</v>
      </c>
      <c r="F550" s="16">
        <v>25263</v>
      </c>
      <c r="G550" s="17">
        <v>10.0649</v>
      </c>
    </row>
    <row r="551" spans="1:7" hidden="1" x14ac:dyDescent="0.25">
      <c r="A551" s="14" t="s">
        <v>707</v>
      </c>
      <c r="B551" s="14" t="s">
        <v>35</v>
      </c>
      <c r="C551" s="14" t="s">
        <v>224</v>
      </c>
      <c r="D551" s="15">
        <v>4539</v>
      </c>
      <c r="E551" s="15">
        <v>95588</v>
      </c>
      <c r="F551" s="16">
        <v>9814</v>
      </c>
      <c r="G551" s="17">
        <v>10.266978999999999</v>
      </c>
    </row>
    <row r="552" spans="1:7" hidden="1" x14ac:dyDescent="0.25">
      <c r="A552" s="14" t="s">
        <v>708</v>
      </c>
      <c r="B552" s="14" t="s">
        <v>35</v>
      </c>
      <c r="C552" s="14" t="s">
        <v>224</v>
      </c>
      <c r="D552" s="15">
        <v>71376</v>
      </c>
      <c r="E552" s="15">
        <v>1666960</v>
      </c>
      <c r="F552" s="16">
        <v>214665.9</v>
      </c>
      <c r="G552" s="17">
        <v>12.877687999999999</v>
      </c>
    </row>
    <row r="553" spans="1:7" hidden="1" x14ac:dyDescent="0.25">
      <c r="A553" s="14" t="s">
        <v>709</v>
      </c>
      <c r="B553" s="14" t="s">
        <v>35</v>
      </c>
      <c r="C553" s="14" t="s">
        <v>224</v>
      </c>
      <c r="D553" s="15">
        <v>15629</v>
      </c>
      <c r="E553" s="15">
        <v>510934</v>
      </c>
      <c r="F553" s="16">
        <v>59547.8</v>
      </c>
      <c r="G553" s="17">
        <v>11.654695</v>
      </c>
    </row>
    <row r="554" spans="1:7" hidden="1" x14ac:dyDescent="0.25">
      <c r="A554" s="14" t="s">
        <v>710</v>
      </c>
      <c r="B554" s="14" t="s">
        <v>35</v>
      </c>
      <c r="C554" s="14" t="s">
        <v>222</v>
      </c>
      <c r="D554" s="15">
        <v>6000</v>
      </c>
      <c r="E554" s="15">
        <v>136066</v>
      </c>
      <c r="F554" s="16">
        <v>16387</v>
      </c>
      <c r="G554" s="17">
        <v>12.043419999999999</v>
      </c>
    </row>
    <row r="555" spans="1:7" hidden="1" x14ac:dyDescent="0.25">
      <c r="A555" s="14" t="s">
        <v>711</v>
      </c>
      <c r="B555" s="14" t="s">
        <v>35</v>
      </c>
      <c r="C555" s="14" t="s">
        <v>222</v>
      </c>
      <c r="D555" s="15">
        <v>9620</v>
      </c>
      <c r="E555" s="15">
        <v>195571</v>
      </c>
      <c r="F555" s="16">
        <v>24823</v>
      </c>
      <c r="G555" s="17">
        <v>12.692577</v>
      </c>
    </row>
    <row r="556" spans="1:7" hidden="1" x14ac:dyDescent="0.25">
      <c r="A556" s="14" t="s">
        <v>712</v>
      </c>
      <c r="B556" s="14" t="s">
        <v>35</v>
      </c>
      <c r="C556" s="14" t="s">
        <v>219</v>
      </c>
      <c r="D556" s="15">
        <v>2589987</v>
      </c>
      <c r="E556" s="15">
        <v>25783309</v>
      </c>
      <c r="F556" s="16">
        <v>2969046.5</v>
      </c>
      <c r="G556" s="17">
        <v>11.515382000000001</v>
      </c>
    </row>
    <row r="557" spans="1:7" hidden="1" x14ac:dyDescent="0.25">
      <c r="A557" s="14" t="s">
        <v>713</v>
      </c>
      <c r="B557" s="14" t="s">
        <v>35</v>
      </c>
      <c r="C557" s="14" t="s">
        <v>222</v>
      </c>
      <c r="D557" s="15">
        <v>35887</v>
      </c>
      <c r="E557" s="15">
        <v>633819</v>
      </c>
      <c r="F557" s="16">
        <v>77096.399999999994</v>
      </c>
      <c r="G557" s="17">
        <v>12.163788</v>
      </c>
    </row>
    <row r="558" spans="1:7" hidden="1" x14ac:dyDescent="0.25">
      <c r="A558" s="14" t="s">
        <v>714</v>
      </c>
      <c r="B558" s="14" t="s">
        <v>35</v>
      </c>
      <c r="C558" s="14" t="s">
        <v>222</v>
      </c>
      <c r="D558" s="15">
        <v>13513</v>
      </c>
      <c r="E558" s="15">
        <v>233910</v>
      </c>
      <c r="F558" s="16">
        <v>34219</v>
      </c>
      <c r="G558" s="17">
        <v>14.629130999999999</v>
      </c>
    </row>
    <row r="559" spans="1:7" hidden="1" x14ac:dyDescent="0.25">
      <c r="A559" s="14" t="s">
        <v>715</v>
      </c>
      <c r="B559" s="14" t="s">
        <v>35</v>
      </c>
      <c r="C559" s="14" t="s">
        <v>222</v>
      </c>
      <c r="D559" s="15">
        <v>14988</v>
      </c>
      <c r="E559" s="15">
        <v>333771</v>
      </c>
      <c r="F559" s="16">
        <v>39034</v>
      </c>
      <c r="G559" s="17">
        <v>11.694845000000001</v>
      </c>
    </row>
    <row r="560" spans="1:7" hidden="1" x14ac:dyDescent="0.25">
      <c r="A560" s="14" t="s">
        <v>716</v>
      </c>
      <c r="B560" s="14" t="s">
        <v>35</v>
      </c>
      <c r="C560" s="14" t="s">
        <v>222</v>
      </c>
      <c r="D560" s="15">
        <v>10339</v>
      </c>
      <c r="E560" s="15">
        <v>173998</v>
      </c>
      <c r="F560" s="16">
        <v>29379</v>
      </c>
      <c r="G560" s="17">
        <v>16.884677</v>
      </c>
    </row>
    <row r="561" spans="1:7" hidden="1" x14ac:dyDescent="0.25">
      <c r="A561" s="14" t="s">
        <v>717</v>
      </c>
      <c r="B561" s="14" t="s">
        <v>35</v>
      </c>
      <c r="C561" s="14" t="s">
        <v>222</v>
      </c>
      <c r="D561" s="15">
        <v>20968</v>
      </c>
      <c r="E561" s="15">
        <v>528613</v>
      </c>
      <c r="F561" s="16">
        <v>57601.5</v>
      </c>
      <c r="G561" s="17">
        <v>10.896724000000001</v>
      </c>
    </row>
    <row r="562" spans="1:7" hidden="1" x14ac:dyDescent="0.25">
      <c r="A562" s="14" t="s">
        <v>718</v>
      </c>
      <c r="B562" s="14" t="s">
        <v>35</v>
      </c>
      <c r="C562" s="14" t="s">
        <v>222</v>
      </c>
      <c r="D562" s="15">
        <v>9343</v>
      </c>
      <c r="E562" s="15">
        <v>127239</v>
      </c>
      <c r="F562" s="16">
        <v>18987.3</v>
      </c>
      <c r="G562" s="17">
        <v>14.922547</v>
      </c>
    </row>
    <row r="563" spans="1:7" hidden="1" x14ac:dyDescent="0.25">
      <c r="A563" s="14" t="s">
        <v>719</v>
      </c>
      <c r="B563" s="14" t="s">
        <v>35</v>
      </c>
      <c r="C563" s="14" t="s">
        <v>222</v>
      </c>
      <c r="D563" s="15">
        <v>10878</v>
      </c>
      <c r="E563" s="15">
        <v>205228</v>
      </c>
      <c r="F563" s="16">
        <v>28389.1</v>
      </c>
      <c r="G563" s="17">
        <v>13.832957</v>
      </c>
    </row>
    <row r="564" spans="1:7" hidden="1" x14ac:dyDescent="0.25">
      <c r="A564" s="14" t="s">
        <v>664</v>
      </c>
      <c r="B564" s="14" t="s">
        <v>35</v>
      </c>
      <c r="C564" s="14" t="s">
        <v>219</v>
      </c>
      <c r="D564" s="15">
        <v>85028</v>
      </c>
      <c r="E564" s="15">
        <v>1891042</v>
      </c>
      <c r="F564" s="16">
        <v>157819</v>
      </c>
      <c r="G564" s="17">
        <v>8.3456104999999994</v>
      </c>
    </row>
    <row r="565" spans="1:7" hidden="1" x14ac:dyDescent="0.25">
      <c r="A565" s="14" t="s">
        <v>720</v>
      </c>
      <c r="B565" s="14" t="s">
        <v>35</v>
      </c>
      <c r="C565" s="14" t="s">
        <v>222</v>
      </c>
      <c r="D565" s="15">
        <v>7329</v>
      </c>
      <c r="E565" s="15">
        <v>112965</v>
      </c>
      <c r="F565" s="16">
        <v>16236</v>
      </c>
      <c r="G565" s="17">
        <v>14.372593</v>
      </c>
    </row>
    <row r="566" spans="1:7" hidden="1" x14ac:dyDescent="0.25">
      <c r="A566" s="14" t="s">
        <v>721</v>
      </c>
      <c r="B566" s="14" t="s">
        <v>35</v>
      </c>
      <c r="C566" s="14" t="s">
        <v>219</v>
      </c>
      <c r="D566" s="15">
        <v>5381</v>
      </c>
      <c r="E566" s="15">
        <v>91713</v>
      </c>
      <c r="F566" s="16">
        <v>12739.2</v>
      </c>
      <c r="G566" s="17">
        <v>13.890288</v>
      </c>
    </row>
    <row r="567" spans="1:7" hidden="1" x14ac:dyDescent="0.25">
      <c r="A567" s="14" t="s">
        <v>722</v>
      </c>
      <c r="B567" s="14" t="s">
        <v>35</v>
      </c>
      <c r="C567" s="14" t="s">
        <v>222</v>
      </c>
      <c r="D567" s="15">
        <v>19772</v>
      </c>
      <c r="E567" s="15">
        <v>347259</v>
      </c>
      <c r="F567" s="16">
        <v>46516.4</v>
      </c>
      <c r="G567" s="17">
        <v>13.395303999999999</v>
      </c>
    </row>
    <row r="568" spans="1:7" hidden="1" x14ac:dyDescent="0.25">
      <c r="A568" s="14" t="s">
        <v>723</v>
      </c>
      <c r="B568" s="14" t="s">
        <v>35</v>
      </c>
      <c r="C568" s="14" t="s">
        <v>224</v>
      </c>
      <c r="D568" s="15">
        <v>6903</v>
      </c>
      <c r="E568" s="15">
        <v>348255</v>
      </c>
      <c r="F568" s="16">
        <v>36640</v>
      </c>
      <c r="G568" s="17">
        <v>10.521026000000001</v>
      </c>
    </row>
    <row r="569" spans="1:7" hidden="1" x14ac:dyDescent="0.25">
      <c r="A569" s="14" t="s">
        <v>724</v>
      </c>
      <c r="B569" s="14" t="s">
        <v>35</v>
      </c>
      <c r="C569" s="14" t="s">
        <v>222</v>
      </c>
      <c r="D569" s="15">
        <v>10259</v>
      </c>
      <c r="E569" s="15">
        <v>230378</v>
      </c>
      <c r="F569" s="16">
        <v>25590</v>
      </c>
      <c r="G569" s="17">
        <v>11.107830999999999</v>
      </c>
    </row>
    <row r="570" spans="1:7" hidden="1" x14ac:dyDescent="0.25">
      <c r="A570" s="14" t="s">
        <v>725</v>
      </c>
      <c r="B570" s="14" t="s">
        <v>35</v>
      </c>
      <c r="C570" s="14" t="s">
        <v>222</v>
      </c>
      <c r="D570" s="15">
        <v>5807</v>
      </c>
      <c r="E570" s="15">
        <v>104907</v>
      </c>
      <c r="F570" s="16">
        <v>14783.8</v>
      </c>
      <c r="G570" s="17">
        <v>14.092290999999999</v>
      </c>
    </row>
    <row r="571" spans="1:7" hidden="1" x14ac:dyDescent="0.25">
      <c r="A571" s="14" t="s">
        <v>726</v>
      </c>
      <c r="B571" s="14" t="s">
        <v>35</v>
      </c>
      <c r="C571" s="14" t="s">
        <v>222</v>
      </c>
      <c r="D571" s="15">
        <v>13</v>
      </c>
      <c r="E571" s="15">
        <v>224</v>
      </c>
      <c r="F571" s="16">
        <v>27</v>
      </c>
      <c r="G571" s="17">
        <v>12.053571</v>
      </c>
    </row>
    <row r="572" spans="1:7" hidden="1" x14ac:dyDescent="0.25">
      <c r="A572" s="14" t="s">
        <v>727</v>
      </c>
      <c r="B572" s="14" t="s">
        <v>35</v>
      </c>
      <c r="C572" s="14" t="s">
        <v>222</v>
      </c>
      <c r="D572" s="15">
        <v>9849</v>
      </c>
      <c r="E572" s="15">
        <v>241792</v>
      </c>
      <c r="F572" s="16">
        <v>33754.800000000003</v>
      </c>
      <c r="G572" s="17">
        <v>13.960262999999999</v>
      </c>
    </row>
    <row r="573" spans="1:7" hidden="1" x14ac:dyDescent="0.25">
      <c r="A573" s="14" t="s">
        <v>728</v>
      </c>
      <c r="B573" s="14" t="s">
        <v>35</v>
      </c>
      <c r="C573" s="14" t="s">
        <v>222</v>
      </c>
      <c r="D573" s="15">
        <v>24242</v>
      </c>
      <c r="E573" s="15">
        <v>982496</v>
      </c>
      <c r="F573" s="16">
        <v>101000</v>
      </c>
      <c r="G573" s="17">
        <v>10.27994</v>
      </c>
    </row>
    <row r="574" spans="1:7" hidden="1" x14ac:dyDescent="0.25">
      <c r="A574" s="14" t="s">
        <v>729</v>
      </c>
      <c r="B574" s="14" t="s">
        <v>35</v>
      </c>
      <c r="C574" s="14" t="s">
        <v>222</v>
      </c>
      <c r="D574" s="15">
        <v>11300</v>
      </c>
      <c r="E574" s="15">
        <v>177591</v>
      </c>
      <c r="F574" s="16">
        <v>25744</v>
      </c>
      <c r="G574" s="17">
        <v>14.496230000000001</v>
      </c>
    </row>
    <row r="575" spans="1:7" hidden="1" x14ac:dyDescent="0.25">
      <c r="A575" s="14" t="s">
        <v>730</v>
      </c>
      <c r="B575" s="14" t="s">
        <v>35</v>
      </c>
      <c r="C575" s="14" t="s">
        <v>222</v>
      </c>
      <c r="D575" s="15">
        <v>23024</v>
      </c>
      <c r="E575" s="15">
        <v>419074</v>
      </c>
      <c r="F575" s="16">
        <v>56497.4</v>
      </c>
      <c r="G575" s="17">
        <v>13.481484999999999</v>
      </c>
    </row>
    <row r="576" spans="1:7" hidden="1" x14ac:dyDescent="0.25">
      <c r="A576" s="14" t="s">
        <v>446</v>
      </c>
      <c r="B576" s="14" t="s">
        <v>35</v>
      </c>
      <c r="C576" s="14" t="s">
        <v>222</v>
      </c>
      <c r="D576" s="15">
        <v>16201</v>
      </c>
      <c r="E576" s="15">
        <v>362111</v>
      </c>
      <c r="F576" s="16">
        <v>46272.6</v>
      </c>
      <c r="G576" s="17">
        <v>12.778568</v>
      </c>
    </row>
    <row r="577" spans="1:7" hidden="1" x14ac:dyDescent="0.25">
      <c r="A577" s="14" t="s">
        <v>731</v>
      </c>
      <c r="B577" s="14" t="s">
        <v>35</v>
      </c>
      <c r="C577" s="14" t="s">
        <v>224</v>
      </c>
      <c r="D577" s="15">
        <v>6084</v>
      </c>
      <c r="E577" s="15">
        <v>145516</v>
      </c>
      <c r="F577" s="16">
        <v>16825</v>
      </c>
      <c r="G577" s="17">
        <v>11.562302000000001</v>
      </c>
    </row>
    <row r="578" spans="1:7" hidden="1" x14ac:dyDescent="0.25">
      <c r="A578" s="14" t="s">
        <v>732</v>
      </c>
      <c r="B578" s="14" t="s">
        <v>35</v>
      </c>
      <c r="C578" s="14" t="s">
        <v>224</v>
      </c>
      <c r="D578" s="15">
        <v>5896</v>
      </c>
      <c r="E578" s="15">
        <v>121837</v>
      </c>
      <c r="F578" s="16">
        <v>14173</v>
      </c>
      <c r="G578" s="17">
        <v>11.632755</v>
      </c>
    </row>
    <row r="579" spans="1:7" hidden="1" x14ac:dyDescent="0.25">
      <c r="A579" s="14" t="s">
        <v>733</v>
      </c>
      <c r="B579" s="14" t="s">
        <v>35</v>
      </c>
      <c r="C579" s="14" t="s">
        <v>222</v>
      </c>
      <c r="D579" s="15">
        <v>13601</v>
      </c>
      <c r="E579" s="15">
        <v>379568</v>
      </c>
      <c r="F579" s="16">
        <v>42819.5</v>
      </c>
      <c r="G579" s="17">
        <v>11.281114000000001</v>
      </c>
    </row>
    <row r="580" spans="1:7" hidden="1" x14ac:dyDescent="0.25">
      <c r="A580" s="14" t="s">
        <v>734</v>
      </c>
      <c r="B580" s="14" t="s">
        <v>37</v>
      </c>
      <c r="C580" s="14" t="s">
        <v>219</v>
      </c>
      <c r="D580" s="15">
        <v>1</v>
      </c>
      <c r="E580" s="15">
        <v>431636</v>
      </c>
      <c r="F580" s="16">
        <v>65899</v>
      </c>
      <c r="G580" s="17">
        <v>15.267262000000001</v>
      </c>
    </row>
    <row r="581" spans="1:7" hidden="1" x14ac:dyDescent="0.25">
      <c r="A581" s="14" t="s">
        <v>735</v>
      </c>
      <c r="B581" s="14" t="s">
        <v>37</v>
      </c>
      <c r="C581" s="14" t="s">
        <v>222</v>
      </c>
      <c r="D581" s="15">
        <v>11564</v>
      </c>
      <c r="E581" s="15">
        <v>403712</v>
      </c>
      <c r="F581" s="16">
        <v>40168</v>
      </c>
      <c r="G581" s="17">
        <v>9.9496670999999992</v>
      </c>
    </row>
    <row r="582" spans="1:7" hidden="1" x14ac:dyDescent="0.25">
      <c r="A582" s="14" t="s">
        <v>736</v>
      </c>
      <c r="B582" s="14" t="s">
        <v>37</v>
      </c>
      <c r="C582" s="14" t="s">
        <v>222</v>
      </c>
      <c r="D582" s="15">
        <v>14227</v>
      </c>
      <c r="E582" s="15">
        <v>343965</v>
      </c>
      <c r="F582" s="16">
        <v>42439</v>
      </c>
      <c r="G582" s="17">
        <v>12.338174</v>
      </c>
    </row>
    <row r="583" spans="1:7" hidden="1" x14ac:dyDescent="0.25">
      <c r="A583" s="14" t="s">
        <v>737</v>
      </c>
      <c r="B583" s="14" t="s">
        <v>37</v>
      </c>
      <c r="C583" s="14" t="s">
        <v>224</v>
      </c>
      <c r="D583" s="15">
        <v>2297</v>
      </c>
      <c r="E583" s="15">
        <v>163218</v>
      </c>
      <c r="F583" s="16">
        <v>12925.1</v>
      </c>
      <c r="G583" s="17">
        <v>7.9189182999999996</v>
      </c>
    </row>
    <row r="584" spans="1:7" hidden="1" x14ac:dyDescent="0.25">
      <c r="A584" s="14" t="s">
        <v>738</v>
      </c>
      <c r="B584" s="14" t="s">
        <v>37</v>
      </c>
      <c r="C584" s="14" t="s">
        <v>222</v>
      </c>
      <c r="D584" s="15">
        <v>14641</v>
      </c>
      <c r="E584" s="15">
        <v>367551</v>
      </c>
      <c r="F584" s="16">
        <v>41638</v>
      </c>
      <c r="G584" s="17">
        <v>11.328495999999999</v>
      </c>
    </row>
    <row r="585" spans="1:7" hidden="1" x14ac:dyDescent="0.25">
      <c r="A585" s="14" t="s">
        <v>739</v>
      </c>
      <c r="B585" s="14" t="s">
        <v>37</v>
      </c>
      <c r="C585" s="14" t="s">
        <v>224</v>
      </c>
      <c r="D585" s="15">
        <v>35610</v>
      </c>
      <c r="E585" s="15">
        <v>843558</v>
      </c>
      <c r="F585" s="16">
        <v>83762.5</v>
      </c>
      <c r="G585" s="17">
        <v>9.9296670000000002</v>
      </c>
    </row>
    <row r="586" spans="1:7" hidden="1" x14ac:dyDescent="0.25">
      <c r="A586" s="14" t="s">
        <v>740</v>
      </c>
      <c r="B586" s="14" t="s">
        <v>37</v>
      </c>
      <c r="C586" s="14" t="s">
        <v>224</v>
      </c>
      <c r="D586" s="15">
        <v>7557</v>
      </c>
      <c r="E586" s="15">
        <v>426676</v>
      </c>
      <c r="F586" s="16">
        <v>38677.599999999999</v>
      </c>
      <c r="G586" s="17">
        <v>9.0648642000000006</v>
      </c>
    </row>
    <row r="587" spans="1:7" hidden="1" x14ac:dyDescent="0.25">
      <c r="A587" s="14" t="s">
        <v>741</v>
      </c>
      <c r="B587" s="14" t="s">
        <v>37</v>
      </c>
      <c r="C587" s="14" t="s">
        <v>224</v>
      </c>
      <c r="D587" s="15">
        <v>5874</v>
      </c>
      <c r="E587" s="15">
        <v>273123</v>
      </c>
      <c r="F587" s="16">
        <v>22275</v>
      </c>
      <c r="G587" s="17">
        <v>8.1556660999999995</v>
      </c>
    </row>
    <row r="588" spans="1:7" hidden="1" x14ac:dyDescent="0.25">
      <c r="A588" s="14" t="s">
        <v>742</v>
      </c>
      <c r="B588" s="14" t="s">
        <v>37</v>
      </c>
      <c r="C588" s="14" t="s">
        <v>224</v>
      </c>
      <c r="D588" s="15">
        <v>4826</v>
      </c>
      <c r="E588" s="15">
        <v>99185</v>
      </c>
      <c r="F588" s="16">
        <v>11050</v>
      </c>
      <c r="G588" s="17">
        <v>11.140796999999999</v>
      </c>
    </row>
    <row r="589" spans="1:7" hidden="1" x14ac:dyDescent="0.25">
      <c r="A589" s="14" t="s">
        <v>743</v>
      </c>
      <c r="B589" s="14" t="s">
        <v>37</v>
      </c>
      <c r="C589" s="14" t="s">
        <v>224</v>
      </c>
      <c r="D589" s="15">
        <v>9240</v>
      </c>
      <c r="E589" s="15">
        <v>368047</v>
      </c>
      <c r="F589" s="16">
        <v>31353</v>
      </c>
      <c r="G589" s="17">
        <v>8.5187489999999997</v>
      </c>
    </row>
    <row r="590" spans="1:7" hidden="1" x14ac:dyDescent="0.25">
      <c r="A590" s="14" t="s">
        <v>744</v>
      </c>
      <c r="B590" s="14" t="s">
        <v>37</v>
      </c>
      <c r="C590" s="14" t="s">
        <v>224</v>
      </c>
      <c r="D590" s="15">
        <v>2185</v>
      </c>
      <c r="E590" s="15">
        <v>112332</v>
      </c>
      <c r="F590" s="16">
        <v>9622</v>
      </c>
      <c r="G590" s="17">
        <v>8.5656803000000004</v>
      </c>
    </row>
    <row r="591" spans="1:7" hidden="1" x14ac:dyDescent="0.25">
      <c r="A591" s="14" t="s">
        <v>745</v>
      </c>
      <c r="B591" s="14" t="s">
        <v>37</v>
      </c>
      <c r="C591" s="14" t="s">
        <v>224</v>
      </c>
      <c r="D591" s="15">
        <v>11066</v>
      </c>
      <c r="E591" s="15">
        <v>350831</v>
      </c>
      <c r="F591" s="16">
        <v>31385.4</v>
      </c>
      <c r="G591" s="17">
        <v>8.9460166999999995</v>
      </c>
    </row>
    <row r="592" spans="1:7" hidden="1" x14ac:dyDescent="0.25">
      <c r="A592" s="14" t="s">
        <v>746</v>
      </c>
      <c r="B592" s="14" t="s">
        <v>37</v>
      </c>
      <c r="C592" s="14" t="s">
        <v>224</v>
      </c>
      <c r="D592" s="15">
        <v>7304</v>
      </c>
      <c r="E592" s="15">
        <v>296259</v>
      </c>
      <c r="F592" s="16">
        <v>29427.1</v>
      </c>
      <c r="G592" s="17">
        <v>9.9328965999999994</v>
      </c>
    </row>
    <row r="593" spans="1:7" hidden="1" x14ac:dyDescent="0.25">
      <c r="A593" s="14" t="s">
        <v>747</v>
      </c>
      <c r="B593" s="14" t="s">
        <v>37</v>
      </c>
      <c r="C593" s="14" t="s">
        <v>224</v>
      </c>
      <c r="D593" s="15">
        <v>9164</v>
      </c>
      <c r="E593" s="15">
        <v>216431</v>
      </c>
      <c r="F593" s="16">
        <v>22373.7</v>
      </c>
      <c r="G593" s="17">
        <v>10.337567</v>
      </c>
    </row>
    <row r="594" spans="1:7" hidden="1" x14ac:dyDescent="0.25">
      <c r="A594" s="14" t="s">
        <v>748</v>
      </c>
      <c r="B594" s="14" t="s">
        <v>37</v>
      </c>
      <c r="C594" s="14" t="s">
        <v>224</v>
      </c>
      <c r="D594" s="15">
        <v>12544</v>
      </c>
      <c r="E594" s="15">
        <v>414490</v>
      </c>
      <c r="F594" s="16">
        <v>40164</v>
      </c>
      <c r="G594" s="17">
        <v>9.6899805000000008</v>
      </c>
    </row>
    <row r="595" spans="1:7" hidden="1" x14ac:dyDescent="0.25">
      <c r="A595" s="14" t="s">
        <v>749</v>
      </c>
      <c r="B595" s="14" t="s">
        <v>37</v>
      </c>
      <c r="C595" s="14" t="s">
        <v>224</v>
      </c>
      <c r="D595" s="15">
        <v>26259</v>
      </c>
      <c r="E595" s="15">
        <v>561314</v>
      </c>
      <c r="F595" s="16">
        <v>61617</v>
      </c>
      <c r="G595" s="17">
        <v>10.977278</v>
      </c>
    </row>
    <row r="596" spans="1:7" hidden="1" x14ac:dyDescent="0.25">
      <c r="A596" s="14" t="s">
        <v>750</v>
      </c>
      <c r="B596" s="14" t="s">
        <v>37</v>
      </c>
      <c r="C596" s="14" t="s">
        <v>224</v>
      </c>
      <c r="D596" s="15">
        <v>10225</v>
      </c>
      <c r="E596" s="15">
        <v>229194</v>
      </c>
      <c r="F596" s="16">
        <v>23539.4</v>
      </c>
      <c r="G596" s="17">
        <v>10.270512999999999</v>
      </c>
    </row>
    <row r="597" spans="1:7" hidden="1" x14ac:dyDescent="0.25">
      <c r="A597" s="14" t="s">
        <v>751</v>
      </c>
      <c r="B597" s="14" t="s">
        <v>37</v>
      </c>
      <c r="C597" s="14" t="s">
        <v>224</v>
      </c>
      <c r="D597" s="15">
        <v>3177</v>
      </c>
      <c r="E597" s="15">
        <v>104399</v>
      </c>
      <c r="F597" s="16">
        <v>11486</v>
      </c>
      <c r="G597" s="17">
        <v>11.002020999999999</v>
      </c>
    </row>
    <row r="598" spans="1:7" hidden="1" x14ac:dyDescent="0.25">
      <c r="A598" s="14" t="s">
        <v>752</v>
      </c>
      <c r="B598" s="14" t="s">
        <v>37</v>
      </c>
      <c r="C598" s="14" t="s">
        <v>224</v>
      </c>
      <c r="D598" s="15">
        <v>21052</v>
      </c>
      <c r="E598" s="15">
        <v>863079</v>
      </c>
      <c r="F598" s="16">
        <v>81049</v>
      </c>
      <c r="G598" s="17">
        <v>9.3906814999999995</v>
      </c>
    </row>
    <row r="599" spans="1:7" hidden="1" x14ac:dyDescent="0.25">
      <c r="A599" s="14" t="s">
        <v>753</v>
      </c>
      <c r="B599" s="14" t="s">
        <v>37</v>
      </c>
      <c r="C599" s="14" t="s">
        <v>224</v>
      </c>
      <c r="D599" s="15">
        <v>3600</v>
      </c>
      <c r="E599" s="15">
        <v>149974</v>
      </c>
      <c r="F599" s="16">
        <v>13392</v>
      </c>
      <c r="G599" s="17">
        <v>8.9295477999999999</v>
      </c>
    </row>
    <row r="600" spans="1:7" hidden="1" x14ac:dyDescent="0.25">
      <c r="A600" s="14" t="s">
        <v>754</v>
      </c>
      <c r="B600" s="14" t="s">
        <v>37</v>
      </c>
      <c r="C600" s="14" t="s">
        <v>224</v>
      </c>
      <c r="D600" s="15">
        <v>4247</v>
      </c>
      <c r="E600" s="15">
        <v>191272</v>
      </c>
      <c r="F600" s="16">
        <v>17080.5</v>
      </c>
      <c r="G600" s="17">
        <v>8.9299531999999999</v>
      </c>
    </row>
    <row r="601" spans="1:7" hidden="1" x14ac:dyDescent="0.25">
      <c r="A601" s="14" t="s">
        <v>755</v>
      </c>
      <c r="B601" s="14" t="s">
        <v>37</v>
      </c>
      <c r="C601" s="14" t="s">
        <v>224</v>
      </c>
      <c r="D601" s="15">
        <v>7522</v>
      </c>
      <c r="E601" s="15">
        <v>174272</v>
      </c>
      <c r="F601" s="16">
        <v>16956</v>
      </c>
      <c r="G601" s="17">
        <v>9.7296180999999997</v>
      </c>
    </row>
    <row r="602" spans="1:7" hidden="1" x14ac:dyDescent="0.25">
      <c r="A602" s="14" t="s">
        <v>756</v>
      </c>
      <c r="B602" s="14" t="s">
        <v>37</v>
      </c>
      <c r="C602" s="14" t="s">
        <v>222</v>
      </c>
      <c r="D602" s="15">
        <v>24038</v>
      </c>
      <c r="E602" s="15">
        <v>459055</v>
      </c>
      <c r="F602" s="16">
        <v>54988</v>
      </c>
      <c r="G602" s="17">
        <v>11.978521000000001</v>
      </c>
    </row>
    <row r="603" spans="1:7" hidden="1" x14ac:dyDescent="0.25">
      <c r="A603" s="14" t="s">
        <v>757</v>
      </c>
      <c r="B603" s="14" t="s">
        <v>37</v>
      </c>
      <c r="C603" s="14" t="s">
        <v>224</v>
      </c>
      <c r="D603" s="15">
        <v>9909</v>
      </c>
      <c r="E603" s="15">
        <v>392925</v>
      </c>
      <c r="F603" s="16">
        <v>35801</v>
      </c>
      <c r="G603" s="17">
        <v>9.1114080000000008</v>
      </c>
    </row>
    <row r="604" spans="1:7" hidden="1" x14ac:dyDescent="0.25">
      <c r="A604" s="14" t="s">
        <v>758</v>
      </c>
      <c r="B604" s="14" t="s">
        <v>37</v>
      </c>
      <c r="C604" s="14" t="s">
        <v>222</v>
      </c>
      <c r="D604" s="15">
        <v>8152</v>
      </c>
      <c r="E604" s="15">
        <v>398572</v>
      </c>
      <c r="F604" s="16">
        <v>34313.5</v>
      </c>
      <c r="G604" s="17">
        <v>8.6091095000000006</v>
      </c>
    </row>
    <row r="605" spans="1:7" hidden="1" x14ac:dyDescent="0.25">
      <c r="A605" s="14" t="s">
        <v>759</v>
      </c>
      <c r="B605" s="14" t="s">
        <v>37</v>
      </c>
      <c r="C605" s="14" t="s">
        <v>222</v>
      </c>
      <c r="D605" s="15">
        <v>7925</v>
      </c>
      <c r="E605" s="15">
        <v>361743</v>
      </c>
      <c r="F605" s="16">
        <v>34071.699999999997</v>
      </c>
      <c r="G605" s="17">
        <v>9.4187586000000003</v>
      </c>
    </row>
    <row r="606" spans="1:7" hidden="1" x14ac:dyDescent="0.25">
      <c r="A606" s="14" t="s">
        <v>760</v>
      </c>
      <c r="B606" s="14" t="s">
        <v>37</v>
      </c>
      <c r="C606" s="14" t="s">
        <v>222</v>
      </c>
      <c r="D606" s="15">
        <v>13653</v>
      </c>
      <c r="E606" s="15">
        <v>277776</v>
      </c>
      <c r="F606" s="16">
        <v>30694</v>
      </c>
      <c r="G606" s="17">
        <v>11.049911</v>
      </c>
    </row>
    <row r="607" spans="1:7" hidden="1" x14ac:dyDescent="0.25">
      <c r="A607" s="14" t="s">
        <v>761</v>
      </c>
      <c r="B607" s="14" t="s">
        <v>37</v>
      </c>
      <c r="C607" s="14" t="s">
        <v>219</v>
      </c>
      <c r="D607" s="15">
        <v>819569</v>
      </c>
      <c r="E607" s="15">
        <v>27496412</v>
      </c>
      <c r="F607" s="16">
        <v>2552046.4</v>
      </c>
      <c r="G607" s="17">
        <v>9.2813797000000005</v>
      </c>
    </row>
    <row r="608" spans="1:7" hidden="1" x14ac:dyDescent="0.25">
      <c r="A608" s="14" t="s">
        <v>762</v>
      </c>
      <c r="B608" s="14" t="s">
        <v>37</v>
      </c>
      <c r="C608" s="14" t="s">
        <v>222</v>
      </c>
      <c r="D608" s="15">
        <v>23019</v>
      </c>
      <c r="E608" s="15">
        <v>496855</v>
      </c>
      <c r="F608" s="16">
        <v>55040.4</v>
      </c>
      <c r="G608" s="17">
        <v>11.077759</v>
      </c>
    </row>
    <row r="609" spans="1:7" hidden="1" x14ac:dyDescent="0.25">
      <c r="A609" s="14" t="s">
        <v>763</v>
      </c>
      <c r="B609" s="14" t="s">
        <v>37</v>
      </c>
      <c r="C609" s="14" t="s">
        <v>222</v>
      </c>
      <c r="D609" s="15">
        <v>17369</v>
      </c>
      <c r="E609" s="15">
        <v>628026</v>
      </c>
      <c r="F609" s="16">
        <v>64373</v>
      </c>
      <c r="G609" s="17">
        <v>10.250052999999999</v>
      </c>
    </row>
    <row r="610" spans="1:7" hidden="1" x14ac:dyDescent="0.25">
      <c r="A610" s="14" t="s">
        <v>764</v>
      </c>
      <c r="B610" s="14" t="s">
        <v>37</v>
      </c>
      <c r="C610" s="14" t="s">
        <v>222</v>
      </c>
      <c r="D610" s="15">
        <v>31646</v>
      </c>
      <c r="E610" s="15">
        <v>750478</v>
      </c>
      <c r="F610" s="16">
        <v>84595</v>
      </c>
      <c r="G610" s="17">
        <v>11.272149000000001</v>
      </c>
    </row>
    <row r="611" spans="1:7" hidden="1" x14ac:dyDescent="0.25">
      <c r="A611" s="14" t="s">
        <v>765</v>
      </c>
      <c r="B611" s="14" t="s">
        <v>37</v>
      </c>
      <c r="C611" s="14" t="s">
        <v>222</v>
      </c>
      <c r="D611" s="15">
        <v>9560</v>
      </c>
      <c r="E611" s="15">
        <v>191190</v>
      </c>
      <c r="F611" s="16">
        <v>22126</v>
      </c>
      <c r="G611" s="17">
        <v>11.572781000000001</v>
      </c>
    </row>
    <row r="612" spans="1:7" hidden="1" x14ac:dyDescent="0.25">
      <c r="A612" s="14" t="s">
        <v>766</v>
      </c>
      <c r="B612" s="14" t="s">
        <v>37</v>
      </c>
      <c r="C612" s="14" t="s">
        <v>219</v>
      </c>
      <c r="D612" s="15">
        <v>463352</v>
      </c>
      <c r="E612" s="15">
        <v>15166074</v>
      </c>
      <c r="F612" s="16">
        <v>1291549.8999999999</v>
      </c>
      <c r="G612" s="17">
        <v>8.5160464000000005</v>
      </c>
    </row>
    <row r="613" spans="1:7" hidden="1" x14ac:dyDescent="0.25">
      <c r="A613" s="14" t="s">
        <v>767</v>
      </c>
      <c r="B613" s="14" t="s">
        <v>37</v>
      </c>
      <c r="C613" s="14" t="s">
        <v>219</v>
      </c>
      <c r="D613" s="15">
        <v>491347</v>
      </c>
      <c r="E613" s="15">
        <v>13216391</v>
      </c>
      <c r="F613" s="16">
        <v>1318478</v>
      </c>
      <c r="G613" s="17">
        <v>9.9760819999999999</v>
      </c>
    </row>
    <row r="614" spans="1:7" hidden="1" x14ac:dyDescent="0.25">
      <c r="A614" s="14" t="s">
        <v>768</v>
      </c>
      <c r="B614" s="14" t="s">
        <v>37</v>
      </c>
      <c r="C614" s="14" t="s">
        <v>222</v>
      </c>
      <c r="D614" s="15">
        <v>24496</v>
      </c>
      <c r="E614" s="15">
        <v>443275</v>
      </c>
      <c r="F614" s="16">
        <v>52510</v>
      </c>
      <c r="G614" s="17">
        <v>11.84592</v>
      </c>
    </row>
    <row r="615" spans="1:7" hidden="1" x14ac:dyDescent="0.25">
      <c r="A615" s="14" t="s">
        <v>769</v>
      </c>
      <c r="B615" s="14" t="s">
        <v>37</v>
      </c>
      <c r="C615" s="14" t="s">
        <v>222</v>
      </c>
      <c r="D615" s="15">
        <v>9026</v>
      </c>
      <c r="E615" s="15">
        <v>222409</v>
      </c>
      <c r="F615" s="16">
        <v>23858.6</v>
      </c>
      <c r="G615" s="17">
        <v>10.727354</v>
      </c>
    </row>
    <row r="616" spans="1:7" hidden="1" x14ac:dyDescent="0.25">
      <c r="A616" s="14" t="s">
        <v>770</v>
      </c>
      <c r="B616" s="14" t="s">
        <v>37</v>
      </c>
      <c r="C616" s="14" t="s">
        <v>222</v>
      </c>
      <c r="D616" s="15">
        <v>5426</v>
      </c>
      <c r="E616" s="15">
        <v>180153</v>
      </c>
      <c r="F616" s="16">
        <v>19330</v>
      </c>
      <c r="G616" s="17">
        <v>10.729768999999999</v>
      </c>
    </row>
    <row r="617" spans="1:7" hidden="1" x14ac:dyDescent="0.25">
      <c r="A617" s="14" t="s">
        <v>771</v>
      </c>
      <c r="B617" s="14" t="s">
        <v>37</v>
      </c>
      <c r="C617" s="14" t="s">
        <v>222</v>
      </c>
      <c r="D617" s="15">
        <v>26621</v>
      </c>
      <c r="E617" s="15">
        <v>474548</v>
      </c>
      <c r="F617" s="16">
        <v>55058.5</v>
      </c>
      <c r="G617" s="17">
        <v>11.602304</v>
      </c>
    </row>
    <row r="618" spans="1:7" hidden="1" x14ac:dyDescent="0.25">
      <c r="A618" s="14" t="s">
        <v>772</v>
      </c>
      <c r="B618" s="14" t="s">
        <v>37</v>
      </c>
      <c r="C618" s="14" t="s">
        <v>222</v>
      </c>
      <c r="D618" s="15">
        <v>20857</v>
      </c>
      <c r="E618" s="15">
        <v>279950</v>
      </c>
      <c r="F618" s="16">
        <v>35048</v>
      </c>
      <c r="G618" s="17">
        <v>12.519378</v>
      </c>
    </row>
    <row r="619" spans="1:7" hidden="1" x14ac:dyDescent="0.25">
      <c r="A619" s="14" t="s">
        <v>773</v>
      </c>
      <c r="B619" s="14" t="s">
        <v>37</v>
      </c>
      <c r="C619" s="14" t="s">
        <v>222</v>
      </c>
      <c r="D619" s="15">
        <v>18234</v>
      </c>
      <c r="E619" s="15">
        <v>467398</v>
      </c>
      <c r="F619" s="16">
        <v>47885.3</v>
      </c>
      <c r="G619" s="17">
        <v>10.24508</v>
      </c>
    </row>
    <row r="620" spans="1:7" hidden="1" x14ac:dyDescent="0.25">
      <c r="A620" s="14" t="s">
        <v>774</v>
      </c>
      <c r="B620" s="14" t="s">
        <v>37</v>
      </c>
      <c r="C620" s="14" t="s">
        <v>222</v>
      </c>
      <c r="D620" s="15">
        <v>7193</v>
      </c>
      <c r="E620" s="15">
        <v>93859</v>
      </c>
      <c r="F620" s="16">
        <v>12072</v>
      </c>
      <c r="G620" s="17">
        <v>12.861846</v>
      </c>
    </row>
    <row r="621" spans="1:7" hidden="1" x14ac:dyDescent="0.25">
      <c r="A621" s="14" t="s">
        <v>775</v>
      </c>
      <c r="B621" s="14" t="s">
        <v>37</v>
      </c>
      <c r="C621" s="14" t="s">
        <v>224</v>
      </c>
      <c r="D621" s="15">
        <v>3462</v>
      </c>
      <c r="E621" s="15">
        <v>147044</v>
      </c>
      <c r="F621" s="16">
        <v>15202</v>
      </c>
      <c r="G621" s="17">
        <v>10.338402</v>
      </c>
    </row>
    <row r="622" spans="1:7" hidden="1" x14ac:dyDescent="0.25">
      <c r="A622" s="14" t="s">
        <v>776</v>
      </c>
      <c r="B622" s="14" t="s">
        <v>37</v>
      </c>
      <c r="C622" s="14" t="s">
        <v>222</v>
      </c>
      <c r="D622" s="15">
        <v>7209</v>
      </c>
      <c r="E622" s="15">
        <v>93811</v>
      </c>
      <c r="F622" s="16">
        <v>14644</v>
      </c>
      <c r="G622" s="17">
        <v>15.610110000000001</v>
      </c>
    </row>
    <row r="623" spans="1:7" hidden="1" x14ac:dyDescent="0.25">
      <c r="A623" s="14" t="s">
        <v>777</v>
      </c>
      <c r="B623" s="14" t="s">
        <v>37</v>
      </c>
      <c r="C623" s="14" t="s">
        <v>222</v>
      </c>
      <c r="D623" s="15">
        <v>5977</v>
      </c>
      <c r="E623" s="15">
        <v>125066</v>
      </c>
      <c r="F623" s="16">
        <v>15201</v>
      </c>
      <c r="G623" s="17">
        <v>12.154382</v>
      </c>
    </row>
    <row r="624" spans="1:7" hidden="1" x14ac:dyDescent="0.25">
      <c r="A624" s="14" t="s">
        <v>778</v>
      </c>
      <c r="B624" s="14" t="s">
        <v>37</v>
      </c>
      <c r="C624" s="14" t="s">
        <v>222</v>
      </c>
      <c r="D624" s="15">
        <v>343</v>
      </c>
      <c r="E624" s="15">
        <v>4138</v>
      </c>
      <c r="F624" s="16">
        <v>566.4</v>
      </c>
      <c r="G624" s="17">
        <v>13.687772000000001</v>
      </c>
    </row>
    <row r="625" spans="1:7" hidden="1" x14ac:dyDescent="0.25">
      <c r="A625" s="14" t="s">
        <v>779</v>
      </c>
      <c r="B625" s="14" t="s">
        <v>37</v>
      </c>
      <c r="C625" s="14" t="s">
        <v>222</v>
      </c>
      <c r="D625" s="15">
        <v>14664</v>
      </c>
      <c r="E625" s="15">
        <v>265411</v>
      </c>
      <c r="F625" s="16">
        <v>34631</v>
      </c>
      <c r="G625" s="17">
        <v>13.048064999999999</v>
      </c>
    </row>
    <row r="626" spans="1:7" hidden="1" x14ac:dyDescent="0.25">
      <c r="A626" s="14" t="s">
        <v>780</v>
      </c>
      <c r="B626" s="14" t="s">
        <v>37</v>
      </c>
      <c r="C626" s="14" t="s">
        <v>222</v>
      </c>
      <c r="D626" s="15">
        <v>11247</v>
      </c>
      <c r="E626" s="15">
        <v>211712</v>
      </c>
      <c r="F626" s="16">
        <v>24344.9</v>
      </c>
      <c r="G626" s="17">
        <v>11.499065</v>
      </c>
    </row>
    <row r="627" spans="1:7" hidden="1" x14ac:dyDescent="0.25">
      <c r="A627" s="14" t="s">
        <v>781</v>
      </c>
      <c r="B627" s="14" t="s">
        <v>37</v>
      </c>
      <c r="C627" s="14" t="s">
        <v>222</v>
      </c>
      <c r="D627" s="15">
        <v>30110</v>
      </c>
      <c r="E627" s="15">
        <v>1568663</v>
      </c>
      <c r="F627" s="16">
        <v>100542</v>
      </c>
      <c r="G627" s="17">
        <v>6.4094072000000004</v>
      </c>
    </row>
    <row r="628" spans="1:7" hidden="1" x14ac:dyDescent="0.25">
      <c r="A628" s="14" t="s">
        <v>782</v>
      </c>
      <c r="B628" s="14" t="s">
        <v>37</v>
      </c>
      <c r="C628" s="14" t="s">
        <v>219</v>
      </c>
      <c r="D628" s="15">
        <v>468590</v>
      </c>
      <c r="E628" s="15">
        <v>16693050</v>
      </c>
      <c r="F628" s="16">
        <v>1696055.8</v>
      </c>
      <c r="G628" s="17">
        <v>10.160251000000001</v>
      </c>
    </row>
    <row r="629" spans="1:7" hidden="1" x14ac:dyDescent="0.25">
      <c r="A629" s="14" t="s">
        <v>783</v>
      </c>
      <c r="B629" s="14" t="s">
        <v>37</v>
      </c>
      <c r="C629" s="14" t="s">
        <v>222</v>
      </c>
      <c r="D629" s="15">
        <v>7868</v>
      </c>
      <c r="E629" s="15">
        <v>106916</v>
      </c>
      <c r="F629" s="16">
        <v>14705.6</v>
      </c>
      <c r="G629" s="17">
        <v>13.754348999999999</v>
      </c>
    </row>
    <row r="630" spans="1:7" hidden="1" x14ac:dyDescent="0.25">
      <c r="A630" s="14" t="s">
        <v>784</v>
      </c>
      <c r="B630" s="14" t="s">
        <v>37</v>
      </c>
      <c r="C630" s="14" t="s">
        <v>222</v>
      </c>
      <c r="D630" s="15">
        <v>12326</v>
      </c>
      <c r="E630" s="15">
        <v>176919</v>
      </c>
      <c r="F630" s="16">
        <v>23397.200000000001</v>
      </c>
      <c r="G630" s="17">
        <v>13.224809</v>
      </c>
    </row>
    <row r="631" spans="1:7" hidden="1" x14ac:dyDescent="0.25">
      <c r="A631" s="14" t="s">
        <v>785</v>
      </c>
      <c r="B631" s="14" t="s">
        <v>37</v>
      </c>
      <c r="C631" s="14" t="s">
        <v>222</v>
      </c>
      <c r="D631" s="15">
        <v>3535</v>
      </c>
      <c r="E631" s="15">
        <v>94321</v>
      </c>
      <c r="F631" s="16">
        <v>10037.9</v>
      </c>
      <c r="G631" s="17">
        <v>10.642275</v>
      </c>
    </row>
    <row r="632" spans="1:7" hidden="1" x14ac:dyDescent="0.25">
      <c r="A632" s="14" t="s">
        <v>786</v>
      </c>
      <c r="B632" s="14" t="s">
        <v>37</v>
      </c>
      <c r="C632" s="14" t="s">
        <v>222</v>
      </c>
      <c r="D632" s="15">
        <v>14619</v>
      </c>
      <c r="E632" s="15">
        <v>381433</v>
      </c>
      <c r="F632" s="16">
        <v>42768</v>
      </c>
      <c r="G632" s="17">
        <v>11.212453999999999</v>
      </c>
    </row>
    <row r="633" spans="1:7" hidden="1" x14ac:dyDescent="0.25">
      <c r="A633" s="14" t="s">
        <v>787</v>
      </c>
      <c r="B633" s="14" t="s">
        <v>37</v>
      </c>
      <c r="C633" s="14" t="s">
        <v>222</v>
      </c>
      <c r="D633" s="15">
        <v>33539</v>
      </c>
      <c r="E633" s="15">
        <v>539910</v>
      </c>
      <c r="F633" s="16">
        <v>77364.800000000003</v>
      </c>
      <c r="G633" s="17">
        <v>14.329203</v>
      </c>
    </row>
    <row r="634" spans="1:7" hidden="1" x14ac:dyDescent="0.25">
      <c r="A634" s="14" t="s">
        <v>788</v>
      </c>
      <c r="B634" s="14" t="s">
        <v>37</v>
      </c>
      <c r="C634" s="14" t="s">
        <v>222</v>
      </c>
      <c r="D634" s="15">
        <v>23161</v>
      </c>
      <c r="E634" s="15">
        <v>503297</v>
      </c>
      <c r="F634" s="16">
        <v>62748</v>
      </c>
      <c r="G634" s="17">
        <v>12.46739</v>
      </c>
    </row>
    <row r="635" spans="1:7" hidden="1" x14ac:dyDescent="0.25">
      <c r="A635" s="14" t="s">
        <v>789</v>
      </c>
      <c r="B635" s="14" t="s">
        <v>37</v>
      </c>
      <c r="C635" s="14" t="s">
        <v>219</v>
      </c>
      <c r="D635" s="15">
        <v>141341</v>
      </c>
      <c r="E635" s="15">
        <v>4757567</v>
      </c>
      <c r="F635" s="16">
        <v>533565.1</v>
      </c>
      <c r="G635" s="17">
        <v>11.215083</v>
      </c>
    </row>
    <row r="636" spans="1:7" hidden="1" x14ac:dyDescent="0.25">
      <c r="A636" s="14" t="s">
        <v>790</v>
      </c>
      <c r="B636" s="14" t="s">
        <v>37</v>
      </c>
      <c r="C636" s="14" t="s">
        <v>222</v>
      </c>
      <c r="D636" s="15">
        <v>9300</v>
      </c>
      <c r="E636" s="15">
        <v>456870</v>
      </c>
      <c r="F636" s="16">
        <v>36785</v>
      </c>
      <c r="G636" s="17">
        <v>8.0515244999999993</v>
      </c>
    </row>
    <row r="637" spans="1:7" hidden="1" x14ac:dyDescent="0.25">
      <c r="A637" s="14" t="s">
        <v>791</v>
      </c>
      <c r="B637" s="14" t="s">
        <v>37</v>
      </c>
      <c r="C637" s="14" t="s">
        <v>222</v>
      </c>
      <c r="D637" s="15">
        <v>9677</v>
      </c>
      <c r="E637" s="15">
        <v>182043</v>
      </c>
      <c r="F637" s="16">
        <v>20104</v>
      </c>
      <c r="G637" s="17">
        <v>11.043545</v>
      </c>
    </row>
    <row r="638" spans="1:7" hidden="1" x14ac:dyDescent="0.25">
      <c r="A638" s="14" t="s">
        <v>355</v>
      </c>
      <c r="B638" s="14" t="s">
        <v>37</v>
      </c>
      <c r="C638" s="14" t="s">
        <v>333</v>
      </c>
      <c r="D638" s="15">
        <v>2</v>
      </c>
      <c r="E638" s="15">
        <v>24</v>
      </c>
      <c r="F638" s="16">
        <v>4.2</v>
      </c>
      <c r="G638" s="17">
        <v>17.5</v>
      </c>
    </row>
    <row r="639" spans="1:7" hidden="1" x14ac:dyDescent="0.25">
      <c r="A639" s="14" t="s">
        <v>792</v>
      </c>
      <c r="B639" s="14" t="s">
        <v>37</v>
      </c>
      <c r="C639" s="14" t="s">
        <v>222</v>
      </c>
      <c r="D639" s="15">
        <v>27209</v>
      </c>
      <c r="E639" s="15">
        <v>514396</v>
      </c>
      <c r="F639" s="16">
        <v>60712</v>
      </c>
      <c r="G639" s="17">
        <v>11.802580000000001</v>
      </c>
    </row>
    <row r="640" spans="1:7" hidden="1" x14ac:dyDescent="0.25">
      <c r="A640" s="14" t="s">
        <v>793</v>
      </c>
      <c r="B640" s="14" t="s">
        <v>37</v>
      </c>
      <c r="C640" s="14" t="s">
        <v>224</v>
      </c>
      <c r="D640" s="15">
        <v>4188</v>
      </c>
      <c r="E640" s="15">
        <v>138123</v>
      </c>
      <c r="F640" s="16">
        <v>12898.6</v>
      </c>
      <c r="G640" s="17">
        <v>9.3384882000000005</v>
      </c>
    </row>
    <row r="641" spans="1:7" hidden="1" x14ac:dyDescent="0.25">
      <c r="A641" s="14" t="s">
        <v>794</v>
      </c>
      <c r="B641" s="14" t="s">
        <v>37</v>
      </c>
      <c r="C641" s="14" t="s">
        <v>222</v>
      </c>
      <c r="D641" s="15">
        <v>18953</v>
      </c>
      <c r="E641" s="15">
        <v>298500</v>
      </c>
      <c r="F641" s="16">
        <v>43386</v>
      </c>
      <c r="G641" s="17">
        <v>14.534673</v>
      </c>
    </row>
    <row r="642" spans="1:7" hidden="1" x14ac:dyDescent="0.25">
      <c r="A642" s="14" t="s">
        <v>795</v>
      </c>
      <c r="B642" s="14" t="s">
        <v>37</v>
      </c>
      <c r="C642" s="14" t="s">
        <v>222</v>
      </c>
      <c r="D642" s="15">
        <v>16880</v>
      </c>
      <c r="E642" s="15">
        <v>630442</v>
      </c>
      <c r="F642" s="16">
        <v>63985.8</v>
      </c>
      <c r="G642" s="17">
        <v>10.149355999999999</v>
      </c>
    </row>
    <row r="643" spans="1:7" hidden="1" x14ac:dyDescent="0.25">
      <c r="A643" s="14" t="s">
        <v>796</v>
      </c>
      <c r="B643" s="14" t="s">
        <v>37</v>
      </c>
      <c r="C643" s="14" t="s">
        <v>222</v>
      </c>
      <c r="D643" s="15">
        <v>11880</v>
      </c>
      <c r="E643" s="15">
        <v>216343</v>
      </c>
      <c r="F643" s="16">
        <v>25904</v>
      </c>
      <c r="G643" s="17">
        <v>11.973579000000001</v>
      </c>
    </row>
    <row r="644" spans="1:7" hidden="1" x14ac:dyDescent="0.25">
      <c r="A644" s="14" t="s">
        <v>797</v>
      </c>
      <c r="B644" s="14" t="s">
        <v>42</v>
      </c>
      <c r="C644" s="14" t="s">
        <v>222</v>
      </c>
      <c r="D644" s="15">
        <v>962</v>
      </c>
      <c r="E644" s="15">
        <v>33339</v>
      </c>
      <c r="F644" s="16">
        <v>2920</v>
      </c>
      <c r="G644" s="17">
        <v>8.7585110999999998</v>
      </c>
    </row>
    <row r="645" spans="1:7" hidden="1" x14ac:dyDescent="0.25">
      <c r="A645" s="14" t="s">
        <v>798</v>
      </c>
      <c r="B645" s="14" t="s">
        <v>42</v>
      </c>
      <c r="C645" s="14" t="s">
        <v>222</v>
      </c>
      <c r="D645" s="15">
        <v>5175</v>
      </c>
      <c r="E645" s="15">
        <v>97075</v>
      </c>
      <c r="F645" s="16">
        <v>13137</v>
      </c>
      <c r="G645" s="17">
        <v>13.532835</v>
      </c>
    </row>
    <row r="646" spans="1:7" hidden="1" x14ac:dyDescent="0.25">
      <c r="A646" s="14" t="s">
        <v>799</v>
      </c>
      <c r="B646" s="14" t="s">
        <v>42</v>
      </c>
      <c r="C646" s="14" t="s">
        <v>222</v>
      </c>
      <c r="D646" s="15">
        <v>7166</v>
      </c>
      <c r="E646" s="15">
        <v>101084</v>
      </c>
      <c r="F646" s="16">
        <v>16508.3</v>
      </c>
      <c r="G646" s="17">
        <v>16.331268999999999</v>
      </c>
    </row>
    <row r="647" spans="1:7" hidden="1" x14ac:dyDescent="0.25">
      <c r="A647" s="14" t="s">
        <v>800</v>
      </c>
      <c r="B647" s="14" t="s">
        <v>42</v>
      </c>
      <c r="C647" s="14" t="s">
        <v>222</v>
      </c>
      <c r="D647" s="15">
        <v>3236</v>
      </c>
      <c r="E647" s="15">
        <v>47130</v>
      </c>
      <c r="F647" s="16">
        <v>6542.5</v>
      </c>
      <c r="G647" s="17">
        <v>13.881816000000001</v>
      </c>
    </row>
    <row r="648" spans="1:7" hidden="1" x14ac:dyDescent="0.25">
      <c r="A648" s="14" t="s">
        <v>801</v>
      </c>
      <c r="B648" s="14" t="s">
        <v>42</v>
      </c>
      <c r="C648" s="14" t="s">
        <v>222</v>
      </c>
      <c r="D648" s="15">
        <v>7450</v>
      </c>
      <c r="E648" s="15">
        <v>122188</v>
      </c>
      <c r="F648" s="16">
        <v>17350</v>
      </c>
      <c r="G648" s="17">
        <v>14.19943</v>
      </c>
    </row>
    <row r="649" spans="1:7" hidden="1" x14ac:dyDescent="0.25">
      <c r="A649" s="14" t="s">
        <v>802</v>
      </c>
      <c r="B649" s="14" t="s">
        <v>42</v>
      </c>
      <c r="C649" s="14" t="s">
        <v>222</v>
      </c>
      <c r="D649" s="15">
        <v>5881</v>
      </c>
      <c r="E649" s="15">
        <v>221999</v>
      </c>
      <c r="F649" s="16">
        <v>24619</v>
      </c>
      <c r="G649" s="17">
        <v>11.089689999999999</v>
      </c>
    </row>
    <row r="650" spans="1:7" hidden="1" x14ac:dyDescent="0.25">
      <c r="A650" s="14" t="s">
        <v>803</v>
      </c>
      <c r="B650" s="14" t="s">
        <v>42</v>
      </c>
      <c r="C650" s="14" t="s">
        <v>222</v>
      </c>
      <c r="D650" s="15">
        <v>5398</v>
      </c>
      <c r="E650" s="15">
        <v>58185</v>
      </c>
      <c r="F650" s="16">
        <v>8709.6</v>
      </c>
      <c r="G650" s="17">
        <v>14.968806000000001</v>
      </c>
    </row>
    <row r="651" spans="1:7" hidden="1" x14ac:dyDescent="0.25">
      <c r="A651" s="14" t="s">
        <v>804</v>
      </c>
      <c r="B651" s="14" t="s">
        <v>42</v>
      </c>
      <c r="C651" s="14" t="s">
        <v>224</v>
      </c>
      <c r="D651" s="15">
        <v>4331</v>
      </c>
      <c r="E651" s="15">
        <v>66039</v>
      </c>
      <c r="F651" s="16">
        <v>6996.2</v>
      </c>
      <c r="G651" s="17">
        <v>10.594042999999999</v>
      </c>
    </row>
    <row r="652" spans="1:7" hidden="1" x14ac:dyDescent="0.25">
      <c r="A652" s="14" t="s">
        <v>805</v>
      </c>
      <c r="B652" s="14" t="s">
        <v>42</v>
      </c>
      <c r="C652" s="14" t="s">
        <v>224</v>
      </c>
      <c r="D652" s="15">
        <v>1982</v>
      </c>
      <c r="E652" s="15">
        <v>30691</v>
      </c>
      <c r="F652" s="16">
        <v>4313.8</v>
      </c>
      <c r="G652" s="17">
        <v>14.055586</v>
      </c>
    </row>
    <row r="653" spans="1:7" hidden="1" x14ac:dyDescent="0.25">
      <c r="A653" s="14" t="s">
        <v>806</v>
      </c>
      <c r="B653" s="14" t="s">
        <v>42</v>
      </c>
      <c r="C653" s="14" t="s">
        <v>224</v>
      </c>
      <c r="D653" s="15">
        <v>2317</v>
      </c>
      <c r="E653" s="15">
        <v>41992</v>
      </c>
      <c r="F653" s="16">
        <v>4828</v>
      </c>
      <c r="G653" s="17">
        <v>11.497427999999999</v>
      </c>
    </row>
    <row r="654" spans="1:7" hidden="1" x14ac:dyDescent="0.25">
      <c r="A654" s="14" t="s">
        <v>807</v>
      </c>
      <c r="B654" s="14" t="s">
        <v>42</v>
      </c>
      <c r="C654" s="14" t="s">
        <v>224</v>
      </c>
      <c r="D654" s="15">
        <v>1587</v>
      </c>
      <c r="E654" s="15">
        <v>29781</v>
      </c>
      <c r="F654" s="16">
        <v>3606.7</v>
      </c>
      <c r="G654" s="17">
        <v>12.110742</v>
      </c>
    </row>
    <row r="655" spans="1:7" hidden="1" x14ac:dyDescent="0.25">
      <c r="A655" s="14" t="s">
        <v>808</v>
      </c>
      <c r="B655" s="14" t="s">
        <v>42</v>
      </c>
      <c r="C655" s="14" t="s">
        <v>224</v>
      </c>
      <c r="D655" s="15">
        <v>5651</v>
      </c>
      <c r="E655" s="15">
        <v>281270</v>
      </c>
      <c r="F655" s="16">
        <v>20858.599999999999</v>
      </c>
      <c r="G655" s="17">
        <v>7.4158638000000003</v>
      </c>
    </row>
    <row r="656" spans="1:7" hidden="1" x14ac:dyDescent="0.25">
      <c r="A656" s="14" t="s">
        <v>809</v>
      </c>
      <c r="B656" s="14" t="s">
        <v>42</v>
      </c>
      <c r="C656" s="14" t="s">
        <v>224</v>
      </c>
      <c r="D656" s="15">
        <v>2764</v>
      </c>
      <c r="E656" s="15">
        <v>44148</v>
      </c>
      <c r="F656" s="16">
        <v>5311.2</v>
      </c>
      <c r="G656" s="17">
        <v>12.030443</v>
      </c>
    </row>
    <row r="657" spans="1:7" hidden="1" x14ac:dyDescent="0.25">
      <c r="A657" s="14" t="s">
        <v>810</v>
      </c>
      <c r="B657" s="14" t="s">
        <v>42</v>
      </c>
      <c r="C657" s="14" t="s">
        <v>224</v>
      </c>
      <c r="D657" s="15">
        <v>6052</v>
      </c>
      <c r="E657" s="15">
        <v>758659</v>
      </c>
      <c r="F657" s="16">
        <v>50898.1</v>
      </c>
      <c r="G657" s="17">
        <v>6.7089562000000003</v>
      </c>
    </row>
    <row r="658" spans="1:7" hidden="1" x14ac:dyDescent="0.25">
      <c r="A658" s="14" t="s">
        <v>811</v>
      </c>
      <c r="B658" s="14" t="s">
        <v>42</v>
      </c>
      <c r="C658" s="14" t="s">
        <v>224</v>
      </c>
      <c r="D658" s="15">
        <v>3083</v>
      </c>
      <c r="E658" s="15">
        <v>58667</v>
      </c>
      <c r="F658" s="16">
        <v>5828.3</v>
      </c>
      <c r="G658" s="17">
        <v>9.9345458000000004</v>
      </c>
    </row>
    <row r="659" spans="1:7" hidden="1" x14ac:dyDescent="0.25">
      <c r="A659" s="14" t="s">
        <v>812</v>
      </c>
      <c r="B659" s="14" t="s">
        <v>42</v>
      </c>
      <c r="C659" s="14" t="s">
        <v>224</v>
      </c>
      <c r="D659" s="15">
        <v>2516</v>
      </c>
      <c r="E659" s="15">
        <v>40584</v>
      </c>
      <c r="F659" s="16">
        <v>4837.8999999999996</v>
      </c>
      <c r="G659" s="17">
        <v>11.920707999999999</v>
      </c>
    </row>
    <row r="660" spans="1:7" hidden="1" x14ac:dyDescent="0.25">
      <c r="A660" s="14" t="s">
        <v>813</v>
      </c>
      <c r="B660" s="14" t="s">
        <v>42</v>
      </c>
      <c r="C660" s="14" t="s">
        <v>224</v>
      </c>
      <c r="D660" s="15">
        <v>11638</v>
      </c>
      <c r="E660" s="15">
        <v>289832</v>
      </c>
      <c r="F660" s="16">
        <v>29141</v>
      </c>
      <c r="G660" s="17">
        <v>10.054444999999999</v>
      </c>
    </row>
    <row r="661" spans="1:7" hidden="1" x14ac:dyDescent="0.25">
      <c r="A661" s="14" t="s">
        <v>814</v>
      </c>
      <c r="B661" s="14" t="s">
        <v>42</v>
      </c>
      <c r="C661" s="14" t="s">
        <v>224</v>
      </c>
      <c r="D661" s="15">
        <v>8602</v>
      </c>
      <c r="E661" s="15">
        <v>142543</v>
      </c>
      <c r="F661" s="16">
        <v>14589</v>
      </c>
      <c r="G661" s="17">
        <v>10.234806000000001</v>
      </c>
    </row>
    <row r="662" spans="1:7" hidden="1" x14ac:dyDescent="0.25">
      <c r="A662" s="14" t="s">
        <v>815</v>
      </c>
      <c r="B662" s="14" t="s">
        <v>42</v>
      </c>
      <c r="C662" s="14" t="s">
        <v>224</v>
      </c>
      <c r="D662" s="15">
        <v>1822</v>
      </c>
      <c r="E662" s="15">
        <v>25604</v>
      </c>
      <c r="F662" s="16">
        <v>2759.5</v>
      </c>
      <c r="G662" s="17">
        <v>10.777613000000001</v>
      </c>
    </row>
    <row r="663" spans="1:7" hidden="1" x14ac:dyDescent="0.25">
      <c r="A663" s="14" t="s">
        <v>816</v>
      </c>
      <c r="B663" s="14" t="s">
        <v>42</v>
      </c>
      <c r="C663" s="14" t="s">
        <v>224</v>
      </c>
      <c r="D663" s="15">
        <v>1571</v>
      </c>
      <c r="E663" s="15">
        <v>29587</v>
      </c>
      <c r="F663" s="16">
        <v>3699</v>
      </c>
      <c r="G663" s="17">
        <v>12.502112</v>
      </c>
    </row>
    <row r="664" spans="1:7" hidden="1" x14ac:dyDescent="0.25">
      <c r="A664" s="14" t="s">
        <v>817</v>
      </c>
      <c r="B664" s="14" t="s">
        <v>42</v>
      </c>
      <c r="C664" s="14" t="s">
        <v>224</v>
      </c>
      <c r="D664" s="15">
        <v>2688</v>
      </c>
      <c r="E664" s="15">
        <v>44061</v>
      </c>
      <c r="F664" s="16">
        <v>5859</v>
      </c>
      <c r="G664" s="17">
        <v>13.297473999999999</v>
      </c>
    </row>
    <row r="665" spans="1:7" hidden="1" x14ac:dyDescent="0.25">
      <c r="A665" s="14" t="s">
        <v>818</v>
      </c>
      <c r="B665" s="14" t="s">
        <v>42</v>
      </c>
      <c r="C665" s="14" t="s">
        <v>224</v>
      </c>
      <c r="D665" s="15">
        <v>2480</v>
      </c>
      <c r="E665" s="15">
        <v>43446</v>
      </c>
      <c r="F665" s="16">
        <v>3431</v>
      </c>
      <c r="G665" s="17">
        <v>7.8971596999999996</v>
      </c>
    </row>
    <row r="666" spans="1:7" hidden="1" x14ac:dyDescent="0.25">
      <c r="A666" s="14" t="s">
        <v>819</v>
      </c>
      <c r="B666" s="14" t="s">
        <v>42</v>
      </c>
      <c r="C666" s="14" t="s">
        <v>224</v>
      </c>
      <c r="D666" s="15">
        <v>2013</v>
      </c>
      <c r="E666" s="15">
        <v>36170</v>
      </c>
      <c r="F666" s="16">
        <v>4442</v>
      </c>
      <c r="G666" s="17">
        <v>12.280896</v>
      </c>
    </row>
    <row r="667" spans="1:7" hidden="1" x14ac:dyDescent="0.25">
      <c r="A667" s="14" t="s">
        <v>820</v>
      </c>
      <c r="B667" s="14" t="s">
        <v>42</v>
      </c>
      <c r="C667" s="14" t="s">
        <v>224</v>
      </c>
      <c r="D667" s="15">
        <v>3659</v>
      </c>
      <c r="E667" s="15">
        <v>98189</v>
      </c>
      <c r="F667" s="16">
        <v>8986</v>
      </c>
      <c r="G667" s="17">
        <v>9.1517379999999999</v>
      </c>
    </row>
    <row r="668" spans="1:7" hidden="1" x14ac:dyDescent="0.25">
      <c r="A668" s="14" t="s">
        <v>821</v>
      </c>
      <c r="B668" s="14" t="s">
        <v>42</v>
      </c>
      <c r="C668" s="14" t="s">
        <v>224</v>
      </c>
      <c r="D668" s="15">
        <v>65501</v>
      </c>
      <c r="E668" s="15">
        <v>2136486</v>
      </c>
      <c r="F668" s="16">
        <v>227648</v>
      </c>
      <c r="G668" s="17">
        <v>10.655253999999999</v>
      </c>
    </row>
    <row r="669" spans="1:7" hidden="1" x14ac:dyDescent="0.25">
      <c r="A669" s="14" t="s">
        <v>822</v>
      </c>
      <c r="B669" s="14" t="s">
        <v>42</v>
      </c>
      <c r="C669" s="14" t="s">
        <v>224</v>
      </c>
      <c r="D669" s="15">
        <v>1975</v>
      </c>
      <c r="E669" s="15">
        <v>38825</v>
      </c>
      <c r="F669" s="16">
        <v>4846</v>
      </c>
      <c r="G669" s="17">
        <v>12.481648</v>
      </c>
    </row>
    <row r="670" spans="1:7" hidden="1" x14ac:dyDescent="0.25">
      <c r="A670" s="14" t="s">
        <v>823</v>
      </c>
      <c r="B670" s="14" t="s">
        <v>42</v>
      </c>
      <c r="C670" s="14" t="s">
        <v>224</v>
      </c>
      <c r="D670" s="15">
        <v>2515</v>
      </c>
      <c r="E670" s="15">
        <v>38814</v>
      </c>
      <c r="F670" s="16">
        <v>4752</v>
      </c>
      <c r="G670" s="17">
        <v>12.243005</v>
      </c>
    </row>
    <row r="671" spans="1:7" hidden="1" x14ac:dyDescent="0.25">
      <c r="A671" s="14" t="s">
        <v>824</v>
      </c>
      <c r="B671" s="14" t="s">
        <v>42</v>
      </c>
      <c r="C671" s="14" t="s">
        <v>224</v>
      </c>
      <c r="D671" s="15">
        <v>8402</v>
      </c>
      <c r="E671" s="15">
        <v>969480</v>
      </c>
      <c r="F671" s="16">
        <v>53908</v>
      </c>
      <c r="G671" s="17">
        <v>5.5605067000000004</v>
      </c>
    </row>
    <row r="672" spans="1:7" hidden="1" x14ac:dyDescent="0.25">
      <c r="A672" s="14" t="s">
        <v>825</v>
      </c>
      <c r="B672" s="14" t="s">
        <v>42</v>
      </c>
      <c r="C672" s="14" t="s">
        <v>224</v>
      </c>
      <c r="D672" s="15">
        <v>1027</v>
      </c>
      <c r="E672" s="15">
        <v>29158</v>
      </c>
      <c r="F672" s="16">
        <v>2970.7</v>
      </c>
      <c r="G672" s="17">
        <v>10.188285</v>
      </c>
    </row>
    <row r="673" spans="1:7" hidden="1" x14ac:dyDescent="0.25">
      <c r="A673" s="14" t="s">
        <v>826</v>
      </c>
      <c r="B673" s="14" t="s">
        <v>42</v>
      </c>
      <c r="C673" s="14" t="s">
        <v>224</v>
      </c>
      <c r="D673" s="15">
        <v>2718</v>
      </c>
      <c r="E673" s="15">
        <v>37115</v>
      </c>
      <c r="F673" s="16">
        <v>4790</v>
      </c>
      <c r="G673" s="17">
        <v>12.905832999999999</v>
      </c>
    </row>
    <row r="674" spans="1:7" hidden="1" x14ac:dyDescent="0.25">
      <c r="A674" s="14" t="s">
        <v>827</v>
      </c>
      <c r="B674" s="14" t="s">
        <v>42</v>
      </c>
      <c r="C674" s="14" t="s">
        <v>224</v>
      </c>
      <c r="D674" s="15">
        <v>1577</v>
      </c>
      <c r="E674" s="15">
        <v>36665</v>
      </c>
      <c r="F674" s="16">
        <v>2821</v>
      </c>
      <c r="G674" s="17">
        <v>7.6939861000000001</v>
      </c>
    </row>
    <row r="675" spans="1:7" hidden="1" x14ac:dyDescent="0.25">
      <c r="A675" s="14" t="s">
        <v>828</v>
      </c>
      <c r="B675" s="14" t="s">
        <v>42</v>
      </c>
      <c r="C675" s="14" t="s">
        <v>224</v>
      </c>
      <c r="D675" s="15">
        <v>1560</v>
      </c>
      <c r="E675" s="15">
        <v>31285</v>
      </c>
      <c r="F675" s="16">
        <v>3498</v>
      </c>
      <c r="G675" s="17">
        <v>11.181077</v>
      </c>
    </row>
    <row r="676" spans="1:7" hidden="1" x14ac:dyDescent="0.25">
      <c r="A676" s="14" t="s">
        <v>829</v>
      </c>
      <c r="B676" s="14" t="s">
        <v>42</v>
      </c>
      <c r="C676" s="14" t="s">
        <v>224</v>
      </c>
      <c r="D676" s="15">
        <v>2082</v>
      </c>
      <c r="E676" s="15">
        <v>27389</v>
      </c>
      <c r="F676" s="16">
        <v>3427</v>
      </c>
      <c r="G676" s="17">
        <v>12.512321999999999</v>
      </c>
    </row>
    <row r="677" spans="1:7" hidden="1" x14ac:dyDescent="0.25">
      <c r="A677" s="14" t="s">
        <v>830</v>
      </c>
      <c r="B677" s="14" t="s">
        <v>42</v>
      </c>
      <c r="C677" s="14" t="s">
        <v>224</v>
      </c>
      <c r="D677" s="15">
        <v>6125</v>
      </c>
      <c r="E677" s="15">
        <v>140808</v>
      </c>
      <c r="F677" s="16">
        <v>12401.7</v>
      </c>
      <c r="G677" s="17">
        <v>8.8075250999999994</v>
      </c>
    </row>
    <row r="678" spans="1:7" hidden="1" x14ac:dyDescent="0.25">
      <c r="A678" s="14" t="s">
        <v>831</v>
      </c>
      <c r="B678" s="14" t="s">
        <v>42</v>
      </c>
      <c r="C678" s="14" t="s">
        <v>224</v>
      </c>
      <c r="D678" s="15">
        <v>4066</v>
      </c>
      <c r="E678" s="15">
        <v>73382</v>
      </c>
      <c r="F678" s="16">
        <v>9567.2999999999993</v>
      </c>
      <c r="G678" s="17">
        <v>13.037666</v>
      </c>
    </row>
    <row r="679" spans="1:7" hidden="1" x14ac:dyDescent="0.25">
      <c r="A679" s="14" t="s">
        <v>832</v>
      </c>
      <c r="B679" s="14" t="s">
        <v>42</v>
      </c>
      <c r="C679" s="14" t="s">
        <v>224</v>
      </c>
      <c r="D679" s="15">
        <v>3385</v>
      </c>
      <c r="E679" s="15">
        <v>106623</v>
      </c>
      <c r="F679" s="16">
        <v>10081</v>
      </c>
      <c r="G679" s="17">
        <v>9.4548080999999993</v>
      </c>
    </row>
    <row r="680" spans="1:7" hidden="1" x14ac:dyDescent="0.25">
      <c r="A680" s="14" t="s">
        <v>833</v>
      </c>
      <c r="B680" s="14" t="s">
        <v>42</v>
      </c>
      <c r="C680" s="14" t="s">
        <v>224</v>
      </c>
      <c r="D680" s="15">
        <v>1901</v>
      </c>
      <c r="E680" s="15">
        <v>44802</v>
      </c>
      <c r="F680" s="16">
        <v>4662</v>
      </c>
      <c r="G680" s="17">
        <v>10.405785</v>
      </c>
    </row>
    <row r="681" spans="1:7" hidden="1" x14ac:dyDescent="0.25">
      <c r="A681" s="14" t="s">
        <v>834</v>
      </c>
      <c r="B681" s="14" t="s">
        <v>42</v>
      </c>
      <c r="C681" s="14" t="s">
        <v>224</v>
      </c>
      <c r="D681" s="15">
        <v>1271</v>
      </c>
      <c r="E681" s="15">
        <v>32257</v>
      </c>
      <c r="F681" s="16">
        <v>2443</v>
      </c>
      <c r="G681" s="17">
        <v>7.5735498999999997</v>
      </c>
    </row>
    <row r="682" spans="1:7" hidden="1" x14ac:dyDescent="0.25">
      <c r="A682" s="14" t="s">
        <v>835</v>
      </c>
      <c r="B682" s="14" t="s">
        <v>42</v>
      </c>
      <c r="C682" s="14" t="s">
        <v>224</v>
      </c>
      <c r="D682" s="15">
        <v>2358</v>
      </c>
      <c r="E682" s="15">
        <v>45089</v>
      </c>
      <c r="F682" s="16">
        <v>4788</v>
      </c>
      <c r="G682" s="17">
        <v>10.618997999999999</v>
      </c>
    </row>
    <row r="683" spans="1:7" hidden="1" x14ac:dyDescent="0.25">
      <c r="A683" s="14" t="s">
        <v>836</v>
      </c>
      <c r="B683" s="14" t="s">
        <v>42</v>
      </c>
      <c r="C683" s="14" t="s">
        <v>224</v>
      </c>
      <c r="D683" s="15">
        <v>4404</v>
      </c>
      <c r="E683" s="15">
        <v>99848</v>
      </c>
      <c r="F683" s="16">
        <v>13875.9</v>
      </c>
      <c r="G683" s="17">
        <v>13.897023000000001</v>
      </c>
    </row>
    <row r="684" spans="1:7" hidden="1" x14ac:dyDescent="0.25">
      <c r="A684" s="14" t="s">
        <v>837</v>
      </c>
      <c r="B684" s="14" t="s">
        <v>42</v>
      </c>
      <c r="C684" s="14" t="s">
        <v>224</v>
      </c>
      <c r="D684" s="15">
        <v>6928</v>
      </c>
      <c r="E684" s="15">
        <v>291868</v>
      </c>
      <c r="F684" s="16">
        <v>27212</v>
      </c>
      <c r="G684" s="17">
        <v>9.3233928000000006</v>
      </c>
    </row>
    <row r="685" spans="1:7" hidden="1" x14ac:dyDescent="0.25">
      <c r="A685" s="14" t="s">
        <v>838</v>
      </c>
      <c r="B685" s="14" t="s">
        <v>42</v>
      </c>
      <c r="C685" s="14" t="s">
        <v>222</v>
      </c>
      <c r="D685" s="15">
        <v>8320</v>
      </c>
      <c r="E685" s="15">
        <v>121867</v>
      </c>
      <c r="F685" s="16">
        <v>19403</v>
      </c>
      <c r="G685" s="17">
        <v>15.921455</v>
      </c>
    </row>
    <row r="686" spans="1:7" hidden="1" x14ac:dyDescent="0.25">
      <c r="A686" s="14" t="s">
        <v>310</v>
      </c>
      <c r="B686" s="14" t="s">
        <v>42</v>
      </c>
      <c r="C686" s="14" t="s">
        <v>219</v>
      </c>
      <c r="D686" s="15">
        <v>9667</v>
      </c>
      <c r="E686" s="15">
        <v>219420</v>
      </c>
      <c r="F686" s="16">
        <v>23138.799999999999</v>
      </c>
      <c r="G686" s="17">
        <v>10.545438000000001</v>
      </c>
    </row>
    <row r="687" spans="1:7" hidden="1" x14ac:dyDescent="0.25">
      <c r="A687" s="14" t="s">
        <v>839</v>
      </c>
      <c r="B687" s="14" t="s">
        <v>42</v>
      </c>
      <c r="C687" s="14" t="s">
        <v>222</v>
      </c>
      <c r="D687" s="15">
        <v>6646</v>
      </c>
      <c r="E687" s="15">
        <v>75842</v>
      </c>
      <c r="F687" s="16">
        <v>11289</v>
      </c>
      <c r="G687" s="17">
        <v>14.884892000000001</v>
      </c>
    </row>
    <row r="688" spans="1:7" hidden="1" x14ac:dyDescent="0.25">
      <c r="A688" s="14" t="s">
        <v>840</v>
      </c>
      <c r="B688" s="14" t="s">
        <v>42</v>
      </c>
      <c r="C688" s="14" t="s">
        <v>222</v>
      </c>
      <c r="D688" s="15">
        <v>17918</v>
      </c>
      <c r="E688" s="15">
        <v>259069</v>
      </c>
      <c r="F688" s="16">
        <v>37802</v>
      </c>
      <c r="G688" s="17">
        <v>14.591479</v>
      </c>
    </row>
    <row r="689" spans="1:7" hidden="1" x14ac:dyDescent="0.25">
      <c r="A689" s="14" t="s">
        <v>841</v>
      </c>
      <c r="B689" s="14" t="s">
        <v>42</v>
      </c>
      <c r="C689" s="14" t="s">
        <v>222</v>
      </c>
      <c r="D689" s="15">
        <v>11289</v>
      </c>
      <c r="E689" s="15">
        <v>176097</v>
      </c>
      <c r="F689" s="16">
        <v>22754.5</v>
      </c>
      <c r="G689" s="17">
        <v>12.921571999999999</v>
      </c>
    </row>
    <row r="690" spans="1:7" hidden="1" x14ac:dyDescent="0.25">
      <c r="A690" s="14" t="s">
        <v>842</v>
      </c>
      <c r="B690" s="14" t="s">
        <v>42</v>
      </c>
      <c r="C690" s="14" t="s">
        <v>219</v>
      </c>
      <c r="D690" s="15">
        <v>254913</v>
      </c>
      <c r="E690" s="15">
        <v>6245054</v>
      </c>
      <c r="F690" s="16">
        <v>739553.3</v>
      </c>
      <c r="G690" s="17">
        <v>11.842224</v>
      </c>
    </row>
    <row r="691" spans="1:7" hidden="1" x14ac:dyDescent="0.25">
      <c r="A691" s="14" t="s">
        <v>843</v>
      </c>
      <c r="B691" s="14" t="s">
        <v>42</v>
      </c>
      <c r="C691" s="14" t="s">
        <v>219</v>
      </c>
      <c r="D691" s="15">
        <v>328084</v>
      </c>
      <c r="E691" s="15">
        <v>9683824</v>
      </c>
      <c r="F691" s="16">
        <v>960586.8</v>
      </c>
      <c r="G691" s="17">
        <v>9.9194987000000001</v>
      </c>
    </row>
    <row r="692" spans="1:7" hidden="1" x14ac:dyDescent="0.25">
      <c r="A692" s="14" t="s">
        <v>844</v>
      </c>
      <c r="B692" s="14" t="s">
        <v>42</v>
      </c>
      <c r="C692" s="14" t="s">
        <v>222</v>
      </c>
      <c r="D692" s="15">
        <v>5834</v>
      </c>
      <c r="E692" s="15">
        <v>129976</v>
      </c>
      <c r="F692" s="16">
        <v>16010</v>
      </c>
      <c r="G692" s="17">
        <v>12.317659000000001</v>
      </c>
    </row>
    <row r="693" spans="1:7" hidden="1" x14ac:dyDescent="0.25">
      <c r="A693" s="14" t="s">
        <v>845</v>
      </c>
      <c r="B693" s="14" t="s">
        <v>42</v>
      </c>
      <c r="C693" s="14" t="s">
        <v>222</v>
      </c>
      <c r="D693" s="15">
        <v>7338</v>
      </c>
      <c r="E693" s="15">
        <v>92716</v>
      </c>
      <c r="F693" s="16">
        <v>14545.8</v>
      </c>
      <c r="G693" s="17">
        <v>15.688554</v>
      </c>
    </row>
    <row r="694" spans="1:7" hidden="1" x14ac:dyDescent="0.25">
      <c r="A694" s="14" t="s">
        <v>846</v>
      </c>
      <c r="B694" s="14" t="s">
        <v>42</v>
      </c>
      <c r="C694" s="14" t="s">
        <v>222</v>
      </c>
      <c r="D694" s="15">
        <v>50118</v>
      </c>
      <c r="E694" s="15">
        <v>1467395</v>
      </c>
      <c r="F694" s="16">
        <v>148035.5</v>
      </c>
      <c r="G694" s="17">
        <v>10.08832</v>
      </c>
    </row>
    <row r="695" spans="1:7" hidden="1" x14ac:dyDescent="0.25">
      <c r="A695" s="14" t="s">
        <v>847</v>
      </c>
      <c r="B695" s="14" t="s">
        <v>42</v>
      </c>
      <c r="C695" s="14" t="s">
        <v>222</v>
      </c>
      <c r="D695" s="15">
        <v>3453</v>
      </c>
      <c r="E695" s="15">
        <v>43965</v>
      </c>
      <c r="F695" s="16">
        <v>6143.2</v>
      </c>
      <c r="G695" s="17">
        <v>13.972932999999999</v>
      </c>
    </row>
    <row r="696" spans="1:7" hidden="1" x14ac:dyDescent="0.25">
      <c r="A696" s="14" t="s">
        <v>848</v>
      </c>
      <c r="B696" s="14" t="s">
        <v>42</v>
      </c>
      <c r="C696" s="14" t="s">
        <v>222</v>
      </c>
      <c r="D696" s="15">
        <v>4111</v>
      </c>
      <c r="E696" s="15">
        <v>89981</v>
      </c>
      <c r="F696" s="16">
        <v>12190</v>
      </c>
      <c r="G696" s="17">
        <v>13.547304</v>
      </c>
    </row>
    <row r="697" spans="1:7" hidden="1" x14ac:dyDescent="0.25">
      <c r="A697" s="14" t="s">
        <v>849</v>
      </c>
      <c r="B697" s="14" t="s">
        <v>42</v>
      </c>
      <c r="C697" s="14" t="s">
        <v>222</v>
      </c>
      <c r="D697" s="15">
        <v>16618</v>
      </c>
      <c r="E697" s="15">
        <v>812625</v>
      </c>
      <c r="F697" s="16">
        <v>73067</v>
      </c>
      <c r="G697" s="17">
        <v>8.9914781999999995</v>
      </c>
    </row>
    <row r="698" spans="1:7" hidden="1" x14ac:dyDescent="0.25">
      <c r="A698" s="14" t="s">
        <v>850</v>
      </c>
      <c r="B698" s="14" t="s">
        <v>42</v>
      </c>
      <c r="C698" s="14" t="s">
        <v>222</v>
      </c>
      <c r="D698" s="15">
        <v>24831</v>
      </c>
      <c r="E698" s="15">
        <v>479086</v>
      </c>
      <c r="F698" s="16">
        <v>55220</v>
      </c>
      <c r="G698" s="17">
        <v>11.526114</v>
      </c>
    </row>
    <row r="699" spans="1:7" hidden="1" x14ac:dyDescent="0.25">
      <c r="A699" s="14" t="s">
        <v>851</v>
      </c>
      <c r="B699" s="14" t="s">
        <v>42</v>
      </c>
      <c r="C699" s="14" t="s">
        <v>222</v>
      </c>
      <c r="D699" s="15">
        <v>5434</v>
      </c>
      <c r="E699" s="15">
        <v>66564</v>
      </c>
      <c r="F699" s="16">
        <v>9398</v>
      </c>
      <c r="G699" s="17">
        <v>14.118743</v>
      </c>
    </row>
    <row r="700" spans="1:7" hidden="1" x14ac:dyDescent="0.25">
      <c r="A700" s="14" t="s">
        <v>852</v>
      </c>
      <c r="B700" s="14" t="s">
        <v>42</v>
      </c>
      <c r="C700" s="14" t="s">
        <v>222</v>
      </c>
      <c r="D700" s="15">
        <v>11000</v>
      </c>
      <c r="E700" s="15">
        <v>163426</v>
      </c>
      <c r="F700" s="16">
        <v>23289</v>
      </c>
      <c r="G700" s="17">
        <v>14.250486</v>
      </c>
    </row>
    <row r="701" spans="1:7" hidden="1" x14ac:dyDescent="0.25">
      <c r="A701" s="14" t="s">
        <v>853</v>
      </c>
      <c r="B701" s="14" t="s">
        <v>42</v>
      </c>
      <c r="C701" s="14" t="s">
        <v>222</v>
      </c>
      <c r="D701" s="15">
        <v>6747</v>
      </c>
      <c r="E701" s="15">
        <v>132623</v>
      </c>
      <c r="F701" s="16">
        <v>16703</v>
      </c>
      <c r="G701" s="17">
        <v>12.594346</v>
      </c>
    </row>
    <row r="702" spans="1:7" hidden="1" x14ac:dyDescent="0.25">
      <c r="A702" s="14" t="s">
        <v>854</v>
      </c>
      <c r="B702" s="14" t="s">
        <v>42</v>
      </c>
      <c r="C702" s="14" t="s">
        <v>222</v>
      </c>
      <c r="D702" s="15">
        <v>16939</v>
      </c>
      <c r="E702" s="15">
        <v>753478</v>
      </c>
      <c r="F702" s="16">
        <v>67509</v>
      </c>
      <c r="G702" s="17">
        <v>8.9596511000000003</v>
      </c>
    </row>
    <row r="703" spans="1:7" hidden="1" x14ac:dyDescent="0.25">
      <c r="A703" s="14" t="s">
        <v>855</v>
      </c>
      <c r="B703" s="14" t="s">
        <v>42</v>
      </c>
      <c r="C703" s="14" t="s">
        <v>222</v>
      </c>
      <c r="D703" s="15">
        <v>4452</v>
      </c>
      <c r="E703" s="15">
        <v>73071</v>
      </c>
      <c r="F703" s="16">
        <v>11567</v>
      </c>
      <c r="G703" s="17">
        <v>15.829808999999999</v>
      </c>
    </row>
    <row r="704" spans="1:7" hidden="1" x14ac:dyDescent="0.25">
      <c r="A704" s="14" t="s">
        <v>446</v>
      </c>
      <c r="B704" s="14" t="s">
        <v>42</v>
      </c>
      <c r="C704" s="14" t="s">
        <v>222</v>
      </c>
      <c r="D704" s="15">
        <v>1292</v>
      </c>
      <c r="E704" s="15">
        <v>20464</v>
      </c>
      <c r="F704" s="16">
        <v>2837.3</v>
      </c>
      <c r="G704" s="17">
        <v>13.864836</v>
      </c>
    </row>
    <row r="705" spans="1:7" hidden="1" x14ac:dyDescent="0.25">
      <c r="A705" s="14" t="s">
        <v>856</v>
      </c>
      <c r="B705" s="14" t="s">
        <v>42</v>
      </c>
      <c r="C705" s="14" t="s">
        <v>222</v>
      </c>
      <c r="D705" s="15">
        <v>3045</v>
      </c>
      <c r="E705" s="15">
        <v>33089</v>
      </c>
      <c r="F705" s="16">
        <v>5964.7</v>
      </c>
      <c r="G705" s="17">
        <v>18.026232</v>
      </c>
    </row>
    <row r="706" spans="1:7" hidden="1" x14ac:dyDescent="0.25">
      <c r="A706" s="14" t="s">
        <v>857</v>
      </c>
      <c r="B706" s="14" t="s">
        <v>42</v>
      </c>
      <c r="C706" s="14" t="s">
        <v>222</v>
      </c>
      <c r="D706" s="15">
        <v>19654</v>
      </c>
      <c r="E706" s="15">
        <v>690158</v>
      </c>
      <c r="F706" s="16">
        <v>68872.800000000003</v>
      </c>
      <c r="G706" s="17">
        <v>9.9792801000000004</v>
      </c>
    </row>
    <row r="707" spans="1:7" hidden="1" x14ac:dyDescent="0.25">
      <c r="A707" s="14" t="s">
        <v>363</v>
      </c>
      <c r="B707" s="14" t="s">
        <v>42</v>
      </c>
      <c r="C707" s="14" t="s">
        <v>292</v>
      </c>
      <c r="D707" s="15">
        <v>6</v>
      </c>
      <c r="E707" s="15">
        <v>24146</v>
      </c>
      <c r="F707" s="16">
        <v>882.2</v>
      </c>
      <c r="G707" s="17">
        <v>3.6536072000000002</v>
      </c>
    </row>
    <row r="708" spans="1:7" hidden="1" x14ac:dyDescent="0.25">
      <c r="A708" s="14" t="s">
        <v>858</v>
      </c>
      <c r="B708" s="14" t="s">
        <v>42</v>
      </c>
      <c r="C708" s="14" t="s">
        <v>219</v>
      </c>
      <c r="D708" s="15">
        <v>379759</v>
      </c>
      <c r="E708" s="15">
        <v>9609360</v>
      </c>
      <c r="F708" s="16">
        <v>1030671.3</v>
      </c>
      <c r="G708" s="17">
        <v>10.725702</v>
      </c>
    </row>
    <row r="709" spans="1:7" hidden="1" x14ac:dyDescent="0.25">
      <c r="A709" s="14" t="s">
        <v>859</v>
      </c>
      <c r="B709" s="14" t="s">
        <v>42</v>
      </c>
      <c r="C709" s="14" t="s">
        <v>222</v>
      </c>
      <c r="D709" s="15">
        <v>12234</v>
      </c>
      <c r="E709" s="15">
        <v>360736</v>
      </c>
      <c r="F709" s="16">
        <v>36779.9</v>
      </c>
      <c r="G709" s="17">
        <v>10.195793999999999</v>
      </c>
    </row>
    <row r="710" spans="1:7" hidden="1" x14ac:dyDescent="0.25">
      <c r="A710" s="14" t="s">
        <v>448</v>
      </c>
      <c r="B710" s="14" t="s">
        <v>42</v>
      </c>
      <c r="C710" s="14" t="s">
        <v>222</v>
      </c>
      <c r="D710" s="15">
        <v>32433</v>
      </c>
      <c r="E710" s="15">
        <v>773833</v>
      </c>
      <c r="F710" s="16">
        <v>93368.5</v>
      </c>
      <c r="G710" s="17">
        <v>12.065716999999999</v>
      </c>
    </row>
    <row r="711" spans="1:7" hidden="1" x14ac:dyDescent="0.25">
      <c r="A711" s="14" t="s">
        <v>860</v>
      </c>
      <c r="B711" s="14" t="s">
        <v>45</v>
      </c>
      <c r="C711" s="14" t="s">
        <v>224</v>
      </c>
      <c r="D711" s="15">
        <v>4128</v>
      </c>
      <c r="E711" s="15">
        <v>88488</v>
      </c>
      <c r="F711" s="16">
        <v>8282.1</v>
      </c>
      <c r="G711" s="17">
        <v>9.3595742000000008</v>
      </c>
    </row>
    <row r="712" spans="1:7" hidden="1" x14ac:dyDescent="0.25">
      <c r="A712" s="14" t="s">
        <v>861</v>
      </c>
      <c r="B712" s="14" t="s">
        <v>45</v>
      </c>
      <c r="C712" s="14" t="s">
        <v>222</v>
      </c>
      <c r="D712" s="15">
        <v>12939</v>
      </c>
      <c r="E712" s="15">
        <v>191158</v>
      </c>
      <c r="F712" s="16">
        <v>22147</v>
      </c>
      <c r="G712" s="17">
        <v>11.585704</v>
      </c>
    </row>
    <row r="713" spans="1:7" hidden="1" x14ac:dyDescent="0.25">
      <c r="A713" s="14" t="s">
        <v>862</v>
      </c>
      <c r="B713" s="14" t="s">
        <v>45</v>
      </c>
      <c r="C713" s="14" t="s">
        <v>222</v>
      </c>
      <c r="D713" s="15">
        <v>57912</v>
      </c>
      <c r="E713" s="15">
        <v>1274926</v>
      </c>
      <c r="F713" s="16">
        <v>118843</v>
      </c>
      <c r="G713" s="17">
        <v>9.3215605999999998</v>
      </c>
    </row>
    <row r="714" spans="1:7" hidden="1" x14ac:dyDescent="0.25">
      <c r="A714" s="14" t="s">
        <v>863</v>
      </c>
      <c r="B714" s="14" t="s">
        <v>45</v>
      </c>
      <c r="C714" s="14" t="s">
        <v>224</v>
      </c>
      <c r="D714" s="15">
        <v>4584</v>
      </c>
      <c r="E714" s="15">
        <v>192741</v>
      </c>
      <c r="F714" s="16">
        <v>16095</v>
      </c>
      <c r="G714" s="17">
        <v>8.3505845000000001</v>
      </c>
    </row>
    <row r="715" spans="1:7" hidden="1" x14ac:dyDescent="0.25">
      <c r="A715" s="14" t="s">
        <v>864</v>
      </c>
      <c r="B715" s="14" t="s">
        <v>45</v>
      </c>
      <c r="C715" s="14" t="s">
        <v>224</v>
      </c>
      <c r="D715" s="15">
        <v>2523</v>
      </c>
      <c r="E715" s="15">
        <v>67399</v>
      </c>
      <c r="F715" s="16">
        <v>7422</v>
      </c>
      <c r="G715" s="17">
        <v>11.012033000000001</v>
      </c>
    </row>
    <row r="716" spans="1:7" hidden="1" x14ac:dyDescent="0.25">
      <c r="A716" s="14" t="s">
        <v>865</v>
      </c>
      <c r="B716" s="14" t="s">
        <v>45</v>
      </c>
      <c r="C716" s="14" t="s">
        <v>224</v>
      </c>
      <c r="D716" s="15">
        <v>5268</v>
      </c>
      <c r="E716" s="15">
        <v>119176</v>
      </c>
      <c r="F716" s="16">
        <v>9931.5</v>
      </c>
      <c r="G716" s="17">
        <v>8.3334732000000002</v>
      </c>
    </row>
    <row r="717" spans="1:7" hidden="1" x14ac:dyDescent="0.25">
      <c r="A717" s="14" t="s">
        <v>866</v>
      </c>
      <c r="B717" s="14" t="s">
        <v>45</v>
      </c>
      <c r="C717" s="14" t="s">
        <v>224</v>
      </c>
      <c r="D717" s="15">
        <v>29729</v>
      </c>
      <c r="E717" s="15">
        <v>877253</v>
      </c>
      <c r="F717" s="16">
        <v>82848</v>
      </c>
      <c r="G717" s="17">
        <v>9.4440258000000004</v>
      </c>
    </row>
    <row r="718" spans="1:7" hidden="1" x14ac:dyDescent="0.25">
      <c r="A718" s="14" t="s">
        <v>867</v>
      </c>
      <c r="B718" s="14" t="s">
        <v>45</v>
      </c>
      <c r="C718" s="14" t="s">
        <v>224</v>
      </c>
      <c r="D718" s="15">
        <v>21594</v>
      </c>
      <c r="E718" s="15">
        <v>667030</v>
      </c>
      <c r="F718" s="16">
        <v>61188.7</v>
      </c>
      <c r="G718" s="17">
        <v>9.1733054999999997</v>
      </c>
    </row>
    <row r="719" spans="1:7" hidden="1" x14ac:dyDescent="0.25">
      <c r="A719" s="14" t="s">
        <v>868</v>
      </c>
      <c r="B719" s="14" t="s">
        <v>45</v>
      </c>
      <c r="C719" s="14" t="s">
        <v>224</v>
      </c>
      <c r="D719" s="15">
        <v>4989</v>
      </c>
      <c r="E719" s="15">
        <v>190841</v>
      </c>
      <c r="F719" s="16">
        <v>16777</v>
      </c>
      <c r="G719" s="17">
        <v>8.7910879000000008</v>
      </c>
    </row>
    <row r="720" spans="1:7" hidden="1" x14ac:dyDescent="0.25">
      <c r="A720" s="14" t="s">
        <v>869</v>
      </c>
      <c r="B720" s="14" t="s">
        <v>45</v>
      </c>
      <c r="C720" s="14" t="s">
        <v>224</v>
      </c>
      <c r="D720" s="15">
        <v>1627</v>
      </c>
      <c r="E720" s="15">
        <v>52302</v>
      </c>
      <c r="F720" s="16">
        <v>5278</v>
      </c>
      <c r="G720" s="17">
        <v>10.091392000000001</v>
      </c>
    </row>
    <row r="721" spans="1:7" hidden="1" x14ac:dyDescent="0.25">
      <c r="A721" s="14" t="s">
        <v>870</v>
      </c>
      <c r="B721" s="14" t="s">
        <v>45</v>
      </c>
      <c r="C721" s="14" t="s">
        <v>224</v>
      </c>
      <c r="D721" s="15">
        <v>7428</v>
      </c>
      <c r="E721" s="15">
        <v>276821</v>
      </c>
      <c r="F721" s="16">
        <v>27612</v>
      </c>
      <c r="G721" s="17">
        <v>9.9746767999999992</v>
      </c>
    </row>
    <row r="722" spans="1:7" hidden="1" x14ac:dyDescent="0.25">
      <c r="A722" s="14" t="s">
        <v>871</v>
      </c>
      <c r="B722" s="14" t="s">
        <v>45</v>
      </c>
      <c r="C722" s="14" t="s">
        <v>224</v>
      </c>
      <c r="D722" s="15">
        <v>1099</v>
      </c>
      <c r="E722" s="15">
        <v>16910</v>
      </c>
      <c r="F722" s="16">
        <v>2313</v>
      </c>
      <c r="G722" s="17">
        <v>13.678297000000001</v>
      </c>
    </row>
    <row r="723" spans="1:7" hidden="1" x14ac:dyDescent="0.25">
      <c r="A723" s="14" t="s">
        <v>872</v>
      </c>
      <c r="B723" s="14" t="s">
        <v>45</v>
      </c>
      <c r="C723" s="14" t="s">
        <v>224</v>
      </c>
      <c r="D723" s="15">
        <v>12980</v>
      </c>
      <c r="E723" s="15">
        <v>342871</v>
      </c>
      <c r="F723" s="16">
        <v>32717</v>
      </c>
      <c r="G723" s="17">
        <v>9.5420727000000003</v>
      </c>
    </row>
    <row r="724" spans="1:7" hidden="1" x14ac:dyDescent="0.25">
      <c r="A724" s="14" t="s">
        <v>873</v>
      </c>
      <c r="B724" s="14" t="s">
        <v>45</v>
      </c>
      <c r="C724" s="14" t="s">
        <v>224</v>
      </c>
      <c r="D724" s="15">
        <v>2161</v>
      </c>
      <c r="E724" s="15">
        <v>27765</v>
      </c>
      <c r="F724" s="16">
        <v>3023</v>
      </c>
      <c r="G724" s="17">
        <v>10.887808</v>
      </c>
    </row>
    <row r="725" spans="1:7" hidden="1" x14ac:dyDescent="0.25">
      <c r="A725" s="14" t="s">
        <v>874</v>
      </c>
      <c r="B725" s="14" t="s">
        <v>45</v>
      </c>
      <c r="C725" s="14" t="s">
        <v>224</v>
      </c>
      <c r="D725" s="15">
        <v>5424</v>
      </c>
      <c r="E725" s="15">
        <v>137869</v>
      </c>
      <c r="F725" s="16">
        <v>15251</v>
      </c>
      <c r="G725" s="17">
        <v>11.06195</v>
      </c>
    </row>
    <row r="726" spans="1:7" hidden="1" x14ac:dyDescent="0.25">
      <c r="A726" s="14" t="s">
        <v>875</v>
      </c>
      <c r="B726" s="14" t="s">
        <v>45</v>
      </c>
      <c r="C726" s="14" t="s">
        <v>224</v>
      </c>
      <c r="D726" s="15">
        <v>8018</v>
      </c>
      <c r="E726" s="15">
        <v>285278</v>
      </c>
      <c r="F726" s="16">
        <v>27239</v>
      </c>
      <c r="G726" s="17">
        <v>9.5482300999999996</v>
      </c>
    </row>
    <row r="727" spans="1:7" hidden="1" x14ac:dyDescent="0.25">
      <c r="A727" s="14" t="s">
        <v>876</v>
      </c>
      <c r="B727" s="14" t="s">
        <v>45</v>
      </c>
      <c r="C727" s="14" t="s">
        <v>224</v>
      </c>
      <c r="D727" s="15">
        <v>6694</v>
      </c>
      <c r="E727" s="15">
        <v>185834</v>
      </c>
      <c r="F727" s="16">
        <v>15361</v>
      </c>
      <c r="G727" s="17">
        <v>8.2659792999999997</v>
      </c>
    </row>
    <row r="728" spans="1:7" hidden="1" x14ac:dyDescent="0.25">
      <c r="A728" s="14" t="s">
        <v>877</v>
      </c>
      <c r="B728" s="14" t="s">
        <v>45</v>
      </c>
      <c r="C728" s="14" t="s">
        <v>224</v>
      </c>
      <c r="D728" s="15">
        <v>26216</v>
      </c>
      <c r="E728" s="15">
        <v>776912</v>
      </c>
      <c r="F728" s="16">
        <v>96147.1</v>
      </c>
      <c r="G728" s="17">
        <v>12.375546</v>
      </c>
    </row>
    <row r="729" spans="1:7" hidden="1" x14ac:dyDescent="0.25">
      <c r="A729" s="14" t="s">
        <v>878</v>
      </c>
      <c r="B729" s="14" t="s">
        <v>45</v>
      </c>
      <c r="C729" s="14" t="s">
        <v>224</v>
      </c>
      <c r="D729" s="15">
        <v>22522</v>
      </c>
      <c r="E729" s="15">
        <v>558406</v>
      </c>
      <c r="F729" s="16">
        <v>74980.2</v>
      </c>
      <c r="G729" s="17">
        <v>13.427542000000001</v>
      </c>
    </row>
    <row r="730" spans="1:7" hidden="1" x14ac:dyDescent="0.25">
      <c r="A730" s="14" t="s">
        <v>879</v>
      </c>
      <c r="B730" s="14" t="s">
        <v>45</v>
      </c>
      <c r="C730" s="14" t="s">
        <v>224</v>
      </c>
      <c r="D730" s="15">
        <v>3855</v>
      </c>
      <c r="E730" s="15">
        <v>110132</v>
      </c>
      <c r="F730" s="16">
        <v>14527</v>
      </c>
      <c r="G730" s="17">
        <v>13.190535000000001</v>
      </c>
    </row>
    <row r="731" spans="1:7" hidden="1" x14ac:dyDescent="0.25">
      <c r="A731" s="14" t="s">
        <v>880</v>
      </c>
      <c r="B731" s="14" t="s">
        <v>45</v>
      </c>
      <c r="C731" s="14" t="s">
        <v>224</v>
      </c>
      <c r="D731" s="15">
        <v>4068</v>
      </c>
      <c r="E731" s="15">
        <v>127832</v>
      </c>
      <c r="F731" s="16">
        <v>11914</v>
      </c>
      <c r="G731" s="17">
        <v>9.3200450999999997</v>
      </c>
    </row>
    <row r="732" spans="1:7" hidden="1" x14ac:dyDescent="0.25">
      <c r="A732" s="14" t="s">
        <v>881</v>
      </c>
      <c r="B732" s="14" t="s">
        <v>45</v>
      </c>
      <c r="C732" s="14" t="s">
        <v>222</v>
      </c>
      <c r="D732" s="15">
        <v>26400</v>
      </c>
      <c r="E732" s="15">
        <v>402407</v>
      </c>
      <c r="F732" s="16">
        <v>44179</v>
      </c>
      <c r="G732" s="17">
        <v>10.978686</v>
      </c>
    </row>
    <row r="733" spans="1:7" hidden="1" x14ac:dyDescent="0.25">
      <c r="A733" s="14" t="s">
        <v>882</v>
      </c>
      <c r="B733" s="14" t="s">
        <v>45</v>
      </c>
      <c r="C733" s="14" t="s">
        <v>222</v>
      </c>
      <c r="D733" s="15">
        <v>23564</v>
      </c>
      <c r="E733" s="15">
        <v>412498</v>
      </c>
      <c r="F733" s="16">
        <v>40897</v>
      </c>
      <c r="G733" s="17">
        <v>9.9144722999999999</v>
      </c>
    </row>
    <row r="734" spans="1:7" hidden="1" x14ac:dyDescent="0.25">
      <c r="A734" s="14" t="s">
        <v>883</v>
      </c>
      <c r="B734" s="14" t="s">
        <v>45</v>
      </c>
      <c r="C734" s="14" t="s">
        <v>219</v>
      </c>
      <c r="D734" s="15">
        <v>141273</v>
      </c>
      <c r="E734" s="15">
        <v>3957490</v>
      </c>
      <c r="F734" s="16">
        <v>300925.5</v>
      </c>
      <c r="G734" s="17">
        <v>7.6039485000000004</v>
      </c>
    </row>
    <row r="735" spans="1:7" hidden="1" x14ac:dyDescent="0.25">
      <c r="A735" s="14" t="s">
        <v>884</v>
      </c>
      <c r="B735" s="14" t="s">
        <v>45</v>
      </c>
      <c r="C735" s="14" t="s">
        <v>222</v>
      </c>
      <c r="D735" s="15">
        <v>25308</v>
      </c>
      <c r="E735" s="15">
        <v>486575</v>
      </c>
      <c r="F735" s="16">
        <v>47244</v>
      </c>
      <c r="G735" s="17">
        <v>9.7095000999999996</v>
      </c>
    </row>
    <row r="736" spans="1:7" hidden="1" x14ac:dyDescent="0.25">
      <c r="A736" s="14" t="s">
        <v>885</v>
      </c>
      <c r="B736" s="14" t="s">
        <v>45</v>
      </c>
      <c r="C736" s="14" t="s">
        <v>222</v>
      </c>
      <c r="D736" s="15">
        <v>24355</v>
      </c>
      <c r="E736" s="15">
        <v>977646</v>
      </c>
      <c r="F736" s="16">
        <v>70144</v>
      </c>
      <c r="G736" s="17">
        <v>7.1747851000000002</v>
      </c>
    </row>
    <row r="737" spans="1:7" hidden="1" x14ac:dyDescent="0.25">
      <c r="A737" s="14" t="s">
        <v>886</v>
      </c>
      <c r="B737" s="14" t="s">
        <v>45</v>
      </c>
      <c r="C737" s="14" t="s">
        <v>222</v>
      </c>
      <c r="D737" s="15">
        <v>15390</v>
      </c>
      <c r="E737" s="15">
        <v>223363</v>
      </c>
      <c r="F737" s="16">
        <v>26471</v>
      </c>
      <c r="G737" s="17">
        <v>11.851112000000001</v>
      </c>
    </row>
    <row r="738" spans="1:7" hidden="1" x14ac:dyDescent="0.25">
      <c r="A738" s="14" t="s">
        <v>887</v>
      </c>
      <c r="B738" s="14" t="s">
        <v>45</v>
      </c>
      <c r="C738" s="14" t="s">
        <v>224</v>
      </c>
      <c r="D738" s="15">
        <v>11933</v>
      </c>
      <c r="E738" s="15">
        <v>575695</v>
      </c>
      <c r="F738" s="16">
        <v>40583</v>
      </c>
      <c r="G738" s="17">
        <v>7.0493924999999997</v>
      </c>
    </row>
    <row r="739" spans="1:7" hidden="1" x14ac:dyDescent="0.25">
      <c r="A739" s="14" t="s">
        <v>888</v>
      </c>
      <c r="B739" s="14" t="s">
        <v>45</v>
      </c>
      <c r="C739" s="14" t="s">
        <v>222</v>
      </c>
      <c r="D739" s="15">
        <v>3422</v>
      </c>
      <c r="E739" s="15">
        <v>72556</v>
      </c>
      <c r="F739" s="16">
        <v>8647</v>
      </c>
      <c r="G739" s="17">
        <v>11.917691</v>
      </c>
    </row>
    <row r="740" spans="1:7" hidden="1" x14ac:dyDescent="0.25">
      <c r="A740" s="14" t="s">
        <v>889</v>
      </c>
      <c r="B740" s="14" t="s">
        <v>45</v>
      </c>
      <c r="C740" s="14" t="s">
        <v>222</v>
      </c>
      <c r="D740" s="15">
        <v>26245</v>
      </c>
      <c r="E740" s="15">
        <v>440469</v>
      </c>
      <c r="F740" s="16">
        <v>45274</v>
      </c>
      <c r="G740" s="17">
        <v>10.278589</v>
      </c>
    </row>
    <row r="741" spans="1:7" hidden="1" x14ac:dyDescent="0.25">
      <c r="A741" s="14" t="s">
        <v>890</v>
      </c>
      <c r="B741" s="14" t="s">
        <v>45</v>
      </c>
      <c r="C741" s="14" t="s">
        <v>222</v>
      </c>
      <c r="D741" s="15">
        <v>51391</v>
      </c>
      <c r="E741" s="15">
        <v>838183</v>
      </c>
      <c r="F741" s="16">
        <v>94294</v>
      </c>
      <c r="G741" s="17">
        <v>11.249810999999999</v>
      </c>
    </row>
    <row r="742" spans="1:7" hidden="1" x14ac:dyDescent="0.25">
      <c r="A742" s="14" t="s">
        <v>891</v>
      </c>
      <c r="B742" s="14" t="s">
        <v>45</v>
      </c>
      <c r="C742" s="14" t="s">
        <v>222</v>
      </c>
      <c r="D742" s="15">
        <v>30002</v>
      </c>
      <c r="E742" s="15">
        <v>605194</v>
      </c>
      <c r="F742" s="16">
        <v>69594</v>
      </c>
      <c r="G742" s="17">
        <v>11.499453000000001</v>
      </c>
    </row>
    <row r="743" spans="1:7" hidden="1" x14ac:dyDescent="0.25">
      <c r="A743" s="14" t="s">
        <v>892</v>
      </c>
      <c r="B743" s="14" t="s">
        <v>45</v>
      </c>
      <c r="C743" s="14" t="s">
        <v>222</v>
      </c>
      <c r="D743" s="15">
        <v>57319</v>
      </c>
      <c r="E743" s="15">
        <v>7108898</v>
      </c>
      <c r="F743" s="16">
        <v>360931</v>
      </c>
      <c r="G743" s="17">
        <v>5.0771723</v>
      </c>
    </row>
    <row r="744" spans="1:7" hidden="1" x14ac:dyDescent="0.25">
      <c r="A744" s="14" t="s">
        <v>893</v>
      </c>
      <c r="B744" s="14" t="s">
        <v>45</v>
      </c>
      <c r="C744" s="14" t="s">
        <v>219</v>
      </c>
      <c r="D744" s="15">
        <v>167599</v>
      </c>
      <c r="E744" s="15">
        <v>5590206</v>
      </c>
      <c r="F744" s="16">
        <v>542148.80000000005</v>
      </c>
      <c r="G744" s="17">
        <v>9.6981900000000003</v>
      </c>
    </row>
    <row r="745" spans="1:7" hidden="1" x14ac:dyDescent="0.25">
      <c r="A745" s="14" t="s">
        <v>894</v>
      </c>
      <c r="B745" s="14" t="s">
        <v>45</v>
      </c>
      <c r="C745" s="14" t="s">
        <v>219</v>
      </c>
      <c r="D745" s="15">
        <v>522511</v>
      </c>
      <c r="E745" s="15">
        <v>17526414</v>
      </c>
      <c r="F745" s="16">
        <v>1513771</v>
      </c>
      <c r="G745" s="17">
        <v>8.6370833999999999</v>
      </c>
    </row>
    <row r="746" spans="1:7" hidden="1" x14ac:dyDescent="0.25">
      <c r="A746" s="14" t="s">
        <v>895</v>
      </c>
      <c r="B746" s="14" t="s">
        <v>45</v>
      </c>
      <c r="C746" s="14" t="s">
        <v>222</v>
      </c>
      <c r="D746" s="15">
        <v>17342</v>
      </c>
      <c r="E746" s="15">
        <v>234176</v>
      </c>
      <c r="F746" s="16">
        <v>26558</v>
      </c>
      <c r="G746" s="17">
        <v>11.341043000000001</v>
      </c>
    </row>
    <row r="747" spans="1:7" hidden="1" x14ac:dyDescent="0.25">
      <c r="A747" s="14" t="s">
        <v>896</v>
      </c>
      <c r="B747" s="14" t="s">
        <v>45</v>
      </c>
      <c r="C747" s="14" t="s">
        <v>219</v>
      </c>
      <c r="D747" s="15">
        <v>408738</v>
      </c>
      <c r="E747" s="15">
        <v>11526591</v>
      </c>
      <c r="F747" s="16">
        <v>1085461.3</v>
      </c>
      <c r="G747" s="17">
        <v>9.4170192999999998</v>
      </c>
    </row>
    <row r="748" spans="1:7" hidden="1" x14ac:dyDescent="0.25">
      <c r="A748" s="14" t="s">
        <v>897</v>
      </c>
      <c r="B748" s="14" t="s">
        <v>45</v>
      </c>
      <c r="C748" s="14" t="s">
        <v>224</v>
      </c>
      <c r="D748" s="15">
        <v>8350</v>
      </c>
      <c r="E748" s="15">
        <v>272267</v>
      </c>
      <c r="F748" s="16">
        <v>26098</v>
      </c>
      <c r="G748" s="17">
        <v>9.5854437000000008</v>
      </c>
    </row>
    <row r="749" spans="1:7" hidden="1" x14ac:dyDescent="0.25">
      <c r="A749" s="14" t="s">
        <v>898</v>
      </c>
      <c r="B749" s="14" t="s">
        <v>45</v>
      </c>
      <c r="C749" s="14" t="s">
        <v>222</v>
      </c>
      <c r="D749" s="15">
        <v>29579</v>
      </c>
      <c r="E749" s="15">
        <v>423849</v>
      </c>
      <c r="F749" s="16">
        <v>52864</v>
      </c>
      <c r="G749" s="17">
        <v>12.472365999999999</v>
      </c>
    </row>
    <row r="750" spans="1:7" hidden="1" x14ac:dyDescent="0.25">
      <c r="A750" s="14" t="s">
        <v>899</v>
      </c>
      <c r="B750" s="14" t="s">
        <v>45</v>
      </c>
      <c r="C750" s="14" t="s">
        <v>222</v>
      </c>
      <c r="D750" s="15">
        <v>36186</v>
      </c>
      <c r="E750" s="15">
        <v>734885</v>
      </c>
      <c r="F750" s="16">
        <v>68816</v>
      </c>
      <c r="G750" s="17">
        <v>9.3641862000000007</v>
      </c>
    </row>
    <row r="751" spans="1:7" hidden="1" x14ac:dyDescent="0.25">
      <c r="A751" s="14" t="s">
        <v>900</v>
      </c>
      <c r="B751" s="14" t="s">
        <v>45</v>
      </c>
      <c r="C751" s="14" t="s">
        <v>222</v>
      </c>
      <c r="D751" s="15">
        <v>60886</v>
      </c>
      <c r="E751" s="15">
        <v>2240581</v>
      </c>
      <c r="F751" s="16">
        <v>163817</v>
      </c>
      <c r="G751" s="17">
        <v>7.3113625000000004</v>
      </c>
    </row>
    <row r="752" spans="1:7" hidden="1" x14ac:dyDescent="0.25">
      <c r="A752" s="14" t="s">
        <v>901</v>
      </c>
      <c r="B752" s="14" t="s">
        <v>45</v>
      </c>
      <c r="C752" s="14" t="s">
        <v>222</v>
      </c>
      <c r="D752" s="15">
        <v>43606</v>
      </c>
      <c r="E752" s="15">
        <v>1157660</v>
      </c>
      <c r="F752" s="16">
        <v>117529</v>
      </c>
      <c r="G752" s="17">
        <v>10.152290000000001</v>
      </c>
    </row>
    <row r="753" spans="1:7" hidden="1" x14ac:dyDescent="0.25">
      <c r="A753" s="14" t="s">
        <v>902</v>
      </c>
      <c r="B753" s="14" t="s">
        <v>45</v>
      </c>
      <c r="C753" s="14" t="s">
        <v>222</v>
      </c>
      <c r="D753" s="15">
        <v>50935</v>
      </c>
      <c r="E753" s="15">
        <v>1140882</v>
      </c>
      <c r="F753" s="16">
        <v>98861</v>
      </c>
      <c r="G753" s="17">
        <v>8.6653132999999993</v>
      </c>
    </row>
    <row r="754" spans="1:7" hidden="1" x14ac:dyDescent="0.25">
      <c r="A754" s="14" t="s">
        <v>903</v>
      </c>
      <c r="B754" s="14" t="s">
        <v>45</v>
      </c>
      <c r="C754" s="14" t="s">
        <v>222</v>
      </c>
      <c r="D754" s="15">
        <v>16136</v>
      </c>
      <c r="E754" s="15">
        <v>484761</v>
      </c>
      <c r="F754" s="16">
        <v>43237</v>
      </c>
      <c r="G754" s="17">
        <v>8.9192406000000002</v>
      </c>
    </row>
    <row r="755" spans="1:7" hidden="1" x14ac:dyDescent="0.25">
      <c r="A755" s="14" t="s">
        <v>904</v>
      </c>
      <c r="B755" s="14" t="s">
        <v>45</v>
      </c>
      <c r="C755" s="14" t="s">
        <v>222</v>
      </c>
      <c r="D755" s="15">
        <v>67630</v>
      </c>
      <c r="E755" s="15">
        <v>1198387</v>
      </c>
      <c r="F755" s="16">
        <v>118558.5</v>
      </c>
      <c r="G755" s="17">
        <v>9.8931731000000003</v>
      </c>
    </row>
    <row r="756" spans="1:7" hidden="1" x14ac:dyDescent="0.25">
      <c r="A756" s="14" t="s">
        <v>905</v>
      </c>
      <c r="B756" s="14" t="s">
        <v>45</v>
      </c>
      <c r="C756" s="14" t="s">
        <v>222</v>
      </c>
      <c r="D756" s="15">
        <v>26459</v>
      </c>
      <c r="E756" s="15">
        <v>534465</v>
      </c>
      <c r="F756" s="16">
        <v>44846</v>
      </c>
      <c r="G756" s="17">
        <v>8.3908207000000008</v>
      </c>
    </row>
    <row r="757" spans="1:7" hidden="1" x14ac:dyDescent="0.25">
      <c r="A757" s="14" t="s">
        <v>291</v>
      </c>
      <c r="B757" s="14" t="s">
        <v>45</v>
      </c>
      <c r="C757" s="14" t="s">
        <v>292</v>
      </c>
      <c r="D757" s="15">
        <v>17</v>
      </c>
      <c r="E757" s="15">
        <v>3158872</v>
      </c>
      <c r="F757" s="16">
        <v>144492</v>
      </c>
      <c r="G757" s="17">
        <v>4.5741643999999999</v>
      </c>
    </row>
    <row r="758" spans="1:7" hidden="1" x14ac:dyDescent="0.25">
      <c r="A758" s="14" t="s">
        <v>583</v>
      </c>
      <c r="B758" s="14" t="s">
        <v>45</v>
      </c>
      <c r="C758" s="14" t="s">
        <v>222</v>
      </c>
      <c r="D758" s="15">
        <v>24843</v>
      </c>
      <c r="E758" s="15">
        <v>688668</v>
      </c>
      <c r="F758" s="16">
        <v>65781</v>
      </c>
      <c r="G758" s="17">
        <v>9.5519175999999995</v>
      </c>
    </row>
    <row r="759" spans="1:7" hidden="1" x14ac:dyDescent="0.25">
      <c r="A759" s="14" t="s">
        <v>906</v>
      </c>
      <c r="B759" s="14" t="s">
        <v>45</v>
      </c>
      <c r="C759" s="14" t="s">
        <v>222</v>
      </c>
      <c r="D759" s="15">
        <v>64895</v>
      </c>
      <c r="E759" s="15">
        <v>1977410</v>
      </c>
      <c r="F759" s="16">
        <v>179196</v>
      </c>
      <c r="G759" s="17">
        <v>9.0621571000000003</v>
      </c>
    </row>
    <row r="760" spans="1:7" hidden="1" x14ac:dyDescent="0.25">
      <c r="A760" s="14" t="s">
        <v>907</v>
      </c>
      <c r="B760" s="14" t="s">
        <v>45</v>
      </c>
      <c r="C760" s="14" t="s">
        <v>222</v>
      </c>
      <c r="D760" s="15">
        <v>38623</v>
      </c>
      <c r="E760" s="15">
        <v>646519</v>
      </c>
      <c r="F760" s="16">
        <v>76879</v>
      </c>
      <c r="G760" s="17">
        <v>11.891221</v>
      </c>
    </row>
    <row r="761" spans="1:7" hidden="1" x14ac:dyDescent="0.25">
      <c r="A761" s="14" t="s">
        <v>908</v>
      </c>
      <c r="B761" s="14" t="s">
        <v>48</v>
      </c>
      <c r="C761" s="14" t="s">
        <v>222</v>
      </c>
      <c r="D761" s="15">
        <v>42711</v>
      </c>
      <c r="E761" s="15">
        <v>1055813</v>
      </c>
      <c r="F761" s="16">
        <v>93573</v>
      </c>
      <c r="G761" s="17">
        <v>8.8626489999999993</v>
      </c>
    </row>
    <row r="762" spans="1:7" hidden="1" x14ac:dyDescent="0.25">
      <c r="A762" s="14" t="s">
        <v>909</v>
      </c>
      <c r="B762" s="14" t="s">
        <v>48</v>
      </c>
      <c r="C762" s="14" t="s">
        <v>224</v>
      </c>
      <c r="D762" s="15">
        <v>5523</v>
      </c>
      <c r="E762" s="15">
        <v>127849</v>
      </c>
      <c r="F762" s="16">
        <v>12574.4</v>
      </c>
      <c r="G762" s="17">
        <v>9.8353526000000002</v>
      </c>
    </row>
    <row r="763" spans="1:7" hidden="1" x14ac:dyDescent="0.25">
      <c r="A763" s="14" t="s">
        <v>910</v>
      </c>
      <c r="B763" s="14" t="s">
        <v>48</v>
      </c>
      <c r="C763" s="14" t="s">
        <v>224</v>
      </c>
      <c r="D763" s="15">
        <v>24000</v>
      </c>
      <c r="E763" s="15">
        <v>660204</v>
      </c>
      <c r="F763" s="16">
        <v>66890.5</v>
      </c>
      <c r="G763" s="17">
        <v>10.131793</v>
      </c>
    </row>
    <row r="764" spans="1:7" hidden="1" x14ac:dyDescent="0.25">
      <c r="A764" s="14" t="s">
        <v>911</v>
      </c>
      <c r="B764" s="14" t="s">
        <v>48</v>
      </c>
      <c r="C764" s="14" t="s">
        <v>224</v>
      </c>
      <c r="D764" s="15">
        <v>66861</v>
      </c>
      <c r="E764" s="15">
        <v>1980653</v>
      </c>
      <c r="F764" s="16">
        <v>171382</v>
      </c>
      <c r="G764" s="17">
        <v>8.6528028999999993</v>
      </c>
    </row>
    <row r="765" spans="1:7" hidden="1" x14ac:dyDescent="0.25">
      <c r="A765" s="14" t="s">
        <v>912</v>
      </c>
      <c r="B765" s="14" t="s">
        <v>48</v>
      </c>
      <c r="C765" s="14" t="s">
        <v>224</v>
      </c>
      <c r="D765" s="15">
        <v>6411</v>
      </c>
      <c r="E765" s="15">
        <v>127825</v>
      </c>
      <c r="F765" s="16">
        <v>17126</v>
      </c>
      <c r="G765" s="17">
        <v>13.398004999999999</v>
      </c>
    </row>
    <row r="766" spans="1:7" hidden="1" x14ac:dyDescent="0.25">
      <c r="A766" s="14" t="s">
        <v>913</v>
      </c>
      <c r="B766" s="14" t="s">
        <v>48</v>
      </c>
      <c r="C766" s="14" t="s">
        <v>224</v>
      </c>
      <c r="D766" s="15">
        <v>8779</v>
      </c>
      <c r="E766" s="15">
        <v>276557</v>
      </c>
      <c r="F766" s="16">
        <v>18267.900000000001</v>
      </c>
      <c r="G766" s="17">
        <v>6.6054737000000001</v>
      </c>
    </row>
    <row r="767" spans="1:7" hidden="1" x14ac:dyDescent="0.25">
      <c r="A767" s="14" t="s">
        <v>914</v>
      </c>
      <c r="B767" s="14" t="s">
        <v>48</v>
      </c>
      <c r="C767" s="14" t="s">
        <v>224</v>
      </c>
      <c r="D767" s="15">
        <v>10572</v>
      </c>
      <c r="E767" s="15">
        <v>260272</v>
      </c>
      <c r="F767" s="16">
        <v>8345</v>
      </c>
      <c r="G767" s="17">
        <v>3.2062610999999999</v>
      </c>
    </row>
    <row r="768" spans="1:7" hidden="1" x14ac:dyDescent="0.25">
      <c r="A768" s="14" t="s">
        <v>915</v>
      </c>
      <c r="B768" s="14" t="s">
        <v>48</v>
      </c>
      <c r="C768" s="14" t="s">
        <v>222</v>
      </c>
      <c r="D768" s="15">
        <v>23623</v>
      </c>
      <c r="E768" s="15">
        <v>609415</v>
      </c>
      <c r="F768" s="16">
        <v>52973.1</v>
      </c>
      <c r="G768" s="17">
        <v>8.6924510000000001</v>
      </c>
    </row>
    <row r="769" spans="1:7" hidden="1" x14ac:dyDescent="0.25">
      <c r="A769" s="14" t="s">
        <v>916</v>
      </c>
      <c r="B769" s="14" t="s">
        <v>48</v>
      </c>
      <c r="C769" s="14" t="s">
        <v>219</v>
      </c>
      <c r="D769" s="15">
        <v>286400</v>
      </c>
      <c r="E769" s="15">
        <v>8385065</v>
      </c>
      <c r="F769" s="16">
        <v>870893</v>
      </c>
      <c r="G769" s="17">
        <v>10.386240000000001</v>
      </c>
    </row>
    <row r="770" spans="1:7" hidden="1" x14ac:dyDescent="0.25">
      <c r="A770" s="14" t="s">
        <v>917</v>
      </c>
      <c r="B770" s="14" t="s">
        <v>48</v>
      </c>
      <c r="C770" s="14" t="s">
        <v>222</v>
      </c>
      <c r="D770" s="15">
        <v>13767</v>
      </c>
      <c r="E770" s="15">
        <v>193400</v>
      </c>
      <c r="F770" s="16">
        <v>21290</v>
      </c>
      <c r="G770" s="17">
        <v>11.008273000000001</v>
      </c>
    </row>
    <row r="771" spans="1:7" hidden="1" x14ac:dyDescent="0.25">
      <c r="A771" s="14" t="s">
        <v>918</v>
      </c>
      <c r="B771" s="14" t="s">
        <v>48</v>
      </c>
      <c r="C771" s="14" t="s">
        <v>222</v>
      </c>
      <c r="D771" s="15">
        <v>110025</v>
      </c>
      <c r="E771" s="15">
        <v>2030799</v>
      </c>
      <c r="F771" s="16">
        <v>202798</v>
      </c>
      <c r="G771" s="17">
        <v>9.9861187999999999</v>
      </c>
    </row>
    <row r="772" spans="1:7" hidden="1" x14ac:dyDescent="0.25">
      <c r="A772" s="14" t="s">
        <v>919</v>
      </c>
      <c r="B772" s="14" t="s">
        <v>48</v>
      </c>
      <c r="C772" s="14" t="s">
        <v>219</v>
      </c>
      <c r="D772" s="15">
        <v>1078545</v>
      </c>
      <c r="E772" s="15">
        <v>55243264</v>
      </c>
      <c r="F772" s="16">
        <v>3731956</v>
      </c>
      <c r="G772" s="17">
        <v>6.7554951000000001</v>
      </c>
    </row>
    <row r="773" spans="1:7" hidden="1" x14ac:dyDescent="0.25">
      <c r="A773" s="14" t="s">
        <v>920</v>
      </c>
      <c r="B773" s="14" t="s">
        <v>48</v>
      </c>
      <c r="C773" s="14" t="s">
        <v>219</v>
      </c>
      <c r="D773" s="15">
        <v>200137</v>
      </c>
      <c r="E773" s="15">
        <v>5623978</v>
      </c>
      <c r="F773" s="16">
        <v>577760.80000000005</v>
      </c>
      <c r="G773" s="17">
        <v>10.27317</v>
      </c>
    </row>
    <row r="774" spans="1:7" hidden="1" x14ac:dyDescent="0.25">
      <c r="A774" s="14" t="s">
        <v>921</v>
      </c>
      <c r="B774" s="14" t="s">
        <v>48</v>
      </c>
      <c r="C774" s="14" t="s">
        <v>222</v>
      </c>
      <c r="D774" s="15">
        <v>10219</v>
      </c>
      <c r="E774" s="15">
        <v>238196</v>
      </c>
      <c r="F774" s="16">
        <v>23646</v>
      </c>
      <c r="G774" s="17">
        <v>9.9271188000000006</v>
      </c>
    </row>
    <row r="775" spans="1:7" hidden="1" x14ac:dyDescent="0.25">
      <c r="A775" s="14" t="s">
        <v>922</v>
      </c>
      <c r="B775" s="14" t="s">
        <v>48</v>
      </c>
      <c r="C775" s="14" t="s">
        <v>224</v>
      </c>
      <c r="D775" s="15">
        <v>5693</v>
      </c>
      <c r="E775" s="15">
        <v>163466</v>
      </c>
      <c r="F775" s="16">
        <v>14824</v>
      </c>
      <c r="G775" s="17">
        <v>9.0685524999999991</v>
      </c>
    </row>
    <row r="776" spans="1:7" hidden="1" x14ac:dyDescent="0.25">
      <c r="A776" s="14" t="s">
        <v>923</v>
      </c>
      <c r="B776" s="14" t="s">
        <v>48</v>
      </c>
      <c r="C776" s="14" t="s">
        <v>222</v>
      </c>
      <c r="D776" s="15">
        <v>17191</v>
      </c>
      <c r="E776" s="15">
        <v>239007</v>
      </c>
      <c r="F776" s="16">
        <v>23690</v>
      </c>
      <c r="G776" s="17">
        <v>9.9118435999999992</v>
      </c>
    </row>
    <row r="777" spans="1:7" hidden="1" x14ac:dyDescent="0.25">
      <c r="A777" s="14" t="s">
        <v>924</v>
      </c>
      <c r="B777" s="14" t="s">
        <v>48</v>
      </c>
      <c r="C777" s="14" t="s">
        <v>222</v>
      </c>
      <c r="D777" s="15">
        <v>9267</v>
      </c>
      <c r="E777" s="15">
        <v>152055</v>
      </c>
      <c r="F777" s="16">
        <v>15152.9</v>
      </c>
      <c r="G777" s="17">
        <v>9.9654073000000007</v>
      </c>
    </row>
    <row r="778" spans="1:7" hidden="1" x14ac:dyDescent="0.25">
      <c r="A778" s="14" t="s">
        <v>925</v>
      </c>
      <c r="B778" s="14" t="s">
        <v>48</v>
      </c>
      <c r="C778" s="14" t="s">
        <v>222</v>
      </c>
      <c r="D778" s="15">
        <v>10517</v>
      </c>
      <c r="E778" s="15">
        <v>214214</v>
      </c>
      <c r="F778" s="16">
        <v>21576</v>
      </c>
      <c r="G778" s="17">
        <v>10.072171000000001</v>
      </c>
    </row>
    <row r="779" spans="1:7" hidden="1" x14ac:dyDescent="0.25">
      <c r="A779" s="14" t="s">
        <v>926</v>
      </c>
      <c r="B779" s="14" t="s">
        <v>48</v>
      </c>
      <c r="C779" s="14" t="s">
        <v>222</v>
      </c>
      <c r="D779" s="15">
        <v>21584</v>
      </c>
      <c r="E779" s="15">
        <v>544426</v>
      </c>
      <c r="F779" s="16">
        <v>48075</v>
      </c>
      <c r="G779" s="17">
        <v>8.8304012000000007</v>
      </c>
    </row>
    <row r="780" spans="1:7" hidden="1" x14ac:dyDescent="0.25">
      <c r="A780" s="14" t="s">
        <v>927</v>
      </c>
      <c r="B780" s="14" t="s">
        <v>48</v>
      </c>
      <c r="C780" s="14" t="s">
        <v>222</v>
      </c>
      <c r="D780" s="15">
        <v>108068</v>
      </c>
      <c r="E780" s="15">
        <v>2300770</v>
      </c>
      <c r="F780" s="16">
        <v>212220.2</v>
      </c>
      <c r="G780" s="17">
        <v>9.2238772000000004</v>
      </c>
    </row>
    <row r="781" spans="1:7" hidden="1" x14ac:dyDescent="0.25">
      <c r="A781" s="14" t="s">
        <v>323</v>
      </c>
      <c r="B781" s="14" t="s">
        <v>48</v>
      </c>
      <c r="C781" s="14" t="s">
        <v>219</v>
      </c>
      <c r="D781" s="15">
        <v>230568</v>
      </c>
      <c r="E781" s="15">
        <v>6337219</v>
      </c>
      <c r="F781" s="16">
        <v>582132.69999999995</v>
      </c>
      <c r="G781" s="17">
        <v>9.1859330999999997</v>
      </c>
    </row>
    <row r="782" spans="1:7" hidden="1" x14ac:dyDescent="0.25">
      <c r="A782" s="14" t="s">
        <v>350</v>
      </c>
      <c r="B782" s="14" t="s">
        <v>48</v>
      </c>
      <c r="C782" s="14" t="s">
        <v>333</v>
      </c>
      <c r="D782" s="15">
        <v>77</v>
      </c>
      <c r="E782" s="15">
        <v>599</v>
      </c>
      <c r="F782" s="16">
        <v>44</v>
      </c>
      <c r="G782" s="17">
        <v>7.3455760000000003</v>
      </c>
    </row>
    <row r="783" spans="1:7" hidden="1" x14ac:dyDescent="0.25">
      <c r="A783" s="14" t="s">
        <v>355</v>
      </c>
      <c r="B783" s="14" t="s">
        <v>48</v>
      </c>
      <c r="C783" s="14" t="s">
        <v>333</v>
      </c>
      <c r="D783" s="15">
        <v>28</v>
      </c>
      <c r="E783" s="15">
        <v>201</v>
      </c>
      <c r="F783" s="16">
        <v>28.4</v>
      </c>
      <c r="G783" s="17">
        <v>14.129353</v>
      </c>
    </row>
    <row r="784" spans="1:7" hidden="1" x14ac:dyDescent="0.25">
      <c r="A784" s="14" t="s">
        <v>928</v>
      </c>
      <c r="B784" s="14" t="s">
        <v>48</v>
      </c>
      <c r="C784" s="14" t="s">
        <v>224</v>
      </c>
      <c r="D784" s="15">
        <v>13860</v>
      </c>
      <c r="E784" s="15">
        <v>349091</v>
      </c>
      <c r="F784" s="16">
        <v>32250</v>
      </c>
      <c r="G784" s="17">
        <v>9.2382787999999998</v>
      </c>
    </row>
    <row r="785" spans="1:7" hidden="1" x14ac:dyDescent="0.25">
      <c r="A785" s="14" t="s">
        <v>929</v>
      </c>
      <c r="B785" s="14" t="s">
        <v>48</v>
      </c>
      <c r="C785" s="14" t="s">
        <v>326</v>
      </c>
      <c r="D785" s="15">
        <v>3</v>
      </c>
      <c r="E785" s="15">
        <v>2542577</v>
      </c>
      <c r="F785" s="16">
        <v>137502.5</v>
      </c>
      <c r="G785" s="17">
        <v>5.4079974999999996</v>
      </c>
    </row>
    <row r="786" spans="1:7" hidden="1" x14ac:dyDescent="0.25">
      <c r="A786" s="14" t="s">
        <v>930</v>
      </c>
      <c r="B786" s="14" t="s">
        <v>48</v>
      </c>
      <c r="C786" s="14" t="s">
        <v>222</v>
      </c>
      <c r="D786" s="15">
        <v>51137</v>
      </c>
      <c r="E786" s="15">
        <v>962794</v>
      </c>
      <c r="F786" s="16">
        <v>91108.5</v>
      </c>
      <c r="G786" s="17">
        <v>9.4629276999999998</v>
      </c>
    </row>
    <row r="787" spans="1:7" hidden="1" x14ac:dyDescent="0.25">
      <c r="A787" s="14" t="s">
        <v>365</v>
      </c>
      <c r="B787" s="14" t="s">
        <v>55</v>
      </c>
      <c r="C787" s="14" t="s">
        <v>333</v>
      </c>
      <c r="D787" s="15">
        <v>16</v>
      </c>
      <c r="E787" s="15">
        <v>33176</v>
      </c>
      <c r="F787" s="16">
        <v>7471.1</v>
      </c>
      <c r="G787" s="17">
        <v>22.519591999999999</v>
      </c>
    </row>
    <row r="788" spans="1:7" hidden="1" x14ac:dyDescent="0.25">
      <c r="A788" s="14" t="s">
        <v>931</v>
      </c>
      <c r="B788" s="14" t="s">
        <v>55</v>
      </c>
      <c r="C788" s="14" t="s">
        <v>224</v>
      </c>
      <c r="D788" s="15">
        <v>25705</v>
      </c>
      <c r="E788" s="15">
        <v>449829</v>
      </c>
      <c r="F788" s="16">
        <v>54442.9</v>
      </c>
      <c r="G788" s="17">
        <v>12.103021</v>
      </c>
    </row>
    <row r="789" spans="1:7" hidden="1" x14ac:dyDescent="0.25">
      <c r="A789" s="14" t="s">
        <v>932</v>
      </c>
      <c r="B789" s="14" t="s">
        <v>55</v>
      </c>
      <c r="C789" s="14" t="s">
        <v>224</v>
      </c>
      <c r="D789" s="15">
        <v>9593</v>
      </c>
      <c r="E789" s="15">
        <v>195841</v>
      </c>
      <c r="F789" s="16">
        <v>27473</v>
      </c>
      <c r="G789" s="17">
        <v>14.028217</v>
      </c>
    </row>
    <row r="790" spans="1:7" hidden="1" x14ac:dyDescent="0.25">
      <c r="A790" s="14" t="s">
        <v>933</v>
      </c>
      <c r="B790" s="14" t="s">
        <v>55</v>
      </c>
      <c r="C790" s="14" t="s">
        <v>224</v>
      </c>
      <c r="D790" s="15">
        <v>17578</v>
      </c>
      <c r="E790" s="15">
        <v>331556</v>
      </c>
      <c r="F790" s="16">
        <v>42190</v>
      </c>
      <c r="G790" s="17">
        <v>12.724849000000001</v>
      </c>
    </row>
    <row r="791" spans="1:7" hidden="1" x14ac:dyDescent="0.25">
      <c r="A791" s="14" t="s">
        <v>934</v>
      </c>
      <c r="B791" s="14" t="s">
        <v>55</v>
      </c>
      <c r="C791" s="14" t="s">
        <v>224</v>
      </c>
      <c r="D791" s="15">
        <v>10942</v>
      </c>
      <c r="E791" s="15">
        <v>106718</v>
      </c>
      <c r="F791" s="16">
        <v>16037</v>
      </c>
      <c r="G791" s="17">
        <v>15.027456000000001</v>
      </c>
    </row>
    <row r="792" spans="1:7" hidden="1" x14ac:dyDescent="0.25">
      <c r="A792" s="14" t="s">
        <v>935</v>
      </c>
      <c r="B792" s="14" t="s">
        <v>55</v>
      </c>
      <c r="C792" s="14" t="s">
        <v>224</v>
      </c>
      <c r="D792" s="15">
        <v>15837</v>
      </c>
      <c r="E792" s="15">
        <v>315245</v>
      </c>
      <c r="F792" s="16">
        <v>48035</v>
      </c>
      <c r="G792" s="17">
        <v>15.237355000000001</v>
      </c>
    </row>
    <row r="793" spans="1:7" hidden="1" x14ac:dyDescent="0.25">
      <c r="A793" s="14" t="s">
        <v>936</v>
      </c>
      <c r="B793" s="14" t="s">
        <v>55</v>
      </c>
      <c r="C793" s="14" t="s">
        <v>224</v>
      </c>
      <c r="D793" s="15">
        <v>26174</v>
      </c>
      <c r="E793" s="15">
        <v>482073</v>
      </c>
      <c r="F793" s="16">
        <v>58486.9</v>
      </c>
      <c r="G793" s="17">
        <v>12.132374</v>
      </c>
    </row>
    <row r="794" spans="1:7" hidden="1" x14ac:dyDescent="0.25">
      <c r="A794" s="14" t="s">
        <v>937</v>
      </c>
      <c r="B794" s="14" t="s">
        <v>55</v>
      </c>
      <c r="C794" s="14" t="s">
        <v>224</v>
      </c>
      <c r="D794" s="15">
        <v>38046</v>
      </c>
      <c r="E794" s="15">
        <v>666904</v>
      </c>
      <c r="F794" s="16">
        <v>97068</v>
      </c>
      <c r="G794" s="17">
        <v>14.555018</v>
      </c>
    </row>
    <row r="795" spans="1:7" hidden="1" x14ac:dyDescent="0.25">
      <c r="A795" s="14" t="s">
        <v>938</v>
      </c>
      <c r="B795" s="14" t="s">
        <v>55</v>
      </c>
      <c r="C795" s="14" t="s">
        <v>224</v>
      </c>
      <c r="D795" s="15">
        <v>17989</v>
      </c>
      <c r="E795" s="15">
        <v>360621</v>
      </c>
      <c r="F795" s="16">
        <v>48636</v>
      </c>
      <c r="G795" s="17">
        <v>13.486734999999999</v>
      </c>
    </row>
    <row r="796" spans="1:7" hidden="1" x14ac:dyDescent="0.25">
      <c r="A796" s="14" t="s">
        <v>332</v>
      </c>
      <c r="B796" s="14" t="s">
        <v>55</v>
      </c>
      <c r="C796" s="14" t="s">
        <v>333</v>
      </c>
      <c r="D796" s="15">
        <v>5</v>
      </c>
      <c r="E796" s="15">
        <v>3781</v>
      </c>
      <c r="F796" s="16">
        <v>417.5</v>
      </c>
      <c r="G796" s="17">
        <v>11.042052</v>
      </c>
    </row>
    <row r="797" spans="1:7" hidden="1" x14ac:dyDescent="0.25">
      <c r="A797" s="14" t="s">
        <v>939</v>
      </c>
      <c r="B797" s="14" t="s">
        <v>55</v>
      </c>
      <c r="C797" s="14" t="s">
        <v>219</v>
      </c>
      <c r="D797" s="15">
        <v>20547</v>
      </c>
      <c r="E797" s="15">
        <v>163357</v>
      </c>
      <c r="F797" s="16">
        <v>35180.400000000001</v>
      </c>
      <c r="G797" s="17">
        <v>21.535900000000002</v>
      </c>
    </row>
    <row r="798" spans="1:7" hidden="1" x14ac:dyDescent="0.25">
      <c r="A798" s="14" t="s">
        <v>341</v>
      </c>
      <c r="B798" s="14" t="s">
        <v>55</v>
      </c>
      <c r="C798" s="14" t="s">
        <v>333</v>
      </c>
      <c r="D798" s="15">
        <v>451</v>
      </c>
      <c r="E798" s="15">
        <v>2525</v>
      </c>
      <c r="F798" s="16">
        <v>192</v>
      </c>
      <c r="G798" s="17">
        <v>7.6039604000000001</v>
      </c>
    </row>
    <row r="799" spans="1:7" hidden="1" x14ac:dyDescent="0.25">
      <c r="A799" s="14" t="s">
        <v>342</v>
      </c>
      <c r="B799" s="14" t="s">
        <v>55</v>
      </c>
      <c r="C799" s="14" t="s">
        <v>333</v>
      </c>
      <c r="D799" s="15">
        <v>1</v>
      </c>
      <c r="E799" s="15">
        <v>102</v>
      </c>
      <c r="F799" s="16">
        <v>16</v>
      </c>
      <c r="G799" s="17">
        <v>15.686275</v>
      </c>
    </row>
    <row r="800" spans="1:7" hidden="1" x14ac:dyDescent="0.25">
      <c r="A800" s="14" t="s">
        <v>940</v>
      </c>
      <c r="B800" s="14" t="s">
        <v>55</v>
      </c>
      <c r="C800" s="14" t="s">
        <v>219</v>
      </c>
      <c r="D800" s="15">
        <v>755114</v>
      </c>
      <c r="E800" s="15">
        <v>6423818</v>
      </c>
      <c r="F800" s="16">
        <v>1207292</v>
      </c>
      <c r="G800" s="17">
        <v>18.793994000000001</v>
      </c>
    </row>
    <row r="801" spans="1:7" hidden="1" x14ac:dyDescent="0.25">
      <c r="A801" s="14" t="s">
        <v>941</v>
      </c>
      <c r="B801" s="14" t="s">
        <v>55</v>
      </c>
      <c r="C801" s="14" t="s">
        <v>219</v>
      </c>
      <c r="D801" s="15">
        <v>701224</v>
      </c>
      <c r="E801" s="15">
        <v>5818742</v>
      </c>
      <c r="F801" s="16">
        <v>1129345</v>
      </c>
      <c r="G801" s="17">
        <v>19.408747999999999</v>
      </c>
    </row>
    <row r="802" spans="1:7" hidden="1" x14ac:dyDescent="0.25">
      <c r="A802" s="14" t="s">
        <v>942</v>
      </c>
      <c r="B802" s="14" t="s">
        <v>55</v>
      </c>
      <c r="C802" s="14" t="s">
        <v>219</v>
      </c>
      <c r="D802" s="15">
        <v>3816</v>
      </c>
      <c r="E802" s="15">
        <v>30351</v>
      </c>
      <c r="F802" s="16">
        <v>6932</v>
      </c>
      <c r="G802" s="17">
        <v>22.839445000000001</v>
      </c>
    </row>
    <row r="803" spans="1:7" hidden="1" x14ac:dyDescent="0.25">
      <c r="A803" s="14" t="s">
        <v>349</v>
      </c>
      <c r="B803" s="14" t="s">
        <v>55</v>
      </c>
      <c r="C803" s="14" t="s">
        <v>333</v>
      </c>
      <c r="D803" s="15">
        <v>18521</v>
      </c>
      <c r="E803" s="15">
        <v>123997</v>
      </c>
      <c r="F803" s="16">
        <v>16819.5</v>
      </c>
      <c r="G803" s="17">
        <v>13.564441</v>
      </c>
    </row>
    <row r="804" spans="1:7" hidden="1" x14ac:dyDescent="0.25">
      <c r="A804" s="14" t="s">
        <v>350</v>
      </c>
      <c r="B804" s="14" t="s">
        <v>55</v>
      </c>
      <c r="C804" s="14" t="s">
        <v>333</v>
      </c>
      <c r="D804" s="15">
        <v>323</v>
      </c>
      <c r="E804" s="15">
        <v>2536</v>
      </c>
      <c r="F804" s="16">
        <v>329</v>
      </c>
      <c r="G804" s="17">
        <v>12.973186</v>
      </c>
    </row>
    <row r="805" spans="1:7" hidden="1" x14ac:dyDescent="0.25">
      <c r="A805" s="14" t="s">
        <v>352</v>
      </c>
      <c r="B805" s="14" t="s">
        <v>55</v>
      </c>
      <c r="C805" s="14" t="s">
        <v>333</v>
      </c>
      <c r="D805" s="15">
        <v>71</v>
      </c>
      <c r="E805" s="15">
        <v>4898</v>
      </c>
      <c r="F805" s="16">
        <v>702.6</v>
      </c>
      <c r="G805" s="17">
        <v>14.34463</v>
      </c>
    </row>
    <row r="806" spans="1:7" hidden="1" x14ac:dyDescent="0.25">
      <c r="A806" s="14" t="s">
        <v>353</v>
      </c>
      <c r="B806" s="14" t="s">
        <v>55</v>
      </c>
      <c r="C806" s="14" t="s">
        <v>333</v>
      </c>
      <c r="D806" s="15">
        <v>48</v>
      </c>
      <c r="E806" s="15">
        <v>429</v>
      </c>
      <c r="F806" s="16">
        <v>119.7</v>
      </c>
      <c r="G806" s="17">
        <v>27.902097999999999</v>
      </c>
    </row>
    <row r="807" spans="1:7" hidden="1" x14ac:dyDescent="0.25">
      <c r="A807" s="14" t="s">
        <v>354</v>
      </c>
      <c r="B807" s="14" t="s">
        <v>55</v>
      </c>
      <c r="C807" s="14" t="s">
        <v>333</v>
      </c>
      <c r="D807" s="15">
        <v>307</v>
      </c>
      <c r="E807" s="15">
        <v>2111</v>
      </c>
      <c r="F807" s="16">
        <v>111.4</v>
      </c>
      <c r="G807" s="17">
        <v>5.2771198000000004</v>
      </c>
    </row>
    <row r="808" spans="1:7" hidden="1" x14ac:dyDescent="0.25">
      <c r="A808" s="14" t="s">
        <v>355</v>
      </c>
      <c r="B808" s="14" t="s">
        <v>55</v>
      </c>
      <c r="C808" s="14" t="s">
        <v>333</v>
      </c>
      <c r="D808" s="15">
        <v>2287</v>
      </c>
      <c r="E808" s="15">
        <v>17837</v>
      </c>
      <c r="F808" s="16">
        <v>2686</v>
      </c>
      <c r="G808" s="17">
        <v>15.058586</v>
      </c>
    </row>
    <row r="809" spans="1:7" hidden="1" x14ac:dyDescent="0.25">
      <c r="A809" s="14" t="s">
        <v>356</v>
      </c>
      <c r="B809" s="14" t="s">
        <v>55</v>
      </c>
      <c r="C809" s="14" t="s">
        <v>333</v>
      </c>
      <c r="D809" s="15">
        <v>6443</v>
      </c>
      <c r="E809" s="15">
        <v>44404</v>
      </c>
      <c r="F809" s="16">
        <v>6590.3</v>
      </c>
      <c r="G809" s="17">
        <v>14.841680999999999</v>
      </c>
    </row>
    <row r="810" spans="1:7" hidden="1" x14ac:dyDescent="0.25">
      <c r="A810" s="14" t="s">
        <v>357</v>
      </c>
      <c r="B810" s="14" t="s">
        <v>55</v>
      </c>
      <c r="C810" s="14" t="s">
        <v>333</v>
      </c>
      <c r="D810" s="15">
        <v>26</v>
      </c>
      <c r="E810" s="15">
        <v>10123</v>
      </c>
      <c r="F810" s="16">
        <v>1070</v>
      </c>
      <c r="G810" s="17">
        <v>10.569989</v>
      </c>
    </row>
    <row r="811" spans="1:7" hidden="1" x14ac:dyDescent="0.25">
      <c r="A811" s="14" t="s">
        <v>943</v>
      </c>
      <c r="B811" s="14" t="s">
        <v>55</v>
      </c>
      <c r="C811" s="14" t="s">
        <v>224</v>
      </c>
      <c r="D811" s="15">
        <v>11456</v>
      </c>
      <c r="E811" s="15">
        <v>122072</v>
      </c>
      <c r="F811" s="16">
        <v>24415.9</v>
      </c>
      <c r="G811" s="17">
        <v>20.001228999999999</v>
      </c>
    </row>
    <row r="812" spans="1:7" hidden="1" x14ac:dyDescent="0.25">
      <c r="A812" s="14" t="s">
        <v>944</v>
      </c>
      <c r="B812" s="14" t="s">
        <v>55</v>
      </c>
      <c r="C812" s="14" t="s">
        <v>224</v>
      </c>
      <c r="D812" s="15">
        <v>16635</v>
      </c>
      <c r="E812" s="15">
        <v>335165</v>
      </c>
      <c r="F812" s="16">
        <v>49399</v>
      </c>
      <c r="G812" s="17">
        <v>14.738711</v>
      </c>
    </row>
    <row r="813" spans="1:7" hidden="1" x14ac:dyDescent="0.25">
      <c r="A813" s="14" t="s">
        <v>945</v>
      </c>
      <c r="B813" s="14" t="s">
        <v>55</v>
      </c>
      <c r="C813" s="14" t="s">
        <v>224</v>
      </c>
      <c r="D813" s="15">
        <v>8218</v>
      </c>
      <c r="E813" s="15">
        <v>163833</v>
      </c>
      <c r="F813" s="16">
        <v>25084.7</v>
      </c>
      <c r="G813" s="17">
        <v>15.31114</v>
      </c>
    </row>
    <row r="814" spans="1:7" hidden="1" x14ac:dyDescent="0.25">
      <c r="A814" s="14" t="s">
        <v>946</v>
      </c>
      <c r="B814" s="14" t="s">
        <v>55</v>
      </c>
      <c r="C814" s="14" t="s">
        <v>224</v>
      </c>
      <c r="D814" s="15">
        <v>13235</v>
      </c>
      <c r="E814" s="15">
        <v>300250</v>
      </c>
      <c r="F814" s="16">
        <v>41443.800000000003</v>
      </c>
      <c r="G814" s="17">
        <v>13.803096999999999</v>
      </c>
    </row>
    <row r="815" spans="1:7" hidden="1" x14ac:dyDescent="0.25">
      <c r="A815" s="14" t="s">
        <v>947</v>
      </c>
      <c r="B815" s="14" t="s">
        <v>55</v>
      </c>
      <c r="C815" s="14" t="s">
        <v>224</v>
      </c>
      <c r="D815" s="15">
        <v>13093</v>
      </c>
      <c r="E815" s="15">
        <v>222832</v>
      </c>
      <c r="F815" s="16">
        <v>21181.1</v>
      </c>
      <c r="G815" s="17">
        <v>9.5054120999999991</v>
      </c>
    </row>
    <row r="816" spans="1:7" hidden="1" x14ac:dyDescent="0.25">
      <c r="A816" s="14" t="s">
        <v>948</v>
      </c>
      <c r="B816" s="14" t="s">
        <v>55</v>
      </c>
      <c r="C816" s="14" t="s">
        <v>224</v>
      </c>
      <c r="D816" s="15">
        <v>7123</v>
      </c>
      <c r="E816" s="15">
        <v>111519</v>
      </c>
      <c r="F816" s="16">
        <v>15264</v>
      </c>
      <c r="G816" s="17">
        <v>13.687353999999999</v>
      </c>
    </row>
    <row r="817" spans="1:7" hidden="1" x14ac:dyDescent="0.25">
      <c r="A817" s="14" t="s">
        <v>949</v>
      </c>
      <c r="B817" s="14" t="s">
        <v>55</v>
      </c>
      <c r="C817" s="14" t="s">
        <v>224</v>
      </c>
      <c r="D817" s="15">
        <v>7171</v>
      </c>
      <c r="E817" s="15">
        <v>273012</v>
      </c>
      <c r="F817" s="16">
        <v>30457.5</v>
      </c>
      <c r="G817" s="17">
        <v>11.156103</v>
      </c>
    </row>
    <row r="818" spans="1:7" hidden="1" x14ac:dyDescent="0.25">
      <c r="A818" s="14" t="s">
        <v>950</v>
      </c>
      <c r="B818" s="14" t="s">
        <v>55</v>
      </c>
      <c r="C818" s="14" t="s">
        <v>224</v>
      </c>
      <c r="D818" s="15">
        <v>9966</v>
      </c>
      <c r="E818" s="15">
        <v>201282</v>
      </c>
      <c r="F818" s="16">
        <v>25266.5</v>
      </c>
      <c r="G818" s="17">
        <v>12.552787</v>
      </c>
    </row>
    <row r="819" spans="1:7" hidden="1" x14ac:dyDescent="0.25">
      <c r="A819" s="14" t="s">
        <v>951</v>
      </c>
      <c r="B819" s="14" t="s">
        <v>55</v>
      </c>
      <c r="C819" s="14" t="s">
        <v>224</v>
      </c>
      <c r="D819" s="15">
        <v>16621</v>
      </c>
      <c r="E819" s="15">
        <v>266601</v>
      </c>
      <c r="F819" s="16">
        <v>33493</v>
      </c>
      <c r="G819" s="17">
        <v>12.562969000000001</v>
      </c>
    </row>
    <row r="820" spans="1:7" hidden="1" x14ac:dyDescent="0.25">
      <c r="A820" s="14" t="s">
        <v>952</v>
      </c>
      <c r="B820" s="14" t="s">
        <v>55</v>
      </c>
      <c r="C820" s="14" t="s">
        <v>224</v>
      </c>
      <c r="D820" s="15">
        <v>3701</v>
      </c>
      <c r="E820" s="15">
        <v>94578</v>
      </c>
      <c r="F820" s="16">
        <v>13606.4</v>
      </c>
      <c r="G820" s="17">
        <v>14.386431999999999</v>
      </c>
    </row>
    <row r="821" spans="1:7" hidden="1" x14ac:dyDescent="0.25">
      <c r="A821" s="14" t="s">
        <v>953</v>
      </c>
      <c r="B821" s="14" t="s">
        <v>55</v>
      </c>
      <c r="C821" s="14" t="s">
        <v>224</v>
      </c>
      <c r="D821" s="15">
        <v>13333</v>
      </c>
      <c r="E821" s="15">
        <v>218788</v>
      </c>
      <c r="F821" s="16">
        <v>33407</v>
      </c>
      <c r="G821" s="17">
        <v>15.269119</v>
      </c>
    </row>
    <row r="822" spans="1:7" hidden="1" x14ac:dyDescent="0.25">
      <c r="A822" s="14" t="s">
        <v>954</v>
      </c>
      <c r="B822" s="14" t="s">
        <v>55</v>
      </c>
      <c r="C822" s="14" t="s">
        <v>224</v>
      </c>
      <c r="D822" s="15">
        <v>30269</v>
      </c>
      <c r="E822" s="15">
        <v>659587</v>
      </c>
      <c r="F822" s="16">
        <v>89558.2</v>
      </c>
      <c r="G822" s="17">
        <v>13.577921</v>
      </c>
    </row>
    <row r="823" spans="1:7" hidden="1" x14ac:dyDescent="0.25">
      <c r="A823" s="14" t="s">
        <v>955</v>
      </c>
      <c r="B823" s="14" t="s">
        <v>55</v>
      </c>
      <c r="C823" s="14" t="s">
        <v>224</v>
      </c>
      <c r="D823" s="15">
        <v>16206</v>
      </c>
      <c r="E823" s="15">
        <v>273481</v>
      </c>
      <c r="F823" s="16">
        <v>29558.6</v>
      </c>
      <c r="G823" s="17">
        <v>10.808282999999999</v>
      </c>
    </row>
    <row r="824" spans="1:7" hidden="1" x14ac:dyDescent="0.25">
      <c r="A824" s="14" t="s">
        <v>956</v>
      </c>
      <c r="B824" s="14" t="s">
        <v>55</v>
      </c>
      <c r="C824" s="14" t="s">
        <v>224</v>
      </c>
      <c r="D824" s="15">
        <v>8063</v>
      </c>
      <c r="E824" s="15">
        <v>109872</v>
      </c>
      <c r="F824" s="16">
        <v>12834.1</v>
      </c>
      <c r="G824" s="17">
        <v>11.680956</v>
      </c>
    </row>
    <row r="825" spans="1:7" hidden="1" x14ac:dyDescent="0.25">
      <c r="A825" s="14" t="s">
        <v>957</v>
      </c>
      <c r="B825" s="14" t="s">
        <v>55</v>
      </c>
      <c r="C825" s="14" t="s">
        <v>224</v>
      </c>
      <c r="D825" s="15">
        <v>3823</v>
      </c>
      <c r="E825" s="15">
        <v>57141</v>
      </c>
      <c r="F825" s="16">
        <v>7319.5</v>
      </c>
      <c r="G825" s="17">
        <v>12.809540999999999</v>
      </c>
    </row>
    <row r="826" spans="1:7" hidden="1" x14ac:dyDescent="0.25">
      <c r="A826" s="14" t="s">
        <v>958</v>
      </c>
      <c r="B826" s="14" t="s">
        <v>55</v>
      </c>
      <c r="C826" s="14" t="s">
        <v>224</v>
      </c>
      <c r="D826" s="15">
        <v>13055</v>
      </c>
      <c r="E826" s="15">
        <v>182764</v>
      </c>
      <c r="F826" s="16">
        <v>26812</v>
      </c>
      <c r="G826" s="17">
        <v>14.670285</v>
      </c>
    </row>
    <row r="827" spans="1:7" hidden="1" x14ac:dyDescent="0.25">
      <c r="A827" s="14" t="s">
        <v>959</v>
      </c>
      <c r="B827" s="14" t="s">
        <v>55</v>
      </c>
      <c r="C827" s="14" t="s">
        <v>224</v>
      </c>
      <c r="D827" s="15">
        <v>10108</v>
      </c>
      <c r="E827" s="15">
        <v>234202</v>
      </c>
      <c r="F827" s="16">
        <v>32246.799999999999</v>
      </c>
      <c r="G827" s="17">
        <v>13.768798</v>
      </c>
    </row>
    <row r="828" spans="1:7" hidden="1" x14ac:dyDescent="0.25">
      <c r="A828" s="14" t="s">
        <v>362</v>
      </c>
      <c r="B828" s="14" t="s">
        <v>55</v>
      </c>
      <c r="C828" s="14" t="s">
        <v>333</v>
      </c>
      <c r="D828" s="15">
        <v>13289</v>
      </c>
      <c r="E828" s="15">
        <v>78892</v>
      </c>
      <c r="F828" s="16">
        <v>9329.4</v>
      </c>
      <c r="G828" s="17">
        <v>11.825533999999999</v>
      </c>
    </row>
    <row r="829" spans="1:7" hidden="1" x14ac:dyDescent="0.25">
      <c r="A829" s="14" t="s">
        <v>960</v>
      </c>
      <c r="B829" s="14" t="s">
        <v>55</v>
      </c>
      <c r="C829" s="14" t="s">
        <v>219</v>
      </c>
      <c r="D829" s="15">
        <v>159406</v>
      </c>
      <c r="E829" s="15">
        <v>1328510</v>
      </c>
      <c r="F829" s="16">
        <v>241957.2</v>
      </c>
      <c r="G829" s="17">
        <v>18.212674</v>
      </c>
    </row>
    <row r="830" spans="1:7" hidden="1" x14ac:dyDescent="0.25">
      <c r="A830" s="14" t="s">
        <v>961</v>
      </c>
      <c r="B830" s="14" t="s">
        <v>52</v>
      </c>
      <c r="C830" s="14" t="s">
        <v>222</v>
      </c>
      <c r="D830" s="15">
        <v>301</v>
      </c>
      <c r="E830" s="15">
        <v>2393</v>
      </c>
      <c r="F830" s="16">
        <v>275.3</v>
      </c>
      <c r="G830" s="17">
        <v>11.504388000000001</v>
      </c>
    </row>
    <row r="831" spans="1:7" hidden="1" x14ac:dyDescent="0.25">
      <c r="A831" s="14" t="s">
        <v>962</v>
      </c>
      <c r="B831" s="14" t="s">
        <v>52</v>
      </c>
      <c r="C831" s="14" t="s">
        <v>219</v>
      </c>
      <c r="D831" s="15">
        <v>941241</v>
      </c>
      <c r="E831" s="15">
        <v>11645890</v>
      </c>
      <c r="F831" s="16">
        <v>1588834.2</v>
      </c>
      <c r="G831" s="17">
        <v>13.642875</v>
      </c>
    </row>
    <row r="832" spans="1:7" hidden="1" x14ac:dyDescent="0.25">
      <c r="A832" s="14" t="s">
        <v>963</v>
      </c>
      <c r="B832" s="14" t="s">
        <v>52</v>
      </c>
      <c r="C832" s="14" t="s">
        <v>222</v>
      </c>
      <c r="D832" s="15">
        <v>53825</v>
      </c>
      <c r="E832" s="15">
        <v>967285</v>
      </c>
      <c r="F832" s="16">
        <v>125980</v>
      </c>
      <c r="G832" s="17">
        <v>13.024082999999999</v>
      </c>
    </row>
    <row r="833" spans="1:7" hidden="1" x14ac:dyDescent="0.25">
      <c r="A833" s="14" t="s">
        <v>332</v>
      </c>
      <c r="B833" s="14" t="s">
        <v>52</v>
      </c>
      <c r="C833" s="14" t="s">
        <v>333</v>
      </c>
      <c r="D833" s="15">
        <v>11</v>
      </c>
      <c r="E833" s="15">
        <v>5680</v>
      </c>
      <c r="F833" s="16">
        <v>490.3</v>
      </c>
      <c r="G833" s="17">
        <v>8.6320423000000002</v>
      </c>
    </row>
    <row r="834" spans="1:7" hidden="1" x14ac:dyDescent="0.25">
      <c r="A834" s="14" t="s">
        <v>468</v>
      </c>
      <c r="B834" s="14" t="s">
        <v>52</v>
      </c>
      <c r="C834" s="14" t="s">
        <v>219</v>
      </c>
      <c r="D834" s="15">
        <v>167448</v>
      </c>
      <c r="E834" s="15">
        <v>2124292</v>
      </c>
      <c r="F834" s="16">
        <v>301009.90000000002</v>
      </c>
      <c r="G834" s="17">
        <v>14.169893</v>
      </c>
    </row>
    <row r="835" spans="1:7" hidden="1" x14ac:dyDescent="0.25">
      <c r="A835" s="14" t="s">
        <v>964</v>
      </c>
      <c r="B835" s="14" t="s">
        <v>52</v>
      </c>
      <c r="C835" s="14" t="s">
        <v>224</v>
      </c>
      <c r="D835" s="15">
        <v>10659</v>
      </c>
      <c r="E835" s="15">
        <v>251765</v>
      </c>
      <c r="F835" s="16">
        <v>24317.599999999999</v>
      </c>
      <c r="G835" s="17">
        <v>9.6588484999999995</v>
      </c>
    </row>
    <row r="836" spans="1:7" hidden="1" x14ac:dyDescent="0.25">
      <c r="A836" s="14" t="s">
        <v>341</v>
      </c>
      <c r="B836" s="14" t="s">
        <v>52</v>
      </c>
      <c r="C836" s="14" t="s">
        <v>333</v>
      </c>
      <c r="D836" s="15">
        <v>231</v>
      </c>
      <c r="E836" s="15">
        <v>1553</v>
      </c>
      <c r="F836" s="16">
        <v>75</v>
      </c>
      <c r="G836" s="17">
        <v>4.8293625000000002</v>
      </c>
    </row>
    <row r="837" spans="1:7" hidden="1" x14ac:dyDescent="0.25">
      <c r="A837" s="14" t="s">
        <v>965</v>
      </c>
      <c r="B837" s="14" t="s">
        <v>52</v>
      </c>
      <c r="C837" s="14" t="s">
        <v>224</v>
      </c>
      <c r="D837" s="15">
        <v>17466</v>
      </c>
      <c r="E837" s="15">
        <v>295000</v>
      </c>
      <c r="F837" s="16">
        <v>22266.9</v>
      </c>
      <c r="G837" s="17">
        <v>7.5481017000000001</v>
      </c>
    </row>
    <row r="838" spans="1:7" hidden="1" x14ac:dyDescent="0.25">
      <c r="A838" s="14" t="s">
        <v>342</v>
      </c>
      <c r="B838" s="14" t="s">
        <v>52</v>
      </c>
      <c r="C838" s="14" t="s">
        <v>333</v>
      </c>
      <c r="D838" s="15">
        <v>27</v>
      </c>
      <c r="E838" s="15">
        <v>1830</v>
      </c>
      <c r="F838" s="16">
        <v>322.8</v>
      </c>
      <c r="G838" s="17">
        <v>17.639344000000001</v>
      </c>
    </row>
    <row r="839" spans="1:7" hidden="1" x14ac:dyDescent="0.25">
      <c r="A839" s="14" t="s">
        <v>462</v>
      </c>
      <c r="B839" s="14" t="s">
        <v>52</v>
      </c>
      <c r="C839" s="14" t="s">
        <v>219</v>
      </c>
      <c r="D839" s="15">
        <v>439519</v>
      </c>
      <c r="E839" s="15">
        <v>5575441</v>
      </c>
      <c r="F839" s="16">
        <v>779029.3</v>
      </c>
      <c r="G839" s="17">
        <v>13.972514</v>
      </c>
    </row>
    <row r="840" spans="1:7" hidden="1" x14ac:dyDescent="0.25">
      <c r="A840" s="14" t="s">
        <v>349</v>
      </c>
      <c r="B840" s="14" t="s">
        <v>52</v>
      </c>
      <c r="C840" s="14" t="s">
        <v>333</v>
      </c>
      <c r="D840" s="15">
        <v>23851</v>
      </c>
      <c r="E840" s="15">
        <v>235580</v>
      </c>
      <c r="F840" s="16">
        <v>27532</v>
      </c>
      <c r="G840" s="17">
        <v>11.6869</v>
      </c>
    </row>
    <row r="841" spans="1:7" hidden="1" x14ac:dyDescent="0.25">
      <c r="A841" s="14" t="s">
        <v>966</v>
      </c>
      <c r="B841" s="14" t="s">
        <v>52</v>
      </c>
      <c r="C841" s="14" t="s">
        <v>222</v>
      </c>
      <c r="D841" s="15">
        <v>159680</v>
      </c>
      <c r="E841" s="15">
        <v>3292736</v>
      </c>
      <c r="F841" s="16">
        <v>389283.9</v>
      </c>
      <c r="G841" s="17">
        <v>11.822506000000001</v>
      </c>
    </row>
    <row r="842" spans="1:7" hidden="1" x14ac:dyDescent="0.25">
      <c r="A842" s="14" t="s">
        <v>350</v>
      </c>
      <c r="B842" s="14" t="s">
        <v>52</v>
      </c>
      <c r="C842" s="14" t="s">
        <v>333</v>
      </c>
      <c r="D842" s="15">
        <v>53</v>
      </c>
      <c r="E842" s="15">
        <v>762</v>
      </c>
      <c r="F842" s="16">
        <v>79</v>
      </c>
      <c r="G842" s="17">
        <v>10.367454</v>
      </c>
    </row>
    <row r="843" spans="1:7" hidden="1" x14ac:dyDescent="0.25">
      <c r="A843" s="14" t="s">
        <v>352</v>
      </c>
      <c r="B843" s="14" t="s">
        <v>52</v>
      </c>
      <c r="C843" s="14" t="s">
        <v>333</v>
      </c>
      <c r="D843" s="15">
        <v>64</v>
      </c>
      <c r="E843" s="15">
        <v>3033</v>
      </c>
      <c r="F843" s="16">
        <v>257.60000000000002</v>
      </c>
      <c r="G843" s="17">
        <v>8.4932409999999994</v>
      </c>
    </row>
    <row r="844" spans="1:7" hidden="1" x14ac:dyDescent="0.25">
      <c r="A844" s="14" t="s">
        <v>355</v>
      </c>
      <c r="B844" s="14" t="s">
        <v>52</v>
      </c>
      <c r="C844" s="14" t="s">
        <v>333</v>
      </c>
      <c r="D844" s="15">
        <v>478</v>
      </c>
      <c r="E844" s="15">
        <v>5269</v>
      </c>
      <c r="F844" s="16">
        <v>633.4</v>
      </c>
      <c r="G844" s="17">
        <v>12.021255999999999</v>
      </c>
    </row>
    <row r="845" spans="1:7" hidden="1" x14ac:dyDescent="0.25">
      <c r="A845" s="14" t="s">
        <v>356</v>
      </c>
      <c r="B845" s="14" t="s">
        <v>52</v>
      </c>
      <c r="C845" s="14" t="s">
        <v>333</v>
      </c>
      <c r="D845" s="15">
        <v>2605</v>
      </c>
      <c r="E845" s="15">
        <v>29651</v>
      </c>
      <c r="F845" s="16">
        <v>4071.6</v>
      </c>
      <c r="G845" s="17">
        <v>13.731745999999999</v>
      </c>
    </row>
    <row r="846" spans="1:7" hidden="1" x14ac:dyDescent="0.25">
      <c r="A846" s="14" t="s">
        <v>357</v>
      </c>
      <c r="B846" s="14" t="s">
        <v>52</v>
      </c>
      <c r="C846" s="14" t="s">
        <v>333</v>
      </c>
      <c r="D846" s="15">
        <v>7</v>
      </c>
      <c r="E846" s="15">
        <v>2226</v>
      </c>
      <c r="F846" s="16">
        <v>157</v>
      </c>
      <c r="G846" s="17">
        <v>7.0530099000000002</v>
      </c>
    </row>
    <row r="847" spans="1:7" hidden="1" x14ac:dyDescent="0.25">
      <c r="A847" s="14" t="s">
        <v>967</v>
      </c>
      <c r="B847" s="14" t="s">
        <v>52</v>
      </c>
      <c r="C847" s="14" t="s">
        <v>219</v>
      </c>
      <c r="D847" s="15">
        <v>228656</v>
      </c>
      <c r="E847" s="15">
        <v>3393547</v>
      </c>
      <c r="F847" s="16">
        <v>374031.3</v>
      </c>
      <c r="G847" s="17">
        <v>11.021839</v>
      </c>
    </row>
    <row r="848" spans="1:7" hidden="1" x14ac:dyDescent="0.25">
      <c r="A848" s="14" t="s">
        <v>362</v>
      </c>
      <c r="B848" s="14" t="s">
        <v>52</v>
      </c>
      <c r="C848" s="14" t="s">
        <v>333</v>
      </c>
      <c r="D848" s="15">
        <v>14364</v>
      </c>
      <c r="E848" s="15">
        <v>118069</v>
      </c>
      <c r="F848" s="16">
        <v>12103.2</v>
      </c>
      <c r="G848" s="17">
        <v>10.250954999999999</v>
      </c>
    </row>
    <row r="849" spans="1:7" hidden="1" x14ac:dyDescent="0.25">
      <c r="A849" s="14" t="s">
        <v>968</v>
      </c>
      <c r="B849" s="14" t="s">
        <v>50</v>
      </c>
      <c r="C849" s="14" t="s">
        <v>219</v>
      </c>
      <c r="D849" s="15">
        <v>502991</v>
      </c>
      <c r="E849" s="15">
        <v>4337182</v>
      </c>
      <c r="F849" s="16">
        <v>604533.4</v>
      </c>
      <c r="G849" s="17">
        <v>13.938390999999999</v>
      </c>
    </row>
    <row r="850" spans="1:7" hidden="1" x14ac:dyDescent="0.25">
      <c r="A850" s="14" t="s">
        <v>969</v>
      </c>
      <c r="B850" s="14" t="s">
        <v>50</v>
      </c>
      <c r="C850" s="14" t="s">
        <v>222</v>
      </c>
      <c r="D850" s="15">
        <v>12620</v>
      </c>
      <c r="E850" s="15">
        <v>91487</v>
      </c>
      <c r="F850" s="16">
        <v>15011.2</v>
      </c>
      <c r="G850" s="17">
        <v>16.408014000000001</v>
      </c>
    </row>
    <row r="851" spans="1:7" hidden="1" x14ac:dyDescent="0.25">
      <c r="A851" s="14" t="s">
        <v>970</v>
      </c>
      <c r="B851" s="14" t="s">
        <v>50</v>
      </c>
      <c r="C851" s="14" t="s">
        <v>219</v>
      </c>
      <c r="D851" s="15">
        <v>146615</v>
      </c>
      <c r="E851" s="15">
        <v>1382488</v>
      </c>
      <c r="F851" s="16">
        <v>205439.6</v>
      </c>
      <c r="G851" s="17">
        <v>14.860136000000001</v>
      </c>
    </row>
    <row r="852" spans="1:7" hidden="1" x14ac:dyDescent="0.25">
      <c r="A852" s="14" t="s">
        <v>971</v>
      </c>
      <c r="B852" s="14" t="s">
        <v>50</v>
      </c>
      <c r="C852" s="14" t="s">
        <v>222</v>
      </c>
      <c r="D852" s="15">
        <v>2029</v>
      </c>
      <c r="E852" s="15">
        <v>10245</v>
      </c>
      <c r="F852" s="16">
        <v>2925.3</v>
      </c>
      <c r="G852" s="17">
        <v>28.553440999999999</v>
      </c>
    </row>
    <row r="853" spans="1:7" hidden="1" x14ac:dyDescent="0.25">
      <c r="A853" s="14" t="s">
        <v>972</v>
      </c>
      <c r="B853" s="14" t="s">
        <v>50</v>
      </c>
      <c r="C853" s="14" t="s">
        <v>224</v>
      </c>
      <c r="D853" s="15">
        <v>5411</v>
      </c>
      <c r="E853" s="15">
        <v>73583</v>
      </c>
      <c r="F853" s="16">
        <v>7523.3</v>
      </c>
      <c r="G853" s="17">
        <v>10.224237</v>
      </c>
    </row>
    <row r="854" spans="1:7" hidden="1" x14ac:dyDescent="0.25">
      <c r="A854" s="14" t="s">
        <v>973</v>
      </c>
      <c r="B854" s="14" t="s">
        <v>50</v>
      </c>
      <c r="C854" s="14" t="s">
        <v>224</v>
      </c>
      <c r="D854" s="15">
        <v>6956</v>
      </c>
      <c r="E854" s="15">
        <v>91462</v>
      </c>
      <c r="F854" s="16">
        <v>12156</v>
      </c>
      <c r="G854" s="17">
        <v>13.290766</v>
      </c>
    </row>
    <row r="855" spans="1:7" hidden="1" x14ac:dyDescent="0.25">
      <c r="A855" s="14" t="s">
        <v>349</v>
      </c>
      <c r="B855" s="14" t="s">
        <v>50</v>
      </c>
      <c r="C855" s="14" t="s">
        <v>333</v>
      </c>
      <c r="D855" s="15">
        <v>4</v>
      </c>
      <c r="E855" s="15">
        <v>1243</v>
      </c>
      <c r="F855" s="16">
        <v>146</v>
      </c>
      <c r="G855" s="17">
        <v>11.745775999999999</v>
      </c>
    </row>
    <row r="856" spans="1:7" hidden="1" x14ac:dyDescent="0.25">
      <c r="A856" s="14" t="s">
        <v>974</v>
      </c>
      <c r="B856" s="14" t="s">
        <v>50</v>
      </c>
      <c r="C856" s="14" t="s">
        <v>224</v>
      </c>
      <c r="D856" s="15">
        <v>2498</v>
      </c>
      <c r="E856" s="15">
        <v>24812</v>
      </c>
      <c r="F856" s="16">
        <v>3707.3</v>
      </c>
      <c r="G856" s="17">
        <v>14.941561</v>
      </c>
    </row>
    <row r="857" spans="1:7" hidden="1" x14ac:dyDescent="0.25">
      <c r="A857" s="14" t="s">
        <v>975</v>
      </c>
      <c r="B857" s="14" t="s">
        <v>58</v>
      </c>
      <c r="C857" s="14" t="s">
        <v>222</v>
      </c>
      <c r="D857" s="15">
        <v>9951</v>
      </c>
      <c r="E857" s="15">
        <v>83141</v>
      </c>
      <c r="F857" s="16">
        <v>14836</v>
      </c>
      <c r="G857" s="17">
        <v>17.844384999999999</v>
      </c>
    </row>
    <row r="858" spans="1:7" hidden="1" x14ac:dyDescent="0.25">
      <c r="A858" s="14" t="s">
        <v>976</v>
      </c>
      <c r="B858" s="14" t="s">
        <v>58</v>
      </c>
      <c r="C858" s="14" t="s">
        <v>219</v>
      </c>
      <c r="D858" s="15">
        <v>17691</v>
      </c>
      <c r="E858" s="15">
        <v>358831</v>
      </c>
      <c r="F858" s="16">
        <v>34742.1</v>
      </c>
      <c r="G858" s="17">
        <v>9.6820229999999992</v>
      </c>
    </row>
    <row r="859" spans="1:7" hidden="1" x14ac:dyDescent="0.25">
      <c r="A859" s="14" t="s">
        <v>977</v>
      </c>
      <c r="B859" s="14" t="s">
        <v>58</v>
      </c>
      <c r="C859" s="14" t="s">
        <v>222</v>
      </c>
      <c r="D859" s="15">
        <v>65</v>
      </c>
      <c r="E859" s="15">
        <v>170</v>
      </c>
      <c r="F859" s="16">
        <v>50</v>
      </c>
      <c r="G859" s="17">
        <v>29.411764999999999</v>
      </c>
    </row>
    <row r="860" spans="1:7" hidden="1" x14ac:dyDescent="0.25">
      <c r="A860" s="14" t="s">
        <v>978</v>
      </c>
      <c r="B860" s="14" t="s">
        <v>58</v>
      </c>
      <c r="C860" s="14" t="s">
        <v>222</v>
      </c>
      <c r="D860" s="15">
        <v>35145</v>
      </c>
      <c r="E860" s="15">
        <v>385994</v>
      </c>
      <c r="F860" s="16">
        <v>49663.9</v>
      </c>
      <c r="G860" s="17">
        <v>12.866495</v>
      </c>
    </row>
    <row r="861" spans="1:7" hidden="1" x14ac:dyDescent="0.25">
      <c r="A861" s="14" t="s">
        <v>979</v>
      </c>
      <c r="B861" s="14" t="s">
        <v>58</v>
      </c>
      <c r="C861" s="14" t="s">
        <v>224</v>
      </c>
      <c r="D861" s="15">
        <v>20206</v>
      </c>
      <c r="E861" s="15">
        <v>307941</v>
      </c>
      <c r="F861" s="16">
        <v>38275</v>
      </c>
      <c r="G861" s="17">
        <v>12.429328999999999</v>
      </c>
    </row>
    <row r="862" spans="1:7" hidden="1" x14ac:dyDescent="0.25">
      <c r="A862" s="14" t="s">
        <v>980</v>
      </c>
      <c r="B862" s="14" t="s">
        <v>58</v>
      </c>
      <c r="C862" s="14" t="s">
        <v>224</v>
      </c>
      <c r="D862" s="15">
        <v>1630</v>
      </c>
      <c r="E862" s="15">
        <v>16017</v>
      </c>
      <c r="F862" s="16">
        <v>2369</v>
      </c>
      <c r="G862" s="17">
        <v>14.790535</v>
      </c>
    </row>
    <row r="863" spans="1:7" hidden="1" x14ac:dyDescent="0.25">
      <c r="A863" s="14" t="s">
        <v>981</v>
      </c>
      <c r="B863" s="14" t="s">
        <v>58</v>
      </c>
      <c r="C863" s="14" t="s">
        <v>224</v>
      </c>
      <c r="D863" s="15">
        <v>7243</v>
      </c>
      <c r="E863" s="15">
        <v>134420</v>
      </c>
      <c r="F863" s="16">
        <v>12619</v>
      </c>
      <c r="G863" s="17">
        <v>9.3877398999999997</v>
      </c>
    </row>
    <row r="864" spans="1:7" hidden="1" x14ac:dyDescent="0.25">
      <c r="A864" s="14" t="s">
        <v>982</v>
      </c>
      <c r="B864" s="14" t="s">
        <v>58</v>
      </c>
      <c r="C864" s="14" t="s">
        <v>224</v>
      </c>
      <c r="D864" s="15">
        <v>2864</v>
      </c>
      <c r="E864" s="15">
        <v>30739</v>
      </c>
      <c r="F864" s="16">
        <v>3773.8</v>
      </c>
      <c r="G864" s="17">
        <v>12.276911999999999</v>
      </c>
    </row>
    <row r="865" spans="1:7" hidden="1" x14ac:dyDescent="0.25">
      <c r="A865" s="14" t="s">
        <v>983</v>
      </c>
      <c r="B865" s="14" t="s">
        <v>58</v>
      </c>
      <c r="C865" s="14" t="s">
        <v>224</v>
      </c>
      <c r="D865" s="15">
        <v>13850</v>
      </c>
      <c r="E865" s="15">
        <v>293903</v>
      </c>
      <c r="F865" s="16">
        <v>36177.599999999999</v>
      </c>
      <c r="G865" s="17">
        <v>12.309367</v>
      </c>
    </row>
    <row r="866" spans="1:7" hidden="1" x14ac:dyDescent="0.25">
      <c r="A866" s="14" t="s">
        <v>984</v>
      </c>
      <c r="B866" s="14" t="s">
        <v>58</v>
      </c>
      <c r="C866" s="14" t="s">
        <v>224</v>
      </c>
      <c r="D866" s="15">
        <v>28578</v>
      </c>
      <c r="E866" s="15">
        <v>1077300</v>
      </c>
      <c r="F866" s="16">
        <v>107038</v>
      </c>
      <c r="G866" s="17">
        <v>9.9357652999999999</v>
      </c>
    </row>
    <row r="867" spans="1:7" hidden="1" x14ac:dyDescent="0.25">
      <c r="A867" s="14" t="s">
        <v>985</v>
      </c>
      <c r="B867" s="14" t="s">
        <v>58</v>
      </c>
      <c r="C867" s="14" t="s">
        <v>224</v>
      </c>
      <c r="D867" s="15">
        <v>97185</v>
      </c>
      <c r="E867" s="15">
        <v>2096596</v>
      </c>
      <c r="F867" s="16">
        <v>273808</v>
      </c>
      <c r="G867" s="17">
        <v>13.059645</v>
      </c>
    </row>
    <row r="868" spans="1:7" hidden="1" x14ac:dyDescent="0.25">
      <c r="A868" s="14" t="s">
        <v>986</v>
      </c>
      <c r="B868" s="14" t="s">
        <v>58</v>
      </c>
      <c r="C868" s="14" t="s">
        <v>224</v>
      </c>
      <c r="D868" s="15">
        <v>17163</v>
      </c>
      <c r="E868" s="15">
        <v>283285</v>
      </c>
      <c r="F868" s="16">
        <v>45584.3</v>
      </c>
      <c r="G868" s="17">
        <v>16.091321000000001</v>
      </c>
    </row>
    <row r="869" spans="1:7" hidden="1" x14ac:dyDescent="0.25">
      <c r="A869" s="14" t="s">
        <v>987</v>
      </c>
      <c r="B869" s="14" t="s">
        <v>58</v>
      </c>
      <c r="C869" s="14" t="s">
        <v>224</v>
      </c>
      <c r="D869" s="15">
        <v>4557</v>
      </c>
      <c r="E869" s="15">
        <v>105610</v>
      </c>
      <c r="F869" s="16">
        <v>12100</v>
      </c>
      <c r="G869" s="17">
        <v>11.457248</v>
      </c>
    </row>
    <row r="870" spans="1:7" hidden="1" x14ac:dyDescent="0.25">
      <c r="A870" s="14" t="s">
        <v>988</v>
      </c>
      <c r="B870" s="14" t="s">
        <v>58</v>
      </c>
      <c r="C870" s="14" t="s">
        <v>224</v>
      </c>
      <c r="D870" s="15">
        <v>2215</v>
      </c>
      <c r="E870" s="15">
        <v>21045</v>
      </c>
      <c r="F870" s="16">
        <v>3275</v>
      </c>
      <c r="G870" s="17">
        <v>15.561890999999999</v>
      </c>
    </row>
    <row r="871" spans="1:7" hidden="1" x14ac:dyDescent="0.25">
      <c r="A871" s="14" t="s">
        <v>989</v>
      </c>
      <c r="B871" s="14" t="s">
        <v>58</v>
      </c>
      <c r="C871" s="14" t="s">
        <v>224</v>
      </c>
      <c r="D871" s="15">
        <v>7026</v>
      </c>
      <c r="E871" s="15">
        <v>119309</v>
      </c>
      <c r="F871" s="16">
        <v>13099</v>
      </c>
      <c r="G871" s="17">
        <v>10.979054</v>
      </c>
    </row>
    <row r="872" spans="1:7" hidden="1" x14ac:dyDescent="0.25">
      <c r="A872" s="14" t="s">
        <v>990</v>
      </c>
      <c r="B872" s="14" t="s">
        <v>58</v>
      </c>
      <c r="C872" s="14" t="s">
        <v>224</v>
      </c>
      <c r="D872" s="15">
        <v>2090</v>
      </c>
      <c r="E872" s="15">
        <v>23572</v>
      </c>
      <c r="F872" s="16">
        <v>3376</v>
      </c>
      <c r="G872" s="17">
        <v>14.322077</v>
      </c>
    </row>
    <row r="873" spans="1:7" hidden="1" x14ac:dyDescent="0.25">
      <c r="A873" s="14" t="s">
        <v>991</v>
      </c>
      <c r="B873" s="14" t="s">
        <v>58</v>
      </c>
      <c r="C873" s="14" t="s">
        <v>224</v>
      </c>
      <c r="D873" s="15">
        <v>5373</v>
      </c>
      <c r="E873" s="15">
        <v>99081</v>
      </c>
      <c r="F873" s="16">
        <v>10167</v>
      </c>
      <c r="G873" s="17">
        <v>10.261301</v>
      </c>
    </row>
    <row r="874" spans="1:7" hidden="1" x14ac:dyDescent="0.25">
      <c r="A874" s="14" t="s">
        <v>992</v>
      </c>
      <c r="B874" s="14" t="s">
        <v>58</v>
      </c>
      <c r="C874" s="14" t="s">
        <v>224</v>
      </c>
      <c r="D874" s="15">
        <v>8334</v>
      </c>
      <c r="E874" s="15">
        <v>136725</v>
      </c>
      <c r="F874" s="16">
        <v>16075.8</v>
      </c>
      <c r="G874" s="17">
        <v>11.757762</v>
      </c>
    </row>
    <row r="875" spans="1:7" hidden="1" x14ac:dyDescent="0.25">
      <c r="A875" s="14" t="s">
        <v>993</v>
      </c>
      <c r="B875" s="14" t="s">
        <v>58</v>
      </c>
      <c r="C875" s="14" t="s">
        <v>224</v>
      </c>
      <c r="D875" s="15">
        <v>7080</v>
      </c>
      <c r="E875" s="15">
        <v>218963</v>
      </c>
      <c r="F875" s="16">
        <v>26459</v>
      </c>
      <c r="G875" s="17">
        <v>12.083777</v>
      </c>
    </row>
    <row r="876" spans="1:7" hidden="1" x14ac:dyDescent="0.25">
      <c r="A876" s="14" t="s">
        <v>994</v>
      </c>
      <c r="B876" s="14" t="s">
        <v>58</v>
      </c>
      <c r="C876" s="14" t="s">
        <v>224</v>
      </c>
      <c r="D876" s="15">
        <v>12098</v>
      </c>
      <c r="E876" s="15">
        <v>318111</v>
      </c>
      <c r="F876" s="16">
        <v>30644</v>
      </c>
      <c r="G876" s="17">
        <v>9.6331155000000006</v>
      </c>
    </row>
    <row r="877" spans="1:7" hidden="1" x14ac:dyDescent="0.25">
      <c r="A877" s="14" t="s">
        <v>995</v>
      </c>
      <c r="B877" s="14" t="s">
        <v>58</v>
      </c>
      <c r="C877" s="14" t="s">
        <v>224</v>
      </c>
      <c r="D877" s="15">
        <v>6606</v>
      </c>
      <c r="E877" s="15">
        <v>384535</v>
      </c>
      <c r="F877" s="16">
        <v>28678</v>
      </c>
      <c r="G877" s="17">
        <v>7.4578386999999999</v>
      </c>
    </row>
    <row r="878" spans="1:7" hidden="1" x14ac:dyDescent="0.25">
      <c r="A878" s="14" t="s">
        <v>996</v>
      </c>
      <c r="B878" s="14" t="s">
        <v>58</v>
      </c>
      <c r="C878" s="14" t="s">
        <v>222</v>
      </c>
      <c r="D878" s="15">
        <v>42503</v>
      </c>
      <c r="E878" s="15">
        <v>710453</v>
      </c>
      <c r="F878" s="16">
        <v>76930.8</v>
      </c>
      <c r="G878" s="17">
        <v>10.828415</v>
      </c>
    </row>
    <row r="879" spans="1:7" hidden="1" x14ac:dyDescent="0.25">
      <c r="A879" s="14" t="s">
        <v>997</v>
      </c>
      <c r="B879" s="14" t="s">
        <v>58</v>
      </c>
      <c r="C879" s="14" t="s">
        <v>224</v>
      </c>
      <c r="D879" s="15">
        <v>7127</v>
      </c>
      <c r="E879" s="15">
        <v>427577</v>
      </c>
      <c r="F879" s="16">
        <v>37461</v>
      </c>
      <c r="G879" s="17">
        <v>8.7612290000000002</v>
      </c>
    </row>
    <row r="880" spans="1:7" hidden="1" x14ac:dyDescent="0.25">
      <c r="A880" s="14" t="s">
        <v>998</v>
      </c>
      <c r="B880" s="14" t="s">
        <v>58</v>
      </c>
      <c r="C880" s="14" t="s">
        <v>219</v>
      </c>
      <c r="D880" s="15">
        <v>1816948</v>
      </c>
      <c r="E880" s="15">
        <v>33248491</v>
      </c>
      <c r="F880" s="16">
        <v>4210442.0999999996</v>
      </c>
      <c r="G880" s="17">
        <v>12.663558</v>
      </c>
    </row>
    <row r="881" spans="1:7" hidden="1" x14ac:dyDescent="0.25">
      <c r="A881" s="14" t="s">
        <v>999</v>
      </c>
      <c r="B881" s="14" t="s">
        <v>58</v>
      </c>
      <c r="C881" s="14" t="s">
        <v>219</v>
      </c>
      <c r="D881" s="15">
        <v>2184813</v>
      </c>
      <c r="E881" s="15">
        <v>42243910</v>
      </c>
      <c r="F881" s="16">
        <v>4777824.8</v>
      </c>
      <c r="G881" s="17">
        <v>11.310091</v>
      </c>
    </row>
    <row r="882" spans="1:7" hidden="1" x14ac:dyDescent="0.25">
      <c r="A882" s="14" t="s">
        <v>1000</v>
      </c>
      <c r="B882" s="14" t="s">
        <v>58</v>
      </c>
      <c r="C882" s="14" t="s">
        <v>222</v>
      </c>
      <c r="D882" s="15">
        <v>124622</v>
      </c>
      <c r="E882" s="15">
        <v>1416604</v>
      </c>
      <c r="F882" s="16">
        <v>181534.3</v>
      </c>
      <c r="G882" s="17">
        <v>12.814753</v>
      </c>
    </row>
    <row r="883" spans="1:7" hidden="1" x14ac:dyDescent="0.25">
      <c r="A883" s="14" t="s">
        <v>1001</v>
      </c>
      <c r="B883" s="14" t="s">
        <v>58</v>
      </c>
      <c r="C883" s="14" t="s">
        <v>224</v>
      </c>
      <c r="D883" s="15">
        <v>6041</v>
      </c>
      <c r="E883" s="15">
        <v>121769</v>
      </c>
      <c r="F883" s="16">
        <v>14103.9</v>
      </c>
      <c r="G883" s="17">
        <v>11.582504999999999</v>
      </c>
    </row>
    <row r="884" spans="1:7" hidden="1" x14ac:dyDescent="0.25">
      <c r="A884" s="14" t="s">
        <v>766</v>
      </c>
      <c r="B884" s="14" t="s">
        <v>58</v>
      </c>
      <c r="C884" s="14" t="s">
        <v>219</v>
      </c>
      <c r="D884" s="15">
        <v>128632</v>
      </c>
      <c r="E884" s="15">
        <v>2780497</v>
      </c>
      <c r="F884" s="16">
        <v>283408.5</v>
      </c>
      <c r="G884" s="17">
        <v>10.192728000000001</v>
      </c>
    </row>
    <row r="885" spans="1:7" hidden="1" x14ac:dyDescent="0.25">
      <c r="A885" s="14" t="s">
        <v>778</v>
      </c>
      <c r="B885" s="14" t="s">
        <v>58</v>
      </c>
      <c r="C885" s="14" t="s">
        <v>222</v>
      </c>
      <c r="D885" s="15">
        <v>34578</v>
      </c>
      <c r="E885" s="15">
        <v>597810</v>
      </c>
      <c r="F885" s="16">
        <v>75540.899999999994</v>
      </c>
      <c r="G885" s="17">
        <v>12.636272</v>
      </c>
    </row>
    <row r="886" spans="1:7" hidden="1" x14ac:dyDescent="0.25">
      <c r="A886" s="14" t="s">
        <v>1002</v>
      </c>
      <c r="B886" s="14" t="s">
        <v>58</v>
      </c>
      <c r="C886" s="14" t="s">
        <v>219</v>
      </c>
      <c r="D886" s="15">
        <v>8958</v>
      </c>
      <c r="E886" s="15">
        <v>137226</v>
      </c>
      <c r="F886" s="16">
        <v>15310.7</v>
      </c>
      <c r="G886" s="17">
        <v>11.157287999999999</v>
      </c>
    </row>
    <row r="887" spans="1:7" hidden="1" x14ac:dyDescent="0.25">
      <c r="A887" s="14" t="s">
        <v>1003</v>
      </c>
      <c r="B887" s="14" t="s">
        <v>58</v>
      </c>
      <c r="C887" s="14" t="s">
        <v>222</v>
      </c>
      <c r="D887" s="15">
        <v>33468</v>
      </c>
      <c r="E887" s="15">
        <v>236536</v>
      </c>
      <c r="F887" s="16">
        <v>34787.199999999997</v>
      </c>
      <c r="G887" s="17">
        <v>14.706937</v>
      </c>
    </row>
    <row r="888" spans="1:7" hidden="1" x14ac:dyDescent="0.25">
      <c r="A888" s="14" t="s">
        <v>1004</v>
      </c>
      <c r="B888" s="14" t="s">
        <v>58</v>
      </c>
      <c r="C888" s="14" t="s">
        <v>222</v>
      </c>
      <c r="D888" s="15">
        <v>12232</v>
      </c>
      <c r="E888" s="15">
        <v>164684</v>
      </c>
      <c r="F888" s="16">
        <v>20907</v>
      </c>
      <c r="G888" s="17">
        <v>12.695221999999999</v>
      </c>
    </row>
    <row r="889" spans="1:7" hidden="1" x14ac:dyDescent="0.25">
      <c r="A889" s="14" t="s">
        <v>1005</v>
      </c>
      <c r="B889" s="14" t="s">
        <v>58</v>
      </c>
      <c r="C889" s="14" t="s">
        <v>222</v>
      </c>
      <c r="D889" s="15">
        <v>25873</v>
      </c>
      <c r="E889" s="15">
        <v>339455</v>
      </c>
      <c r="F889" s="16">
        <v>45043.9</v>
      </c>
      <c r="G889" s="17">
        <v>13.269475999999999</v>
      </c>
    </row>
    <row r="890" spans="1:7" hidden="1" x14ac:dyDescent="0.25">
      <c r="A890" s="14" t="s">
        <v>1006</v>
      </c>
      <c r="B890" s="14" t="s">
        <v>58</v>
      </c>
      <c r="C890" s="14" t="s">
        <v>219</v>
      </c>
      <c r="D890" s="15">
        <v>36727</v>
      </c>
      <c r="E890" s="15">
        <v>601553</v>
      </c>
      <c r="F890" s="16">
        <v>68096.5</v>
      </c>
      <c r="G890" s="17">
        <v>11.320116000000001</v>
      </c>
    </row>
    <row r="891" spans="1:7" hidden="1" x14ac:dyDescent="0.25">
      <c r="A891" s="14" t="s">
        <v>1007</v>
      </c>
      <c r="B891" s="14" t="s">
        <v>58</v>
      </c>
      <c r="C891" s="14" t="s">
        <v>219</v>
      </c>
      <c r="D891" s="15">
        <v>62872</v>
      </c>
      <c r="E891" s="15">
        <v>730716</v>
      </c>
      <c r="F891" s="16">
        <v>107997.7</v>
      </c>
      <c r="G891" s="17">
        <v>14.779709</v>
      </c>
    </row>
    <row r="892" spans="1:7" hidden="1" x14ac:dyDescent="0.25">
      <c r="A892" s="14" t="s">
        <v>1008</v>
      </c>
      <c r="B892" s="14" t="s">
        <v>58</v>
      </c>
      <c r="C892" s="14" t="s">
        <v>224</v>
      </c>
      <c r="D892" s="15">
        <v>894</v>
      </c>
      <c r="E892" s="15">
        <v>19176</v>
      </c>
      <c r="F892" s="16">
        <v>2432</v>
      </c>
      <c r="G892" s="17">
        <v>12.68252</v>
      </c>
    </row>
    <row r="893" spans="1:7" hidden="1" x14ac:dyDescent="0.25">
      <c r="A893" s="14" t="s">
        <v>1009</v>
      </c>
      <c r="B893" s="14" t="s">
        <v>58</v>
      </c>
      <c r="C893" s="14" t="s">
        <v>224</v>
      </c>
      <c r="D893" s="15">
        <v>1184</v>
      </c>
      <c r="E893" s="15">
        <v>11632</v>
      </c>
      <c r="F893" s="16">
        <v>1584.4</v>
      </c>
      <c r="G893" s="17">
        <v>13.621045000000001</v>
      </c>
    </row>
    <row r="894" spans="1:7" hidden="1" x14ac:dyDescent="0.25">
      <c r="A894" s="14" t="s">
        <v>1010</v>
      </c>
      <c r="B894" s="14" t="s">
        <v>58</v>
      </c>
      <c r="C894" s="14" t="s">
        <v>219</v>
      </c>
      <c r="D894" s="15">
        <v>1</v>
      </c>
      <c r="E894" s="15">
        <v>1246490</v>
      </c>
      <c r="F894" s="16">
        <v>72449.899999999994</v>
      </c>
      <c r="G894" s="17">
        <v>5.8123129999999996</v>
      </c>
    </row>
    <row r="895" spans="1:7" hidden="1" x14ac:dyDescent="0.25">
      <c r="A895" s="14" t="s">
        <v>1011</v>
      </c>
      <c r="B895" s="14" t="s">
        <v>58</v>
      </c>
      <c r="C895" s="14" t="s">
        <v>224</v>
      </c>
      <c r="D895" s="15">
        <v>12728</v>
      </c>
      <c r="E895" s="15">
        <v>291363</v>
      </c>
      <c r="F895" s="16">
        <v>32378.2</v>
      </c>
      <c r="G895" s="17">
        <v>11.112667</v>
      </c>
    </row>
    <row r="896" spans="1:7" hidden="1" x14ac:dyDescent="0.25">
      <c r="A896" s="14" t="s">
        <v>1012</v>
      </c>
      <c r="B896" s="14" t="s">
        <v>60</v>
      </c>
      <c r="C896" s="14" t="s">
        <v>219</v>
      </c>
      <c r="D896" s="15">
        <v>146353</v>
      </c>
      <c r="E896" s="15">
        <v>8997352</v>
      </c>
      <c r="F896" s="16">
        <v>664307.6</v>
      </c>
      <c r="G896" s="17">
        <v>7.3833678999999997</v>
      </c>
    </row>
    <row r="897" spans="1:7" hidden="1" x14ac:dyDescent="0.25">
      <c r="A897" s="14" t="s">
        <v>1013</v>
      </c>
      <c r="B897" s="14" t="s">
        <v>60</v>
      </c>
      <c r="C897" s="14" t="s">
        <v>224</v>
      </c>
      <c r="D897" s="15">
        <v>651</v>
      </c>
      <c r="E897" s="15">
        <v>12761</v>
      </c>
      <c r="F897" s="16">
        <v>1473</v>
      </c>
      <c r="G897" s="17">
        <v>11.542983</v>
      </c>
    </row>
    <row r="898" spans="1:7" hidden="1" x14ac:dyDescent="0.25">
      <c r="A898" s="14" t="s">
        <v>1014</v>
      </c>
      <c r="B898" s="14" t="s">
        <v>60</v>
      </c>
      <c r="C898" s="14" t="s">
        <v>222</v>
      </c>
      <c r="D898" s="15">
        <v>5226</v>
      </c>
      <c r="E898" s="15">
        <v>232971</v>
      </c>
      <c r="F898" s="16">
        <v>22389</v>
      </c>
      <c r="G898" s="17">
        <v>9.6102089999999993</v>
      </c>
    </row>
    <row r="899" spans="1:7" hidden="1" x14ac:dyDescent="0.25">
      <c r="A899" s="14" t="s">
        <v>1015</v>
      </c>
      <c r="B899" s="14" t="s">
        <v>60</v>
      </c>
      <c r="C899" s="14" t="s">
        <v>222</v>
      </c>
      <c r="D899" s="15">
        <v>4234</v>
      </c>
      <c r="E899" s="15">
        <v>71976</v>
      </c>
      <c r="F899" s="16">
        <v>9608</v>
      </c>
      <c r="G899" s="17">
        <v>13.348894</v>
      </c>
    </row>
    <row r="900" spans="1:7" hidden="1" x14ac:dyDescent="0.25">
      <c r="A900" s="14" t="s">
        <v>1016</v>
      </c>
      <c r="B900" s="14" t="s">
        <v>60</v>
      </c>
      <c r="C900" s="14" t="s">
        <v>222</v>
      </c>
      <c r="D900" s="15">
        <v>18526</v>
      </c>
      <c r="E900" s="15">
        <v>393014</v>
      </c>
      <c r="F900" s="16">
        <v>45194.5</v>
      </c>
      <c r="G900" s="17">
        <v>11.499463</v>
      </c>
    </row>
    <row r="901" spans="1:7" hidden="1" x14ac:dyDescent="0.25">
      <c r="A901" s="14" t="s">
        <v>1017</v>
      </c>
      <c r="B901" s="14" t="s">
        <v>60</v>
      </c>
      <c r="C901" s="14" t="s">
        <v>224</v>
      </c>
      <c r="D901" s="15">
        <v>761</v>
      </c>
      <c r="E901" s="15">
        <v>24112</v>
      </c>
      <c r="F901" s="16">
        <v>2710.3</v>
      </c>
      <c r="G901" s="17">
        <v>11.240461</v>
      </c>
    </row>
    <row r="902" spans="1:7" hidden="1" x14ac:dyDescent="0.25">
      <c r="A902" s="14" t="s">
        <v>1018</v>
      </c>
      <c r="B902" s="14" t="s">
        <v>60</v>
      </c>
      <c r="C902" s="14" t="s">
        <v>222</v>
      </c>
      <c r="D902" s="15">
        <v>20890</v>
      </c>
      <c r="E902" s="15">
        <v>363492</v>
      </c>
      <c r="F902" s="16">
        <v>44025</v>
      </c>
      <c r="G902" s="17">
        <v>12.111682999999999</v>
      </c>
    </row>
    <row r="903" spans="1:7" hidden="1" x14ac:dyDescent="0.25">
      <c r="A903" s="14" t="s">
        <v>1019</v>
      </c>
      <c r="B903" s="14" t="s">
        <v>60</v>
      </c>
      <c r="C903" s="14" t="s">
        <v>224</v>
      </c>
      <c r="D903" s="15">
        <v>2306</v>
      </c>
      <c r="E903" s="15">
        <v>53400</v>
      </c>
      <c r="F903" s="16">
        <v>5411</v>
      </c>
      <c r="G903" s="17">
        <v>10.132959</v>
      </c>
    </row>
    <row r="904" spans="1:7" hidden="1" x14ac:dyDescent="0.25">
      <c r="A904" s="14" t="s">
        <v>1020</v>
      </c>
      <c r="B904" s="14" t="s">
        <v>60</v>
      </c>
      <c r="C904" s="14" t="s">
        <v>224</v>
      </c>
      <c r="D904" s="15">
        <v>8039</v>
      </c>
      <c r="E904" s="15">
        <v>178511</v>
      </c>
      <c r="F904" s="16">
        <v>19412</v>
      </c>
      <c r="G904" s="17">
        <v>10.8744</v>
      </c>
    </row>
    <row r="905" spans="1:7" hidden="1" x14ac:dyDescent="0.25">
      <c r="A905" s="14" t="s">
        <v>1021</v>
      </c>
      <c r="B905" s="14" t="s">
        <v>60</v>
      </c>
      <c r="C905" s="14" t="s">
        <v>222</v>
      </c>
      <c r="D905" s="15">
        <v>4498</v>
      </c>
      <c r="E905" s="15">
        <v>129324</v>
      </c>
      <c r="F905" s="16">
        <v>14548.9</v>
      </c>
      <c r="G905" s="17">
        <v>11.249961000000001</v>
      </c>
    </row>
    <row r="906" spans="1:7" hidden="1" x14ac:dyDescent="0.25">
      <c r="A906" s="14" t="s">
        <v>1022</v>
      </c>
      <c r="B906" s="14" t="s">
        <v>60</v>
      </c>
      <c r="C906" s="14" t="s">
        <v>224</v>
      </c>
      <c r="D906" s="15">
        <v>9870</v>
      </c>
      <c r="E906" s="15">
        <v>280236</v>
      </c>
      <c r="F906" s="16">
        <v>24724</v>
      </c>
      <c r="G906" s="17">
        <v>8.8225637999999993</v>
      </c>
    </row>
    <row r="907" spans="1:7" hidden="1" x14ac:dyDescent="0.25">
      <c r="A907" s="14" t="s">
        <v>1023</v>
      </c>
      <c r="B907" s="14" t="s">
        <v>60</v>
      </c>
      <c r="C907" s="14" t="s">
        <v>224</v>
      </c>
      <c r="D907" s="15">
        <v>12105</v>
      </c>
      <c r="E907" s="15">
        <v>268852</v>
      </c>
      <c r="F907" s="16">
        <v>27493</v>
      </c>
      <c r="G907" s="17">
        <v>10.226072</v>
      </c>
    </row>
    <row r="908" spans="1:7" hidden="1" x14ac:dyDescent="0.25">
      <c r="A908" s="14" t="s">
        <v>1024</v>
      </c>
      <c r="B908" s="14" t="s">
        <v>60</v>
      </c>
      <c r="C908" s="14" t="s">
        <v>224</v>
      </c>
      <c r="D908" s="15">
        <v>1134</v>
      </c>
      <c r="E908" s="15">
        <v>15679</v>
      </c>
      <c r="F908" s="16">
        <v>1518.8</v>
      </c>
      <c r="G908" s="17">
        <v>9.6868423000000003</v>
      </c>
    </row>
    <row r="909" spans="1:7" hidden="1" x14ac:dyDescent="0.25">
      <c r="A909" s="14" t="s">
        <v>1025</v>
      </c>
      <c r="B909" s="14" t="s">
        <v>60</v>
      </c>
      <c r="C909" s="14" t="s">
        <v>224</v>
      </c>
      <c r="D909" s="15">
        <v>12179</v>
      </c>
      <c r="E909" s="15">
        <v>335917</v>
      </c>
      <c r="F909" s="16">
        <v>35895.199999999997</v>
      </c>
      <c r="G909" s="17">
        <v>10.685734999999999</v>
      </c>
    </row>
    <row r="910" spans="1:7" hidden="1" x14ac:dyDescent="0.25">
      <c r="A910" s="14" t="s">
        <v>1026</v>
      </c>
      <c r="B910" s="14" t="s">
        <v>60</v>
      </c>
      <c r="C910" s="14" t="s">
        <v>224</v>
      </c>
      <c r="D910" s="15">
        <v>1322</v>
      </c>
      <c r="E910" s="15">
        <v>21830</v>
      </c>
      <c r="F910" s="16">
        <v>2052.5</v>
      </c>
      <c r="G910" s="17">
        <v>9.4021988000000007</v>
      </c>
    </row>
    <row r="911" spans="1:7" hidden="1" x14ac:dyDescent="0.25">
      <c r="A911" s="14" t="s">
        <v>1027</v>
      </c>
      <c r="B911" s="14" t="s">
        <v>60</v>
      </c>
      <c r="C911" s="14" t="s">
        <v>224</v>
      </c>
      <c r="D911" s="15">
        <v>1837</v>
      </c>
      <c r="E911" s="15">
        <v>33217</v>
      </c>
      <c r="F911" s="16">
        <v>2923.3</v>
      </c>
      <c r="G911" s="17">
        <v>8.8006141000000007</v>
      </c>
    </row>
    <row r="912" spans="1:7" hidden="1" x14ac:dyDescent="0.25">
      <c r="A912" s="14" t="s">
        <v>1028</v>
      </c>
      <c r="B912" s="14" t="s">
        <v>60</v>
      </c>
      <c r="C912" s="14" t="s">
        <v>224</v>
      </c>
      <c r="D912" s="15">
        <v>1847</v>
      </c>
      <c r="E912" s="15">
        <v>36659</v>
      </c>
      <c r="F912" s="16">
        <v>2987</v>
      </c>
      <c r="G912" s="17">
        <v>8.1480672999999992</v>
      </c>
    </row>
    <row r="913" spans="1:7" hidden="1" x14ac:dyDescent="0.25">
      <c r="A913" s="14" t="s">
        <v>1029</v>
      </c>
      <c r="B913" s="14" t="s">
        <v>60</v>
      </c>
      <c r="C913" s="14" t="s">
        <v>224</v>
      </c>
      <c r="D913" s="15">
        <v>261</v>
      </c>
      <c r="E913" s="15">
        <v>4503</v>
      </c>
      <c r="F913" s="16">
        <v>522.70000000000005</v>
      </c>
      <c r="G913" s="17">
        <v>11.607817000000001</v>
      </c>
    </row>
    <row r="914" spans="1:7" hidden="1" x14ac:dyDescent="0.25">
      <c r="A914" s="14" t="s">
        <v>1030</v>
      </c>
      <c r="B914" s="14" t="s">
        <v>60</v>
      </c>
      <c r="C914" s="14" t="s">
        <v>224</v>
      </c>
      <c r="D914" s="15">
        <v>5935</v>
      </c>
      <c r="E914" s="15">
        <v>109253</v>
      </c>
      <c r="F914" s="16">
        <v>13739.1</v>
      </c>
      <c r="G914" s="17">
        <v>12.57549</v>
      </c>
    </row>
    <row r="915" spans="1:7" hidden="1" x14ac:dyDescent="0.25">
      <c r="A915" s="14" t="s">
        <v>1031</v>
      </c>
      <c r="B915" s="14" t="s">
        <v>60</v>
      </c>
      <c r="C915" s="14" t="s">
        <v>224</v>
      </c>
      <c r="D915" s="15">
        <v>10231</v>
      </c>
      <c r="E915" s="15">
        <v>354975</v>
      </c>
      <c r="F915" s="16">
        <v>38322.800000000003</v>
      </c>
      <c r="G915" s="17">
        <v>10.795915000000001</v>
      </c>
    </row>
    <row r="916" spans="1:7" hidden="1" x14ac:dyDescent="0.25">
      <c r="A916" s="14" t="s">
        <v>1032</v>
      </c>
      <c r="B916" s="14" t="s">
        <v>60</v>
      </c>
      <c r="C916" s="14" t="s">
        <v>224</v>
      </c>
      <c r="D916" s="15">
        <v>7348</v>
      </c>
      <c r="E916" s="15">
        <v>181586</v>
      </c>
      <c r="F916" s="16">
        <v>17403.599999999999</v>
      </c>
      <c r="G916" s="17">
        <v>9.5842189999999992</v>
      </c>
    </row>
    <row r="917" spans="1:7" hidden="1" x14ac:dyDescent="0.25">
      <c r="A917" s="14" t="s">
        <v>1033</v>
      </c>
      <c r="B917" s="14" t="s">
        <v>60</v>
      </c>
      <c r="C917" s="14" t="s">
        <v>224</v>
      </c>
      <c r="D917" s="15">
        <v>4387</v>
      </c>
      <c r="E917" s="15">
        <v>157583</v>
      </c>
      <c r="F917" s="16">
        <v>14126.9</v>
      </c>
      <c r="G917" s="17">
        <v>8.9647360000000003</v>
      </c>
    </row>
    <row r="918" spans="1:7" hidden="1" x14ac:dyDescent="0.25">
      <c r="A918" s="14" t="s">
        <v>1034</v>
      </c>
      <c r="B918" s="14" t="s">
        <v>60</v>
      </c>
      <c r="C918" s="14" t="s">
        <v>224</v>
      </c>
      <c r="D918" s="15">
        <v>11448</v>
      </c>
      <c r="E918" s="15">
        <v>313953</v>
      </c>
      <c r="F918" s="16">
        <v>35320</v>
      </c>
      <c r="G918" s="17">
        <v>11.250092</v>
      </c>
    </row>
    <row r="919" spans="1:7" hidden="1" x14ac:dyDescent="0.25">
      <c r="A919" s="14" t="s">
        <v>1035</v>
      </c>
      <c r="B919" s="14" t="s">
        <v>60</v>
      </c>
      <c r="C919" s="14" t="s">
        <v>224</v>
      </c>
      <c r="D919" s="15">
        <v>2024</v>
      </c>
      <c r="E919" s="15">
        <v>34439</v>
      </c>
      <c r="F919" s="16">
        <v>3418.1</v>
      </c>
      <c r="G919" s="17">
        <v>9.9250848999999999</v>
      </c>
    </row>
    <row r="920" spans="1:7" hidden="1" x14ac:dyDescent="0.25">
      <c r="A920" s="14" t="s">
        <v>1036</v>
      </c>
      <c r="B920" s="14" t="s">
        <v>60</v>
      </c>
      <c r="C920" s="14" t="s">
        <v>224</v>
      </c>
      <c r="D920" s="15">
        <v>725</v>
      </c>
      <c r="E920" s="15">
        <v>10529</v>
      </c>
      <c r="F920" s="16">
        <v>984</v>
      </c>
      <c r="G920" s="17">
        <v>9.3456168999999996</v>
      </c>
    </row>
    <row r="921" spans="1:7" hidden="1" x14ac:dyDescent="0.25">
      <c r="A921" s="14" t="s">
        <v>1037</v>
      </c>
      <c r="B921" s="14" t="s">
        <v>60</v>
      </c>
      <c r="C921" s="14" t="s">
        <v>224</v>
      </c>
      <c r="D921" s="15">
        <v>339</v>
      </c>
      <c r="E921" s="15">
        <v>8219</v>
      </c>
      <c r="F921" s="16">
        <v>888</v>
      </c>
      <c r="G921" s="17">
        <v>10.804233999999999</v>
      </c>
    </row>
    <row r="922" spans="1:7" hidden="1" x14ac:dyDescent="0.25">
      <c r="A922" s="14" t="s">
        <v>1038</v>
      </c>
      <c r="B922" s="14" t="s">
        <v>60</v>
      </c>
      <c r="C922" s="14" t="s">
        <v>224</v>
      </c>
      <c r="D922" s="15">
        <v>1973</v>
      </c>
      <c r="E922" s="15">
        <v>44580</v>
      </c>
      <c r="F922" s="16">
        <v>5795.5</v>
      </c>
      <c r="G922" s="17">
        <v>13.000223999999999</v>
      </c>
    </row>
    <row r="923" spans="1:7" hidden="1" x14ac:dyDescent="0.25">
      <c r="A923" s="14" t="s">
        <v>1039</v>
      </c>
      <c r="B923" s="14" t="s">
        <v>60</v>
      </c>
      <c r="C923" s="14" t="s">
        <v>224</v>
      </c>
      <c r="D923" s="15">
        <v>3241</v>
      </c>
      <c r="E923" s="15">
        <v>145014</v>
      </c>
      <c r="F923" s="16">
        <v>13547</v>
      </c>
      <c r="G923" s="17">
        <v>9.3418565999999998</v>
      </c>
    </row>
    <row r="924" spans="1:7" hidden="1" x14ac:dyDescent="0.25">
      <c r="A924" s="14" t="s">
        <v>1040</v>
      </c>
      <c r="B924" s="14" t="s">
        <v>60</v>
      </c>
      <c r="C924" s="14" t="s">
        <v>224</v>
      </c>
      <c r="D924" s="15">
        <v>1207</v>
      </c>
      <c r="E924" s="15">
        <v>15820</v>
      </c>
      <c r="F924" s="16">
        <v>2708</v>
      </c>
      <c r="G924" s="17">
        <v>17.117573</v>
      </c>
    </row>
    <row r="925" spans="1:7" hidden="1" x14ac:dyDescent="0.25">
      <c r="A925" s="14" t="s">
        <v>1041</v>
      </c>
      <c r="B925" s="14" t="s">
        <v>60</v>
      </c>
      <c r="C925" s="14" t="s">
        <v>224</v>
      </c>
      <c r="D925" s="15">
        <v>2216</v>
      </c>
      <c r="E925" s="15">
        <v>95637</v>
      </c>
      <c r="F925" s="16">
        <v>9245</v>
      </c>
      <c r="G925" s="17">
        <v>9.6667608000000005</v>
      </c>
    </row>
    <row r="926" spans="1:7" hidden="1" x14ac:dyDescent="0.25">
      <c r="A926" s="14" t="s">
        <v>1042</v>
      </c>
      <c r="B926" s="14" t="s">
        <v>60</v>
      </c>
      <c r="C926" s="14" t="s">
        <v>224</v>
      </c>
      <c r="D926" s="15">
        <v>2533</v>
      </c>
      <c r="E926" s="15">
        <v>83335</v>
      </c>
      <c r="F926" s="16">
        <v>7571.1</v>
      </c>
      <c r="G926" s="17">
        <v>9.0851383000000006</v>
      </c>
    </row>
    <row r="927" spans="1:7" hidden="1" x14ac:dyDescent="0.25">
      <c r="A927" s="14" t="s">
        <v>1043</v>
      </c>
      <c r="B927" s="14" t="s">
        <v>60</v>
      </c>
      <c r="C927" s="14" t="s">
        <v>224</v>
      </c>
      <c r="D927" s="15">
        <v>6623</v>
      </c>
      <c r="E927" s="15">
        <v>570044</v>
      </c>
      <c r="F927" s="16">
        <v>41780.1</v>
      </c>
      <c r="G927" s="17">
        <v>7.3292763000000001</v>
      </c>
    </row>
    <row r="928" spans="1:7" hidden="1" x14ac:dyDescent="0.25">
      <c r="A928" s="14" t="s">
        <v>1044</v>
      </c>
      <c r="B928" s="14" t="s">
        <v>60</v>
      </c>
      <c r="C928" s="14" t="s">
        <v>224</v>
      </c>
      <c r="D928" s="15">
        <v>18983</v>
      </c>
      <c r="E928" s="15">
        <v>434064</v>
      </c>
      <c r="F928" s="16">
        <v>40828.199999999997</v>
      </c>
      <c r="G928" s="17">
        <v>9.4060322999999997</v>
      </c>
    </row>
    <row r="929" spans="1:7" hidden="1" x14ac:dyDescent="0.25">
      <c r="A929" s="14" t="s">
        <v>1045</v>
      </c>
      <c r="B929" s="14" t="s">
        <v>60</v>
      </c>
      <c r="C929" s="14" t="s">
        <v>224</v>
      </c>
      <c r="D929" s="15">
        <v>1828</v>
      </c>
      <c r="E929" s="15">
        <v>51173</v>
      </c>
      <c r="F929" s="16">
        <v>4966.3999999999996</v>
      </c>
      <c r="G929" s="17">
        <v>9.7051178999999994</v>
      </c>
    </row>
    <row r="930" spans="1:7" hidden="1" x14ac:dyDescent="0.25">
      <c r="A930" s="14" t="s">
        <v>1046</v>
      </c>
      <c r="B930" s="14" t="s">
        <v>60</v>
      </c>
      <c r="C930" s="14" t="s">
        <v>224</v>
      </c>
      <c r="D930" s="15">
        <v>6503</v>
      </c>
      <c r="E930" s="15">
        <v>68238</v>
      </c>
      <c r="F930" s="16">
        <v>9273.1</v>
      </c>
      <c r="G930" s="17">
        <v>13.589349</v>
      </c>
    </row>
    <row r="931" spans="1:7" hidden="1" x14ac:dyDescent="0.25">
      <c r="A931" s="14" t="s">
        <v>1047</v>
      </c>
      <c r="B931" s="14" t="s">
        <v>60</v>
      </c>
      <c r="C931" s="14" t="s">
        <v>224</v>
      </c>
      <c r="D931" s="15">
        <v>1262</v>
      </c>
      <c r="E931" s="15">
        <v>26205</v>
      </c>
      <c r="F931" s="16">
        <v>2501.1999999999998</v>
      </c>
      <c r="G931" s="17">
        <v>9.5447433999999998</v>
      </c>
    </row>
    <row r="932" spans="1:7" hidden="1" x14ac:dyDescent="0.25">
      <c r="A932" s="14" t="s">
        <v>1048</v>
      </c>
      <c r="B932" s="14" t="s">
        <v>60</v>
      </c>
      <c r="C932" s="14" t="s">
        <v>224</v>
      </c>
      <c r="D932" s="15">
        <v>11928</v>
      </c>
      <c r="E932" s="15">
        <v>362429</v>
      </c>
      <c r="F932" s="16">
        <v>35946</v>
      </c>
      <c r="G932" s="17">
        <v>9.9180805000000003</v>
      </c>
    </row>
    <row r="933" spans="1:7" hidden="1" x14ac:dyDescent="0.25">
      <c r="A933" s="14" t="s">
        <v>1049</v>
      </c>
      <c r="B933" s="14" t="s">
        <v>60</v>
      </c>
      <c r="C933" s="14" t="s">
        <v>224</v>
      </c>
      <c r="D933" s="15">
        <v>4311</v>
      </c>
      <c r="E933" s="15">
        <v>94758</v>
      </c>
      <c r="F933" s="16">
        <v>10651.9</v>
      </c>
      <c r="G933" s="17">
        <v>11.241161999999999</v>
      </c>
    </row>
    <row r="934" spans="1:7" hidden="1" x14ac:dyDescent="0.25">
      <c r="A934" s="14" t="s">
        <v>1050</v>
      </c>
      <c r="B934" s="14" t="s">
        <v>60</v>
      </c>
      <c r="C934" s="14" t="s">
        <v>224</v>
      </c>
      <c r="D934" s="15">
        <v>2308</v>
      </c>
      <c r="E934" s="15">
        <v>59058</v>
      </c>
      <c r="F934" s="16">
        <v>5173.2</v>
      </c>
      <c r="G934" s="17">
        <v>8.7595244999999995</v>
      </c>
    </row>
    <row r="935" spans="1:7" hidden="1" x14ac:dyDescent="0.25">
      <c r="A935" s="14" t="s">
        <v>1051</v>
      </c>
      <c r="B935" s="14" t="s">
        <v>60</v>
      </c>
      <c r="C935" s="14" t="s">
        <v>224</v>
      </c>
      <c r="D935" s="15">
        <v>2216</v>
      </c>
      <c r="E935" s="15">
        <v>53008</v>
      </c>
      <c r="F935" s="16">
        <v>4596</v>
      </c>
      <c r="G935" s="17">
        <v>8.6703893999999995</v>
      </c>
    </row>
    <row r="936" spans="1:7" hidden="1" x14ac:dyDescent="0.25">
      <c r="A936" s="14" t="s">
        <v>1052</v>
      </c>
      <c r="B936" s="14" t="s">
        <v>60</v>
      </c>
      <c r="C936" s="14" t="s">
        <v>224</v>
      </c>
      <c r="D936" s="15">
        <v>1252</v>
      </c>
      <c r="E936" s="15">
        <v>25810</v>
      </c>
      <c r="F936" s="16">
        <v>2884</v>
      </c>
      <c r="G936" s="17">
        <v>11.173964</v>
      </c>
    </row>
    <row r="937" spans="1:7" hidden="1" x14ac:dyDescent="0.25">
      <c r="A937" s="14" t="s">
        <v>1053</v>
      </c>
      <c r="B937" s="14" t="s">
        <v>60</v>
      </c>
      <c r="C937" s="14" t="s">
        <v>224</v>
      </c>
      <c r="D937" s="15">
        <v>4907</v>
      </c>
      <c r="E937" s="15">
        <v>133144</v>
      </c>
      <c r="F937" s="16">
        <v>13983</v>
      </c>
      <c r="G937" s="17">
        <v>10.502162999999999</v>
      </c>
    </row>
    <row r="938" spans="1:7" hidden="1" x14ac:dyDescent="0.25">
      <c r="A938" s="14" t="s">
        <v>1054</v>
      </c>
      <c r="B938" s="14" t="s">
        <v>60</v>
      </c>
      <c r="C938" s="14" t="s">
        <v>224</v>
      </c>
      <c r="D938" s="15">
        <v>5186</v>
      </c>
      <c r="E938" s="15">
        <v>108267</v>
      </c>
      <c r="F938" s="16">
        <v>13382.3</v>
      </c>
      <c r="G938" s="17">
        <v>12.360461000000001</v>
      </c>
    </row>
    <row r="939" spans="1:7" hidden="1" x14ac:dyDescent="0.25">
      <c r="A939" s="14" t="s">
        <v>1055</v>
      </c>
      <c r="B939" s="14" t="s">
        <v>60</v>
      </c>
      <c r="C939" s="14" t="s">
        <v>224</v>
      </c>
      <c r="D939" s="15">
        <v>2410</v>
      </c>
      <c r="E939" s="15">
        <v>67067</v>
      </c>
      <c r="F939" s="16">
        <v>5200.6000000000004</v>
      </c>
      <c r="G939" s="17">
        <v>7.7543351999999999</v>
      </c>
    </row>
    <row r="940" spans="1:7" hidden="1" x14ac:dyDescent="0.25">
      <c r="A940" s="14" t="s">
        <v>1056</v>
      </c>
      <c r="B940" s="14" t="s">
        <v>60</v>
      </c>
      <c r="C940" s="14" t="s">
        <v>224</v>
      </c>
      <c r="D940" s="15">
        <v>916</v>
      </c>
      <c r="E940" s="15">
        <v>56313</v>
      </c>
      <c r="F940" s="16">
        <v>4897.6000000000004</v>
      </c>
      <c r="G940" s="17">
        <v>8.6971036999999995</v>
      </c>
    </row>
    <row r="941" spans="1:7" hidden="1" x14ac:dyDescent="0.25">
      <c r="A941" s="14" t="s">
        <v>1057</v>
      </c>
      <c r="B941" s="14" t="s">
        <v>60</v>
      </c>
      <c r="C941" s="14" t="s">
        <v>224</v>
      </c>
      <c r="D941" s="15">
        <v>4175</v>
      </c>
      <c r="E941" s="15">
        <v>57744</v>
      </c>
      <c r="F941" s="16">
        <v>6895</v>
      </c>
      <c r="G941" s="17">
        <v>11.940635</v>
      </c>
    </row>
    <row r="942" spans="1:7" hidden="1" x14ac:dyDescent="0.25">
      <c r="A942" s="14" t="s">
        <v>1058</v>
      </c>
      <c r="B942" s="14" t="s">
        <v>60</v>
      </c>
      <c r="C942" s="14" t="s">
        <v>224</v>
      </c>
      <c r="D942" s="15">
        <v>2467</v>
      </c>
      <c r="E942" s="15">
        <v>68262</v>
      </c>
      <c r="F942" s="16">
        <v>6036.4</v>
      </c>
      <c r="G942" s="17">
        <v>8.8429873000000008</v>
      </c>
    </row>
    <row r="943" spans="1:7" hidden="1" x14ac:dyDescent="0.25">
      <c r="A943" s="14" t="s">
        <v>1059</v>
      </c>
      <c r="B943" s="14" t="s">
        <v>60</v>
      </c>
      <c r="C943" s="14" t="s">
        <v>224</v>
      </c>
      <c r="D943" s="15">
        <v>786</v>
      </c>
      <c r="E943" s="15">
        <v>14305</v>
      </c>
      <c r="F943" s="16">
        <v>1784</v>
      </c>
      <c r="G943" s="17">
        <v>12.471164</v>
      </c>
    </row>
    <row r="944" spans="1:7" hidden="1" x14ac:dyDescent="0.25">
      <c r="A944" s="14" t="s">
        <v>1060</v>
      </c>
      <c r="B944" s="14" t="s">
        <v>60</v>
      </c>
      <c r="C944" s="14" t="s">
        <v>224</v>
      </c>
      <c r="D944" s="15">
        <v>5402</v>
      </c>
      <c r="E944" s="15">
        <v>214039</v>
      </c>
      <c r="F944" s="16">
        <v>19751.900000000001</v>
      </c>
      <c r="G944" s="17">
        <v>9.2281779999999998</v>
      </c>
    </row>
    <row r="945" spans="1:7" hidden="1" x14ac:dyDescent="0.25">
      <c r="A945" s="14" t="s">
        <v>1061</v>
      </c>
      <c r="B945" s="14" t="s">
        <v>60</v>
      </c>
      <c r="C945" s="14" t="s">
        <v>222</v>
      </c>
      <c r="D945" s="15">
        <v>4393</v>
      </c>
      <c r="E945" s="15">
        <v>69982</v>
      </c>
      <c r="F945" s="16">
        <v>9505</v>
      </c>
      <c r="G945" s="17">
        <v>13.582064000000001</v>
      </c>
    </row>
    <row r="946" spans="1:7" hidden="1" x14ac:dyDescent="0.25">
      <c r="A946" s="14" t="s">
        <v>1062</v>
      </c>
      <c r="B946" s="14" t="s">
        <v>60</v>
      </c>
      <c r="C946" s="14" t="s">
        <v>222</v>
      </c>
      <c r="D946" s="15">
        <v>132289</v>
      </c>
      <c r="E946" s="15">
        <v>1918613</v>
      </c>
      <c r="F946" s="16">
        <v>235678.3</v>
      </c>
      <c r="G946" s="17">
        <v>12.283785</v>
      </c>
    </row>
    <row r="947" spans="1:7" hidden="1" x14ac:dyDescent="0.25">
      <c r="A947" s="14" t="s">
        <v>1063</v>
      </c>
      <c r="B947" s="14" t="s">
        <v>60</v>
      </c>
      <c r="C947" s="14" t="s">
        <v>222</v>
      </c>
      <c r="D947" s="15">
        <v>6092</v>
      </c>
      <c r="E947" s="15">
        <v>99018</v>
      </c>
      <c r="F947" s="16">
        <v>12326.5</v>
      </c>
      <c r="G947" s="17">
        <v>12.448746999999999</v>
      </c>
    </row>
    <row r="948" spans="1:7" hidden="1" x14ac:dyDescent="0.25">
      <c r="A948" s="14" t="s">
        <v>1064</v>
      </c>
      <c r="B948" s="14" t="s">
        <v>60</v>
      </c>
      <c r="C948" s="14" t="s">
        <v>222</v>
      </c>
      <c r="D948" s="15">
        <v>43899</v>
      </c>
      <c r="E948" s="15">
        <v>577894</v>
      </c>
      <c r="F948" s="16">
        <v>67845</v>
      </c>
      <c r="G948" s="17">
        <v>11.740042000000001</v>
      </c>
    </row>
    <row r="949" spans="1:7" hidden="1" x14ac:dyDescent="0.25">
      <c r="A949" s="14" t="s">
        <v>1065</v>
      </c>
      <c r="B949" s="14" t="s">
        <v>60</v>
      </c>
      <c r="C949" s="14" t="s">
        <v>222</v>
      </c>
      <c r="D949" s="15">
        <v>106076</v>
      </c>
      <c r="E949" s="15">
        <v>1820489</v>
      </c>
      <c r="F949" s="16">
        <v>199383</v>
      </c>
      <c r="G949" s="17">
        <v>10.952166999999999</v>
      </c>
    </row>
    <row r="950" spans="1:7" hidden="1" x14ac:dyDescent="0.25">
      <c r="A950" s="14" t="s">
        <v>1066</v>
      </c>
      <c r="B950" s="14" t="s">
        <v>60</v>
      </c>
      <c r="C950" s="14" t="s">
        <v>224</v>
      </c>
      <c r="D950" s="15">
        <v>2770</v>
      </c>
      <c r="E950" s="15">
        <v>57371</v>
      </c>
      <c r="F950" s="16">
        <v>5741.3</v>
      </c>
      <c r="G950" s="17">
        <v>10.007320999999999</v>
      </c>
    </row>
    <row r="951" spans="1:7" hidden="1" x14ac:dyDescent="0.25">
      <c r="A951" s="14" t="s">
        <v>1067</v>
      </c>
      <c r="B951" s="14" t="s">
        <v>60</v>
      </c>
      <c r="C951" s="14" t="s">
        <v>222</v>
      </c>
      <c r="D951" s="15">
        <v>54589</v>
      </c>
      <c r="E951" s="15">
        <v>863939</v>
      </c>
      <c r="F951" s="16">
        <v>115602</v>
      </c>
      <c r="G951" s="17">
        <v>13.380806</v>
      </c>
    </row>
    <row r="952" spans="1:7" hidden="1" x14ac:dyDescent="0.25">
      <c r="A952" s="14" t="s">
        <v>1068</v>
      </c>
      <c r="B952" s="14" t="s">
        <v>60</v>
      </c>
      <c r="C952" s="14" t="s">
        <v>224</v>
      </c>
      <c r="D952" s="15">
        <v>5834</v>
      </c>
      <c r="E952" s="15">
        <v>146088</v>
      </c>
      <c r="F952" s="16">
        <v>15370.2</v>
      </c>
      <c r="G952" s="17">
        <v>10.521193</v>
      </c>
    </row>
    <row r="953" spans="1:7" hidden="1" x14ac:dyDescent="0.25">
      <c r="A953" s="14" t="s">
        <v>647</v>
      </c>
      <c r="B953" s="14" t="s">
        <v>60</v>
      </c>
      <c r="C953" s="14" t="s">
        <v>222</v>
      </c>
      <c r="D953" s="15">
        <v>6740</v>
      </c>
      <c r="E953" s="15">
        <v>426310</v>
      </c>
      <c r="F953" s="16">
        <v>37372.9</v>
      </c>
      <c r="G953" s="17">
        <v>8.7666018000000001</v>
      </c>
    </row>
    <row r="954" spans="1:7" hidden="1" x14ac:dyDescent="0.25">
      <c r="A954" s="14" t="s">
        <v>649</v>
      </c>
      <c r="B954" s="14" t="s">
        <v>60</v>
      </c>
      <c r="C954" s="14" t="s">
        <v>222</v>
      </c>
      <c r="D954" s="15">
        <v>20877</v>
      </c>
      <c r="E954" s="15">
        <v>513439</v>
      </c>
      <c r="F954" s="16">
        <v>52104</v>
      </c>
      <c r="G954" s="17">
        <v>10.148040999999999</v>
      </c>
    </row>
    <row r="955" spans="1:7" hidden="1" x14ac:dyDescent="0.25">
      <c r="A955" s="14" t="s">
        <v>1069</v>
      </c>
      <c r="B955" s="14" t="s">
        <v>60</v>
      </c>
      <c r="C955" s="14" t="s">
        <v>224</v>
      </c>
      <c r="D955" s="15">
        <v>2779</v>
      </c>
      <c r="E955" s="15">
        <v>75647</v>
      </c>
      <c r="F955" s="16">
        <v>8114.8</v>
      </c>
      <c r="G955" s="17">
        <v>10.727193</v>
      </c>
    </row>
    <row r="956" spans="1:7" hidden="1" x14ac:dyDescent="0.25">
      <c r="A956" s="14" t="s">
        <v>1070</v>
      </c>
      <c r="B956" s="14" t="s">
        <v>60</v>
      </c>
      <c r="C956" s="14" t="s">
        <v>222</v>
      </c>
      <c r="D956" s="15">
        <v>5088</v>
      </c>
      <c r="E956" s="15">
        <v>93148</v>
      </c>
      <c r="F956" s="16">
        <v>12312.8</v>
      </c>
      <c r="G956" s="17">
        <v>13.218534</v>
      </c>
    </row>
    <row r="957" spans="1:7" hidden="1" x14ac:dyDescent="0.25">
      <c r="A957" s="14" t="s">
        <v>1071</v>
      </c>
      <c r="B957" s="14" t="s">
        <v>60</v>
      </c>
      <c r="C957" s="14" t="s">
        <v>224</v>
      </c>
      <c r="D957" s="15">
        <v>7323</v>
      </c>
      <c r="E957" s="15">
        <v>157534</v>
      </c>
      <c r="F957" s="16">
        <v>14871</v>
      </c>
      <c r="G957" s="17">
        <v>9.4398669000000002</v>
      </c>
    </row>
    <row r="958" spans="1:7" hidden="1" x14ac:dyDescent="0.25">
      <c r="A958" s="14" t="s">
        <v>1072</v>
      </c>
      <c r="B958" s="14" t="s">
        <v>60</v>
      </c>
      <c r="C958" s="14" t="s">
        <v>222</v>
      </c>
      <c r="D958" s="15">
        <v>11</v>
      </c>
      <c r="E958" s="15">
        <v>118</v>
      </c>
      <c r="F958" s="16">
        <v>16</v>
      </c>
      <c r="G958" s="17">
        <v>13.559322</v>
      </c>
    </row>
    <row r="959" spans="1:7" hidden="1" x14ac:dyDescent="0.25">
      <c r="A959" s="14" t="s">
        <v>1073</v>
      </c>
      <c r="B959" s="14" t="s">
        <v>60</v>
      </c>
      <c r="C959" s="14" t="s">
        <v>224</v>
      </c>
      <c r="D959" s="15">
        <v>1166</v>
      </c>
      <c r="E959" s="15">
        <v>19419</v>
      </c>
      <c r="F959" s="16">
        <v>2414</v>
      </c>
      <c r="G959" s="17">
        <v>12.431124000000001</v>
      </c>
    </row>
    <row r="960" spans="1:7" hidden="1" x14ac:dyDescent="0.25">
      <c r="A960" s="14" t="s">
        <v>656</v>
      </c>
      <c r="B960" s="14" t="s">
        <v>60</v>
      </c>
      <c r="C960" s="14" t="s">
        <v>222</v>
      </c>
      <c r="D960" s="15">
        <v>32</v>
      </c>
      <c r="E960" s="15">
        <v>801</v>
      </c>
      <c r="F960" s="16">
        <v>95.3</v>
      </c>
      <c r="G960" s="17">
        <v>11.897627999999999</v>
      </c>
    </row>
    <row r="961" spans="1:7" hidden="1" x14ac:dyDescent="0.25">
      <c r="A961" s="14" t="s">
        <v>1074</v>
      </c>
      <c r="B961" s="14" t="s">
        <v>60</v>
      </c>
      <c r="C961" s="14" t="s">
        <v>224</v>
      </c>
      <c r="D961" s="15">
        <v>8134</v>
      </c>
      <c r="E961" s="15">
        <v>113118</v>
      </c>
      <c r="F961" s="16">
        <v>13872</v>
      </c>
      <c r="G961" s="17">
        <v>12.263299999999999</v>
      </c>
    </row>
    <row r="962" spans="1:7" hidden="1" x14ac:dyDescent="0.25">
      <c r="A962" s="14" t="s">
        <v>1075</v>
      </c>
      <c r="B962" s="14" t="s">
        <v>60</v>
      </c>
      <c r="C962" s="14" t="s">
        <v>224</v>
      </c>
      <c r="D962" s="15">
        <v>7202</v>
      </c>
      <c r="E962" s="15">
        <v>278507</v>
      </c>
      <c r="F962" s="16">
        <v>25170.5</v>
      </c>
      <c r="G962" s="17">
        <v>9.0376542999999998</v>
      </c>
    </row>
    <row r="963" spans="1:7" hidden="1" x14ac:dyDescent="0.25">
      <c r="A963" s="14" t="s">
        <v>1076</v>
      </c>
      <c r="B963" s="14" t="s">
        <v>60</v>
      </c>
      <c r="C963" s="14" t="s">
        <v>222</v>
      </c>
      <c r="D963" s="15">
        <v>11818</v>
      </c>
      <c r="E963" s="15">
        <v>211008</v>
      </c>
      <c r="F963" s="16">
        <v>24197.4</v>
      </c>
      <c r="G963" s="17">
        <v>11.467527</v>
      </c>
    </row>
    <row r="964" spans="1:7" hidden="1" x14ac:dyDescent="0.25">
      <c r="A964" s="14" t="s">
        <v>1077</v>
      </c>
      <c r="B964" s="14" t="s">
        <v>60</v>
      </c>
      <c r="C964" s="14" t="s">
        <v>222</v>
      </c>
      <c r="D964" s="15">
        <v>8296</v>
      </c>
      <c r="E964" s="15">
        <v>157538</v>
      </c>
      <c r="F964" s="16">
        <v>19998</v>
      </c>
      <c r="G964" s="17">
        <v>12.69408</v>
      </c>
    </row>
    <row r="965" spans="1:7" hidden="1" x14ac:dyDescent="0.25">
      <c r="A965" s="14" t="s">
        <v>1078</v>
      </c>
      <c r="B965" s="14" t="s">
        <v>60</v>
      </c>
      <c r="C965" s="14" t="s">
        <v>224</v>
      </c>
      <c r="D965" s="15">
        <v>968</v>
      </c>
      <c r="E965" s="15">
        <v>15463</v>
      </c>
      <c r="F965" s="16">
        <v>1899</v>
      </c>
      <c r="G965" s="17">
        <v>12.280929</v>
      </c>
    </row>
    <row r="966" spans="1:7" hidden="1" x14ac:dyDescent="0.25">
      <c r="A966" s="14" t="s">
        <v>1079</v>
      </c>
      <c r="B966" s="14" t="s">
        <v>60</v>
      </c>
      <c r="C966" s="14" t="s">
        <v>222</v>
      </c>
      <c r="D966" s="15">
        <v>49100</v>
      </c>
      <c r="E966" s="15">
        <v>600047</v>
      </c>
      <c r="F966" s="16">
        <v>86491.6</v>
      </c>
      <c r="G966" s="17">
        <v>14.414137999999999</v>
      </c>
    </row>
    <row r="967" spans="1:7" hidden="1" x14ac:dyDescent="0.25">
      <c r="A967" s="14" t="s">
        <v>1080</v>
      </c>
      <c r="B967" s="14" t="s">
        <v>60</v>
      </c>
      <c r="C967" s="14" t="s">
        <v>222</v>
      </c>
      <c r="D967" s="15">
        <v>27836</v>
      </c>
      <c r="E967" s="15">
        <v>427941</v>
      </c>
      <c r="F967" s="16">
        <v>49311.1</v>
      </c>
      <c r="G967" s="17">
        <v>11.522873000000001</v>
      </c>
    </row>
    <row r="968" spans="1:7" hidden="1" x14ac:dyDescent="0.25">
      <c r="A968" s="14" t="s">
        <v>1081</v>
      </c>
      <c r="B968" s="14" t="s">
        <v>60</v>
      </c>
      <c r="C968" s="14" t="s">
        <v>224</v>
      </c>
      <c r="D968" s="15">
        <v>3201</v>
      </c>
      <c r="E968" s="15">
        <v>121544</v>
      </c>
      <c r="F968" s="16">
        <v>9725</v>
      </c>
      <c r="G968" s="17">
        <v>8.0012176999999998</v>
      </c>
    </row>
    <row r="969" spans="1:7" hidden="1" x14ac:dyDescent="0.25">
      <c r="A969" s="14" t="s">
        <v>1082</v>
      </c>
      <c r="B969" s="14" t="s">
        <v>60</v>
      </c>
      <c r="C969" s="14" t="s">
        <v>222</v>
      </c>
      <c r="D969" s="15">
        <v>3931</v>
      </c>
      <c r="E969" s="15">
        <v>91766</v>
      </c>
      <c r="F969" s="16">
        <v>10328.799999999999</v>
      </c>
      <c r="G969" s="17">
        <v>11.255585</v>
      </c>
    </row>
    <row r="970" spans="1:7" hidden="1" x14ac:dyDescent="0.25">
      <c r="A970" s="14" t="s">
        <v>1083</v>
      </c>
      <c r="B970" s="14" t="s">
        <v>60</v>
      </c>
      <c r="C970" s="14" t="s">
        <v>222</v>
      </c>
      <c r="D970" s="15">
        <v>6690</v>
      </c>
      <c r="E970" s="15">
        <v>161025</v>
      </c>
      <c r="F970" s="16">
        <v>19779.7</v>
      </c>
      <c r="G970" s="17">
        <v>12.283621</v>
      </c>
    </row>
    <row r="971" spans="1:7" hidden="1" x14ac:dyDescent="0.25">
      <c r="A971" s="14" t="s">
        <v>1084</v>
      </c>
      <c r="B971" s="14" t="s">
        <v>60</v>
      </c>
      <c r="C971" s="14" t="s">
        <v>222</v>
      </c>
      <c r="D971" s="15">
        <v>8879</v>
      </c>
      <c r="E971" s="15">
        <v>176016</v>
      </c>
      <c r="F971" s="16">
        <v>20821.3</v>
      </c>
      <c r="G971" s="17">
        <v>11.829209000000001</v>
      </c>
    </row>
    <row r="972" spans="1:7" hidden="1" x14ac:dyDescent="0.25">
      <c r="A972" s="14" t="s">
        <v>1085</v>
      </c>
      <c r="B972" s="14" t="s">
        <v>60</v>
      </c>
      <c r="C972" s="14" t="s">
        <v>224</v>
      </c>
      <c r="D972" s="15">
        <v>1719</v>
      </c>
      <c r="E972" s="15">
        <v>112387</v>
      </c>
      <c r="F972" s="16">
        <v>8588.9</v>
      </c>
      <c r="G972" s="17">
        <v>7.6422540000000003</v>
      </c>
    </row>
    <row r="973" spans="1:7" hidden="1" x14ac:dyDescent="0.25">
      <c r="A973" s="14" t="s">
        <v>663</v>
      </c>
      <c r="B973" s="14" t="s">
        <v>60</v>
      </c>
      <c r="C973" s="14" t="s">
        <v>222</v>
      </c>
      <c r="D973" s="15">
        <v>15719</v>
      </c>
      <c r="E973" s="15">
        <v>320357</v>
      </c>
      <c r="F973" s="16">
        <v>38738.1</v>
      </c>
      <c r="G973" s="17">
        <v>12.092166000000001</v>
      </c>
    </row>
    <row r="974" spans="1:7" hidden="1" x14ac:dyDescent="0.25">
      <c r="A974" s="14" t="s">
        <v>1086</v>
      </c>
      <c r="B974" s="14" t="s">
        <v>60</v>
      </c>
      <c r="C974" s="14" t="s">
        <v>222</v>
      </c>
      <c r="D974" s="15">
        <v>15147</v>
      </c>
      <c r="E974" s="15">
        <v>193466</v>
      </c>
      <c r="F974" s="16">
        <v>24710</v>
      </c>
      <c r="G974" s="17">
        <v>12.772270000000001</v>
      </c>
    </row>
    <row r="975" spans="1:7" hidden="1" x14ac:dyDescent="0.25">
      <c r="A975" s="14" t="s">
        <v>1087</v>
      </c>
      <c r="B975" s="14" t="s">
        <v>60</v>
      </c>
      <c r="C975" s="14" t="s">
        <v>222</v>
      </c>
      <c r="D975" s="15">
        <v>5271</v>
      </c>
      <c r="E975" s="15">
        <v>204647</v>
      </c>
      <c r="F975" s="16">
        <v>19411</v>
      </c>
      <c r="G975" s="17">
        <v>9.4851133999999995</v>
      </c>
    </row>
    <row r="976" spans="1:7" hidden="1" x14ac:dyDescent="0.25">
      <c r="A976" s="14" t="s">
        <v>1088</v>
      </c>
      <c r="B976" s="14" t="s">
        <v>60</v>
      </c>
      <c r="C976" s="14" t="s">
        <v>222</v>
      </c>
      <c r="D976" s="15">
        <v>42439</v>
      </c>
      <c r="E976" s="15">
        <v>828959</v>
      </c>
      <c r="F976" s="16">
        <v>87367</v>
      </c>
      <c r="G976" s="17">
        <v>10.539363</v>
      </c>
    </row>
    <row r="977" spans="1:7" hidden="1" x14ac:dyDescent="0.25">
      <c r="A977" s="14" t="s">
        <v>1089</v>
      </c>
      <c r="B977" s="14" t="s">
        <v>60</v>
      </c>
      <c r="C977" s="14" t="s">
        <v>224</v>
      </c>
      <c r="D977" s="15">
        <v>977</v>
      </c>
      <c r="E977" s="15">
        <v>35887</v>
      </c>
      <c r="F977" s="16">
        <v>4003.5</v>
      </c>
      <c r="G977" s="17">
        <v>11.155849999999999</v>
      </c>
    </row>
    <row r="978" spans="1:7" hidden="1" x14ac:dyDescent="0.25">
      <c r="A978" s="14" t="s">
        <v>1090</v>
      </c>
      <c r="B978" s="14" t="s">
        <v>60</v>
      </c>
      <c r="C978" s="14" t="s">
        <v>224</v>
      </c>
      <c r="D978" s="15">
        <v>2575</v>
      </c>
      <c r="E978" s="15">
        <v>65673</v>
      </c>
      <c r="F978" s="16">
        <v>6874</v>
      </c>
      <c r="G978" s="17">
        <v>10.467010999999999</v>
      </c>
    </row>
    <row r="979" spans="1:7" hidden="1" x14ac:dyDescent="0.25">
      <c r="A979" s="14" t="s">
        <v>1091</v>
      </c>
      <c r="B979" s="14" t="s">
        <v>60</v>
      </c>
      <c r="C979" s="14" t="s">
        <v>224</v>
      </c>
      <c r="D979" s="15">
        <v>7301</v>
      </c>
      <c r="E979" s="15">
        <v>197065</v>
      </c>
      <c r="F979" s="16">
        <v>22409</v>
      </c>
      <c r="G979" s="17">
        <v>11.371375</v>
      </c>
    </row>
    <row r="980" spans="1:7" hidden="1" x14ac:dyDescent="0.25">
      <c r="A980" s="14" t="s">
        <v>667</v>
      </c>
      <c r="B980" s="14" t="s">
        <v>60</v>
      </c>
      <c r="C980" s="14" t="s">
        <v>222</v>
      </c>
      <c r="D980" s="15">
        <v>6748</v>
      </c>
      <c r="E980" s="15">
        <v>195167</v>
      </c>
      <c r="F980" s="16">
        <v>20351.8</v>
      </c>
      <c r="G980" s="17">
        <v>10.42789</v>
      </c>
    </row>
    <row r="981" spans="1:7" hidden="1" x14ac:dyDescent="0.25">
      <c r="A981" s="14" t="s">
        <v>1092</v>
      </c>
      <c r="B981" s="14" t="s">
        <v>60</v>
      </c>
      <c r="C981" s="14" t="s">
        <v>222</v>
      </c>
      <c r="D981" s="15">
        <v>5417</v>
      </c>
      <c r="E981" s="15">
        <v>49857</v>
      </c>
      <c r="F981" s="16">
        <v>8240</v>
      </c>
      <c r="G981" s="17">
        <v>16.527267999999999</v>
      </c>
    </row>
    <row r="982" spans="1:7" hidden="1" x14ac:dyDescent="0.25">
      <c r="A982" s="14" t="s">
        <v>1093</v>
      </c>
      <c r="B982" s="14" t="s">
        <v>60</v>
      </c>
      <c r="C982" s="14" t="s">
        <v>222</v>
      </c>
      <c r="D982" s="15">
        <v>6513</v>
      </c>
      <c r="E982" s="15">
        <v>105527</v>
      </c>
      <c r="F982" s="16">
        <v>14534.6</v>
      </c>
      <c r="G982" s="17">
        <v>13.773346999999999</v>
      </c>
    </row>
    <row r="983" spans="1:7" hidden="1" x14ac:dyDescent="0.25">
      <c r="A983" s="14" t="s">
        <v>1094</v>
      </c>
      <c r="B983" s="14" t="s">
        <v>60</v>
      </c>
      <c r="C983" s="14" t="s">
        <v>219</v>
      </c>
      <c r="D983" s="15">
        <v>1279507</v>
      </c>
      <c r="E983" s="15">
        <v>29746782</v>
      </c>
      <c r="F983" s="16">
        <v>3224654</v>
      </c>
      <c r="G983" s="17">
        <v>10.840346</v>
      </c>
    </row>
    <row r="984" spans="1:7" hidden="1" x14ac:dyDescent="0.25">
      <c r="A984" s="14" t="s">
        <v>1095</v>
      </c>
      <c r="B984" s="14" t="s">
        <v>60</v>
      </c>
      <c r="C984" s="14" t="s">
        <v>219</v>
      </c>
      <c r="D984" s="15">
        <v>86</v>
      </c>
      <c r="E984" s="15">
        <v>562</v>
      </c>
      <c r="F984" s="16">
        <v>80</v>
      </c>
      <c r="G984" s="17">
        <v>14.234875000000001</v>
      </c>
    </row>
    <row r="985" spans="1:7" hidden="1" x14ac:dyDescent="0.25">
      <c r="A985" s="14" t="s">
        <v>1096</v>
      </c>
      <c r="B985" s="14" t="s">
        <v>60</v>
      </c>
      <c r="C985" s="14" t="s">
        <v>219</v>
      </c>
      <c r="D985" s="15">
        <v>60858</v>
      </c>
      <c r="E985" s="15">
        <v>2598516</v>
      </c>
      <c r="F985" s="16">
        <v>199021.3</v>
      </c>
      <c r="G985" s="17">
        <v>7.6590369000000003</v>
      </c>
    </row>
    <row r="986" spans="1:7" hidden="1" x14ac:dyDescent="0.25">
      <c r="A986" s="14" t="s">
        <v>1097</v>
      </c>
      <c r="B986" s="14" t="s">
        <v>60</v>
      </c>
      <c r="C986" s="14" t="s">
        <v>222</v>
      </c>
      <c r="D986" s="15">
        <v>3813</v>
      </c>
      <c r="E986" s="15">
        <v>105246</v>
      </c>
      <c r="F986" s="16">
        <v>13195</v>
      </c>
      <c r="G986" s="17">
        <v>12.537293999999999</v>
      </c>
    </row>
    <row r="987" spans="1:7" hidden="1" x14ac:dyDescent="0.25">
      <c r="A987" s="14" t="s">
        <v>1098</v>
      </c>
      <c r="B987" s="14" t="s">
        <v>60</v>
      </c>
      <c r="C987" s="14" t="s">
        <v>222</v>
      </c>
      <c r="D987" s="15">
        <v>22387</v>
      </c>
      <c r="E987" s="15">
        <v>345269</v>
      </c>
      <c r="F987" s="16">
        <v>45140.1</v>
      </c>
      <c r="G987" s="17">
        <v>13.073893</v>
      </c>
    </row>
    <row r="988" spans="1:7" hidden="1" x14ac:dyDescent="0.25">
      <c r="A988" s="14" t="s">
        <v>1099</v>
      </c>
      <c r="B988" s="14" t="s">
        <v>60</v>
      </c>
      <c r="C988" s="14" t="s">
        <v>224</v>
      </c>
      <c r="D988" s="15">
        <v>2497</v>
      </c>
      <c r="E988" s="15">
        <v>52237</v>
      </c>
      <c r="F988" s="16">
        <v>6692</v>
      </c>
      <c r="G988" s="17">
        <v>12.810843</v>
      </c>
    </row>
    <row r="989" spans="1:7" hidden="1" x14ac:dyDescent="0.25">
      <c r="A989" s="14" t="s">
        <v>1100</v>
      </c>
      <c r="B989" s="14" t="s">
        <v>60</v>
      </c>
      <c r="C989" s="14" t="s">
        <v>222</v>
      </c>
      <c r="D989" s="15">
        <v>5518</v>
      </c>
      <c r="E989" s="15">
        <v>113941</v>
      </c>
      <c r="F989" s="16">
        <v>13844.8</v>
      </c>
      <c r="G989" s="17">
        <v>12.15085</v>
      </c>
    </row>
    <row r="990" spans="1:7" hidden="1" x14ac:dyDescent="0.25">
      <c r="A990" s="14" t="s">
        <v>1101</v>
      </c>
      <c r="B990" s="14" t="s">
        <v>60</v>
      </c>
      <c r="C990" s="14" t="s">
        <v>222</v>
      </c>
      <c r="D990" s="15">
        <v>4606</v>
      </c>
      <c r="E990" s="15">
        <v>116219</v>
      </c>
      <c r="F990" s="16">
        <v>14950.3</v>
      </c>
      <c r="G990" s="17">
        <v>12.863903000000001</v>
      </c>
    </row>
    <row r="991" spans="1:7" hidden="1" x14ac:dyDescent="0.25">
      <c r="A991" s="14" t="s">
        <v>1102</v>
      </c>
      <c r="B991" s="14" t="s">
        <v>60</v>
      </c>
      <c r="C991" s="14" t="s">
        <v>222</v>
      </c>
      <c r="D991" s="15">
        <v>4431</v>
      </c>
      <c r="E991" s="15">
        <v>130992</v>
      </c>
      <c r="F991" s="16">
        <v>14743</v>
      </c>
      <c r="G991" s="17">
        <v>11.254886000000001</v>
      </c>
    </row>
    <row r="992" spans="1:7" hidden="1" x14ac:dyDescent="0.25">
      <c r="A992" s="14" t="s">
        <v>1103</v>
      </c>
      <c r="B992" s="14" t="s">
        <v>60</v>
      </c>
      <c r="C992" s="14" t="s">
        <v>224</v>
      </c>
      <c r="D992" s="15">
        <v>2915</v>
      </c>
      <c r="E992" s="15">
        <v>64247</v>
      </c>
      <c r="F992" s="16">
        <v>5896.1</v>
      </c>
      <c r="G992" s="17">
        <v>9.1772378000000003</v>
      </c>
    </row>
    <row r="993" spans="1:7" hidden="1" x14ac:dyDescent="0.25">
      <c r="A993" s="14" t="s">
        <v>1104</v>
      </c>
      <c r="B993" s="14" t="s">
        <v>60</v>
      </c>
      <c r="C993" s="14" t="s">
        <v>222</v>
      </c>
      <c r="D993" s="15">
        <v>1878</v>
      </c>
      <c r="E993" s="15">
        <v>175126</v>
      </c>
      <c r="F993" s="16">
        <v>14914.9</v>
      </c>
      <c r="G993" s="17">
        <v>8.5166679999999992</v>
      </c>
    </row>
    <row r="994" spans="1:7" hidden="1" x14ac:dyDescent="0.25">
      <c r="A994" s="14" t="s">
        <v>1105</v>
      </c>
      <c r="B994" s="14" t="s">
        <v>60</v>
      </c>
      <c r="C994" s="14" t="s">
        <v>224</v>
      </c>
      <c r="D994" s="15">
        <v>53868</v>
      </c>
      <c r="E994" s="15">
        <v>1187848</v>
      </c>
      <c r="F994" s="16">
        <v>143465.20000000001</v>
      </c>
      <c r="G994" s="17">
        <v>12.077741</v>
      </c>
    </row>
    <row r="995" spans="1:7" hidden="1" x14ac:dyDescent="0.25">
      <c r="A995" s="14" t="s">
        <v>1106</v>
      </c>
      <c r="B995" s="14" t="s">
        <v>60</v>
      </c>
      <c r="C995" s="14" t="s">
        <v>222</v>
      </c>
      <c r="D995" s="15">
        <v>6439</v>
      </c>
      <c r="E995" s="15">
        <v>148966</v>
      </c>
      <c r="F995" s="16">
        <v>18610</v>
      </c>
      <c r="G995" s="17">
        <v>12.492784</v>
      </c>
    </row>
    <row r="996" spans="1:7" hidden="1" x14ac:dyDescent="0.25">
      <c r="A996" s="14" t="s">
        <v>1107</v>
      </c>
      <c r="B996" s="14" t="s">
        <v>60</v>
      </c>
      <c r="C996" s="14" t="s">
        <v>222</v>
      </c>
      <c r="D996" s="15">
        <v>14315</v>
      </c>
      <c r="E996" s="15">
        <v>222939</v>
      </c>
      <c r="F996" s="16">
        <v>27157</v>
      </c>
      <c r="G996" s="17">
        <v>12.181359</v>
      </c>
    </row>
    <row r="997" spans="1:7" hidden="1" x14ac:dyDescent="0.25">
      <c r="A997" s="14" t="s">
        <v>1108</v>
      </c>
      <c r="B997" s="14" t="s">
        <v>60</v>
      </c>
      <c r="C997" s="14" t="s">
        <v>224</v>
      </c>
      <c r="D997" s="15">
        <v>17118</v>
      </c>
      <c r="E997" s="15">
        <v>427960</v>
      </c>
      <c r="F997" s="16">
        <v>45479</v>
      </c>
      <c r="G997" s="17">
        <v>10.626927999999999</v>
      </c>
    </row>
    <row r="998" spans="1:7" hidden="1" x14ac:dyDescent="0.25">
      <c r="A998" s="14" t="s">
        <v>1109</v>
      </c>
      <c r="B998" s="14" t="s">
        <v>60</v>
      </c>
      <c r="C998" s="14" t="s">
        <v>222</v>
      </c>
      <c r="D998" s="15">
        <v>3816</v>
      </c>
      <c r="E998" s="15">
        <v>132337</v>
      </c>
      <c r="F998" s="16">
        <v>13594.4</v>
      </c>
      <c r="G998" s="17">
        <v>10.272562000000001</v>
      </c>
    </row>
    <row r="999" spans="1:7" hidden="1" x14ac:dyDescent="0.25">
      <c r="A999" s="14" t="s">
        <v>1110</v>
      </c>
      <c r="B999" s="14" t="s">
        <v>60</v>
      </c>
      <c r="C999" s="14" t="s">
        <v>224</v>
      </c>
      <c r="D999" s="15">
        <v>1952</v>
      </c>
      <c r="E999" s="15">
        <v>44142</v>
      </c>
      <c r="F999" s="16">
        <v>4632</v>
      </c>
      <c r="G999" s="17">
        <v>10.493408000000001</v>
      </c>
    </row>
    <row r="1000" spans="1:7" hidden="1" x14ac:dyDescent="0.25">
      <c r="A1000" s="14" t="s">
        <v>1111</v>
      </c>
      <c r="B1000" s="14" t="s">
        <v>60</v>
      </c>
      <c r="C1000" s="14" t="s">
        <v>222</v>
      </c>
      <c r="D1000" s="15">
        <v>5810</v>
      </c>
      <c r="E1000" s="15">
        <v>225508</v>
      </c>
      <c r="F1000" s="16">
        <v>23468</v>
      </c>
      <c r="G1000" s="17">
        <v>10.406726000000001</v>
      </c>
    </row>
    <row r="1001" spans="1:7" hidden="1" x14ac:dyDescent="0.25">
      <c r="A1001" s="14" t="s">
        <v>1112</v>
      </c>
      <c r="B1001" s="14" t="s">
        <v>60</v>
      </c>
      <c r="C1001" s="14" t="s">
        <v>222</v>
      </c>
      <c r="D1001" s="15">
        <v>26531</v>
      </c>
      <c r="E1001" s="15">
        <v>508498</v>
      </c>
      <c r="F1001" s="16">
        <v>55493.8</v>
      </c>
      <c r="G1001" s="17">
        <v>10.913278</v>
      </c>
    </row>
    <row r="1002" spans="1:7" hidden="1" x14ac:dyDescent="0.25">
      <c r="A1002" s="14" t="s">
        <v>1113</v>
      </c>
      <c r="B1002" s="14" t="s">
        <v>60</v>
      </c>
      <c r="C1002" s="14" t="s">
        <v>222</v>
      </c>
      <c r="D1002" s="15">
        <v>11466</v>
      </c>
      <c r="E1002" s="15">
        <v>337994</v>
      </c>
      <c r="F1002" s="16">
        <v>36727.199999999997</v>
      </c>
      <c r="G1002" s="17">
        <v>10.866228</v>
      </c>
    </row>
    <row r="1003" spans="1:7" hidden="1" x14ac:dyDescent="0.25">
      <c r="A1003" s="14" t="s">
        <v>1114</v>
      </c>
      <c r="B1003" s="14" t="s">
        <v>60</v>
      </c>
      <c r="C1003" s="14" t="s">
        <v>222</v>
      </c>
      <c r="D1003" s="15">
        <v>8686</v>
      </c>
      <c r="E1003" s="15">
        <v>174874</v>
      </c>
      <c r="F1003" s="16">
        <v>19301.8</v>
      </c>
      <c r="G1003" s="17">
        <v>11.037547</v>
      </c>
    </row>
    <row r="1004" spans="1:7" hidden="1" x14ac:dyDescent="0.25">
      <c r="A1004" s="14" t="s">
        <v>1115</v>
      </c>
      <c r="B1004" s="14" t="s">
        <v>60</v>
      </c>
      <c r="C1004" s="14" t="s">
        <v>222</v>
      </c>
      <c r="D1004" s="15">
        <v>1966</v>
      </c>
      <c r="E1004" s="15">
        <v>56994</v>
      </c>
      <c r="F1004" s="16">
        <v>6348</v>
      </c>
      <c r="G1004" s="17">
        <v>11.138014999999999</v>
      </c>
    </row>
    <row r="1005" spans="1:7" hidden="1" x14ac:dyDescent="0.25">
      <c r="A1005" s="14" t="s">
        <v>363</v>
      </c>
      <c r="B1005" s="14" t="s">
        <v>60</v>
      </c>
      <c r="C1005" s="14" t="s">
        <v>292</v>
      </c>
      <c r="D1005" s="15">
        <v>4</v>
      </c>
      <c r="E1005" s="15">
        <v>56558</v>
      </c>
      <c r="F1005" s="16">
        <v>1556.8</v>
      </c>
      <c r="G1005" s="17">
        <v>2.7525726000000001</v>
      </c>
    </row>
    <row r="1006" spans="1:7" hidden="1" x14ac:dyDescent="0.25">
      <c r="A1006" s="14" t="s">
        <v>1116</v>
      </c>
      <c r="B1006" s="14" t="s">
        <v>60</v>
      </c>
      <c r="C1006" s="14" t="s">
        <v>222</v>
      </c>
      <c r="D1006" s="15">
        <v>14291</v>
      </c>
      <c r="E1006" s="15">
        <v>255067</v>
      </c>
      <c r="F1006" s="16">
        <v>31303.7</v>
      </c>
      <c r="G1006" s="17">
        <v>12.272736</v>
      </c>
    </row>
    <row r="1007" spans="1:7" hidden="1" x14ac:dyDescent="0.25">
      <c r="A1007" s="14" t="s">
        <v>1117</v>
      </c>
      <c r="B1007" s="14" t="s">
        <v>60</v>
      </c>
      <c r="C1007" s="14" t="s">
        <v>224</v>
      </c>
      <c r="D1007" s="15">
        <v>9098</v>
      </c>
      <c r="E1007" s="15">
        <v>275185</v>
      </c>
      <c r="F1007" s="16">
        <v>28610</v>
      </c>
      <c r="G1007" s="17">
        <v>10.396642</v>
      </c>
    </row>
    <row r="1008" spans="1:7" hidden="1" x14ac:dyDescent="0.25">
      <c r="A1008" s="14" t="s">
        <v>1118</v>
      </c>
      <c r="B1008" s="14" t="s">
        <v>60</v>
      </c>
      <c r="C1008" s="14" t="s">
        <v>222</v>
      </c>
      <c r="D1008" s="15">
        <v>52144</v>
      </c>
      <c r="E1008" s="15">
        <v>868989</v>
      </c>
      <c r="F1008" s="16">
        <v>97030.7</v>
      </c>
      <c r="G1008" s="17">
        <v>11.165929999999999</v>
      </c>
    </row>
    <row r="1009" spans="1:7" hidden="1" x14ac:dyDescent="0.25">
      <c r="A1009" s="14" t="s">
        <v>595</v>
      </c>
      <c r="B1009" s="14" t="s">
        <v>66</v>
      </c>
      <c r="C1009" s="14" t="s">
        <v>222</v>
      </c>
      <c r="D1009" s="15">
        <v>2692</v>
      </c>
      <c r="E1009" s="15">
        <v>67093</v>
      </c>
      <c r="F1009" s="16">
        <v>7160</v>
      </c>
      <c r="G1009" s="17">
        <v>10.671754</v>
      </c>
    </row>
    <row r="1010" spans="1:7" hidden="1" x14ac:dyDescent="0.25">
      <c r="A1010" s="14" t="s">
        <v>1119</v>
      </c>
      <c r="B1010" s="14" t="s">
        <v>66</v>
      </c>
      <c r="C1010" s="14" t="s">
        <v>222</v>
      </c>
      <c r="D1010" s="15">
        <v>9714</v>
      </c>
      <c r="E1010" s="15">
        <v>168340</v>
      </c>
      <c r="F1010" s="16">
        <v>18056.900000000001</v>
      </c>
      <c r="G1010" s="17">
        <v>10.726445999999999</v>
      </c>
    </row>
    <row r="1011" spans="1:7" hidden="1" x14ac:dyDescent="0.25">
      <c r="A1011" s="14" t="s">
        <v>1120</v>
      </c>
      <c r="B1011" s="14" t="s">
        <v>66</v>
      </c>
      <c r="C1011" s="14" t="s">
        <v>222</v>
      </c>
      <c r="D1011" s="15">
        <v>6563</v>
      </c>
      <c r="E1011" s="15">
        <v>145477</v>
      </c>
      <c r="F1011" s="16">
        <v>16265</v>
      </c>
      <c r="G1011" s="17">
        <v>11.180462</v>
      </c>
    </row>
    <row r="1012" spans="1:7" hidden="1" x14ac:dyDescent="0.25">
      <c r="A1012" s="14" t="s">
        <v>1121</v>
      </c>
      <c r="B1012" s="14" t="s">
        <v>66</v>
      </c>
      <c r="C1012" s="14" t="s">
        <v>222</v>
      </c>
      <c r="D1012" s="15">
        <v>24250</v>
      </c>
      <c r="E1012" s="15">
        <v>445094</v>
      </c>
      <c r="F1012" s="16">
        <v>43855</v>
      </c>
      <c r="G1012" s="17">
        <v>9.8529748999999995</v>
      </c>
    </row>
    <row r="1013" spans="1:7" hidden="1" x14ac:dyDescent="0.25">
      <c r="A1013" s="14" t="s">
        <v>1122</v>
      </c>
      <c r="B1013" s="14" t="s">
        <v>66</v>
      </c>
      <c r="C1013" s="14" t="s">
        <v>222</v>
      </c>
      <c r="D1013" s="15">
        <v>32084</v>
      </c>
      <c r="E1013" s="15">
        <v>529808</v>
      </c>
      <c r="F1013" s="16">
        <v>56203</v>
      </c>
      <c r="G1013" s="17">
        <v>10.608183</v>
      </c>
    </row>
    <row r="1014" spans="1:7" hidden="1" x14ac:dyDescent="0.25">
      <c r="A1014" s="14" t="s">
        <v>1123</v>
      </c>
      <c r="B1014" s="14" t="s">
        <v>66</v>
      </c>
      <c r="C1014" s="14" t="s">
        <v>222</v>
      </c>
      <c r="D1014" s="15">
        <v>12985</v>
      </c>
      <c r="E1014" s="15">
        <v>203928</v>
      </c>
      <c r="F1014" s="16">
        <v>25545</v>
      </c>
      <c r="G1014" s="17">
        <v>12.526479999999999</v>
      </c>
    </row>
    <row r="1015" spans="1:7" hidden="1" x14ac:dyDescent="0.25">
      <c r="A1015" s="14" t="s">
        <v>297</v>
      </c>
      <c r="B1015" s="14" t="s">
        <v>66</v>
      </c>
      <c r="C1015" s="14" t="s">
        <v>222</v>
      </c>
      <c r="D1015" s="15">
        <v>12019</v>
      </c>
      <c r="E1015" s="15">
        <v>129891</v>
      </c>
      <c r="F1015" s="16">
        <v>13223</v>
      </c>
      <c r="G1015" s="17">
        <v>10.180073999999999</v>
      </c>
    </row>
    <row r="1016" spans="1:7" hidden="1" x14ac:dyDescent="0.25">
      <c r="A1016" s="14" t="s">
        <v>1124</v>
      </c>
      <c r="B1016" s="14" t="s">
        <v>66</v>
      </c>
      <c r="C1016" s="14" t="s">
        <v>222</v>
      </c>
      <c r="D1016" s="15">
        <v>10774</v>
      </c>
      <c r="E1016" s="15">
        <v>309158</v>
      </c>
      <c r="F1016" s="16">
        <v>26151</v>
      </c>
      <c r="G1016" s="17">
        <v>8.4587816</v>
      </c>
    </row>
    <row r="1017" spans="1:7" hidden="1" x14ac:dyDescent="0.25">
      <c r="A1017" s="14" t="s">
        <v>1125</v>
      </c>
      <c r="B1017" s="14" t="s">
        <v>66</v>
      </c>
      <c r="C1017" s="14" t="s">
        <v>224</v>
      </c>
      <c r="D1017" s="15">
        <v>4608</v>
      </c>
      <c r="E1017" s="15">
        <v>97763</v>
      </c>
      <c r="F1017" s="16">
        <v>9916.5</v>
      </c>
      <c r="G1017" s="17">
        <v>10.143408000000001</v>
      </c>
    </row>
    <row r="1018" spans="1:7" hidden="1" x14ac:dyDescent="0.25">
      <c r="A1018" s="14" t="s">
        <v>1126</v>
      </c>
      <c r="B1018" s="14" t="s">
        <v>66</v>
      </c>
      <c r="C1018" s="14" t="s">
        <v>222</v>
      </c>
      <c r="D1018" s="15">
        <v>27171</v>
      </c>
      <c r="E1018" s="15">
        <v>1636683</v>
      </c>
      <c r="F1018" s="16">
        <v>124096</v>
      </c>
      <c r="G1018" s="17">
        <v>7.5821646999999999</v>
      </c>
    </row>
    <row r="1019" spans="1:7" hidden="1" x14ac:dyDescent="0.25">
      <c r="A1019" s="14" t="s">
        <v>1127</v>
      </c>
      <c r="B1019" s="14" t="s">
        <v>66</v>
      </c>
      <c r="C1019" s="14" t="s">
        <v>224</v>
      </c>
      <c r="D1019" s="15">
        <v>114942</v>
      </c>
      <c r="E1019" s="15">
        <v>2928268</v>
      </c>
      <c r="F1019" s="16">
        <v>264068.90000000002</v>
      </c>
      <c r="G1019" s="17">
        <v>9.0179212</v>
      </c>
    </row>
    <row r="1020" spans="1:7" hidden="1" x14ac:dyDescent="0.25">
      <c r="A1020" s="14" t="s">
        <v>1128</v>
      </c>
      <c r="B1020" s="14" t="s">
        <v>66</v>
      </c>
      <c r="C1020" s="14" t="s">
        <v>224</v>
      </c>
      <c r="D1020" s="15">
        <v>1544</v>
      </c>
      <c r="E1020" s="15">
        <v>61245</v>
      </c>
      <c r="F1020" s="16">
        <v>3031</v>
      </c>
      <c r="G1020" s="17">
        <v>4.9489754000000001</v>
      </c>
    </row>
    <row r="1021" spans="1:7" hidden="1" x14ac:dyDescent="0.25">
      <c r="A1021" s="14" t="s">
        <v>1129</v>
      </c>
      <c r="B1021" s="14" t="s">
        <v>66</v>
      </c>
      <c r="C1021" s="14" t="s">
        <v>224</v>
      </c>
      <c r="D1021" s="15">
        <v>3373</v>
      </c>
      <c r="E1021" s="15">
        <v>77371</v>
      </c>
      <c r="F1021" s="16">
        <v>7653</v>
      </c>
      <c r="G1021" s="17">
        <v>9.8913028999999995</v>
      </c>
    </row>
    <row r="1022" spans="1:7" hidden="1" x14ac:dyDescent="0.25">
      <c r="A1022" s="14" t="s">
        <v>1130</v>
      </c>
      <c r="B1022" s="14" t="s">
        <v>66</v>
      </c>
      <c r="C1022" s="14" t="s">
        <v>224</v>
      </c>
      <c r="D1022" s="15">
        <v>7674</v>
      </c>
      <c r="E1022" s="15">
        <v>283078</v>
      </c>
      <c r="F1022" s="16">
        <v>23558</v>
      </c>
      <c r="G1022" s="17">
        <v>8.3220878999999996</v>
      </c>
    </row>
    <row r="1023" spans="1:7" hidden="1" x14ac:dyDescent="0.25">
      <c r="A1023" s="14" t="s">
        <v>1131</v>
      </c>
      <c r="B1023" s="14" t="s">
        <v>66</v>
      </c>
      <c r="C1023" s="14" t="s">
        <v>224</v>
      </c>
      <c r="D1023" s="15">
        <v>49882</v>
      </c>
      <c r="E1023" s="15">
        <v>1133524</v>
      </c>
      <c r="F1023" s="16">
        <v>114684.4</v>
      </c>
      <c r="G1023" s="17">
        <v>10.117509999999999</v>
      </c>
    </row>
    <row r="1024" spans="1:7" hidden="1" x14ac:dyDescent="0.25">
      <c r="A1024" s="14" t="s">
        <v>1132</v>
      </c>
      <c r="B1024" s="14" t="s">
        <v>66</v>
      </c>
      <c r="C1024" s="14" t="s">
        <v>224</v>
      </c>
      <c r="D1024" s="15">
        <v>7401</v>
      </c>
      <c r="E1024" s="15">
        <v>218726</v>
      </c>
      <c r="F1024" s="16">
        <v>20880.5</v>
      </c>
      <c r="G1024" s="17">
        <v>9.5464187999999996</v>
      </c>
    </row>
    <row r="1025" spans="1:7" hidden="1" x14ac:dyDescent="0.25">
      <c r="A1025" s="14" t="s">
        <v>1133</v>
      </c>
      <c r="B1025" s="14" t="s">
        <v>66</v>
      </c>
      <c r="C1025" s="14" t="s">
        <v>224</v>
      </c>
      <c r="D1025" s="15">
        <v>5612</v>
      </c>
      <c r="E1025" s="15">
        <v>147849</v>
      </c>
      <c r="F1025" s="16">
        <v>14258</v>
      </c>
      <c r="G1025" s="17">
        <v>9.6436229000000004</v>
      </c>
    </row>
    <row r="1026" spans="1:7" hidden="1" x14ac:dyDescent="0.25">
      <c r="A1026" s="14" t="s">
        <v>1134</v>
      </c>
      <c r="B1026" s="14" t="s">
        <v>66</v>
      </c>
      <c r="C1026" s="14" t="s">
        <v>224</v>
      </c>
      <c r="D1026" s="15">
        <v>8824</v>
      </c>
      <c r="E1026" s="15">
        <v>248316</v>
      </c>
      <c r="F1026" s="16">
        <v>24600.3</v>
      </c>
      <c r="G1026" s="17">
        <v>9.9068526000000006</v>
      </c>
    </row>
    <row r="1027" spans="1:7" hidden="1" x14ac:dyDescent="0.25">
      <c r="A1027" s="14" t="s">
        <v>1135</v>
      </c>
      <c r="B1027" s="14" t="s">
        <v>66</v>
      </c>
      <c r="C1027" s="14" t="s">
        <v>224</v>
      </c>
      <c r="D1027" s="15">
        <v>4537</v>
      </c>
      <c r="E1027" s="15">
        <v>97329</v>
      </c>
      <c r="F1027" s="16">
        <v>11382.3</v>
      </c>
      <c r="G1027" s="17">
        <v>11.694664</v>
      </c>
    </row>
    <row r="1028" spans="1:7" hidden="1" x14ac:dyDescent="0.25">
      <c r="A1028" s="14" t="s">
        <v>1136</v>
      </c>
      <c r="B1028" s="14" t="s">
        <v>66</v>
      </c>
      <c r="C1028" s="14" t="s">
        <v>224</v>
      </c>
      <c r="D1028" s="15">
        <v>57176</v>
      </c>
      <c r="E1028" s="15">
        <v>992519</v>
      </c>
      <c r="F1028" s="16">
        <v>130409</v>
      </c>
      <c r="G1028" s="17">
        <v>13.139194</v>
      </c>
    </row>
    <row r="1029" spans="1:7" hidden="1" x14ac:dyDescent="0.25">
      <c r="A1029" s="14" t="s">
        <v>1137</v>
      </c>
      <c r="B1029" s="14" t="s">
        <v>66</v>
      </c>
      <c r="C1029" s="14" t="s">
        <v>224</v>
      </c>
      <c r="D1029" s="15">
        <v>7035</v>
      </c>
      <c r="E1029" s="15">
        <v>140025</v>
      </c>
      <c r="F1029" s="16">
        <v>16146.3</v>
      </c>
      <c r="G1029" s="17">
        <v>11.531012</v>
      </c>
    </row>
    <row r="1030" spans="1:7" hidden="1" x14ac:dyDescent="0.25">
      <c r="A1030" s="14" t="s">
        <v>1138</v>
      </c>
      <c r="B1030" s="14" t="s">
        <v>66</v>
      </c>
      <c r="C1030" s="14" t="s">
        <v>224</v>
      </c>
      <c r="D1030" s="15">
        <v>5638</v>
      </c>
      <c r="E1030" s="15">
        <v>131384</v>
      </c>
      <c r="F1030" s="16">
        <v>10733.5</v>
      </c>
      <c r="G1030" s="17">
        <v>8.1695639999999994</v>
      </c>
    </row>
    <row r="1031" spans="1:7" hidden="1" x14ac:dyDescent="0.25">
      <c r="A1031" s="14" t="s">
        <v>1139</v>
      </c>
      <c r="B1031" s="14" t="s">
        <v>66</v>
      </c>
      <c r="C1031" s="14" t="s">
        <v>224</v>
      </c>
      <c r="D1031" s="15">
        <v>10025</v>
      </c>
      <c r="E1031" s="15">
        <v>202311</v>
      </c>
      <c r="F1031" s="16">
        <v>21708.799999999999</v>
      </c>
      <c r="G1031" s="17">
        <v>10.730409999999999</v>
      </c>
    </row>
    <row r="1032" spans="1:7" hidden="1" x14ac:dyDescent="0.25">
      <c r="A1032" s="14" t="s">
        <v>1140</v>
      </c>
      <c r="B1032" s="14" t="s">
        <v>66</v>
      </c>
      <c r="C1032" s="14" t="s">
        <v>224</v>
      </c>
      <c r="D1032" s="15">
        <v>2452</v>
      </c>
      <c r="E1032" s="15">
        <v>58334</v>
      </c>
      <c r="F1032" s="16">
        <v>6127</v>
      </c>
      <c r="G1032" s="17">
        <v>10.503309</v>
      </c>
    </row>
    <row r="1033" spans="1:7" hidden="1" x14ac:dyDescent="0.25">
      <c r="A1033" s="14" t="s">
        <v>1141</v>
      </c>
      <c r="B1033" s="14" t="s">
        <v>66</v>
      </c>
      <c r="C1033" s="14" t="s">
        <v>224</v>
      </c>
      <c r="D1033" s="15">
        <v>6762</v>
      </c>
      <c r="E1033" s="15">
        <v>242898</v>
      </c>
      <c r="F1033" s="16">
        <v>23083</v>
      </c>
      <c r="G1033" s="17">
        <v>9.5031659000000008</v>
      </c>
    </row>
    <row r="1034" spans="1:7" hidden="1" x14ac:dyDescent="0.25">
      <c r="A1034" s="14" t="s">
        <v>1142</v>
      </c>
      <c r="B1034" s="14" t="s">
        <v>66</v>
      </c>
      <c r="C1034" s="14" t="s">
        <v>224</v>
      </c>
      <c r="D1034" s="15">
        <v>3010</v>
      </c>
      <c r="E1034" s="15">
        <v>78915</v>
      </c>
      <c r="F1034" s="16">
        <v>9595</v>
      </c>
      <c r="G1034" s="17">
        <v>12.158652</v>
      </c>
    </row>
    <row r="1035" spans="1:7" hidden="1" x14ac:dyDescent="0.25">
      <c r="A1035" s="14" t="s">
        <v>1143</v>
      </c>
      <c r="B1035" s="14" t="s">
        <v>66</v>
      </c>
      <c r="C1035" s="14" t="s">
        <v>224</v>
      </c>
      <c r="D1035" s="15">
        <v>5943</v>
      </c>
      <c r="E1035" s="15">
        <v>168143</v>
      </c>
      <c r="F1035" s="16">
        <v>18521.8</v>
      </c>
      <c r="G1035" s="17">
        <v>11.015504999999999</v>
      </c>
    </row>
    <row r="1036" spans="1:7" hidden="1" x14ac:dyDescent="0.25">
      <c r="A1036" s="14" t="s">
        <v>1144</v>
      </c>
      <c r="B1036" s="14" t="s">
        <v>66</v>
      </c>
      <c r="C1036" s="14" t="s">
        <v>224</v>
      </c>
      <c r="D1036" s="15">
        <v>4637</v>
      </c>
      <c r="E1036" s="15">
        <v>210763</v>
      </c>
      <c r="F1036" s="16">
        <v>19729.900000000001</v>
      </c>
      <c r="G1036" s="17">
        <v>9.3611781999999994</v>
      </c>
    </row>
    <row r="1037" spans="1:7" hidden="1" x14ac:dyDescent="0.25">
      <c r="A1037" s="14" t="s">
        <v>1145</v>
      </c>
      <c r="B1037" s="14" t="s">
        <v>66</v>
      </c>
      <c r="C1037" s="14" t="s">
        <v>224</v>
      </c>
      <c r="D1037" s="15">
        <v>2238</v>
      </c>
      <c r="E1037" s="15">
        <v>63311</v>
      </c>
      <c r="F1037" s="16">
        <v>7232</v>
      </c>
      <c r="G1037" s="17">
        <v>11.422974999999999</v>
      </c>
    </row>
    <row r="1038" spans="1:7" hidden="1" x14ac:dyDescent="0.25">
      <c r="A1038" s="14" t="s">
        <v>1146</v>
      </c>
      <c r="B1038" s="14" t="s">
        <v>66</v>
      </c>
      <c r="C1038" s="14" t="s">
        <v>224</v>
      </c>
      <c r="D1038" s="15">
        <v>9795</v>
      </c>
      <c r="E1038" s="15">
        <v>145964</v>
      </c>
      <c r="F1038" s="16">
        <v>19001</v>
      </c>
      <c r="G1038" s="17">
        <v>13.017593</v>
      </c>
    </row>
    <row r="1039" spans="1:7" hidden="1" x14ac:dyDescent="0.25">
      <c r="A1039" s="14" t="s">
        <v>1147</v>
      </c>
      <c r="B1039" s="14" t="s">
        <v>66</v>
      </c>
      <c r="C1039" s="14" t="s">
        <v>224</v>
      </c>
      <c r="D1039" s="15">
        <v>9445</v>
      </c>
      <c r="E1039" s="15">
        <v>353242</v>
      </c>
      <c r="F1039" s="16">
        <v>32101.7</v>
      </c>
      <c r="G1039" s="17">
        <v>9.0877359000000002</v>
      </c>
    </row>
    <row r="1040" spans="1:7" hidden="1" x14ac:dyDescent="0.25">
      <c r="A1040" s="14" t="s">
        <v>1148</v>
      </c>
      <c r="B1040" s="14" t="s">
        <v>66</v>
      </c>
      <c r="C1040" s="14" t="s">
        <v>224</v>
      </c>
      <c r="D1040" s="15">
        <v>9375</v>
      </c>
      <c r="E1040" s="15">
        <v>279628</v>
      </c>
      <c r="F1040" s="16">
        <v>26068.799999999999</v>
      </c>
      <c r="G1040" s="17">
        <v>9.3226715000000002</v>
      </c>
    </row>
    <row r="1041" spans="1:7" hidden="1" x14ac:dyDescent="0.25">
      <c r="A1041" s="14" t="s">
        <v>1149</v>
      </c>
      <c r="B1041" s="14" t="s">
        <v>66</v>
      </c>
      <c r="C1041" s="14" t="s">
        <v>224</v>
      </c>
      <c r="D1041" s="15">
        <v>9313</v>
      </c>
      <c r="E1041" s="15">
        <v>343482</v>
      </c>
      <c r="F1041" s="16">
        <v>21486</v>
      </c>
      <c r="G1041" s="17">
        <v>6.2553495999999997</v>
      </c>
    </row>
    <row r="1042" spans="1:7" hidden="1" x14ac:dyDescent="0.25">
      <c r="A1042" s="14" t="s">
        <v>1150</v>
      </c>
      <c r="B1042" s="14" t="s">
        <v>66</v>
      </c>
      <c r="C1042" s="14" t="s">
        <v>224</v>
      </c>
      <c r="D1042" s="15">
        <v>3871</v>
      </c>
      <c r="E1042" s="15">
        <v>108709</v>
      </c>
      <c r="F1042" s="16">
        <v>9437</v>
      </c>
      <c r="G1042" s="17">
        <v>8.6809740000000009</v>
      </c>
    </row>
    <row r="1043" spans="1:7" hidden="1" x14ac:dyDescent="0.25">
      <c r="A1043" s="14" t="s">
        <v>1151</v>
      </c>
      <c r="B1043" s="14" t="s">
        <v>66</v>
      </c>
      <c r="C1043" s="14" t="s">
        <v>224</v>
      </c>
      <c r="D1043" s="15">
        <v>6236</v>
      </c>
      <c r="E1043" s="15">
        <v>170052</v>
      </c>
      <c r="F1043" s="16">
        <v>14977</v>
      </c>
      <c r="G1043" s="17">
        <v>8.8073060000000005</v>
      </c>
    </row>
    <row r="1044" spans="1:7" hidden="1" x14ac:dyDescent="0.25">
      <c r="A1044" s="14" t="s">
        <v>307</v>
      </c>
      <c r="B1044" s="14" t="s">
        <v>66</v>
      </c>
      <c r="C1044" s="14" t="s">
        <v>222</v>
      </c>
      <c r="D1044" s="15">
        <v>51</v>
      </c>
      <c r="E1044" s="15">
        <v>559</v>
      </c>
      <c r="F1044" s="16">
        <v>77.2</v>
      </c>
      <c r="G1044" s="17">
        <v>13.810376</v>
      </c>
    </row>
    <row r="1045" spans="1:7" hidden="1" x14ac:dyDescent="0.25">
      <c r="A1045" s="14" t="s">
        <v>1152</v>
      </c>
      <c r="B1045" s="14" t="s">
        <v>66</v>
      </c>
      <c r="C1045" s="14" t="s">
        <v>222</v>
      </c>
      <c r="D1045" s="15">
        <v>31426</v>
      </c>
      <c r="E1045" s="15">
        <v>409390</v>
      </c>
      <c r="F1045" s="16">
        <v>49400</v>
      </c>
      <c r="G1045" s="17">
        <v>12.066732999999999</v>
      </c>
    </row>
    <row r="1046" spans="1:7" hidden="1" x14ac:dyDescent="0.25">
      <c r="A1046" s="14" t="s">
        <v>1153</v>
      </c>
      <c r="B1046" s="14" t="s">
        <v>66</v>
      </c>
      <c r="C1046" s="14" t="s">
        <v>222</v>
      </c>
      <c r="D1046" s="15">
        <v>7980</v>
      </c>
      <c r="E1046" s="15">
        <v>241903</v>
      </c>
      <c r="F1046" s="16">
        <v>22743</v>
      </c>
      <c r="G1046" s="17">
        <v>9.4017023000000002</v>
      </c>
    </row>
    <row r="1047" spans="1:7" hidden="1" x14ac:dyDescent="0.25">
      <c r="A1047" s="14" t="s">
        <v>1154</v>
      </c>
      <c r="B1047" s="14" t="s">
        <v>66</v>
      </c>
      <c r="C1047" s="14" t="s">
        <v>222</v>
      </c>
      <c r="D1047" s="15">
        <v>19899</v>
      </c>
      <c r="E1047" s="15">
        <v>285387</v>
      </c>
      <c r="F1047" s="16">
        <v>29528.9</v>
      </c>
      <c r="G1047" s="17">
        <v>10.346966999999999</v>
      </c>
    </row>
    <row r="1048" spans="1:7" hidden="1" x14ac:dyDescent="0.25">
      <c r="A1048" s="14" t="s">
        <v>1155</v>
      </c>
      <c r="B1048" s="14" t="s">
        <v>66</v>
      </c>
      <c r="C1048" s="14" t="s">
        <v>222</v>
      </c>
      <c r="D1048" s="15">
        <v>64370</v>
      </c>
      <c r="E1048" s="15">
        <v>1255956</v>
      </c>
      <c r="F1048" s="16">
        <v>113018</v>
      </c>
      <c r="G1048" s="17">
        <v>8.9985636000000007</v>
      </c>
    </row>
    <row r="1049" spans="1:7" hidden="1" x14ac:dyDescent="0.25">
      <c r="A1049" s="14" t="s">
        <v>310</v>
      </c>
      <c r="B1049" s="14" t="s">
        <v>66</v>
      </c>
      <c r="C1049" s="14" t="s">
        <v>219</v>
      </c>
      <c r="D1049" s="15">
        <v>152950</v>
      </c>
      <c r="E1049" s="15">
        <v>3976153</v>
      </c>
      <c r="F1049" s="16">
        <v>466785.6</v>
      </c>
      <c r="G1049" s="17">
        <v>11.739629000000001</v>
      </c>
    </row>
    <row r="1050" spans="1:7" hidden="1" x14ac:dyDescent="0.25">
      <c r="A1050" s="14" t="s">
        <v>1156</v>
      </c>
      <c r="B1050" s="14" t="s">
        <v>66</v>
      </c>
      <c r="C1050" s="14" t="s">
        <v>222</v>
      </c>
      <c r="D1050" s="15">
        <v>13095</v>
      </c>
      <c r="E1050" s="15">
        <v>278861</v>
      </c>
      <c r="F1050" s="16">
        <v>28632.6</v>
      </c>
      <c r="G1050" s="17">
        <v>10.267696000000001</v>
      </c>
    </row>
    <row r="1051" spans="1:7" hidden="1" x14ac:dyDescent="0.25">
      <c r="A1051" s="14" t="s">
        <v>1157</v>
      </c>
      <c r="B1051" s="14" t="s">
        <v>66</v>
      </c>
      <c r="C1051" s="14" t="s">
        <v>222</v>
      </c>
      <c r="D1051" s="15">
        <v>9876</v>
      </c>
      <c r="E1051" s="15">
        <v>184756</v>
      </c>
      <c r="F1051" s="16">
        <v>16942</v>
      </c>
      <c r="G1051" s="17">
        <v>9.1699321999999999</v>
      </c>
    </row>
    <row r="1052" spans="1:7" hidden="1" x14ac:dyDescent="0.25">
      <c r="A1052" s="14" t="s">
        <v>652</v>
      </c>
      <c r="B1052" s="14" t="s">
        <v>66</v>
      </c>
      <c r="C1052" s="14" t="s">
        <v>222</v>
      </c>
      <c r="D1052" s="15">
        <v>6495</v>
      </c>
      <c r="E1052" s="15">
        <v>114926</v>
      </c>
      <c r="F1052" s="16">
        <v>12990.4</v>
      </c>
      <c r="G1052" s="17">
        <v>11.303273000000001</v>
      </c>
    </row>
    <row r="1053" spans="1:7" hidden="1" x14ac:dyDescent="0.25">
      <c r="A1053" s="14" t="s">
        <v>1158</v>
      </c>
      <c r="B1053" s="14" t="s">
        <v>66</v>
      </c>
      <c r="C1053" s="14" t="s">
        <v>222</v>
      </c>
      <c r="D1053" s="15">
        <v>3522</v>
      </c>
      <c r="E1053" s="15">
        <v>48225</v>
      </c>
      <c r="F1053" s="16">
        <v>6344.7</v>
      </c>
      <c r="G1053" s="17">
        <v>13.156454</v>
      </c>
    </row>
    <row r="1054" spans="1:7" hidden="1" x14ac:dyDescent="0.25">
      <c r="A1054" s="14" t="s">
        <v>1159</v>
      </c>
      <c r="B1054" s="14" t="s">
        <v>66</v>
      </c>
      <c r="C1054" s="14" t="s">
        <v>222</v>
      </c>
      <c r="D1054" s="15">
        <v>24211</v>
      </c>
      <c r="E1054" s="15">
        <v>383696</v>
      </c>
      <c r="F1054" s="16">
        <v>37497.300000000003</v>
      </c>
      <c r="G1054" s="17">
        <v>9.7726585999999998</v>
      </c>
    </row>
    <row r="1055" spans="1:7" hidden="1" x14ac:dyDescent="0.25">
      <c r="A1055" s="14" t="s">
        <v>1160</v>
      </c>
      <c r="B1055" s="14" t="s">
        <v>66</v>
      </c>
      <c r="C1055" s="14" t="s">
        <v>222</v>
      </c>
      <c r="D1055" s="15">
        <v>30379</v>
      </c>
      <c r="E1055" s="15">
        <v>508735</v>
      </c>
      <c r="F1055" s="16">
        <v>53558.6</v>
      </c>
      <c r="G1055" s="17">
        <v>10.527799</v>
      </c>
    </row>
    <row r="1056" spans="1:7" hidden="1" x14ac:dyDescent="0.25">
      <c r="A1056" s="14" t="s">
        <v>1161</v>
      </c>
      <c r="B1056" s="14" t="s">
        <v>66</v>
      </c>
      <c r="C1056" s="14" t="s">
        <v>219</v>
      </c>
      <c r="D1056" s="15">
        <v>323470</v>
      </c>
      <c r="E1056" s="15">
        <v>7931919</v>
      </c>
      <c r="F1056" s="16">
        <v>763543.2</v>
      </c>
      <c r="G1056" s="17">
        <v>9.6262103000000003</v>
      </c>
    </row>
    <row r="1057" spans="1:7" hidden="1" x14ac:dyDescent="0.25">
      <c r="A1057" s="14" t="s">
        <v>842</v>
      </c>
      <c r="B1057" s="14" t="s">
        <v>66</v>
      </c>
      <c r="C1057" s="14" t="s">
        <v>219</v>
      </c>
      <c r="D1057" s="15">
        <v>284495</v>
      </c>
      <c r="E1057" s="15">
        <v>8289428</v>
      </c>
      <c r="F1057" s="16">
        <v>1001485.5</v>
      </c>
      <c r="G1057" s="17">
        <v>12.081479</v>
      </c>
    </row>
    <row r="1058" spans="1:7" hidden="1" x14ac:dyDescent="0.25">
      <c r="A1058" s="14" t="s">
        <v>1162</v>
      </c>
      <c r="B1058" s="14" t="s">
        <v>66</v>
      </c>
      <c r="C1058" s="14" t="s">
        <v>222</v>
      </c>
      <c r="D1058" s="15">
        <v>36881</v>
      </c>
      <c r="E1058" s="15">
        <v>589716</v>
      </c>
      <c r="F1058" s="16">
        <v>59789.9</v>
      </c>
      <c r="G1058" s="17">
        <v>10.138762</v>
      </c>
    </row>
    <row r="1059" spans="1:7" hidden="1" x14ac:dyDescent="0.25">
      <c r="A1059" s="14" t="s">
        <v>1163</v>
      </c>
      <c r="B1059" s="14" t="s">
        <v>66</v>
      </c>
      <c r="C1059" s="14" t="s">
        <v>222</v>
      </c>
      <c r="D1059" s="15">
        <v>7131</v>
      </c>
      <c r="E1059" s="15">
        <v>110164</v>
      </c>
      <c r="F1059" s="16">
        <v>14494.1</v>
      </c>
      <c r="G1059" s="17">
        <v>13.156839</v>
      </c>
    </row>
    <row r="1060" spans="1:7" hidden="1" x14ac:dyDescent="0.25">
      <c r="A1060" s="14" t="s">
        <v>1164</v>
      </c>
      <c r="B1060" s="14" t="s">
        <v>66</v>
      </c>
      <c r="C1060" s="14" t="s">
        <v>222</v>
      </c>
      <c r="D1060" s="15">
        <v>11249</v>
      </c>
      <c r="E1060" s="15">
        <v>231393</v>
      </c>
      <c r="F1060" s="16">
        <v>23972.9</v>
      </c>
      <c r="G1060" s="17">
        <v>10.360253</v>
      </c>
    </row>
    <row r="1061" spans="1:7" hidden="1" x14ac:dyDescent="0.25">
      <c r="A1061" s="14" t="s">
        <v>1165</v>
      </c>
      <c r="B1061" s="14" t="s">
        <v>66</v>
      </c>
      <c r="C1061" s="14" t="s">
        <v>222</v>
      </c>
      <c r="D1061" s="15">
        <v>5324</v>
      </c>
      <c r="E1061" s="15">
        <v>219305</v>
      </c>
      <c r="F1061" s="16">
        <v>17837</v>
      </c>
      <c r="G1061" s="17">
        <v>8.1334215000000007</v>
      </c>
    </row>
    <row r="1062" spans="1:7" hidden="1" x14ac:dyDescent="0.25">
      <c r="A1062" s="14" t="s">
        <v>1166</v>
      </c>
      <c r="B1062" s="14" t="s">
        <v>66</v>
      </c>
      <c r="C1062" s="14" t="s">
        <v>222</v>
      </c>
      <c r="D1062" s="15">
        <v>17569</v>
      </c>
      <c r="E1062" s="15">
        <v>371430</v>
      </c>
      <c r="F1062" s="16">
        <v>40424</v>
      </c>
      <c r="G1062" s="17">
        <v>10.883343</v>
      </c>
    </row>
    <row r="1063" spans="1:7" hidden="1" x14ac:dyDescent="0.25">
      <c r="A1063" s="14" t="s">
        <v>1167</v>
      </c>
      <c r="B1063" s="14" t="s">
        <v>66</v>
      </c>
      <c r="C1063" s="14" t="s">
        <v>222</v>
      </c>
      <c r="D1063" s="15">
        <v>4792</v>
      </c>
      <c r="E1063" s="15">
        <v>161190</v>
      </c>
      <c r="F1063" s="16">
        <v>14647</v>
      </c>
      <c r="G1063" s="17">
        <v>9.0867920000000009</v>
      </c>
    </row>
    <row r="1064" spans="1:7" hidden="1" x14ac:dyDescent="0.25">
      <c r="A1064" s="14" t="s">
        <v>1168</v>
      </c>
      <c r="B1064" s="14" t="s">
        <v>66</v>
      </c>
      <c r="C1064" s="14" t="s">
        <v>222</v>
      </c>
      <c r="D1064" s="15">
        <v>15969</v>
      </c>
      <c r="E1064" s="15">
        <v>254819</v>
      </c>
      <c r="F1064" s="16">
        <v>31995.5</v>
      </c>
      <c r="G1064" s="17">
        <v>12.556167</v>
      </c>
    </row>
    <row r="1065" spans="1:7" hidden="1" x14ac:dyDescent="0.25">
      <c r="A1065" s="14" t="s">
        <v>1169</v>
      </c>
      <c r="B1065" s="14" t="s">
        <v>66</v>
      </c>
      <c r="C1065" s="14" t="s">
        <v>222</v>
      </c>
      <c r="D1065" s="15">
        <v>39534</v>
      </c>
      <c r="E1065" s="15">
        <v>653356</v>
      </c>
      <c r="F1065" s="16">
        <v>67996</v>
      </c>
      <c r="G1065" s="17">
        <v>10.40719</v>
      </c>
    </row>
    <row r="1066" spans="1:7" hidden="1" x14ac:dyDescent="0.25">
      <c r="A1066" s="14" t="s">
        <v>1170</v>
      </c>
      <c r="B1066" s="14" t="s">
        <v>66</v>
      </c>
      <c r="C1066" s="14" t="s">
        <v>222</v>
      </c>
      <c r="D1066" s="15">
        <v>32990</v>
      </c>
      <c r="E1066" s="15">
        <v>471490</v>
      </c>
      <c r="F1066" s="16">
        <v>53868.9</v>
      </c>
      <c r="G1066" s="17">
        <v>11.425248</v>
      </c>
    </row>
    <row r="1067" spans="1:7" hidden="1" x14ac:dyDescent="0.25">
      <c r="A1067" s="14" t="s">
        <v>1171</v>
      </c>
      <c r="B1067" s="14" t="s">
        <v>66</v>
      </c>
      <c r="C1067" s="14" t="s">
        <v>222</v>
      </c>
      <c r="D1067" s="15">
        <v>8696</v>
      </c>
      <c r="E1067" s="15">
        <v>146718</v>
      </c>
      <c r="F1067" s="16">
        <v>18137</v>
      </c>
      <c r="G1067" s="17">
        <v>12.36181</v>
      </c>
    </row>
    <row r="1068" spans="1:7" hidden="1" x14ac:dyDescent="0.25">
      <c r="A1068" s="14" t="s">
        <v>1172</v>
      </c>
      <c r="B1068" s="14" t="s">
        <v>66</v>
      </c>
      <c r="C1068" s="14" t="s">
        <v>222</v>
      </c>
      <c r="D1068" s="15">
        <v>24180</v>
      </c>
      <c r="E1068" s="15">
        <v>502783</v>
      </c>
      <c r="F1068" s="16">
        <v>55307</v>
      </c>
      <c r="G1068" s="17">
        <v>11.000173</v>
      </c>
    </row>
    <row r="1069" spans="1:7" hidden="1" x14ac:dyDescent="0.25">
      <c r="A1069" s="14" t="s">
        <v>1173</v>
      </c>
      <c r="B1069" s="14" t="s">
        <v>66</v>
      </c>
      <c r="C1069" s="14" t="s">
        <v>222</v>
      </c>
      <c r="D1069" s="15">
        <v>6197</v>
      </c>
      <c r="E1069" s="15">
        <v>101289</v>
      </c>
      <c r="F1069" s="16">
        <v>13708</v>
      </c>
      <c r="G1069" s="17">
        <v>13.533552999999999</v>
      </c>
    </row>
    <row r="1070" spans="1:7" hidden="1" x14ac:dyDescent="0.25">
      <c r="A1070" s="14" t="s">
        <v>1174</v>
      </c>
      <c r="B1070" s="14" t="s">
        <v>66</v>
      </c>
      <c r="C1070" s="14" t="s">
        <v>222</v>
      </c>
      <c r="D1070" s="15">
        <v>6075</v>
      </c>
      <c r="E1070" s="15">
        <v>100509</v>
      </c>
      <c r="F1070" s="16">
        <v>9203</v>
      </c>
      <c r="G1070" s="17">
        <v>9.1563940000000006</v>
      </c>
    </row>
    <row r="1071" spans="1:7" hidden="1" x14ac:dyDescent="0.25">
      <c r="A1071" s="14" t="s">
        <v>1175</v>
      </c>
      <c r="B1071" s="14" t="s">
        <v>66</v>
      </c>
      <c r="C1071" s="14" t="s">
        <v>222</v>
      </c>
      <c r="D1071" s="15">
        <v>15865</v>
      </c>
      <c r="E1071" s="15">
        <v>311544</v>
      </c>
      <c r="F1071" s="16">
        <v>33680</v>
      </c>
      <c r="G1071" s="17">
        <v>10.810672</v>
      </c>
    </row>
    <row r="1072" spans="1:7" hidden="1" x14ac:dyDescent="0.25">
      <c r="A1072" s="14" t="s">
        <v>1176</v>
      </c>
      <c r="B1072" s="14" t="s">
        <v>66</v>
      </c>
      <c r="C1072" s="14" t="s">
        <v>222</v>
      </c>
      <c r="D1072" s="15">
        <v>11075</v>
      </c>
      <c r="E1072" s="15">
        <v>134362</v>
      </c>
      <c r="F1072" s="16">
        <v>17371</v>
      </c>
      <c r="G1072" s="17">
        <v>12.928507</v>
      </c>
    </row>
    <row r="1073" spans="1:7" hidden="1" x14ac:dyDescent="0.25">
      <c r="A1073" s="14" t="s">
        <v>1177</v>
      </c>
      <c r="B1073" s="14" t="s">
        <v>66</v>
      </c>
      <c r="C1073" s="14" t="s">
        <v>222</v>
      </c>
      <c r="D1073" s="15">
        <v>41168</v>
      </c>
      <c r="E1073" s="15">
        <v>532950</v>
      </c>
      <c r="F1073" s="16">
        <v>57982</v>
      </c>
      <c r="G1073" s="17">
        <v>10.879445</v>
      </c>
    </row>
    <row r="1074" spans="1:7" hidden="1" x14ac:dyDescent="0.25">
      <c r="A1074" s="14" t="s">
        <v>355</v>
      </c>
      <c r="B1074" s="14" t="s">
        <v>66</v>
      </c>
      <c r="C1074" s="14" t="s">
        <v>333</v>
      </c>
      <c r="D1074" s="15">
        <v>2</v>
      </c>
      <c r="E1074" s="15">
        <v>18</v>
      </c>
      <c r="F1074" s="16">
        <v>2.5</v>
      </c>
      <c r="G1074" s="17">
        <v>13.888889000000001</v>
      </c>
    </row>
    <row r="1075" spans="1:7" hidden="1" x14ac:dyDescent="0.25">
      <c r="A1075" s="14" t="s">
        <v>1178</v>
      </c>
      <c r="B1075" s="14" t="s">
        <v>66</v>
      </c>
      <c r="C1075" s="14" t="s">
        <v>222</v>
      </c>
      <c r="D1075" s="15">
        <v>22527</v>
      </c>
      <c r="E1075" s="15">
        <v>370965</v>
      </c>
      <c r="F1075" s="16">
        <v>38002</v>
      </c>
      <c r="G1075" s="17">
        <v>10.244092999999999</v>
      </c>
    </row>
    <row r="1076" spans="1:7" hidden="1" x14ac:dyDescent="0.25">
      <c r="A1076" s="14" t="s">
        <v>1179</v>
      </c>
      <c r="B1076" s="14" t="s">
        <v>66</v>
      </c>
      <c r="C1076" s="14" t="s">
        <v>224</v>
      </c>
      <c r="D1076" s="15">
        <v>3058</v>
      </c>
      <c r="E1076" s="15">
        <v>78761</v>
      </c>
      <c r="F1076" s="16">
        <v>8746.9</v>
      </c>
      <c r="G1076" s="17">
        <v>11.105623</v>
      </c>
    </row>
    <row r="1077" spans="1:7" hidden="1" x14ac:dyDescent="0.25">
      <c r="A1077" s="14" t="s">
        <v>1180</v>
      </c>
      <c r="B1077" s="14" t="s">
        <v>66</v>
      </c>
      <c r="C1077" s="14" t="s">
        <v>222</v>
      </c>
      <c r="D1077" s="15">
        <v>6348</v>
      </c>
      <c r="E1077" s="15">
        <v>82453</v>
      </c>
      <c r="F1077" s="16">
        <v>13349</v>
      </c>
      <c r="G1077" s="17">
        <v>16.189829</v>
      </c>
    </row>
    <row r="1078" spans="1:7" hidden="1" x14ac:dyDescent="0.25">
      <c r="A1078" s="14" t="s">
        <v>1181</v>
      </c>
      <c r="B1078" s="14" t="s">
        <v>66</v>
      </c>
      <c r="C1078" s="14" t="s">
        <v>219</v>
      </c>
      <c r="D1078" s="15">
        <v>1215790</v>
      </c>
      <c r="E1078" s="15">
        <v>31597238</v>
      </c>
      <c r="F1078" s="16">
        <v>2944964.2</v>
      </c>
      <c r="G1078" s="17">
        <v>9.3203215999999998</v>
      </c>
    </row>
    <row r="1079" spans="1:7" hidden="1" x14ac:dyDescent="0.25">
      <c r="A1079" s="14" t="s">
        <v>679</v>
      </c>
      <c r="B1079" s="14" t="s">
        <v>66</v>
      </c>
      <c r="C1079" s="14" t="s">
        <v>222</v>
      </c>
      <c r="D1079" s="15">
        <v>9290</v>
      </c>
      <c r="E1079" s="15">
        <v>141692</v>
      </c>
      <c r="F1079" s="16">
        <v>22012</v>
      </c>
      <c r="G1079" s="17">
        <v>15.535104</v>
      </c>
    </row>
    <row r="1080" spans="1:7" hidden="1" x14ac:dyDescent="0.25">
      <c r="A1080" s="14" t="s">
        <v>1182</v>
      </c>
      <c r="B1080" s="14" t="s">
        <v>66</v>
      </c>
      <c r="C1080" s="14" t="s">
        <v>222</v>
      </c>
      <c r="D1080" s="15">
        <v>18455</v>
      </c>
      <c r="E1080" s="15">
        <v>342116</v>
      </c>
      <c r="F1080" s="16">
        <v>28082</v>
      </c>
      <c r="G1080" s="17">
        <v>8.2083270000000006</v>
      </c>
    </row>
    <row r="1081" spans="1:7" hidden="1" x14ac:dyDescent="0.25">
      <c r="A1081" s="14" t="s">
        <v>1183</v>
      </c>
      <c r="B1081" s="14" t="s">
        <v>66</v>
      </c>
      <c r="C1081" s="14" t="s">
        <v>222</v>
      </c>
      <c r="D1081" s="15">
        <v>13908</v>
      </c>
      <c r="E1081" s="15">
        <v>241760</v>
      </c>
      <c r="F1081" s="16">
        <v>26336</v>
      </c>
      <c r="G1081" s="17">
        <v>10.893447999999999</v>
      </c>
    </row>
    <row r="1082" spans="1:7" hidden="1" x14ac:dyDescent="0.25">
      <c r="A1082" s="14" t="s">
        <v>1184</v>
      </c>
      <c r="B1082" s="14" t="s">
        <v>66</v>
      </c>
      <c r="C1082" s="14" t="s">
        <v>222</v>
      </c>
      <c r="D1082" s="15">
        <v>43837</v>
      </c>
      <c r="E1082" s="15">
        <v>705081</v>
      </c>
      <c r="F1082" s="16">
        <v>87461</v>
      </c>
      <c r="G1082" s="17">
        <v>12.404389999999999</v>
      </c>
    </row>
    <row r="1083" spans="1:7" hidden="1" x14ac:dyDescent="0.25">
      <c r="A1083" s="14" t="s">
        <v>1185</v>
      </c>
      <c r="B1083" s="14" t="s">
        <v>63</v>
      </c>
      <c r="C1083" s="14" t="s">
        <v>222</v>
      </c>
      <c r="D1083" s="15">
        <v>48243</v>
      </c>
      <c r="E1083" s="15">
        <v>1022634</v>
      </c>
      <c r="F1083" s="16">
        <v>114457</v>
      </c>
      <c r="G1083" s="17">
        <v>11.192372000000001</v>
      </c>
    </row>
    <row r="1084" spans="1:7" hidden="1" x14ac:dyDescent="0.25">
      <c r="A1084" s="14" t="s">
        <v>1186</v>
      </c>
      <c r="B1084" s="14" t="s">
        <v>63</v>
      </c>
      <c r="C1084" s="14" t="s">
        <v>222</v>
      </c>
      <c r="D1084" s="15">
        <v>18775</v>
      </c>
      <c r="E1084" s="15">
        <v>585887</v>
      </c>
      <c r="F1084" s="16">
        <v>55375</v>
      </c>
      <c r="G1084" s="17">
        <v>9.4514812999999993</v>
      </c>
    </row>
    <row r="1085" spans="1:7" hidden="1" x14ac:dyDescent="0.25">
      <c r="A1085" s="14" t="s">
        <v>1187</v>
      </c>
      <c r="B1085" s="14" t="s">
        <v>63</v>
      </c>
      <c r="C1085" s="14" t="s">
        <v>224</v>
      </c>
      <c r="D1085" s="15">
        <v>4644</v>
      </c>
      <c r="E1085" s="15">
        <v>116801</v>
      </c>
      <c r="F1085" s="16">
        <v>10985</v>
      </c>
      <c r="G1085" s="17">
        <v>9.4048852000000007</v>
      </c>
    </row>
    <row r="1086" spans="1:7" hidden="1" x14ac:dyDescent="0.25">
      <c r="A1086" s="14" t="s">
        <v>1188</v>
      </c>
      <c r="B1086" s="14" t="s">
        <v>63</v>
      </c>
      <c r="C1086" s="14" t="s">
        <v>222</v>
      </c>
      <c r="D1086" s="15">
        <v>36382</v>
      </c>
      <c r="E1086" s="15">
        <v>826255</v>
      </c>
      <c r="F1086" s="16">
        <v>86221</v>
      </c>
      <c r="G1086" s="17">
        <v>10.435155999999999</v>
      </c>
    </row>
    <row r="1087" spans="1:7" hidden="1" x14ac:dyDescent="0.25">
      <c r="A1087" s="14" t="s">
        <v>1189</v>
      </c>
      <c r="B1087" s="14" t="s">
        <v>63</v>
      </c>
      <c r="C1087" s="14" t="s">
        <v>224</v>
      </c>
      <c r="D1087" s="15">
        <v>3258</v>
      </c>
      <c r="E1087" s="15">
        <v>198442</v>
      </c>
      <c r="F1087" s="16">
        <v>14649</v>
      </c>
      <c r="G1087" s="17">
        <v>7.3820058</v>
      </c>
    </row>
    <row r="1088" spans="1:7" hidden="1" x14ac:dyDescent="0.25">
      <c r="A1088" s="14" t="s">
        <v>1190</v>
      </c>
      <c r="B1088" s="14" t="s">
        <v>63</v>
      </c>
      <c r="C1088" s="14" t="s">
        <v>224</v>
      </c>
      <c r="D1088" s="15">
        <v>4010</v>
      </c>
      <c r="E1088" s="15">
        <v>133137</v>
      </c>
      <c r="F1088" s="16">
        <v>13311</v>
      </c>
      <c r="G1088" s="17">
        <v>9.9979720000000007</v>
      </c>
    </row>
    <row r="1089" spans="1:7" hidden="1" x14ac:dyDescent="0.25">
      <c r="A1089" s="14" t="s">
        <v>1191</v>
      </c>
      <c r="B1089" s="14" t="s">
        <v>63</v>
      </c>
      <c r="C1089" s="14" t="s">
        <v>224</v>
      </c>
      <c r="D1089" s="15">
        <v>12918</v>
      </c>
      <c r="E1089" s="15">
        <v>366365</v>
      </c>
      <c r="F1089" s="16">
        <v>36735</v>
      </c>
      <c r="G1089" s="17">
        <v>10.026885999999999</v>
      </c>
    </row>
    <row r="1090" spans="1:7" hidden="1" x14ac:dyDescent="0.25">
      <c r="A1090" s="14" t="s">
        <v>1192</v>
      </c>
      <c r="B1090" s="14" t="s">
        <v>63</v>
      </c>
      <c r="C1090" s="14" t="s">
        <v>224</v>
      </c>
      <c r="D1090" s="15">
        <v>11623</v>
      </c>
      <c r="E1090" s="15">
        <v>216470</v>
      </c>
      <c r="F1090" s="16">
        <v>24832</v>
      </c>
      <c r="G1090" s="17">
        <v>11.471336000000001</v>
      </c>
    </row>
    <row r="1091" spans="1:7" hidden="1" x14ac:dyDescent="0.25">
      <c r="A1091" s="14" t="s">
        <v>1193</v>
      </c>
      <c r="B1091" s="14" t="s">
        <v>63</v>
      </c>
      <c r="C1091" s="14" t="s">
        <v>224</v>
      </c>
      <c r="D1091" s="15">
        <v>1205</v>
      </c>
      <c r="E1091" s="15">
        <v>24542</v>
      </c>
      <c r="F1091" s="16">
        <v>2868</v>
      </c>
      <c r="G1091" s="17">
        <v>11.686089000000001</v>
      </c>
    </row>
    <row r="1092" spans="1:7" hidden="1" x14ac:dyDescent="0.25">
      <c r="A1092" s="14" t="s">
        <v>1194</v>
      </c>
      <c r="B1092" s="14" t="s">
        <v>63</v>
      </c>
      <c r="C1092" s="14" t="s">
        <v>224</v>
      </c>
      <c r="D1092" s="15">
        <v>10710</v>
      </c>
      <c r="E1092" s="15">
        <v>314409</v>
      </c>
      <c r="F1092" s="16">
        <v>29533</v>
      </c>
      <c r="G1092" s="17">
        <v>9.3931789000000006</v>
      </c>
    </row>
    <row r="1093" spans="1:7" hidden="1" x14ac:dyDescent="0.25">
      <c r="A1093" s="14" t="s">
        <v>1195</v>
      </c>
      <c r="B1093" s="14" t="s">
        <v>63</v>
      </c>
      <c r="C1093" s="14" t="s">
        <v>224</v>
      </c>
      <c r="D1093" s="15">
        <v>5253</v>
      </c>
      <c r="E1093" s="15">
        <v>88242</v>
      </c>
      <c r="F1093" s="16">
        <v>10187</v>
      </c>
      <c r="G1093" s="17">
        <v>11.544389000000001</v>
      </c>
    </row>
    <row r="1094" spans="1:7" hidden="1" x14ac:dyDescent="0.25">
      <c r="A1094" s="14" t="s">
        <v>1196</v>
      </c>
      <c r="B1094" s="14" t="s">
        <v>63</v>
      </c>
      <c r="C1094" s="14" t="s">
        <v>224</v>
      </c>
      <c r="D1094" s="15">
        <v>9472</v>
      </c>
      <c r="E1094" s="15">
        <v>221125</v>
      </c>
      <c r="F1094" s="16">
        <v>23233</v>
      </c>
      <c r="G1094" s="17">
        <v>10.506727</v>
      </c>
    </row>
    <row r="1095" spans="1:7" hidden="1" x14ac:dyDescent="0.25">
      <c r="A1095" s="14" t="s">
        <v>1197</v>
      </c>
      <c r="B1095" s="14" t="s">
        <v>63</v>
      </c>
      <c r="C1095" s="14" t="s">
        <v>224</v>
      </c>
      <c r="D1095" s="15">
        <v>3848</v>
      </c>
      <c r="E1095" s="15">
        <v>118893</v>
      </c>
      <c r="F1095" s="16">
        <v>11802</v>
      </c>
      <c r="G1095" s="17">
        <v>9.9265726000000001</v>
      </c>
    </row>
    <row r="1096" spans="1:7" hidden="1" x14ac:dyDescent="0.25">
      <c r="A1096" s="14" t="s">
        <v>1198</v>
      </c>
      <c r="B1096" s="14" t="s">
        <v>63</v>
      </c>
      <c r="C1096" s="14" t="s">
        <v>224</v>
      </c>
      <c r="D1096" s="15">
        <v>13545</v>
      </c>
      <c r="E1096" s="15">
        <v>418536</v>
      </c>
      <c r="F1096" s="16">
        <v>39929</v>
      </c>
      <c r="G1096" s="17">
        <v>9.5401589999999992</v>
      </c>
    </row>
    <row r="1097" spans="1:7" hidden="1" x14ac:dyDescent="0.25">
      <c r="A1097" s="14" t="s">
        <v>1199</v>
      </c>
      <c r="B1097" s="14" t="s">
        <v>63</v>
      </c>
      <c r="C1097" s="14" t="s">
        <v>224</v>
      </c>
      <c r="D1097" s="15">
        <v>15408</v>
      </c>
      <c r="E1097" s="15">
        <v>617758</v>
      </c>
      <c r="F1097" s="16">
        <v>53025</v>
      </c>
      <c r="G1097" s="17">
        <v>8.5834582000000008</v>
      </c>
    </row>
    <row r="1098" spans="1:7" hidden="1" x14ac:dyDescent="0.25">
      <c r="A1098" s="14" t="s">
        <v>1200</v>
      </c>
      <c r="B1098" s="14" t="s">
        <v>63</v>
      </c>
      <c r="C1098" s="14" t="s">
        <v>224</v>
      </c>
      <c r="D1098" s="15">
        <v>2014</v>
      </c>
      <c r="E1098" s="15">
        <v>66356</v>
      </c>
      <c r="F1098" s="16">
        <v>5216</v>
      </c>
      <c r="G1098" s="17">
        <v>7.8606305000000001</v>
      </c>
    </row>
    <row r="1099" spans="1:7" hidden="1" x14ac:dyDescent="0.25">
      <c r="A1099" s="14" t="s">
        <v>1201</v>
      </c>
      <c r="B1099" s="14" t="s">
        <v>63</v>
      </c>
      <c r="C1099" s="14" t="s">
        <v>224</v>
      </c>
      <c r="D1099" s="15">
        <v>3894</v>
      </c>
      <c r="E1099" s="15">
        <v>78537</v>
      </c>
      <c r="F1099" s="16">
        <v>9368</v>
      </c>
      <c r="G1099" s="17">
        <v>11.928136</v>
      </c>
    </row>
    <row r="1100" spans="1:7" hidden="1" x14ac:dyDescent="0.25">
      <c r="A1100" s="14" t="s">
        <v>1202</v>
      </c>
      <c r="B1100" s="14" t="s">
        <v>63</v>
      </c>
      <c r="C1100" s="14" t="s">
        <v>224</v>
      </c>
      <c r="D1100" s="15">
        <v>6704</v>
      </c>
      <c r="E1100" s="15">
        <v>142760</v>
      </c>
      <c r="F1100" s="16">
        <v>14944</v>
      </c>
      <c r="G1100" s="17">
        <v>10.467917999999999</v>
      </c>
    </row>
    <row r="1101" spans="1:7" hidden="1" x14ac:dyDescent="0.25">
      <c r="A1101" s="14" t="s">
        <v>1203</v>
      </c>
      <c r="B1101" s="14" t="s">
        <v>63</v>
      </c>
      <c r="C1101" s="14" t="s">
        <v>222</v>
      </c>
      <c r="D1101" s="15">
        <v>8005</v>
      </c>
      <c r="E1101" s="15">
        <v>161652</v>
      </c>
      <c r="F1101" s="16">
        <v>18027</v>
      </c>
      <c r="G1101" s="17">
        <v>11.151733</v>
      </c>
    </row>
    <row r="1102" spans="1:7" hidden="1" x14ac:dyDescent="0.25">
      <c r="A1102" s="14" t="s">
        <v>1204</v>
      </c>
      <c r="B1102" s="14" t="s">
        <v>63</v>
      </c>
      <c r="C1102" s="14" t="s">
        <v>222</v>
      </c>
      <c r="D1102" s="15">
        <v>81831</v>
      </c>
      <c r="E1102" s="15">
        <v>1678305</v>
      </c>
      <c r="F1102" s="16">
        <v>181382</v>
      </c>
      <c r="G1102" s="17">
        <v>10.807452</v>
      </c>
    </row>
    <row r="1103" spans="1:7" hidden="1" x14ac:dyDescent="0.25">
      <c r="A1103" s="14" t="s">
        <v>1205</v>
      </c>
      <c r="B1103" s="14" t="s">
        <v>63</v>
      </c>
      <c r="C1103" s="14" t="s">
        <v>222</v>
      </c>
      <c r="D1103" s="15">
        <v>28111</v>
      </c>
      <c r="E1103" s="15">
        <v>479049</v>
      </c>
      <c r="F1103" s="16">
        <v>56848.7</v>
      </c>
      <c r="G1103" s="17">
        <v>11.866991000000001</v>
      </c>
    </row>
    <row r="1104" spans="1:7" hidden="1" x14ac:dyDescent="0.25">
      <c r="A1104" s="14" t="s">
        <v>1206</v>
      </c>
      <c r="B1104" s="14" t="s">
        <v>63</v>
      </c>
      <c r="C1104" s="14" t="s">
        <v>222</v>
      </c>
      <c r="D1104" s="15">
        <v>38905</v>
      </c>
      <c r="E1104" s="15">
        <v>800120</v>
      </c>
      <c r="F1104" s="16">
        <v>89072.4</v>
      </c>
      <c r="G1104" s="17">
        <v>11.132379999999999</v>
      </c>
    </row>
    <row r="1105" spans="1:7" hidden="1" x14ac:dyDescent="0.25">
      <c r="A1105" s="14" t="s">
        <v>1207</v>
      </c>
      <c r="B1105" s="14" t="s">
        <v>63</v>
      </c>
      <c r="C1105" s="14" t="s">
        <v>222</v>
      </c>
      <c r="D1105" s="15">
        <v>12804</v>
      </c>
      <c r="E1105" s="15">
        <v>219214</v>
      </c>
      <c r="F1105" s="16">
        <v>27286</v>
      </c>
      <c r="G1105" s="17">
        <v>12.447198</v>
      </c>
    </row>
    <row r="1106" spans="1:7" hidden="1" x14ac:dyDescent="0.25">
      <c r="A1106" s="14" t="s">
        <v>1208</v>
      </c>
      <c r="B1106" s="14" t="s">
        <v>63</v>
      </c>
      <c r="C1106" s="14" t="s">
        <v>219</v>
      </c>
      <c r="D1106" s="15">
        <v>449068</v>
      </c>
      <c r="E1106" s="15">
        <v>13047701</v>
      </c>
      <c r="F1106" s="16">
        <v>1124695.3</v>
      </c>
      <c r="G1106" s="17">
        <v>8.6198733000000001</v>
      </c>
    </row>
    <row r="1107" spans="1:7" hidden="1" x14ac:dyDescent="0.25">
      <c r="A1107" s="14" t="s">
        <v>1209</v>
      </c>
      <c r="B1107" s="14" t="s">
        <v>63</v>
      </c>
      <c r="C1107" s="14" t="s">
        <v>224</v>
      </c>
      <c r="D1107" s="15">
        <v>9300</v>
      </c>
      <c r="E1107" s="15">
        <v>266436</v>
      </c>
      <c r="F1107" s="16">
        <v>26320</v>
      </c>
      <c r="G1107" s="17">
        <v>9.8785448999999996</v>
      </c>
    </row>
    <row r="1108" spans="1:7" hidden="1" x14ac:dyDescent="0.25">
      <c r="A1108" s="14" t="s">
        <v>1210</v>
      </c>
      <c r="B1108" s="14" t="s">
        <v>63</v>
      </c>
      <c r="C1108" s="14" t="s">
        <v>224</v>
      </c>
      <c r="D1108" s="15">
        <v>3471</v>
      </c>
      <c r="E1108" s="15">
        <v>119949</v>
      </c>
      <c r="F1108" s="16">
        <v>11075</v>
      </c>
      <c r="G1108" s="17">
        <v>9.2330907</v>
      </c>
    </row>
    <row r="1109" spans="1:7" hidden="1" x14ac:dyDescent="0.25">
      <c r="A1109" s="14" t="s">
        <v>1211</v>
      </c>
      <c r="B1109" s="14" t="s">
        <v>63</v>
      </c>
      <c r="C1109" s="14" t="s">
        <v>222</v>
      </c>
      <c r="D1109" s="15">
        <v>31654</v>
      </c>
      <c r="E1109" s="15">
        <v>606272</v>
      </c>
      <c r="F1109" s="16">
        <v>69040</v>
      </c>
      <c r="G1109" s="17">
        <v>11.387627999999999</v>
      </c>
    </row>
    <row r="1110" spans="1:7" hidden="1" x14ac:dyDescent="0.25">
      <c r="A1110" s="14" t="s">
        <v>1212</v>
      </c>
      <c r="B1110" s="14" t="s">
        <v>63</v>
      </c>
      <c r="C1110" s="14" t="s">
        <v>219</v>
      </c>
      <c r="D1110" s="15">
        <v>187594</v>
      </c>
      <c r="E1110" s="15">
        <v>9587826</v>
      </c>
      <c r="F1110" s="16">
        <v>871064</v>
      </c>
      <c r="G1110" s="17">
        <v>9.0851044000000005</v>
      </c>
    </row>
    <row r="1111" spans="1:7" hidden="1" x14ac:dyDescent="0.25">
      <c r="A1111" s="14" t="s">
        <v>1213</v>
      </c>
      <c r="B1111" s="14" t="s">
        <v>63</v>
      </c>
      <c r="C1111" s="14" t="s">
        <v>222</v>
      </c>
      <c r="D1111" s="15">
        <v>11218</v>
      </c>
      <c r="E1111" s="15">
        <v>196072</v>
      </c>
      <c r="F1111" s="16">
        <v>22387</v>
      </c>
      <c r="G1111" s="17">
        <v>11.417745</v>
      </c>
    </row>
    <row r="1112" spans="1:7" hidden="1" x14ac:dyDescent="0.25">
      <c r="A1112" s="14" t="s">
        <v>1214</v>
      </c>
      <c r="B1112" s="14" t="s">
        <v>63</v>
      </c>
      <c r="C1112" s="14" t="s">
        <v>222</v>
      </c>
      <c r="D1112" s="15">
        <v>15853</v>
      </c>
      <c r="E1112" s="15">
        <v>308826</v>
      </c>
      <c r="F1112" s="16">
        <v>34848</v>
      </c>
      <c r="G1112" s="17">
        <v>11.284024</v>
      </c>
    </row>
    <row r="1113" spans="1:7" hidden="1" x14ac:dyDescent="0.25">
      <c r="A1113" s="14" t="s">
        <v>1215</v>
      </c>
      <c r="B1113" s="14" t="s">
        <v>63</v>
      </c>
      <c r="C1113" s="14" t="s">
        <v>222</v>
      </c>
      <c r="D1113" s="15">
        <v>25846</v>
      </c>
      <c r="E1113" s="15">
        <v>622408</v>
      </c>
      <c r="F1113" s="16">
        <v>65024</v>
      </c>
      <c r="G1113" s="17">
        <v>10.447165999999999</v>
      </c>
    </row>
    <row r="1114" spans="1:7" hidden="1" x14ac:dyDescent="0.25">
      <c r="A1114" s="14" t="s">
        <v>1216</v>
      </c>
      <c r="B1114" s="14" t="s">
        <v>63</v>
      </c>
      <c r="C1114" s="14" t="s">
        <v>222</v>
      </c>
      <c r="D1114" s="15">
        <v>30976</v>
      </c>
      <c r="E1114" s="15">
        <v>1002089</v>
      </c>
      <c r="F1114" s="16">
        <v>98946</v>
      </c>
      <c r="G1114" s="17">
        <v>9.8739732999999994</v>
      </c>
    </row>
    <row r="1115" spans="1:7" hidden="1" x14ac:dyDescent="0.25">
      <c r="A1115" s="14" t="s">
        <v>1217</v>
      </c>
      <c r="B1115" s="14" t="s">
        <v>63</v>
      </c>
      <c r="C1115" s="14" t="s">
        <v>222</v>
      </c>
      <c r="D1115" s="15">
        <v>49167</v>
      </c>
      <c r="E1115" s="15">
        <v>992822</v>
      </c>
      <c r="F1115" s="16">
        <v>118463.9</v>
      </c>
      <c r="G1115" s="17">
        <v>11.932038</v>
      </c>
    </row>
    <row r="1116" spans="1:7" hidden="1" x14ac:dyDescent="0.25">
      <c r="A1116" s="14" t="s">
        <v>1218</v>
      </c>
      <c r="B1116" s="14" t="s">
        <v>63</v>
      </c>
      <c r="C1116" s="14" t="s">
        <v>222</v>
      </c>
      <c r="D1116" s="15">
        <v>19150</v>
      </c>
      <c r="E1116" s="15">
        <v>407120</v>
      </c>
      <c r="F1116" s="16">
        <v>45651</v>
      </c>
      <c r="G1116" s="17">
        <v>11.213156</v>
      </c>
    </row>
    <row r="1117" spans="1:7" hidden="1" x14ac:dyDescent="0.25">
      <c r="A1117" s="14" t="s">
        <v>1219</v>
      </c>
      <c r="B1117" s="14" t="s">
        <v>63</v>
      </c>
      <c r="C1117" s="14" t="s">
        <v>222</v>
      </c>
      <c r="D1117" s="15">
        <v>13810</v>
      </c>
      <c r="E1117" s="15">
        <v>340510</v>
      </c>
      <c r="F1117" s="16">
        <v>31986</v>
      </c>
      <c r="G1117" s="17">
        <v>9.3935566999999995</v>
      </c>
    </row>
    <row r="1118" spans="1:7" hidden="1" x14ac:dyDescent="0.25">
      <c r="A1118" s="14" t="s">
        <v>1220</v>
      </c>
      <c r="B1118" s="14" t="s">
        <v>63</v>
      </c>
      <c r="C1118" s="14" t="s">
        <v>224</v>
      </c>
      <c r="D1118" s="15">
        <v>5189</v>
      </c>
      <c r="E1118" s="15">
        <v>99552</v>
      </c>
      <c r="F1118" s="16">
        <v>10289.4</v>
      </c>
      <c r="G1118" s="17">
        <v>10.335704</v>
      </c>
    </row>
    <row r="1119" spans="1:7" hidden="1" x14ac:dyDescent="0.25">
      <c r="A1119" s="14" t="s">
        <v>286</v>
      </c>
      <c r="B1119" s="14" t="s">
        <v>63</v>
      </c>
      <c r="C1119" s="14" t="s">
        <v>222</v>
      </c>
      <c r="D1119" s="15">
        <v>73524</v>
      </c>
      <c r="E1119" s="15">
        <v>1304937</v>
      </c>
      <c r="F1119" s="16">
        <v>143649.9</v>
      </c>
      <c r="G1119" s="17">
        <v>11.008187</v>
      </c>
    </row>
    <row r="1120" spans="1:7" hidden="1" x14ac:dyDescent="0.25">
      <c r="A1120" s="14" t="s">
        <v>1221</v>
      </c>
      <c r="B1120" s="14" t="s">
        <v>63</v>
      </c>
      <c r="C1120" s="14" t="s">
        <v>222</v>
      </c>
      <c r="D1120" s="15">
        <v>67277</v>
      </c>
      <c r="E1120" s="15">
        <v>1844950</v>
      </c>
      <c r="F1120" s="16">
        <v>189808</v>
      </c>
      <c r="G1120" s="17">
        <v>10.287974999999999</v>
      </c>
    </row>
    <row r="1121" spans="1:7" hidden="1" x14ac:dyDescent="0.25">
      <c r="A1121" s="14" t="s">
        <v>1222</v>
      </c>
      <c r="B1121" s="14" t="s">
        <v>63</v>
      </c>
      <c r="C1121" s="14" t="s">
        <v>222</v>
      </c>
      <c r="D1121" s="15">
        <v>25430</v>
      </c>
      <c r="E1121" s="15">
        <v>455587</v>
      </c>
      <c r="F1121" s="16">
        <v>52524.1</v>
      </c>
      <c r="G1121" s="17">
        <v>11.528885000000001</v>
      </c>
    </row>
    <row r="1122" spans="1:7" hidden="1" x14ac:dyDescent="0.25">
      <c r="A1122" s="14" t="s">
        <v>1223</v>
      </c>
      <c r="B1122" s="14" t="s">
        <v>63</v>
      </c>
      <c r="C1122" s="14" t="s">
        <v>222</v>
      </c>
      <c r="D1122" s="15">
        <v>27564</v>
      </c>
      <c r="E1122" s="15">
        <v>636926</v>
      </c>
      <c r="F1122" s="16">
        <v>68951</v>
      </c>
      <c r="G1122" s="17">
        <v>10.82559</v>
      </c>
    </row>
    <row r="1123" spans="1:7" hidden="1" x14ac:dyDescent="0.25">
      <c r="A1123" s="14" t="s">
        <v>291</v>
      </c>
      <c r="B1123" s="14" t="s">
        <v>63</v>
      </c>
      <c r="C1123" s="14" t="s">
        <v>292</v>
      </c>
      <c r="D1123" s="15">
        <v>8</v>
      </c>
      <c r="E1123" s="15">
        <v>4515094</v>
      </c>
      <c r="F1123" s="16">
        <v>166244</v>
      </c>
      <c r="G1123" s="17">
        <v>3.6819609999999998</v>
      </c>
    </row>
    <row r="1124" spans="1:7" hidden="1" x14ac:dyDescent="0.25">
      <c r="A1124" s="14" t="s">
        <v>1224</v>
      </c>
      <c r="B1124" s="14" t="s">
        <v>63</v>
      </c>
      <c r="C1124" s="14" t="s">
        <v>222</v>
      </c>
      <c r="D1124" s="15">
        <v>13642</v>
      </c>
      <c r="E1124" s="15">
        <v>317267</v>
      </c>
      <c r="F1124" s="16">
        <v>33556</v>
      </c>
      <c r="G1124" s="17">
        <v>10.576580999999999</v>
      </c>
    </row>
    <row r="1125" spans="1:7" hidden="1" x14ac:dyDescent="0.25">
      <c r="A1125" s="14" t="s">
        <v>1225</v>
      </c>
      <c r="B1125" s="14" t="s">
        <v>63</v>
      </c>
      <c r="C1125" s="14" t="s">
        <v>222</v>
      </c>
      <c r="D1125" s="15">
        <v>13412</v>
      </c>
      <c r="E1125" s="15">
        <v>266131</v>
      </c>
      <c r="F1125" s="16">
        <v>28990</v>
      </c>
      <c r="G1125" s="17">
        <v>10.893132</v>
      </c>
    </row>
    <row r="1126" spans="1:7" hidden="1" x14ac:dyDescent="0.25">
      <c r="A1126" s="14" t="s">
        <v>1226</v>
      </c>
      <c r="B1126" s="14" t="s">
        <v>63</v>
      </c>
      <c r="C1126" s="14" t="s">
        <v>222</v>
      </c>
      <c r="D1126" s="15">
        <v>43474</v>
      </c>
      <c r="E1126" s="15">
        <v>1074141</v>
      </c>
      <c r="F1126" s="16">
        <v>108851</v>
      </c>
      <c r="G1126" s="17">
        <v>10.133772</v>
      </c>
    </row>
    <row r="1127" spans="1:7" hidden="1" x14ac:dyDescent="0.25">
      <c r="A1127" s="14" t="s">
        <v>1227</v>
      </c>
      <c r="B1127" s="14" t="s">
        <v>63</v>
      </c>
      <c r="C1127" s="14" t="s">
        <v>222</v>
      </c>
      <c r="D1127" s="15">
        <v>12460</v>
      </c>
      <c r="E1127" s="15">
        <v>193591</v>
      </c>
      <c r="F1127" s="16">
        <v>29124.9</v>
      </c>
      <c r="G1127" s="17">
        <v>15.044553000000001</v>
      </c>
    </row>
    <row r="1128" spans="1:7" hidden="1" x14ac:dyDescent="0.25">
      <c r="A1128" s="14" t="s">
        <v>1228</v>
      </c>
      <c r="B1128" s="14" t="s">
        <v>63</v>
      </c>
      <c r="C1128" s="14" t="s">
        <v>222</v>
      </c>
      <c r="D1128" s="15">
        <v>10419</v>
      </c>
      <c r="E1128" s="15">
        <v>545586</v>
      </c>
      <c r="F1128" s="16">
        <v>48573</v>
      </c>
      <c r="G1128" s="17">
        <v>8.9029044000000006</v>
      </c>
    </row>
    <row r="1129" spans="1:7" hidden="1" x14ac:dyDescent="0.25">
      <c r="A1129" s="14" t="s">
        <v>683</v>
      </c>
      <c r="B1129" s="14" t="s">
        <v>69</v>
      </c>
      <c r="C1129" s="14" t="s">
        <v>219</v>
      </c>
      <c r="D1129" s="15">
        <v>36</v>
      </c>
      <c r="E1129" s="15">
        <v>956</v>
      </c>
      <c r="F1129" s="16">
        <v>87.9</v>
      </c>
      <c r="G1129" s="17">
        <v>9.1945607000000003</v>
      </c>
    </row>
    <row r="1130" spans="1:7" hidden="1" x14ac:dyDescent="0.25">
      <c r="A1130" s="14" t="s">
        <v>1229</v>
      </c>
      <c r="B1130" s="14" t="s">
        <v>69</v>
      </c>
      <c r="C1130" s="14" t="s">
        <v>222</v>
      </c>
      <c r="D1130" s="15">
        <v>5676</v>
      </c>
      <c r="E1130" s="15">
        <v>59887</v>
      </c>
      <c r="F1130" s="16">
        <v>7821.9</v>
      </c>
      <c r="G1130" s="17">
        <v>13.061097999999999</v>
      </c>
    </row>
    <row r="1131" spans="1:7" hidden="1" x14ac:dyDescent="0.25">
      <c r="A1131" s="14" t="s">
        <v>1230</v>
      </c>
      <c r="B1131" s="14" t="s">
        <v>69</v>
      </c>
      <c r="C1131" s="14" t="s">
        <v>222</v>
      </c>
      <c r="D1131" s="15">
        <v>3671</v>
      </c>
      <c r="E1131" s="15">
        <v>60705</v>
      </c>
      <c r="F1131" s="16">
        <v>7088.4</v>
      </c>
      <c r="G1131" s="17">
        <v>11.676798</v>
      </c>
    </row>
    <row r="1132" spans="1:7" hidden="1" x14ac:dyDescent="0.25">
      <c r="A1132" s="14" t="s">
        <v>1231</v>
      </c>
      <c r="B1132" s="14" t="s">
        <v>69</v>
      </c>
      <c r="C1132" s="14" t="s">
        <v>222</v>
      </c>
      <c r="D1132" s="15">
        <v>73</v>
      </c>
      <c r="E1132" s="15">
        <v>19657</v>
      </c>
      <c r="F1132" s="16">
        <v>2301</v>
      </c>
      <c r="G1132" s="17">
        <v>11.705754000000001</v>
      </c>
    </row>
    <row r="1133" spans="1:7" hidden="1" x14ac:dyDescent="0.25">
      <c r="A1133" s="14" t="s">
        <v>1232</v>
      </c>
      <c r="B1133" s="14" t="s">
        <v>69</v>
      </c>
      <c r="C1133" s="14" t="s">
        <v>219</v>
      </c>
      <c r="D1133" s="15">
        <v>42</v>
      </c>
      <c r="E1133" s="15">
        <v>114568</v>
      </c>
      <c r="F1133" s="16">
        <v>8042.7</v>
      </c>
      <c r="G1133" s="17">
        <v>7.0200230000000001</v>
      </c>
    </row>
    <row r="1134" spans="1:7" hidden="1" x14ac:dyDescent="0.25">
      <c r="A1134" s="14" t="s">
        <v>688</v>
      </c>
      <c r="B1134" s="14" t="s">
        <v>69</v>
      </c>
      <c r="C1134" s="14" t="s">
        <v>222</v>
      </c>
      <c r="D1134" s="15">
        <v>1954</v>
      </c>
      <c r="E1134" s="15">
        <v>49446</v>
      </c>
      <c r="F1134" s="16">
        <v>4465</v>
      </c>
      <c r="G1134" s="17">
        <v>9.0300530000000006</v>
      </c>
    </row>
    <row r="1135" spans="1:7" hidden="1" x14ac:dyDescent="0.25">
      <c r="A1135" s="14" t="s">
        <v>1233</v>
      </c>
      <c r="B1135" s="14" t="s">
        <v>69</v>
      </c>
      <c r="C1135" s="14" t="s">
        <v>222</v>
      </c>
      <c r="D1135" s="15">
        <v>6431</v>
      </c>
      <c r="E1135" s="15">
        <v>226733</v>
      </c>
      <c r="F1135" s="16">
        <v>22617</v>
      </c>
      <c r="G1135" s="17">
        <v>9.9751689999999993</v>
      </c>
    </row>
    <row r="1136" spans="1:7" hidden="1" x14ac:dyDescent="0.25">
      <c r="A1136" s="14" t="s">
        <v>1234</v>
      </c>
      <c r="B1136" s="14" t="s">
        <v>69</v>
      </c>
      <c r="C1136" s="14" t="s">
        <v>222</v>
      </c>
      <c r="D1136" s="15">
        <v>65745</v>
      </c>
      <c r="E1136" s="15">
        <v>1494682</v>
      </c>
      <c r="F1136" s="16">
        <v>118316.4</v>
      </c>
      <c r="G1136" s="17">
        <v>7.9158242000000003</v>
      </c>
    </row>
    <row r="1137" spans="1:7" hidden="1" x14ac:dyDescent="0.25">
      <c r="A1137" s="14" t="s">
        <v>1235</v>
      </c>
      <c r="B1137" s="14" t="s">
        <v>69</v>
      </c>
      <c r="C1137" s="14" t="s">
        <v>222</v>
      </c>
      <c r="D1137" s="15">
        <v>7765</v>
      </c>
      <c r="E1137" s="15">
        <v>173725</v>
      </c>
      <c r="F1137" s="16">
        <v>15908.6</v>
      </c>
      <c r="G1137" s="17">
        <v>9.1573463999999998</v>
      </c>
    </row>
    <row r="1138" spans="1:7" hidden="1" x14ac:dyDescent="0.25">
      <c r="A1138" s="14" t="s">
        <v>1236</v>
      </c>
      <c r="B1138" s="14" t="s">
        <v>69</v>
      </c>
      <c r="C1138" s="14" t="s">
        <v>222</v>
      </c>
      <c r="D1138" s="15">
        <v>14</v>
      </c>
      <c r="E1138" s="15">
        <v>137</v>
      </c>
      <c r="F1138" s="16">
        <v>16</v>
      </c>
      <c r="G1138" s="17">
        <v>11.678832</v>
      </c>
    </row>
    <row r="1139" spans="1:7" hidden="1" x14ac:dyDescent="0.25">
      <c r="A1139" s="14" t="s">
        <v>1237</v>
      </c>
      <c r="B1139" s="14" t="s">
        <v>69</v>
      </c>
      <c r="C1139" s="14" t="s">
        <v>222</v>
      </c>
      <c r="D1139" s="15">
        <v>3856</v>
      </c>
      <c r="E1139" s="15">
        <v>162121</v>
      </c>
      <c r="F1139" s="16">
        <v>16278.4</v>
      </c>
      <c r="G1139" s="17">
        <v>10.040895000000001</v>
      </c>
    </row>
    <row r="1140" spans="1:7" hidden="1" x14ac:dyDescent="0.25">
      <c r="A1140" s="14" t="s">
        <v>1238</v>
      </c>
      <c r="B1140" s="14" t="s">
        <v>69</v>
      </c>
      <c r="C1140" s="14" t="s">
        <v>222</v>
      </c>
      <c r="D1140" s="15">
        <v>5858</v>
      </c>
      <c r="E1140" s="15">
        <v>120587</v>
      </c>
      <c r="F1140" s="16">
        <v>10785</v>
      </c>
      <c r="G1140" s="17">
        <v>8.9437502000000002</v>
      </c>
    </row>
    <row r="1141" spans="1:7" hidden="1" x14ac:dyDescent="0.25">
      <c r="A1141" s="14" t="s">
        <v>1239</v>
      </c>
      <c r="B1141" s="14" t="s">
        <v>69</v>
      </c>
      <c r="C1141" s="14" t="s">
        <v>222</v>
      </c>
      <c r="D1141" s="15">
        <v>5069</v>
      </c>
      <c r="E1141" s="15">
        <v>198775</v>
      </c>
      <c r="F1141" s="16">
        <v>20090.400000000001</v>
      </c>
      <c r="G1141" s="17">
        <v>10.107106</v>
      </c>
    </row>
    <row r="1142" spans="1:7" hidden="1" x14ac:dyDescent="0.25">
      <c r="A1142" s="14" t="s">
        <v>1240</v>
      </c>
      <c r="B1142" s="14" t="s">
        <v>69</v>
      </c>
      <c r="C1142" s="14" t="s">
        <v>222</v>
      </c>
      <c r="D1142" s="15">
        <v>3829</v>
      </c>
      <c r="E1142" s="15">
        <v>81648</v>
      </c>
      <c r="F1142" s="16">
        <v>6573</v>
      </c>
      <c r="G1142" s="17">
        <v>8.0504114999999992</v>
      </c>
    </row>
    <row r="1143" spans="1:7" hidden="1" x14ac:dyDescent="0.25">
      <c r="A1143" s="14" t="s">
        <v>1241</v>
      </c>
      <c r="B1143" s="14" t="s">
        <v>69</v>
      </c>
      <c r="C1143" s="14" t="s">
        <v>222</v>
      </c>
      <c r="D1143" s="15">
        <v>5301</v>
      </c>
      <c r="E1143" s="15">
        <v>74239</v>
      </c>
      <c r="F1143" s="16">
        <v>9618.7000000000007</v>
      </c>
      <c r="G1143" s="17">
        <v>12.956398</v>
      </c>
    </row>
    <row r="1144" spans="1:7" hidden="1" x14ac:dyDescent="0.25">
      <c r="A1144" s="14" t="s">
        <v>1242</v>
      </c>
      <c r="B1144" s="14" t="s">
        <v>69</v>
      </c>
      <c r="C1144" s="14" t="s">
        <v>222</v>
      </c>
      <c r="D1144" s="15">
        <v>113</v>
      </c>
      <c r="E1144" s="15">
        <v>646</v>
      </c>
      <c r="F1144" s="16">
        <v>69.8</v>
      </c>
      <c r="G1144" s="17">
        <v>10.804954</v>
      </c>
    </row>
    <row r="1145" spans="1:7" hidden="1" x14ac:dyDescent="0.25">
      <c r="A1145" s="14" t="s">
        <v>1243</v>
      </c>
      <c r="B1145" s="14" t="s">
        <v>69</v>
      </c>
      <c r="C1145" s="14" t="s">
        <v>222</v>
      </c>
      <c r="D1145" s="15">
        <v>2022</v>
      </c>
      <c r="E1145" s="15">
        <v>29680</v>
      </c>
      <c r="F1145" s="16">
        <v>4140.3999999999996</v>
      </c>
      <c r="G1145" s="17">
        <v>13.950135</v>
      </c>
    </row>
    <row r="1146" spans="1:7" hidden="1" x14ac:dyDescent="0.25">
      <c r="A1146" s="14" t="s">
        <v>693</v>
      </c>
      <c r="B1146" s="14" t="s">
        <v>69</v>
      </c>
      <c r="C1146" s="14" t="s">
        <v>222</v>
      </c>
      <c r="D1146" s="15">
        <v>14735</v>
      </c>
      <c r="E1146" s="15">
        <v>228537</v>
      </c>
      <c r="F1146" s="16">
        <v>21869</v>
      </c>
      <c r="G1146" s="17">
        <v>9.5691289000000008</v>
      </c>
    </row>
    <row r="1147" spans="1:7" hidden="1" x14ac:dyDescent="0.25">
      <c r="A1147" s="14" t="s">
        <v>1244</v>
      </c>
      <c r="B1147" s="14" t="s">
        <v>69</v>
      </c>
      <c r="C1147" s="14" t="s">
        <v>219</v>
      </c>
      <c r="D1147" s="15">
        <v>25707</v>
      </c>
      <c r="E1147" s="15">
        <v>809360</v>
      </c>
      <c r="F1147" s="16">
        <v>61576</v>
      </c>
      <c r="G1147" s="17">
        <v>7.6079866000000003</v>
      </c>
    </row>
    <row r="1148" spans="1:7" hidden="1" x14ac:dyDescent="0.25">
      <c r="A1148" s="14" t="s">
        <v>1245</v>
      </c>
      <c r="B1148" s="14" t="s">
        <v>69</v>
      </c>
      <c r="C1148" s="14" t="s">
        <v>219</v>
      </c>
      <c r="D1148" s="15">
        <v>366767</v>
      </c>
      <c r="E1148" s="15">
        <v>6119687</v>
      </c>
      <c r="F1148" s="16">
        <v>695520.3</v>
      </c>
      <c r="G1148" s="17">
        <v>11.365292</v>
      </c>
    </row>
    <row r="1149" spans="1:7" hidden="1" x14ac:dyDescent="0.25">
      <c r="A1149" s="14" t="s">
        <v>694</v>
      </c>
      <c r="B1149" s="14" t="s">
        <v>69</v>
      </c>
      <c r="C1149" s="14" t="s">
        <v>222</v>
      </c>
      <c r="D1149" s="15">
        <v>4295</v>
      </c>
      <c r="E1149" s="15">
        <v>56490</v>
      </c>
      <c r="F1149" s="16">
        <v>7602</v>
      </c>
      <c r="G1149" s="17">
        <v>13.457248999999999</v>
      </c>
    </row>
    <row r="1150" spans="1:7" hidden="1" x14ac:dyDescent="0.25">
      <c r="A1150" s="14" t="s">
        <v>1246</v>
      </c>
      <c r="B1150" s="14" t="s">
        <v>69</v>
      </c>
      <c r="C1150" s="14" t="s">
        <v>222</v>
      </c>
      <c r="D1150" s="15">
        <v>5944</v>
      </c>
      <c r="E1150" s="15">
        <v>169963</v>
      </c>
      <c r="F1150" s="16">
        <v>14633.5</v>
      </c>
      <c r="G1150" s="17">
        <v>8.6098151000000005</v>
      </c>
    </row>
    <row r="1151" spans="1:7" hidden="1" x14ac:dyDescent="0.25">
      <c r="A1151" s="14" t="s">
        <v>1247</v>
      </c>
      <c r="B1151" s="14" t="s">
        <v>69</v>
      </c>
      <c r="C1151" s="14" t="s">
        <v>222</v>
      </c>
      <c r="D1151" s="15">
        <v>179</v>
      </c>
      <c r="E1151" s="15">
        <v>93314</v>
      </c>
      <c r="F1151" s="16">
        <v>7108.8</v>
      </c>
      <c r="G1151" s="17">
        <v>7.6181495000000004</v>
      </c>
    </row>
    <row r="1152" spans="1:7" hidden="1" x14ac:dyDescent="0.25">
      <c r="A1152" s="14" t="s">
        <v>1248</v>
      </c>
      <c r="B1152" s="14" t="s">
        <v>69</v>
      </c>
      <c r="C1152" s="14" t="s">
        <v>222</v>
      </c>
      <c r="D1152" s="15">
        <v>10383</v>
      </c>
      <c r="E1152" s="15">
        <v>159312</v>
      </c>
      <c r="F1152" s="16">
        <v>14986.5</v>
      </c>
      <c r="G1152" s="17">
        <v>9.4070126999999992</v>
      </c>
    </row>
    <row r="1153" spans="1:7" hidden="1" x14ac:dyDescent="0.25">
      <c r="A1153" s="14" t="s">
        <v>1249</v>
      </c>
      <c r="B1153" s="14" t="s">
        <v>69</v>
      </c>
      <c r="C1153" s="14" t="s">
        <v>222</v>
      </c>
      <c r="D1153" s="15">
        <v>3565</v>
      </c>
      <c r="E1153" s="15">
        <v>89500</v>
      </c>
      <c r="F1153" s="16">
        <v>12216</v>
      </c>
      <c r="G1153" s="17">
        <v>13.649162</v>
      </c>
    </row>
    <row r="1154" spans="1:7" hidden="1" x14ac:dyDescent="0.25">
      <c r="A1154" s="14" t="s">
        <v>1250</v>
      </c>
      <c r="B1154" s="14" t="s">
        <v>69</v>
      </c>
      <c r="C1154" s="14" t="s">
        <v>222</v>
      </c>
      <c r="D1154" s="15">
        <v>5836</v>
      </c>
      <c r="E1154" s="15">
        <v>93396</v>
      </c>
      <c r="F1154" s="16">
        <v>10847.2</v>
      </c>
      <c r="G1154" s="17">
        <v>11.614202000000001</v>
      </c>
    </row>
    <row r="1155" spans="1:7" hidden="1" x14ac:dyDescent="0.25">
      <c r="A1155" s="14" t="s">
        <v>1251</v>
      </c>
      <c r="B1155" s="14" t="s">
        <v>69</v>
      </c>
      <c r="C1155" s="14" t="s">
        <v>222</v>
      </c>
      <c r="D1155" s="15">
        <v>4993</v>
      </c>
      <c r="E1155" s="15">
        <v>100099</v>
      </c>
      <c r="F1155" s="16">
        <v>13174</v>
      </c>
      <c r="G1155" s="17">
        <v>13.160971</v>
      </c>
    </row>
    <row r="1156" spans="1:7" hidden="1" x14ac:dyDescent="0.25">
      <c r="A1156" s="14" t="s">
        <v>1252</v>
      </c>
      <c r="B1156" s="14" t="s">
        <v>69</v>
      </c>
      <c r="C1156" s="14" t="s">
        <v>292</v>
      </c>
      <c r="D1156" s="15">
        <v>21290</v>
      </c>
      <c r="E1156" s="15">
        <v>388011</v>
      </c>
      <c r="F1156" s="16">
        <v>25096</v>
      </c>
      <c r="G1156" s="17">
        <v>6.4678579000000003</v>
      </c>
    </row>
    <row r="1157" spans="1:7" hidden="1" x14ac:dyDescent="0.25">
      <c r="A1157" s="14" t="s">
        <v>698</v>
      </c>
      <c r="B1157" s="14" t="s">
        <v>69</v>
      </c>
      <c r="C1157" s="14" t="s">
        <v>222</v>
      </c>
      <c r="D1157" s="15">
        <v>9844</v>
      </c>
      <c r="E1157" s="15">
        <v>170190</v>
      </c>
      <c r="F1157" s="16">
        <v>13299.9</v>
      </c>
      <c r="G1157" s="17">
        <v>7.8147365000000004</v>
      </c>
    </row>
    <row r="1158" spans="1:7" hidden="1" x14ac:dyDescent="0.25">
      <c r="A1158" s="14" t="s">
        <v>363</v>
      </c>
      <c r="B1158" s="14" t="s">
        <v>69</v>
      </c>
      <c r="C1158" s="14" t="s">
        <v>292</v>
      </c>
      <c r="D1158" s="15">
        <v>15</v>
      </c>
      <c r="E1158" s="15">
        <v>118644</v>
      </c>
      <c r="F1158" s="16">
        <v>2351.3000000000002</v>
      </c>
      <c r="G1158" s="17">
        <v>1.9818111</v>
      </c>
    </row>
    <row r="1159" spans="1:7" hidden="1" x14ac:dyDescent="0.25">
      <c r="A1159" s="14" t="s">
        <v>1253</v>
      </c>
      <c r="B1159" s="14" t="s">
        <v>69</v>
      </c>
      <c r="C1159" s="14" t="s">
        <v>222</v>
      </c>
      <c r="D1159" s="15">
        <v>19703</v>
      </c>
      <c r="E1159" s="15">
        <v>278951</v>
      </c>
      <c r="F1159" s="16">
        <v>34578</v>
      </c>
      <c r="G1159" s="17">
        <v>12.395725000000001</v>
      </c>
    </row>
    <row r="1160" spans="1:7" hidden="1" x14ac:dyDescent="0.25">
      <c r="A1160" s="14" t="s">
        <v>1254</v>
      </c>
      <c r="B1160" s="14" t="s">
        <v>88</v>
      </c>
      <c r="C1160" s="14" t="s">
        <v>222</v>
      </c>
      <c r="D1160" s="15">
        <v>12818</v>
      </c>
      <c r="E1160" s="15">
        <v>213329</v>
      </c>
      <c r="F1160" s="16">
        <v>26714</v>
      </c>
      <c r="G1160" s="17">
        <v>12.522442</v>
      </c>
    </row>
    <row r="1161" spans="1:7" hidden="1" x14ac:dyDescent="0.25">
      <c r="A1161" s="14" t="s">
        <v>1255</v>
      </c>
      <c r="B1161" s="14" t="s">
        <v>88</v>
      </c>
      <c r="C1161" s="14" t="s">
        <v>222</v>
      </c>
      <c r="D1161" s="15">
        <v>75859</v>
      </c>
      <c r="E1161" s="15">
        <v>1047118</v>
      </c>
      <c r="F1161" s="16">
        <v>122342</v>
      </c>
      <c r="G1161" s="17">
        <v>11.683688</v>
      </c>
    </row>
    <row r="1162" spans="1:7" hidden="1" x14ac:dyDescent="0.25">
      <c r="A1162" s="14" t="s">
        <v>519</v>
      </c>
      <c r="B1162" s="14" t="s">
        <v>88</v>
      </c>
      <c r="C1162" s="14" t="s">
        <v>222</v>
      </c>
      <c r="D1162" s="15">
        <v>17742</v>
      </c>
      <c r="E1162" s="15">
        <v>189369</v>
      </c>
      <c r="F1162" s="16">
        <v>25552</v>
      </c>
      <c r="G1162" s="17">
        <v>13.493233</v>
      </c>
    </row>
    <row r="1163" spans="1:7" hidden="1" x14ac:dyDescent="0.25">
      <c r="A1163" s="14" t="s">
        <v>1256</v>
      </c>
      <c r="B1163" s="14" t="s">
        <v>88</v>
      </c>
      <c r="C1163" s="14" t="s">
        <v>222</v>
      </c>
      <c r="D1163" s="15">
        <v>417</v>
      </c>
      <c r="E1163" s="15">
        <v>5420</v>
      </c>
      <c r="F1163" s="16">
        <v>795.1</v>
      </c>
      <c r="G1163" s="17">
        <v>14.669741999999999</v>
      </c>
    </row>
    <row r="1164" spans="1:7" hidden="1" x14ac:dyDescent="0.25">
      <c r="A1164" s="14" t="s">
        <v>1257</v>
      </c>
      <c r="B1164" s="14" t="s">
        <v>88</v>
      </c>
      <c r="C1164" s="14" t="s">
        <v>222</v>
      </c>
      <c r="D1164" s="15">
        <v>91012</v>
      </c>
      <c r="E1164" s="15">
        <v>1328155</v>
      </c>
      <c r="F1164" s="16">
        <v>161924</v>
      </c>
      <c r="G1164" s="17">
        <v>12.191649</v>
      </c>
    </row>
    <row r="1165" spans="1:7" hidden="1" x14ac:dyDescent="0.25">
      <c r="A1165" s="14" t="s">
        <v>1258</v>
      </c>
      <c r="B1165" s="14" t="s">
        <v>88</v>
      </c>
      <c r="C1165" s="14" t="s">
        <v>222</v>
      </c>
      <c r="D1165" s="15">
        <v>7731</v>
      </c>
      <c r="E1165" s="15">
        <v>128003</v>
      </c>
      <c r="F1165" s="16">
        <v>16520</v>
      </c>
      <c r="G1165" s="17">
        <v>12.905948</v>
      </c>
    </row>
    <row r="1166" spans="1:7" hidden="1" x14ac:dyDescent="0.25">
      <c r="A1166" s="14" t="s">
        <v>1259</v>
      </c>
      <c r="B1166" s="14" t="s">
        <v>88</v>
      </c>
      <c r="C1166" s="14" t="s">
        <v>222</v>
      </c>
      <c r="D1166" s="15">
        <v>40110</v>
      </c>
      <c r="E1166" s="15">
        <v>573844</v>
      </c>
      <c r="F1166" s="16">
        <v>63591.4</v>
      </c>
      <c r="G1166" s="17">
        <v>11.081652999999999</v>
      </c>
    </row>
    <row r="1167" spans="1:7" hidden="1" x14ac:dyDescent="0.25">
      <c r="A1167" s="14" t="s">
        <v>1260</v>
      </c>
      <c r="B1167" s="14" t="s">
        <v>88</v>
      </c>
      <c r="C1167" s="14" t="s">
        <v>222</v>
      </c>
      <c r="D1167" s="15">
        <v>22619</v>
      </c>
      <c r="E1167" s="15">
        <v>410500</v>
      </c>
      <c r="F1167" s="16">
        <v>50202.6</v>
      </c>
      <c r="G1167" s="17">
        <v>12.229622000000001</v>
      </c>
    </row>
    <row r="1168" spans="1:7" hidden="1" x14ac:dyDescent="0.25">
      <c r="A1168" s="14" t="s">
        <v>1261</v>
      </c>
      <c r="B1168" s="14" t="s">
        <v>88</v>
      </c>
      <c r="C1168" s="14" t="s">
        <v>224</v>
      </c>
      <c r="D1168" s="15">
        <v>12124</v>
      </c>
      <c r="E1168" s="15">
        <v>278239</v>
      </c>
      <c r="F1168" s="16">
        <v>32610.2</v>
      </c>
      <c r="G1168" s="17">
        <v>11.720212</v>
      </c>
    </row>
    <row r="1169" spans="1:7" hidden="1" x14ac:dyDescent="0.25">
      <c r="A1169" s="14" t="s">
        <v>1262</v>
      </c>
      <c r="B1169" s="14" t="s">
        <v>88</v>
      </c>
      <c r="C1169" s="14" t="s">
        <v>224</v>
      </c>
      <c r="D1169" s="15">
        <v>30131</v>
      </c>
      <c r="E1169" s="15">
        <v>890388</v>
      </c>
      <c r="F1169" s="16">
        <v>79435.199999999997</v>
      </c>
      <c r="G1169" s="17">
        <v>8.9214140000000004</v>
      </c>
    </row>
    <row r="1170" spans="1:7" hidden="1" x14ac:dyDescent="0.25">
      <c r="A1170" s="14" t="s">
        <v>1263</v>
      </c>
      <c r="B1170" s="14" t="s">
        <v>88</v>
      </c>
      <c r="C1170" s="14" t="s">
        <v>224</v>
      </c>
      <c r="D1170" s="15">
        <v>12603</v>
      </c>
      <c r="E1170" s="15">
        <v>295048</v>
      </c>
      <c r="F1170" s="16">
        <v>29244</v>
      </c>
      <c r="G1170" s="17">
        <v>9.9116076</v>
      </c>
    </row>
    <row r="1171" spans="1:7" hidden="1" x14ac:dyDescent="0.25">
      <c r="A1171" s="14" t="s">
        <v>1264</v>
      </c>
      <c r="B1171" s="14" t="s">
        <v>88</v>
      </c>
      <c r="C1171" s="14" t="s">
        <v>224</v>
      </c>
      <c r="D1171" s="15">
        <v>27577</v>
      </c>
      <c r="E1171" s="15">
        <v>659886</v>
      </c>
      <c r="F1171" s="16">
        <v>74765.5</v>
      </c>
      <c r="G1171" s="17">
        <v>11.330063000000001</v>
      </c>
    </row>
    <row r="1172" spans="1:7" hidden="1" x14ac:dyDescent="0.25">
      <c r="A1172" s="14" t="s">
        <v>1265</v>
      </c>
      <c r="B1172" s="14" t="s">
        <v>88</v>
      </c>
      <c r="C1172" s="14" t="s">
        <v>224</v>
      </c>
      <c r="D1172" s="15">
        <v>4886</v>
      </c>
      <c r="E1172" s="15">
        <v>142156</v>
      </c>
      <c r="F1172" s="16">
        <v>13650</v>
      </c>
      <c r="G1172" s="17">
        <v>9.6021272</v>
      </c>
    </row>
    <row r="1173" spans="1:7" hidden="1" x14ac:dyDescent="0.25">
      <c r="A1173" s="14" t="s">
        <v>1266</v>
      </c>
      <c r="B1173" s="14" t="s">
        <v>88</v>
      </c>
      <c r="C1173" s="14" t="s">
        <v>224</v>
      </c>
      <c r="D1173" s="15">
        <v>11604</v>
      </c>
      <c r="E1173" s="15">
        <v>445208</v>
      </c>
      <c r="F1173" s="16">
        <v>46304</v>
      </c>
      <c r="G1173" s="17">
        <v>10.400532</v>
      </c>
    </row>
    <row r="1174" spans="1:7" hidden="1" x14ac:dyDescent="0.25">
      <c r="A1174" s="14" t="s">
        <v>1267</v>
      </c>
      <c r="B1174" s="14" t="s">
        <v>88</v>
      </c>
      <c r="C1174" s="14" t="s">
        <v>224</v>
      </c>
      <c r="D1174" s="15">
        <v>5611</v>
      </c>
      <c r="E1174" s="15">
        <v>131294</v>
      </c>
      <c r="F1174" s="16">
        <v>14461.4</v>
      </c>
      <c r="G1174" s="17">
        <v>11.014517</v>
      </c>
    </row>
    <row r="1175" spans="1:7" hidden="1" x14ac:dyDescent="0.25">
      <c r="A1175" s="14" t="s">
        <v>1268</v>
      </c>
      <c r="B1175" s="14" t="s">
        <v>88</v>
      </c>
      <c r="C1175" s="14" t="s">
        <v>224</v>
      </c>
      <c r="D1175" s="15">
        <v>18692</v>
      </c>
      <c r="E1175" s="15">
        <v>375608</v>
      </c>
      <c r="F1175" s="16">
        <v>48856.5</v>
      </c>
      <c r="G1175" s="17">
        <v>13.007311</v>
      </c>
    </row>
    <row r="1176" spans="1:7" hidden="1" x14ac:dyDescent="0.25">
      <c r="A1176" s="14" t="s">
        <v>1269</v>
      </c>
      <c r="B1176" s="14" t="s">
        <v>88</v>
      </c>
      <c r="C1176" s="14" t="s">
        <v>224</v>
      </c>
      <c r="D1176" s="15">
        <v>11560</v>
      </c>
      <c r="E1176" s="15">
        <v>239383</v>
      </c>
      <c r="F1176" s="16">
        <v>28584</v>
      </c>
      <c r="G1176" s="17">
        <v>11.940697999999999</v>
      </c>
    </row>
    <row r="1177" spans="1:7" hidden="1" x14ac:dyDescent="0.25">
      <c r="A1177" s="14" t="s">
        <v>1270</v>
      </c>
      <c r="B1177" s="14" t="s">
        <v>88</v>
      </c>
      <c r="C1177" s="14" t="s">
        <v>224</v>
      </c>
      <c r="D1177" s="15">
        <v>10879</v>
      </c>
      <c r="E1177" s="15">
        <v>707395</v>
      </c>
      <c r="F1177" s="16">
        <v>60929.3</v>
      </c>
      <c r="G1177" s="17">
        <v>8.6131934999999995</v>
      </c>
    </row>
    <row r="1178" spans="1:7" hidden="1" x14ac:dyDescent="0.25">
      <c r="A1178" s="14" t="s">
        <v>1271</v>
      </c>
      <c r="B1178" s="14" t="s">
        <v>88</v>
      </c>
      <c r="C1178" s="14" t="s">
        <v>224</v>
      </c>
      <c r="D1178" s="15">
        <v>8326</v>
      </c>
      <c r="E1178" s="15">
        <v>325405</v>
      </c>
      <c r="F1178" s="16">
        <v>30846</v>
      </c>
      <c r="G1178" s="17">
        <v>9.4792643000000005</v>
      </c>
    </row>
    <row r="1179" spans="1:7" hidden="1" x14ac:dyDescent="0.25">
      <c r="A1179" s="14" t="s">
        <v>1272</v>
      </c>
      <c r="B1179" s="14" t="s">
        <v>88</v>
      </c>
      <c r="C1179" s="14" t="s">
        <v>224</v>
      </c>
      <c r="D1179" s="15">
        <v>22519</v>
      </c>
      <c r="E1179" s="15">
        <v>441675</v>
      </c>
      <c r="F1179" s="16">
        <v>50020</v>
      </c>
      <c r="G1179" s="17">
        <v>11.325068999999999</v>
      </c>
    </row>
    <row r="1180" spans="1:7" hidden="1" x14ac:dyDescent="0.25">
      <c r="A1180" s="14" t="s">
        <v>1273</v>
      </c>
      <c r="B1180" s="14" t="s">
        <v>88</v>
      </c>
      <c r="C1180" s="14" t="s">
        <v>224</v>
      </c>
      <c r="D1180" s="15">
        <v>4542</v>
      </c>
      <c r="E1180" s="15">
        <v>137936</v>
      </c>
      <c r="F1180" s="16">
        <v>14279.1</v>
      </c>
      <c r="G1180" s="17">
        <v>10.351974999999999</v>
      </c>
    </row>
    <row r="1181" spans="1:7" hidden="1" x14ac:dyDescent="0.25">
      <c r="A1181" s="14" t="s">
        <v>1274</v>
      </c>
      <c r="B1181" s="14" t="s">
        <v>88</v>
      </c>
      <c r="C1181" s="14" t="s">
        <v>224</v>
      </c>
      <c r="D1181" s="15">
        <v>27831</v>
      </c>
      <c r="E1181" s="15">
        <v>690526</v>
      </c>
      <c r="F1181" s="16">
        <v>76400</v>
      </c>
      <c r="G1181" s="17">
        <v>11.064029</v>
      </c>
    </row>
    <row r="1182" spans="1:7" hidden="1" x14ac:dyDescent="0.25">
      <c r="A1182" s="14" t="s">
        <v>1275</v>
      </c>
      <c r="B1182" s="14" t="s">
        <v>88</v>
      </c>
      <c r="C1182" s="14" t="s">
        <v>224</v>
      </c>
      <c r="D1182" s="15">
        <v>8251</v>
      </c>
      <c r="E1182" s="15">
        <v>187798</v>
      </c>
      <c r="F1182" s="16">
        <v>19677</v>
      </c>
      <c r="G1182" s="17">
        <v>10.477747000000001</v>
      </c>
    </row>
    <row r="1183" spans="1:7" hidden="1" x14ac:dyDescent="0.25">
      <c r="A1183" s="14" t="s">
        <v>1276</v>
      </c>
      <c r="B1183" s="14" t="s">
        <v>88</v>
      </c>
      <c r="C1183" s="14" t="s">
        <v>224</v>
      </c>
      <c r="D1183" s="15">
        <v>13381</v>
      </c>
      <c r="E1183" s="15">
        <v>455129</v>
      </c>
      <c r="F1183" s="16">
        <v>47752.3</v>
      </c>
      <c r="G1183" s="17">
        <v>10.492036000000001</v>
      </c>
    </row>
    <row r="1184" spans="1:7" hidden="1" x14ac:dyDescent="0.25">
      <c r="A1184" s="14" t="s">
        <v>1277</v>
      </c>
      <c r="B1184" s="14" t="s">
        <v>88</v>
      </c>
      <c r="C1184" s="14" t="s">
        <v>224</v>
      </c>
      <c r="D1184" s="15">
        <v>13752</v>
      </c>
      <c r="E1184" s="15">
        <v>271551</v>
      </c>
      <c r="F1184" s="16">
        <v>33891.599999999999</v>
      </c>
      <c r="G1184" s="17">
        <v>12.480748999999999</v>
      </c>
    </row>
    <row r="1185" spans="1:7" hidden="1" x14ac:dyDescent="0.25">
      <c r="A1185" s="14" t="s">
        <v>1278</v>
      </c>
      <c r="B1185" s="14" t="s">
        <v>88</v>
      </c>
      <c r="C1185" s="14" t="s">
        <v>224</v>
      </c>
      <c r="D1185" s="15">
        <v>34237</v>
      </c>
      <c r="E1185" s="15">
        <v>1201775</v>
      </c>
      <c r="F1185" s="16">
        <v>118203.4</v>
      </c>
      <c r="G1185" s="17">
        <v>9.8357346000000003</v>
      </c>
    </row>
    <row r="1186" spans="1:7" hidden="1" x14ac:dyDescent="0.25">
      <c r="A1186" s="14" t="s">
        <v>1279</v>
      </c>
      <c r="B1186" s="14" t="s">
        <v>88</v>
      </c>
      <c r="C1186" s="14" t="s">
        <v>219</v>
      </c>
      <c r="D1186" s="15">
        <v>1974982</v>
      </c>
      <c r="E1186" s="15">
        <v>56293559</v>
      </c>
      <c r="F1186" s="16">
        <v>4616183.5</v>
      </c>
      <c r="G1186" s="17">
        <v>8.2001983999999997</v>
      </c>
    </row>
    <row r="1187" spans="1:7" hidden="1" x14ac:dyDescent="0.25">
      <c r="A1187" s="14" t="s">
        <v>1280</v>
      </c>
      <c r="B1187" s="14" t="s">
        <v>88</v>
      </c>
      <c r="C1187" s="14" t="s">
        <v>219</v>
      </c>
      <c r="D1187" s="15">
        <v>1390064</v>
      </c>
      <c r="E1187" s="15">
        <v>37023167</v>
      </c>
      <c r="F1187" s="16">
        <v>3188785</v>
      </c>
      <c r="G1187" s="17">
        <v>8.6129449999999999</v>
      </c>
    </row>
    <row r="1188" spans="1:7" hidden="1" x14ac:dyDescent="0.25">
      <c r="A1188" s="14" t="s">
        <v>1281</v>
      </c>
      <c r="B1188" s="14" t="s">
        <v>88</v>
      </c>
      <c r="C1188" s="14" t="s">
        <v>222</v>
      </c>
      <c r="D1188" s="15">
        <v>11305</v>
      </c>
      <c r="E1188" s="15">
        <v>220959</v>
      </c>
      <c r="F1188" s="16">
        <v>26171</v>
      </c>
      <c r="G1188" s="17">
        <v>11.844279</v>
      </c>
    </row>
    <row r="1189" spans="1:7" hidden="1" x14ac:dyDescent="0.25">
      <c r="A1189" s="14" t="s">
        <v>1282</v>
      </c>
      <c r="B1189" s="14" t="s">
        <v>88</v>
      </c>
      <c r="C1189" s="14" t="s">
        <v>222</v>
      </c>
      <c r="D1189" s="15">
        <v>128256</v>
      </c>
      <c r="E1189" s="15">
        <v>2517130</v>
      </c>
      <c r="F1189" s="16">
        <v>249417</v>
      </c>
      <c r="G1189" s="17">
        <v>9.908785</v>
      </c>
    </row>
    <row r="1190" spans="1:7" hidden="1" x14ac:dyDescent="0.25">
      <c r="A1190" s="14" t="s">
        <v>1283</v>
      </c>
      <c r="B1190" s="14" t="s">
        <v>88</v>
      </c>
      <c r="C1190" s="14" t="s">
        <v>224</v>
      </c>
      <c r="D1190" s="15">
        <v>81831</v>
      </c>
      <c r="E1190" s="15">
        <v>1967324</v>
      </c>
      <c r="F1190" s="16">
        <v>202777</v>
      </c>
      <c r="G1190" s="17">
        <v>10.30725</v>
      </c>
    </row>
    <row r="1191" spans="1:7" hidden="1" x14ac:dyDescent="0.25">
      <c r="A1191" s="14" t="s">
        <v>1284</v>
      </c>
      <c r="B1191" s="14" t="s">
        <v>88</v>
      </c>
      <c r="C1191" s="14" t="s">
        <v>222</v>
      </c>
      <c r="D1191" s="15">
        <v>33091</v>
      </c>
      <c r="E1191" s="15">
        <v>891998</v>
      </c>
      <c r="F1191" s="16">
        <v>89475.5</v>
      </c>
      <c r="G1191" s="17">
        <v>10.030908</v>
      </c>
    </row>
    <row r="1192" spans="1:7" hidden="1" x14ac:dyDescent="0.25">
      <c r="A1192" s="14" t="s">
        <v>1285</v>
      </c>
      <c r="B1192" s="14" t="s">
        <v>88</v>
      </c>
      <c r="C1192" s="14" t="s">
        <v>222</v>
      </c>
      <c r="D1192" s="15">
        <v>36970</v>
      </c>
      <c r="E1192" s="15">
        <v>494340</v>
      </c>
      <c r="F1192" s="16">
        <v>57091.5</v>
      </c>
      <c r="G1192" s="17">
        <v>11.549035</v>
      </c>
    </row>
    <row r="1193" spans="1:7" hidden="1" x14ac:dyDescent="0.25">
      <c r="A1193" s="14" t="s">
        <v>1286</v>
      </c>
      <c r="B1193" s="14" t="s">
        <v>88</v>
      </c>
      <c r="C1193" s="14" t="s">
        <v>224</v>
      </c>
      <c r="D1193" s="15">
        <v>66501</v>
      </c>
      <c r="E1193" s="15">
        <v>1700477</v>
      </c>
      <c r="F1193" s="16">
        <v>169162.2</v>
      </c>
      <c r="G1193" s="17">
        <v>9.9479264000000001</v>
      </c>
    </row>
    <row r="1194" spans="1:7" hidden="1" x14ac:dyDescent="0.25">
      <c r="A1194" s="14" t="s">
        <v>1287</v>
      </c>
      <c r="B1194" s="14" t="s">
        <v>88</v>
      </c>
      <c r="C1194" s="14" t="s">
        <v>222</v>
      </c>
      <c r="D1194" s="15">
        <v>11736</v>
      </c>
      <c r="E1194" s="15">
        <v>151864</v>
      </c>
      <c r="F1194" s="16">
        <v>22374</v>
      </c>
      <c r="G1194" s="17">
        <v>14.732919000000001</v>
      </c>
    </row>
    <row r="1195" spans="1:7" hidden="1" x14ac:dyDescent="0.25">
      <c r="A1195" s="14" t="s">
        <v>563</v>
      </c>
      <c r="B1195" s="14" t="s">
        <v>88</v>
      </c>
      <c r="C1195" s="14" t="s">
        <v>222</v>
      </c>
      <c r="D1195" s="15">
        <v>26701</v>
      </c>
      <c r="E1195" s="15">
        <v>271151</v>
      </c>
      <c r="F1195" s="16">
        <v>39849</v>
      </c>
      <c r="G1195" s="17">
        <v>14.696239</v>
      </c>
    </row>
    <row r="1196" spans="1:7" hidden="1" x14ac:dyDescent="0.25">
      <c r="A1196" s="14" t="s">
        <v>1288</v>
      </c>
      <c r="B1196" s="14" t="s">
        <v>88</v>
      </c>
      <c r="C1196" s="14" t="s">
        <v>222</v>
      </c>
      <c r="D1196" s="15">
        <v>74639</v>
      </c>
      <c r="E1196" s="15">
        <v>1161386</v>
      </c>
      <c r="F1196" s="16">
        <v>131269.1</v>
      </c>
      <c r="G1196" s="17">
        <v>11.302797</v>
      </c>
    </row>
    <row r="1197" spans="1:7" hidden="1" x14ac:dyDescent="0.25">
      <c r="A1197" s="14" t="s">
        <v>1289</v>
      </c>
      <c r="B1197" s="14" t="s">
        <v>88</v>
      </c>
      <c r="C1197" s="14" t="s">
        <v>222</v>
      </c>
      <c r="D1197" s="15">
        <v>60825</v>
      </c>
      <c r="E1197" s="15">
        <v>1249976</v>
      </c>
      <c r="F1197" s="16">
        <v>134099.29999999999</v>
      </c>
      <c r="G1197" s="17">
        <v>10.728149999999999</v>
      </c>
    </row>
    <row r="1198" spans="1:7" hidden="1" x14ac:dyDescent="0.25">
      <c r="A1198" s="14" t="s">
        <v>1290</v>
      </c>
      <c r="B1198" s="14" t="s">
        <v>88</v>
      </c>
      <c r="C1198" s="14" t="s">
        <v>222</v>
      </c>
      <c r="D1198" s="15">
        <v>134</v>
      </c>
      <c r="E1198" s="15">
        <v>1646</v>
      </c>
      <c r="F1198" s="16">
        <v>202.1</v>
      </c>
      <c r="G1198" s="17">
        <v>12.27825</v>
      </c>
    </row>
    <row r="1199" spans="1:7" hidden="1" x14ac:dyDescent="0.25">
      <c r="A1199" s="14" t="s">
        <v>1291</v>
      </c>
      <c r="B1199" s="14" t="s">
        <v>88</v>
      </c>
      <c r="C1199" s="14" t="s">
        <v>222</v>
      </c>
      <c r="D1199" s="15">
        <v>18727</v>
      </c>
      <c r="E1199" s="15">
        <v>248979</v>
      </c>
      <c r="F1199" s="16">
        <v>27742</v>
      </c>
      <c r="G1199" s="17">
        <v>11.142305</v>
      </c>
    </row>
    <row r="1200" spans="1:7" hidden="1" x14ac:dyDescent="0.25">
      <c r="A1200" s="14" t="s">
        <v>1292</v>
      </c>
      <c r="B1200" s="14" t="s">
        <v>88</v>
      </c>
      <c r="C1200" s="14" t="s">
        <v>172</v>
      </c>
      <c r="D1200" s="15">
        <v>8116</v>
      </c>
      <c r="E1200" s="15">
        <v>205098</v>
      </c>
      <c r="F1200" s="16">
        <v>17532.5</v>
      </c>
      <c r="G1200" s="17">
        <v>8.5483525</v>
      </c>
    </row>
    <row r="1201" spans="1:7" hidden="1" x14ac:dyDescent="0.25">
      <c r="A1201" s="14" t="s">
        <v>1293</v>
      </c>
      <c r="B1201" s="14" t="s">
        <v>88</v>
      </c>
      <c r="C1201" s="14" t="s">
        <v>222</v>
      </c>
      <c r="D1201" s="15">
        <v>21037</v>
      </c>
      <c r="E1201" s="15">
        <v>372922</v>
      </c>
      <c r="F1201" s="16">
        <v>43042.9</v>
      </c>
      <c r="G1201" s="17">
        <v>11.542064999999999</v>
      </c>
    </row>
    <row r="1202" spans="1:7" hidden="1" x14ac:dyDescent="0.25">
      <c r="A1202" s="14" t="s">
        <v>1294</v>
      </c>
      <c r="B1202" s="14" t="s">
        <v>88</v>
      </c>
      <c r="C1202" s="14" t="s">
        <v>222</v>
      </c>
      <c r="D1202" s="15">
        <v>31663</v>
      </c>
      <c r="E1202" s="15">
        <v>466504</v>
      </c>
      <c r="F1202" s="16">
        <v>60607</v>
      </c>
      <c r="G1202" s="17">
        <v>12.991743</v>
      </c>
    </row>
    <row r="1203" spans="1:7" hidden="1" x14ac:dyDescent="0.25">
      <c r="A1203" s="14" t="s">
        <v>1295</v>
      </c>
      <c r="B1203" s="14" t="s">
        <v>88</v>
      </c>
      <c r="C1203" s="14" t="s">
        <v>222</v>
      </c>
      <c r="D1203" s="15">
        <v>8719</v>
      </c>
      <c r="E1203" s="15">
        <v>188936</v>
      </c>
      <c r="F1203" s="16">
        <v>22028.9</v>
      </c>
      <c r="G1203" s="17">
        <v>11.659451000000001</v>
      </c>
    </row>
    <row r="1204" spans="1:7" hidden="1" x14ac:dyDescent="0.25">
      <c r="A1204" s="14" t="s">
        <v>1296</v>
      </c>
      <c r="B1204" s="14" t="s">
        <v>88</v>
      </c>
      <c r="C1204" s="14" t="s">
        <v>222</v>
      </c>
      <c r="D1204" s="15">
        <v>31845</v>
      </c>
      <c r="E1204" s="15">
        <v>492853</v>
      </c>
      <c r="F1204" s="16">
        <v>59720.2</v>
      </c>
      <c r="G1204" s="17">
        <v>12.117243999999999</v>
      </c>
    </row>
    <row r="1205" spans="1:7" hidden="1" x14ac:dyDescent="0.25">
      <c r="A1205" s="14" t="s">
        <v>1297</v>
      </c>
      <c r="B1205" s="14" t="s">
        <v>88</v>
      </c>
      <c r="C1205" s="14" t="s">
        <v>222</v>
      </c>
      <c r="D1205" s="15">
        <v>14294</v>
      </c>
      <c r="E1205" s="15">
        <v>267392</v>
      </c>
      <c r="F1205" s="16">
        <v>34232</v>
      </c>
      <c r="G1205" s="17">
        <v>12.802178</v>
      </c>
    </row>
    <row r="1206" spans="1:7" hidden="1" x14ac:dyDescent="0.25">
      <c r="A1206" s="14" t="s">
        <v>1298</v>
      </c>
      <c r="B1206" s="14" t="s">
        <v>88</v>
      </c>
      <c r="C1206" s="14" t="s">
        <v>222</v>
      </c>
      <c r="D1206" s="15">
        <v>69490</v>
      </c>
      <c r="E1206" s="15">
        <v>1205639</v>
      </c>
      <c r="F1206" s="16">
        <v>129828</v>
      </c>
      <c r="G1206" s="17">
        <v>10.768397999999999</v>
      </c>
    </row>
    <row r="1207" spans="1:7" hidden="1" x14ac:dyDescent="0.25">
      <c r="A1207" s="14" t="s">
        <v>1299</v>
      </c>
      <c r="B1207" s="14" t="s">
        <v>88</v>
      </c>
      <c r="C1207" s="14" t="s">
        <v>222</v>
      </c>
      <c r="D1207" s="15">
        <v>44258</v>
      </c>
      <c r="E1207" s="15">
        <v>789728</v>
      </c>
      <c r="F1207" s="16">
        <v>91677.4</v>
      </c>
      <c r="G1207" s="17">
        <v>11.608731000000001</v>
      </c>
    </row>
    <row r="1208" spans="1:7" hidden="1" x14ac:dyDescent="0.25">
      <c r="A1208" s="14" t="s">
        <v>1300</v>
      </c>
      <c r="B1208" s="14" t="s">
        <v>88</v>
      </c>
      <c r="C1208" s="14" t="s">
        <v>222</v>
      </c>
      <c r="D1208" s="15">
        <v>27017</v>
      </c>
      <c r="E1208" s="15">
        <v>353253</v>
      </c>
      <c r="F1208" s="16">
        <v>48114.8</v>
      </c>
      <c r="G1208" s="17">
        <v>13.620493</v>
      </c>
    </row>
    <row r="1209" spans="1:7" hidden="1" x14ac:dyDescent="0.25">
      <c r="A1209" s="14" t="s">
        <v>291</v>
      </c>
      <c r="B1209" s="14" t="s">
        <v>88</v>
      </c>
      <c r="C1209" s="14" t="s">
        <v>292</v>
      </c>
      <c r="D1209" s="15">
        <v>4</v>
      </c>
      <c r="E1209" s="15">
        <v>3688</v>
      </c>
      <c r="F1209" s="16">
        <v>367</v>
      </c>
      <c r="G1209" s="17">
        <v>9.9511930999999993</v>
      </c>
    </row>
    <row r="1210" spans="1:7" hidden="1" x14ac:dyDescent="0.25">
      <c r="A1210" s="14" t="s">
        <v>1301</v>
      </c>
      <c r="B1210" s="14" t="s">
        <v>88</v>
      </c>
      <c r="C1210" s="14" t="s">
        <v>222</v>
      </c>
      <c r="D1210" s="15">
        <v>22899</v>
      </c>
      <c r="E1210" s="15">
        <v>344023</v>
      </c>
      <c r="F1210" s="16">
        <v>42662</v>
      </c>
      <c r="G1210" s="17">
        <v>12.400914999999999</v>
      </c>
    </row>
    <row r="1211" spans="1:7" hidden="1" x14ac:dyDescent="0.25">
      <c r="A1211" s="14" t="s">
        <v>1302</v>
      </c>
      <c r="B1211" s="14" t="s">
        <v>88</v>
      </c>
      <c r="C1211" s="14" t="s">
        <v>224</v>
      </c>
      <c r="D1211" s="15">
        <v>18403</v>
      </c>
      <c r="E1211" s="15">
        <v>303798</v>
      </c>
      <c r="F1211" s="16">
        <v>29220.1</v>
      </c>
      <c r="G1211" s="17">
        <v>9.6182660999999996</v>
      </c>
    </row>
    <row r="1212" spans="1:7" hidden="1" x14ac:dyDescent="0.25">
      <c r="A1212" s="14" t="s">
        <v>1303</v>
      </c>
      <c r="B1212" s="14" t="s">
        <v>88</v>
      </c>
      <c r="C1212" s="14" t="s">
        <v>224</v>
      </c>
      <c r="D1212" s="15">
        <v>4071</v>
      </c>
      <c r="E1212" s="15">
        <v>101787</v>
      </c>
      <c r="F1212" s="16">
        <v>10924</v>
      </c>
      <c r="G1212" s="17">
        <v>10.732215</v>
      </c>
    </row>
    <row r="1213" spans="1:7" hidden="1" x14ac:dyDescent="0.25">
      <c r="A1213" s="14" t="s">
        <v>470</v>
      </c>
      <c r="B1213" s="14" t="s">
        <v>88</v>
      </c>
      <c r="C1213" s="14" t="s">
        <v>224</v>
      </c>
      <c r="D1213" s="15">
        <v>6448</v>
      </c>
      <c r="E1213" s="15">
        <v>103500</v>
      </c>
      <c r="F1213" s="16">
        <v>13197</v>
      </c>
      <c r="G1213" s="17">
        <v>12.750724999999999</v>
      </c>
    </row>
    <row r="1214" spans="1:7" hidden="1" x14ac:dyDescent="0.25">
      <c r="A1214" s="14" t="s">
        <v>1304</v>
      </c>
      <c r="B1214" s="14" t="s">
        <v>88</v>
      </c>
      <c r="C1214" s="14" t="s">
        <v>224</v>
      </c>
      <c r="D1214" s="15">
        <v>4133</v>
      </c>
      <c r="E1214" s="15">
        <v>95379</v>
      </c>
      <c r="F1214" s="16">
        <v>10780</v>
      </c>
      <c r="G1214" s="17">
        <v>11.302277999999999</v>
      </c>
    </row>
    <row r="1215" spans="1:7" hidden="1" x14ac:dyDescent="0.25">
      <c r="A1215" s="14" t="s">
        <v>1305</v>
      </c>
      <c r="B1215" s="14" t="s">
        <v>88</v>
      </c>
      <c r="C1215" s="14" t="s">
        <v>224</v>
      </c>
      <c r="D1215" s="15">
        <v>4189</v>
      </c>
      <c r="E1215" s="15">
        <v>110126</v>
      </c>
      <c r="F1215" s="16">
        <v>11430</v>
      </c>
      <c r="G1215" s="17">
        <v>10.379020000000001</v>
      </c>
    </row>
    <row r="1216" spans="1:7" hidden="1" x14ac:dyDescent="0.25">
      <c r="A1216" s="14" t="s">
        <v>1306</v>
      </c>
      <c r="B1216" s="14" t="s">
        <v>88</v>
      </c>
      <c r="C1216" s="14" t="s">
        <v>224</v>
      </c>
      <c r="D1216" s="15">
        <v>42244</v>
      </c>
      <c r="E1216" s="15">
        <v>1120508</v>
      </c>
      <c r="F1216" s="16">
        <v>125725</v>
      </c>
      <c r="G1216" s="17">
        <v>11.220357</v>
      </c>
    </row>
    <row r="1217" spans="1:7" hidden="1" x14ac:dyDescent="0.25">
      <c r="A1217" s="14" t="s">
        <v>1307</v>
      </c>
      <c r="B1217" s="14" t="s">
        <v>88</v>
      </c>
      <c r="C1217" s="14" t="s">
        <v>224</v>
      </c>
      <c r="D1217" s="15">
        <v>5674</v>
      </c>
      <c r="E1217" s="15">
        <v>229986</v>
      </c>
      <c r="F1217" s="16">
        <v>17841.5</v>
      </c>
      <c r="G1217" s="17">
        <v>7.7576460999999997</v>
      </c>
    </row>
    <row r="1218" spans="1:7" hidden="1" x14ac:dyDescent="0.25">
      <c r="A1218" s="14" t="s">
        <v>1308</v>
      </c>
      <c r="B1218" s="14" t="s">
        <v>88</v>
      </c>
      <c r="C1218" s="14" t="s">
        <v>224</v>
      </c>
      <c r="D1218" s="15">
        <v>5029</v>
      </c>
      <c r="E1218" s="15">
        <v>131694</v>
      </c>
      <c r="F1218" s="16">
        <v>15048</v>
      </c>
      <c r="G1218" s="17">
        <v>11.426489</v>
      </c>
    </row>
    <row r="1219" spans="1:7" hidden="1" x14ac:dyDescent="0.25">
      <c r="A1219" s="14" t="s">
        <v>1309</v>
      </c>
      <c r="B1219" s="14" t="s">
        <v>88</v>
      </c>
      <c r="C1219" s="14" t="s">
        <v>224</v>
      </c>
      <c r="D1219" s="15">
        <v>3409</v>
      </c>
      <c r="E1219" s="15">
        <v>103581</v>
      </c>
      <c r="F1219" s="16">
        <v>11436</v>
      </c>
      <c r="G1219" s="17">
        <v>11.040635</v>
      </c>
    </row>
    <row r="1220" spans="1:7" hidden="1" x14ac:dyDescent="0.25">
      <c r="A1220" s="14" t="s">
        <v>1310</v>
      </c>
      <c r="B1220" s="14" t="s">
        <v>88</v>
      </c>
      <c r="C1220" s="14" t="s">
        <v>224</v>
      </c>
      <c r="D1220" s="15">
        <v>4466</v>
      </c>
      <c r="E1220" s="15">
        <v>168346</v>
      </c>
      <c r="F1220" s="16">
        <v>17386</v>
      </c>
      <c r="G1220" s="17">
        <v>10.327540000000001</v>
      </c>
    </row>
    <row r="1221" spans="1:7" hidden="1" x14ac:dyDescent="0.25">
      <c r="A1221" s="14" t="s">
        <v>1311</v>
      </c>
      <c r="B1221" s="14" t="s">
        <v>88</v>
      </c>
      <c r="C1221" s="14" t="s">
        <v>224</v>
      </c>
      <c r="D1221" s="15">
        <v>5776</v>
      </c>
      <c r="E1221" s="15">
        <v>220317</v>
      </c>
      <c r="F1221" s="16">
        <v>22161</v>
      </c>
      <c r="G1221" s="17">
        <v>10.058688</v>
      </c>
    </row>
    <row r="1222" spans="1:7" hidden="1" x14ac:dyDescent="0.25">
      <c r="A1222" s="14" t="s">
        <v>1312</v>
      </c>
      <c r="B1222" s="14" t="s">
        <v>88</v>
      </c>
      <c r="C1222" s="14" t="s">
        <v>224</v>
      </c>
      <c r="D1222" s="15">
        <v>6083</v>
      </c>
      <c r="E1222" s="15">
        <v>152840</v>
      </c>
      <c r="F1222" s="16">
        <v>19065.900000000001</v>
      </c>
      <c r="G1222" s="17">
        <v>12.474418</v>
      </c>
    </row>
    <row r="1223" spans="1:7" hidden="1" x14ac:dyDescent="0.25">
      <c r="A1223" s="14" t="s">
        <v>583</v>
      </c>
      <c r="B1223" s="14" t="s">
        <v>88</v>
      </c>
      <c r="C1223" s="14" t="s">
        <v>222</v>
      </c>
      <c r="D1223" s="15">
        <v>24886</v>
      </c>
      <c r="E1223" s="15">
        <v>529303</v>
      </c>
      <c r="F1223" s="16">
        <v>53536</v>
      </c>
      <c r="G1223" s="17">
        <v>10.114433999999999</v>
      </c>
    </row>
    <row r="1224" spans="1:7" hidden="1" x14ac:dyDescent="0.25">
      <c r="A1224" s="14" t="s">
        <v>584</v>
      </c>
      <c r="B1224" s="14" t="s">
        <v>88</v>
      </c>
      <c r="C1224" s="14" t="s">
        <v>222</v>
      </c>
      <c r="D1224" s="15">
        <v>1485</v>
      </c>
      <c r="E1224" s="15">
        <v>12738</v>
      </c>
      <c r="F1224" s="16">
        <v>1686</v>
      </c>
      <c r="G1224" s="17">
        <v>13.235987</v>
      </c>
    </row>
    <row r="1225" spans="1:7" hidden="1" x14ac:dyDescent="0.25">
      <c r="A1225" s="14" t="s">
        <v>1313</v>
      </c>
      <c r="B1225" s="14" t="s">
        <v>88</v>
      </c>
      <c r="C1225" s="14" t="s">
        <v>222</v>
      </c>
      <c r="D1225" s="15">
        <v>75609</v>
      </c>
      <c r="E1225" s="15">
        <v>1278005</v>
      </c>
      <c r="F1225" s="16">
        <v>149189</v>
      </c>
      <c r="G1225" s="17">
        <v>11.673584999999999</v>
      </c>
    </row>
    <row r="1226" spans="1:7" hidden="1" x14ac:dyDescent="0.25">
      <c r="A1226" s="14" t="s">
        <v>1314</v>
      </c>
      <c r="B1226" s="14" t="s">
        <v>88</v>
      </c>
      <c r="C1226" s="14" t="s">
        <v>219</v>
      </c>
      <c r="D1226" s="15">
        <v>120538</v>
      </c>
      <c r="E1226" s="15">
        <v>4167442</v>
      </c>
      <c r="F1226" s="16">
        <v>354766</v>
      </c>
      <c r="G1226" s="17">
        <v>8.5127998999999992</v>
      </c>
    </row>
    <row r="1227" spans="1:7" hidden="1" x14ac:dyDescent="0.25">
      <c r="A1227" s="14" t="s">
        <v>1315</v>
      </c>
      <c r="B1227" s="14" t="s">
        <v>88</v>
      </c>
      <c r="C1227" s="14" t="s">
        <v>222</v>
      </c>
      <c r="D1227" s="15">
        <v>43323</v>
      </c>
      <c r="E1227" s="15">
        <v>752262</v>
      </c>
      <c r="F1227" s="16">
        <v>87618</v>
      </c>
      <c r="G1227" s="17">
        <v>11.647271999999999</v>
      </c>
    </row>
    <row r="1228" spans="1:7" hidden="1" x14ac:dyDescent="0.25">
      <c r="A1228" s="14" t="s">
        <v>1316</v>
      </c>
      <c r="B1228" s="14" t="s">
        <v>88</v>
      </c>
      <c r="C1228" s="14" t="s">
        <v>222</v>
      </c>
      <c r="D1228" s="15">
        <v>14</v>
      </c>
      <c r="E1228" s="15">
        <v>120</v>
      </c>
      <c r="F1228" s="16">
        <v>13</v>
      </c>
      <c r="G1228" s="17">
        <v>10.833333</v>
      </c>
    </row>
    <row r="1229" spans="1:7" hidden="1" x14ac:dyDescent="0.25">
      <c r="A1229" s="14" t="s">
        <v>1317</v>
      </c>
      <c r="B1229" s="14" t="s">
        <v>90</v>
      </c>
      <c r="C1229" s="14" t="s">
        <v>222</v>
      </c>
      <c r="D1229" s="15">
        <v>1</v>
      </c>
      <c r="E1229" s="15">
        <v>1021838</v>
      </c>
      <c r="F1229" s="16">
        <v>54121</v>
      </c>
      <c r="G1229" s="17">
        <v>5.2964364000000002</v>
      </c>
    </row>
    <row r="1230" spans="1:7" hidden="1" x14ac:dyDescent="0.25">
      <c r="A1230" s="14" t="s">
        <v>1318</v>
      </c>
      <c r="B1230" s="14" t="s">
        <v>90</v>
      </c>
      <c r="C1230" s="14" t="s">
        <v>222</v>
      </c>
      <c r="D1230" s="15">
        <v>3494</v>
      </c>
      <c r="E1230" s="15">
        <v>235970</v>
      </c>
      <c r="F1230" s="16">
        <v>26281</v>
      </c>
      <c r="G1230" s="17">
        <v>11.137433</v>
      </c>
    </row>
    <row r="1231" spans="1:7" hidden="1" x14ac:dyDescent="0.25">
      <c r="A1231" s="14" t="s">
        <v>1319</v>
      </c>
      <c r="B1231" s="14" t="s">
        <v>90</v>
      </c>
      <c r="C1231" s="14" t="s">
        <v>222</v>
      </c>
      <c r="D1231" s="15">
        <v>20212</v>
      </c>
      <c r="E1231" s="15">
        <v>350476</v>
      </c>
      <c r="F1231" s="16">
        <v>36679</v>
      </c>
      <c r="G1231" s="17">
        <v>10.465481</v>
      </c>
    </row>
    <row r="1232" spans="1:7" hidden="1" x14ac:dyDescent="0.25">
      <c r="A1232" s="14" t="s">
        <v>1320</v>
      </c>
      <c r="B1232" s="14" t="s">
        <v>90</v>
      </c>
      <c r="C1232" s="14" t="s">
        <v>222</v>
      </c>
      <c r="D1232" s="15">
        <v>49191</v>
      </c>
      <c r="E1232" s="15">
        <v>1209131</v>
      </c>
      <c r="F1232" s="16">
        <v>128314</v>
      </c>
      <c r="G1232" s="17">
        <v>10.612083999999999</v>
      </c>
    </row>
    <row r="1233" spans="1:7" hidden="1" x14ac:dyDescent="0.25">
      <c r="A1233" s="14" t="s">
        <v>1321</v>
      </c>
      <c r="B1233" s="14" t="s">
        <v>90</v>
      </c>
      <c r="C1233" s="14" t="s">
        <v>224</v>
      </c>
      <c r="D1233" s="15">
        <v>550</v>
      </c>
      <c r="E1233" s="15">
        <v>12956</v>
      </c>
      <c r="F1233" s="16">
        <v>1149</v>
      </c>
      <c r="G1233" s="17">
        <v>8.8684779000000002</v>
      </c>
    </row>
    <row r="1234" spans="1:7" hidden="1" x14ac:dyDescent="0.25">
      <c r="A1234" s="14" t="s">
        <v>1322</v>
      </c>
      <c r="B1234" s="14" t="s">
        <v>90</v>
      </c>
      <c r="C1234" s="14" t="s">
        <v>224</v>
      </c>
      <c r="D1234" s="15">
        <v>3982</v>
      </c>
      <c r="E1234" s="15">
        <v>105693</v>
      </c>
      <c r="F1234" s="16">
        <v>7624</v>
      </c>
      <c r="G1234" s="17">
        <v>7.2133443000000002</v>
      </c>
    </row>
    <row r="1235" spans="1:7" hidden="1" x14ac:dyDescent="0.25">
      <c r="A1235" s="14" t="s">
        <v>1323</v>
      </c>
      <c r="B1235" s="14" t="s">
        <v>90</v>
      </c>
      <c r="C1235" s="14" t="s">
        <v>222</v>
      </c>
      <c r="D1235" s="15">
        <v>6561</v>
      </c>
      <c r="E1235" s="15">
        <v>663534</v>
      </c>
      <c r="F1235" s="16">
        <v>54434.6</v>
      </c>
      <c r="G1235" s="17">
        <v>8.2037393999999999</v>
      </c>
    </row>
    <row r="1236" spans="1:7" hidden="1" x14ac:dyDescent="0.25">
      <c r="A1236" s="14" t="s">
        <v>1324</v>
      </c>
      <c r="B1236" s="14" t="s">
        <v>90</v>
      </c>
      <c r="C1236" s="14" t="s">
        <v>222</v>
      </c>
      <c r="D1236" s="15">
        <v>4184</v>
      </c>
      <c r="E1236" s="15">
        <v>82904</v>
      </c>
      <c r="F1236" s="16">
        <v>10465.5</v>
      </c>
      <c r="G1236" s="17">
        <v>12.623637</v>
      </c>
    </row>
    <row r="1237" spans="1:7" hidden="1" x14ac:dyDescent="0.25">
      <c r="A1237" s="14" t="s">
        <v>1239</v>
      </c>
      <c r="B1237" s="14" t="s">
        <v>90</v>
      </c>
      <c r="C1237" s="14" t="s">
        <v>222</v>
      </c>
      <c r="D1237" s="15">
        <v>1093</v>
      </c>
      <c r="E1237" s="15">
        <v>62198</v>
      </c>
      <c r="F1237" s="16">
        <v>6393.4</v>
      </c>
      <c r="G1237" s="17">
        <v>10.279109</v>
      </c>
    </row>
    <row r="1238" spans="1:7" hidden="1" x14ac:dyDescent="0.25">
      <c r="A1238" s="14" t="s">
        <v>1242</v>
      </c>
      <c r="B1238" s="14" t="s">
        <v>90</v>
      </c>
      <c r="C1238" s="14" t="s">
        <v>222</v>
      </c>
      <c r="D1238" s="15">
        <v>12542</v>
      </c>
      <c r="E1238" s="15">
        <v>3197820</v>
      </c>
      <c r="F1238" s="16">
        <v>244182.39999999999</v>
      </c>
      <c r="G1238" s="17">
        <v>7.6359019999999997</v>
      </c>
    </row>
    <row r="1239" spans="1:7" hidden="1" x14ac:dyDescent="0.25">
      <c r="A1239" s="14" t="s">
        <v>1325</v>
      </c>
      <c r="B1239" s="14" t="s">
        <v>90</v>
      </c>
      <c r="C1239" s="14" t="s">
        <v>222</v>
      </c>
      <c r="D1239" s="15">
        <v>4009</v>
      </c>
      <c r="E1239" s="15">
        <v>128662</v>
      </c>
      <c r="F1239" s="16">
        <v>14457</v>
      </c>
      <c r="G1239" s="17">
        <v>11.236418</v>
      </c>
    </row>
    <row r="1240" spans="1:7" hidden="1" x14ac:dyDescent="0.25">
      <c r="A1240" s="14" t="s">
        <v>1244</v>
      </c>
      <c r="B1240" s="14" t="s">
        <v>90</v>
      </c>
      <c r="C1240" s="14" t="s">
        <v>219</v>
      </c>
      <c r="D1240" s="15">
        <v>92788</v>
      </c>
      <c r="E1240" s="15">
        <v>2073146</v>
      </c>
      <c r="F1240" s="16">
        <v>201217</v>
      </c>
      <c r="G1240" s="17">
        <v>9.7058769999999992</v>
      </c>
    </row>
    <row r="1241" spans="1:7" hidden="1" x14ac:dyDescent="0.25">
      <c r="A1241" s="14" t="s">
        <v>1326</v>
      </c>
      <c r="B1241" s="14" t="s">
        <v>90</v>
      </c>
      <c r="C1241" s="14" t="s">
        <v>222</v>
      </c>
      <c r="D1241" s="15">
        <v>8428</v>
      </c>
      <c r="E1241" s="15">
        <v>154266</v>
      </c>
      <c r="F1241" s="16">
        <v>20334.099999999999</v>
      </c>
      <c r="G1241" s="17">
        <v>13.181194</v>
      </c>
    </row>
    <row r="1242" spans="1:7" hidden="1" x14ac:dyDescent="0.25">
      <c r="A1242" s="14" t="s">
        <v>1327</v>
      </c>
      <c r="B1242" s="14" t="s">
        <v>90</v>
      </c>
      <c r="C1242" s="14" t="s">
        <v>222</v>
      </c>
      <c r="D1242" s="15">
        <v>20217</v>
      </c>
      <c r="E1242" s="15">
        <v>2803722</v>
      </c>
      <c r="F1242" s="16">
        <v>250547.20000000001</v>
      </c>
      <c r="G1242" s="17">
        <v>8.9362355000000004</v>
      </c>
    </row>
    <row r="1243" spans="1:7" hidden="1" x14ac:dyDescent="0.25">
      <c r="A1243" s="14" t="s">
        <v>1328</v>
      </c>
      <c r="B1243" s="14" t="s">
        <v>90</v>
      </c>
      <c r="C1243" s="14" t="s">
        <v>222</v>
      </c>
      <c r="D1243" s="15">
        <v>19689</v>
      </c>
      <c r="E1243" s="15">
        <v>1115064</v>
      </c>
      <c r="F1243" s="16">
        <v>102555</v>
      </c>
      <c r="G1243" s="17">
        <v>9.1972299</v>
      </c>
    </row>
    <row r="1244" spans="1:7" hidden="1" x14ac:dyDescent="0.25">
      <c r="A1244" s="14" t="s">
        <v>1329</v>
      </c>
      <c r="B1244" s="14" t="s">
        <v>90</v>
      </c>
      <c r="C1244" s="14" t="s">
        <v>222</v>
      </c>
      <c r="D1244" s="15">
        <v>7733</v>
      </c>
      <c r="E1244" s="15">
        <v>227728</v>
      </c>
      <c r="F1244" s="16">
        <v>23980.400000000001</v>
      </c>
      <c r="G1244" s="17">
        <v>10.530282</v>
      </c>
    </row>
    <row r="1245" spans="1:7" hidden="1" x14ac:dyDescent="0.25">
      <c r="A1245" s="14" t="s">
        <v>1330</v>
      </c>
      <c r="B1245" s="14" t="s">
        <v>90</v>
      </c>
      <c r="C1245" s="14" t="s">
        <v>222</v>
      </c>
      <c r="D1245" s="15">
        <v>11638</v>
      </c>
      <c r="E1245" s="15">
        <v>448001</v>
      </c>
      <c r="F1245" s="16">
        <v>41569</v>
      </c>
      <c r="G1245" s="17">
        <v>9.2787738999999991</v>
      </c>
    </row>
    <row r="1246" spans="1:7" hidden="1" x14ac:dyDescent="0.25">
      <c r="A1246" s="14" t="s">
        <v>1094</v>
      </c>
      <c r="B1246" s="14" t="s">
        <v>90</v>
      </c>
      <c r="C1246" s="14" t="s">
        <v>219</v>
      </c>
      <c r="D1246" s="15">
        <v>93956</v>
      </c>
      <c r="E1246" s="15">
        <v>2207483</v>
      </c>
      <c r="F1246" s="16">
        <v>208252.5</v>
      </c>
      <c r="G1246" s="17">
        <v>9.4339344999999994</v>
      </c>
    </row>
    <row r="1247" spans="1:7" hidden="1" x14ac:dyDescent="0.25">
      <c r="A1247" s="14" t="s">
        <v>1096</v>
      </c>
      <c r="B1247" s="14" t="s">
        <v>90</v>
      </c>
      <c r="C1247" s="14" t="s">
        <v>219</v>
      </c>
      <c r="D1247" s="15">
        <v>58710</v>
      </c>
      <c r="E1247" s="15">
        <v>1787862</v>
      </c>
      <c r="F1247" s="16">
        <v>145208</v>
      </c>
      <c r="G1247" s="17">
        <v>8.1218796999999991</v>
      </c>
    </row>
    <row r="1248" spans="1:7" hidden="1" x14ac:dyDescent="0.25">
      <c r="A1248" s="14" t="s">
        <v>1331</v>
      </c>
      <c r="B1248" s="14" t="s">
        <v>90</v>
      </c>
      <c r="C1248" s="14" t="s">
        <v>222</v>
      </c>
      <c r="D1248" s="15">
        <v>14705</v>
      </c>
      <c r="E1248" s="15">
        <v>747719</v>
      </c>
      <c r="F1248" s="16">
        <v>72256.899999999994</v>
      </c>
      <c r="G1248" s="17">
        <v>9.6636436999999997</v>
      </c>
    </row>
    <row r="1249" spans="1:7" hidden="1" x14ac:dyDescent="0.25">
      <c r="A1249" s="14" t="s">
        <v>1249</v>
      </c>
      <c r="B1249" s="14" t="s">
        <v>90</v>
      </c>
      <c r="C1249" s="14" t="s">
        <v>222</v>
      </c>
      <c r="D1249" s="15">
        <v>413</v>
      </c>
      <c r="E1249" s="15">
        <v>36553</v>
      </c>
      <c r="F1249" s="16">
        <v>5299</v>
      </c>
      <c r="G1249" s="17">
        <v>14.496758</v>
      </c>
    </row>
    <row r="1250" spans="1:7" hidden="1" x14ac:dyDescent="0.25">
      <c r="A1250" s="14" t="s">
        <v>1332</v>
      </c>
      <c r="B1250" s="14" t="s">
        <v>90</v>
      </c>
      <c r="C1250" s="14" t="s">
        <v>222</v>
      </c>
      <c r="D1250" s="15">
        <v>3987</v>
      </c>
      <c r="E1250" s="15">
        <v>423026</v>
      </c>
      <c r="F1250" s="16">
        <v>32605.4</v>
      </c>
      <c r="G1250" s="17">
        <v>7.7076586000000002</v>
      </c>
    </row>
    <row r="1251" spans="1:7" hidden="1" x14ac:dyDescent="0.25">
      <c r="A1251" s="14" t="s">
        <v>1115</v>
      </c>
      <c r="B1251" s="14" t="s">
        <v>90</v>
      </c>
      <c r="C1251" s="14" t="s">
        <v>222</v>
      </c>
      <c r="D1251" s="15">
        <v>36</v>
      </c>
      <c r="E1251" s="15">
        <v>603</v>
      </c>
      <c r="F1251" s="16">
        <v>69</v>
      </c>
      <c r="G1251" s="17">
        <v>11.442786</v>
      </c>
    </row>
    <row r="1252" spans="1:7" hidden="1" x14ac:dyDescent="0.25">
      <c r="A1252" s="14" t="s">
        <v>1333</v>
      </c>
      <c r="B1252" s="14" t="s">
        <v>90</v>
      </c>
      <c r="C1252" s="14" t="s">
        <v>222</v>
      </c>
      <c r="D1252" s="15">
        <v>16201</v>
      </c>
      <c r="E1252" s="15">
        <v>583110</v>
      </c>
      <c r="F1252" s="16">
        <v>50473.1</v>
      </c>
      <c r="G1252" s="17">
        <v>8.6558454000000005</v>
      </c>
    </row>
    <row r="1253" spans="1:7" hidden="1" x14ac:dyDescent="0.25">
      <c r="A1253" s="14" t="s">
        <v>363</v>
      </c>
      <c r="B1253" s="14" t="s">
        <v>90</v>
      </c>
      <c r="C1253" s="14" t="s">
        <v>292</v>
      </c>
      <c r="D1253" s="15">
        <v>21</v>
      </c>
      <c r="E1253" s="15">
        <v>199423</v>
      </c>
      <c r="F1253" s="16">
        <v>5638.2</v>
      </c>
      <c r="G1253" s="17">
        <v>2.8272566000000001</v>
      </c>
    </row>
    <row r="1254" spans="1:7" hidden="1" x14ac:dyDescent="0.25">
      <c r="A1254" s="14" t="s">
        <v>1334</v>
      </c>
      <c r="B1254" s="14" t="s">
        <v>71</v>
      </c>
      <c r="C1254" s="14" t="s">
        <v>224</v>
      </c>
      <c r="D1254" s="15">
        <v>2771</v>
      </c>
      <c r="E1254" s="15">
        <v>55590</v>
      </c>
      <c r="F1254" s="16">
        <v>5207</v>
      </c>
      <c r="G1254" s="17">
        <v>9.3667926000000001</v>
      </c>
    </row>
    <row r="1255" spans="1:7" hidden="1" x14ac:dyDescent="0.25">
      <c r="A1255" s="14" t="s">
        <v>1335</v>
      </c>
      <c r="B1255" s="14" t="s">
        <v>71</v>
      </c>
      <c r="C1255" s="14" t="s">
        <v>326</v>
      </c>
      <c r="D1255" s="15">
        <v>4173</v>
      </c>
      <c r="E1255" s="15">
        <v>86138</v>
      </c>
      <c r="F1255" s="16">
        <v>11780</v>
      </c>
      <c r="G1255" s="17">
        <v>13.67573</v>
      </c>
    </row>
    <row r="1256" spans="1:7" hidden="1" x14ac:dyDescent="0.25">
      <c r="A1256" s="14" t="s">
        <v>1336</v>
      </c>
      <c r="B1256" s="14" t="s">
        <v>71</v>
      </c>
      <c r="C1256" s="14" t="s">
        <v>326</v>
      </c>
      <c r="D1256" s="15">
        <v>6281</v>
      </c>
      <c r="E1256" s="15">
        <v>190559</v>
      </c>
      <c r="F1256" s="16">
        <v>19310</v>
      </c>
      <c r="G1256" s="17">
        <v>10.133345</v>
      </c>
    </row>
    <row r="1257" spans="1:7" hidden="1" x14ac:dyDescent="0.25">
      <c r="A1257" s="14" t="s">
        <v>1337</v>
      </c>
      <c r="B1257" s="14" t="s">
        <v>71</v>
      </c>
      <c r="C1257" s="14" t="s">
        <v>326</v>
      </c>
      <c r="D1257" s="15">
        <v>7435</v>
      </c>
      <c r="E1257" s="15">
        <v>261781</v>
      </c>
      <c r="F1257" s="16">
        <v>22654</v>
      </c>
      <c r="G1257" s="17">
        <v>8.6537983999999994</v>
      </c>
    </row>
    <row r="1258" spans="1:7" hidden="1" x14ac:dyDescent="0.25">
      <c r="A1258" s="14" t="s">
        <v>1338</v>
      </c>
      <c r="B1258" s="14" t="s">
        <v>71</v>
      </c>
      <c r="C1258" s="14" t="s">
        <v>222</v>
      </c>
      <c r="D1258" s="15">
        <v>1091</v>
      </c>
      <c r="E1258" s="15">
        <v>30940</v>
      </c>
      <c r="F1258" s="16">
        <v>3528.1</v>
      </c>
      <c r="G1258" s="17">
        <v>11.403038</v>
      </c>
    </row>
    <row r="1259" spans="1:7" hidden="1" x14ac:dyDescent="0.25">
      <c r="A1259" s="14" t="s">
        <v>1339</v>
      </c>
      <c r="B1259" s="14" t="s">
        <v>71</v>
      </c>
      <c r="C1259" s="14" t="s">
        <v>326</v>
      </c>
      <c r="D1259" s="15">
        <v>3214</v>
      </c>
      <c r="E1259" s="15">
        <v>53956</v>
      </c>
      <c r="F1259" s="16">
        <v>7084</v>
      </c>
      <c r="G1259" s="17">
        <v>13.129216</v>
      </c>
    </row>
    <row r="1260" spans="1:7" hidden="1" x14ac:dyDescent="0.25">
      <c r="A1260" s="14" t="s">
        <v>1340</v>
      </c>
      <c r="B1260" s="14" t="s">
        <v>71</v>
      </c>
      <c r="C1260" s="14" t="s">
        <v>224</v>
      </c>
      <c r="D1260" s="15">
        <v>5217</v>
      </c>
      <c r="E1260" s="15">
        <v>108117</v>
      </c>
      <c r="F1260" s="16">
        <v>12687.5</v>
      </c>
      <c r="G1260" s="17">
        <v>11.734972000000001</v>
      </c>
    </row>
    <row r="1261" spans="1:7" hidden="1" x14ac:dyDescent="0.25">
      <c r="A1261" s="14" t="s">
        <v>1341</v>
      </c>
      <c r="B1261" s="14" t="s">
        <v>71</v>
      </c>
      <c r="C1261" s="14" t="s">
        <v>224</v>
      </c>
      <c r="D1261" s="15">
        <v>6765</v>
      </c>
      <c r="E1261" s="15">
        <v>178043</v>
      </c>
      <c r="F1261" s="16">
        <v>15856</v>
      </c>
      <c r="G1261" s="17">
        <v>8.9057137999999991</v>
      </c>
    </row>
    <row r="1262" spans="1:7" hidden="1" x14ac:dyDescent="0.25">
      <c r="A1262" s="14" t="s">
        <v>1342</v>
      </c>
      <c r="B1262" s="14" t="s">
        <v>71</v>
      </c>
      <c r="C1262" s="14" t="s">
        <v>224</v>
      </c>
      <c r="D1262" s="15">
        <v>3018</v>
      </c>
      <c r="E1262" s="15">
        <v>97863</v>
      </c>
      <c r="F1262" s="16">
        <v>8833.6</v>
      </c>
      <c r="G1262" s="17">
        <v>9.0264962000000004</v>
      </c>
    </row>
    <row r="1263" spans="1:7" hidden="1" x14ac:dyDescent="0.25">
      <c r="A1263" s="14" t="s">
        <v>1343</v>
      </c>
      <c r="B1263" s="14" t="s">
        <v>71</v>
      </c>
      <c r="C1263" s="14" t="s">
        <v>224</v>
      </c>
      <c r="D1263" s="15">
        <v>626</v>
      </c>
      <c r="E1263" s="15">
        <v>47100</v>
      </c>
      <c r="F1263" s="16">
        <v>3385</v>
      </c>
      <c r="G1263" s="17">
        <v>7.1868365000000001</v>
      </c>
    </row>
    <row r="1264" spans="1:7" hidden="1" x14ac:dyDescent="0.25">
      <c r="A1264" s="14" t="s">
        <v>1344</v>
      </c>
      <c r="B1264" s="14" t="s">
        <v>71</v>
      </c>
      <c r="C1264" s="14" t="s">
        <v>224</v>
      </c>
      <c r="D1264" s="15">
        <v>1680</v>
      </c>
      <c r="E1264" s="15">
        <v>30897</v>
      </c>
      <c r="F1264" s="16">
        <v>3396</v>
      </c>
      <c r="G1264" s="17">
        <v>10.991358</v>
      </c>
    </row>
    <row r="1265" spans="1:7" hidden="1" x14ac:dyDescent="0.25">
      <c r="A1265" s="14" t="s">
        <v>1345</v>
      </c>
      <c r="B1265" s="14" t="s">
        <v>71</v>
      </c>
      <c r="C1265" s="14" t="s">
        <v>224</v>
      </c>
      <c r="D1265" s="15">
        <v>3200</v>
      </c>
      <c r="E1265" s="15">
        <v>119322</v>
      </c>
      <c r="F1265" s="16">
        <v>10620</v>
      </c>
      <c r="G1265" s="17">
        <v>8.9002865999999994</v>
      </c>
    </row>
    <row r="1266" spans="1:7" hidden="1" x14ac:dyDescent="0.25">
      <c r="A1266" s="14" t="s">
        <v>1346</v>
      </c>
      <c r="B1266" s="14" t="s">
        <v>71</v>
      </c>
      <c r="C1266" s="14" t="s">
        <v>224</v>
      </c>
      <c r="D1266" s="15">
        <v>1444</v>
      </c>
      <c r="E1266" s="15">
        <v>38976</v>
      </c>
      <c r="F1266" s="16">
        <v>4260</v>
      </c>
      <c r="G1266" s="17">
        <v>10.929803</v>
      </c>
    </row>
    <row r="1267" spans="1:7" hidden="1" x14ac:dyDescent="0.25">
      <c r="A1267" s="14" t="s">
        <v>1347</v>
      </c>
      <c r="B1267" s="14" t="s">
        <v>71</v>
      </c>
      <c r="C1267" s="14" t="s">
        <v>224</v>
      </c>
      <c r="D1267" s="15">
        <v>3250</v>
      </c>
      <c r="E1267" s="15">
        <v>82784</v>
      </c>
      <c r="F1267" s="16">
        <v>8422</v>
      </c>
      <c r="G1267" s="17">
        <v>10.173463</v>
      </c>
    </row>
    <row r="1268" spans="1:7" hidden="1" x14ac:dyDescent="0.25">
      <c r="A1268" s="14" t="s">
        <v>1348</v>
      </c>
      <c r="B1268" s="14" t="s">
        <v>71</v>
      </c>
      <c r="C1268" s="14" t="s">
        <v>224</v>
      </c>
      <c r="D1268" s="15">
        <v>2696</v>
      </c>
      <c r="E1268" s="15">
        <v>53716</v>
      </c>
      <c r="F1268" s="16">
        <v>4893</v>
      </c>
      <c r="G1268" s="17">
        <v>9.1090178000000002</v>
      </c>
    </row>
    <row r="1269" spans="1:7" hidden="1" x14ac:dyDescent="0.25">
      <c r="A1269" s="14" t="s">
        <v>1349</v>
      </c>
      <c r="B1269" s="14" t="s">
        <v>71</v>
      </c>
      <c r="C1269" s="14" t="s">
        <v>224</v>
      </c>
      <c r="D1269" s="15">
        <v>15449</v>
      </c>
      <c r="E1269" s="15">
        <v>412035</v>
      </c>
      <c r="F1269" s="16">
        <v>35918</v>
      </c>
      <c r="G1269" s="17">
        <v>8.7172205999999992</v>
      </c>
    </row>
    <row r="1270" spans="1:7" hidden="1" x14ac:dyDescent="0.25">
      <c r="A1270" s="14" t="s">
        <v>1350</v>
      </c>
      <c r="B1270" s="14" t="s">
        <v>71</v>
      </c>
      <c r="C1270" s="14" t="s">
        <v>224</v>
      </c>
      <c r="D1270" s="15">
        <v>3897</v>
      </c>
      <c r="E1270" s="15">
        <v>61948</v>
      </c>
      <c r="F1270" s="16">
        <v>9201</v>
      </c>
      <c r="G1270" s="17">
        <v>14.852779999999999</v>
      </c>
    </row>
    <row r="1271" spans="1:7" hidden="1" x14ac:dyDescent="0.25">
      <c r="A1271" s="14" t="s">
        <v>1351</v>
      </c>
      <c r="B1271" s="14" t="s">
        <v>71</v>
      </c>
      <c r="C1271" s="14" t="s">
        <v>224</v>
      </c>
      <c r="D1271" s="15">
        <v>1876</v>
      </c>
      <c r="E1271" s="15">
        <v>55082</v>
      </c>
      <c r="F1271" s="16">
        <v>4956</v>
      </c>
      <c r="G1271" s="17">
        <v>8.9974945999999996</v>
      </c>
    </row>
    <row r="1272" spans="1:7" hidden="1" x14ac:dyDescent="0.25">
      <c r="A1272" s="14" t="s">
        <v>1352</v>
      </c>
      <c r="B1272" s="14" t="s">
        <v>71</v>
      </c>
      <c r="C1272" s="14" t="s">
        <v>224</v>
      </c>
      <c r="D1272" s="15">
        <v>25858</v>
      </c>
      <c r="E1272" s="15">
        <v>721285</v>
      </c>
      <c r="F1272" s="16">
        <v>64921</v>
      </c>
      <c r="G1272" s="17">
        <v>9.0007417000000007</v>
      </c>
    </row>
    <row r="1273" spans="1:7" hidden="1" x14ac:dyDescent="0.25">
      <c r="A1273" s="14" t="s">
        <v>1353</v>
      </c>
      <c r="B1273" s="14" t="s">
        <v>71</v>
      </c>
      <c r="C1273" s="14" t="s">
        <v>224</v>
      </c>
      <c r="D1273" s="15">
        <v>13382</v>
      </c>
      <c r="E1273" s="15">
        <v>415433</v>
      </c>
      <c r="F1273" s="16">
        <v>34816.1</v>
      </c>
      <c r="G1273" s="17">
        <v>8.3806774999999991</v>
      </c>
    </row>
    <row r="1274" spans="1:7" hidden="1" x14ac:dyDescent="0.25">
      <c r="A1274" s="14" t="s">
        <v>1354</v>
      </c>
      <c r="B1274" s="14" t="s">
        <v>71</v>
      </c>
      <c r="C1274" s="14" t="s">
        <v>224</v>
      </c>
      <c r="D1274" s="15">
        <v>958</v>
      </c>
      <c r="E1274" s="15">
        <v>21729</v>
      </c>
      <c r="F1274" s="16">
        <v>1714</v>
      </c>
      <c r="G1274" s="17">
        <v>7.8880758000000002</v>
      </c>
    </row>
    <row r="1275" spans="1:7" hidden="1" x14ac:dyDescent="0.25">
      <c r="A1275" s="14" t="s">
        <v>1355</v>
      </c>
      <c r="B1275" s="14" t="s">
        <v>71</v>
      </c>
      <c r="C1275" s="14" t="s">
        <v>224</v>
      </c>
      <c r="D1275" s="15">
        <v>3250</v>
      </c>
      <c r="E1275" s="15">
        <v>118878</v>
      </c>
      <c r="F1275" s="16">
        <v>8771.2999999999993</v>
      </c>
      <c r="G1275" s="17">
        <v>7.3784048000000002</v>
      </c>
    </row>
    <row r="1276" spans="1:7" hidden="1" x14ac:dyDescent="0.25">
      <c r="A1276" s="14" t="s">
        <v>1356</v>
      </c>
      <c r="B1276" s="14" t="s">
        <v>71</v>
      </c>
      <c r="C1276" s="14" t="s">
        <v>224</v>
      </c>
      <c r="D1276" s="15">
        <v>1242</v>
      </c>
      <c r="E1276" s="15">
        <v>29232</v>
      </c>
      <c r="F1276" s="16">
        <v>3010</v>
      </c>
      <c r="G1276" s="17">
        <v>10.296935</v>
      </c>
    </row>
    <row r="1277" spans="1:7" hidden="1" x14ac:dyDescent="0.25">
      <c r="A1277" s="14" t="s">
        <v>1357</v>
      </c>
      <c r="B1277" s="14" t="s">
        <v>71</v>
      </c>
      <c r="C1277" s="14" t="s">
        <v>224</v>
      </c>
      <c r="D1277" s="15">
        <v>1890</v>
      </c>
      <c r="E1277" s="15">
        <v>20483</v>
      </c>
      <c r="F1277" s="16">
        <v>2057.6</v>
      </c>
      <c r="G1277" s="17">
        <v>10.045404</v>
      </c>
    </row>
    <row r="1278" spans="1:7" hidden="1" x14ac:dyDescent="0.25">
      <c r="A1278" s="14" t="s">
        <v>1358</v>
      </c>
      <c r="B1278" s="14" t="s">
        <v>71</v>
      </c>
      <c r="C1278" s="14" t="s">
        <v>224</v>
      </c>
      <c r="D1278" s="15">
        <v>4205</v>
      </c>
      <c r="E1278" s="15">
        <v>217104</v>
      </c>
      <c r="F1278" s="16">
        <v>17499.099999999999</v>
      </c>
      <c r="G1278" s="17">
        <v>8.0602383999999994</v>
      </c>
    </row>
    <row r="1279" spans="1:7" hidden="1" x14ac:dyDescent="0.25">
      <c r="A1279" s="14" t="s">
        <v>1359</v>
      </c>
      <c r="B1279" s="14" t="s">
        <v>71</v>
      </c>
      <c r="C1279" s="14" t="s">
        <v>224</v>
      </c>
      <c r="D1279" s="15">
        <v>982</v>
      </c>
      <c r="E1279" s="15">
        <v>62374</v>
      </c>
      <c r="F1279" s="16">
        <v>4486</v>
      </c>
      <c r="G1279" s="17">
        <v>7.1920992999999998</v>
      </c>
    </row>
    <row r="1280" spans="1:7" hidden="1" x14ac:dyDescent="0.25">
      <c r="A1280" s="14" t="s">
        <v>1360</v>
      </c>
      <c r="B1280" s="14" t="s">
        <v>71</v>
      </c>
      <c r="C1280" s="14" t="s">
        <v>224</v>
      </c>
      <c r="D1280" s="15">
        <v>1586</v>
      </c>
      <c r="E1280" s="15">
        <v>28070</v>
      </c>
      <c r="F1280" s="16">
        <v>3576</v>
      </c>
      <c r="G1280" s="17">
        <v>12.73958</v>
      </c>
    </row>
    <row r="1281" spans="1:7" hidden="1" x14ac:dyDescent="0.25">
      <c r="A1281" s="14" t="s">
        <v>1361</v>
      </c>
      <c r="B1281" s="14" t="s">
        <v>71</v>
      </c>
      <c r="C1281" s="14" t="s">
        <v>224</v>
      </c>
      <c r="D1281" s="15">
        <v>5728</v>
      </c>
      <c r="E1281" s="15">
        <v>150810</v>
      </c>
      <c r="F1281" s="16">
        <v>15262</v>
      </c>
      <c r="G1281" s="17">
        <v>10.120018999999999</v>
      </c>
    </row>
    <row r="1282" spans="1:7" hidden="1" x14ac:dyDescent="0.25">
      <c r="A1282" s="14" t="s">
        <v>1362</v>
      </c>
      <c r="B1282" s="14" t="s">
        <v>71</v>
      </c>
      <c r="C1282" s="14" t="s">
        <v>224</v>
      </c>
      <c r="D1282" s="15">
        <v>1167</v>
      </c>
      <c r="E1282" s="15">
        <v>20017</v>
      </c>
      <c r="F1282" s="16">
        <v>1798</v>
      </c>
      <c r="G1282" s="17">
        <v>8.9823649999999997</v>
      </c>
    </row>
    <row r="1283" spans="1:7" hidden="1" x14ac:dyDescent="0.25">
      <c r="A1283" s="14" t="s">
        <v>1363</v>
      </c>
      <c r="B1283" s="14" t="s">
        <v>71</v>
      </c>
      <c r="C1283" s="14" t="s">
        <v>224</v>
      </c>
      <c r="D1283" s="15">
        <v>13430</v>
      </c>
      <c r="E1283" s="15">
        <v>298021</v>
      </c>
      <c r="F1283" s="16">
        <v>27504</v>
      </c>
      <c r="G1283" s="17">
        <v>9.2288797999999996</v>
      </c>
    </row>
    <row r="1284" spans="1:7" hidden="1" x14ac:dyDescent="0.25">
      <c r="A1284" s="14" t="s">
        <v>1364</v>
      </c>
      <c r="B1284" s="14" t="s">
        <v>71</v>
      </c>
      <c r="C1284" s="14" t="s">
        <v>224</v>
      </c>
      <c r="D1284" s="15">
        <v>1454</v>
      </c>
      <c r="E1284" s="15">
        <v>33420</v>
      </c>
      <c r="F1284" s="16">
        <v>3224</v>
      </c>
      <c r="G1284" s="17">
        <v>9.6469179999999994</v>
      </c>
    </row>
    <row r="1285" spans="1:7" hidden="1" x14ac:dyDescent="0.25">
      <c r="A1285" s="14" t="s">
        <v>1365</v>
      </c>
      <c r="B1285" s="14" t="s">
        <v>71</v>
      </c>
      <c r="C1285" s="14" t="s">
        <v>224</v>
      </c>
      <c r="D1285" s="15">
        <v>1253</v>
      </c>
      <c r="E1285" s="15">
        <v>20145</v>
      </c>
      <c r="F1285" s="16">
        <v>1856</v>
      </c>
      <c r="G1285" s="17">
        <v>9.2132042999999992</v>
      </c>
    </row>
    <row r="1286" spans="1:7" hidden="1" x14ac:dyDescent="0.25">
      <c r="A1286" s="14" t="s">
        <v>1366</v>
      </c>
      <c r="B1286" s="14" t="s">
        <v>71</v>
      </c>
      <c r="C1286" s="14" t="s">
        <v>224</v>
      </c>
      <c r="D1286" s="15">
        <v>2606</v>
      </c>
      <c r="E1286" s="15">
        <v>141541</v>
      </c>
      <c r="F1286" s="16">
        <v>11481</v>
      </c>
      <c r="G1286" s="17">
        <v>8.1114306000000003</v>
      </c>
    </row>
    <row r="1287" spans="1:7" hidden="1" x14ac:dyDescent="0.25">
      <c r="A1287" s="14" t="s">
        <v>1367</v>
      </c>
      <c r="B1287" s="14" t="s">
        <v>71</v>
      </c>
      <c r="C1287" s="14" t="s">
        <v>224</v>
      </c>
      <c r="D1287" s="15">
        <v>3361</v>
      </c>
      <c r="E1287" s="15">
        <v>92709</v>
      </c>
      <c r="F1287" s="16">
        <v>9436</v>
      </c>
      <c r="G1287" s="17">
        <v>10.178084</v>
      </c>
    </row>
    <row r="1288" spans="1:7" hidden="1" x14ac:dyDescent="0.25">
      <c r="A1288" s="14" t="s">
        <v>1368</v>
      </c>
      <c r="B1288" s="14" t="s">
        <v>71</v>
      </c>
      <c r="C1288" s="14" t="s">
        <v>224</v>
      </c>
      <c r="D1288" s="15">
        <v>4822</v>
      </c>
      <c r="E1288" s="15">
        <v>76190</v>
      </c>
      <c r="F1288" s="16">
        <v>9125</v>
      </c>
      <c r="G1288" s="17">
        <v>11.976637</v>
      </c>
    </row>
    <row r="1289" spans="1:7" hidden="1" x14ac:dyDescent="0.25">
      <c r="A1289" s="14" t="s">
        <v>1369</v>
      </c>
      <c r="B1289" s="14" t="s">
        <v>71</v>
      </c>
      <c r="C1289" s="14" t="s">
        <v>224</v>
      </c>
      <c r="D1289" s="15">
        <v>5656</v>
      </c>
      <c r="E1289" s="15">
        <v>212234</v>
      </c>
      <c r="F1289" s="16">
        <v>21647.8</v>
      </c>
      <c r="G1289" s="17">
        <v>10.199968</v>
      </c>
    </row>
    <row r="1290" spans="1:7" hidden="1" x14ac:dyDescent="0.25">
      <c r="A1290" s="14" t="s">
        <v>1370</v>
      </c>
      <c r="B1290" s="14" t="s">
        <v>71</v>
      </c>
      <c r="C1290" s="14" t="s">
        <v>224</v>
      </c>
      <c r="D1290" s="15">
        <v>1233</v>
      </c>
      <c r="E1290" s="15">
        <v>25649</v>
      </c>
      <c r="F1290" s="16">
        <v>2583</v>
      </c>
      <c r="G1290" s="17">
        <v>10.070568</v>
      </c>
    </row>
    <row r="1291" spans="1:7" hidden="1" x14ac:dyDescent="0.25">
      <c r="A1291" s="14" t="s">
        <v>1371</v>
      </c>
      <c r="B1291" s="14" t="s">
        <v>71</v>
      </c>
      <c r="C1291" s="14" t="s">
        <v>224</v>
      </c>
      <c r="D1291" s="15">
        <v>1308</v>
      </c>
      <c r="E1291" s="15">
        <v>23960</v>
      </c>
      <c r="F1291" s="16">
        <v>2772.7</v>
      </c>
      <c r="G1291" s="17">
        <v>11.572203999999999</v>
      </c>
    </row>
    <row r="1292" spans="1:7" hidden="1" x14ac:dyDescent="0.25">
      <c r="A1292" s="14" t="s">
        <v>1372</v>
      </c>
      <c r="B1292" s="14" t="s">
        <v>71</v>
      </c>
      <c r="C1292" s="14" t="s">
        <v>224</v>
      </c>
      <c r="D1292" s="15">
        <v>1234</v>
      </c>
      <c r="E1292" s="15">
        <v>19200</v>
      </c>
      <c r="F1292" s="16">
        <v>1931.2</v>
      </c>
      <c r="G1292" s="17">
        <v>10.058332999999999</v>
      </c>
    </row>
    <row r="1293" spans="1:7" hidden="1" x14ac:dyDescent="0.25">
      <c r="A1293" s="14" t="s">
        <v>1373</v>
      </c>
      <c r="B1293" s="14" t="s">
        <v>71</v>
      </c>
      <c r="C1293" s="14" t="s">
        <v>224</v>
      </c>
      <c r="D1293" s="15">
        <v>1020</v>
      </c>
      <c r="E1293" s="15">
        <v>24801</v>
      </c>
      <c r="F1293" s="16">
        <v>2626.9</v>
      </c>
      <c r="G1293" s="17">
        <v>10.591912000000001</v>
      </c>
    </row>
    <row r="1294" spans="1:7" hidden="1" x14ac:dyDescent="0.25">
      <c r="A1294" s="14" t="s">
        <v>1374</v>
      </c>
      <c r="B1294" s="14" t="s">
        <v>71</v>
      </c>
      <c r="C1294" s="14" t="s">
        <v>224</v>
      </c>
      <c r="D1294" s="15">
        <v>2162</v>
      </c>
      <c r="E1294" s="15">
        <v>46771</v>
      </c>
      <c r="F1294" s="16">
        <v>4506.3999999999996</v>
      </c>
      <c r="G1294" s="17">
        <v>9.6350303000000004</v>
      </c>
    </row>
    <row r="1295" spans="1:7" hidden="1" x14ac:dyDescent="0.25">
      <c r="A1295" s="14" t="s">
        <v>1375</v>
      </c>
      <c r="B1295" s="14" t="s">
        <v>71</v>
      </c>
      <c r="C1295" s="14" t="s">
        <v>224</v>
      </c>
      <c r="D1295" s="15">
        <v>2369</v>
      </c>
      <c r="E1295" s="15">
        <v>67245</v>
      </c>
      <c r="F1295" s="16">
        <v>5147</v>
      </c>
      <c r="G1295" s="17">
        <v>7.6541006999999999</v>
      </c>
    </row>
    <row r="1296" spans="1:7" hidden="1" x14ac:dyDescent="0.25">
      <c r="A1296" s="14" t="s">
        <v>1376</v>
      </c>
      <c r="B1296" s="14" t="s">
        <v>71</v>
      </c>
      <c r="C1296" s="14" t="s">
        <v>224</v>
      </c>
      <c r="D1296" s="15">
        <v>674</v>
      </c>
      <c r="E1296" s="15">
        <v>48796</v>
      </c>
      <c r="F1296" s="16">
        <v>3683</v>
      </c>
      <c r="G1296" s="17">
        <v>7.5477498000000001</v>
      </c>
    </row>
    <row r="1297" spans="1:7" hidden="1" x14ac:dyDescent="0.25">
      <c r="A1297" s="14" t="s">
        <v>1377</v>
      </c>
      <c r="B1297" s="14" t="s">
        <v>71</v>
      </c>
      <c r="C1297" s="14" t="s">
        <v>224</v>
      </c>
      <c r="D1297" s="15">
        <v>2562</v>
      </c>
      <c r="E1297" s="15">
        <v>64123</v>
      </c>
      <c r="F1297" s="16">
        <v>5686</v>
      </c>
      <c r="G1297" s="17">
        <v>8.8673330999999997</v>
      </c>
    </row>
    <row r="1298" spans="1:7" hidden="1" x14ac:dyDescent="0.25">
      <c r="A1298" s="14" t="s">
        <v>1378</v>
      </c>
      <c r="B1298" s="14" t="s">
        <v>71</v>
      </c>
      <c r="C1298" s="14" t="s">
        <v>224</v>
      </c>
      <c r="D1298" s="15">
        <v>1907</v>
      </c>
      <c r="E1298" s="15">
        <v>49825</v>
      </c>
      <c r="F1298" s="16">
        <v>6398</v>
      </c>
      <c r="G1298" s="17">
        <v>12.840942999999999</v>
      </c>
    </row>
    <row r="1299" spans="1:7" hidden="1" x14ac:dyDescent="0.25">
      <c r="A1299" s="14" t="s">
        <v>1379</v>
      </c>
      <c r="B1299" s="14" t="s">
        <v>71</v>
      </c>
      <c r="C1299" s="14" t="s">
        <v>326</v>
      </c>
      <c r="D1299" s="15">
        <v>9947</v>
      </c>
      <c r="E1299" s="15">
        <v>392337</v>
      </c>
      <c r="F1299" s="16">
        <v>37851</v>
      </c>
      <c r="G1299" s="17">
        <v>9.6475734000000006</v>
      </c>
    </row>
    <row r="1300" spans="1:7" hidden="1" x14ac:dyDescent="0.25">
      <c r="A1300" s="14" t="s">
        <v>1380</v>
      </c>
      <c r="B1300" s="14" t="s">
        <v>71</v>
      </c>
      <c r="C1300" s="14" t="s">
        <v>224</v>
      </c>
      <c r="D1300" s="15">
        <v>2066</v>
      </c>
      <c r="E1300" s="15">
        <v>46993</v>
      </c>
      <c r="F1300" s="16">
        <v>4637.3</v>
      </c>
      <c r="G1300" s="17">
        <v>9.8680655000000002</v>
      </c>
    </row>
    <row r="1301" spans="1:7" hidden="1" x14ac:dyDescent="0.25">
      <c r="A1301" s="14" t="s">
        <v>1381</v>
      </c>
      <c r="B1301" s="14" t="s">
        <v>71</v>
      </c>
      <c r="C1301" s="14" t="s">
        <v>326</v>
      </c>
      <c r="D1301" s="15">
        <v>3860</v>
      </c>
      <c r="E1301" s="15">
        <v>97900</v>
      </c>
      <c r="F1301" s="16">
        <v>9958.7999999999993</v>
      </c>
      <c r="G1301" s="17">
        <v>10.172421</v>
      </c>
    </row>
    <row r="1302" spans="1:7" hidden="1" x14ac:dyDescent="0.25">
      <c r="A1302" s="14" t="s">
        <v>1382</v>
      </c>
      <c r="B1302" s="14" t="s">
        <v>71</v>
      </c>
      <c r="C1302" s="14" t="s">
        <v>326</v>
      </c>
      <c r="D1302" s="15">
        <v>10722</v>
      </c>
      <c r="E1302" s="15">
        <v>227878</v>
      </c>
      <c r="F1302" s="16">
        <v>28826</v>
      </c>
      <c r="G1302" s="17">
        <v>12.649751</v>
      </c>
    </row>
    <row r="1303" spans="1:7" hidden="1" x14ac:dyDescent="0.25">
      <c r="A1303" s="14" t="s">
        <v>1383</v>
      </c>
      <c r="B1303" s="14" t="s">
        <v>71</v>
      </c>
      <c r="C1303" s="14" t="s">
        <v>326</v>
      </c>
      <c r="D1303" s="15">
        <v>23065</v>
      </c>
      <c r="E1303" s="15">
        <v>556935</v>
      </c>
      <c r="F1303" s="16">
        <v>61145</v>
      </c>
      <c r="G1303" s="17">
        <v>10.97884</v>
      </c>
    </row>
    <row r="1304" spans="1:7" hidden="1" x14ac:dyDescent="0.25">
      <c r="A1304" s="14" t="s">
        <v>1384</v>
      </c>
      <c r="B1304" s="14" t="s">
        <v>71</v>
      </c>
      <c r="C1304" s="14" t="s">
        <v>326</v>
      </c>
      <c r="D1304" s="15">
        <v>9639</v>
      </c>
      <c r="E1304" s="15">
        <v>276383</v>
      </c>
      <c r="F1304" s="16">
        <v>28828</v>
      </c>
      <c r="G1304" s="17">
        <v>10.430453</v>
      </c>
    </row>
    <row r="1305" spans="1:7" hidden="1" x14ac:dyDescent="0.25">
      <c r="A1305" s="14" t="s">
        <v>426</v>
      </c>
      <c r="B1305" s="14" t="s">
        <v>71</v>
      </c>
      <c r="C1305" s="14" t="s">
        <v>222</v>
      </c>
      <c r="D1305" s="15">
        <v>2962</v>
      </c>
      <c r="E1305" s="15">
        <v>100357</v>
      </c>
      <c r="F1305" s="16">
        <v>12275</v>
      </c>
      <c r="G1305" s="17">
        <v>12.231334</v>
      </c>
    </row>
    <row r="1306" spans="1:7" hidden="1" x14ac:dyDescent="0.25">
      <c r="A1306" s="14" t="s">
        <v>427</v>
      </c>
      <c r="B1306" s="14" t="s">
        <v>71</v>
      </c>
      <c r="C1306" s="14" t="s">
        <v>222</v>
      </c>
      <c r="D1306" s="15">
        <v>2027</v>
      </c>
      <c r="E1306" s="15">
        <v>80640</v>
      </c>
      <c r="F1306" s="16">
        <v>10460.5</v>
      </c>
      <c r="G1306" s="17">
        <v>12.97185</v>
      </c>
    </row>
    <row r="1307" spans="1:7" hidden="1" x14ac:dyDescent="0.25">
      <c r="A1307" s="14" t="s">
        <v>1385</v>
      </c>
      <c r="B1307" s="14" t="s">
        <v>71</v>
      </c>
      <c r="C1307" s="14" t="s">
        <v>326</v>
      </c>
      <c r="D1307" s="15">
        <v>5305</v>
      </c>
      <c r="E1307" s="15">
        <v>105225</v>
      </c>
      <c r="F1307" s="16">
        <v>11150</v>
      </c>
      <c r="G1307" s="17">
        <v>10.596341000000001</v>
      </c>
    </row>
    <row r="1308" spans="1:7" hidden="1" x14ac:dyDescent="0.25">
      <c r="A1308" s="14" t="s">
        <v>1386</v>
      </c>
      <c r="B1308" s="14" t="s">
        <v>71</v>
      </c>
      <c r="C1308" s="14" t="s">
        <v>326</v>
      </c>
      <c r="D1308" s="15">
        <v>4826</v>
      </c>
      <c r="E1308" s="15">
        <v>94256</v>
      </c>
      <c r="F1308" s="16">
        <v>13249</v>
      </c>
      <c r="G1308" s="17">
        <v>14.0564</v>
      </c>
    </row>
    <row r="1309" spans="1:7" hidden="1" x14ac:dyDescent="0.25">
      <c r="A1309" s="14" t="s">
        <v>1387</v>
      </c>
      <c r="B1309" s="14" t="s">
        <v>71</v>
      </c>
      <c r="C1309" s="14" t="s">
        <v>222</v>
      </c>
      <c r="D1309" s="15">
        <v>251</v>
      </c>
      <c r="E1309" s="15">
        <v>6320</v>
      </c>
      <c r="F1309" s="16">
        <v>680.9</v>
      </c>
      <c r="G1309" s="17">
        <v>10.773733999999999</v>
      </c>
    </row>
    <row r="1310" spans="1:7" hidden="1" x14ac:dyDescent="0.25">
      <c r="A1310" s="14" t="s">
        <v>1388</v>
      </c>
      <c r="B1310" s="14" t="s">
        <v>71</v>
      </c>
      <c r="C1310" s="14" t="s">
        <v>224</v>
      </c>
      <c r="D1310" s="15">
        <v>138482</v>
      </c>
      <c r="E1310" s="15">
        <v>3194682</v>
      </c>
      <c r="F1310" s="16">
        <v>267817.90000000002</v>
      </c>
      <c r="G1310" s="17">
        <v>8.3832412999999999</v>
      </c>
    </row>
    <row r="1311" spans="1:7" hidden="1" x14ac:dyDescent="0.25">
      <c r="A1311" s="14" t="s">
        <v>1389</v>
      </c>
      <c r="B1311" s="14" t="s">
        <v>71</v>
      </c>
      <c r="C1311" s="14" t="s">
        <v>326</v>
      </c>
      <c r="D1311" s="15">
        <v>19388</v>
      </c>
      <c r="E1311" s="15">
        <v>1112501</v>
      </c>
      <c r="F1311" s="16">
        <v>87109</v>
      </c>
      <c r="G1311" s="17">
        <v>7.8300153999999997</v>
      </c>
    </row>
    <row r="1312" spans="1:7" hidden="1" x14ac:dyDescent="0.25">
      <c r="A1312" s="14" t="s">
        <v>1390</v>
      </c>
      <c r="B1312" s="14" t="s">
        <v>71</v>
      </c>
      <c r="C1312" s="14" t="s">
        <v>326</v>
      </c>
      <c r="D1312" s="15">
        <v>5375</v>
      </c>
      <c r="E1312" s="15">
        <v>129051</v>
      </c>
      <c r="F1312" s="16">
        <v>14813.2</v>
      </c>
      <c r="G1312" s="17">
        <v>11.478562999999999</v>
      </c>
    </row>
    <row r="1313" spans="1:7" hidden="1" x14ac:dyDescent="0.25">
      <c r="A1313" s="14" t="s">
        <v>1391</v>
      </c>
      <c r="B1313" s="14" t="s">
        <v>71</v>
      </c>
      <c r="C1313" s="14" t="s">
        <v>326</v>
      </c>
      <c r="D1313" s="15">
        <v>5023</v>
      </c>
      <c r="E1313" s="15">
        <v>175868</v>
      </c>
      <c r="F1313" s="16">
        <v>17092.5</v>
      </c>
      <c r="G1313" s="17">
        <v>9.7189368999999992</v>
      </c>
    </row>
    <row r="1314" spans="1:7" hidden="1" x14ac:dyDescent="0.25">
      <c r="A1314" s="14" t="s">
        <v>1392</v>
      </c>
      <c r="B1314" s="14" t="s">
        <v>71</v>
      </c>
      <c r="C1314" s="14" t="s">
        <v>222</v>
      </c>
      <c r="D1314" s="15">
        <v>6489</v>
      </c>
      <c r="E1314" s="15">
        <v>235924</v>
      </c>
      <c r="F1314" s="16">
        <v>28994.1</v>
      </c>
      <c r="G1314" s="17">
        <v>12.289593</v>
      </c>
    </row>
    <row r="1315" spans="1:7" hidden="1" x14ac:dyDescent="0.25">
      <c r="A1315" s="14" t="s">
        <v>1393</v>
      </c>
      <c r="B1315" s="14" t="s">
        <v>71</v>
      </c>
      <c r="C1315" s="14" t="s">
        <v>326</v>
      </c>
      <c r="D1315" s="15">
        <v>90271</v>
      </c>
      <c r="E1315" s="15">
        <v>3211152</v>
      </c>
      <c r="F1315" s="16">
        <v>247398</v>
      </c>
      <c r="G1315" s="17">
        <v>7.7043378999999996</v>
      </c>
    </row>
    <row r="1316" spans="1:7" hidden="1" x14ac:dyDescent="0.25">
      <c r="A1316" s="14" t="s">
        <v>1394</v>
      </c>
      <c r="B1316" s="14" t="s">
        <v>71</v>
      </c>
      <c r="C1316" s="14" t="s">
        <v>222</v>
      </c>
      <c r="D1316" s="15">
        <v>6155</v>
      </c>
      <c r="E1316" s="15">
        <v>128831</v>
      </c>
      <c r="F1316" s="16">
        <v>14705</v>
      </c>
      <c r="G1316" s="17">
        <v>11.414178</v>
      </c>
    </row>
    <row r="1317" spans="1:7" hidden="1" x14ac:dyDescent="0.25">
      <c r="A1317" s="14" t="s">
        <v>1395</v>
      </c>
      <c r="B1317" s="14" t="s">
        <v>71</v>
      </c>
      <c r="C1317" s="14" t="s">
        <v>326</v>
      </c>
      <c r="D1317" s="15">
        <v>24130</v>
      </c>
      <c r="E1317" s="15">
        <v>926426</v>
      </c>
      <c r="F1317" s="16">
        <v>78868</v>
      </c>
      <c r="G1317" s="17">
        <v>8.5131461999999996</v>
      </c>
    </row>
    <row r="1318" spans="1:7" hidden="1" x14ac:dyDescent="0.25">
      <c r="A1318" s="14" t="s">
        <v>1396</v>
      </c>
      <c r="B1318" s="14" t="s">
        <v>71</v>
      </c>
      <c r="C1318" s="14" t="s">
        <v>326</v>
      </c>
      <c r="D1318" s="15">
        <v>5737</v>
      </c>
      <c r="E1318" s="15">
        <v>121252</v>
      </c>
      <c r="F1318" s="16">
        <v>14731.1</v>
      </c>
      <c r="G1318" s="17">
        <v>12.14916</v>
      </c>
    </row>
    <row r="1319" spans="1:7" hidden="1" x14ac:dyDescent="0.25">
      <c r="A1319" s="14" t="s">
        <v>1397</v>
      </c>
      <c r="B1319" s="14" t="s">
        <v>71</v>
      </c>
      <c r="C1319" s="14" t="s">
        <v>326</v>
      </c>
      <c r="D1319" s="15">
        <v>8362</v>
      </c>
      <c r="E1319" s="15">
        <v>281358</v>
      </c>
      <c r="F1319" s="16">
        <v>25234</v>
      </c>
      <c r="G1319" s="17">
        <v>8.9686448999999993</v>
      </c>
    </row>
    <row r="1320" spans="1:7" hidden="1" x14ac:dyDescent="0.25">
      <c r="A1320" s="14" t="s">
        <v>1398</v>
      </c>
      <c r="B1320" s="14" t="s">
        <v>71</v>
      </c>
      <c r="C1320" s="14" t="s">
        <v>326</v>
      </c>
      <c r="D1320" s="15">
        <v>3394</v>
      </c>
      <c r="E1320" s="15">
        <v>75422</v>
      </c>
      <c r="F1320" s="16">
        <v>10371</v>
      </c>
      <c r="G1320" s="17">
        <v>13.750629999999999</v>
      </c>
    </row>
    <row r="1321" spans="1:7" hidden="1" x14ac:dyDescent="0.25">
      <c r="A1321" s="14" t="s">
        <v>1399</v>
      </c>
      <c r="B1321" s="14" t="s">
        <v>71</v>
      </c>
      <c r="C1321" s="14" t="s">
        <v>326</v>
      </c>
      <c r="D1321" s="15">
        <v>374817</v>
      </c>
      <c r="E1321" s="15">
        <v>10618127</v>
      </c>
      <c r="F1321" s="16">
        <v>947527</v>
      </c>
      <c r="G1321" s="17">
        <v>8.9236736000000008</v>
      </c>
    </row>
    <row r="1322" spans="1:7" hidden="1" x14ac:dyDescent="0.25">
      <c r="A1322" s="14" t="s">
        <v>1400</v>
      </c>
      <c r="B1322" s="14" t="s">
        <v>71</v>
      </c>
      <c r="C1322" s="14" t="s">
        <v>222</v>
      </c>
      <c r="D1322" s="15">
        <v>3777</v>
      </c>
      <c r="E1322" s="15">
        <v>86435</v>
      </c>
      <c r="F1322" s="16">
        <v>13133.4</v>
      </c>
      <c r="G1322" s="17">
        <v>15.194539000000001</v>
      </c>
    </row>
    <row r="1323" spans="1:7" hidden="1" x14ac:dyDescent="0.25">
      <c r="A1323" s="14" t="s">
        <v>1401</v>
      </c>
      <c r="B1323" s="14" t="s">
        <v>71</v>
      </c>
      <c r="C1323" s="14" t="s">
        <v>326</v>
      </c>
      <c r="D1323" s="15">
        <v>7498</v>
      </c>
      <c r="E1323" s="15">
        <v>301143</v>
      </c>
      <c r="F1323" s="16">
        <v>26988</v>
      </c>
      <c r="G1323" s="17">
        <v>8.9618552999999999</v>
      </c>
    </row>
    <row r="1324" spans="1:7" hidden="1" x14ac:dyDescent="0.25">
      <c r="A1324" s="14" t="s">
        <v>1402</v>
      </c>
      <c r="B1324" s="14" t="s">
        <v>71</v>
      </c>
      <c r="C1324" s="14" t="s">
        <v>326</v>
      </c>
      <c r="D1324" s="15">
        <v>4726</v>
      </c>
      <c r="E1324" s="15">
        <v>88829</v>
      </c>
      <c r="F1324" s="16">
        <v>12107.8</v>
      </c>
      <c r="G1324" s="17">
        <v>13.630459</v>
      </c>
    </row>
    <row r="1325" spans="1:7" hidden="1" x14ac:dyDescent="0.25">
      <c r="A1325" s="14" t="s">
        <v>1403</v>
      </c>
      <c r="B1325" s="14" t="s">
        <v>71</v>
      </c>
      <c r="C1325" s="14" t="s">
        <v>326</v>
      </c>
      <c r="D1325" s="15">
        <v>3342</v>
      </c>
      <c r="E1325" s="15">
        <v>60002</v>
      </c>
      <c r="F1325" s="16">
        <v>7924</v>
      </c>
      <c r="G1325" s="17">
        <v>13.206225999999999</v>
      </c>
    </row>
    <row r="1326" spans="1:7" hidden="1" x14ac:dyDescent="0.25">
      <c r="A1326" s="14" t="s">
        <v>1404</v>
      </c>
      <c r="B1326" s="14" t="s">
        <v>71</v>
      </c>
      <c r="C1326" s="14" t="s">
        <v>326</v>
      </c>
      <c r="D1326" s="15">
        <v>8218</v>
      </c>
      <c r="E1326" s="15">
        <v>175088</v>
      </c>
      <c r="F1326" s="16">
        <v>18176.3</v>
      </c>
      <c r="G1326" s="17">
        <v>10.381237</v>
      </c>
    </row>
    <row r="1327" spans="1:7" hidden="1" x14ac:dyDescent="0.25">
      <c r="A1327" s="14" t="s">
        <v>1405</v>
      </c>
      <c r="B1327" s="14" t="s">
        <v>71</v>
      </c>
      <c r="C1327" s="14" t="s">
        <v>326</v>
      </c>
      <c r="D1327" s="15">
        <v>27027</v>
      </c>
      <c r="E1327" s="15">
        <v>1104277</v>
      </c>
      <c r="F1327" s="16">
        <v>96203.5</v>
      </c>
      <c r="G1327" s="17">
        <v>8.7118993000000007</v>
      </c>
    </row>
    <row r="1328" spans="1:7" hidden="1" x14ac:dyDescent="0.25">
      <c r="A1328" s="14" t="s">
        <v>1406</v>
      </c>
      <c r="B1328" s="14" t="s">
        <v>71</v>
      </c>
      <c r="C1328" s="14" t="s">
        <v>326</v>
      </c>
      <c r="D1328" s="15">
        <v>6221</v>
      </c>
      <c r="E1328" s="15">
        <v>199005</v>
      </c>
      <c r="F1328" s="16">
        <v>20484</v>
      </c>
      <c r="G1328" s="17">
        <v>10.293208999999999</v>
      </c>
    </row>
    <row r="1329" spans="1:7" hidden="1" x14ac:dyDescent="0.25">
      <c r="A1329" s="14" t="s">
        <v>1407</v>
      </c>
      <c r="B1329" s="14" t="s">
        <v>71</v>
      </c>
      <c r="C1329" s="14" t="s">
        <v>326</v>
      </c>
      <c r="D1329" s="15">
        <v>2697</v>
      </c>
      <c r="E1329" s="15">
        <v>143150</v>
      </c>
      <c r="F1329" s="16">
        <v>12741</v>
      </c>
      <c r="G1329" s="17">
        <v>8.9004540999999993</v>
      </c>
    </row>
    <row r="1330" spans="1:7" hidden="1" x14ac:dyDescent="0.25">
      <c r="A1330" s="14" t="s">
        <v>1408</v>
      </c>
      <c r="B1330" s="14" t="s">
        <v>71</v>
      </c>
      <c r="C1330" s="14" t="s">
        <v>326</v>
      </c>
      <c r="D1330" s="15">
        <v>6454</v>
      </c>
      <c r="E1330" s="15">
        <v>95721</v>
      </c>
      <c r="F1330" s="16">
        <v>12921</v>
      </c>
      <c r="G1330" s="17">
        <v>13.498605</v>
      </c>
    </row>
    <row r="1331" spans="1:7" hidden="1" x14ac:dyDescent="0.25">
      <c r="A1331" s="14" t="s">
        <v>363</v>
      </c>
      <c r="B1331" s="14" t="s">
        <v>71</v>
      </c>
      <c r="C1331" s="14" t="s">
        <v>292</v>
      </c>
      <c r="D1331" s="15">
        <v>13</v>
      </c>
      <c r="E1331" s="15">
        <v>161620</v>
      </c>
      <c r="F1331" s="16">
        <v>4309.5</v>
      </c>
      <c r="G1331" s="17">
        <v>2.6664398</v>
      </c>
    </row>
    <row r="1332" spans="1:7" hidden="1" x14ac:dyDescent="0.25">
      <c r="A1332" s="14" t="s">
        <v>1409</v>
      </c>
      <c r="B1332" s="14" t="s">
        <v>71</v>
      </c>
      <c r="C1332" s="14" t="s">
        <v>326</v>
      </c>
      <c r="D1332" s="15">
        <v>5017</v>
      </c>
      <c r="E1332" s="15">
        <v>152355</v>
      </c>
      <c r="F1332" s="16">
        <v>18701.3</v>
      </c>
      <c r="G1332" s="17">
        <v>12.274819000000001</v>
      </c>
    </row>
    <row r="1333" spans="1:7" hidden="1" x14ac:dyDescent="0.25">
      <c r="A1333" s="14" t="s">
        <v>1410</v>
      </c>
      <c r="B1333" s="14" t="s">
        <v>71</v>
      </c>
      <c r="C1333" s="14" t="s">
        <v>222</v>
      </c>
      <c r="D1333" s="15">
        <v>479</v>
      </c>
      <c r="E1333" s="15">
        <v>24213</v>
      </c>
      <c r="F1333" s="16">
        <v>2722.7</v>
      </c>
      <c r="G1333" s="17">
        <v>11.244786</v>
      </c>
    </row>
    <row r="1334" spans="1:7" hidden="1" x14ac:dyDescent="0.25">
      <c r="A1334" s="14" t="s">
        <v>450</v>
      </c>
      <c r="B1334" s="14" t="s">
        <v>71</v>
      </c>
      <c r="C1334" s="14" t="s">
        <v>222</v>
      </c>
      <c r="D1334" s="15">
        <v>72</v>
      </c>
      <c r="E1334" s="15">
        <v>4486</v>
      </c>
      <c r="F1334" s="16">
        <v>711</v>
      </c>
      <c r="G1334" s="17">
        <v>15.849309</v>
      </c>
    </row>
    <row r="1335" spans="1:7" hidden="1" x14ac:dyDescent="0.25">
      <c r="A1335" s="14" t="s">
        <v>1411</v>
      </c>
      <c r="B1335" s="14" t="s">
        <v>77</v>
      </c>
      <c r="C1335" s="14" t="s">
        <v>219</v>
      </c>
      <c r="D1335" s="15">
        <v>37064</v>
      </c>
      <c r="E1335" s="15">
        <v>421595</v>
      </c>
      <c r="F1335" s="16">
        <v>64226.6</v>
      </c>
      <c r="G1335" s="17">
        <v>15.234194</v>
      </c>
    </row>
    <row r="1336" spans="1:7" hidden="1" x14ac:dyDescent="0.25">
      <c r="A1336" s="14" t="s">
        <v>1412</v>
      </c>
      <c r="B1336" s="14" t="s">
        <v>77</v>
      </c>
      <c r="C1336" s="14" t="s">
        <v>222</v>
      </c>
      <c r="D1336" s="15">
        <v>79179</v>
      </c>
      <c r="E1336" s="15">
        <v>634917</v>
      </c>
      <c r="F1336" s="16">
        <v>123669.2</v>
      </c>
      <c r="G1336" s="17">
        <v>19.478010999999999</v>
      </c>
    </row>
    <row r="1337" spans="1:7" hidden="1" x14ac:dyDescent="0.25">
      <c r="A1337" s="14" t="s">
        <v>1413</v>
      </c>
      <c r="B1337" s="14" t="s">
        <v>77</v>
      </c>
      <c r="C1337" s="14" t="s">
        <v>219</v>
      </c>
      <c r="D1337" s="15">
        <v>379629</v>
      </c>
      <c r="E1337" s="15">
        <v>3238660</v>
      </c>
      <c r="F1337" s="16">
        <v>690737.1</v>
      </c>
      <c r="G1337" s="17">
        <v>21.327867000000001</v>
      </c>
    </row>
    <row r="1338" spans="1:7" hidden="1" x14ac:dyDescent="0.25">
      <c r="A1338" s="14" t="s">
        <v>349</v>
      </c>
      <c r="B1338" s="14" t="s">
        <v>77</v>
      </c>
      <c r="C1338" s="14" t="s">
        <v>333</v>
      </c>
      <c r="D1338" s="15">
        <v>1165</v>
      </c>
      <c r="E1338" s="15">
        <v>8579</v>
      </c>
      <c r="F1338" s="16">
        <v>1280</v>
      </c>
      <c r="G1338" s="17">
        <v>14.920154</v>
      </c>
    </row>
    <row r="1339" spans="1:7" hidden="1" x14ac:dyDescent="0.25">
      <c r="A1339" s="14" t="s">
        <v>352</v>
      </c>
      <c r="B1339" s="14" t="s">
        <v>77</v>
      </c>
      <c r="C1339" s="14" t="s">
        <v>333</v>
      </c>
      <c r="D1339" s="15">
        <v>1</v>
      </c>
      <c r="E1339" s="15">
        <v>320</v>
      </c>
      <c r="F1339" s="16">
        <v>25.6</v>
      </c>
      <c r="G1339" s="17">
        <v>8</v>
      </c>
    </row>
    <row r="1340" spans="1:7" hidden="1" x14ac:dyDescent="0.25">
      <c r="A1340" s="14" t="s">
        <v>356</v>
      </c>
      <c r="B1340" s="14" t="s">
        <v>77</v>
      </c>
      <c r="C1340" s="14" t="s">
        <v>333</v>
      </c>
      <c r="D1340" s="15">
        <v>472</v>
      </c>
      <c r="E1340" s="15">
        <v>3859</v>
      </c>
      <c r="F1340" s="16">
        <v>703.8</v>
      </c>
      <c r="G1340" s="17">
        <v>18.237884999999999</v>
      </c>
    </row>
    <row r="1341" spans="1:7" hidden="1" x14ac:dyDescent="0.25">
      <c r="A1341" s="14" t="s">
        <v>357</v>
      </c>
      <c r="B1341" s="14" t="s">
        <v>77</v>
      </c>
      <c r="C1341" s="14" t="s">
        <v>333</v>
      </c>
      <c r="D1341" s="15">
        <v>1</v>
      </c>
      <c r="E1341" s="15">
        <v>677</v>
      </c>
      <c r="F1341" s="16">
        <v>54</v>
      </c>
      <c r="G1341" s="17">
        <v>7.9763662999999996</v>
      </c>
    </row>
    <row r="1342" spans="1:7" hidden="1" x14ac:dyDescent="0.25">
      <c r="A1342" s="14" t="s">
        <v>1414</v>
      </c>
      <c r="B1342" s="14" t="s">
        <v>77</v>
      </c>
      <c r="C1342" s="14" t="s">
        <v>224</v>
      </c>
      <c r="D1342" s="15">
        <v>5723</v>
      </c>
      <c r="E1342" s="15">
        <v>67181</v>
      </c>
      <c r="F1342" s="16">
        <v>9558.7999999999993</v>
      </c>
      <c r="G1342" s="17">
        <v>14.228427999999999</v>
      </c>
    </row>
    <row r="1343" spans="1:7" hidden="1" x14ac:dyDescent="0.25">
      <c r="A1343" s="14" t="s">
        <v>1415</v>
      </c>
      <c r="B1343" s="14" t="s">
        <v>77</v>
      </c>
      <c r="C1343" s="14" t="s">
        <v>219</v>
      </c>
      <c r="D1343" s="15">
        <v>67155</v>
      </c>
      <c r="E1343" s="15">
        <v>623708</v>
      </c>
      <c r="F1343" s="16">
        <v>102197</v>
      </c>
      <c r="G1343" s="17">
        <v>16.385392</v>
      </c>
    </row>
    <row r="1344" spans="1:7" hidden="1" x14ac:dyDescent="0.25">
      <c r="A1344" s="14" t="s">
        <v>365</v>
      </c>
      <c r="B1344" s="14" t="s">
        <v>79</v>
      </c>
      <c r="C1344" s="14" t="s">
        <v>333</v>
      </c>
      <c r="D1344" s="15">
        <v>10</v>
      </c>
      <c r="E1344" s="15">
        <v>1694</v>
      </c>
      <c r="F1344" s="16">
        <v>809.2</v>
      </c>
      <c r="G1344" s="17">
        <v>47.768594999999998</v>
      </c>
    </row>
    <row r="1345" spans="1:7" hidden="1" x14ac:dyDescent="0.25">
      <c r="A1345" s="14" t="s">
        <v>1416</v>
      </c>
      <c r="B1345" s="14" t="s">
        <v>79</v>
      </c>
      <c r="C1345" s="14" t="s">
        <v>219</v>
      </c>
      <c r="D1345" s="15">
        <v>459942</v>
      </c>
      <c r="E1345" s="15">
        <v>4448035</v>
      </c>
      <c r="F1345" s="16">
        <v>750735.3</v>
      </c>
      <c r="G1345" s="17">
        <v>16.877908999999999</v>
      </c>
    </row>
    <row r="1346" spans="1:7" hidden="1" x14ac:dyDescent="0.25">
      <c r="A1346" s="14" t="s">
        <v>1417</v>
      </c>
      <c r="B1346" s="14" t="s">
        <v>79</v>
      </c>
      <c r="C1346" s="14" t="s">
        <v>224</v>
      </c>
      <c r="D1346" s="15">
        <v>11729</v>
      </c>
      <c r="E1346" s="15">
        <v>151596</v>
      </c>
      <c r="F1346" s="16">
        <v>16891.599999999999</v>
      </c>
      <c r="G1346" s="17">
        <v>11.14251</v>
      </c>
    </row>
    <row r="1347" spans="1:7" hidden="1" x14ac:dyDescent="0.25">
      <c r="A1347" s="14" t="s">
        <v>1418</v>
      </c>
      <c r="B1347" s="14" t="s">
        <v>79</v>
      </c>
      <c r="C1347" s="14" t="s">
        <v>224</v>
      </c>
      <c r="D1347" s="15">
        <v>6624</v>
      </c>
      <c r="E1347" s="15">
        <v>121053</v>
      </c>
      <c r="F1347" s="16">
        <v>21053.5</v>
      </c>
      <c r="G1347" s="17">
        <v>17.391969</v>
      </c>
    </row>
    <row r="1348" spans="1:7" hidden="1" x14ac:dyDescent="0.25">
      <c r="A1348" s="14" t="s">
        <v>1419</v>
      </c>
      <c r="B1348" s="14" t="s">
        <v>79</v>
      </c>
      <c r="C1348" s="14" t="s">
        <v>224</v>
      </c>
      <c r="D1348" s="15">
        <v>25184</v>
      </c>
      <c r="E1348" s="15">
        <v>640799</v>
      </c>
      <c r="F1348" s="16">
        <v>85361</v>
      </c>
      <c r="G1348" s="17">
        <v>13.321026</v>
      </c>
    </row>
    <row r="1349" spans="1:7" hidden="1" x14ac:dyDescent="0.25">
      <c r="A1349" s="14" t="s">
        <v>332</v>
      </c>
      <c r="B1349" s="14" t="s">
        <v>79</v>
      </c>
      <c r="C1349" s="14" t="s">
        <v>333</v>
      </c>
      <c r="D1349" s="15">
        <v>2</v>
      </c>
      <c r="E1349" s="15">
        <v>1749</v>
      </c>
      <c r="F1349" s="16">
        <v>193.3</v>
      </c>
      <c r="G1349" s="17">
        <v>11.05203</v>
      </c>
    </row>
    <row r="1350" spans="1:7" hidden="1" x14ac:dyDescent="0.25">
      <c r="A1350" s="14" t="s">
        <v>341</v>
      </c>
      <c r="B1350" s="14" t="s">
        <v>79</v>
      </c>
      <c r="C1350" s="14" t="s">
        <v>333</v>
      </c>
      <c r="D1350" s="15">
        <v>297</v>
      </c>
      <c r="E1350" s="15">
        <v>2068</v>
      </c>
      <c r="F1350" s="16">
        <v>124</v>
      </c>
      <c r="G1350" s="17">
        <v>5.9961314999999997</v>
      </c>
    </row>
    <row r="1351" spans="1:7" hidden="1" x14ac:dyDescent="0.25">
      <c r="A1351" s="14" t="s">
        <v>1420</v>
      </c>
      <c r="B1351" s="14" t="s">
        <v>79</v>
      </c>
      <c r="C1351" s="14" t="s">
        <v>219</v>
      </c>
      <c r="D1351" s="15">
        <v>871244</v>
      </c>
      <c r="E1351" s="15">
        <v>9761086</v>
      </c>
      <c r="F1351" s="16">
        <v>1297534.7</v>
      </c>
      <c r="G1351" s="17">
        <v>13.292934000000001</v>
      </c>
    </row>
    <row r="1352" spans="1:7" hidden="1" x14ac:dyDescent="0.25">
      <c r="A1352" s="14" t="s">
        <v>342</v>
      </c>
      <c r="B1352" s="14" t="s">
        <v>79</v>
      </c>
      <c r="C1352" s="14" t="s">
        <v>333</v>
      </c>
      <c r="D1352" s="15">
        <v>69</v>
      </c>
      <c r="E1352" s="15">
        <v>3030</v>
      </c>
      <c r="F1352" s="16">
        <v>609</v>
      </c>
      <c r="G1352" s="17">
        <v>20.09901</v>
      </c>
    </row>
    <row r="1353" spans="1:7" hidden="1" x14ac:dyDescent="0.25">
      <c r="A1353" s="14" t="s">
        <v>1421</v>
      </c>
      <c r="B1353" s="14" t="s">
        <v>79</v>
      </c>
      <c r="C1353" s="14" t="s">
        <v>219</v>
      </c>
      <c r="D1353" s="15">
        <v>1945910</v>
      </c>
      <c r="E1353" s="15">
        <v>20198012</v>
      </c>
      <c r="F1353" s="16">
        <v>2862701</v>
      </c>
      <c r="G1353" s="17">
        <v>14.173182000000001</v>
      </c>
    </row>
    <row r="1354" spans="1:7" hidden="1" x14ac:dyDescent="0.25">
      <c r="A1354" s="14" t="s">
        <v>1422</v>
      </c>
      <c r="B1354" s="14" t="s">
        <v>79</v>
      </c>
      <c r="C1354" s="14" t="s">
        <v>219</v>
      </c>
      <c r="D1354" s="15">
        <v>66554</v>
      </c>
      <c r="E1354" s="15">
        <v>929981</v>
      </c>
      <c r="F1354" s="16">
        <v>147286.39999999999</v>
      </c>
      <c r="G1354" s="17">
        <v>15.837571000000001</v>
      </c>
    </row>
    <row r="1355" spans="1:7" hidden="1" x14ac:dyDescent="0.25">
      <c r="A1355" s="14" t="s">
        <v>349</v>
      </c>
      <c r="B1355" s="14" t="s">
        <v>79</v>
      </c>
      <c r="C1355" s="14" t="s">
        <v>333</v>
      </c>
      <c r="D1355" s="15">
        <v>9382</v>
      </c>
      <c r="E1355" s="15">
        <v>76312</v>
      </c>
      <c r="F1355" s="16">
        <v>10828.2</v>
      </c>
      <c r="G1355" s="17">
        <v>14.18938</v>
      </c>
    </row>
    <row r="1356" spans="1:7" hidden="1" x14ac:dyDescent="0.25">
      <c r="A1356" s="14" t="s">
        <v>350</v>
      </c>
      <c r="B1356" s="14" t="s">
        <v>79</v>
      </c>
      <c r="C1356" s="14" t="s">
        <v>333</v>
      </c>
      <c r="D1356" s="15">
        <v>2097</v>
      </c>
      <c r="E1356" s="15">
        <v>18889</v>
      </c>
      <c r="F1356" s="16">
        <v>2576</v>
      </c>
      <c r="G1356" s="17">
        <v>13.637567000000001</v>
      </c>
    </row>
    <row r="1357" spans="1:7" hidden="1" x14ac:dyDescent="0.25">
      <c r="A1357" s="14" t="s">
        <v>352</v>
      </c>
      <c r="B1357" s="14" t="s">
        <v>79</v>
      </c>
      <c r="C1357" s="14" t="s">
        <v>333</v>
      </c>
      <c r="D1357" s="15">
        <v>102</v>
      </c>
      <c r="E1357" s="15">
        <v>18938</v>
      </c>
      <c r="F1357" s="16">
        <v>2364.4</v>
      </c>
      <c r="G1357" s="17">
        <v>12.484951000000001</v>
      </c>
    </row>
    <row r="1358" spans="1:7" hidden="1" x14ac:dyDescent="0.25">
      <c r="A1358" s="14" t="s">
        <v>353</v>
      </c>
      <c r="B1358" s="14" t="s">
        <v>79</v>
      </c>
      <c r="C1358" s="14" t="s">
        <v>333</v>
      </c>
      <c r="D1358" s="15">
        <v>204</v>
      </c>
      <c r="E1358" s="15">
        <v>2233</v>
      </c>
      <c r="F1358" s="16">
        <v>559.79999999999995</v>
      </c>
      <c r="G1358" s="17">
        <v>25.069413000000001</v>
      </c>
    </row>
    <row r="1359" spans="1:7" hidden="1" x14ac:dyDescent="0.25">
      <c r="A1359" s="14" t="s">
        <v>354</v>
      </c>
      <c r="B1359" s="14" t="s">
        <v>79</v>
      </c>
      <c r="C1359" s="14" t="s">
        <v>333</v>
      </c>
      <c r="D1359" s="15">
        <v>1163</v>
      </c>
      <c r="E1359" s="15">
        <v>12042</v>
      </c>
      <c r="F1359" s="16">
        <v>1194.9000000000001</v>
      </c>
      <c r="G1359" s="17">
        <v>9.9227702999999998</v>
      </c>
    </row>
    <row r="1360" spans="1:7" hidden="1" x14ac:dyDescent="0.25">
      <c r="A1360" s="14" t="s">
        <v>355</v>
      </c>
      <c r="B1360" s="14" t="s">
        <v>79</v>
      </c>
      <c r="C1360" s="14" t="s">
        <v>333</v>
      </c>
      <c r="D1360" s="15">
        <v>10701</v>
      </c>
      <c r="E1360" s="15">
        <v>104138</v>
      </c>
      <c r="F1360" s="16">
        <v>16517.8</v>
      </c>
      <c r="G1360" s="17">
        <v>15.861452999999999</v>
      </c>
    </row>
    <row r="1361" spans="1:7" hidden="1" x14ac:dyDescent="0.25">
      <c r="A1361" s="14" t="s">
        <v>356</v>
      </c>
      <c r="B1361" s="14" t="s">
        <v>79</v>
      </c>
      <c r="C1361" s="14" t="s">
        <v>333</v>
      </c>
      <c r="D1361" s="15">
        <v>7500</v>
      </c>
      <c r="E1361" s="15">
        <v>64650</v>
      </c>
      <c r="F1361" s="16">
        <v>10014.5</v>
      </c>
      <c r="G1361" s="17">
        <v>15.490333</v>
      </c>
    </row>
    <row r="1362" spans="1:7" hidden="1" x14ac:dyDescent="0.25">
      <c r="A1362" s="14" t="s">
        <v>1423</v>
      </c>
      <c r="B1362" s="14" t="s">
        <v>79</v>
      </c>
      <c r="C1362" s="14" t="s">
        <v>222</v>
      </c>
      <c r="D1362" s="15">
        <v>11695</v>
      </c>
      <c r="E1362" s="15">
        <v>149265</v>
      </c>
      <c r="F1362" s="16">
        <v>18619</v>
      </c>
      <c r="G1362" s="17">
        <v>12.473788000000001</v>
      </c>
    </row>
    <row r="1363" spans="1:7" hidden="1" x14ac:dyDescent="0.25">
      <c r="A1363" s="14" t="s">
        <v>357</v>
      </c>
      <c r="B1363" s="14" t="s">
        <v>79</v>
      </c>
      <c r="C1363" s="14" t="s">
        <v>333</v>
      </c>
      <c r="D1363" s="15">
        <v>152</v>
      </c>
      <c r="E1363" s="15">
        <v>27740</v>
      </c>
      <c r="F1363" s="16">
        <v>3262.5</v>
      </c>
      <c r="G1363" s="17">
        <v>11.760994999999999</v>
      </c>
    </row>
    <row r="1364" spans="1:7" hidden="1" x14ac:dyDescent="0.25">
      <c r="A1364" s="14" t="s">
        <v>362</v>
      </c>
      <c r="B1364" s="14" t="s">
        <v>79</v>
      </c>
      <c r="C1364" s="14" t="s">
        <v>333</v>
      </c>
      <c r="D1364" s="15">
        <v>13347</v>
      </c>
      <c r="E1364" s="15">
        <v>83882</v>
      </c>
      <c r="F1364" s="16">
        <v>10754.4</v>
      </c>
      <c r="G1364" s="17">
        <v>12.820867</v>
      </c>
    </row>
    <row r="1365" spans="1:7" hidden="1" x14ac:dyDescent="0.25">
      <c r="A1365" s="14" t="s">
        <v>1424</v>
      </c>
      <c r="B1365" s="14" t="s">
        <v>82</v>
      </c>
      <c r="C1365" s="14" t="s">
        <v>222</v>
      </c>
      <c r="D1365" s="15">
        <v>18111</v>
      </c>
      <c r="E1365" s="15">
        <v>217171</v>
      </c>
      <c r="F1365" s="16">
        <v>33385</v>
      </c>
      <c r="G1365" s="17">
        <v>15.372679</v>
      </c>
    </row>
    <row r="1366" spans="1:7" hidden="1" x14ac:dyDescent="0.25">
      <c r="A1366" s="14" t="s">
        <v>1425</v>
      </c>
      <c r="B1366" s="14" t="s">
        <v>82</v>
      </c>
      <c r="C1366" s="14" t="s">
        <v>222</v>
      </c>
      <c r="D1366" s="15">
        <v>15614</v>
      </c>
      <c r="E1366" s="15">
        <v>779624</v>
      </c>
      <c r="F1366" s="16">
        <v>67894.2</v>
      </c>
      <c r="G1366" s="17">
        <v>8.7085825999999997</v>
      </c>
    </row>
    <row r="1367" spans="1:7" hidden="1" x14ac:dyDescent="0.25">
      <c r="A1367" s="14" t="s">
        <v>1426</v>
      </c>
      <c r="B1367" s="14" t="s">
        <v>82</v>
      </c>
      <c r="C1367" s="14" t="s">
        <v>224</v>
      </c>
      <c r="D1367" s="15">
        <v>41900</v>
      </c>
      <c r="E1367" s="15">
        <v>997340</v>
      </c>
      <c r="F1367" s="16">
        <v>85008.4</v>
      </c>
      <c r="G1367" s="17">
        <v>8.5235125000000007</v>
      </c>
    </row>
    <row r="1368" spans="1:7" hidden="1" x14ac:dyDescent="0.25">
      <c r="A1368" s="14" t="s">
        <v>1427</v>
      </c>
      <c r="B1368" s="14" t="s">
        <v>82</v>
      </c>
      <c r="C1368" s="14" t="s">
        <v>224</v>
      </c>
      <c r="D1368" s="15">
        <v>10534</v>
      </c>
      <c r="E1368" s="15">
        <v>200563</v>
      </c>
      <c r="F1368" s="16">
        <v>22734.3</v>
      </c>
      <c r="G1368" s="17">
        <v>11.335241</v>
      </c>
    </row>
    <row r="1369" spans="1:7" hidden="1" x14ac:dyDescent="0.25">
      <c r="A1369" s="14" t="s">
        <v>331</v>
      </c>
      <c r="B1369" s="14" t="s">
        <v>82</v>
      </c>
      <c r="C1369" s="14" t="s">
        <v>222</v>
      </c>
      <c r="D1369" s="15">
        <v>4605</v>
      </c>
      <c r="E1369" s="15">
        <v>89711</v>
      </c>
      <c r="F1369" s="16">
        <v>13054.7</v>
      </c>
      <c r="G1369" s="17">
        <v>14.55195</v>
      </c>
    </row>
    <row r="1370" spans="1:7" hidden="1" x14ac:dyDescent="0.25">
      <c r="A1370" s="14" t="s">
        <v>1428</v>
      </c>
      <c r="B1370" s="14" t="s">
        <v>82</v>
      </c>
      <c r="C1370" s="14" t="s">
        <v>222</v>
      </c>
      <c r="D1370" s="15">
        <v>24042</v>
      </c>
      <c r="E1370" s="15">
        <v>673108</v>
      </c>
      <c r="F1370" s="16">
        <v>56794</v>
      </c>
      <c r="G1370" s="17">
        <v>8.4375760999999994</v>
      </c>
    </row>
    <row r="1371" spans="1:7" hidden="1" x14ac:dyDescent="0.25">
      <c r="A1371" s="14" t="s">
        <v>1429</v>
      </c>
      <c r="B1371" s="14" t="s">
        <v>82</v>
      </c>
      <c r="C1371" s="14" t="s">
        <v>219</v>
      </c>
      <c r="D1371" s="15">
        <v>97547</v>
      </c>
      <c r="E1371" s="15">
        <v>1622625</v>
      </c>
      <c r="F1371" s="16">
        <v>182320</v>
      </c>
      <c r="G1371" s="17">
        <v>11.236114000000001</v>
      </c>
    </row>
    <row r="1372" spans="1:7" hidden="1" x14ac:dyDescent="0.25">
      <c r="A1372" s="14" t="s">
        <v>1430</v>
      </c>
      <c r="B1372" s="14" t="s">
        <v>82</v>
      </c>
      <c r="C1372" s="14" t="s">
        <v>222</v>
      </c>
      <c r="D1372" s="15">
        <v>13105</v>
      </c>
      <c r="E1372" s="15">
        <v>340890</v>
      </c>
      <c r="F1372" s="16">
        <v>35128</v>
      </c>
      <c r="G1372" s="17">
        <v>10.304790000000001</v>
      </c>
    </row>
    <row r="1373" spans="1:7" hidden="1" x14ac:dyDescent="0.25">
      <c r="A1373" s="14" t="s">
        <v>1431</v>
      </c>
      <c r="B1373" s="14" t="s">
        <v>82</v>
      </c>
      <c r="C1373" s="14" t="s">
        <v>222</v>
      </c>
      <c r="D1373" s="15">
        <v>31030</v>
      </c>
      <c r="E1373" s="15">
        <v>391271</v>
      </c>
      <c r="F1373" s="16">
        <v>50699</v>
      </c>
      <c r="G1373" s="17">
        <v>12.957515000000001</v>
      </c>
    </row>
    <row r="1374" spans="1:7" hidden="1" x14ac:dyDescent="0.25">
      <c r="A1374" s="14" t="s">
        <v>1432</v>
      </c>
      <c r="B1374" s="14" t="s">
        <v>82</v>
      </c>
      <c r="C1374" s="14" t="s">
        <v>222</v>
      </c>
      <c r="D1374" s="15">
        <v>28792</v>
      </c>
      <c r="E1374" s="15">
        <v>261230</v>
      </c>
      <c r="F1374" s="16">
        <v>42442</v>
      </c>
      <c r="G1374" s="17">
        <v>16.246984999999999</v>
      </c>
    </row>
    <row r="1375" spans="1:7" hidden="1" x14ac:dyDescent="0.25">
      <c r="A1375" s="14" t="s">
        <v>1433</v>
      </c>
      <c r="B1375" s="14" t="s">
        <v>82</v>
      </c>
      <c r="C1375" s="14" t="s">
        <v>222</v>
      </c>
      <c r="D1375" s="15">
        <v>11148</v>
      </c>
      <c r="E1375" s="15">
        <v>815396</v>
      </c>
      <c r="F1375" s="16">
        <v>59236</v>
      </c>
      <c r="G1375" s="17">
        <v>7.264691</v>
      </c>
    </row>
    <row r="1376" spans="1:7" hidden="1" x14ac:dyDescent="0.25">
      <c r="A1376" s="14" t="s">
        <v>1434</v>
      </c>
      <c r="B1376" s="14" t="s">
        <v>82</v>
      </c>
      <c r="C1376" s="14" t="s">
        <v>224</v>
      </c>
      <c r="D1376" s="15">
        <v>8759</v>
      </c>
      <c r="E1376" s="15">
        <v>582062</v>
      </c>
      <c r="F1376" s="16">
        <v>37752.199999999997</v>
      </c>
      <c r="G1376" s="17">
        <v>6.4859413999999997</v>
      </c>
    </row>
    <row r="1377" spans="1:7" hidden="1" x14ac:dyDescent="0.25">
      <c r="A1377" s="14" t="s">
        <v>1435</v>
      </c>
      <c r="B1377" s="14" t="s">
        <v>82</v>
      </c>
      <c r="C1377" s="14" t="s">
        <v>222</v>
      </c>
      <c r="D1377" s="15">
        <v>10994</v>
      </c>
      <c r="E1377" s="15">
        <v>69457</v>
      </c>
      <c r="F1377" s="16">
        <v>11496</v>
      </c>
      <c r="G1377" s="17">
        <v>16.551248000000001</v>
      </c>
    </row>
    <row r="1378" spans="1:7" hidden="1" x14ac:dyDescent="0.25">
      <c r="A1378" s="14" t="s">
        <v>345</v>
      </c>
      <c r="B1378" s="14" t="s">
        <v>82</v>
      </c>
      <c r="C1378" s="14" t="s">
        <v>172</v>
      </c>
      <c r="D1378" s="15">
        <v>10518</v>
      </c>
      <c r="E1378" s="15">
        <v>115627</v>
      </c>
      <c r="F1378" s="16">
        <v>14245</v>
      </c>
      <c r="G1378" s="17">
        <v>12.319787</v>
      </c>
    </row>
    <row r="1379" spans="1:7" hidden="1" x14ac:dyDescent="0.25">
      <c r="A1379" s="14" t="s">
        <v>346</v>
      </c>
      <c r="B1379" s="14" t="s">
        <v>82</v>
      </c>
      <c r="C1379" s="14" t="s">
        <v>222</v>
      </c>
      <c r="D1379" s="15">
        <v>1568</v>
      </c>
      <c r="E1379" s="15">
        <v>9880</v>
      </c>
      <c r="F1379" s="16">
        <v>1233.3</v>
      </c>
      <c r="G1379" s="17">
        <v>12.482794</v>
      </c>
    </row>
    <row r="1380" spans="1:7" hidden="1" x14ac:dyDescent="0.25">
      <c r="A1380" s="14" t="s">
        <v>1436</v>
      </c>
      <c r="B1380" s="14" t="s">
        <v>82</v>
      </c>
      <c r="C1380" s="14" t="s">
        <v>222</v>
      </c>
      <c r="D1380" s="15">
        <v>19308</v>
      </c>
      <c r="E1380" s="15">
        <v>178574</v>
      </c>
      <c r="F1380" s="16">
        <v>30446</v>
      </c>
      <c r="G1380" s="17">
        <v>17.049513999999999</v>
      </c>
    </row>
    <row r="1381" spans="1:7" hidden="1" x14ac:dyDescent="0.25">
      <c r="A1381" s="14" t="s">
        <v>1437</v>
      </c>
      <c r="B1381" s="14" t="s">
        <v>82</v>
      </c>
      <c r="C1381" s="14" t="s">
        <v>219</v>
      </c>
      <c r="D1381" s="15">
        <v>521984</v>
      </c>
      <c r="E1381" s="15">
        <v>8734397</v>
      </c>
      <c r="F1381" s="16">
        <v>940577</v>
      </c>
      <c r="G1381" s="17">
        <v>10.768654</v>
      </c>
    </row>
    <row r="1382" spans="1:7" hidden="1" x14ac:dyDescent="0.25">
      <c r="A1382" s="14" t="s">
        <v>1438</v>
      </c>
      <c r="B1382" s="14" t="s">
        <v>82</v>
      </c>
      <c r="C1382" s="14" t="s">
        <v>222</v>
      </c>
      <c r="D1382" s="15">
        <v>318</v>
      </c>
      <c r="E1382" s="15">
        <v>2315</v>
      </c>
      <c r="F1382" s="16">
        <v>389.9</v>
      </c>
      <c r="G1382" s="17">
        <v>16.842333</v>
      </c>
    </row>
    <row r="1383" spans="1:7" hidden="1" x14ac:dyDescent="0.25">
      <c r="A1383" s="14" t="s">
        <v>1439</v>
      </c>
      <c r="B1383" s="14" t="s">
        <v>82</v>
      </c>
      <c r="C1383" s="14" t="s">
        <v>222</v>
      </c>
      <c r="D1383" s="15">
        <v>6000</v>
      </c>
      <c r="E1383" s="15">
        <v>139793</v>
      </c>
      <c r="F1383" s="16">
        <v>15476</v>
      </c>
      <c r="G1383" s="17">
        <v>11.070653999999999</v>
      </c>
    </row>
    <row r="1384" spans="1:7" hidden="1" x14ac:dyDescent="0.25">
      <c r="A1384" s="14" t="s">
        <v>1440</v>
      </c>
      <c r="B1384" s="14" t="s">
        <v>82</v>
      </c>
      <c r="C1384" s="14" t="s">
        <v>222</v>
      </c>
      <c r="D1384" s="15">
        <v>4186</v>
      </c>
      <c r="E1384" s="15">
        <v>37662</v>
      </c>
      <c r="F1384" s="16">
        <v>6680</v>
      </c>
      <c r="G1384" s="17">
        <v>17.736711</v>
      </c>
    </row>
    <row r="1385" spans="1:7" hidden="1" x14ac:dyDescent="0.25">
      <c r="A1385" s="14" t="s">
        <v>1441</v>
      </c>
      <c r="B1385" s="14" t="s">
        <v>82</v>
      </c>
      <c r="C1385" s="14" t="s">
        <v>222</v>
      </c>
      <c r="D1385" s="15">
        <v>12707</v>
      </c>
      <c r="E1385" s="15">
        <v>172762</v>
      </c>
      <c r="F1385" s="16">
        <v>24466</v>
      </c>
      <c r="G1385" s="17">
        <v>14.161678999999999</v>
      </c>
    </row>
    <row r="1386" spans="1:7" hidden="1" x14ac:dyDescent="0.25">
      <c r="A1386" s="14" t="s">
        <v>349</v>
      </c>
      <c r="B1386" s="14" t="s">
        <v>82</v>
      </c>
      <c r="C1386" s="14" t="s">
        <v>333</v>
      </c>
      <c r="D1386" s="15">
        <v>945</v>
      </c>
      <c r="E1386" s="15">
        <v>8557</v>
      </c>
      <c r="F1386" s="16">
        <v>972.5</v>
      </c>
      <c r="G1386" s="17">
        <v>11.364964000000001</v>
      </c>
    </row>
    <row r="1387" spans="1:7" hidden="1" x14ac:dyDescent="0.25">
      <c r="A1387" s="14" t="s">
        <v>443</v>
      </c>
      <c r="B1387" s="14" t="s">
        <v>82</v>
      </c>
      <c r="C1387" s="14" t="s">
        <v>222</v>
      </c>
      <c r="D1387" s="15">
        <v>2301</v>
      </c>
      <c r="E1387" s="15">
        <v>441706</v>
      </c>
      <c r="F1387" s="16">
        <v>35243</v>
      </c>
      <c r="G1387" s="17">
        <v>7.9788366000000002</v>
      </c>
    </row>
    <row r="1388" spans="1:7" hidden="1" x14ac:dyDescent="0.25">
      <c r="A1388" s="14" t="s">
        <v>1442</v>
      </c>
      <c r="B1388" s="14" t="s">
        <v>82</v>
      </c>
      <c r="C1388" s="14" t="s">
        <v>219</v>
      </c>
      <c r="D1388" s="15">
        <v>120472</v>
      </c>
      <c r="E1388" s="15">
        <v>5451869</v>
      </c>
      <c r="F1388" s="16">
        <v>385065.3</v>
      </c>
      <c r="G1388" s="17">
        <v>7.0629961999999997</v>
      </c>
    </row>
    <row r="1389" spans="1:7" hidden="1" x14ac:dyDescent="0.25">
      <c r="A1389" s="14" t="s">
        <v>1443</v>
      </c>
      <c r="B1389" s="14" t="s">
        <v>82</v>
      </c>
      <c r="C1389" s="14" t="s">
        <v>222</v>
      </c>
      <c r="D1389" s="15">
        <v>3021</v>
      </c>
      <c r="E1389" s="15">
        <v>254585</v>
      </c>
      <c r="F1389" s="16">
        <v>21019</v>
      </c>
      <c r="G1389" s="17">
        <v>8.2561815999999997</v>
      </c>
    </row>
    <row r="1390" spans="1:7" hidden="1" x14ac:dyDescent="0.25">
      <c r="A1390" s="14" t="s">
        <v>355</v>
      </c>
      <c r="B1390" s="14" t="s">
        <v>82</v>
      </c>
      <c r="C1390" s="14" t="s">
        <v>333</v>
      </c>
      <c r="D1390" s="15">
        <v>766</v>
      </c>
      <c r="E1390" s="15">
        <v>7649</v>
      </c>
      <c r="F1390" s="16">
        <v>1236.7</v>
      </c>
      <c r="G1390" s="17">
        <v>16.168126999999998</v>
      </c>
    </row>
    <row r="1391" spans="1:7" hidden="1" x14ac:dyDescent="0.25">
      <c r="A1391" s="14" t="s">
        <v>356</v>
      </c>
      <c r="B1391" s="14" t="s">
        <v>82</v>
      </c>
      <c r="C1391" s="14" t="s">
        <v>333</v>
      </c>
      <c r="D1391" s="15">
        <v>6</v>
      </c>
      <c r="E1391" s="15">
        <v>2</v>
      </c>
      <c r="F1391" s="16">
        <v>0.4</v>
      </c>
      <c r="G1391" s="17">
        <v>20</v>
      </c>
    </row>
    <row r="1392" spans="1:7" hidden="1" x14ac:dyDescent="0.25">
      <c r="A1392" s="14" t="s">
        <v>446</v>
      </c>
      <c r="B1392" s="14" t="s">
        <v>82</v>
      </c>
      <c r="C1392" s="14" t="s">
        <v>222</v>
      </c>
      <c r="D1392" s="15">
        <v>5</v>
      </c>
      <c r="E1392" s="15">
        <v>22</v>
      </c>
      <c r="F1392" s="16">
        <v>3.7</v>
      </c>
      <c r="G1392" s="17">
        <v>16.818182</v>
      </c>
    </row>
    <row r="1393" spans="1:7" hidden="1" x14ac:dyDescent="0.25">
      <c r="A1393" s="14" t="s">
        <v>362</v>
      </c>
      <c r="B1393" s="14" t="s">
        <v>82</v>
      </c>
      <c r="C1393" s="14" t="s">
        <v>333</v>
      </c>
      <c r="D1393" s="15">
        <v>1411</v>
      </c>
      <c r="E1393" s="15">
        <v>12686</v>
      </c>
      <c r="F1393" s="16">
        <v>1337.5</v>
      </c>
      <c r="G1393" s="17">
        <v>10.543118</v>
      </c>
    </row>
    <row r="1394" spans="1:7" hidden="1" x14ac:dyDescent="0.25">
      <c r="A1394" s="14" t="s">
        <v>363</v>
      </c>
      <c r="B1394" s="14" t="s">
        <v>82</v>
      </c>
      <c r="C1394" s="14" t="s">
        <v>292</v>
      </c>
      <c r="D1394" s="15">
        <v>27</v>
      </c>
      <c r="E1394" s="15">
        <v>218350</v>
      </c>
      <c r="F1394" s="16">
        <v>5892.9</v>
      </c>
      <c r="G1394" s="17">
        <v>2.6988322</v>
      </c>
    </row>
    <row r="1395" spans="1:7" hidden="1" x14ac:dyDescent="0.25">
      <c r="A1395" s="14" t="s">
        <v>325</v>
      </c>
      <c r="B1395" s="14" t="s">
        <v>74</v>
      </c>
      <c r="C1395" s="14" t="s">
        <v>326</v>
      </c>
      <c r="D1395" s="15">
        <v>271</v>
      </c>
      <c r="E1395" s="15">
        <v>23171</v>
      </c>
      <c r="F1395" s="16">
        <v>1974</v>
      </c>
      <c r="G1395" s="17">
        <v>8.5192698</v>
      </c>
    </row>
    <row r="1396" spans="1:7" hidden="1" x14ac:dyDescent="0.25">
      <c r="A1396" s="14" t="s">
        <v>1444</v>
      </c>
      <c r="B1396" s="14" t="s">
        <v>74</v>
      </c>
      <c r="C1396" s="14" t="s">
        <v>224</v>
      </c>
      <c r="D1396" s="15">
        <v>7989</v>
      </c>
      <c r="E1396" s="15">
        <v>153373</v>
      </c>
      <c r="F1396" s="16">
        <v>16388.599999999999</v>
      </c>
      <c r="G1396" s="17">
        <v>10.685453000000001</v>
      </c>
    </row>
    <row r="1397" spans="1:7" hidden="1" x14ac:dyDescent="0.25">
      <c r="A1397" s="14" t="s">
        <v>1445</v>
      </c>
      <c r="B1397" s="14" t="s">
        <v>74</v>
      </c>
      <c r="C1397" s="14" t="s">
        <v>172</v>
      </c>
      <c r="D1397" s="15">
        <v>6</v>
      </c>
      <c r="E1397" s="15">
        <v>595663</v>
      </c>
      <c r="F1397" s="16">
        <v>13213</v>
      </c>
      <c r="G1397" s="17">
        <v>2.2182005999999999</v>
      </c>
    </row>
    <row r="1398" spans="1:7" hidden="1" x14ac:dyDescent="0.25">
      <c r="A1398" s="14" t="s">
        <v>341</v>
      </c>
      <c r="B1398" s="14" t="s">
        <v>74</v>
      </c>
      <c r="C1398" s="14" t="s">
        <v>333</v>
      </c>
      <c r="D1398" s="15">
        <v>49</v>
      </c>
      <c r="E1398" s="15">
        <v>162</v>
      </c>
      <c r="F1398" s="16">
        <v>18</v>
      </c>
      <c r="G1398" s="17">
        <v>11.111110999999999</v>
      </c>
    </row>
    <row r="1399" spans="1:7" hidden="1" x14ac:dyDescent="0.25">
      <c r="A1399" s="14" t="s">
        <v>1446</v>
      </c>
      <c r="B1399" s="14" t="s">
        <v>74</v>
      </c>
      <c r="C1399" s="14" t="s">
        <v>222</v>
      </c>
      <c r="D1399" s="15">
        <v>1326</v>
      </c>
      <c r="E1399" s="15">
        <v>104183</v>
      </c>
      <c r="F1399" s="16">
        <v>6532.2</v>
      </c>
      <c r="G1399" s="17">
        <v>6.2699289</v>
      </c>
    </row>
    <row r="1400" spans="1:7" hidden="1" x14ac:dyDescent="0.25">
      <c r="A1400" s="14" t="s">
        <v>1447</v>
      </c>
      <c r="B1400" s="14" t="s">
        <v>74</v>
      </c>
      <c r="C1400" s="14" t="s">
        <v>222</v>
      </c>
      <c r="D1400" s="15">
        <v>7064</v>
      </c>
      <c r="E1400" s="15">
        <v>521948</v>
      </c>
      <c r="F1400" s="16">
        <v>33177.599999999999</v>
      </c>
      <c r="G1400" s="17">
        <v>6.3564952999999997</v>
      </c>
    </row>
    <row r="1401" spans="1:7" hidden="1" x14ac:dyDescent="0.25">
      <c r="A1401" s="14" t="s">
        <v>1448</v>
      </c>
      <c r="B1401" s="14" t="s">
        <v>74</v>
      </c>
      <c r="C1401" s="14" t="s">
        <v>219</v>
      </c>
      <c r="D1401" s="15">
        <v>1018321</v>
      </c>
      <c r="E1401" s="15">
        <v>20570469</v>
      </c>
      <c r="F1401" s="16">
        <v>2117515</v>
      </c>
      <c r="G1401" s="17">
        <v>10.293956</v>
      </c>
    </row>
    <row r="1402" spans="1:7" hidden="1" x14ac:dyDescent="0.25">
      <c r="A1402" s="14" t="s">
        <v>1449</v>
      </c>
      <c r="B1402" s="14" t="s">
        <v>74</v>
      </c>
      <c r="C1402" s="14" t="s">
        <v>326</v>
      </c>
      <c r="D1402" s="15">
        <v>15344</v>
      </c>
      <c r="E1402" s="15">
        <v>369392</v>
      </c>
      <c r="F1402" s="16">
        <v>36835</v>
      </c>
      <c r="G1402" s="17">
        <v>9.9717915000000001</v>
      </c>
    </row>
    <row r="1403" spans="1:7" hidden="1" x14ac:dyDescent="0.25">
      <c r="A1403" s="14" t="s">
        <v>401</v>
      </c>
      <c r="B1403" s="14" t="s">
        <v>74</v>
      </c>
      <c r="C1403" s="14" t="s">
        <v>222</v>
      </c>
      <c r="D1403" s="15">
        <v>363</v>
      </c>
      <c r="E1403" s="15">
        <v>4276</v>
      </c>
      <c r="F1403" s="16">
        <v>763</v>
      </c>
      <c r="G1403" s="17">
        <v>17.843779000000001</v>
      </c>
    </row>
    <row r="1404" spans="1:7" hidden="1" x14ac:dyDescent="0.25">
      <c r="A1404" s="14" t="s">
        <v>695</v>
      </c>
      <c r="B1404" s="14" t="s">
        <v>74</v>
      </c>
      <c r="C1404" s="14" t="s">
        <v>222</v>
      </c>
      <c r="D1404" s="15">
        <v>1776</v>
      </c>
      <c r="E1404" s="15">
        <v>50094</v>
      </c>
      <c r="F1404" s="16">
        <v>3643</v>
      </c>
      <c r="G1404" s="17">
        <v>7.2723279999999999</v>
      </c>
    </row>
    <row r="1405" spans="1:7" hidden="1" x14ac:dyDescent="0.25">
      <c r="A1405" s="14" t="s">
        <v>1450</v>
      </c>
      <c r="B1405" s="14" t="s">
        <v>74</v>
      </c>
      <c r="C1405" s="14" t="s">
        <v>219</v>
      </c>
      <c r="D1405" s="15">
        <v>342104</v>
      </c>
      <c r="E1405" s="15">
        <v>8637624</v>
      </c>
      <c r="F1405" s="16">
        <v>665249</v>
      </c>
      <c r="G1405" s="17">
        <v>7.7017591999999997</v>
      </c>
    </row>
    <row r="1406" spans="1:7" hidden="1" x14ac:dyDescent="0.25">
      <c r="A1406" s="14" t="s">
        <v>349</v>
      </c>
      <c r="B1406" s="14" t="s">
        <v>74</v>
      </c>
      <c r="C1406" s="14" t="s">
        <v>333</v>
      </c>
      <c r="D1406" s="15">
        <v>11098</v>
      </c>
      <c r="E1406" s="15">
        <v>114135</v>
      </c>
      <c r="F1406" s="16">
        <v>12134.7</v>
      </c>
      <c r="G1406" s="17">
        <v>10.631883</v>
      </c>
    </row>
    <row r="1407" spans="1:7" hidden="1" x14ac:dyDescent="0.25">
      <c r="A1407" s="14" t="s">
        <v>350</v>
      </c>
      <c r="B1407" s="14" t="s">
        <v>74</v>
      </c>
      <c r="C1407" s="14" t="s">
        <v>333</v>
      </c>
      <c r="D1407" s="15">
        <v>93</v>
      </c>
      <c r="E1407" s="15">
        <v>1138</v>
      </c>
      <c r="F1407" s="16">
        <v>132</v>
      </c>
      <c r="G1407" s="17">
        <v>11.599297</v>
      </c>
    </row>
    <row r="1408" spans="1:7" hidden="1" x14ac:dyDescent="0.25">
      <c r="A1408" s="14" t="s">
        <v>352</v>
      </c>
      <c r="B1408" s="14" t="s">
        <v>74</v>
      </c>
      <c r="C1408" s="14" t="s">
        <v>333</v>
      </c>
      <c r="D1408" s="15">
        <v>61</v>
      </c>
      <c r="E1408" s="15">
        <v>2108</v>
      </c>
      <c r="F1408" s="16">
        <v>172.8</v>
      </c>
      <c r="G1408" s="17">
        <v>8.1973435000000006</v>
      </c>
    </row>
    <row r="1409" spans="1:7" hidden="1" x14ac:dyDescent="0.25">
      <c r="A1409" s="14" t="s">
        <v>354</v>
      </c>
      <c r="B1409" s="14" t="s">
        <v>74</v>
      </c>
      <c r="C1409" s="14" t="s">
        <v>333</v>
      </c>
      <c r="D1409" s="15">
        <v>191</v>
      </c>
      <c r="E1409" s="15">
        <v>2234</v>
      </c>
      <c r="F1409" s="16">
        <v>310.3</v>
      </c>
      <c r="G1409" s="17">
        <v>13.889884</v>
      </c>
    </row>
    <row r="1410" spans="1:7" hidden="1" x14ac:dyDescent="0.25">
      <c r="A1410" s="14" t="s">
        <v>355</v>
      </c>
      <c r="B1410" s="14" t="s">
        <v>74</v>
      </c>
      <c r="C1410" s="14" t="s">
        <v>333</v>
      </c>
      <c r="D1410" s="15">
        <v>2155</v>
      </c>
      <c r="E1410" s="15">
        <v>20764</v>
      </c>
      <c r="F1410" s="16">
        <v>3382.6</v>
      </c>
      <c r="G1410" s="17">
        <v>16.290694999999999</v>
      </c>
    </row>
    <row r="1411" spans="1:7" hidden="1" x14ac:dyDescent="0.25">
      <c r="A1411" s="14" t="s">
        <v>356</v>
      </c>
      <c r="B1411" s="14" t="s">
        <v>74</v>
      </c>
      <c r="C1411" s="14" t="s">
        <v>333</v>
      </c>
      <c r="D1411" s="15">
        <v>2804</v>
      </c>
      <c r="E1411" s="15">
        <v>32826</v>
      </c>
      <c r="F1411" s="16">
        <v>4039.5</v>
      </c>
      <c r="G1411" s="17">
        <v>12.305794000000001</v>
      </c>
    </row>
    <row r="1412" spans="1:7" hidden="1" x14ac:dyDescent="0.25">
      <c r="A1412" s="14" t="s">
        <v>408</v>
      </c>
      <c r="B1412" s="14" t="s">
        <v>74</v>
      </c>
      <c r="C1412" s="14" t="s">
        <v>222</v>
      </c>
      <c r="D1412" s="15">
        <v>11</v>
      </c>
      <c r="E1412" s="15">
        <v>97</v>
      </c>
      <c r="F1412" s="16">
        <v>9.1</v>
      </c>
      <c r="G1412" s="17">
        <v>9.3814433000000008</v>
      </c>
    </row>
    <row r="1413" spans="1:7" hidden="1" x14ac:dyDescent="0.25">
      <c r="A1413" s="14" t="s">
        <v>411</v>
      </c>
      <c r="B1413" s="14" t="s">
        <v>74</v>
      </c>
      <c r="C1413" s="14" t="s">
        <v>222</v>
      </c>
      <c r="D1413" s="15">
        <v>21856</v>
      </c>
      <c r="E1413" s="15">
        <v>527499</v>
      </c>
      <c r="F1413" s="16">
        <v>57808</v>
      </c>
      <c r="G1413" s="17">
        <v>10.958883</v>
      </c>
    </row>
    <row r="1414" spans="1:7" hidden="1" x14ac:dyDescent="0.25">
      <c r="A1414" s="14" t="s">
        <v>363</v>
      </c>
      <c r="B1414" s="14" t="s">
        <v>74</v>
      </c>
      <c r="C1414" s="14" t="s">
        <v>292</v>
      </c>
      <c r="D1414" s="15">
        <v>6</v>
      </c>
      <c r="E1414" s="15">
        <v>28984</v>
      </c>
      <c r="F1414" s="16">
        <v>379.4</v>
      </c>
      <c r="G1414" s="17">
        <v>1.3089980999999999</v>
      </c>
    </row>
    <row r="1415" spans="1:7" hidden="1" x14ac:dyDescent="0.25">
      <c r="A1415" s="14" t="s">
        <v>1451</v>
      </c>
      <c r="B1415" s="14" t="s">
        <v>74</v>
      </c>
      <c r="C1415" s="14" t="s">
        <v>222</v>
      </c>
      <c r="D1415" s="15">
        <v>5412</v>
      </c>
      <c r="E1415" s="15">
        <v>764677</v>
      </c>
      <c r="F1415" s="16">
        <v>40694</v>
      </c>
      <c r="G1415" s="17">
        <v>5.3217241</v>
      </c>
    </row>
    <row r="1416" spans="1:7" hidden="1" x14ac:dyDescent="0.25">
      <c r="A1416" s="14" t="s">
        <v>1452</v>
      </c>
      <c r="B1416" s="14" t="s">
        <v>85</v>
      </c>
      <c r="C1416" s="14" t="s">
        <v>219</v>
      </c>
      <c r="D1416" s="15">
        <v>257813</v>
      </c>
      <c r="E1416" s="15">
        <v>2560833</v>
      </c>
      <c r="F1416" s="16">
        <v>398743.8</v>
      </c>
      <c r="G1416" s="17">
        <v>15.570862999999999</v>
      </c>
    </row>
    <row r="1417" spans="1:7" hidden="1" x14ac:dyDescent="0.25">
      <c r="A1417" s="14" t="s">
        <v>1453</v>
      </c>
      <c r="B1417" s="14" t="s">
        <v>85</v>
      </c>
      <c r="C1417" s="14" t="s">
        <v>224</v>
      </c>
      <c r="D1417" s="15">
        <v>10056</v>
      </c>
      <c r="E1417" s="15">
        <v>470264</v>
      </c>
      <c r="F1417" s="16">
        <v>17848</v>
      </c>
      <c r="G1417" s="17">
        <v>3.795315</v>
      </c>
    </row>
    <row r="1418" spans="1:7" hidden="1" x14ac:dyDescent="0.25">
      <c r="A1418" s="14" t="s">
        <v>1454</v>
      </c>
      <c r="B1418" s="14" t="s">
        <v>85</v>
      </c>
      <c r="C1418" s="14" t="s">
        <v>224</v>
      </c>
      <c r="D1418" s="15">
        <v>3641</v>
      </c>
      <c r="E1418" s="15">
        <v>112009</v>
      </c>
      <c r="F1418" s="16">
        <v>5614</v>
      </c>
      <c r="G1418" s="17">
        <v>5.0120972000000004</v>
      </c>
    </row>
    <row r="1419" spans="1:7" hidden="1" x14ac:dyDescent="0.25">
      <c r="A1419" s="14" t="s">
        <v>1455</v>
      </c>
      <c r="B1419" s="14" t="s">
        <v>85</v>
      </c>
      <c r="C1419" s="14" t="s">
        <v>219</v>
      </c>
      <c r="D1419" s="15">
        <v>2583808</v>
      </c>
      <c r="E1419" s="15">
        <v>19226835</v>
      </c>
      <c r="F1419" s="16">
        <v>4348461</v>
      </c>
      <c r="G1419" s="17">
        <v>22.616624000000002</v>
      </c>
    </row>
    <row r="1420" spans="1:7" hidden="1" x14ac:dyDescent="0.25">
      <c r="A1420" s="14" t="s">
        <v>1456</v>
      </c>
      <c r="B1420" s="14" t="s">
        <v>85</v>
      </c>
      <c r="C1420" s="14" t="s">
        <v>219</v>
      </c>
      <c r="D1420" s="15">
        <v>761</v>
      </c>
      <c r="E1420" s="15">
        <v>5968</v>
      </c>
      <c r="F1420" s="16">
        <v>2142.4</v>
      </c>
      <c r="G1420" s="17">
        <v>35.898122999999998</v>
      </c>
    </row>
    <row r="1421" spans="1:7" hidden="1" x14ac:dyDescent="0.25">
      <c r="A1421" s="14" t="s">
        <v>341</v>
      </c>
      <c r="B1421" s="14" t="s">
        <v>85</v>
      </c>
      <c r="C1421" s="14" t="s">
        <v>333</v>
      </c>
      <c r="D1421" s="15">
        <v>276</v>
      </c>
      <c r="E1421" s="15">
        <v>1282</v>
      </c>
      <c r="F1421" s="16">
        <v>112</v>
      </c>
      <c r="G1421" s="17">
        <v>8.7363494999999993</v>
      </c>
    </row>
    <row r="1422" spans="1:7" hidden="1" x14ac:dyDescent="0.25">
      <c r="A1422" s="14" t="s">
        <v>1457</v>
      </c>
      <c r="B1422" s="14" t="s">
        <v>85</v>
      </c>
      <c r="C1422" s="14" t="s">
        <v>224</v>
      </c>
      <c r="D1422" s="15">
        <v>19016</v>
      </c>
      <c r="E1422" s="15">
        <v>430644</v>
      </c>
      <c r="F1422" s="16">
        <v>32350</v>
      </c>
      <c r="G1422" s="17">
        <v>7.5120053000000002</v>
      </c>
    </row>
    <row r="1423" spans="1:7" hidden="1" x14ac:dyDescent="0.25">
      <c r="A1423" s="14" t="s">
        <v>1458</v>
      </c>
      <c r="B1423" s="14" t="s">
        <v>85</v>
      </c>
      <c r="C1423" s="14" t="s">
        <v>224</v>
      </c>
      <c r="D1423" s="15">
        <v>4947</v>
      </c>
      <c r="E1423" s="15">
        <v>161223</v>
      </c>
      <c r="F1423" s="16">
        <v>8065</v>
      </c>
      <c r="G1423" s="17">
        <v>5.0023879999999998</v>
      </c>
    </row>
    <row r="1424" spans="1:7" hidden="1" x14ac:dyDescent="0.25">
      <c r="A1424" s="14" t="s">
        <v>1459</v>
      </c>
      <c r="B1424" s="14" t="s">
        <v>85</v>
      </c>
      <c r="C1424" s="14" t="s">
        <v>172</v>
      </c>
      <c r="D1424" s="15">
        <v>1123626</v>
      </c>
      <c r="E1424" s="15">
        <v>17225147</v>
      </c>
      <c r="F1424" s="16">
        <v>3308794.1</v>
      </c>
      <c r="G1424" s="17">
        <v>19.209091000000001</v>
      </c>
    </row>
    <row r="1425" spans="1:7" hidden="1" x14ac:dyDescent="0.25">
      <c r="A1425" s="14" t="s">
        <v>342</v>
      </c>
      <c r="B1425" s="14" t="s">
        <v>85</v>
      </c>
      <c r="C1425" s="14" t="s">
        <v>333</v>
      </c>
      <c r="D1425" s="15">
        <v>3</v>
      </c>
      <c r="E1425" s="15">
        <v>272</v>
      </c>
      <c r="F1425" s="16">
        <v>51.5</v>
      </c>
      <c r="G1425" s="17">
        <v>18.933824000000001</v>
      </c>
    </row>
    <row r="1426" spans="1:7" hidden="1" x14ac:dyDescent="0.25">
      <c r="A1426" s="14" t="s">
        <v>1460</v>
      </c>
      <c r="B1426" s="14" t="s">
        <v>85</v>
      </c>
      <c r="C1426" s="14" t="s">
        <v>219</v>
      </c>
      <c r="D1426" s="15">
        <v>697811</v>
      </c>
      <c r="E1426" s="15">
        <v>6808780</v>
      </c>
      <c r="F1426" s="16">
        <v>779219.2</v>
      </c>
      <c r="G1426" s="17">
        <v>11.444329</v>
      </c>
    </row>
    <row r="1427" spans="1:7" hidden="1" x14ac:dyDescent="0.25">
      <c r="A1427" s="14" t="s">
        <v>1461</v>
      </c>
      <c r="B1427" s="14" t="s">
        <v>85</v>
      </c>
      <c r="C1427" s="14" t="s">
        <v>219</v>
      </c>
      <c r="D1427" s="15">
        <v>1348697</v>
      </c>
      <c r="E1427" s="15">
        <v>13184751</v>
      </c>
      <c r="F1427" s="16">
        <v>1509604.6</v>
      </c>
      <c r="G1427" s="17">
        <v>11.449624999999999</v>
      </c>
    </row>
    <row r="1428" spans="1:7" hidden="1" x14ac:dyDescent="0.25">
      <c r="A1428" s="14" t="s">
        <v>1462</v>
      </c>
      <c r="B1428" s="14" t="s">
        <v>85</v>
      </c>
      <c r="C1428" s="14" t="s">
        <v>222</v>
      </c>
      <c r="D1428" s="15">
        <v>1860</v>
      </c>
      <c r="E1428" s="15">
        <v>7331</v>
      </c>
      <c r="F1428" s="16">
        <v>2010</v>
      </c>
      <c r="G1428" s="17">
        <v>27.417815000000001</v>
      </c>
    </row>
    <row r="1429" spans="1:7" hidden="1" x14ac:dyDescent="0.25">
      <c r="A1429" s="14" t="s">
        <v>1463</v>
      </c>
      <c r="B1429" s="14" t="s">
        <v>85</v>
      </c>
      <c r="C1429" s="14" t="s">
        <v>219</v>
      </c>
      <c r="D1429" s="15">
        <v>149828</v>
      </c>
      <c r="E1429" s="15">
        <v>1508898</v>
      </c>
      <c r="F1429" s="16">
        <v>287652.8</v>
      </c>
      <c r="G1429" s="17">
        <v>19.063766999999999</v>
      </c>
    </row>
    <row r="1430" spans="1:7" hidden="1" x14ac:dyDescent="0.25">
      <c r="A1430" s="14" t="s">
        <v>1464</v>
      </c>
      <c r="B1430" s="14" t="s">
        <v>85</v>
      </c>
      <c r="C1430" s="14" t="s">
        <v>219</v>
      </c>
      <c r="D1430" s="15">
        <v>3429</v>
      </c>
      <c r="E1430" s="15">
        <v>43335</v>
      </c>
      <c r="F1430" s="16">
        <v>4462.5</v>
      </c>
      <c r="G1430" s="17">
        <v>10.297681000000001</v>
      </c>
    </row>
    <row r="1431" spans="1:7" hidden="1" x14ac:dyDescent="0.25">
      <c r="A1431" s="14" t="s">
        <v>1465</v>
      </c>
      <c r="B1431" s="14" t="s">
        <v>85</v>
      </c>
      <c r="C1431" s="14" t="s">
        <v>219</v>
      </c>
      <c r="D1431" s="15">
        <v>302015</v>
      </c>
      <c r="E1431" s="15">
        <v>2710235</v>
      </c>
      <c r="F1431" s="16">
        <v>358399.9</v>
      </c>
      <c r="G1431" s="17">
        <v>13.223941999999999</v>
      </c>
    </row>
    <row r="1432" spans="1:7" hidden="1" x14ac:dyDescent="0.25">
      <c r="A1432" s="14" t="s">
        <v>349</v>
      </c>
      <c r="B1432" s="14" t="s">
        <v>85</v>
      </c>
      <c r="C1432" s="14" t="s">
        <v>333</v>
      </c>
      <c r="D1432" s="15">
        <v>16107</v>
      </c>
      <c r="E1432" s="15">
        <v>123886</v>
      </c>
      <c r="F1432" s="16">
        <v>19096.7</v>
      </c>
      <c r="G1432" s="17">
        <v>15.414736</v>
      </c>
    </row>
    <row r="1433" spans="1:7" hidden="1" x14ac:dyDescent="0.25">
      <c r="A1433" s="14" t="s">
        <v>350</v>
      </c>
      <c r="B1433" s="14" t="s">
        <v>85</v>
      </c>
      <c r="C1433" s="14" t="s">
        <v>333</v>
      </c>
      <c r="D1433" s="15">
        <v>1022</v>
      </c>
      <c r="E1433" s="15">
        <v>9538</v>
      </c>
      <c r="F1433" s="16">
        <v>1245.8</v>
      </c>
      <c r="G1433" s="17">
        <v>13.061438000000001</v>
      </c>
    </row>
    <row r="1434" spans="1:7" hidden="1" x14ac:dyDescent="0.25">
      <c r="A1434" s="14" t="s">
        <v>1466</v>
      </c>
      <c r="B1434" s="14" t="s">
        <v>85</v>
      </c>
      <c r="C1434" s="14" t="s">
        <v>222</v>
      </c>
      <c r="D1434" s="15">
        <v>6295</v>
      </c>
      <c r="E1434" s="15">
        <v>82384</v>
      </c>
      <c r="F1434" s="16">
        <v>9694</v>
      </c>
      <c r="G1434" s="17">
        <v>11.766848</v>
      </c>
    </row>
    <row r="1435" spans="1:7" hidden="1" x14ac:dyDescent="0.25">
      <c r="A1435" s="14" t="s">
        <v>352</v>
      </c>
      <c r="B1435" s="14" t="s">
        <v>85</v>
      </c>
      <c r="C1435" s="14" t="s">
        <v>333</v>
      </c>
      <c r="D1435" s="15">
        <v>60</v>
      </c>
      <c r="E1435" s="15">
        <v>2743</v>
      </c>
      <c r="F1435" s="16">
        <v>406.8</v>
      </c>
      <c r="G1435" s="17">
        <v>14.830477999999999</v>
      </c>
    </row>
    <row r="1436" spans="1:7" hidden="1" x14ac:dyDescent="0.25">
      <c r="A1436" s="14" t="s">
        <v>353</v>
      </c>
      <c r="B1436" s="14" t="s">
        <v>85</v>
      </c>
      <c r="C1436" s="14" t="s">
        <v>333</v>
      </c>
      <c r="D1436" s="15">
        <v>4</v>
      </c>
      <c r="E1436" s="15">
        <v>272</v>
      </c>
      <c r="F1436" s="16">
        <v>28.6</v>
      </c>
      <c r="G1436" s="17">
        <v>10.514706</v>
      </c>
    </row>
    <row r="1437" spans="1:7" hidden="1" x14ac:dyDescent="0.25">
      <c r="A1437" s="14" t="s">
        <v>354</v>
      </c>
      <c r="B1437" s="14" t="s">
        <v>85</v>
      </c>
      <c r="C1437" s="14" t="s">
        <v>333</v>
      </c>
      <c r="D1437" s="15">
        <v>5214</v>
      </c>
      <c r="E1437" s="15">
        <v>47776</v>
      </c>
      <c r="F1437" s="16">
        <v>6689.5</v>
      </c>
      <c r="G1437" s="17">
        <v>14.001799999999999</v>
      </c>
    </row>
    <row r="1438" spans="1:7" hidden="1" x14ac:dyDescent="0.25">
      <c r="A1438" s="14" t="s">
        <v>355</v>
      </c>
      <c r="B1438" s="14" t="s">
        <v>85</v>
      </c>
      <c r="C1438" s="14" t="s">
        <v>333</v>
      </c>
      <c r="D1438" s="15">
        <v>512</v>
      </c>
      <c r="E1438" s="15">
        <v>4025</v>
      </c>
      <c r="F1438" s="16">
        <v>939.2</v>
      </c>
      <c r="G1438" s="17">
        <v>23.334161000000002</v>
      </c>
    </row>
    <row r="1439" spans="1:7" hidden="1" x14ac:dyDescent="0.25">
      <c r="A1439" s="14" t="s">
        <v>356</v>
      </c>
      <c r="B1439" s="14" t="s">
        <v>85</v>
      </c>
      <c r="C1439" s="14" t="s">
        <v>333</v>
      </c>
      <c r="D1439" s="15">
        <v>7712</v>
      </c>
      <c r="E1439" s="15">
        <v>53642</v>
      </c>
      <c r="F1439" s="16">
        <v>10209.6</v>
      </c>
      <c r="G1439" s="17">
        <v>19.032847</v>
      </c>
    </row>
    <row r="1440" spans="1:7" hidden="1" x14ac:dyDescent="0.25">
      <c r="A1440" s="14" t="s">
        <v>357</v>
      </c>
      <c r="B1440" s="14" t="s">
        <v>85</v>
      </c>
      <c r="C1440" s="14" t="s">
        <v>333</v>
      </c>
      <c r="D1440" s="15">
        <v>7</v>
      </c>
      <c r="E1440" s="15">
        <v>1646</v>
      </c>
      <c r="F1440" s="16">
        <v>381</v>
      </c>
      <c r="G1440" s="17">
        <v>23.147023000000001</v>
      </c>
    </row>
    <row r="1441" spans="1:7" hidden="1" x14ac:dyDescent="0.25">
      <c r="A1441" s="14" t="s">
        <v>1467</v>
      </c>
      <c r="B1441" s="14" t="s">
        <v>85</v>
      </c>
      <c r="C1441" s="14" t="s">
        <v>224</v>
      </c>
      <c r="D1441" s="15">
        <v>9349</v>
      </c>
      <c r="E1441" s="15">
        <v>190480</v>
      </c>
      <c r="F1441" s="16">
        <v>11960.5</v>
      </c>
      <c r="G1441" s="17">
        <v>6.2791369000000001</v>
      </c>
    </row>
    <row r="1442" spans="1:7" hidden="1" x14ac:dyDescent="0.25">
      <c r="A1442" s="14" t="s">
        <v>1468</v>
      </c>
      <c r="B1442" s="14" t="s">
        <v>85</v>
      </c>
      <c r="C1442" s="14" t="s">
        <v>224</v>
      </c>
      <c r="D1442" s="15">
        <v>4221</v>
      </c>
      <c r="E1442" s="15">
        <v>150083</v>
      </c>
      <c r="F1442" s="16">
        <v>7186</v>
      </c>
      <c r="G1442" s="17">
        <v>4.7880172999999999</v>
      </c>
    </row>
    <row r="1443" spans="1:7" hidden="1" x14ac:dyDescent="0.25">
      <c r="A1443" s="14" t="s">
        <v>1469</v>
      </c>
      <c r="B1443" s="14" t="s">
        <v>85</v>
      </c>
      <c r="C1443" s="14" t="s">
        <v>224</v>
      </c>
      <c r="D1443" s="15">
        <v>17393</v>
      </c>
      <c r="E1443" s="15">
        <v>424813</v>
      </c>
      <c r="F1443" s="16">
        <v>20944.099999999999</v>
      </c>
      <c r="G1443" s="17">
        <v>4.9301928000000004</v>
      </c>
    </row>
    <row r="1444" spans="1:7" hidden="1" x14ac:dyDescent="0.25">
      <c r="A1444" s="14" t="s">
        <v>1470</v>
      </c>
      <c r="B1444" s="14" t="s">
        <v>85</v>
      </c>
      <c r="C1444" s="14" t="s">
        <v>224</v>
      </c>
      <c r="D1444" s="15">
        <v>14611</v>
      </c>
      <c r="E1444" s="15">
        <v>249507</v>
      </c>
      <c r="F1444" s="16">
        <v>30734</v>
      </c>
      <c r="G1444" s="17">
        <v>12.317890999999999</v>
      </c>
    </row>
    <row r="1445" spans="1:7" hidden="1" x14ac:dyDescent="0.25">
      <c r="A1445" s="14" t="s">
        <v>1471</v>
      </c>
      <c r="B1445" s="14" t="s">
        <v>85</v>
      </c>
      <c r="C1445" s="14" t="s">
        <v>224</v>
      </c>
      <c r="D1445" s="15">
        <v>10912</v>
      </c>
      <c r="E1445" s="15">
        <v>200070</v>
      </c>
      <c r="F1445" s="16">
        <v>22959</v>
      </c>
      <c r="G1445" s="17">
        <v>11.475484</v>
      </c>
    </row>
    <row r="1446" spans="1:7" hidden="1" x14ac:dyDescent="0.25">
      <c r="A1446" s="14" t="s">
        <v>1472</v>
      </c>
      <c r="B1446" s="14" t="s">
        <v>85</v>
      </c>
      <c r="C1446" s="14" t="s">
        <v>224</v>
      </c>
      <c r="D1446" s="15">
        <v>1270</v>
      </c>
      <c r="E1446" s="15">
        <v>75905</v>
      </c>
      <c r="F1446" s="16">
        <v>2427.6999999999998</v>
      </c>
      <c r="G1446" s="17">
        <v>3.19834</v>
      </c>
    </row>
    <row r="1447" spans="1:7" hidden="1" x14ac:dyDescent="0.25">
      <c r="A1447" s="14" t="s">
        <v>1473</v>
      </c>
      <c r="B1447" s="14" t="s">
        <v>85</v>
      </c>
      <c r="C1447" s="14" t="s">
        <v>224</v>
      </c>
      <c r="D1447" s="15">
        <v>5114</v>
      </c>
      <c r="E1447" s="15">
        <v>536368</v>
      </c>
      <c r="F1447" s="16">
        <v>24544.3</v>
      </c>
      <c r="G1447" s="17">
        <v>4.5760186999999997</v>
      </c>
    </row>
    <row r="1448" spans="1:7" hidden="1" x14ac:dyDescent="0.25">
      <c r="A1448" s="14" t="s">
        <v>362</v>
      </c>
      <c r="B1448" s="14" t="s">
        <v>85</v>
      </c>
      <c r="C1448" s="14" t="s">
        <v>333</v>
      </c>
      <c r="D1448" s="15">
        <v>11672</v>
      </c>
      <c r="E1448" s="15">
        <v>77001</v>
      </c>
      <c r="F1448" s="16">
        <v>11391.6</v>
      </c>
      <c r="G1448" s="17">
        <v>14.794093999999999</v>
      </c>
    </row>
    <row r="1449" spans="1:7" hidden="1" x14ac:dyDescent="0.25">
      <c r="A1449" s="14" t="s">
        <v>1474</v>
      </c>
      <c r="B1449" s="14" t="s">
        <v>93</v>
      </c>
      <c r="C1449" s="14" t="s">
        <v>222</v>
      </c>
      <c r="D1449" s="15">
        <v>7500</v>
      </c>
      <c r="E1449" s="15">
        <v>103329</v>
      </c>
      <c r="F1449" s="16">
        <v>14853</v>
      </c>
      <c r="G1449" s="17">
        <v>14.374473999999999</v>
      </c>
    </row>
    <row r="1450" spans="1:7" hidden="1" x14ac:dyDescent="0.25">
      <c r="A1450" s="14" t="s">
        <v>1475</v>
      </c>
      <c r="B1450" s="14" t="s">
        <v>93</v>
      </c>
      <c r="C1450" s="14" t="s">
        <v>222</v>
      </c>
      <c r="D1450" s="15">
        <v>18659</v>
      </c>
      <c r="E1450" s="15">
        <v>234739</v>
      </c>
      <c r="F1450" s="16">
        <v>36778.9</v>
      </c>
      <c r="G1450" s="17">
        <v>15.667997</v>
      </c>
    </row>
    <row r="1451" spans="1:7" hidden="1" x14ac:dyDescent="0.25">
      <c r="A1451" s="14" t="s">
        <v>1476</v>
      </c>
      <c r="B1451" s="14" t="s">
        <v>93</v>
      </c>
      <c r="C1451" s="14" t="s">
        <v>222</v>
      </c>
      <c r="D1451" s="15">
        <v>11383</v>
      </c>
      <c r="E1451" s="15">
        <v>207538</v>
      </c>
      <c r="F1451" s="16">
        <v>31465</v>
      </c>
      <c r="G1451" s="17">
        <v>15.161079000000001</v>
      </c>
    </row>
    <row r="1452" spans="1:7" hidden="1" x14ac:dyDescent="0.25">
      <c r="A1452" s="14" t="s">
        <v>1477</v>
      </c>
      <c r="B1452" s="14" t="s">
        <v>93</v>
      </c>
      <c r="C1452" s="14" t="s">
        <v>222</v>
      </c>
      <c r="D1452" s="15">
        <v>11925</v>
      </c>
      <c r="E1452" s="15">
        <v>144838</v>
      </c>
      <c r="F1452" s="16">
        <v>20534</v>
      </c>
      <c r="G1452" s="17">
        <v>14.177218999999999</v>
      </c>
    </row>
    <row r="1453" spans="1:7" hidden="1" x14ac:dyDescent="0.25">
      <c r="A1453" s="14" t="s">
        <v>1478</v>
      </c>
      <c r="B1453" s="14" t="s">
        <v>93</v>
      </c>
      <c r="C1453" s="14" t="s">
        <v>224</v>
      </c>
      <c r="D1453" s="15">
        <v>6012</v>
      </c>
      <c r="E1453" s="15">
        <v>99933</v>
      </c>
      <c r="F1453" s="16">
        <v>11096</v>
      </c>
      <c r="G1453" s="17">
        <v>11.103439</v>
      </c>
    </row>
    <row r="1454" spans="1:7" hidden="1" x14ac:dyDescent="0.25">
      <c r="A1454" s="14" t="s">
        <v>1479</v>
      </c>
      <c r="B1454" s="14" t="s">
        <v>93</v>
      </c>
      <c r="C1454" s="14" t="s">
        <v>224</v>
      </c>
      <c r="D1454" s="15">
        <v>14641</v>
      </c>
      <c r="E1454" s="15">
        <v>527310</v>
      </c>
      <c r="F1454" s="16">
        <v>55845</v>
      </c>
      <c r="G1454" s="17">
        <v>10.590544</v>
      </c>
    </row>
    <row r="1455" spans="1:7" hidden="1" x14ac:dyDescent="0.25">
      <c r="A1455" s="14" t="s">
        <v>1480</v>
      </c>
      <c r="B1455" s="14" t="s">
        <v>93</v>
      </c>
      <c r="C1455" s="14" t="s">
        <v>224</v>
      </c>
      <c r="D1455" s="15">
        <v>5827</v>
      </c>
      <c r="E1455" s="15">
        <v>177461</v>
      </c>
      <c r="F1455" s="16">
        <v>19793.2</v>
      </c>
      <c r="G1455" s="17">
        <v>11.153549</v>
      </c>
    </row>
    <row r="1456" spans="1:7" hidden="1" x14ac:dyDescent="0.25">
      <c r="A1456" s="14" t="s">
        <v>1481</v>
      </c>
      <c r="B1456" s="14" t="s">
        <v>93</v>
      </c>
      <c r="C1456" s="14" t="s">
        <v>224</v>
      </c>
      <c r="D1456" s="15">
        <v>7703</v>
      </c>
      <c r="E1456" s="15">
        <v>223834</v>
      </c>
      <c r="F1456" s="16">
        <v>18262</v>
      </c>
      <c r="G1456" s="17">
        <v>8.1587247999999999</v>
      </c>
    </row>
    <row r="1457" spans="1:7" hidden="1" x14ac:dyDescent="0.25">
      <c r="A1457" s="14" t="s">
        <v>1482</v>
      </c>
      <c r="B1457" s="14" t="s">
        <v>93</v>
      </c>
      <c r="C1457" s="14" t="s">
        <v>224</v>
      </c>
      <c r="D1457" s="15">
        <v>73364</v>
      </c>
      <c r="E1457" s="15">
        <v>1588114</v>
      </c>
      <c r="F1457" s="16">
        <v>191989.3</v>
      </c>
      <c r="G1457" s="17">
        <v>12.089138</v>
      </c>
    </row>
    <row r="1458" spans="1:7" hidden="1" x14ac:dyDescent="0.25">
      <c r="A1458" s="14" t="s">
        <v>1483</v>
      </c>
      <c r="B1458" s="14" t="s">
        <v>93</v>
      </c>
      <c r="C1458" s="14" t="s">
        <v>224</v>
      </c>
      <c r="D1458" s="15">
        <v>13487</v>
      </c>
      <c r="E1458" s="15">
        <v>787427</v>
      </c>
      <c r="F1458" s="16">
        <v>83845.5</v>
      </c>
      <c r="G1458" s="17">
        <v>10.648035</v>
      </c>
    </row>
    <row r="1459" spans="1:7" hidden="1" x14ac:dyDescent="0.25">
      <c r="A1459" s="14" t="s">
        <v>1484</v>
      </c>
      <c r="B1459" s="14" t="s">
        <v>93</v>
      </c>
      <c r="C1459" s="14" t="s">
        <v>224</v>
      </c>
      <c r="D1459" s="15">
        <v>25749</v>
      </c>
      <c r="E1459" s="15">
        <v>416497</v>
      </c>
      <c r="F1459" s="16">
        <v>47735.5</v>
      </c>
      <c r="G1459" s="17">
        <v>11.461187000000001</v>
      </c>
    </row>
    <row r="1460" spans="1:7" hidden="1" x14ac:dyDescent="0.25">
      <c r="A1460" s="14" t="s">
        <v>1485</v>
      </c>
      <c r="B1460" s="14" t="s">
        <v>93</v>
      </c>
      <c r="C1460" s="14" t="s">
        <v>224</v>
      </c>
      <c r="D1460" s="15">
        <v>6818</v>
      </c>
      <c r="E1460" s="15">
        <v>222120</v>
      </c>
      <c r="F1460" s="16">
        <v>29209</v>
      </c>
      <c r="G1460" s="17">
        <v>13.150099000000001</v>
      </c>
    </row>
    <row r="1461" spans="1:7" hidden="1" x14ac:dyDescent="0.25">
      <c r="A1461" s="14" t="s">
        <v>1486</v>
      </c>
      <c r="B1461" s="14" t="s">
        <v>93</v>
      </c>
      <c r="C1461" s="14" t="s">
        <v>224</v>
      </c>
      <c r="D1461" s="15">
        <v>5956</v>
      </c>
      <c r="E1461" s="15">
        <v>104457</v>
      </c>
      <c r="F1461" s="16">
        <v>12370.9</v>
      </c>
      <c r="G1461" s="17">
        <v>11.843055</v>
      </c>
    </row>
    <row r="1462" spans="1:7" hidden="1" x14ac:dyDescent="0.25">
      <c r="A1462" s="14" t="s">
        <v>1487</v>
      </c>
      <c r="B1462" s="14" t="s">
        <v>93</v>
      </c>
      <c r="C1462" s="14" t="s">
        <v>224</v>
      </c>
      <c r="D1462" s="15">
        <v>29678</v>
      </c>
      <c r="E1462" s="15">
        <v>552949</v>
      </c>
      <c r="F1462" s="16">
        <v>65698</v>
      </c>
      <c r="G1462" s="17">
        <v>11.881385</v>
      </c>
    </row>
    <row r="1463" spans="1:7" hidden="1" x14ac:dyDescent="0.25">
      <c r="A1463" s="14" t="s">
        <v>1488</v>
      </c>
      <c r="B1463" s="14" t="s">
        <v>93</v>
      </c>
      <c r="C1463" s="14" t="s">
        <v>224</v>
      </c>
      <c r="D1463" s="15">
        <v>6712</v>
      </c>
      <c r="E1463" s="15">
        <v>166862</v>
      </c>
      <c r="F1463" s="16">
        <v>20781.900000000001</v>
      </c>
      <c r="G1463" s="17">
        <v>12.454542999999999</v>
      </c>
    </row>
    <row r="1464" spans="1:7" hidden="1" x14ac:dyDescent="0.25">
      <c r="A1464" s="14" t="s">
        <v>1489</v>
      </c>
      <c r="B1464" s="14" t="s">
        <v>93</v>
      </c>
      <c r="C1464" s="14" t="s">
        <v>224</v>
      </c>
      <c r="D1464" s="15">
        <v>4166</v>
      </c>
      <c r="E1464" s="15">
        <v>182937</v>
      </c>
      <c r="F1464" s="16">
        <v>22375</v>
      </c>
      <c r="G1464" s="17">
        <v>12.230987000000001</v>
      </c>
    </row>
    <row r="1465" spans="1:7" hidden="1" x14ac:dyDescent="0.25">
      <c r="A1465" s="14" t="s">
        <v>1490</v>
      </c>
      <c r="B1465" s="14" t="s">
        <v>93</v>
      </c>
      <c r="C1465" s="14" t="s">
        <v>224</v>
      </c>
      <c r="D1465" s="15">
        <v>9299</v>
      </c>
      <c r="E1465" s="15">
        <v>352670</v>
      </c>
      <c r="F1465" s="16">
        <v>31534</v>
      </c>
      <c r="G1465" s="17">
        <v>8.9415034000000002</v>
      </c>
    </row>
    <row r="1466" spans="1:7" hidden="1" x14ac:dyDescent="0.25">
      <c r="A1466" s="14" t="s">
        <v>1491</v>
      </c>
      <c r="B1466" s="14" t="s">
        <v>93</v>
      </c>
      <c r="C1466" s="14" t="s">
        <v>224</v>
      </c>
      <c r="D1466" s="15">
        <v>5888</v>
      </c>
      <c r="E1466" s="15">
        <v>145364</v>
      </c>
      <c r="F1466" s="16">
        <v>16127.9</v>
      </c>
      <c r="G1466" s="17">
        <v>11.094837999999999</v>
      </c>
    </row>
    <row r="1467" spans="1:7" hidden="1" x14ac:dyDescent="0.25">
      <c r="A1467" s="14" t="s">
        <v>1492</v>
      </c>
      <c r="B1467" s="14" t="s">
        <v>93</v>
      </c>
      <c r="C1467" s="14" t="s">
        <v>224</v>
      </c>
      <c r="D1467" s="15">
        <v>3112</v>
      </c>
      <c r="E1467" s="15">
        <v>94923</v>
      </c>
      <c r="F1467" s="16">
        <v>9979</v>
      </c>
      <c r="G1467" s="17">
        <v>10.512731</v>
      </c>
    </row>
    <row r="1468" spans="1:7" hidden="1" x14ac:dyDescent="0.25">
      <c r="A1468" s="14" t="s">
        <v>1493</v>
      </c>
      <c r="B1468" s="14" t="s">
        <v>93</v>
      </c>
      <c r="C1468" s="14" t="s">
        <v>224</v>
      </c>
      <c r="D1468" s="15">
        <v>7383</v>
      </c>
      <c r="E1468" s="15">
        <v>296932</v>
      </c>
      <c r="F1468" s="16">
        <v>30359</v>
      </c>
      <c r="G1468" s="17">
        <v>10.224226</v>
      </c>
    </row>
    <row r="1469" spans="1:7" hidden="1" x14ac:dyDescent="0.25">
      <c r="A1469" s="14" t="s">
        <v>1494</v>
      </c>
      <c r="B1469" s="14" t="s">
        <v>93</v>
      </c>
      <c r="C1469" s="14" t="s">
        <v>224</v>
      </c>
      <c r="D1469" s="15">
        <v>12361</v>
      </c>
      <c r="E1469" s="15">
        <v>220087</v>
      </c>
      <c r="F1469" s="16">
        <v>26525.3</v>
      </c>
      <c r="G1469" s="17">
        <v>12.052187999999999</v>
      </c>
    </row>
    <row r="1470" spans="1:7" hidden="1" x14ac:dyDescent="0.25">
      <c r="A1470" s="14" t="s">
        <v>1495</v>
      </c>
      <c r="B1470" s="14" t="s">
        <v>93</v>
      </c>
      <c r="C1470" s="14" t="s">
        <v>224</v>
      </c>
      <c r="D1470" s="15">
        <v>10723</v>
      </c>
      <c r="E1470" s="15">
        <v>297777</v>
      </c>
      <c r="F1470" s="16">
        <v>28557</v>
      </c>
      <c r="G1470" s="17">
        <v>9.5900624000000008</v>
      </c>
    </row>
    <row r="1471" spans="1:7" hidden="1" x14ac:dyDescent="0.25">
      <c r="A1471" s="14" t="s">
        <v>1496</v>
      </c>
      <c r="B1471" s="14" t="s">
        <v>93</v>
      </c>
      <c r="C1471" s="14" t="s">
        <v>224</v>
      </c>
      <c r="D1471" s="15">
        <v>5037</v>
      </c>
      <c r="E1471" s="15">
        <v>94767</v>
      </c>
      <c r="F1471" s="16">
        <v>11763.2</v>
      </c>
      <c r="G1471" s="17">
        <v>12.41276</v>
      </c>
    </row>
    <row r="1472" spans="1:7" hidden="1" x14ac:dyDescent="0.25">
      <c r="A1472" s="14" t="s">
        <v>1497</v>
      </c>
      <c r="B1472" s="14" t="s">
        <v>93</v>
      </c>
      <c r="C1472" s="14" t="s">
        <v>224</v>
      </c>
      <c r="D1472" s="15">
        <v>4156</v>
      </c>
      <c r="E1472" s="15">
        <v>217000</v>
      </c>
      <c r="F1472" s="16">
        <v>20053</v>
      </c>
      <c r="G1472" s="17">
        <v>9.2410137999999993</v>
      </c>
    </row>
    <row r="1473" spans="1:7" hidden="1" x14ac:dyDescent="0.25">
      <c r="A1473" s="14" t="s">
        <v>1498</v>
      </c>
      <c r="B1473" s="14" t="s">
        <v>93</v>
      </c>
      <c r="C1473" s="14" t="s">
        <v>224</v>
      </c>
      <c r="D1473" s="15">
        <v>4991</v>
      </c>
      <c r="E1473" s="15">
        <v>162748</v>
      </c>
      <c r="F1473" s="16">
        <v>17172</v>
      </c>
      <c r="G1473" s="17">
        <v>10.551282</v>
      </c>
    </row>
    <row r="1474" spans="1:7" hidden="1" x14ac:dyDescent="0.25">
      <c r="A1474" s="14" t="s">
        <v>1499</v>
      </c>
      <c r="B1474" s="14" t="s">
        <v>93</v>
      </c>
      <c r="C1474" s="14" t="s">
        <v>224</v>
      </c>
      <c r="D1474" s="15">
        <v>13513</v>
      </c>
      <c r="E1474" s="15">
        <v>278922</v>
      </c>
      <c r="F1474" s="16">
        <v>31240</v>
      </c>
      <c r="G1474" s="17">
        <v>11.200264000000001</v>
      </c>
    </row>
    <row r="1475" spans="1:7" hidden="1" x14ac:dyDescent="0.25">
      <c r="A1475" s="14" t="s">
        <v>1500</v>
      </c>
      <c r="B1475" s="14" t="s">
        <v>93</v>
      </c>
      <c r="C1475" s="14" t="s">
        <v>224</v>
      </c>
      <c r="D1475" s="15">
        <v>5412</v>
      </c>
      <c r="E1475" s="15">
        <v>183089</v>
      </c>
      <c r="F1475" s="16">
        <v>17074</v>
      </c>
      <c r="G1475" s="17">
        <v>9.3255192999999998</v>
      </c>
    </row>
    <row r="1476" spans="1:7" hidden="1" x14ac:dyDescent="0.25">
      <c r="A1476" s="14" t="s">
        <v>1501</v>
      </c>
      <c r="B1476" s="14" t="s">
        <v>93</v>
      </c>
      <c r="C1476" s="14" t="s">
        <v>224</v>
      </c>
      <c r="D1476" s="15">
        <v>17007</v>
      </c>
      <c r="E1476" s="15">
        <v>461124</v>
      </c>
      <c r="F1476" s="16">
        <v>48142</v>
      </c>
      <c r="G1476" s="17">
        <v>10.440142</v>
      </c>
    </row>
    <row r="1477" spans="1:7" hidden="1" x14ac:dyDescent="0.25">
      <c r="A1477" s="14" t="s">
        <v>1502</v>
      </c>
      <c r="B1477" s="14" t="s">
        <v>93</v>
      </c>
      <c r="C1477" s="14" t="s">
        <v>219</v>
      </c>
      <c r="D1477" s="15">
        <v>207198</v>
      </c>
      <c r="E1477" s="15">
        <v>2177975</v>
      </c>
      <c r="F1477" s="16">
        <v>259904.5</v>
      </c>
      <c r="G1477" s="17">
        <v>11.933310000000001</v>
      </c>
    </row>
    <row r="1478" spans="1:7" hidden="1" x14ac:dyDescent="0.25">
      <c r="A1478" s="14" t="s">
        <v>1503</v>
      </c>
      <c r="B1478" s="14" t="s">
        <v>93</v>
      </c>
      <c r="C1478" s="14" t="s">
        <v>224</v>
      </c>
      <c r="D1478" s="15">
        <v>3032</v>
      </c>
      <c r="E1478" s="15">
        <v>226180</v>
      </c>
      <c r="F1478" s="16">
        <v>18903</v>
      </c>
      <c r="G1478" s="17">
        <v>8.3575029000000001</v>
      </c>
    </row>
    <row r="1479" spans="1:7" hidden="1" x14ac:dyDescent="0.25">
      <c r="A1479" s="14" t="s">
        <v>1504</v>
      </c>
      <c r="B1479" s="14" t="s">
        <v>93</v>
      </c>
      <c r="C1479" s="14" t="s">
        <v>222</v>
      </c>
      <c r="D1479" s="15">
        <v>17250</v>
      </c>
      <c r="E1479" s="15">
        <v>350799</v>
      </c>
      <c r="F1479" s="16">
        <v>42429</v>
      </c>
      <c r="G1479" s="17">
        <v>12.09496</v>
      </c>
    </row>
    <row r="1480" spans="1:7" hidden="1" x14ac:dyDescent="0.25">
      <c r="A1480" s="14" t="s">
        <v>1505</v>
      </c>
      <c r="B1480" s="14" t="s">
        <v>93</v>
      </c>
      <c r="C1480" s="14" t="s">
        <v>222</v>
      </c>
      <c r="D1480" s="15">
        <v>5095</v>
      </c>
      <c r="E1480" s="15">
        <v>112227</v>
      </c>
      <c r="F1480" s="16">
        <v>14096</v>
      </c>
      <c r="G1480" s="17">
        <v>12.560257</v>
      </c>
    </row>
    <row r="1481" spans="1:7" hidden="1" x14ac:dyDescent="0.25">
      <c r="A1481" s="14" t="s">
        <v>1506</v>
      </c>
      <c r="B1481" s="14" t="s">
        <v>93</v>
      </c>
      <c r="C1481" s="14" t="s">
        <v>219</v>
      </c>
      <c r="D1481" s="15">
        <v>263242</v>
      </c>
      <c r="E1481" s="15">
        <v>3655649</v>
      </c>
      <c r="F1481" s="16">
        <v>385585</v>
      </c>
      <c r="G1481" s="17">
        <v>10.547648000000001</v>
      </c>
    </row>
    <row r="1482" spans="1:7" hidden="1" x14ac:dyDescent="0.25">
      <c r="A1482" s="14" t="s">
        <v>1507</v>
      </c>
      <c r="B1482" s="14" t="s">
        <v>93</v>
      </c>
      <c r="C1482" s="14" t="s">
        <v>219</v>
      </c>
      <c r="D1482" s="15">
        <v>324095</v>
      </c>
      <c r="E1482" s="15">
        <v>4346057</v>
      </c>
      <c r="F1482" s="16">
        <v>478891.3</v>
      </c>
      <c r="G1482" s="17">
        <v>11.018983</v>
      </c>
    </row>
    <row r="1483" spans="1:7" hidden="1" x14ac:dyDescent="0.25">
      <c r="A1483" s="14" t="s">
        <v>1508</v>
      </c>
      <c r="B1483" s="14" t="s">
        <v>93</v>
      </c>
      <c r="C1483" s="14" t="s">
        <v>222</v>
      </c>
      <c r="D1483" s="15">
        <v>9081</v>
      </c>
      <c r="E1483" s="15">
        <v>140610</v>
      </c>
      <c r="F1483" s="16">
        <v>18264</v>
      </c>
      <c r="G1483" s="17">
        <v>12.989119000000001</v>
      </c>
    </row>
    <row r="1484" spans="1:7" hidden="1" x14ac:dyDescent="0.25">
      <c r="A1484" s="14" t="s">
        <v>1509</v>
      </c>
      <c r="B1484" s="14" t="s">
        <v>93</v>
      </c>
      <c r="C1484" s="14" t="s">
        <v>222</v>
      </c>
      <c r="D1484" s="15">
        <v>9023</v>
      </c>
      <c r="E1484" s="15">
        <v>109979</v>
      </c>
      <c r="F1484" s="16">
        <v>15194</v>
      </c>
      <c r="G1484" s="17">
        <v>13.815365</v>
      </c>
    </row>
    <row r="1485" spans="1:7" hidden="1" x14ac:dyDescent="0.25">
      <c r="A1485" s="14" t="s">
        <v>1510</v>
      </c>
      <c r="B1485" s="14" t="s">
        <v>93</v>
      </c>
      <c r="C1485" s="14" t="s">
        <v>222</v>
      </c>
      <c r="D1485" s="15">
        <v>16873</v>
      </c>
      <c r="E1485" s="15">
        <v>240569</v>
      </c>
      <c r="F1485" s="16">
        <v>33035</v>
      </c>
      <c r="G1485" s="17">
        <v>13.732027</v>
      </c>
    </row>
    <row r="1486" spans="1:7" hidden="1" x14ac:dyDescent="0.25">
      <c r="A1486" s="14" t="s">
        <v>1511</v>
      </c>
      <c r="B1486" s="14" t="s">
        <v>93</v>
      </c>
      <c r="C1486" s="14" t="s">
        <v>222</v>
      </c>
      <c r="D1486" s="15">
        <v>13344</v>
      </c>
      <c r="E1486" s="15">
        <v>338240</v>
      </c>
      <c r="F1486" s="16">
        <v>41724.1</v>
      </c>
      <c r="G1486" s="17">
        <v>12.335649</v>
      </c>
    </row>
    <row r="1487" spans="1:7" hidden="1" x14ac:dyDescent="0.25">
      <c r="A1487" s="14" t="s">
        <v>1512</v>
      </c>
      <c r="B1487" s="14" t="s">
        <v>93</v>
      </c>
      <c r="C1487" s="14" t="s">
        <v>222</v>
      </c>
      <c r="D1487" s="15">
        <v>17331</v>
      </c>
      <c r="E1487" s="15">
        <v>334511</v>
      </c>
      <c r="F1487" s="16">
        <v>40577.800000000003</v>
      </c>
      <c r="G1487" s="17">
        <v>12.130483</v>
      </c>
    </row>
    <row r="1488" spans="1:7" hidden="1" x14ac:dyDescent="0.25">
      <c r="A1488" s="14" t="s">
        <v>1513</v>
      </c>
      <c r="B1488" s="14" t="s">
        <v>93</v>
      </c>
      <c r="C1488" s="14" t="s">
        <v>222</v>
      </c>
      <c r="D1488" s="15">
        <v>25571</v>
      </c>
      <c r="E1488" s="15">
        <v>358238</v>
      </c>
      <c r="F1488" s="16">
        <v>51506</v>
      </c>
      <c r="G1488" s="17">
        <v>14.377592999999999</v>
      </c>
    </row>
    <row r="1489" spans="1:7" hidden="1" x14ac:dyDescent="0.25">
      <c r="A1489" s="14" t="s">
        <v>1514</v>
      </c>
      <c r="B1489" s="14" t="s">
        <v>93</v>
      </c>
      <c r="C1489" s="14" t="s">
        <v>222</v>
      </c>
      <c r="D1489" s="15">
        <v>4621</v>
      </c>
      <c r="E1489" s="15">
        <v>169069</v>
      </c>
      <c r="F1489" s="16">
        <v>18910.099999999999</v>
      </c>
      <c r="G1489" s="17">
        <v>11.184842</v>
      </c>
    </row>
    <row r="1490" spans="1:7" hidden="1" x14ac:dyDescent="0.25">
      <c r="A1490" s="14" t="s">
        <v>1515</v>
      </c>
      <c r="B1490" s="14" t="s">
        <v>93</v>
      </c>
      <c r="C1490" s="14" t="s">
        <v>222</v>
      </c>
      <c r="D1490" s="15">
        <v>16293</v>
      </c>
      <c r="E1490" s="15">
        <v>309539</v>
      </c>
      <c r="F1490" s="16">
        <v>36187</v>
      </c>
      <c r="G1490" s="17">
        <v>11.690611000000001</v>
      </c>
    </row>
    <row r="1491" spans="1:7" hidden="1" x14ac:dyDescent="0.25">
      <c r="A1491" s="14" t="s">
        <v>1516</v>
      </c>
      <c r="B1491" s="14" t="s">
        <v>93</v>
      </c>
      <c r="C1491" s="14" t="s">
        <v>222</v>
      </c>
      <c r="D1491" s="15">
        <v>8127</v>
      </c>
      <c r="E1491" s="15">
        <v>158834</v>
      </c>
      <c r="F1491" s="16">
        <v>20596</v>
      </c>
      <c r="G1491" s="17">
        <v>12.966996999999999</v>
      </c>
    </row>
    <row r="1492" spans="1:7" hidden="1" x14ac:dyDescent="0.25">
      <c r="A1492" s="14" t="s">
        <v>1517</v>
      </c>
      <c r="B1492" s="14" t="s">
        <v>93</v>
      </c>
      <c r="C1492" s="14" t="s">
        <v>222</v>
      </c>
      <c r="D1492" s="15">
        <v>10723</v>
      </c>
      <c r="E1492" s="15">
        <v>250619</v>
      </c>
      <c r="F1492" s="16">
        <v>29040.9</v>
      </c>
      <c r="G1492" s="17">
        <v>11.587669</v>
      </c>
    </row>
    <row r="1493" spans="1:7" hidden="1" x14ac:dyDescent="0.25">
      <c r="A1493" s="14" t="s">
        <v>778</v>
      </c>
      <c r="B1493" s="14" t="s">
        <v>93</v>
      </c>
      <c r="C1493" s="14" t="s">
        <v>222</v>
      </c>
      <c r="D1493" s="15">
        <v>1064</v>
      </c>
      <c r="E1493" s="15">
        <v>16132</v>
      </c>
      <c r="F1493" s="16">
        <v>2131.6999999999998</v>
      </c>
      <c r="G1493" s="17">
        <v>13.214109000000001</v>
      </c>
    </row>
    <row r="1494" spans="1:7" hidden="1" x14ac:dyDescent="0.25">
      <c r="A1494" s="14" t="s">
        <v>1329</v>
      </c>
      <c r="B1494" s="14" t="s">
        <v>93</v>
      </c>
      <c r="C1494" s="14" t="s">
        <v>222</v>
      </c>
      <c r="D1494" s="15">
        <v>9651</v>
      </c>
      <c r="E1494" s="15">
        <v>193677</v>
      </c>
      <c r="F1494" s="16">
        <v>24006</v>
      </c>
      <c r="G1494" s="17">
        <v>12.394864</v>
      </c>
    </row>
    <row r="1495" spans="1:7" hidden="1" x14ac:dyDescent="0.25">
      <c r="A1495" s="14" t="s">
        <v>1518</v>
      </c>
      <c r="B1495" s="14" t="s">
        <v>93</v>
      </c>
      <c r="C1495" s="14" t="s">
        <v>222</v>
      </c>
      <c r="D1495" s="15">
        <v>5906</v>
      </c>
      <c r="E1495" s="15">
        <v>116984</v>
      </c>
      <c r="F1495" s="16">
        <v>14312</v>
      </c>
      <c r="G1495" s="17">
        <v>12.234152</v>
      </c>
    </row>
    <row r="1496" spans="1:7" hidden="1" x14ac:dyDescent="0.25">
      <c r="A1496" s="14" t="s">
        <v>1519</v>
      </c>
      <c r="B1496" s="14" t="s">
        <v>93</v>
      </c>
      <c r="C1496" s="14" t="s">
        <v>219</v>
      </c>
      <c r="D1496" s="15">
        <v>347706</v>
      </c>
      <c r="E1496" s="15">
        <v>4194014</v>
      </c>
      <c r="F1496" s="16">
        <v>503569.4</v>
      </c>
      <c r="G1496" s="17">
        <v>12.00686</v>
      </c>
    </row>
    <row r="1497" spans="1:7" hidden="1" x14ac:dyDescent="0.25">
      <c r="A1497" s="14" t="s">
        <v>1520</v>
      </c>
      <c r="B1497" s="14" t="s">
        <v>93</v>
      </c>
      <c r="C1497" s="14" t="s">
        <v>219</v>
      </c>
      <c r="D1497" s="15">
        <v>948826</v>
      </c>
      <c r="E1497" s="15">
        <v>11415915</v>
      </c>
      <c r="F1497" s="16">
        <v>1432884</v>
      </c>
      <c r="G1497" s="17">
        <v>12.551634999999999</v>
      </c>
    </row>
    <row r="1498" spans="1:7" hidden="1" x14ac:dyDescent="0.25">
      <c r="A1498" s="14" t="s">
        <v>1521</v>
      </c>
      <c r="B1498" s="14" t="s">
        <v>93</v>
      </c>
      <c r="C1498" s="14" t="s">
        <v>219</v>
      </c>
      <c r="D1498" s="15">
        <v>1</v>
      </c>
      <c r="E1498" s="15">
        <v>156768</v>
      </c>
      <c r="F1498" s="16">
        <v>8188</v>
      </c>
      <c r="G1498" s="17">
        <v>5.2230046999999997</v>
      </c>
    </row>
    <row r="1499" spans="1:7" hidden="1" x14ac:dyDescent="0.25">
      <c r="A1499" s="14" t="s">
        <v>785</v>
      </c>
      <c r="B1499" s="14" t="s">
        <v>93</v>
      </c>
      <c r="C1499" s="14" t="s">
        <v>222</v>
      </c>
      <c r="D1499" s="15">
        <v>9490</v>
      </c>
      <c r="E1499" s="15">
        <v>255202</v>
      </c>
      <c r="F1499" s="16">
        <v>27832.5</v>
      </c>
      <c r="G1499" s="17">
        <v>10.906067</v>
      </c>
    </row>
    <row r="1500" spans="1:7" hidden="1" x14ac:dyDescent="0.25">
      <c r="A1500" s="14" t="s">
        <v>1522</v>
      </c>
      <c r="B1500" s="14" t="s">
        <v>93</v>
      </c>
      <c r="C1500" s="14" t="s">
        <v>222</v>
      </c>
      <c r="D1500" s="15">
        <v>16677</v>
      </c>
      <c r="E1500" s="15">
        <v>649677</v>
      </c>
      <c r="F1500" s="16">
        <v>67319.8</v>
      </c>
      <c r="G1500" s="17">
        <v>10.362041</v>
      </c>
    </row>
    <row r="1501" spans="1:7" hidden="1" x14ac:dyDescent="0.25">
      <c r="A1501" s="14" t="s">
        <v>349</v>
      </c>
      <c r="B1501" s="14" t="s">
        <v>93</v>
      </c>
      <c r="C1501" s="14" t="s">
        <v>333</v>
      </c>
      <c r="D1501" s="15">
        <v>18</v>
      </c>
      <c r="E1501" s="15">
        <v>8848</v>
      </c>
      <c r="F1501" s="16">
        <v>715.7</v>
      </c>
      <c r="G1501" s="17">
        <v>8.0888335999999992</v>
      </c>
    </row>
    <row r="1502" spans="1:7" hidden="1" x14ac:dyDescent="0.25">
      <c r="A1502" s="14" t="s">
        <v>1523</v>
      </c>
      <c r="B1502" s="14" t="s">
        <v>93</v>
      </c>
      <c r="C1502" s="14" t="s">
        <v>222</v>
      </c>
      <c r="D1502" s="15">
        <v>119263</v>
      </c>
      <c r="E1502" s="15">
        <v>2514308</v>
      </c>
      <c r="F1502" s="16">
        <v>277217</v>
      </c>
      <c r="G1502" s="17">
        <v>11.025577999999999</v>
      </c>
    </row>
    <row r="1503" spans="1:7" hidden="1" x14ac:dyDescent="0.25">
      <c r="A1503" s="14" t="s">
        <v>352</v>
      </c>
      <c r="B1503" s="14" t="s">
        <v>93</v>
      </c>
      <c r="C1503" s="14" t="s">
        <v>333</v>
      </c>
      <c r="D1503" s="15">
        <v>1</v>
      </c>
      <c r="E1503" s="15">
        <v>436</v>
      </c>
      <c r="F1503" s="16">
        <v>45.5</v>
      </c>
      <c r="G1503" s="17">
        <v>10.435779999999999</v>
      </c>
    </row>
    <row r="1504" spans="1:7" hidden="1" x14ac:dyDescent="0.25">
      <c r="A1504" s="14" t="s">
        <v>1524</v>
      </c>
      <c r="B1504" s="14" t="s">
        <v>93</v>
      </c>
      <c r="C1504" s="14" t="s">
        <v>219</v>
      </c>
      <c r="D1504" s="15">
        <v>100860</v>
      </c>
      <c r="E1504" s="15">
        <v>1140905</v>
      </c>
      <c r="F1504" s="16">
        <v>142434.79999999999</v>
      </c>
      <c r="G1504" s="17">
        <v>12.48437</v>
      </c>
    </row>
    <row r="1505" spans="1:7" hidden="1" x14ac:dyDescent="0.25">
      <c r="A1505" s="14" t="s">
        <v>1525</v>
      </c>
      <c r="B1505" s="14" t="s">
        <v>93</v>
      </c>
      <c r="C1505" s="14" t="s">
        <v>222</v>
      </c>
      <c r="D1505" s="15">
        <v>9857</v>
      </c>
      <c r="E1505" s="15">
        <v>519678</v>
      </c>
      <c r="F1505" s="16">
        <v>53509.2</v>
      </c>
      <c r="G1505" s="17">
        <v>10.296607</v>
      </c>
    </row>
    <row r="1506" spans="1:7" hidden="1" x14ac:dyDescent="0.25">
      <c r="A1506" s="14" t="s">
        <v>1526</v>
      </c>
      <c r="B1506" s="14" t="s">
        <v>93</v>
      </c>
      <c r="C1506" s="14" t="s">
        <v>224</v>
      </c>
      <c r="D1506" s="15">
        <v>1502</v>
      </c>
      <c r="E1506" s="15">
        <v>122739</v>
      </c>
      <c r="F1506" s="16">
        <v>11985</v>
      </c>
      <c r="G1506" s="17">
        <v>9.7646224999999998</v>
      </c>
    </row>
    <row r="1507" spans="1:7" hidden="1" x14ac:dyDescent="0.25">
      <c r="A1507" s="14" t="s">
        <v>1527</v>
      </c>
      <c r="B1507" s="14" t="s">
        <v>93</v>
      </c>
      <c r="C1507" s="14" t="s">
        <v>224</v>
      </c>
      <c r="D1507" s="15">
        <v>2150</v>
      </c>
      <c r="E1507" s="15">
        <v>32401</v>
      </c>
      <c r="F1507" s="16">
        <v>3812</v>
      </c>
      <c r="G1507" s="17">
        <v>11.765069</v>
      </c>
    </row>
    <row r="1508" spans="1:7" hidden="1" x14ac:dyDescent="0.25">
      <c r="A1508" s="14" t="s">
        <v>1528</v>
      </c>
      <c r="B1508" s="14" t="s">
        <v>93</v>
      </c>
      <c r="C1508" s="14" t="s">
        <v>222</v>
      </c>
      <c r="D1508" s="15">
        <v>10503</v>
      </c>
      <c r="E1508" s="15">
        <v>109885</v>
      </c>
      <c r="F1508" s="16">
        <v>17272.5</v>
      </c>
      <c r="G1508" s="17">
        <v>15.718705999999999</v>
      </c>
    </row>
    <row r="1509" spans="1:7" hidden="1" x14ac:dyDescent="0.25">
      <c r="A1509" s="14" t="s">
        <v>797</v>
      </c>
      <c r="B1509" s="14" t="s">
        <v>95</v>
      </c>
      <c r="C1509" s="14" t="s">
        <v>222</v>
      </c>
      <c r="D1509" s="15">
        <v>7661</v>
      </c>
      <c r="E1509" s="15">
        <v>950544</v>
      </c>
      <c r="F1509" s="16">
        <v>62334</v>
      </c>
      <c r="G1509" s="17">
        <v>6.5577185</v>
      </c>
    </row>
    <row r="1510" spans="1:7" hidden="1" x14ac:dyDescent="0.25">
      <c r="A1510" s="14" t="s">
        <v>295</v>
      </c>
      <c r="B1510" s="14" t="s">
        <v>95</v>
      </c>
      <c r="C1510" s="14" t="s">
        <v>222</v>
      </c>
      <c r="D1510" s="15">
        <v>4598</v>
      </c>
      <c r="E1510" s="15">
        <v>82912</v>
      </c>
      <c r="F1510" s="16">
        <v>8637.2000000000007</v>
      </c>
      <c r="G1510" s="17">
        <v>10.417310000000001</v>
      </c>
    </row>
    <row r="1511" spans="1:7" hidden="1" x14ac:dyDescent="0.25">
      <c r="A1511" s="14" t="s">
        <v>1529</v>
      </c>
      <c r="B1511" s="14" t="s">
        <v>95</v>
      </c>
      <c r="C1511" s="14" t="s">
        <v>222</v>
      </c>
      <c r="D1511" s="15">
        <v>25237</v>
      </c>
      <c r="E1511" s="15">
        <v>616435</v>
      </c>
      <c r="F1511" s="16">
        <v>64153</v>
      </c>
      <c r="G1511" s="17">
        <v>10.407099000000001</v>
      </c>
    </row>
    <row r="1512" spans="1:7" hidden="1" x14ac:dyDescent="0.25">
      <c r="A1512" s="14" t="s">
        <v>1530</v>
      </c>
      <c r="B1512" s="14" t="s">
        <v>95</v>
      </c>
      <c r="C1512" s="14" t="s">
        <v>222</v>
      </c>
      <c r="D1512" s="15">
        <v>24670</v>
      </c>
      <c r="E1512" s="15">
        <v>665341</v>
      </c>
      <c r="F1512" s="16">
        <v>56507.199999999997</v>
      </c>
      <c r="G1512" s="17">
        <v>8.4929682999999994</v>
      </c>
    </row>
    <row r="1513" spans="1:7" hidden="1" x14ac:dyDescent="0.25">
      <c r="A1513" s="14" t="s">
        <v>1531</v>
      </c>
      <c r="B1513" s="14" t="s">
        <v>95</v>
      </c>
      <c r="C1513" s="14" t="s">
        <v>222</v>
      </c>
      <c r="D1513" s="15">
        <v>21632</v>
      </c>
      <c r="E1513" s="15">
        <v>575821</v>
      </c>
      <c r="F1513" s="16">
        <v>55497</v>
      </c>
      <c r="G1513" s="17">
        <v>9.6378909000000004</v>
      </c>
    </row>
    <row r="1514" spans="1:7" hidden="1" x14ac:dyDescent="0.25">
      <c r="A1514" s="14" t="s">
        <v>1532</v>
      </c>
      <c r="B1514" s="14" t="s">
        <v>95</v>
      </c>
      <c r="C1514" s="14" t="s">
        <v>222</v>
      </c>
      <c r="D1514" s="15">
        <v>18832</v>
      </c>
      <c r="E1514" s="15">
        <v>439789</v>
      </c>
      <c r="F1514" s="16">
        <v>42600.1</v>
      </c>
      <c r="G1514" s="17">
        <v>9.6864860000000004</v>
      </c>
    </row>
    <row r="1515" spans="1:7" hidden="1" x14ac:dyDescent="0.25">
      <c r="A1515" s="14" t="s">
        <v>1533</v>
      </c>
      <c r="B1515" s="14" t="s">
        <v>95</v>
      </c>
      <c r="C1515" s="14" t="s">
        <v>222</v>
      </c>
      <c r="D1515" s="15">
        <v>16736</v>
      </c>
      <c r="E1515" s="15">
        <v>396375</v>
      </c>
      <c r="F1515" s="16">
        <v>40676</v>
      </c>
      <c r="G1515" s="17">
        <v>10.261998999999999</v>
      </c>
    </row>
    <row r="1516" spans="1:7" hidden="1" x14ac:dyDescent="0.25">
      <c r="A1516" s="14" t="s">
        <v>1534</v>
      </c>
      <c r="B1516" s="14" t="s">
        <v>95</v>
      </c>
      <c r="C1516" s="14" t="s">
        <v>224</v>
      </c>
      <c r="D1516" s="15">
        <v>8766</v>
      </c>
      <c r="E1516" s="15">
        <v>199088</v>
      </c>
      <c r="F1516" s="16">
        <v>23342.2</v>
      </c>
      <c r="G1516" s="17">
        <v>11.724564000000001</v>
      </c>
    </row>
    <row r="1517" spans="1:7" hidden="1" x14ac:dyDescent="0.25">
      <c r="A1517" s="14" t="s">
        <v>1535</v>
      </c>
      <c r="B1517" s="14" t="s">
        <v>95</v>
      </c>
      <c r="C1517" s="14" t="s">
        <v>224</v>
      </c>
      <c r="D1517" s="15">
        <v>12125</v>
      </c>
      <c r="E1517" s="15">
        <v>261215</v>
      </c>
      <c r="F1517" s="16">
        <v>29415</v>
      </c>
      <c r="G1517" s="17">
        <v>11.260839000000001</v>
      </c>
    </row>
    <row r="1518" spans="1:7" hidden="1" x14ac:dyDescent="0.25">
      <c r="A1518" s="14" t="s">
        <v>1536</v>
      </c>
      <c r="B1518" s="14" t="s">
        <v>95</v>
      </c>
      <c r="C1518" s="14" t="s">
        <v>224</v>
      </c>
      <c r="D1518" s="15">
        <v>4450</v>
      </c>
      <c r="E1518" s="15">
        <v>110142</v>
      </c>
      <c r="F1518" s="16">
        <v>9151</v>
      </c>
      <c r="G1518" s="17">
        <v>8.3083656000000001</v>
      </c>
    </row>
    <row r="1519" spans="1:7" hidden="1" x14ac:dyDescent="0.25">
      <c r="A1519" s="14" t="s">
        <v>1537</v>
      </c>
      <c r="B1519" s="14" t="s">
        <v>95</v>
      </c>
      <c r="C1519" s="14" t="s">
        <v>224</v>
      </c>
      <c r="D1519" s="15">
        <v>8823</v>
      </c>
      <c r="E1519" s="15">
        <v>175386</v>
      </c>
      <c r="F1519" s="16">
        <v>18111.2</v>
      </c>
      <c r="G1519" s="17">
        <v>10.32648</v>
      </c>
    </row>
    <row r="1520" spans="1:7" hidden="1" x14ac:dyDescent="0.25">
      <c r="A1520" s="14" t="s">
        <v>1538</v>
      </c>
      <c r="B1520" s="14" t="s">
        <v>95</v>
      </c>
      <c r="C1520" s="14" t="s">
        <v>224</v>
      </c>
      <c r="D1520" s="15">
        <v>40337</v>
      </c>
      <c r="E1520" s="15">
        <v>882430</v>
      </c>
      <c r="F1520" s="16">
        <v>89169</v>
      </c>
      <c r="G1520" s="17">
        <v>10.104938000000001</v>
      </c>
    </row>
    <row r="1521" spans="1:7" hidden="1" x14ac:dyDescent="0.25">
      <c r="A1521" s="14" t="s">
        <v>1539</v>
      </c>
      <c r="B1521" s="14" t="s">
        <v>95</v>
      </c>
      <c r="C1521" s="14" t="s">
        <v>224</v>
      </c>
      <c r="D1521" s="15">
        <v>1688</v>
      </c>
      <c r="E1521" s="15">
        <v>22638</v>
      </c>
      <c r="F1521" s="16">
        <v>2380.8000000000002</v>
      </c>
      <c r="G1521" s="17">
        <v>10.516830000000001</v>
      </c>
    </row>
    <row r="1522" spans="1:7" hidden="1" x14ac:dyDescent="0.25">
      <c r="A1522" s="14" t="s">
        <v>1540</v>
      </c>
      <c r="B1522" s="14" t="s">
        <v>95</v>
      </c>
      <c r="C1522" s="14" t="s">
        <v>224</v>
      </c>
      <c r="D1522" s="15">
        <v>6591</v>
      </c>
      <c r="E1522" s="15">
        <v>171581</v>
      </c>
      <c r="F1522" s="16">
        <v>14974</v>
      </c>
      <c r="G1522" s="17">
        <v>8.7270734999999995</v>
      </c>
    </row>
    <row r="1523" spans="1:7" hidden="1" x14ac:dyDescent="0.25">
      <c r="A1523" s="14" t="s">
        <v>1541</v>
      </c>
      <c r="B1523" s="14" t="s">
        <v>95</v>
      </c>
      <c r="C1523" s="14" t="s">
        <v>224</v>
      </c>
      <c r="D1523" s="15">
        <v>2089</v>
      </c>
      <c r="E1523" s="15">
        <v>35291</v>
      </c>
      <c r="F1523" s="16">
        <v>3091</v>
      </c>
      <c r="G1523" s="17">
        <v>8.7586069999999996</v>
      </c>
    </row>
    <row r="1524" spans="1:7" hidden="1" x14ac:dyDescent="0.25">
      <c r="A1524" s="14" t="s">
        <v>1542</v>
      </c>
      <c r="B1524" s="14" t="s">
        <v>95</v>
      </c>
      <c r="C1524" s="14" t="s">
        <v>224</v>
      </c>
      <c r="D1524" s="15">
        <v>15865</v>
      </c>
      <c r="E1524" s="15">
        <v>347249</v>
      </c>
      <c r="F1524" s="16">
        <v>37308</v>
      </c>
      <c r="G1524" s="17">
        <v>10.743874999999999</v>
      </c>
    </row>
    <row r="1525" spans="1:7" hidden="1" x14ac:dyDescent="0.25">
      <c r="A1525" s="14" t="s">
        <v>1543</v>
      </c>
      <c r="B1525" s="14" t="s">
        <v>95</v>
      </c>
      <c r="C1525" s="14" t="s">
        <v>224</v>
      </c>
      <c r="D1525" s="15">
        <v>4800</v>
      </c>
      <c r="E1525" s="15">
        <v>92289</v>
      </c>
      <c r="F1525" s="16">
        <v>7938</v>
      </c>
      <c r="G1525" s="17">
        <v>8.6012418000000004</v>
      </c>
    </row>
    <row r="1526" spans="1:7" hidden="1" x14ac:dyDescent="0.25">
      <c r="A1526" s="14" t="s">
        <v>1544</v>
      </c>
      <c r="B1526" s="14" t="s">
        <v>95</v>
      </c>
      <c r="C1526" s="14" t="s">
        <v>224</v>
      </c>
      <c r="D1526" s="15">
        <v>4158</v>
      </c>
      <c r="E1526" s="15">
        <v>106356</v>
      </c>
      <c r="F1526" s="16">
        <v>9989</v>
      </c>
      <c r="G1526" s="17">
        <v>9.3920417999999994</v>
      </c>
    </row>
    <row r="1527" spans="1:7" hidden="1" x14ac:dyDescent="0.25">
      <c r="A1527" s="14" t="s">
        <v>1545</v>
      </c>
      <c r="B1527" s="14" t="s">
        <v>95</v>
      </c>
      <c r="C1527" s="14" t="s">
        <v>224</v>
      </c>
      <c r="D1527" s="15">
        <v>2011</v>
      </c>
      <c r="E1527" s="15">
        <v>72209</v>
      </c>
      <c r="F1527" s="16">
        <v>5023</v>
      </c>
      <c r="G1527" s="17">
        <v>6.9561966000000002</v>
      </c>
    </row>
    <row r="1528" spans="1:7" hidden="1" x14ac:dyDescent="0.25">
      <c r="A1528" s="14" t="s">
        <v>1546</v>
      </c>
      <c r="B1528" s="14" t="s">
        <v>95</v>
      </c>
      <c r="C1528" s="14" t="s">
        <v>222</v>
      </c>
      <c r="D1528" s="15">
        <v>17837</v>
      </c>
      <c r="E1528" s="15">
        <v>270640</v>
      </c>
      <c r="F1528" s="16">
        <v>30643</v>
      </c>
      <c r="G1528" s="17">
        <v>11.322421</v>
      </c>
    </row>
    <row r="1529" spans="1:7" hidden="1" x14ac:dyDescent="0.25">
      <c r="A1529" s="14" t="s">
        <v>1547</v>
      </c>
      <c r="B1529" s="14" t="s">
        <v>95</v>
      </c>
      <c r="C1529" s="14" t="s">
        <v>222</v>
      </c>
      <c r="D1529" s="15">
        <v>22120</v>
      </c>
      <c r="E1529" s="15">
        <v>712645</v>
      </c>
      <c r="F1529" s="16">
        <v>61229.2</v>
      </c>
      <c r="G1529" s="17">
        <v>8.5918233999999991</v>
      </c>
    </row>
    <row r="1530" spans="1:7" hidden="1" x14ac:dyDescent="0.25">
      <c r="A1530" s="14" t="s">
        <v>1548</v>
      </c>
      <c r="B1530" s="14" t="s">
        <v>95</v>
      </c>
      <c r="C1530" s="14" t="s">
        <v>222</v>
      </c>
      <c r="D1530" s="15">
        <v>33801</v>
      </c>
      <c r="E1530" s="15">
        <v>477424</v>
      </c>
      <c r="F1530" s="16">
        <v>54190</v>
      </c>
      <c r="G1530" s="17">
        <v>11.350498</v>
      </c>
    </row>
    <row r="1531" spans="1:7" hidden="1" x14ac:dyDescent="0.25">
      <c r="A1531" s="14" t="s">
        <v>310</v>
      </c>
      <c r="B1531" s="14" t="s">
        <v>95</v>
      </c>
      <c r="C1531" s="14" t="s">
        <v>219</v>
      </c>
      <c r="D1531" s="15">
        <v>4680</v>
      </c>
      <c r="E1531" s="15">
        <v>149055</v>
      </c>
      <c r="F1531" s="16">
        <v>12885.4</v>
      </c>
      <c r="G1531" s="17">
        <v>8.6447284999999994</v>
      </c>
    </row>
    <row r="1532" spans="1:7" hidden="1" x14ac:dyDescent="0.25">
      <c r="A1532" s="14" t="s">
        <v>1549</v>
      </c>
      <c r="B1532" s="14" t="s">
        <v>95</v>
      </c>
      <c r="C1532" s="14" t="s">
        <v>172</v>
      </c>
      <c r="D1532" s="15">
        <v>80</v>
      </c>
      <c r="E1532" s="15">
        <v>1952204</v>
      </c>
      <c r="F1532" s="16">
        <v>99869.8</v>
      </c>
      <c r="G1532" s="17">
        <v>5.1157461</v>
      </c>
    </row>
    <row r="1533" spans="1:7" hidden="1" x14ac:dyDescent="0.25">
      <c r="A1533" s="14" t="s">
        <v>1550</v>
      </c>
      <c r="B1533" s="14" t="s">
        <v>95</v>
      </c>
      <c r="C1533" s="14" t="s">
        <v>222</v>
      </c>
      <c r="D1533" s="15">
        <v>19495</v>
      </c>
      <c r="E1533" s="15">
        <v>494507</v>
      </c>
      <c r="F1533" s="16">
        <v>45979.199999999997</v>
      </c>
      <c r="G1533" s="17">
        <v>9.2979877000000002</v>
      </c>
    </row>
    <row r="1534" spans="1:7" hidden="1" x14ac:dyDescent="0.25">
      <c r="A1534" s="14" t="s">
        <v>1551</v>
      </c>
      <c r="B1534" s="14" t="s">
        <v>95</v>
      </c>
      <c r="C1534" s="14" t="s">
        <v>222</v>
      </c>
      <c r="D1534" s="15">
        <v>5818</v>
      </c>
      <c r="E1534" s="15">
        <v>317247</v>
      </c>
      <c r="F1534" s="16">
        <v>26459</v>
      </c>
      <c r="G1534" s="17">
        <v>8.3401891999999993</v>
      </c>
    </row>
    <row r="1535" spans="1:7" hidden="1" x14ac:dyDescent="0.25">
      <c r="A1535" s="14" t="s">
        <v>1552</v>
      </c>
      <c r="B1535" s="14" t="s">
        <v>95</v>
      </c>
      <c r="C1535" s="14" t="s">
        <v>222</v>
      </c>
      <c r="D1535" s="15">
        <v>21803</v>
      </c>
      <c r="E1535" s="15">
        <v>324235</v>
      </c>
      <c r="F1535" s="16">
        <v>36318.300000000003</v>
      </c>
      <c r="G1535" s="17">
        <v>11.201228</v>
      </c>
    </row>
    <row r="1536" spans="1:7" hidden="1" x14ac:dyDescent="0.25">
      <c r="A1536" s="14" t="s">
        <v>1553</v>
      </c>
      <c r="B1536" s="14" t="s">
        <v>95</v>
      </c>
      <c r="C1536" s="14" t="s">
        <v>222</v>
      </c>
      <c r="D1536" s="15">
        <v>24649</v>
      </c>
      <c r="E1536" s="15">
        <v>369443</v>
      </c>
      <c r="F1536" s="16">
        <v>38775.599999999999</v>
      </c>
      <c r="G1536" s="17">
        <v>10.495692</v>
      </c>
    </row>
    <row r="1537" spans="1:7" hidden="1" x14ac:dyDescent="0.25">
      <c r="A1537" s="14" t="s">
        <v>1554</v>
      </c>
      <c r="B1537" s="14" t="s">
        <v>95</v>
      </c>
      <c r="C1537" s="14" t="s">
        <v>222</v>
      </c>
      <c r="D1537" s="15">
        <v>39095</v>
      </c>
      <c r="E1537" s="15">
        <v>602527</v>
      </c>
      <c r="F1537" s="16">
        <v>68996</v>
      </c>
      <c r="G1537" s="17">
        <v>11.451105</v>
      </c>
    </row>
    <row r="1538" spans="1:7" hidden="1" x14ac:dyDescent="0.25">
      <c r="A1538" s="14" t="s">
        <v>1555</v>
      </c>
      <c r="B1538" s="14" t="s">
        <v>95</v>
      </c>
      <c r="C1538" s="14" t="s">
        <v>222</v>
      </c>
      <c r="D1538" s="15">
        <v>6642</v>
      </c>
      <c r="E1538" s="15">
        <v>209424</v>
      </c>
      <c r="F1538" s="16">
        <v>20981.7</v>
      </c>
      <c r="G1538" s="17">
        <v>10.018765999999999</v>
      </c>
    </row>
    <row r="1539" spans="1:7" hidden="1" x14ac:dyDescent="0.25">
      <c r="A1539" s="14" t="s">
        <v>1556</v>
      </c>
      <c r="B1539" s="14" t="s">
        <v>95</v>
      </c>
      <c r="C1539" s="14" t="s">
        <v>222</v>
      </c>
      <c r="D1539" s="15">
        <v>11840</v>
      </c>
      <c r="E1539" s="15">
        <v>322513</v>
      </c>
      <c r="F1539" s="16">
        <v>32606</v>
      </c>
      <c r="G1539" s="17">
        <v>10.10998</v>
      </c>
    </row>
    <row r="1540" spans="1:7" hidden="1" x14ac:dyDescent="0.25">
      <c r="A1540" s="14" t="s">
        <v>1557</v>
      </c>
      <c r="B1540" s="14" t="s">
        <v>95</v>
      </c>
      <c r="C1540" s="14" t="s">
        <v>222</v>
      </c>
      <c r="D1540" s="15">
        <v>55035</v>
      </c>
      <c r="E1540" s="15">
        <v>1102923</v>
      </c>
      <c r="F1540" s="16">
        <v>119323</v>
      </c>
      <c r="G1540" s="17">
        <v>10.818797</v>
      </c>
    </row>
    <row r="1541" spans="1:7" hidden="1" x14ac:dyDescent="0.25">
      <c r="A1541" s="14" t="s">
        <v>315</v>
      </c>
      <c r="B1541" s="14" t="s">
        <v>95</v>
      </c>
      <c r="C1541" s="14" t="s">
        <v>219</v>
      </c>
      <c r="D1541" s="15">
        <v>771427</v>
      </c>
      <c r="E1541" s="15">
        <v>23730041</v>
      </c>
      <c r="F1541" s="16">
        <v>1859866</v>
      </c>
      <c r="G1541" s="17">
        <v>7.8376013000000002</v>
      </c>
    </row>
    <row r="1542" spans="1:7" hidden="1" x14ac:dyDescent="0.25">
      <c r="A1542" s="14" t="s">
        <v>317</v>
      </c>
      <c r="B1542" s="14" t="s">
        <v>95</v>
      </c>
      <c r="C1542" s="14" t="s">
        <v>222</v>
      </c>
      <c r="D1542" s="15">
        <v>12015</v>
      </c>
      <c r="E1542" s="15">
        <v>194742</v>
      </c>
      <c r="F1542" s="16">
        <v>20668</v>
      </c>
      <c r="G1542" s="17">
        <v>10.613016</v>
      </c>
    </row>
    <row r="1543" spans="1:7" hidden="1" x14ac:dyDescent="0.25">
      <c r="A1543" s="14" t="s">
        <v>1558</v>
      </c>
      <c r="B1543" s="14" t="s">
        <v>95</v>
      </c>
      <c r="C1543" s="14" t="s">
        <v>222</v>
      </c>
      <c r="D1543" s="15">
        <v>21536</v>
      </c>
      <c r="E1543" s="15">
        <v>669416</v>
      </c>
      <c r="F1543" s="16">
        <v>61760</v>
      </c>
      <c r="G1543" s="17">
        <v>9.2259522</v>
      </c>
    </row>
    <row r="1544" spans="1:7" hidden="1" x14ac:dyDescent="0.25">
      <c r="A1544" s="14" t="s">
        <v>1559</v>
      </c>
      <c r="B1544" s="14" t="s">
        <v>95</v>
      </c>
      <c r="C1544" s="14" t="s">
        <v>224</v>
      </c>
      <c r="D1544" s="15">
        <v>1255</v>
      </c>
      <c r="E1544" s="15">
        <v>18657</v>
      </c>
      <c r="F1544" s="16">
        <v>2128.6</v>
      </c>
      <c r="G1544" s="17">
        <v>11.409122999999999</v>
      </c>
    </row>
    <row r="1545" spans="1:7" hidden="1" x14ac:dyDescent="0.25">
      <c r="A1545" s="14" t="s">
        <v>1560</v>
      </c>
      <c r="B1545" s="14" t="s">
        <v>95</v>
      </c>
      <c r="C1545" s="14" t="s">
        <v>219</v>
      </c>
      <c r="D1545" s="15">
        <v>550022</v>
      </c>
      <c r="E1545" s="15">
        <v>18026293</v>
      </c>
      <c r="F1545" s="16">
        <v>1354239.1</v>
      </c>
      <c r="G1545" s="17">
        <v>7.5125767999999997</v>
      </c>
    </row>
    <row r="1546" spans="1:7" hidden="1" x14ac:dyDescent="0.25">
      <c r="A1546" s="14" t="s">
        <v>1561</v>
      </c>
      <c r="B1546" s="14" t="s">
        <v>95</v>
      </c>
      <c r="C1546" s="14" t="s">
        <v>222</v>
      </c>
      <c r="D1546" s="15">
        <v>15936</v>
      </c>
      <c r="E1546" s="15">
        <v>386607</v>
      </c>
      <c r="F1546" s="16">
        <v>33638</v>
      </c>
      <c r="G1546" s="17">
        <v>8.7008253999999994</v>
      </c>
    </row>
    <row r="1547" spans="1:7" hidden="1" x14ac:dyDescent="0.25">
      <c r="A1547" s="14" t="s">
        <v>320</v>
      </c>
      <c r="B1547" s="14" t="s">
        <v>95</v>
      </c>
      <c r="C1547" s="14" t="s">
        <v>222</v>
      </c>
      <c r="D1547" s="15">
        <v>495</v>
      </c>
      <c r="E1547" s="15">
        <v>5670</v>
      </c>
      <c r="F1547" s="16">
        <v>495</v>
      </c>
      <c r="G1547" s="17">
        <v>8.7301587000000005</v>
      </c>
    </row>
    <row r="1548" spans="1:7" hidden="1" x14ac:dyDescent="0.25">
      <c r="A1548" s="14" t="s">
        <v>1562</v>
      </c>
      <c r="B1548" s="14" t="s">
        <v>95</v>
      </c>
      <c r="C1548" s="14" t="s">
        <v>222</v>
      </c>
      <c r="D1548" s="15">
        <v>11491</v>
      </c>
      <c r="E1548" s="15">
        <v>394973</v>
      </c>
      <c r="F1548" s="16">
        <v>34552</v>
      </c>
      <c r="G1548" s="17">
        <v>8.7479396999999999</v>
      </c>
    </row>
    <row r="1549" spans="1:7" hidden="1" x14ac:dyDescent="0.25">
      <c r="A1549" s="14" t="s">
        <v>1563</v>
      </c>
      <c r="B1549" s="14" t="s">
        <v>95</v>
      </c>
      <c r="C1549" s="14" t="s">
        <v>222</v>
      </c>
      <c r="D1549" s="15">
        <v>14805</v>
      </c>
      <c r="E1549" s="15">
        <v>311752</v>
      </c>
      <c r="F1549" s="16">
        <v>27612.2</v>
      </c>
      <c r="G1549" s="17">
        <v>8.8571044000000008</v>
      </c>
    </row>
    <row r="1550" spans="1:7" hidden="1" x14ac:dyDescent="0.25">
      <c r="A1550" s="14" t="s">
        <v>322</v>
      </c>
      <c r="B1550" s="14" t="s">
        <v>95</v>
      </c>
      <c r="C1550" s="14" t="s">
        <v>222</v>
      </c>
      <c r="D1550" s="15">
        <v>229</v>
      </c>
      <c r="E1550" s="15">
        <v>2921</v>
      </c>
      <c r="F1550" s="16">
        <v>299</v>
      </c>
      <c r="G1550" s="17">
        <v>10.236219999999999</v>
      </c>
    </row>
    <row r="1551" spans="1:7" hidden="1" x14ac:dyDescent="0.25">
      <c r="A1551" s="14" t="s">
        <v>1564</v>
      </c>
      <c r="B1551" s="14" t="s">
        <v>95</v>
      </c>
      <c r="C1551" s="14" t="s">
        <v>222</v>
      </c>
      <c r="D1551" s="15">
        <v>4388</v>
      </c>
      <c r="E1551" s="15">
        <v>66971</v>
      </c>
      <c r="F1551" s="16">
        <v>8090</v>
      </c>
      <c r="G1551" s="17">
        <v>12.079855</v>
      </c>
    </row>
    <row r="1552" spans="1:7" hidden="1" x14ac:dyDescent="0.25">
      <c r="A1552" s="14" t="s">
        <v>443</v>
      </c>
      <c r="B1552" s="14" t="s">
        <v>95</v>
      </c>
      <c r="C1552" s="14" t="s">
        <v>222</v>
      </c>
      <c r="D1552" s="15">
        <v>19</v>
      </c>
      <c r="E1552" s="15">
        <v>972</v>
      </c>
      <c r="F1552" s="16">
        <v>125.2</v>
      </c>
      <c r="G1552" s="17">
        <v>12.880658</v>
      </c>
    </row>
    <row r="1553" spans="1:7" hidden="1" x14ac:dyDescent="0.25">
      <c r="A1553" s="14" t="s">
        <v>1565</v>
      </c>
      <c r="B1553" s="14" t="s">
        <v>95</v>
      </c>
      <c r="C1553" s="14" t="s">
        <v>224</v>
      </c>
      <c r="D1553" s="15">
        <v>21002</v>
      </c>
      <c r="E1553" s="15">
        <v>440579</v>
      </c>
      <c r="F1553" s="16">
        <v>45587</v>
      </c>
      <c r="G1553" s="17">
        <v>10.347066</v>
      </c>
    </row>
    <row r="1554" spans="1:7" hidden="1" x14ac:dyDescent="0.25">
      <c r="A1554" s="14" t="s">
        <v>1566</v>
      </c>
      <c r="B1554" s="14" t="s">
        <v>95</v>
      </c>
      <c r="C1554" s="14" t="s">
        <v>224</v>
      </c>
      <c r="D1554" s="15">
        <v>11492</v>
      </c>
      <c r="E1554" s="15">
        <v>180469</v>
      </c>
      <c r="F1554" s="16">
        <v>15001</v>
      </c>
      <c r="G1554" s="17">
        <v>8.3122308999999994</v>
      </c>
    </row>
    <row r="1555" spans="1:7" hidden="1" x14ac:dyDescent="0.25">
      <c r="A1555" s="14" t="s">
        <v>446</v>
      </c>
      <c r="B1555" s="14" t="s">
        <v>95</v>
      </c>
      <c r="C1555" s="14" t="s">
        <v>222</v>
      </c>
      <c r="D1555" s="15">
        <v>21049</v>
      </c>
      <c r="E1555" s="15">
        <v>841732</v>
      </c>
      <c r="F1555" s="16">
        <v>83853.5</v>
      </c>
      <c r="G1555" s="17">
        <v>9.9620187999999992</v>
      </c>
    </row>
    <row r="1556" spans="1:7" hidden="1" x14ac:dyDescent="0.25">
      <c r="A1556" s="14" t="s">
        <v>1567</v>
      </c>
      <c r="B1556" s="14" t="s">
        <v>95</v>
      </c>
      <c r="C1556" s="14" t="s">
        <v>222</v>
      </c>
      <c r="D1556" s="15">
        <v>36493</v>
      </c>
      <c r="E1556" s="15">
        <v>617314</v>
      </c>
      <c r="F1556" s="16">
        <v>66779.399999999994</v>
      </c>
      <c r="G1556" s="17">
        <v>10.817736</v>
      </c>
    </row>
    <row r="1557" spans="1:7" hidden="1" x14ac:dyDescent="0.25">
      <c r="A1557" s="14" t="s">
        <v>1568</v>
      </c>
      <c r="B1557" s="14" t="s">
        <v>95</v>
      </c>
      <c r="C1557" s="14" t="s">
        <v>224</v>
      </c>
      <c r="D1557" s="15">
        <v>3869</v>
      </c>
      <c r="E1557" s="15">
        <v>71417</v>
      </c>
      <c r="F1557" s="16">
        <v>7456</v>
      </c>
      <c r="G1557" s="17">
        <v>10.440091000000001</v>
      </c>
    </row>
    <row r="1558" spans="1:7" hidden="1" x14ac:dyDescent="0.25">
      <c r="A1558" s="14" t="s">
        <v>1569</v>
      </c>
      <c r="B1558" s="14" t="s">
        <v>97</v>
      </c>
      <c r="C1558" s="14" t="s">
        <v>222</v>
      </c>
      <c r="D1558" s="15">
        <v>3621</v>
      </c>
      <c r="E1558" s="15">
        <v>173492</v>
      </c>
      <c r="F1558" s="16">
        <v>13721</v>
      </c>
      <c r="G1558" s="17">
        <v>7.908722</v>
      </c>
    </row>
    <row r="1559" spans="1:7" hidden="1" x14ac:dyDescent="0.25">
      <c r="A1559" s="14" t="s">
        <v>1570</v>
      </c>
      <c r="B1559" s="14" t="s">
        <v>97</v>
      </c>
      <c r="C1559" s="14" t="s">
        <v>292</v>
      </c>
      <c r="D1559" s="15">
        <v>1</v>
      </c>
      <c r="E1559" s="15">
        <v>5697</v>
      </c>
      <c r="F1559" s="16">
        <v>228</v>
      </c>
      <c r="G1559" s="17">
        <v>4.0021063999999997</v>
      </c>
    </row>
    <row r="1560" spans="1:7" hidden="1" x14ac:dyDescent="0.25">
      <c r="A1560" s="14" t="s">
        <v>1571</v>
      </c>
      <c r="B1560" s="14" t="s">
        <v>97</v>
      </c>
      <c r="C1560" s="14" t="s">
        <v>224</v>
      </c>
      <c r="D1560" s="15">
        <v>7258</v>
      </c>
      <c r="E1560" s="15">
        <v>181369</v>
      </c>
      <c r="F1560" s="16">
        <v>12268.2</v>
      </c>
      <c r="G1560" s="17">
        <v>6.764221</v>
      </c>
    </row>
    <row r="1561" spans="1:7" hidden="1" x14ac:dyDescent="0.25">
      <c r="A1561" s="14" t="s">
        <v>1572</v>
      </c>
      <c r="B1561" s="14" t="s">
        <v>97</v>
      </c>
      <c r="C1561" s="14" t="s">
        <v>222</v>
      </c>
      <c r="D1561" s="15">
        <v>33853</v>
      </c>
      <c r="E1561" s="15">
        <v>750267</v>
      </c>
      <c r="F1561" s="16">
        <v>61253</v>
      </c>
      <c r="G1561" s="17">
        <v>8.1641601999999995</v>
      </c>
    </row>
    <row r="1562" spans="1:7" hidden="1" x14ac:dyDescent="0.25">
      <c r="A1562" s="14" t="s">
        <v>1573</v>
      </c>
      <c r="B1562" s="14" t="s">
        <v>97</v>
      </c>
      <c r="C1562" s="14" t="s">
        <v>326</v>
      </c>
      <c r="D1562" s="15">
        <v>38980</v>
      </c>
      <c r="E1562" s="15">
        <v>1352071</v>
      </c>
      <c r="F1562" s="16">
        <v>92438</v>
      </c>
      <c r="G1562" s="17">
        <v>6.8367711</v>
      </c>
    </row>
    <row r="1563" spans="1:7" hidden="1" x14ac:dyDescent="0.25">
      <c r="A1563" s="14" t="s">
        <v>1574</v>
      </c>
      <c r="B1563" s="14" t="s">
        <v>97</v>
      </c>
      <c r="C1563" s="14" t="s">
        <v>224</v>
      </c>
      <c r="D1563" s="15">
        <v>11999</v>
      </c>
      <c r="E1563" s="15">
        <v>177290</v>
      </c>
      <c r="F1563" s="16">
        <v>15377.5</v>
      </c>
      <c r="G1563" s="17">
        <v>8.6736421000000004</v>
      </c>
    </row>
    <row r="1564" spans="1:7" hidden="1" x14ac:dyDescent="0.25">
      <c r="A1564" s="14" t="s">
        <v>1575</v>
      </c>
      <c r="B1564" s="14" t="s">
        <v>97</v>
      </c>
      <c r="C1564" s="14" t="s">
        <v>224</v>
      </c>
      <c r="D1564" s="15">
        <v>3820</v>
      </c>
      <c r="E1564" s="15">
        <v>65315</v>
      </c>
      <c r="F1564" s="16">
        <v>5649</v>
      </c>
      <c r="G1564" s="17">
        <v>8.6488554999999998</v>
      </c>
    </row>
    <row r="1565" spans="1:7" hidden="1" x14ac:dyDescent="0.25">
      <c r="A1565" s="14" t="s">
        <v>1576</v>
      </c>
      <c r="B1565" s="14" t="s">
        <v>97</v>
      </c>
      <c r="C1565" s="14" t="s">
        <v>224</v>
      </c>
      <c r="D1565" s="15">
        <v>93807</v>
      </c>
      <c r="E1565" s="15">
        <v>2454901</v>
      </c>
      <c r="F1565" s="16">
        <v>220538.7</v>
      </c>
      <c r="G1565" s="17">
        <v>8.9836086999999996</v>
      </c>
    </row>
    <row r="1566" spans="1:7" hidden="1" x14ac:dyDescent="0.25">
      <c r="A1566" s="14" t="s">
        <v>1577</v>
      </c>
      <c r="B1566" s="14" t="s">
        <v>97</v>
      </c>
      <c r="C1566" s="14" t="s">
        <v>224</v>
      </c>
      <c r="D1566" s="15">
        <v>9783</v>
      </c>
      <c r="E1566" s="15">
        <v>254189</v>
      </c>
      <c r="F1566" s="16">
        <v>18061</v>
      </c>
      <c r="G1566" s="17">
        <v>7.1053429000000001</v>
      </c>
    </row>
    <row r="1567" spans="1:7" hidden="1" x14ac:dyDescent="0.25">
      <c r="A1567" s="14" t="s">
        <v>1578</v>
      </c>
      <c r="B1567" s="14" t="s">
        <v>97</v>
      </c>
      <c r="C1567" s="14" t="s">
        <v>224</v>
      </c>
      <c r="D1567" s="15">
        <v>5323</v>
      </c>
      <c r="E1567" s="15">
        <v>111142</v>
      </c>
      <c r="F1567" s="16">
        <v>8613.4</v>
      </c>
      <c r="G1567" s="17">
        <v>7.7499054999999997</v>
      </c>
    </row>
    <row r="1568" spans="1:7" hidden="1" x14ac:dyDescent="0.25">
      <c r="A1568" s="14" t="s">
        <v>1579</v>
      </c>
      <c r="B1568" s="14" t="s">
        <v>97</v>
      </c>
      <c r="C1568" s="14" t="s">
        <v>224</v>
      </c>
      <c r="D1568" s="15">
        <v>16300</v>
      </c>
      <c r="E1568" s="15">
        <v>710822</v>
      </c>
      <c r="F1568" s="16">
        <v>40545</v>
      </c>
      <c r="G1568" s="17">
        <v>5.7039596000000001</v>
      </c>
    </row>
    <row r="1569" spans="1:7" hidden="1" x14ac:dyDescent="0.25">
      <c r="A1569" s="14" t="s">
        <v>1580</v>
      </c>
      <c r="B1569" s="14" t="s">
        <v>97</v>
      </c>
      <c r="C1569" s="14" t="s">
        <v>224</v>
      </c>
      <c r="D1569" s="15">
        <v>4416</v>
      </c>
      <c r="E1569" s="15">
        <v>106798</v>
      </c>
      <c r="F1569" s="16">
        <v>7281</v>
      </c>
      <c r="G1569" s="17">
        <v>6.8175433999999999</v>
      </c>
    </row>
    <row r="1570" spans="1:7" hidden="1" x14ac:dyDescent="0.25">
      <c r="A1570" s="14" t="s">
        <v>1581</v>
      </c>
      <c r="B1570" s="14" t="s">
        <v>97</v>
      </c>
      <c r="C1570" s="14" t="s">
        <v>224</v>
      </c>
      <c r="D1570" s="15">
        <v>4550</v>
      </c>
      <c r="E1570" s="15">
        <v>75473</v>
      </c>
      <c r="F1570" s="16">
        <v>5877.3</v>
      </c>
      <c r="G1570" s="17">
        <v>7.7872881999999999</v>
      </c>
    </row>
    <row r="1571" spans="1:7" hidden="1" x14ac:dyDescent="0.25">
      <c r="A1571" s="14" t="s">
        <v>1582</v>
      </c>
      <c r="B1571" s="14" t="s">
        <v>97</v>
      </c>
      <c r="C1571" s="14" t="s">
        <v>224</v>
      </c>
      <c r="D1571" s="15">
        <v>32057</v>
      </c>
      <c r="E1571" s="15">
        <v>788878</v>
      </c>
      <c r="F1571" s="16">
        <v>50460</v>
      </c>
      <c r="G1571" s="17">
        <v>6.3964262999999999</v>
      </c>
    </row>
    <row r="1572" spans="1:7" hidden="1" x14ac:dyDescent="0.25">
      <c r="A1572" s="14" t="s">
        <v>1583</v>
      </c>
      <c r="B1572" s="14" t="s">
        <v>97</v>
      </c>
      <c r="C1572" s="14" t="s">
        <v>326</v>
      </c>
      <c r="D1572" s="15">
        <v>4574</v>
      </c>
      <c r="E1572" s="15">
        <v>1113297</v>
      </c>
      <c r="F1572" s="16">
        <v>56927.5</v>
      </c>
      <c r="G1572" s="17">
        <v>5.1134154000000001</v>
      </c>
    </row>
    <row r="1573" spans="1:7" hidden="1" x14ac:dyDescent="0.25">
      <c r="A1573" s="14" t="s">
        <v>687</v>
      </c>
      <c r="B1573" s="14" t="s">
        <v>97</v>
      </c>
      <c r="C1573" s="14" t="s">
        <v>222</v>
      </c>
      <c r="D1573" s="15">
        <v>175</v>
      </c>
      <c r="E1573" s="15">
        <v>1935</v>
      </c>
      <c r="F1573" s="16">
        <v>220.1</v>
      </c>
      <c r="G1573" s="17">
        <v>11.374677</v>
      </c>
    </row>
    <row r="1574" spans="1:7" hidden="1" x14ac:dyDescent="0.25">
      <c r="A1574" s="14" t="s">
        <v>1584</v>
      </c>
      <c r="B1574" s="14" t="s">
        <v>97</v>
      </c>
      <c r="C1574" s="14" t="s">
        <v>222</v>
      </c>
      <c r="D1574" s="15">
        <v>3869</v>
      </c>
      <c r="E1574" s="15">
        <v>112649</v>
      </c>
      <c r="F1574" s="16">
        <v>9144.1</v>
      </c>
      <c r="G1574" s="17">
        <v>8.1173379000000008</v>
      </c>
    </row>
    <row r="1575" spans="1:7" hidden="1" x14ac:dyDescent="0.25">
      <c r="A1575" s="14" t="s">
        <v>1585</v>
      </c>
      <c r="B1575" s="14" t="s">
        <v>97</v>
      </c>
      <c r="C1575" s="14" t="s">
        <v>222</v>
      </c>
      <c r="D1575" s="15">
        <v>1890</v>
      </c>
      <c r="E1575" s="15">
        <v>24672</v>
      </c>
      <c r="F1575" s="16">
        <v>2576</v>
      </c>
      <c r="G1575" s="17">
        <v>10.440986000000001</v>
      </c>
    </row>
    <row r="1576" spans="1:7" hidden="1" x14ac:dyDescent="0.25">
      <c r="A1576" s="14" t="s">
        <v>1586</v>
      </c>
      <c r="B1576" s="14" t="s">
        <v>97</v>
      </c>
      <c r="C1576" s="14" t="s">
        <v>326</v>
      </c>
      <c r="D1576" s="15">
        <v>19218</v>
      </c>
      <c r="E1576" s="15">
        <v>505709</v>
      </c>
      <c r="F1576" s="16">
        <v>33863.4</v>
      </c>
      <c r="G1576" s="17">
        <v>6.6962225000000002</v>
      </c>
    </row>
    <row r="1577" spans="1:7" hidden="1" x14ac:dyDescent="0.25">
      <c r="A1577" s="14" t="s">
        <v>1587</v>
      </c>
      <c r="B1577" s="14" t="s">
        <v>97</v>
      </c>
      <c r="C1577" s="14" t="s">
        <v>222</v>
      </c>
      <c r="D1577" s="15">
        <v>138</v>
      </c>
      <c r="E1577" s="15">
        <v>5015</v>
      </c>
      <c r="F1577" s="16">
        <v>455.1</v>
      </c>
      <c r="G1577" s="17">
        <v>9.0747757</v>
      </c>
    </row>
    <row r="1578" spans="1:7" hidden="1" x14ac:dyDescent="0.25">
      <c r="A1578" s="14" t="s">
        <v>1588</v>
      </c>
      <c r="B1578" s="14" t="s">
        <v>97</v>
      </c>
      <c r="C1578" s="14" t="s">
        <v>222</v>
      </c>
      <c r="D1578" s="15">
        <v>22393</v>
      </c>
      <c r="E1578" s="15">
        <v>412824</v>
      </c>
      <c r="F1578" s="16">
        <v>37905.5</v>
      </c>
      <c r="G1578" s="17">
        <v>9.1820000999999998</v>
      </c>
    </row>
    <row r="1579" spans="1:7" hidden="1" x14ac:dyDescent="0.25">
      <c r="A1579" s="14" t="s">
        <v>1589</v>
      </c>
      <c r="B1579" s="14" t="s">
        <v>97</v>
      </c>
      <c r="C1579" s="14" t="s">
        <v>222</v>
      </c>
      <c r="D1579" s="15">
        <v>17812</v>
      </c>
      <c r="E1579" s="15">
        <v>334756</v>
      </c>
      <c r="F1579" s="16">
        <v>34992.300000000003</v>
      </c>
      <c r="G1579" s="17">
        <v>10.453075999999999</v>
      </c>
    </row>
    <row r="1580" spans="1:7" hidden="1" x14ac:dyDescent="0.25">
      <c r="A1580" s="14" t="s">
        <v>1590</v>
      </c>
      <c r="B1580" s="14" t="s">
        <v>97</v>
      </c>
      <c r="C1580" s="14" t="s">
        <v>222</v>
      </c>
      <c r="D1580" s="15">
        <v>9908</v>
      </c>
      <c r="E1580" s="15">
        <v>156763</v>
      </c>
      <c r="F1580" s="16">
        <v>15905</v>
      </c>
      <c r="G1580" s="17">
        <v>10.145889</v>
      </c>
    </row>
    <row r="1581" spans="1:7" hidden="1" x14ac:dyDescent="0.25">
      <c r="A1581" s="14" t="s">
        <v>1591</v>
      </c>
      <c r="B1581" s="14" t="s">
        <v>97</v>
      </c>
      <c r="C1581" s="14" t="s">
        <v>326</v>
      </c>
      <c r="D1581" s="15">
        <v>21345</v>
      </c>
      <c r="E1581" s="15">
        <v>622680</v>
      </c>
      <c r="F1581" s="16">
        <v>49949.3</v>
      </c>
      <c r="G1581" s="17">
        <v>8.0216644000000006</v>
      </c>
    </row>
    <row r="1582" spans="1:7" hidden="1" x14ac:dyDescent="0.25">
      <c r="A1582" s="14" t="s">
        <v>1446</v>
      </c>
      <c r="B1582" s="14" t="s">
        <v>97</v>
      </c>
      <c r="C1582" s="14" t="s">
        <v>222</v>
      </c>
      <c r="D1582" s="15">
        <v>2304</v>
      </c>
      <c r="E1582" s="15">
        <v>94529</v>
      </c>
      <c r="F1582" s="16">
        <v>6373.8</v>
      </c>
      <c r="G1582" s="17">
        <v>6.7426927000000001</v>
      </c>
    </row>
    <row r="1583" spans="1:7" hidden="1" x14ac:dyDescent="0.25">
      <c r="A1583" s="14" t="s">
        <v>1592</v>
      </c>
      <c r="B1583" s="14" t="s">
        <v>97</v>
      </c>
      <c r="C1583" s="14" t="s">
        <v>222</v>
      </c>
      <c r="D1583" s="15">
        <v>3822</v>
      </c>
      <c r="E1583" s="15">
        <v>120394</v>
      </c>
      <c r="F1583" s="16">
        <v>8661.6</v>
      </c>
      <c r="G1583" s="17">
        <v>7.1943785</v>
      </c>
    </row>
    <row r="1584" spans="1:7" hidden="1" x14ac:dyDescent="0.25">
      <c r="A1584" s="14" t="s">
        <v>689</v>
      </c>
      <c r="B1584" s="14" t="s">
        <v>97</v>
      </c>
      <c r="C1584" s="14" t="s">
        <v>219</v>
      </c>
      <c r="D1584" s="15">
        <v>18937</v>
      </c>
      <c r="E1584" s="15">
        <v>682166</v>
      </c>
      <c r="F1584" s="16">
        <v>53834</v>
      </c>
      <c r="G1584" s="17">
        <v>7.8916275999999996</v>
      </c>
    </row>
    <row r="1585" spans="1:7" hidden="1" x14ac:dyDescent="0.25">
      <c r="A1585" s="14" t="s">
        <v>1593</v>
      </c>
      <c r="B1585" s="14" t="s">
        <v>97</v>
      </c>
      <c r="C1585" s="14" t="s">
        <v>222</v>
      </c>
      <c r="D1585" s="15">
        <v>12759</v>
      </c>
      <c r="E1585" s="15">
        <v>244017</v>
      </c>
      <c r="F1585" s="16">
        <v>26070</v>
      </c>
      <c r="G1585" s="17">
        <v>10.683681999999999</v>
      </c>
    </row>
    <row r="1586" spans="1:7" hidden="1" x14ac:dyDescent="0.25">
      <c r="A1586" s="14" t="s">
        <v>342</v>
      </c>
      <c r="B1586" s="14" t="s">
        <v>97</v>
      </c>
      <c r="C1586" s="14" t="s">
        <v>333</v>
      </c>
      <c r="D1586" s="15">
        <v>24</v>
      </c>
      <c r="E1586" s="15">
        <v>333</v>
      </c>
      <c r="F1586" s="16">
        <v>30.4</v>
      </c>
      <c r="G1586" s="17">
        <v>9.1291291000000001</v>
      </c>
    </row>
    <row r="1587" spans="1:7" hidden="1" x14ac:dyDescent="0.25">
      <c r="A1587" s="14" t="s">
        <v>1594</v>
      </c>
      <c r="B1587" s="14" t="s">
        <v>97</v>
      </c>
      <c r="C1587" s="14" t="s">
        <v>222</v>
      </c>
      <c r="D1587" s="15">
        <v>19081</v>
      </c>
      <c r="E1587" s="15">
        <v>418801</v>
      </c>
      <c r="F1587" s="16">
        <v>34618</v>
      </c>
      <c r="G1587" s="17">
        <v>8.2659783999999998</v>
      </c>
    </row>
    <row r="1588" spans="1:7" hidden="1" x14ac:dyDescent="0.25">
      <c r="A1588" s="14" t="s">
        <v>1595</v>
      </c>
      <c r="B1588" s="14" t="s">
        <v>97</v>
      </c>
      <c r="C1588" s="14" t="s">
        <v>326</v>
      </c>
      <c r="D1588" s="15">
        <v>10062</v>
      </c>
      <c r="E1588" s="15">
        <v>613114</v>
      </c>
      <c r="F1588" s="16">
        <v>36625</v>
      </c>
      <c r="G1588" s="17">
        <v>5.9736035999999997</v>
      </c>
    </row>
    <row r="1589" spans="1:7" hidden="1" x14ac:dyDescent="0.25">
      <c r="A1589" s="14" t="s">
        <v>1596</v>
      </c>
      <c r="B1589" s="14" t="s">
        <v>97</v>
      </c>
      <c r="C1589" s="14" t="s">
        <v>222</v>
      </c>
      <c r="D1589" s="15">
        <v>31084</v>
      </c>
      <c r="E1589" s="15">
        <v>676428</v>
      </c>
      <c r="F1589" s="16">
        <v>53953</v>
      </c>
      <c r="G1589" s="17">
        <v>7.9761629999999997</v>
      </c>
    </row>
    <row r="1590" spans="1:7" hidden="1" x14ac:dyDescent="0.25">
      <c r="A1590" s="14" t="s">
        <v>398</v>
      </c>
      <c r="B1590" s="14" t="s">
        <v>97</v>
      </c>
      <c r="C1590" s="14" t="s">
        <v>219</v>
      </c>
      <c r="D1590" s="15">
        <v>580492</v>
      </c>
      <c r="E1590" s="15">
        <v>13200282</v>
      </c>
      <c r="F1590" s="16">
        <v>1302575.5</v>
      </c>
      <c r="G1590" s="17">
        <v>9.8677854000000007</v>
      </c>
    </row>
    <row r="1591" spans="1:7" hidden="1" x14ac:dyDescent="0.25">
      <c r="A1591" s="14" t="s">
        <v>1597</v>
      </c>
      <c r="B1591" s="14" t="s">
        <v>97</v>
      </c>
      <c r="C1591" s="14" t="s">
        <v>219</v>
      </c>
      <c r="D1591" s="15">
        <v>869773</v>
      </c>
      <c r="E1591" s="15">
        <v>17754280</v>
      </c>
      <c r="F1591" s="16">
        <v>1737739.8</v>
      </c>
      <c r="G1591" s="17">
        <v>9.7877232999999997</v>
      </c>
    </row>
    <row r="1592" spans="1:7" hidden="1" x14ac:dyDescent="0.25">
      <c r="A1592" s="14" t="s">
        <v>1598</v>
      </c>
      <c r="B1592" s="14" t="s">
        <v>97</v>
      </c>
      <c r="C1592" s="14" t="s">
        <v>222</v>
      </c>
      <c r="D1592" s="15">
        <v>19517</v>
      </c>
      <c r="E1592" s="15">
        <v>330691</v>
      </c>
      <c r="F1592" s="16">
        <v>29284.799999999999</v>
      </c>
      <c r="G1592" s="17">
        <v>8.8556386000000007</v>
      </c>
    </row>
    <row r="1593" spans="1:7" hidden="1" x14ac:dyDescent="0.25">
      <c r="A1593" s="14" t="s">
        <v>349</v>
      </c>
      <c r="B1593" s="14" t="s">
        <v>97</v>
      </c>
      <c r="C1593" s="14" t="s">
        <v>333</v>
      </c>
      <c r="D1593" s="15">
        <v>3697</v>
      </c>
      <c r="E1593" s="15">
        <v>31558</v>
      </c>
      <c r="F1593" s="16">
        <v>2499.6</v>
      </c>
      <c r="G1593" s="17">
        <v>7.9206539999999999</v>
      </c>
    </row>
    <row r="1594" spans="1:7" hidden="1" x14ac:dyDescent="0.25">
      <c r="A1594" s="14" t="s">
        <v>352</v>
      </c>
      <c r="B1594" s="14" t="s">
        <v>97</v>
      </c>
      <c r="C1594" s="14" t="s">
        <v>333</v>
      </c>
      <c r="D1594" s="15">
        <v>2</v>
      </c>
      <c r="E1594" s="15">
        <v>98</v>
      </c>
      <c r="F1594" s="16">
        <v>7.2</v>
      </c>
      <c r="G1594" s="17">
        <v>7.3469388000000002</v>
      </c>
    </row>
    <row r="1595" spans="1:7" hidden="1" x14ac:dyDescent="0.25">
      <c r="A1595" s="14" t="s">
        <v>356</v>
      </c>
      <c r="B1595" s="14" t="s">
        <v>97</v>
      </c>
      <c r="C1595" s="14" t="s">
        <v>333</v>
      </c>
      <c r="D1595" s="15">
        <v>96</v>
      </c>
      <c r="E1595" s="15">
        <v>480</v>
      </c>
      <c r="F1595" s="16">
        <v>56.8</v>
      </c>
      <c r="G1595" s="17">
        <v>11.833333</v>
      </c>
    </row>
    <row r="1596" spans="1:7" hidden="1" x14ac:dyDescent="0.25">
      <c r="A1596" s="14" t="s">
        <v>408</v>
      </c>
      <c r="B1596" s="14" t="s">
        <v>97</v>
      </c>
      <c r="C1596" s="14" t="s">
        <v>222</v>
      </c>
      <c r="D1596" s="15">
        <v>1863</v>
      </c>
      <c r="E1596" s="15">
        <v>37142</v>
      </c>
      <c r="F1596" s="16">
        <v>3075.7</v>
      </c>
      <c r="G1596" s="17">
        <v>8.2809218999999992</v>
      </c>
    </row>
    <row r="1597" spans="1:7" hidden="1" x14ac:dyDescent="0.25">
      <c r="A1597" s="14" t="s">
        <v>357</v>
      </c>
      <c r="B1597" s="14" t="s">
        <v>97</v>
      </c>
      <c r="C1597" s="14" t="s">
        <v>333</v>
      </c>
      <c r="D1597" s="15">
        <v>3</v>
      </c>
      <c r="E1597" s="15">
        <v>622</v>
      </c>
      <c r="F1597" s="16">
        <v>45</v>
      </c>
      <c r="G1597" s="17">
        <v>7.2347267000000004</v>
      </c>
    </row>
    <row r="1598" spans="1:7" hidden="1" x14ac:dyDescent="0.25">
      <c r="A1598" s="14" t="s">
        <v>1599</v>
      </c>
      <c r="B1598" s="14" t="s">
        <v>97</v>
      </c>
      <c r="C1598" s="14" t="s">
        <v>326</v>
      </c>
      <c r="D1598" s="15">
        <v>21037</v>
      </c>
      <c r="E1598" s="15">
        <v>484380</v>
      </c>
      <c r="F1598" s="16">
        <v>38563.800000000003</v>
      </c>
      <c r="G1598" s="17">
        <v>7.9614764999999998</v>
      </c>
    </row>
    <row r="1599" spans="1:7" hidden="1" x14ac:dyDescent="0.25">
      <c r="A1599" s="14" t="s">
        <v>1600</v>
      </c>
      <c r="B1599" s="14" t="s">
        <v>97</v>
      </c>
      <c r="C1599" s="14" t="s">
        <v>222</v>
      </c>
      <c r="D1599" s="15">
        <v>14980</v>
      </c>
      <c r="E1599" s="15">
        <v>2130767</v>
      </c>
      <c r="F1599" s="16">
        <v>116369.5</v>
      </c>
      <c r="G1599" s="17">
        <v>5.4613902000000003</v>
      </c>
    </row>
    <row r="1600" spans="1:7" hidden="1" x14ac:dyDescent="0.25">
      <c r="A1600" s="14" t="s">
        <v>1601</v>
      </c>
      <c r="B1600" s="14" t="s">
        <v>97</v>
      </c>
      <c r="C1600" s="14" t="s">
        <v>222</v>
      </c>
      <c r="D1600" s="15">
        <v>4695</v>
      </c>
      <c r="E1600" s="15">
        <v>111310</v>
      </c>
      <c r="F1600" s="16">
        <v>11262</v>
      </c>
      <c r="G1600" s="17">
        <v>10.117689</v>
      </c>
    </row>
    <row r="1601" spans="1:7" hidden="1" x14ac:dyDescent="0.25">
      <c r="A1601" s="14" t="s">
        <v>1602</v>
      </c>
      <c r="B1601" s="14" t="s">
        <v>100</v>
      </c>
      <c r="C1601" s="14" t="s">
        <v>222</v>
      </c>
      <c r="D1601" s="15">
        <v>32162</v>
      </c>
      <c r="E1601" s="15">
        <v>533393</v>
      </c>
      <c r="F1601" s="16">
        <v>62103</v>
      </c>
      <c r="G1601" s="17">
        <v>11.64301</v>
      </c>
    </row>
    <row r="1602" spans="1:7" hidden="1" x14ac:dyDescent="0.25">
      <c r="A1602" s="14" t="s">
        <v>1603</v>
      </c>
      <c r="B1602" s="14" t="s">
        <v>100</v>
      </c>
      <c r="C1602" s="14" t="s">
        <v>222</v>
      </c>
      <c r="D1602" s="15">
        <v>9318</v>
      </c>
      <c r="E1602" s="15">
        <v>366522</v>
      </c>
      <c r="F1602" s="16">
        <v>32272</v>
      </c>
      <c r="G1602" s="17">
        <v>8.8049285000000008</v>
      </c>
    </row>
    <row r="1603" spans="1:7" hidden="1" x14ac:dyDescent="0.25">
      <c r="A1603" s="14" t="s">
        <v>1604</v>
      </c>
      <c r="B1603" s="14" t="s">
        <v>100</v>
      </c>
      <c r="C1603" s="14" t="s">
        <v>224</v>
      </c>
      <c r="D1603" s="15">
        <v>11402</v>
      </c>
      <c r="E1603" s="15">
        <v>300587</v>
      </c>
      <c r="F1603" s="16">
        <v>27649</v>
      </c>
      <c r="G1603" s="17">
        <v>9.1983353000000001</v>
      </c>
    </row>
    <row r="1604" spans="1:7" hidden="1" x14ac:dyDescent="0.25">
      <c r="A1604" s="14" t="s">
        <v>1605</v>
      </c>
      <c r="B1604" s="14" t="s">
        <v>100</v>
      </c>
      <c r="C1604" s="14" t="s">
        <v>224</v>
      </c>
      <c r="D1604" s="15">
        <v>6642</v>
      </c>
      <c r="E1604" s="15">
        <v>134588</v>
      </c>
      <c r="F1604" s="16">
        <v>17034.8</v>
      </c>
      <c r="G1604" s="17">
        <v>12.656998</v>
      </c>
    </row>
    <row r="1605" spans="1:7" hidden="1" x14ac:dyDescent="0.25">
      <c r="A1605" s="14" t="s">
        <v>1606</v>
      </c>
      <c r="B1605" s="14" t="s">
        <v>100</v>
      </c>
      <c r="C1605" s="14" t="s">
        <v>224</v>
      </c>
      <c r="D1605" s="15">
        <v>8174</v>
      </c>
      <c r="E1605" s="15">
        <v>111796</v>
      </c>
      <c r="F1605" s="16">
        <v>19525</v>
      </c>
      <c r="G1605" s="17">
        <v>17.464846999999999</v>
      </c>
    </row>
    <row r="1606" spans="1:7" hidden="1" x14ac:dyDescent="0.25">
      <c r="A1606" s="14" t="s">
        <v>1607</v>
      </c>
      <c r="B1606" s="14" t="s">
        <v>100</v>
      </c>
      <c r="C1606" s="14" t="s">
        <v>224</v>
      </c>
      <c r="D1606" s="15">
        <v>5328</v>
      </c>
      <c r="E1606" s="15">
        <v>86699</v>
      </c>
      <c r="F1606" s="16">
        <v>10733</v>
      </c>
      <c r="G1606" s="17">
        <v>12.379612</v>
      </c>
    </row>
    <row r="1607" spans="1:7" hidden="1" x14ac:dyDescent="0.25">
      <c r="A1607" s="14" t="s">
        <v>1608</v>
      </c>
      <c r="B1607" s="14" t="s">
        <v>100</v>
      </c>
      <c r="C1607" s="14" t="s">
        <v>222</v>
      </c>
      <c r="D1607" s="15">
        <v>25306</v>
      </c>
      <c r="E1607" s="15">
        <v>285393</v>
      </c>
      <c r="F1607" s="16">
        <v>37574</v>
      </c>
      <c r="G1607" s="17">
        <v>13.165705000000001</v>
      </c>
    </row>
    <row r="1608" spans="1:7" hidden="1" x14ac:dyDescent="0.25">
      <c r="A1608" s="14" t="s">
        <v>1609</v>
      </c>
      <c r="B1608" s="14" t="s">
        <v>100</v>
      </c>
      <c r="C1608" s="14" t="s">
        <v>219</v>
      </c>
      <c r="D1608" s="15">
        <v>6914</v>
      </c>
      <c r="E1608" s="15">
        <v>115084</v>
      </c>
      <c r="F1608" s="16">
        <v>12462</v>
      </c>
      <c r="G1608" s="17">
        <v>10.828612</v>
      </c>
    </row>
    <row r="1609" spans="1:7" hidden="1" x14ac:dyDescent="0.25">
      <c r="A1609" s="14" t="s">
        <v>1610</v>
      </c>
      <c r="B1609" s="14" t="s">
        <v>100</v>
      </c>
      <c r="C1609" s="14" t="s">
        <v>222</v>
      </c>
      <c r="D1609" s="15">
        <v>18731</v>
      </c>
      <c r="E1609" s="15">
        <v>238978</v>
      </c>
      <c r="F1609" s="16">
        <v>29743</v>
      </c>
      <c r="G1609" s="17">
        <v>12.445916</v>
      </c>
    </row>
    <row r="1610" spans="1:7" hidden="1" x14ac:dyDescent="0.25">
      <c r="A1610" s="14" t="s">
        <v>1611</v>
      </c>
      <c r="B1610" s="14" t="s">
        <v>100</v>
      </c>
      <c r="C1610" s="14" t="s">
        <v>219</v>
      </c>
      <c r="D1610" s="15">
        <v>409366</v>
      </c>
      <c r="E1610" s="15">
        <v>3872724</v>
      </c>
      <c r="F1610" s="16">
        <v>570052.69999999995</v>
      </c>
      <c r="G1610" s="17">
        <v>14.719683</v>
      </c>
    </row>
    <row r="1611" spans="1:7" hidden="1" x14ac:dyDescent="0.25">
      <c r="A1611" s="14" t="s">
        <v>342</v>
      </c>
      <c r="B1611" s="14" t="s">
        <v>100</v>
      </c>
      <c r="C1611" s="14" t="s">
        <v>333</v>
      </c>
      <c r="D1611" s="15">
        <v>5</v>
      </c>
      <c r="E1611" s="15">
        <v>561</v>
      </c>
      <c r="F1611" s="16">
        <v>80.5</v>
      </c>
      <c r="G1611" s="17">
        <v>14.349375999999999</v>
      </c>
    </row>
    <row r="1612" spans="1:7" hidden="1" x14ac:dyDescent="0.25">
      <c r="A1612" s="14" t="s">
        <v>1612</v>
      </c>
      <c r="B1612" s="14" t="s">
        <v>100</v>
      </c>
      <c r="C1612" s="14" t="s">
        <v>219</v>
      </c>
      <c r="D1612" s="15">
        <v>361982</v>
      </c>
      <c r="E1612" s="15">
        <v>4280365</v>
      </c>
      <c r="F1612" s="16">
        <v>555099.9</v>
      </c>
      <c r="G1612" s="17">
        <v>12.968518</v>
      </c>
    </row>
    <row r="1613" spans="1:7" hidden="1" x14ac:dyDescent="0.25">
      <c r="A1613" s="14" t="s">
        <v>1613</v>
      </c>
      <c r="B1613" s="14" t="s">
        <v>100</v>
      </c>
      <c r="C1613" s="14" t="s">
        <v>222</v>
      </c>
      <c r="D1613" s="15">
        <v>19559</v>
      </c>
      <c r="E1613" s="15">
        <v>243595</v>
      </c>
      <c r="F1613" s="16">
        <v>31640</v>
      </c>
      <c r="G1613" s="17">
        <v>12.988772000000001</v>
      </c>
    </row>
    <row r="1614" spans="1:7" hidden="1" x14ac:dyDescent="0.25">
      <c r="A1614" s="14" t="s">
        <v>1614</v>
      </c>
      <c r="B1614" s="14" t="s">
        <v>100</v>
      </c>
      <c r="C1614" s="14" t="s">
        <v>219</v>
      </c>
      <c r="D1614" s="15">
        <v>1048211</v>
      </c>
      <c r="E1614" s="15">
        <v>10827883</v>
      </c>
      <c r="F1614" s="16">
        <v>1409796.7</v>
      </c>
      <c r="G1614" s="17">
        <v>13.020058000000001</v>
      </c>
    </row>
    <row r="1615" spans="1:7" hidden="1" x14ac:dyDescent="0.25">
      <c r="A1615" s="14" t="s">
        <v>1615</v>
      </c>
      <c r="B1615" s="14" t="s">
        <v>100</v>
      </c>
      <c r="C1615" s="14" t="s">
        <v>219</v>
      </c>
      <c r="D1615" s="15">
        <v>789573</v>
      </c>
      <c r="E1615" s="15">
        <v>8990953</v>
      </c>
      <c r="F1615" s="16">
        <v>1166096.8999999999</v>
      </c>
      <c r="G1615" s="17">
        <v>12.969670000000001</v>
      </c>
    </row>
    <row r="1616" spans="1:7" hidden="1" x14ac:dyDescent="0.25">
      <c r="A1616" s="14" t="s">
        <v>1464</v>
      </c>
      <c r="B1616" s="14" t="s">
        <v>100</v>
      </c>
      <c r="C1616" s="14" t="s">
        <v>219</v>
      </c>
      <c r="D1616" s="15">
        <v>395325</v>
      </c>
      <c r="E1616" s="15">
        <v>3830520</v>
      </c>
      <c r="F1616" s="16">
        <v>547564.5</v>
      </c>
      <c r="G1616" s="17">
        <v>14.294782</v>
      </c>
    </row>
    <row r="1617" spans="1:7" hidden="1" x14ac:dyDescent="0.25">
      <c r="A1617" s="14" t="s">
        <v>1616</v>
      </c>
      <c r="B1617" s="14" t="s">
        <v>100</v>
      </c>
      <c r="C1617" s="14" t="s">
        <v>219</v>
      </c>
      <c r="D1617" s="15">
        <v>115882</v>
      </c>
      <c r="E1617" s="15">
        <v>1496958</v>
      </c>
      <c r="F1617" s="16">
        <v>184300.4</v>
      </c>
      <c r="G1617" s="17">
        <v>12.311661000000001</v>
      </c>
    </row>
    <row r="1618" spans="1:7" hidden="1" x14ac:dyDescent="0.25">
      <c r="A1618" s="14" t="s">
        <v>1617</v>
      </c>
      <c r="B1618" s="14" t="s">
        <v>100</v>
      </c>
      <c r="C1618" s="14" t="s">
        <v>219</v>
      </c>
      <c r="D1618" s="15">
        <v>2729</v>
      </c>
      <c r="E1618" s="15">
        <v>69016</v>
      </c>
      <c r="F1618" s="16">
        <v>9836.7000000000007</v>
      </c>
      <c r="G1618" s="17">
        <v>14.252782</v>
      </c>
    </row>
    <row r="1619" spans="1:7" hidden="1" x14ac:dyDescent="0.25">
      <c r="A1619" s="14" t="s">
        <v>1618</v>
      </c>
      <c r="B1619" s="14" t="s">
        <v>100</v>
      </c>
      <c r="C1619" s="14" t="s">
        <v>222</v>
      </c>
      <c r="D1619" s="15">
        <v>22698</v>
      </c>
      <c r="E1619" s="15">
        <v>369068</v>
      </c>
      <c r="F1619" s="16">
        <v>40945</v>
      </c>
      <c r="G1619" s="17">
        <v>11.094162000000001</v>
      </c>
    </row>
    <row r="1620" spans="1:7" hidden="1" x14ac:dyDescent="0.25">
      <c r="A1620" s="14" t="s">
        <v>349</v>
      </c>
      <c r="B1620" s="14" t="s">
        <v>100</v>
      </c>
      <c r="C1620" s="14" t="s">
        <v>333</v>
      </c>
      <c r="D1620" s="15">
        <v>4404</v>
      </c>
      <c r="E1620" s="15">
        <v>39662</v>
      </c>
      <c r="F1620" s="16">
        <v>4850.5</v>
      </c>
      <c r="G1620" s="17">
        <v>12.22959</v>
      </c>
    </row>
    <row r="1621" spans="1:7" hidden="1" x14ac:dyDescent="0.25">
      <c r="A1621" s="14" t="s">
        <v>1619</v>
      </c>
      <c r="B1621" s="14" t="s">
        <v>100</v>
      </c>
      <c r="C1621" s="14" t="s">
        <v>222</v>
      </c>
      <c r="D1621" s="15">
        <v>13606</v>
      </c>
      <c r="E1621" s="15">
        <v>187215</v>
      </c>
      <c r="F1621" s="16">
        <v>19566</v>
      </c>
      <c r="G1621" s="17">
        <v>10.451086</v>
      </c>
    </row>
    <row r="1622" spans="1:7" hidden="1" x14ac:dyDescent="0.25">
      <c r="A1622" s="14" t="s">
        <v>352</v>
      </c>
      <c r="B1622" s="14" t="s">
        <v>100</v>
      </c>
      <c r="C1622" s="14" t="s">
        <v>333</v>
      </c>
      <c r="D1622" s="15">
        <v>10</v>
      </c>
      <c r="E1622" s="15">
        <v>2728</v>
      </c>
      <c r="F1622" s="16">
        <v>271.7</v>
      </c>
      <c r="G1622" s="17">
        <v>9.9596774000000003</v>
      </c>
    </row>
    <row r="1623" spans="1:7" hidden="1" x14ac:dyDescent="0.25">
      <c r="A1623" s="14" t="s">
        <v>353</v>
      </c>
      <c r="B1623" s="14" t="s">
        <v>100</v>
      </c>
      <c r="C1623" s="14" t="s">
        <v>333</v>
      </c>
      <c r="D1623" s="15">
        <v>11</v>
      </c>
      <c r="E1623" s="15">
        <v>140</v>
      </c>
      <c r="F1623" s="16">
        <v>19.100000000000001</v>
      </c>
      <c r="G1623" s="17">
        <v>13.642856999999999</v>
      </c>
    </row>
    <row r="1624" spans="1:7" hidden="1" x14ac:dyDescent="0.25">
      <c r="A1624" s="14" t="s">
        <v>354</v>
      </c>
      <c r="B1624" s="14" t="s">
        <v>100</v>
      </c>
      <c r="C1624" s="14" t="s">
        <v>333</v>
      </c>
      <c r="D1624" s="15">
        <v>60</v>
      </c>
      <c r="E1624" s="15">
        <v>610</v>
      </c>
      <c r="F1624" s="16">
        <v>8.9</v>
      </c>
      <c r="G1624" s="17">
        <v>1.4590164000000001</v>
      </c>
    </row>
    <row r="1625" spans="1:7" hidden="1" x14ac:dyDescent="0.25">
      <c r="A1625" s="14" t="s">
        <v>355</v>
      </c>
      <c r="B1625" s="14" t="s">
        <v>100</v>
      </c>
      <c r="C1625" s="14" t="s">
        <v>333</v>
      </c>
      <c r="D1625" s="15">
        <v>4</v>
      </c>
      <c r="E1625" s="15">
        <v>32</v>
      </c>
      <c r="F1625" s="16">
        <v>7.5</v>
      </c>
      <c r="G1625" s="17">
        <v>23.4375</v>
      </c>
    </row>
    <row r="1626" spans="1:7" hidden="1" x14ac:dyDescent="0.25">
      <c r="A1626" s="14" t="s">
        <v>356</v>
      </c>
      <c r="B1626" s="14" t="s">
        <v>100</v>
      </c>
      <c r="C1626" s="14" t="s">
        <v>333</v>
      </c>
      <c r="D1626" s="15">
        <v>129</v>
      </c>
      <c r="E1626" s="15">
        <v>955</v>
      </c>
      <c r="F1626" s="16">
        <v>147.19999999999999</v>
      </c>
      <c r="G1626" s="17">
        <v>15.413613</v>
      </c>
    </row>
    <row r="1627" spans="1:7" hidden="1" x14ac:dyDescent="0.25">
      <c r="A1627" s="14" t="s">
        <v>357</v>
      </c>
      <c r="B1627" s="14" t="s">
        <v>100</v>
      </c>
      <c r="C1627" s="14" t="s">
        <v>333</v>
      </c>
      <c r="D1627" s="15">
        <v>20</v>
      </c>
      <c r="E1627" s="15">
        <v>3317</v>
      </c>
      <c r="F1627" s="16">
        <v>249</v>
      </c>
      <c r="G1627" s="17">
        <v>7.5067832000000001</v>
      </c>
    </row>
    <row r="1628" spans="1:7" hidden="1" x14ac:dyDescent="0.25">
      <c r="A1628" s="14" t="s">
        <v>1620</v>
      </c>
      <c r="B1628" s="14" t="s">
        <v>100</v>
      </c>
      <c r="C1628" s="14" t="s">
        <v>222</v>
      </c>
      <c r="D1628" s="15">
        <v>19236</v>
      </c>
      <c r="E1628" s="15">
        <v>222134</v>
      </c>
      <c r="F1628" s="16">
        <v>27932</v>
      </c>
      <c r="G1628" s="17">
        <v>12.574392</v>
      </c>
    </row>
    <row r="1629" spans="1:7" hidden="1" x14ac:dyDescent="0.25">
      <c r="A1629" s="14" t="s">
        <v>1621</v>
      </c>
      <c r="B1629" s="14" t="s">
        <v>100</v>
      </c>
      <c r="C1629" s="14" t="s">
        <v>219</v>
      </c>
      <c r="D1629" s="15">
        <v>62708</v>
      </c>
      <c r="E1629" s="15">
        <v>710504</v>
      </c>
      <c r="F1629" s="16">
        <v>74731.100000000006</v>
      </c>
      <c r="G1629" s="17">
        <v>10.518041</v>
      </c>
    </row>
    <row r="1630" spans="1:7" hidden="1" x14ac:dyDescent="0.25">
      <c r="A1630" s="14" t="s">
        <v>1622</v>
      </c>
      <c r="B1630" s="14" t="s">
        <v>100</v>
      </c>
      <c r="C1630" s="14" t="s">
        <v>222</v>
      </c>
      <c r="D1630" s="15">
        <v>18864</v>
      </c>
      <c r="E1630" s="15">
        <v>162045</v>
      </c>
      <c r="F1630" s="16">
        <v>24998</v>
      </c>
      <c r="G1630" s="17">
        <v>15.426579</v>
      </c>
    </row>
    <row r="1631" spans="1:7" hidden="1" x14ac:dyDescent="0.25">
      <c r="A1631" s="14" t="s">
        <v>1623</v>
      </c>
      <c r="B1631" s="14" t="s">
        <v>100</v>
      </c>
      <c r="C1631" s="14" t="s">
        <v>222</v>
      </c>
      <c r="D1631" s="15">
        <v>22063</v>
      </c>
      <c r="E1631" s="15">
        <v>270775</v>
      </c>
      <c r="F1631" s="16">
        <v>33897</v>
      </c>
      <c r="G1631" s="17">
        <v>12.518511999999999</v>
      </c>
    </row>
    <row r="1632" spans="1:7" hidden="1" x14ac:dyDescent="0.25">
      <c r="A1632" s="14" t="s">
        <v>362</v>
      </c>
      <c r="B1632" s="14" t="s">
        <v>100</v>
      </c>
      <c r="C1632" s="14" t="s">
        <v>333</v>
      </c>
      <c r="D1632" s="15">
        <v>1221</v>
      </c>
      <c r="E1632" s="15">
        <v>9117</v>
      </c>
      <c r="F1632" s="16">
        <v>1145.7</v>
      </c>
      <c r="G1632" s="17">
        <v>12.566634000000001</v>
      </c>
    </row>
    <row r="1633" spans="1:7" hidden="1" x14ac:dyDescent="0.25">
      <c r="A1633" s="14" t="s">
        <v>1624</v>
      </c>
      <c r="B1633" s="14" t="s">
        <v>100</v>
      </c>
      <c r="C1633" s="14" t="s">
        <v>219</v>
      </c>
      <c r="D1633" s="15">
        <v>6321</v>
      </c>
      <c r="E1633" s="15">
        <v>104929</v>
      </c>
      <c r="F1633" s="16">
        <v>11681</v>
      </c>
      <c r="G1633" s="17">
        <v>11.132289</v>
      </c>
    </row>
    <row r="1634" spans="1:7" hidden="1" x14ac:dyDescent="0.25">
      <c r="A1634" s="14" t="s">
        <v>1625</v>
      </c>
      <c r="B1634" s="14" t="s">
        <v>100</v>
      </c>
      <c r="C1634" s="14" t="s">
        <v>219</v>
      </c>
      <c r="D1634" s="15">
        <v>512861</v>
      </c>
      <c r="E1634" s="15">
        <v>6716952</v>
      </c>
      <c r="F1634" s="16">
        <v>713123.8</v>
      </c>
      <c r="G1634" s="17">
        <v>10.616777000000001</v>
      </c>
    </row>
    <row r="1635" spans="1:7" hidden="1" x14ac:dyDescent="0.25">
      <c r="A1635" s="14" t="s">
        <v>1626</v>
      </c>
      <c r="B1635" s="14" t="s">
        <v>103</v>
      </c>
      <c r="C1635" s="14" t="s">
        <v>219</v>
      </c>
      <c r="D1635" s="15">
        <v>1912</v>
      </c>
      <c r="E1635" s="15">
        <v>11885</v>
      </c>
      <c r="F1635" s="16">
        <v>4784.2</v>
      </c>
      <c r="G1635" s="17">
        <v>40.254102000000003</v>
      </c>
    </row>
    <row r="1636" spans="1:7" hidden="1" x14ac:dyDescent="0.25">
      <c r="A1636" s="14" t="s">
        <v>1627</v>
      </c>
      <c r="B1636" s="14" t="s">
        <v>103</v>
      </c>
      <c r="C1636" s="14" t="s">
        <v>224</v>
      </c>
      <c r="D1636" s="15">
        <v>4736</v>
      </c>
      <c r="E1636" s="15">
        <v>53888</v>
      </c>
      <c r="F1636" s="16">
        <v>8230.6</v>
      </c>
      <c r="G1636" s="17">
        <v>15.273529999999999</v>
      </c>
    </row>
    <row r="1637" spans="1:7" hidden="1" x14ac:dyDescent="0.25">
      <c r="A1637" s="14" t="s">
        <v>349</v>
      </c>
      <c r="B1637" s="14" t="s">
        <v>103</v>
      </c>
      <c r="C1637" s="14" t="s">
        <v>333</v>
      </c>
      <c r="D1637" s="15">
        <v>224</v>
      </c>
      <c r="E1637" s="15">
        <v>2269</v>
      </c>
      <c r="F1637" s="16">
        <v>240.4</v>
      </c>
      <c r="G1637" s="17">
        <v>10.594976000000001</v>
      </c>
    </row>
    <row r="1638" spans="1:7" hidden="1" x14ac:dyDescent="0.25">
      <c r="A1638" s="14" t="s">
        <v>356</v>
      </c>
      <c r="B1638" s="14" t="s">
        <v>103</v>
      </c>
      <c r="C1638" s="14" t="s">
        <v>333</v>
      </c>
      <c r="D1638" s="15">
        <v>8</v>
      </c>
      <c r="E1638" s="15">
        <v>2</v>
      </c>
      <c r="F1638" s="16">
        <v>1.3</v>
      </c>
      <c r="G1638" s="17">
        <v>65</v>
      </c>
    </row>
    <row r="1639" spans="1:7" hidden="1" x14ac:dyDescent="0.25">
      <c r="A1639" s="14" t="s">
        <v>1628</v>
      </c>
      <c r="B1639" s="14" t="s">
        <v>103</v>
      </c>
      <c r="C1639" s="14" t="s">
        <v>219</v>
      </c>
      <c r="D1639" s="15">
        <v>422163</v>
      </c>
      <c r="E1639" s="15">
        <v>3868162</v>
      </c>
      <c r="F1639" s="16">
        <v>670549.5</v>
      </c>
      <c r="G1639" s="17">
        <v>17.335094000000002</v>
      </c>
    </row>
    <row r="1640" spans="1:7" hidden="1" x14ac:dyDescent="0.25">
      <c r="A1640" s="14" t="s">
        <v>1629</v>
      </c>
      <c r="B1640" s="14" t="s">
        <v>105</v>
      </c>
      <c r="C1640" s="14" t="s">
        <v>222</v>
      </c>
      <c r="D1640" s="15">
        <v>47288</v>
      </c>
      <c r="E1640" s="15">
        <v>897388</v>
      </c>
      <c r="F1640" s="16">
        <v>110523</v>
      </c>
      <c r="G1640" s="17">
        <v>12.316077</v>
      </c>
    </row>
    <row r="1641" spans="1:7" hidden="1" x14ac:dyDescent="0.25">
      <c r="A1641" s="14" t="s">
        <v>1630</v>
      </c>
      <c r="B1641" s="14" t="s">
        <v>105</v>
      </c>
      <c r="C1641" s="14" t="s">
        <v>222</v>
      </c>
      <c r="D1641" s="15">
        <v>96457</v>
      </c>
      <c r="E1641" s="15">
        <v>2584555</v>
      </c>
      <c r="F1641" s="16">
        <v>277408</v>
      </c>
      <c r="G1641" s="17">
        <v>10.733298</v>
      </c>
    </row>
    <row r="1642" spans="1:7" hidden="1" x14ac:dyDescent="0.25">
      <c r="A1642" s="14" t="s">
        <v>1631</v>
      </c>
      <c r="B1642" s="14" t="s">
        <v>105</v>
      </c>
      <c r="C1642" s="14" t="s">
        <v>222</v>
      </c>
      <c r="D1642" s="15">
        <v>32136</v>
      </c>
      <c r="E1642" s="15">
        <v>669774</v>
      </c>
      <c r="F1642" s="16">
        <v>75374.100000000006</v>
      </c>
      <c r="G1642" s="17">
        <v>11.253662</v>
      </c>
    </row>
    <row r="1643" spans="1:7" hidden="1" x14ac:dyDescent="0.25">
      <c r="A1643" s="14" t="s">
        <v>1632</v>
      </c>
      <c r="B1643" s="14" t="s">
        <v>105</v>
      </c>
      <c r="C1643" s="14" t="s">
        <v>222</v>
      </c>
      <c r="D1643" s="15">
        <v>68075</v>
      </c>
      <c r="E1643" s="15">
        <v>1016349</v>
      </c>
      <c r="F1643" s="16">
        <v>145809.70000000001</v>
      </c>
      <c r="G1643" s="17">
        <v>14.34642</v>
      </c>
    </row>
    <row r="1644" spans="1:7" hidden="1" x14ac:dyDescent="0.25">
      <c r="A1644" s="14" t="s">
        <v>1256</v>
      </c>
      <c r="B1644" s="14" t="s">
        <v>105</v>
      </c>
      <c r="C1644" s="14" t="s">
        <v>222</v>
      </c>
      <c r="D1644" s="15">
        <v>20962</v>
      </c>
      <c r="E1644" s="15">
        <v>357406</v>
      </c>
      <c r="F1644" s="16">
        <v>46810.9</v>
      </c>
      <c r="G1644" s="17">
        <v>13.097402000000001</v>
      </c>
    </row>
    <row r="1645" spans="1:7" hidden="1" x14ac:dyDescent="0.25">
      <c r="A1645" s="14" t="s">
        <v>1633</v>
      </c>
      <c r="B1645" s="14" t="s">
        <v>105</v>
      </c>
      <c r="C1645" s="14" t="s">
        <v>224</v>
      </c>
      <c r="D1645" s="15">
        <v>4549</v>
      </c>
      <c r="E1645" s="15">
        <v>78248</v>
      </c>
      <c r="F1645" s="16">
        <v>8920</v>
      </c>
      <c r="G1645" s="17">
        <v>11.399652</v>
      </c>
    </row>
    <row r="1646" spans="1:7" hidden="1" x14ac:dyDescent="0.25">
      <c r="A1646" s="14" t="s">
        <v>1634</v>
      </c>
      <c r="B1646" s="14" t="s">
        <v>105</v>
      </c>
      <c r="C1646" s="14" t="s">
        <v>224</v>
      </c>
      <c r="D1646" s="15">
        <v>10892</v>
      </c>
      <c r="E1646" s="15">
        <v>170118</v>
      </c>
      <c r="F1646" s="16">
        <v>21690</v>
      </c>
      <c r="G1646" s="17">
        <v>12.749974</v>
      </c>
    </row>
    <row r="1647" spans="1:7" hidden="1" x14ac:dyDescent="0.25">
      <c r="A1647" s="14" t="s">
        <v>1635</v>
      </c>
      <c r="B1647" s="14" t="s">
        <v>105</v>
      </c>
      <c r="C1647" s="14" t="s">
        <v>224</v>
      </c>
      <c r="D1647" s="15">
        <v>7430</v>
      </c>
      <c r="E1647" s="15">
        <v>218469</v>
      </c>
      <c r="F1647" s="16">
        <v>23343</v>
      </c>
      <c r="G1647" s="17">
        <v>10.684811</v>
      </c>
    </row>
    <row r="1648" spans="1:7" hidden="1" x14ac:dyDescent="0.25">
      <c r="A1648" s="14" t="s">
        <v>1636</v>
      </c>
      <c r="B1648" s="14" t="s">
        <v>105</v>
      </c>
      <c r="C1648" s="14" t="s">
        <v>224</v>
      </c>
      <c r="D1648" s="15">
        <v>5027</v>
      </c>
      <c r="E1648" s="15">
        <v>125742</v>
      </c>
      <c r="F1648" s="16">
        <v>10754</v>
      </c>
      <c r="G1648" s="17">
        <v>8.5524328000000001</v>
      </c>
    </row>
    <row r="1649" spans="1:7" hidden="1" x14ac:dyDescent="0.25">
      <c r="A1649" s="14" t="s">
        <v>1637</v>
      </c>
      <c r="B1649" s="14" t="s">
        <v>105</v>
      </c>
      <c r="C1649" s="14" t="s">
        <v>224</v>
      </c>
      <c r="D1649" s="15">
        <v>5363</v>
      </c>
      <c r="E1649" s="15">
        <v>105909</v>
      </c>
      <c r="F1649" s="16">
        <v>13368</v>
      </c>
      <c r="G1649" s="17">
        <v>12.622157</v>
      </c>
    </row>
    <row r="1650" spans="1:7" hidden="1" x14ac:dyDescent="0.25">
      <c r="A1650" s="14" t="s">
        <v>1638</v>
      </c>
      <c r="B1650" s="14" t="s">
        <v>105</v>
      </c>
      <c r="C1650" s="14" t="s">
        <v>224</v>
      </c>
      <c r="D1650" s="15">
        <v>4965</v>
      </c>
      <c r="E1650" s="15">
        <v>207330</v>
      </c>
      <c r="F1650" s="16">
        <v>25973.200000000001</v>
      </c>
      <c r="G1650" s="17">
        <v>12.527468000000001</v>
      </c>
    </row>
    <row r="1651" spans="1:7" hidden="1" x14ac:dyDescent="0.25">
      <c r="A1651" s="14" t="s">
        <v>1639</v>
      </c>
      <c r="B1651" s="14" t="s">
        <v>105</v>
      </c>
      <c r="C1651" s="14" t="s">
        <v>224</v>
      </c>
      <c r="D1651" s="15">
        <v>24165</v>
      </c>
      <c r="E1651" s="15">
        <v>812628</v>
      </c>
      <c r="F1651" s="16">
        <v>67526</v>
      </c>
      <c r="G1651" s="17">
        <v>8.3095832000000005</v>
      </c>
    </row>
    <row r="1652" spans="1:7" hidden="1" x14ac:dyDescent="0.25">
      <c r="A1652" s="14" t="s">
        <v>1640</v>
      </c>
      <c r="B1652" s="14" t="s">
        <v>105</v>
      </c>
      <c r="C1652" s="14" t="s">
        <v>224</v>
      </c>
      <c r="D1652" s="15">
        <v>36369</v>
      </c>
      <c r="E1652" s="15">
        <v>856352</v>
      </c>
      <c r="F1652" s="16">
        <v>106633</v>
      </c>
      <c r="G1652" s="17">
        <v>12.452006000000001</v>
      </c>
    </row>
    <row r="1653" spans="1:7" hidden="1" x14ac:dyDescent="0.25">
      <c r="A1653" s="14" t="s">
        <v>1641</v>
      </c>
      <c r="B1653" s="14" t="s">
        <v>105</v>
      </c>
      <c r="C1653" s="14" t="s">
        <v>224</v>
      </c>
      <c r="D1653" s="15">
        <v>8296</v>
      </c>
      <c r="E1653" s="15">
        <v>135925</v>
      </c>
      <c r="F1653" s="16">
        <v>16141.5</v>
      </c>
      <c r="G1653" s="17">
        <v>11.875299</v>
      </c>
    </row>
    <row r="1654" spans="1:7" hidden="1" x14ac:dyDescent="0.25">
      <c r="A1654" s="14" t="s">
        <v>1642</v>
      </c>
      <c r="B1654" s="14" t="s">
        <v>105</v>
      </c>
      <c r="C1654" s="14" t="s">
        <v>224</v>
      </c>
      <c r="D1654" s="15">
        <v>6856</v>
      </c>
      <c r="E1654" s="15">
        <v>129549</v>
      </c>
      <c r="F1654" s="16">
        <v>17645.5</v>
      </c>
      <c r="G1654" s="17">
        <v>13.620715000000001</v>
      </c>
    </row>
    <row r="1655" spans="1:7" hidden="1" x14ac:dyDescent="0.25">
      <c r="A1655" s="14" t="s">
        <v>1643</v>
      </c>
      <c r="B1655" s="14" t="s">
        <v>105</v>
      </c>
      <c r="C1655" s="14" t="s">
        <v>224</v>
      </c>
      <c r="D1655" s="15">
        <v>4021</v>
      </c>
      <c r="E1655" s="15">
        <v>101926</v>
      </c>
      <c r="F1655" s="16">
        <v>14879</v>
      </c>
      <c r="G1655" s="17">
        <v>14.597845</v>
      </c>
    </row>
    <row r="1656" spans="1:7" hidden="1" x14ac:dyDescent="0.25">
      <c r="A1656" s="14" t="s">
        <v>1644</v>
      </c>
      <c r="B1656" s="14" t="s">
        <v>105</v>
      </c>
      <c r="C1656" s="14" t="s">
        <v>222</v>
      </c>
      <c r="D1656" s="15">
        <v>11694</v>
      </c>
      <c r="E1656" s="15">
        <v>173670</v>
      </c>
      <c r="F1656" s="16">
        <v>27214.3</v>
      </c>
      <c r="G1656" s="17">
        <v>15.670121</v>
      </c>
    </row>
    <row r="1657" spans="1:7" hidden="1" x14ac:dyDescent="0.25">
      <c r="A1657" s="14" t="s">
        <v>1279</v>
      </c>
      <c r="B1657" s="14" t="s">
        <v>105</v>
      </c>
      <c r="C1657" s="14" t="s">
        <v>219</v>
      </c>
      <c r="D1657" s="15">
        <v>582135</v>
      </c>
      <c r="E1657" s="15">
        <v>21141737</v>
      </c>
      <c r="F1657" s="16">
        <v>1613897.2</v>
      </c>
      <c r="G1657" s="17">
        <v>7.6337020000000004</v>
      </c>
    </row>
    <row r="1658" spans="1:7" hidden="1" x14ac:dyDescent="0.25">
      <c r="A1658" s="14" t="s">
        <v>1280</v>
      </c>
      <c r="B1658" s="14" t="s">
        <v>105</v>
      </c>
      <c r="C1658" s="14" t="s">
        <v>219</v>
      </c>
      <c r="D1658" s="15">
        <v>168685</v>
      </c>
      <c r="E1658" s="15">
        <v>6246843</v>
      </c>
      <c r="F1658" s="16">
        <v>537905.6</v>
      </c>
      <c r="G1658" s="17">
        <v>8.6108390999999997</v>
      </c>
    </row>
    <row r="1659" spans="1:7" hidden="1" x14ac:dyDescent="0.25">
      <c r="A1659" s="14" t="s">
        <v>1645</v>
      </c>
      <c r="B1659" s="14" t="s">
        <v>105</v>
      </c>
      <c r="C1659" s="14" t="s">
        <v>224</v>
      </c>
      <c r="D1659" s="15">
        <v>14530</v>
      </c>
      <c r="E1659" s="15">
        <v>286355</v>
      </c>
      <c r="F1659" s="16">
        <v>35092</v>
      </c>
      <c r="G1659" s="17">
        <v>12.254719</v>
      </c>
    </row>
    <row r="1660" spans="1:7" hidden="1" x14ac:dyDescent="0.25">
      <c r="A1660" s="14" t="s">
        <v>1646</v>
      </c>
      <c r="B1660" s="14" t="s">
        <v>105</v>
      </c>
      <c r="C1660" s="14" t="s">
        <v>222</v>
      </c>
      <c r="D1660" s="15">
        <v>20204</v>
      </c>
      <c r="E1660" s="15">
        <v>307452</v>
      </c>
      <c r="F1660" s="16">
        <v>44826.5</v>
      </c>
      <c r="G1660" s="17">
        <v>14.579999000000001</v>
      </c>
    </row>
    <row r="1661" spans="1:7" hidden="1" x14ac:dyDescent="0.25">
      <c r="A1661" s="14" t="s">
        <v>1647</v>
      </c>
      <c r="B1661" s="14" t="s">
        <v>105</v>
      </c>
      <c r="C1661" s="14" t="s">
        <v>222</v>
      </c>
      <c r="D1661" s="15">
        <v>28790</v>
      </c>
      <c r="E1661" s="15">
        <v>643265</v>
      </c>
      <c r="F1661" s="16">
        <v>74527</v>
      </c>
      <c r="G1661" s="17">
        <v>11.585737999999999</v>
      </c>
    </row>
    <row r="1662" spans="1:7" hidden="1" x14ac:dyDescent="0.25">
      <c r="A1662" s="14" t="s">
        <v>1648</v>
      </c>
      <c r="B1662" s="14" t="s">
        <v>105</v>
      </c>
      <c r="C1662" s="14" t="s">
        <v>224</v>
      </c>
      <c r="D1662" s="15">
        <v>13972</v>
      </c>
      <c r="E1662" s="15">
        <v>300633</v>
      </c>
      <c r="F1662" s="16">
        <v>24278</v>
      </c>
      <c r="G1662" s="17">
        <v>8.0756271000000002</v>
      </c>
    </row>
    <row r="1663" spans="1:7" hidden="1" x14ac:dyDescent="0.25">
      <c r="A1663" s="14" t="s">
        <v>1649</v>
      </c>
      <c r="B1663" s="14" t="s">
        <v>105</v>
      </c>
      <c r="C1663" s="14" t="s">
        <v>224</v>
      </c>
      <c r="D1663" s="15">
        <v>25073</v>
      </c>
      <c r="E1663" s="15">
        <v>352371</v>
      </c>
      <c r="F1663" s="16">
        <v>41945</v>
      </c>
      <c r="G1663" s="17">
        <v>11.903646999999999</v>
      </c>
    </row>
    <row r="1664" spans="1:7" hidden="1" x14ac:dyDescent="0.25">
      <c r="A1664" s="14" t="s">
        <v>563</v>
      </c>
      <c r="B1664" s="14" t="s">
        <v>105</v>
      </c>
      <c r="C1664" s="14" t="s">
        <v>222</v>
      </c>
      <c r="D1664" s="15">
        <v>14</v>
      </c>
      <c r="E1664" s="15">
        <v>79</v>
      </c>
      <c r="F1664" s="16">
        <v>13</v>
      </c>
      <c r="G1664" s="17">
        <v>16.455696</v>
      </c>
    </row>
    <row r="1665" spans="1:7" hidden="1" x14ac:dyDescent="0.25">
      <c r="A1665" s="14" t="s">
        <v>1650</v>
      </c>
      <c r="B1665" s="14" t="s">
        <v>105</v>
      </c>
      <c r="C1665" s="14" t="s">
        <v>222</v>
      </c>
      <c r="D1665" s="15">
        <v>78127</v>
      </c>
      <c r="E1665" s="15">
        <v>1134902</v>
      </c>
      <c r="F1665" s="16">
        <v>158367</v>
      </c>
      <c r="G1665" s="17">
        <v>13.954245</v>
      </c>
    </row>
    <row r="1666" spans="1:7" hidden="1" x14ac:dyDescent="0.25">
      <c r="A1666" s="14" t="s">
        <v>1651</v>
      </c>
      <c r="B1666" s="14" t="s">
        <v>105</v>
      </c>
      <c r="C1666" s="14" t="s">
        <v>222</v>
      </c>
      <c r="D1666" s="15">
        <v>57354</v>
      </c>
      <c r="E1666" s="15">
        <v>1023921</v>
      </c>
      <c r="F1666" s="16">
        <v>125944</v>
      </c>
      <c r="G1666" s="17">
        <v>12.300167999999999</v>
      </c>
    </row>
    <row r="1667" spans="1:7" hidden="1" x14ac:dyDescent="0.25">
      <c r="A1667" s="14" t="s">
        <v>1652</v>
      </c>
      <c r="B1667" s="14" t="s">
        <v>105</v>
      </c>
      <c r="C1667" s="14" t="s">
        <v>222</v>
      </c>
      <c r="D1667" s="15">
        <v>14219</v>
      </c>
      <c r="E1667" s="15">
        <v>179682</v>
      </c>
      <c r="F1667" s="16">
        <v>26262.9</v>
      </c>
      <c r="G1667" s="17">
        <v>14.616322</v>
      </c>
    </row>
    <row r="1668" spans="1:7" hidden="1" x14ac:dyDescent="0.25">
      <c r="A1668" s="14" t="s">
        <v>1653</v>
      </c>
      <c r="B1668" s="14" t="s">
        <v>105</v>
      </c>
      <c r="C1668" s="14" t="s">
        <v>219</v>
      </c>
      <c r="D1668" s="15">
        <v>6183</v>
      </c>
      <c r="E1668" s="15">
        <v>193491</v>
      </c>
      <c r="F1668" s="16">
        <v>18149</v>
      </c>
      <c r="G1668" s="17">
        <v>9.3797643999999991</v>
      </c>
    </row>
    <row r="1669" spans="1:7" hidden="1" x14ac:dyDescent="0.25">
      <c r="A1669" s="14" t="s">
        <v>1654</v>
      </c>
      <c r="B1669" s="14" t="s">
        <v>105</v>
      </c>
      <c r="C1669" s="14" t="s">
        <v>222</v>
      </c>
      <c r="D1669" s="15">
        <v>20916</v>
      </c>
      <c r="E1669" s="15">
        <v>400651</v>
      </c>
      <c r="F1669" s="16">
        <v>50190</v>
      </c>
      <c r="G1669" s="17">
        <v>12.527112000000001</v>
      </c>
    </row>
    <row r="1670" spans="1:7" hidden="1" x14ac:dyDescent="0.25">
      <c r="A1670" s="14" t="s">
        <v>1655</v>
      </c>
      <c r="B1670" s="14" t="s">
        <v>105</v>
      </c>
      <c r="C1670" s="14" t="s">
        <v>222</v>
      </c>
      <c r="D1670" s="15">
        <v>6487</v>
      </c>
      <c r="E1670" s="15">
        <v>937537</v>
      </c>
      <c r="F1670" s="16">
        <v>71316</v>
      </c>
      <c r="G1670" s="17">
        <v>7.6067397999999997</v>
      </c>
    </row>
    <row r="1671" spans="1:7" hidden="1" x14ac:dyDescent="0.25">
      <c r="A1671" s="14" t="s">
        <v>1656</v>
      </c>
      <c r="B1671" s="14" t="s">
        <v>105</v>
      </c>
      <c r="C1671" s="14" t="s">
        <v>222</v>
      </c>
      <c r="D1671" s="15">
        <v>55427</v>
      </c>
      <c r="E1671" s="15">
        <v>982226</v>
      </c>
      <c r="F1671" s="16">
        <v>122936.8</v>
      </c>
      <c r="G1671" s="17">
        <v>12.516142</v>
      </c>
    </row>
    <row r="1672" spans="1:7" hidden="1" x14ac:dyDescent="0.25">
      <c r="A1672" s="14" t="s">
        <v>1657</v>
      </c>
      <c r="B1672" s="14" t="s">
        <v>105</v>
      </c>
      <c r="C1672" s="14" t="s">
        <v>222</v>
      </c>
      <c r="D1672" s="15">
        <v>12916</v>
      </c>
      <c r="E1672" s="15">
        <v>298388</v>
      </c>
      <c r="F1672" s="16">
        <v>34195</v>
      </c>
      <c r="G1672" s="17">
        <v>11.459911</v>
      </c>
    </row>
    <row r="1673" spans="1:7" hidden="1" x14ac:dyDescent="0.25">
      <c r="A1673" s="14" t="s">
        <v>1658</v>
      </c>
      <c r="B1673" s="14" t="s">
        <v>105</v>
      </c>
      <c r="C1673" s="14" t="s">
        <v>222</v>
      </c>
      <c r="D1673" s="15">
        <v>71545</v>
      </c>
      <c r="E1673" s="15">
        <v>1451039</v>
      </c>
      <c r="F1673" s="16">
        <v>167577</v>
      </c>
      <c r="G1673" s="17">
        <v>11.548759</v>
      </c>
    </row>
    <row r="1674" spans="1:7" hidden="1" x14ac:dyDescent="0.25">
      <c r="A1674" s="14" t="s">
        <v>1659</v>
      </c>
      <c r="B1674" s="14" t="s">
        <v>105</v>
      </c>
      <c r="C1674" s="14" t="s">
        <v>222</v>
      </c>
      <c r="D1674" s="15">
        <v>30420</v>
      </c>
      <c r="E1674" s="15">
        <v>646197</v>
      </c>
      <c r="F1674" s="16">
        <v>78101</v>
      </c>
      <c r="G1674" s="17">
        <v>12.086252</v>
      </c>
    </row>
    <row r="1675" spans="1:7" hidden="1" x14ac:dyDescent="0.25">
      <c r="A1675" s="14" t="s">
        <v>1660</v>
      </c>
      <c r="B1675" s="14" t="s">
        <v>105</v>
      </c>
      <c r="C1675" s="14" t="s">
        <v>222</v>
      </c>
      <c r="D1675" s="15">
        <v>43572</v>
      </c>
      <c r="E1675" s="15">
        <v>1260768</v>
      </c>
      <c r="F1675" s="16">
        <v>135110.20000000001</v>
      </c>
      <c r="G1675" s="17">
        <v>10.7165</v>
      </c>
    </row>
    <row r="1676" spans="1:7" hidden="1" x14ac:dyDescent="0.25">
      <c r="A1676" s="14" t="s">
        <v>1661</v>
      </c>
      <c r="B1676" s="14" t="s">
        <v>105</v>
      </c>
      <c r="C1676" s="14" t="s">
        <v>219</v>
      </c>
      <c r="D1676" s="15">
        <v>715592</v>
      </c>
      <c r="E1676" s="15">
        <v>21963071</v>
      </c>
      <c r="F1676" s="16">
        <v>2578102</v>
      </c>
      <c r="G1676" s="17">
        <v>11.738348999999999</v>
      </c>
    </row>
    <row r="1677" spans="1:7" hidden="1" x14ac:dyDescent="0.25">
      <c r="A1677" s="14" t="s">
        <v>1662</v>
      </c>
      <c r="B1677" s="14" t="s">
        <v>105</v>
      </c>
      <c r="C1677" s="14" t="s">
        <v>172</v>
      </c>
      <c r="D1677" s="15">
        <v>180687</v>
      </c>
      <c r="E1677" s="15">
        <v>8187528</v>
      </c>
      <c r="F1677" s="16">
        <v>643350</v>
      </c>
      <c r="G1677" s="17">
        <v>7.8576831</v>
      </c>
    </row>
    <row r="1678" spans="1:7" hidden="1" x14ac:dyDescent="0.25">
      <c r="A1678" s="14" t="s">
        <v>356</v>
      </c>
      <c r="B1678" s="14" t="s">
        <v>105</v>
      </c>
      <c r="C1678" s="14" t="s">
        <v>333</v>
      </c>
      <c r="D1678" s="15">
        <v>2996</v>
      </c>
      <c r="E1678" s="15">
        <v>32649</v>
      </c>
      <c r="F1678" s="16">
        <v>4561.3</v>
      </c>
      <c r="G1678" s="17">
        <v>13.970719000000001</v>
      </c>
    </row>
    <row r="1679" spans="1:7" hidden="1" x14ac:dyDescent="0.25">
      <c r="A1679" s="14" t="s">
        <v>446</v>
      </c>
      <c r="B1679" s="14" t="s">
        <v>105</v>
      </c>
      <c r="C1679" s="14" t="s">
        <v>222</v>
      </c>
      <c r="D1679" s="15">
        <v>17967</v>
      </c>
      <c r="E1679" s="15">
        <v>291440</v>
      </c>
      <c r="F1679" s="16">
        <v>42732</v>
      </c>
      <c r="G1679" s="17">
        <v>14.662366</v>
      </c>
    </row>
    <row r="1680" spans="1:7" hidden="1" x14ac:dyDescent="0.25">
      <c r="A1680" s="14" t="s">
        <v>362</v>
      </c>
      <c r="B1680" s="14" t="s">
        <v>105</v>
      </c>
      <c r="C1680" s="14" t="s">
        <v>333</v>
      </c>
      <c r="D1680" s="15">
        <v>867</v>
      </c>
      <c r="E1680" s="15">
        <v>8433</v>
      </c>
      <c r="F1680" s="16">
        <v>1035.7</v>
      </c>
      <c r="G1680" s="17">
        <v>12.281513</v>
      </c>
    </row>
    <row r="1681" spans="1:7" hidden="1" x14ac:dyDescent="0.25">
      <c r="A1681" s="14" t="s">
        <v>1316</v>
      </c>
      <c r="B1681" s="14" t="s">
        <v>105</v>
      </c>
      <c r="C1681" s="14" t="s">
        <v>222</v>
      </c>
      <c r="D1681" s="15">
        <v>57449</v>
      </c>
      <c r="E1681" s="15">
        <v>959196</v>
      </c>
      <c r="F1681" s="16">
        <v>112069</v>
      </c>
      <c r="G1681" s="17">
        <v>11.683638999999999</v>
      </c>
    </row>
    <row r="1682" spans="1:7" hidden="1" x14ac:dyDescent="0.25">
      <c r="A1682" s="14" t="s">
        <v>1663</v>
      </c>
      <c r="B1682" s="14" t="s">
        <v>108</v>
      </c>
      <c r="C1682" s="14" t="s">
        <v>222</v>
      </c>
      <c r="D1682" s="15">
        <v>9890</v>
      </c>
      <c r="E1682" s="15">
        <v>141883</v>
      </c>
      <c r="F1682" s="16">
        <v>20197.5</v>
      </c>
      <c r="G1682" s="17">
        <v>14.235321000000001</v>
      </c>
    </row>
    <row r="1683" spans="1:7" hidden="1" x14ac:dyDescent="0.25">
      <c r="A1683" s="14" t="s">
        <v>1232</v>
      </c>
      <c r="B1683" s="14" t="s">
        <v>108</v>
      </c>
      <c r="C1683" s="14" t="s">
        <v>219</v>
      </c>
      <c r="D1683" s="15">
        <v>69492</v>
      </c>
      <c r="E1683" s="15">
        <v>1479840</v>
      </c>
      <c r="F1683" s="16">
        <v>182616.3</v>
      </c>
      <c r="G1683" s="17">
        <v>12.340273</v>
      </c>
    </row>
    <row r="1684" spans="1:7" hidden="1" x14ac:dyDescent="0.25">
      <c r="A1684" s="14" t="s">
        <v>1664</v>
      </c>
      <c r="B1684" s="14" t="s">
        <v>108</v>
      </c>
      <c r="C1684" s="14" t="s">
        <v>222</v>
      </c>
      <c r="D1684" s="15">
        <v>3758</v>
      </c>
      <c r="E1684" s="15">
        <v>87618</v>
      </c>
      <c r="F1684" s="16">
        <v>9711.9</v>
      </c>
      <c r="G1684" s="17">
        <v>11.084365999999999</v>
      </c>
    </row>
    <row r="1685" spans="1:7" hidden="1" x14ac:dyDescent="0.25">
      <c r="A1685" s="14" t="s">
        <v>1665</v>
      </c>
      <c r="B1685" s="14" t="s">
        <v>108</v>
      </c>
      <c r="C1685" s="14" t="s">
        <v>222</v>
      </c>
      <c r="D1685" s="15">
        <v>5983</v>
      </c>
      <c r="E1685" s="15">
        <v>99981</v>
      </c>
      <c r="F1685" s="16">
        <v>14141.9</v>
      </c>
      <c r="G1685" s="17">
        <v>14.144587</v>
      </c>
    </row>
    <row r="1686" spans="1:7" hidden="1" x14ac:dyDescent="0.25">
      <c r="A1686" s="14" t="s">
        <v>1666</v>
      </c>
      <c r="B1686" s="14" t="s">
        <v>108</v>
      </c>
      <c r="C1686" s="14" t="s">
        <v>222</v>
      </c>
      <c r="D1686" s="15">
        <v>2458</v>
      </c>
      <c r="E1686" s="15">
        <v>60032</v>
      </c>
      <c r="F1686" s="16">
        <v>7272.2</v>
      </c>
      <c r="G1686" s="17">
        <v>12.113873</v>
      </c>
    </row>
    <row r="1687" spans="1:7" hidden="1" x14ac:dyDescent="0.25">
      <c r="A1687" s="14" t="s">
        <v>1667</v>
      </c>
      <c r="B1687" s="14" t="s">
        <v>108</v>
      </c>
      <c r="C1687" s="14" t="s">
        <v>222</v>
      </c>
      <c r="D1687" s="15">
        <v>7204</v>
      </c>
      <c r="E1687" s="15">
        <v>345290</v>
      </c>
      <c r="F1687" s="16">
        <v>33922.9</v>
      </c>
      <c r="G1687" s="17">
        <v>9.8244664000000004</v>
      </c>
    </row>
    <row r="1688" spans="1:7" hidden="1" x14ac:dyDescent="0.25">
      <c r="A1688" s="14" t="s">
        <v>1668</v>
      </c>
      <c r="B1688" s="14" t="s">
        <v>108</v>
      </c>
      <c r="C1688" s="14" t="s">
        <v>222</v>
      </c>
      <c r="D1688" s="15">
        <v>2575</v>
      </c>
      <c r="E1688" s="15">
        <v>65340</v>
      </c>
      <c r="F1688" s="16">
        <v>7913</v>
      </c>
      <c r="G1688" s="17">
        <v>12.110499000000001</v>
      </c>
    </row>
    <row r="1689" spans="1:7" hidden="1" x14ac:dyDescent="0.25">
      <c r="A1689" s="14" t="s">
        <v>1338</v>
      </c>
      <c r="B1689" s="14" t="s">
        <v>108</v>
      </c>
      <c r="C1689" s="14" t="s">
        <v>222</v>
      </c>
      <c r="D1689" s="15">
        <v>4855</v>
      </c>
      <c r="E1689" s="15">
        <v>108803</v>
      </c>
      <c r="F1689" s="16">
        <v>10744.4</v>
      </c>
      <c r="G1689" s="17">
        <v>9.8750953999999993</v>
      </c>
    </row>
    <row r="1690" spans="1:7" hidden="1" x14ac:dyDescent="0.25">
      <c r="A1690" s="14" t="s">
        <v>1669</v>
      </c>
      <c r="B1690" s="14" t="s">
        <v>108</v>
      </c>
      <c r="C1690" s="14" t="s">
        <v>224</v>
      </c>
      <c r="D1690" s="15">
        <v>1176</v>
      </c>
      <c r="E1690" s="15">
        <v>28839</v>
      </c>
      <c r="F1690" s="16">
        <v>3440</v>
      </c>
      <c r="G1690" s="17">
        <v>11.928292000000001</v>
      </c>
    </row>
    <row r="1691" spans="1:7" hidden="1" x14ac:dyDescent="0.25">
      <c r="A1691" s="14" t="s">
        <v>1670</v>
      </c>
      <c r="B1691" s="14" t="s">
        <v>108</v>
      </c>
      <c r="C1691" s="14" t="s">
        <v>224</v>
      </c>
      <c r="D1691" s="15">
        <v>10965</v>
      </c>
      <c r="E1691" s="15">
        <v>316571</v>
      </c>
      <c r="F1691" s="16">
        <v>27752</v>
      </c>
      <c r="G1691" s="17">
        <v>8.7664378999999997</v>
      </c>
    </row>
    <row r="1692" spans="1:7" hidden="1" x14ac:dyDescent="0.25">
      <c r="A1692" s="14" t="s">
        <v>1671</v>
      </c>
      <c r="B1692" s="14" t="s">
        <v>108</v>
      </c>
      <c r="C1692" s="14" t="s">
        <v>224</v>
      </c>
      <c r="D1692" s="15">
        <v>1352</v>
      </c>
      <c r="E1692" s="15">
        <v>26443</v>
      </c>
      <c r="F1692" s="16">
        <v>2606.3000000000002</v>
      </c>
      <c r="G1692" s="17">
        <v>9.8562946999999994</v>
      </c>
    </row>
    <row r="1693" spans="1:7" hidden="1" x14ac:dyDescent="0.25">
      <c r="A1693" s="14" t="s">
        <v>1672</v>
      </c>
      <c r="B1693" s="14" t="s">
        <v>108</v>
      </c>
      <c r="C1693" s="14" t="s">
        <v>224</v>
      </c>
      <c r="D1693" s="15">
        <v>1334</v>
      </c>
      <c r="E1693" s="15">
        <v>26653</v>
      </c>
      <c r="F1693" s="16">
        <v>2375</v>
      </c>
      <c r="G1693" s="17">
        <v>8.9108167999999992</v>
      </c>
    </row>
    <row r="1694" spans="1:7" hidden="1" x14ac:dyDescent="0.25">
      <c r="A1694" s="14" t="s">
        <v>1673</v>
      </c>
      <c r="B1694" s="14" t="s">
        <v>108</v>
      </c>
      <c r="C1694" s="14" t="s">
        <v>224</v>
      </c>
      <c r="D1694" s="15">
        <v>3305</v>
      </c>
      <c r="E1694" s="15">
        <v>97231</v>
      </c>
      <c r="F1694" s="16">
        <v>10040</v>
      </c>
      <c r="G1694" s="17">
        <v>10.325925</v>
      </c>
    </row>
    <row r="1695" spans="1:7" hidden="1" x14ac:dyDescent="0.25">
      <c r="A1695" s="14" t="s">
        <v>1674</v>
      </c>
      <c r="B1695" s="14" t="s">
        <v>108</v>
      </c>
      <c r="C1695" s="14" t="s">
        <v>224</v>
      </c>
      <c r="D1695" s="15">
        <v>954</v>
      </c>
      <c r="E1695" s="15">
        <v>21549</v>
      </c>
      <c r="F1695" s="16">
        <v>2064</v>
      </c>
      <c r="G1695" s="17">
        <v>9.5781706999999994</v>
      </c>
    </row>
    <row r="1696" spans="1:7" hidden="1" x14ac:dyDescent="0.25">
      <c r="A1696" s="14" t="s">
        <v>1675</v>
      </c>
      <c r="B1696" s="14" t="s">
        <v>108</v>
      </c>
      <c r="C1696" s="14" t="s">
        <v>224</v>
      </c>
      <c r="D1696" s="15">
        <v>7363</v>
      </c>
      <c r="E1696" s="15">
        <v>173852</v>
      </c>
      <c r="F1696" s="16">
        <v>15335.7</v>
      </c>
      <c r="G1696" s="17">
        <v>8.8211236999999993</v>
      </c>
    </row>
    <row r="1697" spans="1:7" hidden="1" x14ac:dyDescent="0.25">
      <c r="A1697" s="14" t="s">
        <v>1676</v>
      </c>
      <c r="B1697" s="14" t="s">
        <v>108</v>
      </c>
      <c r="C1697" s="14" t="s">
        <v>224</v>
      </c>
      <c r="D1697" s="15">
        <v>2719</v>
      </c>
      <c r="E1697" s="15">
        <v>84529</v>
      </c>
      <c r="F1697" s="16">
        <v>7978</v>
      </c>
      <c r="G1697" s="17">
        <v>9.4381810000000002</v>
      </c>
    </row>
    <row r="1698" spans="1:7" hidden="1" x14ac:dyDescent="0.25">
      <c r="A1698" s="14" t="s">
        <v>1677</v>
      </c>
      <c r="B1698" s="14" t="s">
        <v>108</v>
      </c>
      <c r="C1698" s="14" t="s">
        <v>224</v>
      </c>
      <c r="D1698" s="15">
        <v>4664</v>
      </c>
      <c r="E1698" s="15">
        <v>65189</v>
      </c>
      <c r="F1698" s="16">
        <v>6481</v>
      </c>
      <c r="G1698" s="17">
        <v>9.9418614000000005</v>
      </c>
    </row>
    <row r="1699" spans="1:7" hidden="1" x14ac:dyDescent="0.25">
      <c r="A1699" s="14" t="s">
        <v>1678</v>
      </c>
      <c r="B1699" s="14" t="s">
        <v>108</v>
      </c>
      <c r="C1699" s="14" t="s">
        <v>224</v>
      </c>
      <c r="D1699" s="15">
        <v>1100</v>
      </c>
      <c r="E1699" s="15">
        <v>54091</v>
      </c>
      <c r="F1699" s="16">
        <v>4918</v>
      </c>
      <c r="G1699" s="17">
        <v>9.0920856000000008</v>
      </c>
    </row>
    <row r="1700" spans="1:7" hidden="1" x14ac:dyDescent="0.25">
      <c r="A1700" s="14" t="s">
        <v>1679</v>
      </c>
      <c r="B1700" s="14" t="s">
        <v>108</v>
      </c>
      <c r="C1700" s="14" t="s">
        <v>222</v>
      </c>
      <c r="D1700" s="15">
        <v>3665</v>
      </c>
      <c r="E1700" s="15">
        <v>76099</v>
      </c>
      <c r="F1700" s="16">
        <v>8215</v>
      </c>
      <c r="G1700" s="17">
        <v>10.795147999999999</v>
      </c>
    </row>
    <row r="1701" spans="1:7" hidden="1" x14ac:dyDescent="0.25">
      <c r="A1701" s="14" t="s">
        <v>1680</v>
      </c>
      <c r="B1701" s="14" t="s">
        <v>108</v>
      </c>
      <c r="C1701" s="14" t="s">
        <v>222</v>
      </c>
      <c r="D1701" s="15">
        <v>3281</v>
      </c>
      <c r="E1701" s="15">
        <v>118736</v>
      </c>
      <c r="F1701" s="16">
        <v>11318</v>
      </c>
      <c r="G1701" s="17">
        <v>9.5320710999999996</v>
      </c>
    </row>
    <row r="1702" spans="1:7" hidden="1" x14ac:dyDescent="0.25">
      <c r="A1702" s="14" t="s">
        <v>1681</v>
      </c>
      <c r="B1702" s="14" t="s">
        <v>108</v>
      </c>
      <c r="C1702" s="14" t="s">
        <v>222</v>
      </c>
      <c r="D1702" s="15">
        <v>3554</v>
      </c>
      <c r="E1702" s="15">
        <v>230750</v>
      </c>
      <c r="F1702" s="16">
        <v>23049.1</v>
      </c>
      <c r="G1702" s="17">
        <v>9.9887756999999997</v>
      </c>
    </row>
    <row r="1703" spans="1:7" hidden="1" x14ac:dyDescent="0.25">
      <c r="A1703" s="14" t="s">
        <v>1682</v>
      </c>
      <c r="B1703" s="14" t="s">
        <v>108</v>
      </c>
      <c r="C1703" s="14" t="s">
        <v>222</v>
      </c>
      <c r="D1703" s="15">
        <v>815</v>
      </c>
      <c r="E1703" s="15">
        <v>23192</v>
      </c>
      <c r="F1703" s="16">
        <v>2823</v>
      </c>
      <c r="G1703" s="17">
        <v>12.172300999999999</v>
      </c>
    </row>
    <row r="1704" spans="1:7" hidden="1" x14ac:dyDescent="0.25">
      <c r="A1704" s="14" t="s">
        <v>1683</v>
      </c>
      <c r="B1704" s="14" t="s">
        <v>108</v>
      </c>
      <c r="C1704" s="14" t="s">
        <v>222</v>
      </c>
      <c r="D1704" s="15">
        <v>2114</v>
      </c>
      <c r="E1704" s="15">
        <v>156840</v>
      </c>
      <c r="F1704" s="16">
        <v>14742.1</v>
      </c>
      <c r="G1704" s="17">
        <v>9.3994517000000002</v>
      </c>
    </row>
    <row r="1705" spans="1:7" hidden="1" x14ac:dyDescent="0.25">
      <c r="A1705" s="14" t="s">
        <v>1236</v>
      </c>
      <c r="B1705" s="14" t="s">
        <v>108</v>
      </c>
      <c r="C1705" s="14" t="s">
        <v>222</v>
      </c>
      <c r="D1705" s="15">
        <v>5159</v>
      </c>
      <c r="E1705" s="15">
        <v>76412</v>
      </c>
      <c r="F1705" s="16">
        <v>11229.1</v>
      </c>
      <c r="G1705" s="17">
        <v>14.695467000000001</v>
      </c>
    </row>
    <row r="1706" spans="1:7" hidden="1" x14ac:dyDescent="0.25">
      <c r="A1706" s="14" t="s">
        <v>1072</v>
      </c>
      <c r="B1706" s="14" t="s">
        <v>108</v>
      </c>
      <c r="C1706" s="14" t="s">
        <v>222</v>
      </c>
      <c r="D1706" s="15">
        <v>3580</v>
      </c>
      <c r="E1706" s="15">
        <v>95129</v>
      </c>
      <c r="F1706" s="16">
        <v>10393</v>
      </c>
      <c r="G1706" s="17">
        <v>10.925165</v>
      </c>
    </row>
    <row r="1707" spans="1:7" hidden="1" x14ac:dyDescent="0.25">
      <c r="A1707" s="14" t="s">
        <v>1387</v>
      </c>
      <c r="B1707" s="14" t="s">
        <v>108</v>
      </c>
      <c r="C1707" s="14" t="s">
        <v>222</v>
      </c>
      <c r="D1707" s="15">
        <v>6469</v>
      </c>
      <c r="E1707" s="15">
        <v>114975</v>
      </c>
      <c r="F1707" s="16">
        <v>12422.7</v>
      </c>
      <c r="G1707" s="17">
        <v>10.804697000000001</v>
      </c>
    </row>
    <row r="1708" spans="1:7" hidden="1" x14ac:dyDescent="0.25">
      <c r="A1708" s="14" t="s">
        <v>1684</v>
      </c>
      <c r="B1708" s="14" t="s">
        <v>108</v>
      </c>
      <c r="C1708" s="14" t="s">
        <v>222</v>
      </c>
      <c r="D1708" s="15">
        <v>3458</v>
      </c>
      <c r="E1708" s="15">
        <v>192402</v>
      </c>
      <c r="F1708" s="16">
        <v>18400</v>
      </c>
      <c r="G1708" s="17">
        <v>9.5633102000000001</v>
      </c>
    </row>
    <row r="1709" spans="1:7" hidden="1" x14ac:dyDescent="0.25">
      <c r="A1709" s="14" t="s">
        <v>664</v>
      </c>
      <c r="B1709" s="14" t="s">
        <v>108</v>
      </c>
      <c r="C1709" s="14" t="s">
        <v>219</v>
      </c>
      <c r="D1709" s="15">
        <v>4963</v>
      </c>
      <c r="E1709" s="15">
        <v>235790</v>
      </c>
      <c r="F1709" s="16">
        <v>14213.5</v>
      </c>
      <c r="G1709" s="17">
        <v>6.0280334</v>
      </c>
    </row>
    <row r="1710" spans="1:7" hidden="1" x14ac:dyDescent="0.25">
      <c r="A1710" s="14" t="s">
        <v>1244</v>
      </c>
      <c r="B1710" s="14" t="s">
        <v>108</v>
      </c>
      <c r="C1710" s="14" t="s">
        <v>219</v>
      </c>
      <c r="D1710" s="15">
        <v>8547</v>
      </c>
      <c r="E1710" s="15">
        <v>145591</v>
      </c>
      <c r="F1710" s="16">
        <v>14693</v>
      </c>
      <c r="G1710" s="17">
        <v>10.09197</v>
      </c>
    </row>
    <row r="1711" spans="1:7" hidden="1" x14ac:dyDescent="0.25">
      <c r="A1711" s="14" t="s">
        <v>1685</v>
      </c>
      <c r="B1711" s="14" t="s">
        <v>108</v>
      </c>
      <c r="C1711" s="14" t="s">
        <v>222</v>
      </c>
      <c r="D1711" s="15">
        <v>6953</v>
      </c>
      <c r="E1711" s="15">
        <v>97048</v>
      </c>
      <c r="F1711" s="16">
        <v>12012</v>
      </c>
      <c r="G1711" s="17">
        <v>12.37738</v>
      </c>
    </row>
    <row r="1712" spans="1:7" hidden="1" x14ac:dyDescent="0.25">
      <c r="A1712" s="14" t="s">
        <v>1393</v>
      </c>
      <c r="B1712" s="14" t="s">
        <v>108</v>
      </c>
      <c r="C1712" s="14" t="s">
        <v>326</v>
      </c>
      <c r="D1712" s="15">
        <v>1343</v>
      </c>
      <c r="E1712" s="15">
        <v>38243</v>
      </c>
      <c r="F1712" s="16">
        <v>3128</v>
      </c>
      <c r="G1712" s="17">
        <v>8.1792745999999994</v>
      </c>
    </row>
    <row r="1713" spans="1:7" hidden="1" x14ac:dyDescent="0.25">
      <c r="A1713" s="14" t="s">
        <v>1686</v>
      </c>
      <c r="B1713" s="14" t="s">
        <v>108</v>
      </c>
      <c r="C1713" s="14" t="s">
        <v>219</v>
      </c>
      <c r="D1713" s="15">
        <v>63337</v>
      </c>
      <c r="E1713" s="15">
        <v>1557326</v>
      </c>
      <c r="F1713" s="16">
        <v>154763</v>
      </c>
      <c r="G1713" s="17">
        <v>9.9377393999999999</v>
      </c>
    </row>
    <row r="1714" spans="1:7" hidden="1" x14ac:dyDescent="0.25">
      <c r="A1714" s="14" t="s">
        <v>1687</v>
      </c>
      <c r="B1714" s="14" t="s">
        <v>108</v>
      </c>
      <c r="C1714" s="14" t="s">
        <v>222</v>
      </c>
      <c r="D1714" s="15">
        <v>6330</v>
      </c>
      <c r="E1714" s="15">
        <v>302790</v>
      </c>
      <c r="F1714" s="16">
        <v>28184.2</v>
      </c>
      <c r="G1714" s="17">
        <v>9.3081674000000003</v>
      </c>
    </row>
    <row r="1715" spans="1:7" hidden="1" x14ac:dyDescent="0.25">
      <c r="A1715" s="14" t="s">
        <v>1094</v>
      </c>
      <c r="B1715" s="14" t="s">
        <v>108</v>
      </c>
      <c r="C1715" s="14" t="s">
        <v>219</v>
      </c>
      <c r="D1715" s="15">
        <v>92931</v>
      </c>
      <c r="E1715" s="15">
        <v>2111402</v>
      </c>
      <c r="F1715" s="16">
        <v>216596.8</v>
      </c>
      <c r="G1715" s="17">
        <v>10.258435</v>
      </c>
    </row>
    <row r="1716" spans="1:7" hidden="1" x14ac:dyDescent="0.25">
      <c r="A1716" s="14" t="s">
        <v>1688</v>
      </c>
      <c r="B1716" s="14" t="s">
        <v>108</v>
      </c>
      <c r="C1716" s="14" t="s">
        <v>222</v>
      </c>
      <c r="D1716" s="15">
        <v>3132</v>
      </c>
      <c r="E1716" s="15">
        <v>87790</v>
      </c>
      <c r="F1716" s="16">
        <v>8807.7000000000007</v>
      </c>
      <c r="G1716" s="17">
        <v>10.032692000000001</v>
      </c>
    </row>
    <row r="1717" spans="1:7" hidden="1" x14ac:dyDescent="0.25">
      <c r="A1717" s="14" t="s">
        <v>1096</v>
      </c>
      <c r="B1717" s="14" t="s">
        <v>108</v>
      </c>
      <c r="C1717" s="14" t="s">
        <v>219</v>
      </c>
      <c r="D1717" s="15">
        <v>11479</v>
      </c>
      <c r="E1717" s="15">
        <v>428606</v>
      </c>
      <c r="F1717" s="16">
        <v>32929.9</v>
      </c>
      <c r="G1717" s="17">
        <v>7.6830236000000003</v>
      </c>
    </row>
    <row r="1718" spans="1:7" hidden="1" x14ac:dyDescent="0.25">
      <c r="A1718" s="14" t="s">
        <v>1689</v>
      </c>
      <c r="B1718" s="14" t="s">
        <v>108</v>
      </c>
      <c r="C1718" s="14" t="s">
        <v>222</v>
      </c>
      <c r="D1718" s="15">
        <v>5475</v>
      </c>
      <c r="E1718" s="15">
        <v>84340</v>
      </c>
      <c r="F1718" s="16">
        <v>8304.2999999999993</v>
      </c>
      <c r="G1718" s="17">
        <v>9.8462177000000004</v>
      </c>
    </row>
    <row r="1719" spans="1:7" hidden="1" x14ac:dyDescent="0.25">
      <c r="A1719" s="14" t="s">
        <v>1109</v>
      </c>
      <c r="B1719" s="14" t="s">
        <v>108</v>
      </c>
      <c r="C1719" s="14" t="s">
        <v>222</v>
      </c>
      <c r="D1719" s="15">
        <v>21086</v>
      </c>
      <c r="E1719" s="15">
        <v>659098</v>
      </c>
      <c r="F1719" s="16">
        <v>64373.3</v>
      </c>
      <c r="G1719" s="17">
        <v>9.7668783999999995</v>
      </c>
    </row>
    <row r="1720" spans="1:7" hidden="1" x14ac:dyDescent="0.25">
      <c r="A1720" s="14" t="s">
        <v>1690</v>
      </c>
      <c r="B1720" s="14" t="s">
        <v>108</v>
      </c>
      <c r="C1720" s="14" t="s">
        <v>222</v>
      </c>
      <c r="D1720" s="15">
        <v>17223</v>
      </c>
      <c r="E1720" s="15">
        <v>660081</v>
      </c>
      <c r="F1720" s="16">
        <v>61519.1</v>
      </c>
      <c r="G1720" s="17">
        <v>9.3199319000000003</v>
      </c>
    </row>
    <row r="1721" spans="1:7" hidden="1" x14ac:dyDescent="0.25">
      <c r="A1721" s="14" t="s">
        <v>1691</v>
      </c>
      <c r="B1721" s="14" t="s">
        <v>108</v>
      </c>
      <c r="C1721" s="14" t="s">
        <v>224</v>
      </c>
      <c r="D1721" s="15">
        <v>158</v>
      </c>
      <c r="E1721" s="15">
        <v>2502</v>
      </c>
      <c r="F1721" s="16">
        <v>235.6</v>
      </c>
      <c r="G1721" s="17">
        <v>9.4164668000000002</v>
      </c>
    </row>
    <row r="1722" spans="1:7" hidden="1" x14ac:dyDescent="0.25">
      <c r="A1722" s="14" t="s">
        <v>1115</v>
      </c>
      <c r="B1722" s="14" t="s">
        <v>108</v>
      </c>
      <c r="C1722" s="14" t="s">
        <v>222</v>
      </c>
      <c r="D1722" s="15">
        <v>1045</v>
      </c>
      <c r="E1722" s="15">
        <v>40602</v>
      </c>
      <c r="F1722" s="16">
        <v>3918</v>
      </c>
      <c r="G1722" s="17">
        <v>9.6497709</v>
      </c>
    </row>
    <row r="1723" spans="1:7" hidden="1" x14ac:dyDescent="0.25">
      <c r="A1723" s="14" t="s">
        <v>1692</v>
      </c>
      <c r="B1723" s="14" t="s">
        <v>108</v>
      </c>
      <c r="C1723" s="14" t="s">
        <v>222</v>
      </c>
      <c r="D1723" s="15">
        <v>1611</v>
      </c>
      <c r="E1723" s="15">
        <v>31931</v>
      </c>
      <c r="F1723" s="16">
        <v>4160</v>
      </c>
      <c r="G1723" s="17">
        <v>13.028091999999999</v>
      </c>
    </row>
    <row r="1724" spans="1:7" hidden="1" x14ac:dyDescent="0.25">
      <c r="A1724" s="14" t="s">
        <v>363</v>
      </c>
      <c r="B1724" s="14" t="s">
        <v>108</v>
      </c>
      <c r="C1724" s="14" t="s">
        <v>292</v>
      </c>
      <c r="D1724" s="15">
        <v>22</v>
      </c>
      <c r="E1724" s="15">
        <v>341228</v>
      </c>
      <c r="F1724" s="16">
        <v>9608.4</v>
      </c>
      <c r="G1724" s="17">
        <v>2.8158299000000002</v>
      </c>
    </row>
    <row r="1725" spans="1:7" hidden="1" x14ac:dyDescent="0.25">
      <c r="A1725" s="14" t="s">
        <v>1693</v>
      </c>
      <c r="B1725" s="14" t="s">
        <v>108</v>
      </c>
      <c r="C1725" s="14" t="s">
        <v>224</v>
      </c>
      <c r="D1725" s="15">
        <v>12974</v>
      </c>
      <c r="E1725" s="15">
        <v>365673</v>
      </c>
      <c r="F1725" s="16">
        <v>28828</v>
      </c>
      <c r="G1725" s="17">
        <v>7.8835461999999996</v>
      </c>
    </row>
    <row r="1726" spans="1:7" hidden="1" x14ac:dyDescent="0.25">
      <c r="A1726" s="14" t="s">
        <v>1694</v>
      </c>
      <c r="B1726" s="14" t="s">
        <v>108</v>
      </c>
      <c r="C1726" s="14" t="s">
        <v>222</v>
      </c>
      <c r="D1726" s="15">
        <v>6782</v>
      </c>
      <c r="E1726" s="15">
        <v>125524</v>
      </c>
      <c r="F1726" s="16">
        <v>16402</v>
      </c>
      <c r="G1726" s="17">
        <v>13.066824</v>
      </c>
    </row>
    <row r="1727" spans="1:7" hidden="1" x14ac:dyDescent="0.25">
      <c r="A1727" s="14" t="s">
        <v>1695</v>
      </c>
      <c r="B1727" s="14" t="s">
        <v>108</v>
      </c>
      <c r="C1727" s="14" t="s">
        <v>222</v>
      </c>
      <c r="D1727" s="15">
        <v>16920</v>
      </c>
      <c r="E1727" s="15">
        <v>287736</v>
      </c>
      <c r="F1727" s="16">
        <v>35842</v>
      </c>
      <c r="G1727" s="17">
        <v>12.456557</v>
      </c>
    </row>
    <row r="1728" spans="1:7" hidden="1" x14ac:dyDescent="0.25">
      <c r="A1728" s="14" t="s">
        <v>1696</v>
      </c>
      <c r="B1728" s="14" t="s">
        <v>108</v>
      </c>
      <c r="C1728" s="14" t="s">
        <v>222</v>
      </c>
      <c r="D1728" s="15">
        <v>3405</v>
      </c>
      <c r="E1728" s="15">
        <v>93671</v>
      </c>
      <c r="F1728" s="16">
        <v>10254</v>
      </c>
      <c r="G1728" s="17">
        <v>10.946825</v>
      </c>
    </row>
    <row r="1729" spans="1:7" hidden="1" x14ac:dyDescent="0.25">
      <c r="A1729" s="14" t="s">
        <v>1697</v>
      </c>
      <c r="B1729" s="14" t="s">
        <v>108</v>
      </c>
      <c r="C1729" s="14" t="s">
        <v>224</v>
      </c>
      <c r="D1729" s="15">
        <v>1920</v>
      </c>
      <c r="E1729" s="15">
        <v>39102</v>
      </c>
      <c r="F1729" s="16">
        <v>4242.5</v>
      </c>
      <c r="G1729" s="17">
        <v>10.849829</v>
      </c>
    </row>
    <row r="1730" spans="1:7" hidden="1" x14ac:dyDescent="0.25">
      <c r="A1730" s="14" t="s">
        <v>1698</v>
      </c>
      <c r="B1730" s="14" t="s">
        <v>111</v>
      </c>
      <c r="C1730" s="14" t="s">
        <v>222</v>
      </c>
      <c r="D1730" s="15">
        <v>46291</v>
      </c>
      <c r="E1730" s="15">
        <v>890133</v>
      </c>
      <c r="F1730" s="16">
        <v>98267</v>
      </c>
      <c r="G1730" s="17">
        <v>11.039586</v>
      </c>
    </row>
    <row r="1731" spans="1:7" hidden="1" x14ac:dyDescent="0.25">
      <c r="A1731" s="14" t="s">
        <v>1699</v>
      </c>
      <c r="B1731" s="14" t="s">
        <v>111</v>
      </c>
      <c r="C1731" s="14" t="s">
        <v>224</v>
      </c>
      <c r="D1731" s="15">
        <v>13207</v>
      </c>
      <c r="E1731" s="15">
        <v>628761</v>
      </c>
      <c r="F1731" s="16">
        <v>48777</v>
      </c>
      <c r="G1731" s="17">
        <v>7.7576375999999998</v>
      </c>
    </row>
    <row r="1732" spans="1:7" hidden="1" x14ac:dyDescent="0.25">
      <c r="A1732" s="14" t="s">
        <v>1700</v>
      </c>
      <c r="B1732" s="14" t="s">
        <v>111</v>
      </c>
      <c r="C1732" s="14" t="s">
        <v>224</v>
      </c>
      <c r="D1732" s="15">
        <v>10403</v>
      </c>
      <c r="E1732" s="15">
        <v>189242</v>
      </c>
      <c r="F1732" s="16">
        <v>23359</v>
      </c>
      <c r="G1732" s="17">
        <v>12.343453999999999</v>
      </c>
    </row>
    <row r="1733" spans="1:7" hidden="1" x14ac:dyDescent="0.25">
      <c r="A1733" s="14" t="s">
        <v>1701</v>
      </c>
      <c r="B1733" s="14" t="s">
        <v>111</v>
      </c>
      <c r="C1733" s="14" t="s">
        <v>224</v>
      </c>
      <c r="D1733" s="15">
        <v>11061</v>
      </c>
      <c r="E1733" s="15">
        <v>215820</v>
      </c>
      <c r="F1733" s="16">
        <v>26511</v>
      </c>
      <c r="G1733" s="17">
        <v>12.283848000000001</v>
      </c>
    </row>
    <row r="1734" spans="1:7" hidden="1" x14ac:dyDescent="0.25">
      <c r="A1734" s="14" t="s">
        <v>1702</v>
      </c>
      <c r="B1734" s="14" t="s">
        <v>111</v>
      </c>
      <c r="C1734" s="14" t="s">
        <v>222</v>
      </c>
      <c r="D1734" s="15">
        <v>32331</v>
      </c>
      <c r="E1734" s="15">
        <v>587225</v>
      </c>
      <c r="F1734" s="16">
        <v>62810</v>
      </c>
      <c r="G1734" s="17">
        <v>10.696071</v>
      </c>
    </row>
    <row r="1735" spans="1:7" hidden="1" x14ac:dyDescent="0.25">
      <c r="A1735" s="14" t="s">
        <v>1703</v>
      </c>
      <c r="B1735" s="14" t="s">
        <v>111</v>
      </c>
      <c r="C1735" s="14" t="s">
        <v>224</v>
      </c>
      <c r="D1735" s="15">
        <v>15563</v>
      </c>
      <c r="E1735" s="15">
        <v>414308</v>
      </c>
      <c r="F1735" s="16">
        <v>36035</v>
      </c>
      <c r="G1735" s="17">
        <v>8.6976355999999999</v>
      </c>
    </row>
    <row r="1736" spans="1:7" hidden="1" x14ac:dyDescent="0.25">
      <c r="A1736" s="14" t="s">
        <v>1704</v>
      </c>
      <c r="B1736" s="14" t="s">
        <v>111</v>
      </c>
      <c r="C1736" s="14" t="s">
        <v>222</v>
      </c>
      <c r="D1736" s="15">
        <v>19790</v>
      </c>
      <c r="E1736" s="15">
        <v>477642</v>
      </c>
      <c r="F1736" s="16">
        <v>44132</v>
      </c>
      <c r="G1736" s="17">
        <v>9.2395560000000003</v>
      </c>
    </row>
    <row r="1737" spans="1:7" hidden="1" x14ac:dyDescent="0.25">
      <c r="A1737" s="14" t="s">
        <v>1705</v>
      </c>
      <c r="B1737" s="14" t="s">
        <v>111</v>
      </c>
      <c r="C1737" s="14" t="s">
        <v>224</v>
      </c>
      <c r="D1737" s="15">
        <v>28980</v>
      </c>
      <c r="E1737" s="15">
        <v>590397</v>
      </c>
      <c r="F1737" s="16">
        <v>62499</v>
      </c>
      <c r="G1737" s="17">
        <v>10.585927999999999</v>
      </c>
    </row>
    <row r="1738" spans="1:7" hidden="1" x14ac:dyDescent="0.25">
      <c r="A1738" s="14" t="s">
        <v>1706</v>
      </c>
      <c r="B1738" s="14" t="s">
        <v>111</v>
      </c>
      <c r="C1738" s="14" t="s">
        <v>224</v>
      </c>
      <c r="D1738" s="15">
        <v>33579</v>
      </c>
      <c r="E1738" s="15">
        <v>853068</v>
      </c>
      <c r="F1738" s="16">
        <v>81840</v>
      </c>
      <c r="G1738" s="17">
        <v>9.5936079999999997</v>
      </c>
    </row>
    <row r="1739" spans="1:7" hidden="1" x14ac:dyDescent="0.25">
      <c r="A1739" s="14" t="s">
        <v>1707</v>
      </c>
      <c r="B1739" s="14" t="s">
        <v>111</v>
      </c>
      <c r="C1739" s="14" t="s">
        <v>224</v>
      </c>
      <c r="D1739" s="15">
        <v>5383</v>
      </c>
      <c r="E1739" s="15">
        <v>206973</v>
      </c>
      <c r="F1739" s="16">
        <v>16479</v>
      </c>
      <c r="G1739" s="17">
        <v>7.9619080999999996</v>
      </c>
    </row>
    <row r="1740" spans="1:7" hidden="1" x14ac:dyDescent="0.25">
      <c r="A1740" s="14" t="s">
        <v>530</v>
      </c>
      <c r="B1740" s="14" t="s">
        <v>111</v>
      </c>
      <c r="C1740" s="14" t="s">
        <v>224</v>
      </c>
      <c r="D1740" s="15">
        <v>169614</v>
      </c>
      <c r="E1740" s="15">
        <v>5336387</v>
      </c>
      <c r="F1740" s="16">
        <v>517598</v>
      </c>
      <c r="G1740" s="17">
        <v>9.6994089999999993</v>
      </c>
    </row>
    <row r="1741" spans="1:7" hidden="1" x14ac:dyDescent="0.25">
      <c r="A1741" s="14" t="s">
        <v>1708</v>
      </c>
      <c r="B1741" s="14" t="s">
        <v>111</v>
      </c>
      <c r="C1741" s="14" t="s">
        <v>224</v>
      </c>
      <c r="D1741" s="15">
        <v>69156</v>
      </c>
      <c r="E1741" s="15">
        <v>1449436</v>
      </c>
      <c r="F1741" s="16">
        <v>157727</v>
      </c>
      <c r="G1741" s="17">
        <v>10.881957</v>
      </c>
    </row>
    <row r="1742" spans="1:7" hidden="1" x14ac:dyDescent="0.25">
      <c r="A1742" s="14" t="s">
        <v>1709</v>
      </c>
      <c r="B1742" s="14" t="s">
        <v>111</v>
      </c>
      <c r="C1742" s="14" t="s">
        <v>224</v>
      </c>
      <c r="D1742" s="15">
        <v>31480</v>
      </c>
      <c r="E1742" s="15">
        <v>1032509</v>
      </c>
      <c r="F1742" s="16">
        <v>96777</v>
      </c>
      <c r="G1742" s="17">
        <v>9.3729934000000004</v>
      </c>
    </row>
    <row r="1743" spans="1:7" hidden="1" x14ac:dyDescent="0.25">
      <c r="A1743" s="14" t="s">
        <v>1710</v>
      </c>
      <c r="B1743" s="14" t="s">
        <v>111</v>
      </c>
      <c r="C1743" s="14" t="s">
        <v>224</v>
      </c>
      <c r="D1743" s="15">
        <v>29859</v>
      </c>
      <c r="E1743" s="15">
        <v>766552</v>
      </c>
      <c r="F1743" s="16">
        <v>75647</v>
      </c>
      <c r="G1743" s="17">
        <v>9.8684759999999994</v>
      </c>
    </row>
    <row r="1744" spans="1:7" hidden="1" x14ac:dyDescent="0.25">
      <c r="A1744" s="14" t="s">
        <v>1711</v>
      </c>
      <c r="B1744" s="14" t="s">
        <v>111</v>
      </c>
      <c r="C1744" s="14" t="s">
        <v>224</v>
      </c>
      <c r="D1744" s="15">
        <v>17745</v>
      </c>
      <c r="E1744" s="15">
        <v>545819</v>
      </c>
      <c r="F1744" s="16">
        <v>52142</v>
      </c>
      <c r="G1744" s="17">
        <v>9.5529837000000004</v>
      </c>
    </row>
    <row r="1745" spans="1:7" hidden="1" x14ac:dyDescent="0.25">
      <c r="A1745" s="14" t="s">
        <v>1712</v>
      </c>
      <c r="B1745" s="14" t="s">
        <v>111</v>
      </c>
      <c r="C1745" s="14" t="s">
        <v>224</v>
      </c>
      <c r="D1745" s="15">
        <v>4711</v>
      </c>
      <c r="E1745" s="15">
        <v>236480</v>
      </c>
      <c r="F1745" s="16">
        <v>20289</v>
      </c>
      <c r="G1745" s="17">
        <v>8.5795838999999994</v>
      </c>
    </row>
    <row r="1746" spans="1:7" hidden="1" x14ac:dyDescent="0.25">
      <c r="A1746" s="14" t="s">
        <v>1713</v>
      </c>
      <c r="B1746" s="14" t="s">
        <v>111</v>
      </c>
      <c r="C1746" s="14" t="s">
        <v>224</v>
      </c>
      <c r="D1746" s="15">
        <v>10583</v>
      </c>
      <c r="E1746" s="15">
        <v>273318</v>
      </c>
      <c r="F1746" s="16">
        <v>27266</v>
      </c>
      <c r="G1746" s="17">
        <v>9.9759255000000007</v>
      </c>
    </row>
    <row r="1747" spans="1:7" hidden="1" x14ac:dyDescent="0.25">
      <c r="A1747" s="14" t="s">
        <v>1714</v>
      </c>
      <c r="B1747" s="14" t="s">
        <v>111</v>
      </c>
      <c r="C1747" s="14" t="s">
        <v>224</v>
      </c>
      <c r="D1747" s="15">
        <v>34796</v>
      </c>
      <c r="E1747" s="15">
        <v>832418</v>
      </c>
      <c r="F1747" s="16">
        <v>81625</v>
      </c>
      <c r="G1747" s="17">
        <v>9.8057707000000001</v>
      </c>
    </row>
    <row r="1748" spans="1:7" hidden="1" x14ac:dyDescent="0.25">
      <c r="A1748" s="14" t="s">
        <v>1715</v>
      </c>
      <c r="B1748" s="14" t="s">
        <v>111</v>
      </c>
      <c r="C1748" s="14" t="s">
        <v>224</v>
      </c>
      <c r="D1748" s="15">
        <v>11862</v>
      </c>
      <c r="E1748" s="15">
        <v>394673</v>
      </c>
      <c r="F1748" s="16">
        <v>37260</v>
      </c>
      <c r="G1748" s="17">
        <v>9.4407268999999996</v>
      </c>
    </row>
    <row r="1749" spans="1:7" hidden="1" x14ac:dyDescent="0.25">
      <c r="A1749" s="14" t="s">
        <v>1716</v>
      </c>
      <c r="B1749" s="14" t="s">
        <v>111</v>
      </c>
      <c r="C1749" s="14" t="s">
        <v>224</v>
      </c>
      <c r="D1749" s="15">
        <v>26412</v>
      </c>
      <c r="E1749" s="15">
        <v>494935</v>
      </c>
      <c r="F1749" s="16">
        <v>52170</v>
      </c>
      <c r="G1749" s="17">
        <v>10.540778</v>
      </c>
    </row>
    <row r="1750" spans="1:7" hidden="1" x14ac:dyDescent="0.25">
      <c r="A1750" s="14" t="s">
        <v>1717</v>
      </c>
      <c r="B1750" s="14" t="s">
        <v>111</v>
      </c>
      <c r="C1750" s="14" t="s">
        <v>224</v>
      </c>
      <c r="D1750" s="15">
        <v>5117</v>
      </c>
      <c r="E1750" s="15">
        <v>239032</v>
      </c>
      <c r="F1750" s="16">
        <v>19456</v>
      </c>
      <c r="G1750" s="17">
        <v>8.1394959999999994</v>
      </c>
    </row>
    <row r="1751" spans="1:7" hidden="1" x14ac:dyDescent="0.25">
      <c r="A1751" s="14" t="s">
        <v>1718</v>
      </c>
      <c r="B1751" s="14" t="s">
        <v>111</v>
      </c>
      <c r="C1751" s="14" t="s">
        <v>224</v>
      </c>
      <c r="D1751" s="15">
        <v>18455</v>
      </c>
      <c r="E1751" s="15">
        <v>431447</v>
      </c>
      <c r="F1751" s="16">
        <v>44867</v>
      </c>
      <c r="G1751" s="17">
        <v>10.399191999999999</v>
      </c>
    </row>
    <row r="1752" spans="1:7" hidden="1" x14ac:dyDescent="0.25">
      <c r="A1752" s="14" t="s">
        <v>1719</v>
      </c>
      <c r="B1752" s="14" t="s">
        <v>111</v>
      </c>
      <c r="C1752" s="14" t="s">
        <v>224</v>
      </c>
      <c r="D1752" s="15">
        <v>18595</v>
      </c>
      <c r="E1752" s="15">
        <v>798116</v>
      </c>
      <c r="F1752" s="16">
        <v>67598</v>
      </c>
      <c r="G1752" s="17">
        <v>8.4696961000000002</v>
      </c>
    </row>
    <row r="1753" spans="1:7" hidden="1" x14ac:dyDescent="0.25">
      <c r="A1753" s="14" t="s">
        <v>1720</v>
      </c>
      <c r="B1753" s="14" t="s">
        <v>111</v>
      </c>
      <c r="C1753" s="14" t="s">
        <v>224</v>
      </c>
      <c r="D1753" s="15">
        <v>38231</v>
      </c>
      <c r="E1753" s="15">
        <v>1147220</v>
      </c>
      <c r="F1753" s="16">
        <v>103507</v>
      </c>
      <c r="G1753" s="17">
        <v>9.0224194000000004</v>
      </c>
    </row>
    <row r="1754" spans="1:7" hidden="1" x14ac:dyDescent="0.25">
      <c r="A1754" s="14" t="s">
        <v>1721</v>
      </c>
      <c r="B1754" s="14" t="s">
        <v>111</v>
      </c>
      <c r="C1754" s="14" t="s">
        <v>224</v>
      </c>
      <c r="D1754" s="15">
        <v>10971</v>
      </c>
      <c r="E1754" s="15">
        <v>201607</v>
      </c>
      <c r="F1754" s="16">
        <v>23313</v>
      </c>
      <c r="G1754" s="17">
        <v>11.563587</v>
      </c>
    </row>
    <row r="1755" spans="1:7" hidden="1" x14ac:dyDescent="0.25">
      <c r="A1755" s="14" t="s">
        <v>1722</v>
      </c>
      <c r="B1755" s="14" t="s">
        <v>111</v>
      </c>
      <c r="C1755" s="14" t="s">
        <v>224</v>
      </c>
      <c r="D1755" s="15">
        <v>4425</v>
      </c>
      <c r="E1755" s="15">
        <v>143579</v>
      </c>
      <c r="F1755" s="16">
        <v>13633</v>
      </c>
      <c r="G1755" s="17">
        <v>9.4951211999999998</v>
      </c>
    </row>
    <row r="1756" spans="1:7" hidden="1" x14ac:dyDescent="0.25">
      <c r="A1756" s="14" t="s">
        <v>1723</v>
      </c>
      <c r="B1756" s="14" t="s">
        <v>111</v>
      </c>
      <c r="C1756" s="14" t="s">
        <v>224</v>
      </c>
      <c r="D1756" s="15">
        <v>36031</v>
      </c>
      <c r="E1756" s="15">
        <v>1681239</v>
      </c>
      <c r="F1756" s="16">
        <v>141447</v>
      </c>
      <c r="G1756" s="17">
        <v>8.4132595000000006</v>
      </c>
    </row>
    <row r="1757" spans="1:7" hidden="1" x14ac:dyDescent="0.25">
      <c r="A1757" s="14" t="s">
        <v>873</v>
      </c>
      <c r="B1757" s="14" t="s">
        <v>111</v>
      </c>
      <c r="C1757" s="14" t="s">
        <v>224</v>
      </c>
      <c r="D1757" s="15">
        <v>2328</v>
      </c>
      <c r="E1757" s="15">
        <v>40967</v>
      </c>
      <c r="F1757" s="16">
        <v>4415</v>
      </c>
      <c r="G1757" s="17">
        <v>10.776967000000001</v>
      </c>
    </row>
    <row r="1758" spans="1:7" hidden="1" x14ac:dyDescent="0.25">
      <c r="A1758" s="14" t="s">
        <v>1724</v>
      </c>
      <c r="B1758" s="14" t="s">
        <v>111</v>
      </c>
      <c r="C1758" s="14" t="s">
        <v>224</v>
      </c>
      <c r="D1758" s="15">
        <v>22101</v>
      </c>
      <c r="E1758" s="15">
        <v>381605</v>
      </c>
      <c r="F1758" s="16">
        <v>45803</v>
      </c>
      <c r="G1758" s="17">
        <v>12.002725</v>
      </c>
    </row>
    <row r="1759" spans="1:7" hidden="1" x14ac:dyDescent="0.25">
      <c r="A1759" s="14" t="s">
        <v>1725</v>
      </c>
      <c r="B1759" s="14" t="s">
        <v>111</v>
      </c>
      <c r="C1759" s="14" t="s">
        <v>224</v>
      </c>
      <c r="D1759" s="15">
        <v>20256</v>
      </c>
      <c r="E1759" s="15">
        <v>459583</v>
      </c>
      <c r="F1759" s="16">
        <v>49491</v>
      </c>
      <c r="G1759" s="17">
        <v>10.768675</v>
      </c>
    </row>
    <row r="1760" spans="1:7" hidden="1" x14ac:dyDescent="0.25">
      <c r="A1760" s="14" t="s">
        <v>1726</v>
      </c>
      <c r="B1760" s="14" t="s">
        <v>111</v>
      </c>
      <c r="C1760" s="14" t="s">
        <v>224</v>
      </c>
      <c r="D1760" s="15">
        <v>64400</v>
      </c>
      <c r="E1760" s="15">
        <v>1576099</v>
      </c>
      <c r="F1760" s="16">
        <v>157603</v>
      </c>
      <c r="G1760" s="17">
        <v>9.9995621999999997</v>
      </c>
    </row>
    <row r="1761" spans="1:7" hidden="1" x14ac:dyDescent="0.25">
      <c r="A1761" s="14" t="s">
        <v>1727</v>
      </c>
      <c r="B1761" s="14" t="s">
        <v>111</v>
      </c>
      <c r="C1761" s="14" t="s">
        <v>224</v>
      </c>
      <c r="D1761" s="15">
        <v>6168</v>
      </c>
      <c r="E1761" s="15">
        <v>331687</v>
      </c>
      <c r="F1761" s="16">
        <v>26392</v>
      </c>
      <c r="G1761" s="17">
        <v>7.9568991000000002</v>
      </c>
    </row>
    <row r="1762" spans="1:7" hidden="1" x14ac:dyDescent="0.25">
      <c r="A1762" s="14" t="s">
        <v>1728</v>
      </c>
      <c r="B1762" s="14" t="s">
        <v>111</v>
      </c>
      <c r="C1762" s="14" t="s">
        <v>224</v>
      </c>
      <c r="D1762" s="15">
        <v>22507</v>
      </c>
      <c r="E1762" s="15">
        <v>414331</v>
      </c>
      <c r="F1762" s="16">
        <v>45257</v>
      </c>
      <c r="G1762" s="17">
        <v>10.922909000000001</v>
      </c>
    </row>
    <row r="1763" spans="1:7" hidden="1" x14ac:dyDescent="0.25">
      <c r="A1763" s="14" t="s">
        <v>1729</v>
      </c>
      <c r="B1763" s="14" t="s">
        <v>111</v>
      </c>
      <c r="C1763" s="14" t="s">
        <v>224</v>
      </c>
      <c r="D1763" s="15">
        <v>414315</v>
      </c>
      <c r="E1763" s="15">
        <v>13308180</v>
      </c>
      <c r="F1763" s="16">
        <v>1221307.5</v>
      </c>
      <c r="G1763" s="17">
        <v>9.1771189</v>
      </c>
    </row>
    <row r="1764" spans="1:7" hidden="1" x14ac:dyDescent="0.25">
      <c r="A1764" s="14" t="s">
        <v>1730</v>
      </c>
      <c r="B1764" s="14" t="s">
        <v>111</v>
      </c>
      <c r="C1764" s="14" t="s">
        <v>224</v>
      </c>
      <c r="D1764" s="15">
        <v>8162</v>
      </c>
      <c r="E1764" s="15">
        <v>182824</v>
      </c>
      <c r="F1764" s="16">
        <v>18680</v>
      </c>
      <c r="G1764" s="17">
        <v>10.217477000000001</v>
      </c>
    </row>
    <row r="1765" spans="1:7" hidden="1" x14ac:dyDescent="0.25">
      <c r="A1765" s="14" t="s">
        <v>1731</v>
      </c>
      <c r="B1765" s="14" t="s">
        <v>111</v>
      </c>
      <c r="C1765" s="14" t="s">
        <v>224</v>
      </c>
      <c r="D1765" s="15">
        <v>14790</v>
      </c>
      <c r="E1765" s="15">
        <v>910177</v>
      </c>
      <c r="F1765" s="16">
        <v>76098</v>
      </c>
      <c r="G1765" s="17">
        <v>8.3607914000000001</v>
      </c>
    </row>
    <row r="1766" spans="1:7" hidden="1" x14ac:dyDescent="0.25">
      <c r="A1766" s="14" t="s">
        <v>1732</v>
      </c>
      <c r="B1766" s="14" t="s">
        <v>111</v>
      </c>
      <c r="C1766" s="14" t="s">
        <v>224</v>
      </c>
      <c r="D1766" s="15">
        <v>3973</v>
      </c>
      <c r="E1766" s="15">
        <v>121843</v>
      </c>
      <c r="F1766" s="16">
        <v>12891</v>
      </c>
      <c r="G1766" s="17">
        <v>10.580009</v>
      </c>
    </row>
    <row r="1767" spans="1:7" hidden="1" x14ac:dyDescent="0.25">
      <c r="A1767" s="14" t="s">
        <v>1733</v>
      </c>
      <c r="B1767" s="14" t="s">
        <v>111</v>
      </c>
      <c r="C1767" s="14" t="s">
        <v>224</v>
      </c>
      <c r="D1767" s="15">
        <v>61687</v>
      </c>
      <c r="E1767" s="15">
        <v>1707593</v>
      </c>
      <c r="F1767" s="16">
        <v>161125</v>
      </c>
      <c r="G1767" s="17">
        <v>9.4357965000000004</v>
      </c>
    </row>
    <row r="1768" spans="1:7" hidden="1" x14ac:dyDescent="0.25">
      <c r="A1768" s="14" t="s">
        <v>1734</v>
      </c>
      <c r="B1768" s="14" t="s">
        <v>111</v>
      </c>
      <c r="C1768" s="14" t="s">
        <v>224</v>
      </c>
      <c r="D1768" s="15">
        <v>1809</v>
      </c>
      <c r="E1768" s="15">
        <v>108301</v>
      </c>
      <c r="F1768" s="16">
        <v>8640</v>
      </c>
      <c r="G1768" s="17">
        <v>7.9777657</v>
      </c>
    </row>
    <row r="1769" spans="1:7" hidden="1" x14ac:dyDescent="0.25">
      <c r="A1769" s="14" t="s">
        <v>1735</v>
      </c>
      <c r="B1769" s="14" t="s">
        <v>111</v>
      </c>
      <c r="C1769" s="14" t="s">
        <v>224</v>
      </c>
      <c r="D1769" s="15">
        <v>21648</v>
      </c>
      <c r="E1769" s="15">
        <v>538662</v>
      </c>
      <c r="F1769" s="16">
        <v>50207</v>
      </c>
      <c r="G1769" s="17">
        <v>9.3206872000000001</v>
      </c>
    </row>
    <row r="1770" spans="1:7" hidden="1" x14ac:dyDescent="0.25">
      <c r="A1770" s="14" t="s">
        <v>1736</v>
      </c>
      <c r="B1770" s="14" t="s">
        <v>111</v>
      </c>
      <c r="C1770" s="14" t="s">
        <v>224</v>
      </c>
      <c r="D1770" s="15">
        <v>16232</v>
      </c>
      <c r="E1770" s="15">
        <v>492388</v>
      </c>
      <c r="F1770" s="16">
        <v>53687</v>
      </c>
      <c r="G1770" s="17">
        <v>10.903392999999999</v>
      </c>
    </row>
    <row r="1771" spans="1:7" hidden="1" x14ac:dyDescent="0.25">
      <c r="A1771" s="14" t="s">
        <v>1737</v>
      </c>
      <c r="B1771" s="14" t="s">
        <v>111</v>
      </c>
      <c r="C1771" s="14" t="s">
        <v>224</v>
      </c>
      <c r="D1771" s="15">
        <v>21289</v>
      </c>
      <c r="E1771" s="15">
        <v>446190</v>
      </c>
      <c r="F1771" s="16">
        <v>44385</v>
      </c>
      <c r="G1771" s="17">
        <v>9.9475560000000005</v>
      </c>
    </row>
    <row r="1772" spans="1:7" hidden="1" x14ac:dyDescent="0.25">
      <c r="A1772" s="14" t="s">
        <v>1738</v>
      </c>
      <c r="B1772" s="14" t="s">
        <v>111</v>
      </c>
      <c r="C1772" s="14" t="s">
        <v>224</v>
      </c>
      <c r="D1772" s="15">
        <v>14395</v>
      </c>
      <c r="E1772" s="15">
        <v>440869</v>
      </c>
      <c r="F1772" s="16">
        <v>44667</v>
      </c>
      <c r="G1772" s="17">
        <v>10.131581000000001</v>
      </c>
    </row>
    <row r="1773" spans="1:7" hidden="1" x14ac:dyDescent="0.25">
      <c r="A1773" s="14" t="s">
        <v>1739</v>
      </c>
      <c r="B1773" s="14" t="s">
        <v>111</v>
      </c>
      <c r="C1773" s="14" t="s">
        <v>224</v>
      </c>
      <c r="D1773" s="15">
        <v>6671</v>
      </c>
      <c r="E1773" s="15">
        <v>188909</v>
      </c>
      <c r="F1773" s="16">
        <v>18822</v>
      </c>
      <c r="G1773" s="17">
        <v>9.9635274000000003</v>
      </c>
    </row>
    <row r="1774" spans="1:7" hidden="1" x14ac:dyDescent="0.25">
      <c r="A1774" s="14" t="s">
        <v>1740</v>
      </c>
      <c r="B1774" s="14" t="s">
        <v>111</v>
      </c>
      <c r="C1774" s="14" t="s">
        <v>224</v>
      </c>
      <c r="D1774" s="15">
        <v>14624</v>
      </c>
      <c r="E1774" s="15">
        <v>296142</v>
      </c>
      <c r="F1774" s="16">
        <v>31716</v>
      </c>
      <c r="G1774" s="17">
        <v>10.709727000000001</v>
      </c>
    </row>
    <row r="1775" spans="1:7" hidden="1" x14ac:dyDescent="0.25">
      <c r="A1775" s="14" t="s">
        <v>1741</v>
      </c>
      <c r="B1775" s="14" t="s">
        <v>111</v>
      </c>
      <c r="C1775" s="14" t="s">
        <v>224</v>
      </c>
      <c r="D1775" s="15">
        <v>10268</v>
      </c>
      <c r="E1775" s="15">
        <v>371315</v>
      </c>
      <c r="F1775" s="16">
        <v>33547</v>
      </c>
      <c r="G1775" s="17">
        <v>9.0346471000000008</v>
      </c>
    </row>
    <row r="1776" spans="1:7" hidden="1" x14ac:dyDescent="0.25">
      <c r="A1776" s="14" t="s">
        <v>1742</v>
      </c>
      <c r="B1776" s="14" t="s">
        <v>111</v>
      </c>
      <c r="C1776" s="14" t="s">
        <v>224</v>
      </c>
      <c r="D1776" s="15">
        <v>2708</v>
      </c>
      <c r="E1776" s="15">
        <v>130185</v>
      </c>
      <c r="F1776" s="16">
        <v>10702</v>
      </c>
      <c r="G1776" s="17">
        <v>8.2206091000000008</v>
      </c>
    </row>
    <row r="1777" spans="1:7" hidden="1" x14ac:dyDescent="0.25">
      <c r="A1777" s="14" t="s">
        <v>1743</v>
      </c>
      <c r="B1777" s="14" t="s">
        <v>111</v>
      </c>
      <c r="C1777" s="14" t="s">
        <v>224</v>
      </c>
      <c r="D1777" s="15">
        <v>2988</v>
      </c>
      <c r="E1777" s="15">
        <v>120359</v>
      </c>
      <c r="F1777" s="16">
        <v>11117</v>
      </c>
      <c r="G1777" s="17">
        <v>9.2365340000000007</v>
      </c>
    </row>
    <row r="1778" spans="1:7" hidden="1" x14ac:dyDescent="0.25">
      <c r="A1778" s="14" t="s">
        <v>1744</v>
      </c>
      <c r="B1778" s="14" t="s">
        <v>111</v>
      </c>
      <c r="C1778" s="14" t="s">
        <v>224</v>
      </c>
      <c r="D1778" s="15">
        <v>8233</v>
      </c>
      <c r="E1778" s="15">
        <v>306409</v>
      </c>
      <c r="F1778" s="16">
        <v>27269</v>
      </c>
      <c r="G1778" s="17">
        <v>8.8995428000000008</v>
      </c>
    </row>
    <row r="1779" spans="1:7" hidden="1" x14ac:dyDescent="0.25">
      <c r="A1779" s="14" t="s">
        <v>1745</v>
      </c>
      <c r="B1779" s="14" t="s">
        <v>111</v>
      </c>
      <c r="C1779" s="14" t="s">
        <v>224</v>
      </c>
      <c r="D1779" s="15">
        <v>9022</v>
      </c>
      <c r="E1779" s="15">
        <v>230544</v>
      </c>
      <c r="F1779" s="16">
        <v>22845</v>
      </c>
      <c r="G1779" s="17">
        <v>9.9091714</v>
      </c>
    </row>
    <row r="1780" spans="1:7" hidden="1" x14ac:dyDescent="0.25">
      <c r="A1780" s="14" t="s">
        <v>1746</v>
      </c>
      <c r="B1780" s="14" t="s">
        <v>111</v>
      </c>
      <c r="C1780" s="14" t="s">
        <v>224</v>
      </c>
      <c r="D1780" s="15">
        <v>2435</v>
      </c>
      <c r="E1780" s="15">
        <v>66844</v>
      </c>
      <c r="F1780" s="16">
        <v>6971</v>
      </c>
      <c r="G1780" s="17">
        <v>10.428758999999999</v>
      </c>
    </row>
    <row r="1781" spans="1:7" hidden="1" x14ac:dyDescent="0.25">
      <c r="A1781" s="14" t="s">
        <v>1747</v>
      </c>
      <c r="B1781" s="14" t="s">
        <v>111</v>
      </c>
      <c r="C1781" s="14" t="s">
        <v>224</v>
      </c>
      <c r="D1781" s="15">
        <v>6413</v>
      </c>
      <c r="E1781" s="15">
        <v>283043</v>
      </c>
      <c r="F1781" s="16">
        <v>24255</v>
      </c>
      <c r="G1781" s="17">
        <v>8.5693693</v>
      </c>
    </row>
    <row r="1782" spans="1:7" hidden="1" x14ac:dyDescent="0.25">
      <c r="A1782" s="14" t="s">
        <v>1748</v>
      </c>
      <c r="B1782" s="14" t="s">
        <v>111</v>
      </c>
      <c r="C1782" s="14" t="s">
        <v>224</v>
      </c>
      <c r="D1782" s="15">
        <v>5930</v>
      </c>
      <c r="E1782" s="15">
        <v>172840</v>
      </c>
      <c r="F1782" s="16">
        <v>17420</v>
      </c>
      <c r="G1782" s="17">
        <v>10.078685</v>
      </c>
    </row>
    <row r="1783" spans="1:7" hidden="1" x14ac:dyDescent="0.25">
      <c r="A1783" s="14" t="s">
        <v>1749</v>
      </c>
      <c r="B1783" s="14" t="s">
        <v>111</v>
      </c>
      <c r="C1783" s="14" t="s">
        <v>224</v>
      </c>
      <c r="D1783" s="15">
        <v>27560</v>
      </c>
      <c r="E1783" s="15">
        <v>616687</v>
      </c>
      <c r="F1783" s="16">
        <v>65070</v>
      </c>
      <c r="G1783" s="17">
        <v>10.551544</v>
      </c>
    </row>
    <row r="1784" spans="1:7" hidden="1" x14ac:dyDescent="0.25">
      <c r="A1784" s="14" t="s">
        <v>1750</v>
      </c>
      <c r="B1784" s="14" t="s">
        <v>111</v>
      </c>
      <c r="C1784" s="14" t="s">
        <v>222</v>
      </c>
      <c r="D1784" s="15">
        <v>94556</v>
      </c>
      <c r="E1784" s="15">
        <v>2502168</v>
      </c>
      <c r="F1784" s="16">
        <v>258005</v>
      </c>
      <c r="G1784" s="17">
        <v>10.311258</v>
      </c>
    </row>
    <row r="1785" spans="1:7" hidden="1" x14ac:dyDescent="0.25">
      <c r="A1785" s="14" t="s">
        <v>882</v>
      </c>
      <c r="B1785" s="14" t="s">
        <v>111</v>
      </c>
      <c r="C1785" s="14" t="s">
        <v>222</v>
      </c>
      <c r="D1785" s="15">
        <v>72</v>
      </c>
      <c r="E1785" s="15">
        <v>748</v>
      </c>
      <c r="F1785" s="16">
        <v>86</v>
      </c>
      <c r="G1785" s="17">
        <v>11.497325999999999</v>
      </c>
    </row>
    <row r="1786" spans="1:7" hidden="1" x14ac:dyDescent="0.25">
      <c r="A1786" s="14" t="s">
        <v>1751</v>
      </c>
      <c r="B1786" s="14" t="s">
        <v>111</v>
      </c>
      <c r="C1786" s="14" t="s">
        <v>222</v>
      </c>
      <c r="D1786" s="15">
        <v>74369</v>
      </c>
      <c r="E1786" s="15">
        <v>1744295</v>
      </c>
      <c r="F1786" s="16">
        <v>178560</v>
      </c>
      <c r="G1786" s="17">
        <v>10.236801</v>
      </c>
    </row>
    <row r="1787" spans="1:7" hidden="1" x14ac:dyDescent="0.25">
      <c r="A1787" s="14" t="s">
        <v>311</v>
      </c>
      <c r="B1787" s="14" t="s">
        <v>111</v>
      </c>
      <c r="C1787" s="14" t="s">
        <v>219</v>
      </c>
      <c r="D1787" s="15">
        <v>8</v>
      </c>
      <c r="E1787" s="15">
        <v>49</v>
      </c>
      <c r="F1787" s="16">
        <v>6.6</v>
      </c>
      <c r="G1787" s="17">
        <v>13.469388</v>
      </c>
    </row>
    <row r="1788" spans="1:7" hidden="1" x14ac:dyDescent="0.25">
      <c r="A1788" s="14" t="s">
        <v>1752</v>
      </c>
      <c r="B1788" s="14" t="s">
        <v>111</v>
      </c>
      <c r="C1788" s="14" t="s">
        <v>222</v>
      </c>
      <c r="D1788" s="15">
        <v>9890</v>
      </c>
      <c r="E1788" s="15">
        <v>162412</v>
      </c>
      <c r="F1788" s="16">
        <v>20806</v>
      </c>
      <c r="G1788" s="17">
        <v>12.81063</v>
      </c>
    </row>
    <row r="1789" spans="1:7" hidden="1" x14ac:dyDescent="0.25">
      <c r="A1789" s="14" t="s">
        <v>1753</v>
      </c>
      <c r="B1789" s="14" t="s">
        <v>111</v>
      </c>
      <c r="C1789" s="14" t="s">
        <v>222</v>
      </c>
      <c r="D1789" s="15">
        <v>32116</v>
      </c>
      <c r="E1789" s="15">
        <v>573730</v>
      </c>
      <c r="F1789" s="16">
        <v>63501</v>
      </c>
      <c r="G1789" s="17">
        <v>11.068098000000001</v>
      </c>
    </row>
    <row r="1790" spans="1:7" hidden="1" x14ac:dyDescent="0.25">
      <c r="A1790" s="14" t="s">
        <v>1285</v>
      </c>
      <c r="B1790" s="14" t="s">
        <v>111</v>
      </c>
      <c r="C1790" s="14" t="s">
        <v>222</v>
      </c>
      <c r="D1790" s="15">
        <v>1017</v>
      </c>
      <c r="E1790" s="15">
        <v>8305</v>
      </c>
      <c r="F1790" s="16">
        <v>1126.0999999999999</v>
      </c>
      <c r="G1790" s="17">
        <v>13.559302000000001</v>
      </c>
    </row>
    <row r="1791" spans="1:7" hidden="1" x14ac:dyDescent="0.25">
      <c r="A1791" s="14" t="s">
        <v>1754</v>
      </c>
      <c r="B1791" s="14" t="s">
        <v>111</v>
      </c>
      <c r="C1791" s="14" t="s">
        <v>222</v>
      </c>
      <c r="D1791" s="15">
        <v>34570</v>
      </c>
      <c r="E1791" s="15">
        <v>783687</v>
      </c>
      <c r="F1791" s="16">
        <v>79158</v>
      </c>
      <c r="G1791" s="17">
        <v>10.100716</v>
      </c>
    </row>
    <row r="1792" spans="1:7" hidden="1" x14ac:dyDescent="0.25">
      <c r="A1792" s="14" t="s">
        <v>888</v>
      </c>
      <c r="B1792" s="14" t="s">
        <v>111</v>
      </c>
      <c r="C1792" s="14" t="s">
        <v>222</v>
      </c>
      <c r="D1792" s="15">
        <v>126</v>
      </c>
      <c r="E1792" s="15">
        <v>1706</v>
      </c>
      <c r="F1792" s="16">
        <v>208</v>
      </c>
      <c r="G1792" s="17">
        <v>12.192263000000001</v>
      </c>
    </row>
    <row r="1793" spans="1:7" hidden="1" x14ac:dyDescent="0.25">
      <c r="A1793" s="14" t="s">
        <v>1755</v>
      </c>
      <c r="B1793" s="14" t="s">
        <v>111</v>
      </c>
      <c r="C1793" s="14" t="s">
        <v>222</v>
      </c>
      <c r="D1793" s="15">
        <v>30500</v>
      </c>
      <c r="E1793" s="15">
        <v>771558</v>
      </c>
      <c r="F1793" s="16">
        <v>70594</v>
      </c>
      <c r="G1793" s="17">
        <v>9.1495390000000008</v>
      </c>
    </row>
    <row r="1794" spans="1:7" hidden="1" x14ac:dyDescent="0.25">
      <c r="A1794" s="14" t="s">
        <v>1756</v>
      </c>
      <c r="B1794" s="14" t="s">
        <v>111</v>
      </c>
      <c r="C1794" s="14" t="s">
        <v>224</v>
      </c>
      <c r="D1794" s="15">
        <v>78102</v>
      </c>
      <c r="E1794" s="15">
        <v>1815148</v>
      </c>
      <c r="F1794" s="16">
        <v>191854</v>
      </c>
      <c r="G1794" s="17">
        <v>10.569606</v>
      </c>
    </row>
    <row r="1795" spans="1:7" hidden="1" x14ac:dyDescent="0.25">
      <c r="A1795" s="14" t="s">
        <v>894</v>
      </c>
      <c r="B1795" s="14" t="s">
        <v>111</v>
      </c>
      <c r="C1795" s="14" t="s">
        <v>219</v>
      </c>
      <c r="D1795" s="15">
        <v>4</v>
      </c>
      <c r="E1795" s="15">
        <v>78</v>
      </c>
      <c r="F1795" s="16">
        <v>5.7</v>
      </c>
      <c r="G1795" s="17">
        <v>7.3076923000000003</v>
      </c>
    </row>
    <row r="1796" spans="1:7" hidden="1" x14ac:dyDescent="0.25">
      <c r="A1796" s="14" t="s">
        <v>1757</v>
      </c>
      <c r="B1796" s="14" t="s">
        <v>111</v>
      </c>
      <c r="C1796" s="14" t="s">
        <v>219</v>
      </c>
      <c r="D1796" s="15">
        <v>47840</v>
      </c>
      <c r="E1796" s="15">
        <v>1971080</v>
      </c>
      <c r="F1796" s="16">
        <v>156105.4</v>
      </c>
      <c r="G1796" s="17">
        <v>7.9197901999999996</v>
      </c>
    </row>
    <row r="1797" spans="1:7" hidden="1" x14ac:dyDescent="0.25">
      <c r="A1797" s="14" t="s">
        <v>1758</v>
      </c>
      <c r="B1797" s="14" t="s">
        <v>111</v>
      </c>
      <c r="C1797" s="14" t="s">
        <v>224</v>
      </c>
      <c r="D1797" s="15">
        <v>201857</v>
      </c>
      <c r="E1797" s="15">
        <v>5220775</v>
      </c>
      <c r="F1797" s="16">
        <v>522324</v>
      </c>
      <c r="G1797" s="17">
        <v>10.004721999999999</v>
      </c>
    </row>
    <row r="1798" spans="1:7" hidden="1" x14ac:dyDescent="0.25">
      <c r="A1798" s="14" t="s">
        <v>1759</v>
      </c>
      <c r="B1798" s="14" t="s">
        <v>111</v>
      </c>
      <c r="C1798" s="14" t="s">
        <v>224</v>
      </c>
      <c r="D1798" s="15">
        <v>11945</v>
      </c>
      <c r="E1798" s="15">
        <v>609482</v>
      </c>
      <c r="F1798" s="16">
        <v>48563</v>
      </c>
      <c r="G1798" s="17">
        <v>7.9679137000000004</v>
      </c>
    </row>
    <row r="1799" spans="1:7" hidden="1" x14ac:dyDescent="0.25">
      <c r="A1799" s="14" t="s">
        <v>1760</v>
      </c>
      <c r="B1799" s="14" t="s">
        <v>111</v>
      </c>
      <c r="C1799" s="14" t="s">
        <v>224</v>
      </c>
      <c r="D1799" s="15">
        <v>21313</v>
      </c>
      <c r="E1799" s="15">
        <v>762371</v>
      </c>
      <c r="F1799" s="16">
        <v>65578</v>
      </c>
      <c r="G1799" s="17">
        <v>8.6018486999999997</v>
      </c>
    </row>
    <row r="1800" spans="1:7" hidden="1" x14ac:dyDescent="0.25">
      <c r="A1800" s="14" t="s">
        <v>1761</v>
      </c>
      <c r="B1800" s="14" t="s">
        <v>111</v>
      </c>
      <c r="C1800" s="14" t="s">
        <v>224</v>
      </c>
      <c r="D1800" s="15">
        <v>8006</v>
      </c>
      <c r="E1800" s="15">
        <v>191330</v>
      </c>
      <c r="F1800" s="16">
        <v>19839</v>
      </c>
      <c r="G1800" s="17">
        <v>10.368995999999999</v>
      </c>
    </row>
    <row r="1801" spans="1:7" hidden="1" x14ac:dyDescent="0.25">
      <c r="A1801" s="14" t="s">
        <v>1762</v>
      </c>
      <c r="B1801" s="14" t="s">
        <v>111</v>
      </c>
      <c r="C1801" s="14" t="s">
        <v>222</v>
      </c>
      <c r="D1801" s="15">
        <v>34140</v>
      </c>
      <c r="E1801" s="15">
        <v>1158831</v>
      </c>
      <c r="F1801" s="16">
        <v>98147</v>
      </c>
      <c r="G1801" s="17">
        <v>8.4694835000000008</v>
      </c>
    </row>
    <row r="1802" spans="1:7" hidden="1" x14ac:dyDescent="0.25">
      <c r="A1802" s="14" t="s">
        <v>1763</v>
      </c>
      <c r="B1802" s="14" t="s">
        <v>111</v>
      </c>
      <c r="C1802" s="14" t="s">
        <v>222</v>
      </c>
      <c r="D1802" s="15">
        <v>219234</v>
      </c>
      <c r="E1802" s="15">
        <v>5759065</v>
      </c>
      <c r="F1802" s="16">
        <v>559146</v>
      </c>
      <c r="G1802" s="17">
        <v>9.7089718999999999</v>
      </c>
    </row>
    <row r="1803" spans="1:7" hidden="1" x14ac:dyDescent="0.25">
      <c r="A1803" s="14" t="s">
        <v>1291</v>
      </c>
      <c r="B1803" s="14" t="s">
        <v>111</v>
      </c>
      <c r="C1803" s="14" t="s">
        <v>222</v>
      </c>
      <c r="D1803" s="15">
        <v>15241</v>
      </c>
      <c r="E1803" s="15">
        <v>353857</v>
      </c>
      <c r="F1803" s="16">
        <v>29339</v>
      </c>
      <c r="G1803" s="17">
        <v>8.2912023999999995</v>
      </c>
    </row>
    <row r="1804" spans="1:7" hidden="1" x14ac:dyDescent="0.25">
      <c r="A1804" s="14" t="s">
        <v>1764</v>
      </c>
      <c r="B1804" s="14" t="s">
        <v>111</v>
      </c>
      <c r="C1804" s="14" t="s">
        <v>224</v>
      </c>
      <c r="D1804" s="15">
        <v>394705</v>
      </c>
      <c r="E1804" s="15">
        <v>11598865</v>
      </c>
      <c r="F1804" s="16">
        <v>1221275</v>
      </c>
      <c r="G1804" s="17">
        <v>10.529263</v>
      </c>
    </row>
    <row r="1805" spans="1:7" hidden="1" x14ac:dyDescent="0.25">
      <c r="A1805" s="14" t="s">
        <v>1765</v>
      </c>
      <c r="B1805" s="14" t="s">
        <v>111</v>
      </c>
      <c r="C1805" s="14" t="s">
        <v>222</v>
      </c>
      <c r="D1805" s="15">
        <v>20624</v>
      </c>
      <c r="E1805" s="15">
        <v>350016</v>
      </c>
      <c r="F1805" s="16">
        <v>41791</v>
      </c>
      <c r="G1805" s="17">
        <v>11.93974</v>
      </c>
    </row>
    <row r="1806" spans="1:7" hidden="1" x14ac:dyDescent="0.25">
      <c r="A1806" s="14" t="s">
        <v>1766</v>
      </c>
      <c r="B1806" s="14" t="s">
        <v>111</v>
      </c>
      <c r="C1806" s="14" t="s">
        <v>222</v>
      </c>
      <c r="D1806" s="15">
        <v>17044</v>
      </c>
      <c r="E1806" s="15">
        <v>291927</v>
      </c>
      <c r="F1806" s="16">
        <v>34689</v>
      </c>
      <c r="G1806" s="17">
        <v>11.882764999999999</v>
      </c>
    </row>
    <row r="1807" spans="1:7" hidden="1" x14ac:dyDescent="0.25">
      <c r="A1807" s="14" t="s">
        <v>1767</v>
      </c>
      <c r="B1807" s="14" t="s">
        <v>111</v>
      </c>
      <c r="C1807" s="14" t="s">
        <v>222</v>
      </c>
      <c r="D1807" s="15">
        <v>23613</v>
      </c>
      <c r="E1807" s="15">
        <v>391646</v>
      </c>
      <c r="F1807" s="16">
        <v>41977</v>
      </c>
      <c r="G1807" s="17">
        <v>10.718097</v>
      </c>
    </row>
    <row r="1808" spans="1:7" hidden="1" x14ac:dyDescent="0.25">
      <c r="A1808" s="14" t="s">
        <v>1768</v>
      </c>
      <c r="B1808" s="14" t="s">
        <v>111</v>
      </c>
      <c r="C1808" s="14" t="s">
        <v>222</v>
      </c>
      <c r="D1808" s="15">
        <v>35319</v>
      </c>
      <c r="E1808" s="15">
        <v>772480</v>
      </c>
      <c r="F1808" s="16">
        <v>82658</v>
      </c>
      <c r="G1808" s="17">
        <v>10.700341999999999</v>
      </c>
    </row>
    <row r="1809" spans="1:7" hidden="1" x14ac:dyDescent="0.25">
      <c r="A1809" s="14" t="s">
        <v>1769</v>
      </c>
      <c r="B1809" s="14" t="s">
        <v>111</v>
      </c>
      <c r="C1809" s="14" t="s">
        <v>224</v>
      </c>
      <c r="D1809" s="15">
        <v>54128</v>
      </c>
      <c r="E1809" s="15">
        <v>1387119</v>
      </c>
      <c r="F1809" s="16">
        <v>142161</v>
      </c>
      <c r="G1809" s="17">
        <v>10.248652</v>
      </c>
    </row>
    <row r="1810" spans="1:7" hidden="1" x14ac:dyDescent="0.25">
      <c r="A1810" s="14" t="s">
        <v>904</v>
      </c>
      <c r="B1810" s="14" t="s">
        <v>111</v>
      </c>
      <c r="C1810" s="14" t="s">
        <v>222</v>
      </c>
      <c r="D1810" s="15">
        <v>190</v>
      </c>
      <c r="E1810" s="15">
        <v>2564</v>
      </c>
      <c r="F1810" s="16">
        <v>294.8</v>
      </c>
      <c r="G1810" s="17">
        <v>11.49766</v>
      </c>
    </row>
    <row r="1811" spans="1:7" hidden="1" x14ac:dyDescent="0.25">
      <c r="A1811" s="14" t="s">
        <v>1770</v>
      </c>
      <c r="B1811" s="14" t="s">
        <v>111</v>
      </c>
      <c r="C1811" s="14" t="s">
        <v>222</v>
      </c>
      <c r="D1811" s="15">
        <v>49995</v>
      </c>
      <c r="E1811" s="15">
        <v>896884</v>
      </c>
      <c r="F1811" s="16">
        <v>103161</v>
      </c>
      <c r="G1811" s="17">
        <v>11.502155999999999</v>
      </c>
    </row>
    <row r="1812" spans="1:7" hidden="1" x14ac:dyDescent="0.25">
      <c r="A1812" s="14" t="s">
        <v>291</v>
      </c>
      <c r="B1812" s="14" t="s">
        <v>111</v>
      </c>
      <c r="C1812" s="14" t="s">
        <v>292</v>
      </c>
      <c r="D1812" s="15">
        <v>24</v>
      </c>
      <c r="E1812" s="15">
        <v>6803554</v>
      </c>
      <c r="F1812" s="16">
        <v>300104</v>
      </c>
      <c r="G1812" s="17">
        <v>4.4109886999999999</v>
      </c>
    </row>
    <row r="1813" spans="1:7" hidden="1" x14ac:dyDescent="0.25">
      <c r="A1813" s="14" t="s">
        <v>1771</v>
      </c>
      <c r="B1813" s="14" t="s">
        <v>111</v>
      </c>
      <c r="C1813" s="14" t="s">
        <v>222</v>
      </c>
      <c r="D1813" s="15">
        <v>19503</v>
      </c>
      <c r="E1813" s="15">
        <v>370341</v>
      </c>
      <c r="F1813" s="16">
        <v>42644</v>
      </c>
      <c r="G1813" s="17">
        <v>11.514792999999999</v>
      </c>
    </row>
    <row r="1814" spans="1:7" hidden="1" x14ac:dyDescent="0.25">
      <c r="A1814" s="14" t="s">
        <v>1772</v>
      </c>
      <c r="B1814" s="14" t="s">
        <v>111</v>
      </c>
      <c r="C1814" s="14" t="s">
        <v>224</v>
      </c>
      <c r="D1814" s="15">
        <v>8940</v>
      </c>
      <c r="E1814" s="15">
        <v>208634</v>
      </c>
      <c r="F1814" s="16">
        <v>20470</v>
      </c>
      <c r="G1814" s="17">
        <v>9.8114401000000004</v>
      </c>
    </row>
    <row r="1815" spans="1:7" hidden="1" x14ac:dyDescent="0.25">
      <c r="A1815" s="14" t="s">
        <v>583</v>
      </c>
      <c r="B1815" s="14" t="s">
        <v>111</v>
      </c>
      <c r="C1815" s="14" t="s">
        <v>222</v>
      </c>
      <c r="D1815" s="15">
        <v>27236</v>
      </c>
      <c r="E1815" s="15">
        <v>518113</v>
      </c>
      <c r="F1815" s="16">
        <v>56621</v>
      </c>
      <c r="G1815" s="17">
        <v>10.928311000000001</v>
      </c>
    </row>
    <row r="1816" spans="1:7" hidden="1" x14ac:dyDescent="0.25">
      <c r="A1816" s="14" t="s">
        <v>584</v>
      </c>
      <c r="B1816" s="14" t="s">
        <v>111</v>
      </c>
      <c r="C1816" s="14" t="s">
        <v>222</v>
      </c>
      <c r="D1816" s="15">
        <v>3188</v>
      </c>
      <c r="E1816" s="15">
        <v>45591</v>
      </c>
      <c r="F1816" s="16">
        <v>5766</v>
      </c>
      <c r="G1816" s="17">
        <v>12.647233</v>
      </c>
    </row>
    <row r="1817" spans="1:7" hidden="1" x14ac:dyDescent="0.25">
      <c r="A1817" s="14" t="s">
        <v>1773</v>
      </c>
      <c r="B1817" s="14" t="s">
        <v>111</v>
      </c>
      <c r="C1817" s="14" t="s">
        <v>224</v>
      </c>
      <c r="D1817" s="15">
        <v>10771</v>
      </c>
      <c r="E1817" s="15">
        <v>284300</v>
      </c>
      <c r="F1817" s="16">
        <v>27249</v>
      </c>
      <c r="G1817" s="17">
        <v>9.5845936999999992</v>
      </c>
    </row>
    <row r="1818" spans="1:7" hidden="1" x14ac:dyDescent="0.25">
      <c r="A1818" s="14" t="s">
        <v>1774</v>
      </c>
      <c r="B1818" s="14" t="s">
        <v>111</v>
      </c>
      <c r="C1818" s="14" t="s">
        <v>222</v>
      </c>
      <c r="D1818" s="15">
        <v>49594</v>
      </c>
      <c r="E1818" s="15">
        <v>978047</v>
      </c>
      <c r="F1818" s="16">
        <v>104600</v>
      </c>
      <c r="G1818" s="17">
        <v>10.694782999999999</v>
      </c>
    </row>
    <row r="1819" spans="1:7" hidden="1" x14ac:dyDescent="0.25">
      <c r="A1819" s="14" t="s">
        <v>1775</v>
      </c>
      <c r="B1819" s="14" t="s">
        <v>111</v>
      </c>
      <c r="C1819" s="14" t="s">
        <v>222</v>
      </c>
      <c r="D1819" s="15">
        <v>115464</v>
      </c>
      <c r="E1819" s="15">
        <v>2161030</v>
      </c>
      <c r="F1819" s="16">
        <v>226202</v>
      </c>
      <c r="G1819" s="17">
        <v>10.467323</v>
      </c>
    </row>
    <row r="1820" spans="1:7" hidden="1" x14ac:dyDescent="0.25">
      <c r="A1820" s="14" t="s">
        <v>1776</v>
      </c>
      <c r="B1820" s="14" t="s">
        <v>111</v>
      </c>
      <c r="C1820" s="14" t="s">
        <v>224</v>
      </c>
      <c r="D1820" s="15">
        <v>20392</v>
      </c>
      <c r="E1820" s="15">
        <v>435893</v>
      </c>
      <c r="F1820" s="16">
        <v>43930</v>
      </c>
      <c r="G1820" s="17">
        <v>10.078161</v>
      </c>
    </row>
    <row r="1821" spans="1:7" hidden="1" x14ac:dyDescent="0.25">
      <c r="A1821" s="14" t="s">
        <v>1777</v>
      </c>
      <c r="B1821" s="14" t="s">
        <v>114</v>
      </c>
      <c r="C1821" s="14" t="s">
        <v>1778</v>
      </c>
      <c r="D1821" s="15">
        <v>58382</v>
      </c>
      <c r="E1821" s="15">
        <v>921284</v>
      </c>
      <c r="F1821" s="16">
        <v>85456</v>
      </c>
      <c r="G1821" s="17">
        <v>9.2757498999999992</v>
      </c>
    </row>
    <row r="1822" spans="1:7" hidden="1" x14ac:dyDescent="0.25">
      <c r="A1822" s="14" t="s">
        <v>1779</v>
      </c>
      <c r="B1822" s="14" t="s">
        <v>114</v>
      </c>
      <c r="C1822" s="14" t="s">
        <v>1778</v>
      </c>
      <c r="D1822" s="15">
        <v>11981</v>
      </c>
      <c r="E1822" s="15">
        <v>1113128</v>
      </c>
      <c r="F1822" s="16">
        <v>64119</v>
      </c>
      <c r="G1822" s="17">
        <v>5.7602539999999998</v>
      </c>
    </row>
    <row r="1823" spans="1:7" hidden="1" x14ac:dyDescent="0.25">
      <c r="A1823" s="14" t="s">
        <v>1780</v>
      </c>
      <c r="B1823" s="14" t="s">
        <v>114</v>
      </c>
      <c r="C1823" s="14" t="s">
        <v>1778</v>
      </c>
      <c r="D1823" s="15">
        <v>1</v>
      </c>
      <c r="E1823" s="15">
        <v>67</v>
      </c>
      <c r="F1823" s="16">
        <v>5</v>
      </c>
      <c r="G1823" s="17">
        <v>7.4626865999999996</v>
      </c>
    </row>
    <row r="1824" spans="1:7" hidden="1" x14ac:dyDescent="0.25">
      <c r="A1824" s="14" t="s">
        <v>1781</v>
      </c>
      <c r="B1824" s="14" t="s">
        <v>114</v>
      </c>
      <c r="C1824" s="14" t="s">
        <v>1778</v>
      </c>
      <c r="D1824" s="15">
        <v>9987</v>
      </c>
      <c r="E1824" s="15">
        <v>155917</v>
      </c>
      <c r="F1824" s="16">
        <v>16388</v>
      </c>
      <c r="G1824" s="17">
        <v>10.510719999999999</v>
      </c>
    </row>
    <row r="1825" spans="1:7" hidden="1" x14ac:dyDescent="0.25">
      <c r="A1825" s="14" t="s">
        <v>1782</v>
      </c>
      <c r="B1825" s="14" t="s">
        <v>114</v>
      </c>
      <c r="C1825" s="14" t="s">
        <v>1778</v>
      </c>
      <c r="D1825" s="15">
        <v>2822</v>
      </c>
      <c r="E1825" s="15">
        <v>178348</v>
      </c>
      <c r="F1825" s="16">
        <v>14665</v>
      </c>
      <c r="G1825" s="17">
        <v>8.2226882000000003</v>
      </c>
    </row>
    <row r="1826" spans="1:7" hidden="1" x14ac:dyDescent="0.25">
      <c r="A1826" s="14" t="s">
        <v>1783</v>
      </c>
      <c r="B1826" s="14" t="s">
        <v>114</v>
      </c>
      <c r="C1826" s="14" t="s">
        <v>1778</v>
      </c>
      <c r="D1826" s="15">
        <v>6738</v>
      </c>
      <c r="E1826" s="15">
        <v>200790</v>
      </c>
      <c r="F1826" s="16">
        <v>10867.4</v>
      </c>
      <c r="G1826" s="17">
        <v>5.4123213000000003</v>
      </c>
    </row>
    <row r="1827" spans="1:7" hidden="1" x14ac:dyDescent="0.25">
      <c r="A1827" s="14" t="s">
        <v>1784</v>
      </c>
      <c r="B1827" s="14" t="s">
        <v>114</v>
      </c>
      <c r="C1827" s="14" t="s">
        <v>1778</v>
      </c>
      <c r="D1827" s="15">
        <v>448855</v>
      </c>
      <c r="E1827" s="15">
        <v>6275633</v>
      </c>
      <c r="F1827" s="16">
        <v>527126.69999999995</v>
      </c>
      <c r="G1827" s="17">
        <v>8.3995782000000005</v>
      </c>
    </row>
    <row r="1828" spans="1:7" hidden="1" x14ac:dyDescent="0.25">
      <c r="A1828" s="14" t="s">
        <v>1785</v>
      </c>
      <c r="B1828" s="14" t="s">
        <v>114</v>
      </c>
      <c r="C1828" s="14" t="s">
        <v>1778</v>
      </c>
      <c r="D1828" s="15">
        <v>15724</v>
      </c>
      <c r="E1828" s="15">
        <v>865758</v>
      </c>
      <c r="F1828" s="16">
        <v>76968</v>
      </c>
      <c r="G1828" s="17">
        <v>8.8902441999999997</v>
      </c>
    </row>
    <row r="1829" spans="1:7" hidden="1" x14ac:dyDescent="0.25">
      <c r="A1829" s="14" t="s">
        <v>1786</v>
      </c>
      <c r="B1829" s="14" t="s">
        <v>114</v>
      </c>
      <c r="C1829" s="14" t="s">
        <v>1778</v>
      </c>
      <c r="D1829" s="15">
        <v>7761</v>
      </c>
      <c r="E1829" s="15">
        <v>188199</v>
      </c>
      <c r="F1829" s="16">
        <v>15560.4</v>
      </c>
      <c r="G1829" s="17">
        <v>8.2680567000000007</v>
      </c>
    </row>
    <row r="1830" spans="1:7" hidden="1" x14ac:dyDescent="0.25">
      <c r="A1830" s="14" t="s">
        <v>1787</v>
      </c>
      <c r="B1830" s="14" t="s">
        <v>114</v>
      </c>
      <c r="C1830" s="14" t="s">
        <v>1778</v>
      </c>
      <c r="D1830" s="15">
        <v>1</v>
      </c>
      <c r="E1830" s="15">
        <v>142131</v>
      </c>
      <c r="F1830" s="16">
        <v>4701</v>
      </c>
      <c r="G1830" s="17">
        <v>3.3075120999999998</v>
      </c>
    </row>
    <row r="1831" spans="1:7" hidden="1" x14ac:dyDescent="0.25">
      <c r="A1831" s="14" t="s">
        <v>1788</v>
      </c>
      <c r="B1831" s="14" t="s">
        <v>114</v>
      </c>
      <c r="C1831" s="14" t="s">
        <v>1778</v>
      </c>
      <c r="D1831" s="15">
        <v>128275</v>
      </c>
      <c r="E1831" s="15">
        <v>2123178</v>
      </c>
      <c r="F1831" s="16">
        <v>205024</v>
      </c>
      <c r="G1831" s="17">
        <v>9.6564677999999997</v>
      </c>
    </row>
    <row r="1832" spans="1:7" hidden="1" x14ac:dyDescent="0.25">
      <c r="A1832" s="14" t="s">
        <v>1789</v>
      </c>
      <c r="B1832" s="14" t="s">
        <v>114</v>
      </c>
      <c r="C1832" s="14" t="s">
        <v>224</v>
      </c>
      <c r="D1832" s="15">
        <v>475744</v>
      </c>
      <c r="E1832" s="15">
        <v>12905561</v>
      </c>
      <c r="F1832" s="16">
        <v>1179480</v>
      </c>
      <c r="G1832" s="17">
        <v>9.1393160000000009</v>
      </c>
    </row>
    <row r="1833" spans="1:7" hidden="1" x14ac:dyDescent="0.25">
      <c r="A1833" s="14" t="s">
        <v>1790</v>
      </c>
      <c r="B1833" s="14" t="s">
        <v>114</v>
      </c>
      <c r="C1833" s="14" t="s">
        <v>1778</v>
      </c>
      <c r="D1833" s="15">
        <v>4519</v>
      </c>
      <c r="E1833" s="15">
        <v>87284</v>
      </c>
      <c r="F1833" s="16">
        <v>5392.6</v>
      </c>
      <c r="G1833" s="17">
        <v>6.1782228000000003</v>
      </c>
    </row>
    <row r="1834" spans="1:7" hidden="1" x14ac:dyDescent="0.25">
      <c r="A1834" s="14" t="s">
        <v>1791</v>
      </c>
      <c r="B1834" s="14" t="s">
        <v>114</v>
      </c>
      <c r="C1834" s="14" t="s">
        <v>1778</v>
      </c>
      <c r="D1834" s="15">
        <v>2</v>
      </c>
      <c r="E1834" s="15">
        <v>42396</v>
      </c>
      <c r="F1834" s="16">
        <v>3432</v>
      </c>
      <c r="G1834" s="17">
        <v>8.0951032999999999</v>
      </c>
    </row>
    <row r="1835" spans="1:7" hidden="1" x14ac:dyDescent="0.25">
      <c r="A1835" s="14" t="s">
        <v>1792</v>
      </c>
      <c r="B1835" s="14" t="s">
        <v>114</v>
      </c>
      <c r="C1835" s="14" t="s">
        <v>222</v>
      </c>
      <c r="D1835" s="15">
        <v>8924</v>
      </c>
      <c r="E1835" s="15">
        <v>245155</v>
      </c>
      <c r="F1835" s="16">
        <v>25730.3</v>
      </c>
      <c r="G1835" s="17">
        <v>10.495523</v>
      </c>
    </row>
    <row r="1836" spans="1:7" hidden="1" x14ac:dyDescent="0.25">
      <c r="A1836" s="14" t="s">
        <v>1793</v>
      </c>
      <c r="B1836" s="14" t="s">
        <v>114</v>
      </c>
      <c r="C1836" s="14" t="s">
        <v>222</v>
      </c>
      <c r="D1836" s="15">
        <v>35452</v>
      </c>
      <c r="E1836" s="15">
        <v>581899</v>
      </c>
      <c r="F1836" s="16">
        <v>58533.3</v>
      </c>
      <c r="G1836" s="17">
        <v>10.059013999999999</v>
      </c>
    </row>
    <row r="1837" spans="1:7" hidden="1" x14ac:dyDescent="0.25">
      <c r="A1837" s="14" t="s">
        <v>1794</v>
      </c>
      <c r="B1837" s="14" t="s">
        <v>114</v>
      </c>
      <c r="C1837" s="14" t="s">
        <v>222</v>
      </c>
      <c r="D1837" s="15">
        <v>11777</v>
      </c>
      <c r="E1837" s="15">
        <v>189532</v>
      </c>
      <c r="F1837" s="16">
        <v>20189.7</v>
      </c>
      <c r="G1837" s="17">
        <v>10.652396</v>
      </c>
    </row>
    <row r="1838" spans="1:7" hidden="1" x14ac:dyDescent="0.25">
      <c r="A1838" s="14" t="s">
        <v>1795</v>
      </c>
      <c r="B1838" s="14" t="s">
        <v>114</v>
      </c>
      <c r="C1838" s="14" t="s">
        <v>222</v>
      </c>
      <c r="D1838" s="15">
        <v>12863</v>
      </c>
      <c r="E1838" s="15">
        <v>237411</v>
      </c>
      <c r="F1838" s="16">
        <v>26798</v>
      </c>
      <c r="G1838" s="17">
        <v>11.287597999999999</v>
      </c>
    </row>
    <row r="1839" spans="1:7" hidden="1" x14ac:dyDescent="0.25">
      <c r="A1839" s="14" t="s">
        <v>1796</v>
      </c>
      <c r="B1839" s="14" t="s">
        <v>114</v>
      </c>
      <c r="C1839" s="14" t="s">
        <v>222</v>
      </c>
      <c r="D1839" s="15">
        <v>93672</v>
      </c>
      <c r="E1839" s="15">
        <v>2023673</v>
      </c>
      <c r="F1839" s="16">
        <v>203325</v>
      </c>
      <c r="G1839" s="17">
        <v>10.047325000000001</v>
      </c>
    </row>
    <row r="1840" spans="1:7" hidden="1" x14ac:dyDescent="0.25">
      <c r="A1840" s="14" t="s">
        <v>1797</v>
      </c>
      <c r="B1840" s="14" t="s">
        <v>114</v>
      </c>
      <c r="C1840" s="14" t="s">
        <v>1778</v>
      </c>
      <c r="D1840" s="15">
        <v>75398</v>
      </c>
      <c r="E1840" s="15">
        <v>1079569</v>
      </c>
      <c r="F1840" s="16">
        <v>105831.2</v>
      </c>
      <c r="G1840" s="17">
        <v>9.8030972999999992</v>
      </c>
    </row>
    <row r="1841" spans="1:7" hidden="1" x14ac:dyDescent="0.25">
      <c r="A1841" s="14" t="s">
        <v>1798</v>
      </c>
      <c r="B1841" s="14" t="s">
        <v>114</v>
      </c>
      <c r="C1841" s="14" t="s">
        <v>222</v>
      </c>
      <c r="D1841" s="15">
        <v>37349</v>
      </c>
      <c r="E1841" s="15">
        <v>581164</v>
      </c>
      <c r="F1841" s="16">
        <v>71272.399999999994</v>
      </c>
      <c r="G1841" s="17">
        <v>12.263733</v>
      </c>
    </row>
    <row r="1842" spans="1:7" hidden="1" x14ac:dyDescent="0.25">
      <c r="A1842" s="14" t="s">
        <v>1799</v>
      </c>
      <c r="B1842" s="14" t="s">
        <v>114</v>
      </c>
      <c r="C1842" s="14" t="s">
        <v>1778</v>
      </c>
      <c r="D1842" s="15">
        <v>8524</v>
      </c>
      <c r="E1842" s="15">
        <v>170564</v>
      </c>
      <c r="F1842" s="16">
        <v>13517</v>
      </c>
      <c r="G1842" s="17">
        <v>7.9248845000000001</v>
      </c>
    </row>
    <row r="1843" spans="1:7" hidden="1" x14ac:dyDescent="0.25">
      <c r="A1843" s="14" t="s">
        <v>1800</v>
      </c>
      <c r="B1843" s="14" t="s">
        <v>114</v>
      </c>
      <c r="C1843" s="14" t="s">
        <v>1778</v>
      </c>
      <c r="D1843" s="15">
        <v>22863</v>
      </c>
      <c r="E1843" s="15">
        <v>847545</v>
      </c>
      <c r="F1843" s="16">
        <v>77813.899999999994</v>
      </c>
      <c r="G1843" s="17">
        <v>9.1810936000000005</v>
      </c>
    </row>
    <row r="1844" spans="1:7" hidden="1" x14ac:dyDescent="0.25">
      <c r="A1844" s="14" t="s">
        <v>1801</v>
      </c>
      <c r="B1844" s="14" t="s">
        <v>114</v>
      </c>
      <c r="C1844" s="14" t="s">
        <v>1778</v>
      </c>
      <c r="D1844" s="15">
        <v>8927</v>
      </c>
      <c r="E1844" s="15">
        <v>102705</v>
      </c>
      <c r="F1844" s="16">
        <v>7508</v>
      </c>
      <c r="G1844" s="17">
        <v>7.3102574999999996</v>
      </c>
    </row>
    <row r="1845" spans="1:7" hidden="1" x14ac:dyDescent="0.25">
      <c r="A1845" s="14" t="s">
        <v>1802</v>
      </c>
      <c r="B1845" s="14" t="s">
        <v>114</v>
      </c>
      <c r="C1845" s="14" t="s">
        <v>224</v>
      </c>
      <c r="D1845" s="15">
        <v>48758</v>
      </c>
      <c r="E1845" s="15">
        <v>1271903</v>
      </c>
      <c r="F1845" s="16">
        <v>121431</v>
      </c>
      <c r="G1845" s="17">
        <v>9.5471903000000005</v>
      </c>
    </row>
    <row r="1846" spans="1:7" hidden="1" x14ac:dyDescent="0.25">
      <c r="A1846" s="14" t="s">
        <v>1803</v>
      </c>
      <c r="B1846" s="14" t="s">
        <v>114</v>
      </c>
      <c r="C1846" s="14" t="s">
        <v>1778</v>
      </c>
      <c r="D1846" s="15">
        <v>118</v>
      </c>
      <c r="E1846" s="15">
        <v>6836535</v>
      </c>
      <c r="F1846" s="16">
        <v>386587.4</v>
      </c>
      <c r="G1846" s="17">
        <v>5.6547270999999997</v>
      </c>
    </row>
    <row r="1847" spans="1:7" hidden="1" x14ac:dyDescent="0.25">
      <c r="A1847" s="14" t="s">
        <v>1804</v>
      </c>
      <c r="B1847" s="14" t="s">
        <v>114</v>
      </c>
      <c r="C1847" s="14" t="s">
        <v>1778</v>
      </c>
      <c r="D1847" s="15">
        <v>1</v>
      </c>
      <c r="E1847" s="15">
        <v>211609</v>
      </c>
      <c r="F1847" s="16">
        <v>7249.9</v>
      </c>
      <c r="G1847" s="17">
        <v>3.4260830000000002</v>
      </c>
    </row>
    <row r="1848" spans="1:7" hidden="1" x14ac:dyDescent="0.25">
      <c r="A1848" s="14" t="s">
        <v>1805</v>
      </c>
      <c r="B1848" s="14" t="s">
        <v>114</v>
      </c>
      <c r="C1848" s="14" t="s">
        <v>222</v>
      </c>
      <c r="D1848" s="15">
        <v>39865</v>
      </c>
      <c r="E1848" s="15">
        <v>532115</v>
      </c>
      <c r="F1848" s="16">
        <v>59861</v>
      </c>
      <c r="G1848" s="17">
        <v>11.249636000000001</v>
      </c>
    </row>
    <row r="1849" spans="1:7" hidden="1" x14ac:dyDescent="0.25">
      <c r="A1849" s="14" t="s">
        <v>1806</v>
      </c>
      <c r="B1849" s="14" t="s">
        <v>114</v>
      </c>
      <c r="C1849" s="14" t="s">
        <v>1778</v>
      </c>
      <c r="D1849" s="15">
        <v>123071</v>
      </c>
      <c r="E1849" s="15">
        <v>6820777</v>
      </c>
      <c r="F1849" s="16">
        <v>536809.9</v>
      </c>
      <c r="G1849" s="17">
        <v>7.8702163000000001</v>
      </c>
    </row>
    <row r="1850" spans="1:7" hidden="1" x14ac:dyDescent="0.25">
      <c r="A1850" s="14" t="s">
        <v>1807</v>
      </c>
      <c r="B1850" s="14" t="s">
        <v>114</v>
      </c>
      <c r="C1850" s="14" t="s">
        <v>222</v>
      </c>
      <c r="D1850" s="15">
        <v>20383</v>
      </c>
      <c r="E1850" s="15">
        <v>335051</v>
      </c>
      <c r="F1850" s="16">
        <v>40225</v>
      </c>
      <c r="G1850" s="17">
        <v>12.005635</v>
      </c>
    </row>
    <row r="1851" spans="1:7" hidden="1" x14ac:dyDescent="0.25">
      <c r="A1851" s="14" t="s">
        <v>1808</v>
      </c>
      <c r="B1851" s="14" t="s">
        <v>114</v>
      </c>
      <c r="C1851" s="14" t="s">
        <v>224</v>
      </c>
      <c r="D1851" s="15">
        <v>5341</v>
      </c>
      <c r="E1851" s="15">
        <v>132474</v>
      </c>
      <c r="F1851" s="16">
        <v>15678</v>
      </c>
      <c r="G1851" s="17">
        <v>11.834775</v>
      </c>
    </row>
    <row r="1852" spans="1:7" hidden="1" x14ac:dyDescent="0.25">
      <c r="A1852" s="14" t="s">
        <v>1809</v>
      </c>
      <c r="B1852" s="14" t="s">
        <v>114</v>
      </c>
      <c r="C1852" s="14" t="s">
        <v>224</v>
      </c>
      <c r="D1852" s="15">
        <v>7111</v>
      </c>
      <c r="E1852" s="15">
        <v>270776</v>
      </c>
      <c r="F1852" s="16">
        <v>21690.7</v>
      </c>
      <c r="G1852" s="17">
        <v>8.0105696000000002</v>
      </c>
    </row>
    <row r="1853" spans="1:7" hidden="1" x14ac:dyDescent="0.25">
      <c r="A1853" s="14" t="s">
        <v>1810</v>
      </c>
      <c r="B1853" s="14" t="s">
        <v>114</v>
      </c>
      <c r="C1853" s="14" t="s">
        <v>224</v>
      </c>
      <c r="D1853" s="15">
        <v>55497</v>
      </c>
      <c r="E1853" s="15">
        <v>1400442</v>
      </c>
      <c r="F1853" s="16">
        <v>133945</v>
      </c>
      <c r="G1853" s="17">
        <v>9.5644804000000008</v>
      </c>
    </row>
    <row r="1854" spans="1:7" hidden="1" x14ac:dyDescent="0.25">
      <c r="A1854" s="14" t="s">
        <v>1811</v>
      </c>
      <c r="B1854" s="14" t="s">
        <v>114</v>
      </c>
      <c r="C1854" s="14" t="s">
        <v>224</v>
      </c>
      <c r="D1854" s="15">
        <v>41647</v>
      </c>
      <c r="E1854" s="15">
        <v>822771</v>
      </c>
      <c r="F1854" s="16">
        <v>100155</v>
      </c>
      <c r="G1854" s="17">
        <v>12.172889</v>
      </c>
    </row>
    <row r="1855" spans="1:7" hidden="1" x14ac:dyDescent="0.25">
      <c r="A1855" s="14" t="s">
        <v>1812</v>
      </c>
      <c r="B1855" s="14" t="s">
        <v>114</v>
      </c>
      <c r="C1855" s="14" t="s">
        <v>224</v>
      </c>
      <c r="D1855" s="15">
        <v>3598</v>
      </c>
      <c r="E1855" s="15">
        <v>90862</v>
      </c>
      <c r="F1855" s="16">
        <v>8801.2999999999993</v>
      </c>
      <c r="G1855" s="17">
        <v>9.6864475999999993</v>
      </c>
    </row>
    <row r="1856" spans="1:7" hidden="1" x14ac:dyDescent="0.25">
      <c r="A1856" s="14" t="s">
        <v>1813</v>
      </c>
      <c r="B1856" s="14" t="s">
        <v>114</v>
      </c>
      <c r="C1856" s="14" t="s">
        <v>224</v>
      </c>
      <c r="D1856" s="15">
        <v>52812</v>
      </c>
      <c r="E1856" s="15">
        <v>1446082</v>
      </c>
      <c r="F1856" s="16">
        <v>143288.5</v>
      </c>
      <c r="G1856" s="17">
        <v>9.9087396000000005</v>
      </c>
    </row>
    <row r="1857" spans="1:7" hidden="1" x14ac:dyDescent="0.25">
      <c r="A1857" s="14" t="s">
        <v>1814</v>
      </c>
      <c r="B1857" s="14" t="s">
        <v>114</v>
      </c>
      <c r="C1857" s="14" t="s">
        <v>224</v>
      </c>
      <c r="D1857" s="15">
        <v>15712</v>
      </c>
      <c r="E1857" s="15">
        <v>325967</v>
      </c>
      <c r="F1857" s="16">
        <v>38816.1</v>
      </c>
      <c r="G1857" s="17">
        <v>11.907985</v>
      </c>
    </row>
    <row r="1858" spans="1:7" hidden="1" x14ac:dyDescent="0.25">
      <c r="A1858" s="14" t="s">
        <v>1815</v>
      </c>
      <c r="B1858" s="14" t="s">
        <v>114</v>
      </c>
      <c r="C1858" s="14" t="s">
        <v>224</v>
      </c>
      <c r="D1858" s="15">
        <v>5652</v>
      </c>
      <c r="E1858" s="15">
        <v>132085</v>
      </c>
      <c r="F1858" s="16">
        <v>11225</v>
      </c>
      <c r="G1858" s="17">
        <v>8.4983155000000004</v>
      </c>
    </row>
    <row r="1859" spans="1:7" hidden="1" x14ac:dyDescent="0.25">
      <c r="A1859" s="14" t="s">
        <v>1816</v>
      </c>
      <c r="B1859" s="14" t="s">
        <v>114</v>
      </c>
      <c r="C1859" s="14" t="s">
        <v>224</v>
      </c>
      <c r="D1859" s="15">
        <v>69929</v>
      </c>
      <c r="E1859" s="15">
        <v>1887188</v>
      </c>
      <c r="F1859" s="16">
        <v>172300</v>
      </c>
      <c r="G1859" s="17">
        <v>9.1299860000000006</v>
      </c>
    </row>
    <row r="1860" spans="1:7" hidden="1" x14ac:dyDescent="0.25">
      <c r="A1860" s="14" t="s">
        <v>1817</v>
      </c>
      <c r="B1860" s="14" t="s">
        <v>114</v>
      </c>
      <c r="C1860" s="14" t="s">
        <v>224</v>
      </c>
      <c r="D1860" s="15">
        <v>25460</v>
      </c>
      <c r="E1860" s="15">
        <v>621464</v>
      </c>
      <c r="F1860" s="16">
        <v>65001.4</v>
      </c>
      <c r="G1860" s="17">
        <v>10.459398999999999</v>
      </c>
    </row>
    <row r="1861" spans="1:7" hidden="1" x14ac:dyDescent="0.25">
      <c r="A1861" s="14" t="s">
        <v>1818</v>
      </c>
      <c r="B1861" s="14" t="s">
        <v>114</v>
      </c>
      <c r="C1861" s="14" t="s">
        <v>224</v>
      </c>
      <c r="D1861" s="15">
        <v>16434</v>
      </c>
      <c r="E1861" s="15">
        <v>506087</v>
      </c>
      <c r="F1861" s="16">
        <v>48863.5</v>
      </c>
      <c r="G1861" s="17">
        <v>9.6551580999999995</v>
      </c>
    </row>
    <row r="1862" spans="1:7" hidden="1" x14ac:dyDescent="0.25">
      <c r="A1862" s="14" t="s">
        <v>1819</v>
      </c>
      <c r="B1862" s="14" t="s">
        <v>114</v>
      </c>
      <c r="C1862" s="14" t="s">
        <v>224</v>
      </c>
      <c r="D1862" s="15">
        <v>4423</v>
      </c>
      <c r="E1862" s="15">
        <v>90220</v>
      </c>
      <c r="F1862" s="16">
        <v>11892</v>
      </c>
      <c r="G1862" s="17">
        <v>13.181113</v>
      </c>
    </row>
    <row r="1863" spans="1:7" hidden="1" x14ac:dyDescent="0.25">
      <c r="A1863" s="14" t="s">
        <v>1820</v>
      </c>
      <c r="B1863" s="14" t="s">
        <v>114</v>
      </c>
      <c r="C1863" s="14" t="s">
        <v>224</v>
      </c>
      <c r="D1863" s="15">
        <v>4308</v>
      </c>
      <c r="E1863" s="15">
        <v>101410</v>
      </c>
      <c r="F1863" s="16">
        <v>10664</v>
      </c>
      <c r="G1863" s="17">
        <v>10.515727999999999</v>
      </c>
    </row>
    <row r="1864" spans="1:7" hidden="1" x14ac:dyDescent="0.25">
      <c r="A1864" s="14" t="s">
        <v>1821</v>
      </c>
      <c r="B1864" s="14" t="s">
        <v>114</v>
      </c>
      <c r="C1864" s="14" t="s">
        <v>224</v>
      </c>
      <c r="D1864" s="15">
        <v>3663</v>
      </c>
      <c r="E1864" s="15">
        <v>170447</v>
      </c>
      <c r="F1864" s="16">
        <v>15739.8</v>
      </c>
      <c r="G1864" s="17">
        <v>9.2344247999999993</v>
      </c>
    </row>
    <row r="1865" spans="1:7" hidden="1" x14ac:dyDescent="0.25">
      <c r="A1865" s="14" t="s">
        <v>1822</v>
      </c>
      <c r="B1865" s="14" t="s">
        <v>114</v>
      </c>
      <c r="C1865" s="14" t="s">
        <v>224</v>
      </c>
      <c r="D1865" s="15">
        <v>5383</v>
      </c>
      <c r="E1865" s="15">
        <v>103836</v>
      </c>
      <c r="F1865" s="16">
        <v>10726.2</v>
      </c>
      <c r="G1865" s="17">
        <v>10.329943</v>
      </c>
    </row>
    <row r="1866" spans="1:7" hidden="1" x14ac:dyDescent="0.25">
      <c r="A1866" s="14" t="s">
        <v>1823</v>
      </c>
      <c r="B1866" s="14" t="s">
        <v>114</v>
      </c>
      <c r="C1866" s="14" t="s">
        <v>224</v>
      </c>
      <c r="D1866" s="15">
        <v>105106</v>
      </c>
      <c r="E1866" s="15">
        <v>2503027</v>
      </c>
      <c r="F1866" s="16">
        <v>242308.7</v>
      </c>
      <c r="G1866" s="17">
        <v>9.6806266999999995</v>
      </c>
    </row>
    <row r="1867" spans="1:7" hidden="1" x14ac:dyDescent="0.25">
      <c r="A1867" s="14" t="s">
        <v>1824</v>
      </c>
      <c r="B1867" s="14" t="s">
        <v>114</v>
      </c>
      <c r="C1867" s="14" t="s">
        <v>224</v>
      </c>
      <c r="D1867" s="15">
        <v>40035</v>
      </c>
      <c r="E1867" s="15">
        <v>1543101</v>
      </c>
      <c r="F1867" s="16">
        <v>101661.9</v>
      </c>
      <c r="G1867" s="17">
        <v>6.5881559000000003</v>
      </c>
    </row>
    <row r="1868" spans="1:7" hidden="1" x14ac:dyDescent="0.25">
      <c r="A1868" s="14" t="s">
        <v>1825</v>
      </c>
      <c r="B1868" s="14" t="s">
        <v>114</v>
      </c>
      <c r="C1868" s="14" t="s">
        <v>224</v>
      </c>
      <c r="D1868" s="15">
        <v>811116</v>
      </c>
      <c r="E1868" s="15">
        <v>21678730</v>
      </c>
      <c r="F1868" s="16">
        <v>2152328</v>
      </c>
      <c r="G1868" s="17">
        <v>9.9282938000000005</v>
      </c>
    </row>
    <row r="1869" spans="1:7" hidden="1" x14ac:dyDescent="0.25">
      <c r="A1869" s="14" t="s">
        <v>1826</v>
      </c>
      <c r="B1869" s="14" t="s">
        <v>114</v>
      </c>
      <c r="C1869" s="14" t="s">
        <v>224</v>
      </c>
      <c r="D1869" s="15">
        <v>24118</v>
      </c>
      <c r="E1869" s="15">
        <v>609867</v>
      </c>
      <c r="F1869" s="16">
        <v>65404</v>
      </c>
      <c r="G1869" s="17">
        <v>10.724304999999999</v>
      </c>
    </row>
    <row r="1870" spans="1:7" hidden="1" x14ac:dyDescent="0.25">
      <c r="A1870" s="14" t="s">
        <v>1827</v>
      </c>
      <c r="B1870" s="14" t="s">
        <v>114</v>
      </c>
      <c r="C1870" s="14" t="s">
        <v>224</v>
      </c>
      <c r="D1870" s="15">
        <v>8549</v>
      </c>
      <c r="E1870" s="15">
        <v>315279</v>
      </c>
      <c r="F1870" s="16">
        <v>29862</v>
      </c>
      <c r="G1870" s="17">
        <v>9.4716108999999999</v>
      </c>
    </row>
    <row r="1871" spans="1:7" hidden="1" x14ac:dyDescent="0.25">
      <c r="A1871" s="14" t="s">
        <v>1828</v>
      </c>
      <c r="B1871" s="14" t="s">
        <v>114</v>
      </c>
      <c r="C1871" s="14" t="s">
        <v>1778</v>
      </c>
      <c r="D1871" s="15">
        <v>10174</v>
      </c>
      <c r="E1871" s="15">
        <v>86308</v>
      </c>
      <c r="F1871" s="16">
        <v>17075</v>
      </c>
      <c r="G1871" s="17">
        <v>19.783798000000001</v>
      </c>
    </row>
    <row r="1872" spans="1:7" hidden="1" x14ac:dyDescent="0.25">
      <c r="A1872" s="14" t="s">
        <v>1829</v>
      </c>
      <c r="B1872" s="14" t="s">
        <v>114</v>
      </c>
      <c r="C1872" s="14" t="s">
        <v>222</v>
      </c>
      <c r="D1872" s="15">
        <v>8751</v>
      </c>
      <c r="E1872" s="15">
        <v>113417</v>
      </c>
      <c r="F1872" s="16">
        <v>11835.2</v>
      </c>
      <c r="G1872" s="17">
        <v>10.43512</v>
      </c>
    </row>
    <row r="1873" spans="1:7" hidden="1" x14ac:dyDescent="0.25">
      <c r="A1873" s="14" t="s">
        <v>1830</v>
      </c>
      <c r="B1873" s="14" t="s">
        <v>114</v>
      </c>
      <c r="C1873" s="14" t="s">
        <v>222</v>
      </c>
      <c r="D1873" s="15">
        <v>16880</v>
      </c>
      <c r="E1873" s="15">
        <v>242281</v>
      </c>
      <c r="F1873" s="16">
        <v>23354</v>
      </c>
      <c r="G1873" s="17">
        <v>9.6392205999999998</v>
      </c>
    </row>
    <row r="1874" spans="1:7" hidden="1" x14ac:dyDescent="0.25">
      <c r="A1874" s="14" t="s">
        <v>1831</v>
      </c>
      <c r="B1874" s="14" t="s">
        <v>114</v>
      </c>
      <c r="C1874" s="14" t="s">
        <v>222</v>
      </c>
      <c r="D1874" s="15">
        <v>14554</v>
      </c>
      <c r="E1874" s="15">
        <v>307053</v>
      </c>
      <c r="F1874" s="16">
        <v>30199.4</v>
      </c>
      <c r="G1874" s="17">
        <v>9.8352401999999994</v>
      </c>
    </row>
    <row r="1875" spans="1:7" hidden="1" x14ac:dyDescent="0.25">
      <c r="A1875" s="14" t="s">
        <v>1832</v>
      </c>
      <c r="B1875" s="14" t="s">
        <v>114</v>
      </c>
      <c r="C1875" s="14" t="s">
        <v>1778</v>
      </c>
      <c r="D1875" s="15">
        <v>5</v>
      </c>
      <c r="E1875" s="15">
        <v>335078</v>
      </c>
      <c r="F1875" s="16">
        <v>11807.6</v>
      </c>
      <c r="G1875" s="17">
        <v>3.5238361999999999</v>
      </c>
    </row>
    <row r="1876" spans="1:7" hidden="1" x14ac:dyDescent="0.25">
      <c r="A1876" s="14" t="s">
        <v>1833</v>
      </c>
      <c r="B1876" s="14" t="s">
        <v>114</v>
      </c>
      <c r="C1876" s="14" t="s">
        <v>1778</v>
      </c>
      <c r="D1876" s="15">
        <v>28935</v>
      </c>
      <c r="E1876" s="15">
        <v>296315</v>
      </c>
      <c r="F1876" s="16">
        <v>33563.699999999997</v>
      </c>
      <c r="G1876" s="17">
        <v>11.327033999999999</v>
      </c>
    </row>
    <row r="1877" spans="1:7" hidden="1" x14ac:dyDescent="0.25">
      <c r="A1877" s="14" t="s">
        <v>1834</v>
      </c>
      <c r="B1877" s="14" t="s">
        <v>114</v>
      </c>
      <c r="C1877" s="14" t="s">
        <v>1778</v>
      </c>
      <c r="D1877" s="15">
        <v>1723</v>
      </c>
      <c r="E1877" s="15">
        <v>257675</v>
      </c>
      <c r="F1877" s="16">
        <v>21384.6</v>
      </c>
      <c r="G1877" s="17">
        <v>8.2990589000000003</v>
      </c>
    </row>
    <row r="1878" spans="1:7" hidden="1" x14ac:dyDescent="0.25">
      <c r="A1878" s="14" t="s">
        <v>1835</v>
      </c>
      <c r="B1878" s="14" t="s">
        <v>114</v>
      </c>
      <c r="C1878" s="14" t="s">
        <v>1778</v>
      </c>
      <c r="D1878" s="15">
        <v>125287</v>
      </c>
      <c r="E1878" s="15">
        <v>13177220</v>
      </c>
      <c r="F1878" s="16">
        <v>911196</v>
      </c>
      <c r="G1878" s="17">
        <v>6.9149335000000001</v>
      </c>
    </row>
    <row r="1879" spans="1:7" hidden="1" x14ac:dyDescent="0.25">
      <c r="A1879" s="14" t="s">
        <v>1836</v>
      </c>
      <c r="B1879" s="14" t="s">
        <v>114</v>
      </c>
      <c r="C1879" s="14" t="s">
        <v>222</v>
      </c>
      <c r="D1879" s="15">
        <v>16188</v>
      </c>
      <c r="E1879" s="15">
        <v>477776</v>
      </c>
      <c r="F1879" s="16">
        <v>39344</v>
      </c>
      <c r="G1879" s="17">
        <v>8.2348213000000001</v>
      </c>
    </row>
    <row r="1880" spans="1:7" hidden="1" x14ac:dyDescent="0.25">
      <c r="A1880" s="14" t="s">
        <v>1837</v>
      </c>
      <c r="B1880" s="14" t="s">
        <v>114</v>
      </c>
      <c r="C1880" s="14" t="s">
        <v>1778</v>
      </c>
      <c r="D1880" s="15">
        <v>8</v>
      </c>
      <c r="E1880" s="15">
        <v>1456048</v>
      </c>
      <c r="F1880" s="16">
        <v>42673.8</v>
      </c>
      <c r="G1880" s="17">
        <v>2.9307962000000001</v>
      </c>
    </row>
    <row r="1881" spans="1:7" hidden="1" x14ac:dyDescent="0.25">
      <c r="A1881" s="14" t="s">
        <v>1838</v>
      </c>
      <c r="B1881" s="14" t="s">
        <v>114</v>
      </c>
      <c r="C1881" s="14" t="s">
        <v>222</v>
      </c>
      <c r="D1881" s="15">
        <v>14448</v>
      </c>
      <c r="E1881" s="15">
        <v>563250</v>
      </c>
      <c r="F1881" s="16">
        <v>48992.9</v>
      </c>
      <c r="G1881" s="17">
        <v>8.6982511999999996</v>
      </c>
    </row>
    <row r="1882" spans="1:7" hidden="1" x14ac:dyDescent="0.25">
      <c r="A1882" s="14" t="s">
        <v>1839</v>
      </c>
      <c r="B1882" s="14" t="s">
        <v>114</v>
      </c>
      <c r="C1882" s="14" t="s">
        <v>222</v>
      </c>
      <c r="D1882" s="15">
        <v>42304</v>
      </c>
      <c r="E1882" s="15">
        <v>729651</v>
      </c>
      <c r="F1882" s="16">
        <v>80325</v>
      </c>
      <c r="G1882" s="17">
        <v>11.008687999999999</v>
      </c>
    </row>
    <row r="1883" spans="1:7" hidden="1" x14ac:dyDescent="0.25">
      <c r="A1883" s="14" t="s">
        <v>1840</v>
      </c>
      <c r="B1883" s="14" t="s">
        <v>114</v>
      </c>
      <c r="C1883" s="14" t="s">
        <v>222</v>
      </c>
      <c r="D1883" s="15">
        <v>222654</v>
      </c>
      <c r="E1883" s="15">
        <v>4978874</v>
      </c>
      <c r="F1883" s="16">
        <v>452731</v>
      </c>
      <c r="G1883" s="17">
        <v>9.0930399000000008</v>
      </c>
    </row>
    <row r="1884" spans="1:7" hidden="1" x14ac:dyDescent="0.25">
      <c r="A1884" s="14" t="s">
        <v>1841</v>
      </c>
      <c r="B1884" s="14" t="s">
        <v>114</v>
      </c>
      <c r="C1884" s="14" t="s">
        <v>1778</v>
      </c>
      <c r="D1884" s="15">
        <v>600253</v>
      </c>
      <c r="E1884" s="15">
        <v>7398029</v>
      </c>
      <c r="F1884" s="16">
        <v>865916.2</v>
      </c>
      <c r="G1884" s="17">
        <v>11.704688000000001</v>
      </c>
    </row>
    <row r="1885" spans="1:7" hidden="1" x14ac:dyDescent="0.25">
      <c r="A1885" s="14" t="s">
        <v>1842</v>
      </c>
      <c r="B1885" s="14" t="s">
        <v>114</v>
      </c>
      <c r="C1885" s="14" t="s">
        <v>1778</v>
      </c>
      <c r="D1885" s="15">
        <v>80099</v>
      </c>
      <c r="E1885" s="15">
        <v>1583736</v>
      </c>
      <c r="F1885" s="16">
        <v>88963.3</v>
      </c>
      <c r="G1885" s="17">
        <v>5.6173061999999998</v>
      </c>
    </row>
    <row r="1886" spans="1:7" hidden="1" x14ac:dyDescent="0.25">
      <c r="A1886" s="14" t="s">
        <v>1843</v>
      </c>
      <c r="B1886" s="14" t="s">
        <v>114</v>
      </c>
      <c r="C1886" s="14" t="s">
        <v>1778</v>
      </c>
      <c r="D1886" s="15">
        <v>55</v>
      </c>
      <c r="E1886" s="15">
        <v>14812916</v>
      </c>
      <c r="F1886" s="16">
        <v>584610.5</v>
      </c>
      <c r="G1886" s="17">
        <v>3.9466266999999999</v>
      </c>
    </row>
    <row r="1887" spans="1:7" hidden="1" x14ac:dyDescent="0.25">
      <c r="A1887" s="14" t="s">
        <v>1844</v>
      </c>
      <c r="B1887" s="14" t="s">
        <v>114</v>
      </c>
      <c r="C1887" s="14" t="s">
        <v>1778</v>
      </c>
      <c r="D1887" s="15">
        <v>4093</v>
      </c>
      <c r="E1887" s="15">
        <v>10782709</v>
      </c>
      <c r="F1887" s="16">
        <v>654263</v>
      </c>
      <c r="G1887" s="17">
        <v>6.0677051999999998</v>
      </c>
    </row>
    <row r="1888" spans="1:7" hidden="1" x14ac:dyDescent="0.25">
      <c r="A1888" s="14" t="s">
        <v>1845</v>
      </c>
      <c r="B1888" s="14" t="s">
        <v>114</v>
      </c>
      <c r="C1888" s="14" t="s">
        <v>1778</v>
      </c>
      <c r="D1888" s="15">
        <v>2580</v>
      </c>
      <c r="E1888" s="15">
        <v>85824</v>
      </c>
      <c r="F1888" s="16">
        <v>7701.9</v>
      </c>
      <c r="G1888" s="17">
        <v>8.9740631999999998</v>
      </c>
    </row>
    <row r="1889" spans="1:7" hidden="1" x14ac:dyDescent="0.25">
      <c r="A1889" s="14" t="s">
        <v>1429</v>
      </c>
      <c r="B1889" s="14" t="s">
        <v>114</v>
      </c>
      <c r="C1889" s="14" t="s">
        <v>219</v>
      </c>
      <c r="D1889" s="15">
        <v>318055</v>
      </c>
      <c r="E1889" s="15">
        <v>6198304</v>
      </c>
      <c r="F1889" s="16">
        <v>647593</v>
      </c>
      <c r="G1889" s="17">
        <v>10.447906</v>
      </c>
    </row>
    <row r="1890" spans="1:7" hidden="1" x14ac:dyDescent="0.25">
      <c r="A1890" s="14" t="s">
        <v>1846</v>
      </c>
      <c r="B1890" s="14" t="s">
        <v>114</v>
      </c>
      <c r="C1890" s="14" t="s">
        <v>1778</v>
      </c>
      <c r="D1890" s="15">
        <v>29</v>
      </c>
      <c r="E1890" s="15">
        <v>2700</v>
      </c>
      <c r="F1890" s="16">
        <v>68.7</v>
      </c>
      <c r="G1890" s="17">
        <v>2.5444444000000002</v>
      </c>
    </row>
    <row r="1891" spans="1:7" hidden="1" x14ac:dyDescent="0.25">
      <c r="A1891" s="14" t="s">
        <v>1847</v>
      </c>
      <c r="B1891" s="14" t="s">
        <v>114</v>
      </c>
      <c r="C1891" s="14" t="s">
        <v>1778</v>
      </c>
      <c r="D1891" s="15">
        <v>555</v>
      </c>
      <c r="E1891" s="15">
        <v>9122</v>
      </c>
      <c r="F1891" s="16">
        <v>920</v>
      </c>
      <c r="G1891" s="17">
        <v>10.085508000000001</v>
      </c>
    </row>
    <row r="1892" spans="1:7" hidden="1" x14ac:dyDescent="0.25">
      <c r="A1892" s="14" t="s">
        <v>1848</v>
      </c>
      <c r="B1892" s="14" t="s">
        <v>114</v>
      </c>
      <c r="C1892" s="14" t="s">
        <v>219</v>
      </c>
      <c r="D1892" s="15">
        <v>446771</v>
      </c>
      <c r="E1892" s="15">
        <v>18058445</v>
      </c>
      <c r="F1892" s="16">
        <v>1386926.6</v>
      </c>
      <c r="G1892" s="17">
        <v>7.6802105999999997</v>
      </c>
    </row>
    <row r="1893" spans="1:7" hidden="1" x14ac:dyDescent="0.25">
      <c r="A1893" s="14" t="s">
        <v>1849</v>
      </c>
      <c r="B1893" s="14" t="s">
        <v>114</v>
      </c>
      <c r="C1893" s="14" t="s">
        <v>1778</v>
      </c>
      <c r="D1893" s="15">
        <v>72708</v>
      </c>
      <c r="E1893" s="15">
        <v>1375478</v>
      </c>
      <c r="F1893" s="16">
        <v>149976.20000000001</v>
      </c>
      <c r="G1893" s="17">
        <v>10.90357</v>
      </c>
    </row>
    <row r="1894" spans="1:7" hidden="1" x14ac:dyDescent="0.25">
      <c r="A1894" s="14" t="s">
        <v>1850</v>
      </c>
      <c r="B1894" s="14" t="s">
        <v>114</v>
      </c>
      <c r="C1894" s="14" t="s">
        <v>1778</v>
      </c>
      <c r="D1894" s="15">
        <v>3684</v>
      </c>
      <c r="E1894" s="15">
        <v>19946</v>
      </c>
      <c r="F1894" s="16">
        <v>2296.9</v>
      </c>
      <c r="G1894" s="17">
        <v>11.515592</v>
      </c>
    </row>
    <row r="1895" spans="1:7" hidden="1" x14ac:dyDescent="0.25">
      <c r="A1895" s="14" t="s">
        <v>1851</v>
      </c>
      <c r="B1895" s="14" t="s">
        <v>114</v>
      </c>
      <c r="C1895" s="14" t="s">
        <v>222</v>
      </c>
      <c r="D1895" s="15">
        <v>9937</v>
      </c>
      <c r="E1895" s="15">
        <v>140593</v>
      </c>
      <c r="F1895" s="16">
        <v>19273</v>
      </c>
      <c r="G1895" s="17">
        <v>13.708364</v>
      </c>
    </row>
    <row r="1896" spans="1:7" hidden="1" x14ac:dyDescent="0.25">
      <c r="A1896" s="14" t="s">
        <v>1852</v>
      </c>
      <c r="B1896" s="14" t="s">
        <v>114</v>
      </c>
      <c r="C1896" s="14" t="s">
        <v>222</v>
      </c>
      <c r="D1896" s="15">
        <v>60868</v>
      </c>
      <c r="E1896" s="15">
        <v>1095118</v>
      </c>
      <c r="F1896" s="16">
        <v>127543</v>
      </c>
      <c r="G1896" s="17">
        <v>11.646507</v>
      </c>
    </row>
    <row r="1897" spans="1:7" hidden="1" x14ac:dyDescent="0.25">
      <c r="A1897" s="14" t="s">
        <v>1853</v>
      </c>
      <c r="B1897" s="14" t="s">
        <v>114</v>
      </c>
      <c r="C1897" s="14" t="s">
        <v>222</v>
      </c>
      <c r="D1897" s="15">
        <v>14513</v>
      </c>
      <c r="E1897" s="15">
        <v>280679</v>
      </c>
      <c r="F1897" s="16">
        <v>31637</v>
      </c>
      <c r="G1897" s="17">
        <v>11.271595</v>
      </c>
    </row>
    <row r="1898" spans="1:7" hidden="1" x14ac:dyDescent="0.25">
      <c r="A1898" s="14" t="s">
        <v>1854</v>
      </c>
      <c r="B1898" s="14" t="s">
        <v>114</v>
      </c>
      <c r="C1898" s="14" t="s">
        <v>222</v>
      </c>
      <c r="D1898" s="15">
        <v>6119</v>
      </c>
      <c r="E1898" s="15">
        <v>122373</v>
      </c>
      <c r="F1898" s="16">
        <v>10570</v>
      </c>
      <c r="G1898" s="17">
        <v>8.6375262999999993</v>
      </c>
    </row>
    <row r="1899" spans="1:7" hidden="1" x14ac:dyDescent="0.25">
      <c r="A1899" s="14" t="s">
        <v>1855</v>
      </c>
      <c r="B1899" s="14" t="s">
        <v>114</v>
      </c>
      <c r="C1899" s="14" t="s">
        <v>1778</v>
      </c>
      <c r="D1899" s="15">
        <v>51460</v>
      </c>
      <c r="E1899" s="15">
        <v>819401</v>
      </c>
      <c r="F1899" s="16">
        <v>85203.6</v>
      </c>
      <c r="G1899" s="17">
        <v>10.398279</v>
      </c>
    </row>
    <row r="1900" spans="1:7" hidden="1" x14ac:dyDescent="0.25">
      <c r="A1900" s="14" t="s">
        <v>1856</v>
      </c>
      <c r="B1900" s="14" t="s">
        <v>114</v>
      </c>
      <c r="C1900" s="14" t="s">
        <v>222</v>
      </c>
      <c r="D1900" s="15">
        <v>50387</v>
      </c>
      <c r="E1900" s="15">
        <v>896369</v>
      </c>
      <c r="F1900" s="16">
        <v>114853</v>
      </c>
      <c r="G1900" s="17">
        <v>12.813138</v>
      </c>
    </row>
    <row r="1901" spans="1:7" hidden="1" x14ac:dyDescent="0.25">
      <c r="A1901" s="14" t="s">
        <v>1857</v>
      </c>
      <c r="B1901" s="14" t="s">
        <v>114</v>
      </c>
      <c r="C1901" s="14" t="s">
        <v>1778</v>
      </c>
      <c r="D1901" s="15">
        <v>407381</v>
      </c>
      <c r="E1901" s="15">
        <v>7568497</v>
      </c>
      <c r="F1901" s="16">
        <v>753554.6</v>
      </c>
      <c r="G1901" s="17">
        <v>9.9564629999999994</v>
      </c>
    </row>
    <row r="1902" spans="1:7" hidden="1" x14ac:dyDescent="0.25">
      <c r="A1902" s="14" t="s">
        <v>1858</v>
      </c>
      <c r="B1902" s="14" t="s">
        <v>114</v>
      </c>
      <c r="C1902" s="14" t="s">
        <v>222</v>
      </c>
      <c r="D1902" s="15">
        <v>5344</v>
      </c>
      <c r="E1902" s="15">
        <v>233814</v>
      </c>
      <c r="F1902" s="16">
        <v>22695</v>
      </c>
      <c r="G1902" s="17">
        <v>9.7064333000000005</v>
      </c>
    </row>
    <row r="1903" spans="1:7" hidden="1" x14ac:dyDescent="0.25">
      <c r="A1903" s="14" t="s">
        <v>1859</v>
      </c>
      <c r="B1903" s="14" t="s">
        <v>114</v>
      </c>
      <c r="C1903" s="14" t="s">
        <v>1778</v>
      </c>
      <c r="D1903" s="15">
        <v>1387</v>
      </c>
      <c r="E1903" s="15">
        <v>18811</v>
      </c>
      <c r="F1903" s="16">
        <v>1569</v>
      </c>
      <c r="G1903" s="17">
        <v>8.3408643999999992</v>
      </c>
    </row>
    <row r="1904" spans="1:7" hidden="1" x14ac:dyDescent="0.25">
      <c r="A1904" s="14" t="s">
        <v>1860</v>
      </c>
      <c r="B1904" s="14" t="s">
        <v>114</v>
      </c>
      <c r="C1904" s="14" t="s">
        <v>222</v>
      </c>
      <c r="D1904" s="15">
        <v>81879</v>
      </c>
      <c r="E1904" s="15">
        <v>2394364</v>
      </c>
      <c r="F1904" s="16">
        <v>197321.5</v>
      </c>
      <c r="G1904" s="17">
        <v>8.2410820000000005</v>
      </c>
    </row>
    <row r="1905" spans="1:7" hidden="1" x14ac:dyDescent="0.25">
      <c r="A1905" s="14" t="s">
        <v>1861</v>
      </c>
      <c r="B1905" s="14" t="s">
        <v>114</v>
      </c>
      <c r="C1905" s="14" t="s">
        <v>222</v>
      </c>
      <c r="D1905" s="15">
        <v>27195</v>
      </c>
      <c r="E1905" s="15">
        <v>506878</v>
      </c>
      <c r="F1905" s="16">
        <v>52433</v>
      </c>
      <c r="G1905" s="17">
        <v>10.344303999999999</v>
      </c>
    </row>
    <row r="1906" spans="1:7" hidden="1" x14ac:dyDescent="0.25">
      <c r="A1906" s="14" t="s">
        <v>1862</v>
      </c>
      <c r="B1906" s="14" t="s">
        <v>114</v>
      </c>
      <c r="C1906" s="14" t="s">
        <v>222</v>
      </c>
      <c r="D1906" s="15">
        <v>18007</v>
      </c>
      <c r="E1906" s="15">
        <v>211812</v>
      </c>
      <c r="F1906" s="16">
        <v>23467.5</v>
      </c>
      <c r="G1906" s="17">
        <v>11.079401000000001</v>
      </c>
    </row>
    <row r="1907" spans="1:7" hidden="1" x14ac:dyDescent="0.25">
      <c r="A1907" s="14" t="s">
        <v>1863</v>
      </c>
      <c r="B1907" s="14" t="s">
        <v>114</v>
      </c>
      <c r="C1907" s="14" t="s">
        <v>222</v>
      </c>
      <c r="D1907" s="15">
        <v>21317</v>
      </c>
      <c r="E1907" s="15">
        <v>405932</v>
      </c>
      <c r="F1907" s="16">
        <v>36433</v>
      </c>
      <c r="G1907" s="17">
        <v>8.9751484999999995</v>
      </c>
    </row>
    <row r="1908" spans="1:7" hidden="1" x14ac:dyDescent="0.25">
      <c r="A1908" s="14" t="s">
        <v>1864</v>
      </c>
      <c r="B1908" s="14" t="s">
        <v>114</v>
      </c>
      <c r="C1908" s="14" t="s">
        <v>1778</v>
      </c>
      <c r="D1908" s="15">
        <v>43</v>
      </c>
      <c r="E1908" s="15">
        <v>35</v>
      </c>
      <c r="F1908" s="16">
        <v>3</v>
      </c>
      <c r="G1908" s="17">
        <v>8.5714286000000008</v>
      </c>
    </row>
    <row r="1909" spans="1:7" hidden="1" x14ac:dyDescent="0.25">
      <c r="A1909" s="14" t="s">
        <v>1865</v>
      </c>
      <c r="B1909" s="14" t="s">
        <v>114</v>
      </c>
      <c r="C1909" s="14" t="s">
        <v>1778</v>
      </c>
      <c r="D1909" s="15">
        <v>4318</v>
      </c>
      <c r="E1909" s="15">
        <v>180340</v>
      </c>
      <c r="F1909" s="16">
        <v>17072.8</v>
      </c>
      <c r="G1909" s="17">
        <v>9.4670068000000001</v>
      </c>
    </row>
    <row r="1910" spans="1:7" hidden="1" x14ac:dyDescent="0.25">
      <c r="A1910" s="14" t="s">
        <v>1866</v>
      </c>
      <c r="B1910" s="14" t="s">
        <v>114</v>
      </c>
      <c r="C1910" s="14" t="s">
        <v>222</v>
      </c>
      <c r="D1910" s="15">
        <v>21416</v>
      </c>
      <c r="E1910" s="15">
        <v>390791</v>
      </c>
      <c r="F1910" s="16">
        <v>41353.4</v>
      </c>
      <c r="G1910" s="17">
        <v>10.581973</v>
      </c>
    </row>
    <row r="1911" spans="1:7" hidden="1" x14ac:dyDescent="0.25">
      <c r="A1911" s="14" t="s">
        <v>1867</v>
      </c>
      <c r="B1911" s="14" t="s">
        <v>114</v>
      </c>
      <c r="C1911" s="14" t="s">
        <v>1778</v>
      </c>
      <c r="D1911" s="15">
        <v>37823</v>
      </c>
      <c r="E1911" s="15">
        <v>5187611</v>
      </c>
      <c r="F1911" s="16">
        <v>444359.5</v>
      </c>
      <c r="G1911" s="17">
        <v>8.5657829999999997</v>
      </c>
    </row>
    <row r="1912" spans="1:7" hidden="1" x14ac:dyDescent="0.25">
      <c r="A1912" s="14" t="s">
        <v>1868</v>
      </c>
      <c r="B1912" s="14" t="s">
        <v>114</v>
      </c>
      <c r="C1912" s="14" t="s">
        <v>1778</v>
      </c>
      <c r="D1912" s="15">
        <v>28374</v>
      </c>
      <c r="E1912" s="15">
        <v>647028</v>
      </c>
      <c r="F1912" s="16">
        <v>38023.599999999999</v>
      </c>
      <c r="G1912" s="17">
        <v>5.8766544999999999</v>
      </c>
    </row>
    <row r="1913" spans="1:7" hidden="1" x14ac:dyDescent="0.25">
      <c r="A1913" s="14" t="s">
        <v>1869</v>
      </c>
      <c r="B1913" s="14" t="s">
        <v>114</v>
      </c>
      <c r="C1913" s="14" t="s">
        <v>1778</v>
      </c>
      <c r="D1913" s="15">
        <v>14575</v>
      </c>
      <c r="E1913" s="15">
        <v>192574</v>
      </c>
      <c r="F1913" s="16">
        <v>17208</v>
      </c>
      <c r="G1913" s="17">
        <v>8.9357857000000003</v>
      </c>
    </row>
    <row r="1914" spans="1:7" hidden="1" x14ac:dyDescent="0.25">
      <c r="A1914" s="14" t="s">
        <v>1870</v>
      </c>
      <c r="B1914" s="14" t="s">
        <v>114</v>
      </c>
      <c r="C1914" s="14" t="s">
        <v>222</v>
      </c>
      <c r="D1914" s="15">
        <v>15793</v>
      </c>
      <c r="E1914" s="15">
        <v>731044</v>
      </c>
      <c r="F1914" s="16">
        <v>51638</v>
      </c>
      <c r="G1914" s="17">
        <v>7.0635966999999997</v>
      </c>
    </row>
    <row r="1915" spans="1:7" hidden="1" x14ac:dyDescent="0.25">
      <c r="A1915" s="14" t="s">
        <v>1871</v>
      </c>
      <c r="B1915" s="14" t="s">
        <v>114</v>
      </c>
      <c r="C1915" s="14" t="s">
        <v>222</v>
      </c>
      <c r="D1915" s="15">
        <v>22687</v>
      </c>
      <c r="E1915" s="15">
        <v>400016</v>
      </c>
      <c r="F1915" s="16">
        <v>47277</v>
      </c>
      <c r="G1915" s="17">
        <v>11.818777000000001</v>
      </c>
    </row>
    <row r="1916" spans="1:7" hidden="1" x14ac:dyDescent="0.25">
      <c r="A1916" s="14" t="s">
        <v>1872</v>
      </c>
      <c r="B1916" s="14" t="s">
        <v>114</v>
      </c>
      <c r="C1916" s="14" t="s">
        <v>1778</v>
      </c>
      <c r="D1916" s="15">
        <v>250845</v>
      </c>
      <c r="E1916" s="15">
        <v>3763024</v>
      </c>
      <c r="F1916" s="16">
        <v>450210.2</v>
      </c>
      <c r="G1916" s="17">
        <v>11.964053</v>
      </c>
    </row>
    <row r="1917" spans="1:7" hidden="1" x14ac:dyDescent="0.25">
      <c r="A1917" s="14" t="s">
        <v>1873</v>
      </c>
      <c r="B1917" s="14" t="s">
        <v>114</v>
      </c>
      <c r="C1917" s="14" t="s">
        <v>222</v>
      </c>
      <c r="D1917" s="15">
        <v>19905</v>
      </c>
      <c r="E1917" s="15">
        <v>1039770</v>
      </c>
      <c r="F1917" s="16">
        <v>86122</v>
      </c>
      <c r="G1917" s="17">
        <v>8.2827932999999998</v>
      </c>
    </row>
    <row r="1918" spans="1:7" hidden="1" x14ac:dyDescent="0.25">
      <c r="A1918" s="14" t="s">
        <v>1874</v>
      </c>
      <c r="B1918" s="14" t="s">
        <v>114</v>
      </c>
      <c r="C1918" s="14" t="s">
        <v>224</v>
      </c>
      <c r="D1918" s="15">
        <v>22681</v>
      </c>
      <c r="E1918" s="15">
        <v>466665</v>
      </c>
      <c r="F1918" s="16">
        <v>38749</v>
      </c>
      <c r="G1918" s="17">
        <v>8.3033868000000002</v>
      </c>
    </row>
    <row r="1919" spans="1:7" hidden="1" x14ac:dyDescent="0.25">
      <c r="A1919" s="14" t="s">
        <v>1875</v>
      </c>
      <c r="B1919" s="14" t="s">
        <v>114</v>
      </c>
      <c r="C1919" s="14" t="s">
        <v>1778</v>
      </c>
      <c r="D1919" s="15">
        <v>40</v>
      </c>
      <c r="E1919" s="15">
        <v>37747</v>
      </c>
      <c r="F1919" s="16">
        <v>1858</v>
      </c>
      <c r="G1919" s="17">
        <v>4.9222454999999998</v>
      </c>
    </row>
    <row r="1920" spans="1:7" hidden="1" x14ac:dyDescent="0.25">
      <c r="A1920" s="14" t="s">
        <v>1876</v>
      </c>
      <c r="B1920" s="14" t="s">
        <v>114</v>
      </c>
      <c r="C1920" s="14" t="s">
        <v>222</v>
      </c>
      <c r="D1920" s="15">
        <v>12482</v>
      </c>
      <c r="E1920" s="15">
        <v>199600</v>
      </c>
      <c r="F1920" s="16">
        <v>25561</v>
      </c>
      <c r="G1920" s="17">
        <v>12.806112000000001</v>
      </c>
    </row>
    <row r="1921" spans="1:7" hidden="1" x14ac:dyDescent="0.25">
      <c r="A1921" s="14" t="s">
        <v>1877</v>
      </c>
      <c r="B1921" s="14" t="s">
        <v>114</v>
      </c>
      <c r="C1921" s="14" t="s">
        <v>222</v>
      </c>
      <c r="D1921" s="15">
        <v>11172</v>
      </c>
      <c r="E1921" s="15">
        <v>277089</v>
      </c>
      <c r="F1921" s="16">
        <v>31735</v>
      </c>
      <c r="G1921" s="17">
        <v>11.452999</v>
      </c>
    </row>
    <row r="1922" spans="1:7" hidden="1" x14ac:dyDescent="0.25">
      <c r="A1922" s="14" t="s">
        <v>1433</v>
      </c>
      <c r="B1922" s="14" t="s">
        <v>114</v>
      </c>
      <c r="C1922" s="14" t="s">
        <v>222</v>
      </c>
      <c r="D1922" s="15">
        <v>4683</v>
      </c>
      <c r="E1922" s="15">
        <v>427450</v>
      </c>
      <c r="F1922" s="16">
        <v>31878</v>
      </c>
      <c r="G1922" s="17">
        <v>7.4577144000000004</v>
      </c>
    </row>
    <row r="1923" spans="1:7" hidden="1" x14ac:dyDescent="0.25">
      <c r="A1923" s="14" t="s">
        <v>1878</v>
      </c>
      <c r="B1923" s="14" t="s">
        <v>114</v>
      </c>
      <c r="C1923" s="14" t="s">
        <v>1778</v>
      </c>
      <c r="D1923" s="15">
        <v>4449</v>
      </c>
      <c r="E1923" s="15">
        <v>557247</v>
      </c>
      <c r="F1923" s="16">
        <v>48630</v>
      </c>
      <c r="G1923" s="17">
        <v>8.7268302999999996</v>
      </c>
    </row>
    <row r="1924" spans="1:7" hidden="1" x14ac:dyDescent="0.25">
      <c r="A1924" s="14" t="s">
        <v>1879</v>
      </c>
      <c r="B1924" s="14" t="s">
        <v>114</v>
      </c>
      <c r="C1924" s="14" t="s">
        <v>1778</v>
      </c>
      <c r="D1924" s="15">
        <v>4032</v>
      </c>
      <c r="E1924" s="15">
        <v>22514</v>
      </c>
      <c r="F1924" s="16">
        <v>1850.4</v>
      </c>
      <c r="G1924" s="17">
        <v>8.2188859999999995</v>
      </c>
    </row>
    <row r="1925" spans="1:7" hidden="1" x14ac:dyDescent="0.25">
      <c r="A1925" s="14" t="s">
        <v>1880</v>
      </c>
      <c r="B1925" s="14" t="s">
        <v>114</v>
      </c>
      <c r="C1925" s="14" t="s">
        <v>222</v>
      </c>
      <c r="D1925" s="15">
        <v>9181</v>
      </c>
      <c r="E1925" s="15">
        <v>192259</v>
      </c>
      <c r="F1925" s="16">
        <v>21566</v>
      </c>
      <c r="G1925" s="17">
        <v>11.21716</v>
      </c>
    </row>
    <row r="1926" spans="1:7" hidden="1" x14ac:dyDescent="0.25">
      <c r="A1926" s="14" t="s">
        <v>1881</v>
      </c>
      <c r="B1926" s="14" t="s">
        <v>114</v>
      </c>
      <c r="C1926" s="14" t="s">
        <v>222</v>
      </c>
      <c r="D1926" s="15">
        <v>22458</v>
      </c>
      <c r="E1926" s="15">
        <v>664562</v>
      </c>
      <c r="F1926" s="16">
        <v>69942</v>
      </c>
      <c r="G1926" s="17">
        <v>10.524526</v>
      </c>
    </row>
    <row r="1927" spans="1:7" hidden="1" x14ac:dyDescent="0.25">
      <c r="A1927" s="14" t="s">
        <v>1882</v>
      </c>
      <c r="B1927" s="14" t="s">
        <v>114</v>
      </c>
      <c r="C1927" s="14" t="s">
        <v>1778</v>
      </c>
      <c r="D1927" s="15">
        <v>25709</v>
      </c>
      <c r="E1927" s="15">
        <v>5895997</v>
      </c>
      <c r="F1927" s="16">
        <v>408300.3</v>
      </c>
      <c r="G1927" s="17">
        <v>6.9250425</v>
      </c>
    </row>
    <row r="1928" spans="1:7" hidden="1" x14ac:dyDescent="0.25">
      <c r="A1928" s="14" t="s">
        <v>1883</v>
      </c>
      <c r="B1928" s="14" t="s">
        <v>114</v>
      </c>
      <c r="C1928" s="14" t="s">
        <v>222</v>
      </c>
      <c r="D1928" s="15">
        <v>113763</v>
      </c>
      <c r="E1928" s="15">
        <v>2305654</v>
      </c>
      <c r="F1928" s="16">
        <v>204945.2</v>
      </c>
      <c r="G1928" s="17">
        <v>8.8888099</v>
      </c>
    </row>
    <row r="1929" spans="1:7" hidden="1" x14ac:dyDescent="0.25">
      <c r="A1929" s="14" t="s">
        <v>1884</v>
      </c>
      <c r="B1929" s="14" t="s">
        <v>114</v>
      </c>
      <c r="C1929" s="14" t="s">
        <v>1778</v>
      </c>
      <c r="D1929" s="15">
        <v>23</v>
      </c>
      <c r="E1929" s="15">
        <v>4350</v>
      </c>
      <c r="F1929" s="16">
        <v>546.5</v>
      </c>
      <c r="G1929" s="17">
        <v>12.563218000000001</v>
      </c>
    </row>
    <row r="1930" spans="1:7" hidden="1" x14ac:dyDescent="0.25">
      <c r="A1930" s="14" t="s">
        <v>1885</v>
      </c>
      <c r="B1930" s="14" t="s">
        <v>114</v>
      </c>
      <c r="C1930" s="14" t="s">
        <v>222</v>
      </c>
      <c r="D1930" s="15">
        <v>32676</v>
      </c>
      <c r="E1930" s="15">
        <v>1179543</v>
      </c>
      <c r="F1930" s="16">
        <v>105874</v>
      </c>
      <c r="G1930" s="17">
        <v>8.9758490999999996</v>
      </c>
    </row>
    <row r="1931" spans="1:7" hidden="1" x14ac:dyDescent="0.25">
      <c r="A1931" s="14" t="s">
        <v>1886</v>
      </c>
      <c r="B1931" s="14" t="s">
        <v>114</v>
      </c>
      <c r="C1931" s="14" t="s">
        <v>1778</v>
      </c>
      <c r="D1931" s="15">
        <v>1084</v>
      </c>
      <c r="E1931" s="15">
        <v>111168</v>
      </c>
      <c r="F1931" s="16">
        <v>7355.3</v>
      </c>
      <c r="G1931" s="17">
        <v>6.6163824</v>
      </c>
    </row>
    <row r="1932" spans="1:7" hidden="1" x14ac:dyDescent="0.25">
      <c r="A1932" s="14" t="s">
        <v>1887</v>
      </c>
      <c r="B1932" s="14" t="s">
        <v>114</v>
      </c>
      <c r="C1932" s="14" t="s">
        <v>222</v>
      </c>
      <c r="D1932" s="15">
        <v>29956</v>
      </c>
      <c r="E1932" s="15">
        <v>680985</v>
      </c>
      <c r="F1932" s="16">
        <v>72739.100000000006</v>
      </c>
      <c r="G1932" s="17">
        <v>10.681454</v>
      </c>
    </row>
    <row r="1933" spans="1:7" hidden="1" x14ac:dyDescent="0.25">
      <c r="A1933" s="14" t="s">
        <v>1888</v>
      </c>
      <c r="B1933" s="14" t="s">
        <v>114</v>
      </c>
      <c r="C1933" s="14" t="s">
        <v>1778</v>
      </c>
      <c r="D1933" s="15">
        <v>8197</v>
      </c>
      <c r="E1933" s="15">
        <v>1259971</v>
      </c>
      <c r="F1933" s="16">
        <v>94009.7</v>
      </c>
      <c r="G1933" s="17">
        <v>7.4612590000000001</v>
      </c>
    </row>
    <row r="1934" spans="1:7" hidden="1" x14ac:dyDescent="0.25">
      <c r="A1934" s="14" t="s">
        <v>1889</v>
      </c>
      <c r="B1934" s="14" t="s">
        <v>114</v>
      </c>
      <c r="C1934" s="14" t="s">
        <v>222</v>
      </c>
      <c r="D1934" s="15">
        <v>16243</v>
      </c>
      <c r="E1934" s="15">
        <v>531553</v>
      </c>
      <c r="F1934" s="16">
        <v>40710</v>
      </c>
      <c r="G1934" s="17">
        <v>7.6586907000000002</v>
      </c>
    </row>
    <row r="1935" spans="1:7" hidden="1" x14ac:dyDescent="0.25">
      <c r="A1935" s="14" t="s">
        <v>1890</v>
      </c>
      <c r="B1935" s="14" t="s">
        <v>114</v>
      </c>
      <c r="C1935" s="14" t="s">
        <v>222</v>
      </c>
      <c r="D1935" s="15">
        <v>19532</v>
      </c>
      <c r="E1935" s="15">
        <v>340480</v>
      </c>
      <c r="F1935" s="16">
        <v>34819.4</v>
      </c>
      <c r="G1935" s="17">
        <v>10.226563000000001</v>
      </c>
    </row>
    <row r="1936" spans="1:7" hidden="1" x14ac:dyDescent="0.25">
      <c r="A1936" s="14" t="s">
        <v>1891</v>
      </c>
      <c r="B1936" s="14" t="s">
        <v>114</v>
      </c>
      <c r="C1936" s="14" t="s">
        <v>1778</v>
      </c>
      <c r="D1936" s="15">
        <v>262294</v>
      </c>
      <c r="E1936" s="15">
        <v>8382684</v>
      </c>
      <c r="F1936" s="16">
        <v>750499.4</v>
      </c>
      <c r="G1936" s="17">
        <v>8.9529726000000007</v>
      </c>
    </row>
    <row r="1937" spans="1:7" hidden="1" x14ac:dyDescent="0.25">
      <c r="A1937" s="14" t="s">
        <v>1892</v>
      </c>
      <c r="B1937" s="14" t="s">
        <v>114</v>
      </c>
      <c r="C1937" s="14" t="s">
        <v>1778</v>
      </c>
      <c r="D1937" s="15">
        <v>470</v>
      </c>
      <c r="E1937" s="15">
        <v>208837</v>
      </c>
      <c r="F1937" s="16">
        <v>16121.7</v>
      </c>
      <c r="G1937" s="17">
        <v>7.7197526999999999</v>
      </c>
    </row>
    <row r="1938" spans="1:7" hidden="1" x14ac:dyDescent="0.25">
      <c r="A1938" s="14" t="s">
        <v>1893</v>
      </c>
      <c r="B1938" s="14" t="s">
        <v>114</v>
      </c>
      <c r="C1938" s="14" t="s">
        <v>1778</v>
      </c>
      <c r="D1938" s="15">
        <v>457</v>
      </c>
      <c r="E1938" s="15">
        <v>6986</v>
      </c>
      <c r="F1938" s="16">
        <v>733.4</v>
      </c>
      <c r="G1938" s="17">
        <v>10.498139</v>
      </c>
    </row>
    <row r="1939" spans="1:7" hidden="1" x14ac:dyDescent="0.25">
      <c r="A1939" s="14" t="s">
        <v>1894</v>
      </c>
      <c r="B1939" s="14" t="s">
        <v>114</v>
      </c>
      <c r="C1939" s="14" t="s">
        <v>222</v>
      </c>
      <c r="D1939" s="15">
        <v>7083</v>
      </c>
      <c r="E1939" s="15">
        <v>323273</v>
      </c>
      <c r="F1939" s="16">
        <v>33879</v>
      </c>
      <c r="G1939" s="17">
        <v>10.479996999999999</v>
      </c>
    </row>
    <row r="1940" spans="1:7" hidden="1" x14ac:dyDescent="0.25">
      <c r="A1940" s="14" t="s">
        <v>1895</v>
      </c>
      <c r="B1940" s="14" t="s">
        <v>114</v>
      </c>
      <c r="C1940" s="14" t="s">
        <v>222</v>
      </c>
      <c r="D1940" s="15">
        <v>41870</v>
      </c>
      <c r="E1940" s="15">
        <v>1237743</v>
      </c>
      <c r="F1940" s="16">
        <v>99022.2</v>
      </c>
      <c r="G1940" s="17">
        <v>8.0002230000000001</v>
      </c>
    </row>
    <row r="1941" spans="1:7" hidden="1" x14ac:dyDescent="0.25">
      <c r="A1941" s="14" t="s">
        <v>1896</v>
      </c>
      <c r="B1941" s="14" t="s">
        <v>114</v>
      </c>
      <c r="C1941" s="14" t="s">
        <v>1778</v>
      </c>
      <c r="D1941" s="15">
        <v>1397</v>
      </c>
      <c r="E1941" s="15">
        <v>41474</v>
      </c>
      <c r="F1941" s="16">
        <v>4319.2</v>
      </c>
      <c r="G1941" s="17">
        <v>10.414235</v>
      </c>
    </row>
    <row r="1942" spans="1:7" hidden="1" x14ac:dyDescent="0.25">
      <c r="A1942" s="14" t="s">
        <v>1897</v>
      </c>
      <c r="B1942" s="14" t="s">
        <v>114</v>
      </c>
      <c r="C1942" s="14" t="s">
        <v>1778</v>
      </c>
      <c r="D1942" s="15">
        <v>11762</v>
      </c>
      <c r="E1942" s="15">
        <v>408004</v>
      </c>
      <c r="F1942" s="16">
        <v>31914</v>
      </c>
      <c r="G1942" s="17">
        <v>7.8219820999999996</v>
      </c>
    </row>
    <row r="1943" spans="1:7" hidden="1" x14ac:dyDescent="0.25">
      <c r="A1943" s="14" t="s">
        <v>924</v>
      </c>
      <c r="B1943" s="14" t="s">
        <v>114</v>
      </c>
      <c r="C1943" s="14" t="s">
        <v>222</v>
      </c>
      <c r="D1943" s="15">
        <v>10621</v>
      </c>
      <c r="E1943" s="15">
        <v>166928</v>
      </c>
      <c r="F1943" s="16">
        <v>16979.5</v>
      </c>
      <c r="G1943" s="17">
        <v>10.171751</v>
      </c>
    </row>
    <row r="1944" spans="1:7" hidden="1" x14ac:dyDescent="0.25">
      <c r="A1944" s="14" t="s">
        <v>1898</v>
      </c>
      <c r="B1944" s="14" t="s">
        <v>114</v>
      </c>
      <c r="C1944" s="14" t="s">
        <v>222</v>
      </c>
      <c r="D1944" s="15">
        <v>333809</v>
      </c>
      <c r="E1944" s="15">
        <v>5686980</v>
      </c>
      <c r="F1944" s="16">
        <v>563408.30000000005</v>
      </c>
      <c r="G1944" s="17">
        <v>9.9069857999999993</v>
      </c>
    </row>
    <row r="1945" spans="1:7" hidden="1" x14ac:dyDescent="0.25">
      <c r="A1945" s="14" t="s">
        <v>1899</v>
      </c>
      <c r="B1945" s="14" t="s">
        <v>114</v>
      </c>
      <c r="C1945" s="14" t="s">
        <v>1778</v>
      </c>
      <c r="D1945" s="15">
        <v>4423</v>
      </c>
      <c r="E1945" s="15">
        <v>53141</v>
      </c>
      <c r="F1945" s="16">
        <v>6403.5</v>
      </c>
      <c r="G1945" s="17">
        <v>12.050018</v>
      </c>
    </row>
    <row r="1946" spans="1:7" hidden="1" x14ac:dyDescent="0.25">
      <c r="A1946" s="14" t="s">
        <v>1900</v>
      </c>
      <c r="B1946" s="14" t="s">
        <v>114</v>
      </c>
      <c r="C1946" s="14" t="s">
        <v>1778</v>
      </c>
      <c r="D1946" s="15">
        <v>8431</v>
      </c>
      <c r="E1946" s="15">
        <v>193721</v>
      </c>
      <c r="F1946" s="16">
        <v>8108.7</v>
      </c>
      <c r="G1946" s="17">
        <v>4.1857620000000004</v>
      </c>
    </row>
    <row r="1947" spans="1:7" hidden="1" x14ac:dyDescent="0.25">
      <c r="A1947" s="14" t="s">
        <v>1901</v>
      </c>
      <c r="B1947" s="14" t="s">
        <v>114</v>
      </c>
      <c r="C1947" s="14" t="s">
        <v>1778</v>
      </c>
      <c r="D1947" s="15">
        <v>91</v>
      </c>
      <c r="E1947" s="15">
        <v>603</v>
      </c>
      <c r="F1947" s="16">
        <v>24.9</v>
      </c>
      <c r="G1947" s="17">
        <v>4.1293531999999997</v>
      </c>
    </row>
    <row r="1948" spans="1:7" hidden="1" x14ac:dyDescent="0.25">
      <c r="A1948" s="14" t="s">
        <v>1902</v>
      </c>
      <c r="B1948" s="14" t="s">
        <v>114</v>
      </c>
      <c r="C1948" s="14" t="s">
        <v>1778</v>
      </c>
      <c r="D1948" s="15">
        <v>6740</v>
      </c>
      <c r="E1948" s="15">
        <v>115929</v>
      </c>
      <c r="F1948" s="16">
        <v>6834.9</v>
      </c>
      <c r="G1948" s="17">
        <v>5.8957638000000001</v>
      </c>
    </row>
    <row r="1949" spans="1:7" hidden="1" x14ac:dyDescent="0.25">
      <c r="A1949" s="14" t="s">
        <v>1903</v>
      </c>
      <c r="B1949" s="14" t="s">
        <v>114</v>
      </c>
      <c r="C1949" s="14" t="s">
        <v>1778</v>
      </c>
      <c r="D1949" s="15">
        <v>2656</v>
      </c>
      <c r="E1949" s="15">
        <v>196011</v>
      </c>
      <c r="F1949" s="16">
        <v>16257</v>
      </c>
      <c r="G1949" s="17">
        <v>8.2939223000000002</v>
      </c>
    </row>
    <row r="1950" spans="1:7" hidden="1" x14ac:dyDescent="0.25">
      <c r="A1950" s="14" t="s">
        <v>1904</v>
      </c>
      <c r="B1950" s="14" t="s">
        <v>114</v>
      </c>
      <c r="C1950" s="14" t="s">
        <v>1778</v>
      </c>
      <c r="D1950" s="15">
        <v>1365067</v>
      </c>
      <c r="E1950" s="15">
        <v>42932929</v>
      </c>
      <c r="F1950" s="16">
        <v>3884972.1</v>
      </c>
      <c r="G1950" s="17">
        <v>9.0489332999999998</v>
      </c>
    </row>
    <row r="1951" spans="1:7" hidden="1" x14ac:dyDescent="0.25">
      <c r="A1951" s="14" t="s">
        <v>1438</v>
      </c>
      <c r="B1951" s="14" t="s">
        <v>114</v>
      </c>
      <c r="C1951" s="14" t="s">
        <v>222</v>
      </c>
      <c r="D1951" s="15">
        <v>13091</v>
      </c>
      <c r="E1951" s="15">
        <v>344757</v>
      </c>
      <c r="F1951" s="16">
        <v>38777.800000000003</v>
      </c>
      <c r="G1951" s="17">
        <v>11.247864</v>
      </c>
    </row>
    <row r="1952" spans="1:7" hidden="1" x14ac:dyDescent="0.25">
      <c r="A1952" s="14" t="s">
        <v>1905</v>
      </c>
      <c r="B1952" s="14" t="s">
        <v>114</v>
      </c>
      <c r="C1952" s="14" t="s">
        <v>222</v>
      </c>
      <c r="D1952" s="15">
        <v>7728</v>
      </c>
      <c r="E1952" s="15">
        <v>488765</v>
      </c>
      <c r="F1952" s="16">
        <v>40690</v>
      </c>
      <c r="G1952" s="17">
        <v>8.3250641999999999</v>
      </c>
    </row>
    <row r="1953" spans="1:7" hidden="1" x14ac:dyDescent="0.25">
      <c r="A1953" s="14" t="s">
        <v>1906</v>
      </c>
      <c r="B1953" s="14" t="s">
        <v>114</v>
      </c>
      <c r="C1953" s="14" t="s">
        <v>222</v>
      </c>
      <c r="D1953" s="15">
        <v>22107</v>
      </c>
      <c r="E1953" s="15">
        <v>607406</v>
      </c>
      <c r="F1953" s="16">
        <v>56454.400000000001</v>
      </c>
      <c r="G1953" s="17">
        <v>9.2943435000000001</v>
      </c>
    </row>
    <row r="1954" spans="1:7" hidden="1" x14ac:dyDescent="0.25">
      <c r="A1954" s="14" t="s">
        <v>1907</v>
      </c>
      <c r="B1954" s="14" t="s">
        <v>114</v>
      </c>
      <c r="C1954" s="14" t="s">
        <v>222</v>
      </c>
      <c r="D1954" s="15">
        <v>74224</v>
      </c>
      <c r="E1954" s="15">
        <v>1269315</v>
      </c>
      <c r="F1954" s="16">
        <v>155655</v>
      </c>
      <c r="G1954" s="17">
        <v>12.262912999999999</v>
      </c>
    </row>
    <row r="1955" spans="1:7" hidden="1" x14ac:dyDescent="0.25">
      <c r="A1955" s="14" t="s">
        <v>1908</v>
      </c>
      <c r="B1955" s="14" t="s">
        <v>114</v>
      </c>
      <c r="C1955" s="14" t="s">
        <v>222</v>
      </c>
      <c r="D1955" s="15">
        <v>27077</v>
      </c>
      <c r="E1955" s="15">
        <v>649550</v>
      </c>
      <c r="F1955" s="16">
        <v>72260.899999999994</v>
      </c>
      <c r="G1955" s="17">
        <v>11.124763</v>
      </c>
    </row>
    <row r="1956" spans="1:7" hidden="1" x14ac:dyDescent="0.25">
      <c r="A1956" s="14" t="s">
        <v>1909</v>
      </c>
      <c r="B1956" s="14" t="s">
        <v>114</v>
      </c>
      <c r="C1956" s="14" t="s">
        <v>222</v>
      </c>
      <c r="D1956" s="15">
        <v>11413</v>
      </c>
      <c r="E1956" s="15">
        <v>266000</v>
      </c>
      <c r="F1956" s="16">
        <v>26109</v>
      </c>
      <c r="G1956" s="17">
        <v>9.8154135</v>
      </c>
    </row>
    <row r="1957" spans="1:7" hidden="1" x14ac:dyDescent="0.25">
      <c r="A1957" s="14" t="s">
        <v>1910</v>
      </c>
      <c r="B1957" s="14" t="s">
        <v>114</v>
      </c>
      <c r="C1957" s="14" t="s">
        <v>1778</v>
      </c>
      <c r="D1957" s="15">
        <v>1464</v>
      </c>
      <c r="E1957" s="15">
        <v>17270</v>
      </c>
      <c r="F1957" s="16">
        <v>1984.7</v>
      </c>
      <c r="G1957" s="17">
        <v>11.492183000000001</v>
      </c>
    </row>
    <row r="1958" spans="1:7" hidden="1" x14ac:dyDescent="0.25">
      <c r="A1958" s="14" t="s">
        <v>349</v>
      </c>
      <c r="B1958" s="14" t="s">
        <v>114</v>
      </c>
      <c r="C1958" s="14" t="s">
        <v>333</v>
      </c>
      <c r="D1958" s="15">
        <v>7647</v>
      </c>
      <c r="E1958" s="15">
        <v>93477</v>
      </c>
      <c r="F1958" s="16">
        <v>9482.4</v>
      </c>
      <c r="G1958" s="17">
        <v>10.1441</v>
      </c>
    </row>
    <row r="1959" spans="1:7" hidden="1" x14ac:dyDescent="0.25">
      <c r="A1959" s="14" t="s">
        <v>1911</v>
      </c>
      <c r="B1959" s="14" t="s">
        <v>114</v>
      </c>
      <c r="C1959" s="14" t="s">
        <v>1778</v>
      </c>
      <c r="D1959" s="15">
        <v>34202</v>
      </c>
      <c r="E1959" s="15">
        <v>2511357</v>
      </c>
      <c r="F1959" s="16">
        <v>183562.8</v>
      </c>
      <c r="G1959" s="17">
        <v>7.3093073000000004</v>
      </c>
    </row>
    <row r="1960" spans="1:7" hidden="1" x14ac:dyDescent="0.25">
      <c r="A1960" s="14" t="s">
        <v>1912</v>
      </c>
      <c r="B1960" s="14" t="s">
        <v>114</v>
      </c>
      <c r="C1960" s="14" t="s">
        <v>222</v>
      </c>
      <c r="D1960" s="15">
        <v>56525</v>
      </c>
      <c r="E1960" s="15">
        <v>1486257</v>
      </c>
      <c r="F1960" s="16">
        <v>127269</v>
      </c>
      <c r="G1960" s="17">
        <v>8.5630547000000004</v>
      </c>
    </row>
    <row r="1961" spans="1:7" hidden="1" x14ac:dyDescent="0.25">
      <c r="A1961" s="14" t="s">
        <v>1913</v>
      </c>
      <c r="B1961" s="14" t="s">
        <v>114</v>
      </c>
      <c r="C1961" s="14" t="s">
        <v>222</v>
      </c>
      <c r="D1961" s="15">
        <v>1</v>
      </c>
      <c r="E1961" s="15">
        <v>13508</v>
      </c>
      <c r="F1961" s="16">
        <v>496</v>
      </c>
      <c r="G1961" s="17">
        <v>3.6718980999999999</v>
      </c>
    </row>
    <row r="1962" spans="1:7" hidden="1" x14ac:dyDescent="0.25">
      <c r="A1962" s="14" t="s">
        <v>322</v>
      </c>
      <c r="B1962" s="14" t="s">
        <v>114</v>
      </c>
      <c r="C1962" s="14" t="s">
        <v>222</v>
      </c>
      <c r="D1962" s="15">
        <v>983</v>
      </c>
      <c r="E1962" s="15">
        <v>20426</v>
      </c>
      <c r="F1962" s="16">
        <v>2176</v>
      </c>
      <c r="G1962" s="17">
        <v>10.653089</v>
      </c>
    </row>
    <row r="1963" spans="1:7" hidden="1" x14ac:dyDescent="0.25">
      <c r="A1963" s="14" t="s">
        <v>1564</v>
      </c>
      <c r="B1963" s="14" t="s">
        <v>114</v>
      </c>
      <c r="C1963" s="14" t="s">
        <v>222</v>
      </c>
      <c r="D1963" s="15">
        <v>3307</v>
      </c>
      <c r="E1963" s="15">
        <v>76609</v>
      </c>
      <c r="F1963" s="16">
        <v>7921.2</v>
      </c>
      <c r="G1963" s="17">
        <v>10.339777</v>
      </c>
    </row>
    <row r="1964" spans="1:7" hidden="1" x14ac:dyDescent="0.25">
      <c r="A1964" s="14" t="s">
        <v>1914</v>
      </c>
      <c r="B1964" s="14" t="s">
        <v>114</v>
      </c>
      <c r="C1964" s="14" t="s">
        <v>222</v>
      </c>
      <c r="D1964" s="15">
        <v>9861</v>
      </c>
      <c r="E1964" s="15">
        <v>277086</v>
      </c>
      <c r="F1964" s="16">
        <v>25025</v>
      </c>
      <c r="G1964" s="17">
        <v>9.0314920000000001</v>
      </c>
    </row>
    <row r="1965" spans="1:7" hidden="1" x14ac:dyDescent="0.25">
      <c r="A1965" s="14" t="s">
        <v>443</v>
      </c>
      <c r="B1965" s="14" t="s">
        <v>114</v>
      </c>
      <c r="C1965" s="14" t="s">
        <v>222</v>
      </c>
      <c r="D1965" s="15">
        <v>26</v>
      </c>
      <c r="E1965" s="15">
        <v>338</v>
      </c>
      <c r="F1965" s="16">
        <v>59.2</v>
      </c>
      <c r="G1965" s="17">
        <v>17.514793000000001</v>
      </c>
    </row>
    <row r="1966" spans="1:7" hidden="1" x14ac:dyDescent="0.25">
      <c r="A1966" s="14" t="s">
        <v>323</v>
      </c>
      <c r="B1966" s="14" t="s">
        <v>114</v>
      </c>
      <c r="C1966" s="14" t="s">
        <v>219</v>
      </c>
      <c r="D1966" s="15">
        <v>185249</v>
      </c>
      <c r="E1966" s="15">
        <v>7034954</v>
      </c>
      <c r="F1966" s="16">
        <v>537510.30000000005</v>
      </c>
      <c r="G1966" s="17">
        <v>7.6405659999999997</v>
      </c>
    </row>
    <row r="1967" spans="1:7" hidden="1" x14ac:dyDescent="0.25">
      <c r="A1967" s="14" t="s">
        <v>1442</v>
      </c>
      <c r="B1967" s="14" t="s">
        <v>114</v>
      </c>
      <c r="C1967" s="14" t="s">
        <v>219</v>
      </c>
      <c r="D1967" s="15">
        <v>269340</v>
      </c>
      <c r="E1967" s="15">
        <v>13853432</v>
      </c>
      <c r="F1967" s="16">
        <v>921452.2</v>
      </c>
      <c r="G1967" s="17">
        <v>6.6514363000000003</v>
      </c>
    </row>
    <row r="1968" spans="1:7" hidden="1" x14ac:dyDescent="0.25">
      <c r="A1968" s="14" t="s">
        <v>1915</v>
      </c>
      <c r="B1968" s="14" t="s">
        <v>114</v>
      </c>
      <c r="C1968" s="14" t="s">
        <v>1778</v>
      </c>
      <c r="D1968" s="15">
        <v>48638</v>
      </c>
      <c r="E1968" s="15">
        <v>771378</v>
      </c>
      <c r="F1968" s="16">
        <v>76813.5</v>
      </c>
      <c r="G1968" s="17">
        <v>9.9579584000000008</v>
      </c>
    </row>
    <row r="1969" spans="1:7" hidden="1" x14ac:dyDescent="0.25">
      <c r="A1969" s="14" t="s">
        <v>1916</v>
      </c>
      <c r="B1969" s="14" t="s">
        <v>114</v>
      </c>
      <c r="C1969" s="14" t="s">
        <v>1778</v>
      </c>
      <c r="D1969" s="15">
        <v>62976</v>
      </c>
      <c r="E1969" s="15">
        <v>10900404</v>
      </c>
      <c r="F1969" s="16">
        <v>774436.7</v>
      </c>
      <c r="G1969" s="17">
        <v>7.1046604999999996</v>
      </c>
    </row>
    <row r="1970" spans="1:7" hidden="1" x14ac:dyDescent="0.25">
      <c r="A1970" s="14" t="s">
        <v>1917</v>
      </c>
      <c r="B1970" s="14" t="s">
        <v>114</v>
      </c>
      <c r="C1970" s="14" t="s">
        <v>1778</v>
      </c>
      <c r="D1970" s="15">
        <v>316376</v>
      </c>
      <c r="E1970" s="15">
        <v>4765408</v>
      </c>
      <c r="F1970" s="16">
        <v>491635.9</v>
      </c>
      <c r="G1970" s="17">
        <v>10.316763999999999</v>
      </c>
    </row>
    <row r="1971" spans="1:7" hidden="1" x14ac:dyDescent="0.25">
      <c r="A1971" s="14" t="s">
        <v>1918</v>
      </c>
      <c r="B1971" s="14" t="s">
        <v>114</v>
      </c>
      <c r="C1971" s="14" t="s">
        <v>1778</v>
      </c>
      <c r="D1971" s="15">
        <v>35082</v>
      </c>
      <c r="E1971" s="15">
        <v>1262612</v>
      </c>
      <c r="F1971" s="16">
        <v>104682</v>
      </c>
      <c r="G1971" s="17">
        <v>8.2909080999999993</v>
      </c>
    </row>
    <row r="1972" spans="1:7" hidden="1" x14ac:dyDescent="0.25">
      <c r="A1972" s="14" t="s">
        <v>352</v>
      </c>
      <c r="B1972" s="14" t="s">
        <v>114</v>
      </c>
      <c r="C1972" s="14" t="s">
        <v>333</v>
      </c>
      <c r="D1972" s="15">
        <v>1</v>
      </c>
      <c r="E1972" s="15">
        <v>160</v>
      </c>
      <c r="F1972" s="16">
        <v>12.5</v>
      </c>
      <c r="G1972" s="17">
        <v>7.8125</v>
      </c>
    </row>
    <row r="1973" spans="1:7" hidden="1" x14ac:dyDescent="0.25">
      <c r="A1973" s="14" t="s">
        <v>355</v>
      </c>
      <c r="B1973" s="14" t="s">
        <v>114</v>
      </c>
      <c r="C1973" s="14" t="s">
        <v>333</v>
      </c>
      <c r="D1973" s="15">
        <v>27</v>
      </c>
      <c r="E1973" s="15">
        <v>755</v>
      </c>
      <c r="F1973" s="16">
        <v>39</v>
      </c>
      <c r="G1973" s="17">
        <v>5.1655629000000003</v>
      </c>
    </row>
    <row r="1974" spans="1:7" hidden="1" x14ac:dyDescent="0.25">
      <c r="A1974" s="14" t="s">
        <v>356</v>
      </c>
      <c r="B1974" s="14" t="s">
        <v>114</v>
      </c>
      <c r="C1974" s="14" t="s">
        <v>333</v>
      </c>
      <c r="D1974" s="15">
        <v>28</v>
      </c>
      <c r="E1974" s="15">
        <v>12</v>
      </c>
      <c r="F1974" s="16">
        <v>3.9</v>
      </c>
      <c r="G1974" s="17">
        <v>32.5</v>
      </c>
    </row>
    <row r="1975" spans="1:7" hidden="1" x14ac:dyDescent="0.25">
      <c r="A1975" s="14" t="s">
        <v>1919</v>
      </c>
      <c r="B1975" s="14" t="s">
        <v>114</v>
      </c>
      <c r="C1975" s="14" t="s">
        <v>222</v>
      </c>
      <c r="D1975" s="15">
        <v>8051</v>
      </c>
      <c r="E1975" s="15">
        <v>148867</v>
      </c>
      <c r="F1975" s="16">
        <v>19315</v>
      </c>
      <c r="G1975" s="17">
        <v>12.974669</v>
      </c>
    </row>
    <row r="1976" spans="1:7" hidden="1" x14ac:dyDescent="0.25">
      <c r="A1976" s="14" t="s">
        <v>1920</v>
      </c>
      <c r="B1976" s="14" t="s">
        <v>114</v>
      </c>
      <c r="C1976" s="14" t="s">
        <v>1778</v>
      </c>
      <c r="D1976" s="15">
        <v>1616756</v>
      </c>
      <c r="E1976" s="15">
        <v>37847022</v>
      </c>
      <c r="F1976" s="16">
        <v>3803923</v>
      </c>
      <c r="G1976" s="17">
        <v>10.050786</v>
      </c>
    </row>
    <row r="1977" spans="1:7" hidden="1" x14ac:dyDescent="0.25">
      <c r="A1977" s="14" t="s">
        <v>1921</v>
      </c>
      <c r="B1977" s="14" t="s">
        <v>114</v>
      </c>
      <c r="C1977" s="14" t="s">
        <v>1778</v>
      </c>
      <c r="D1977" s="15">
        <v>50344</v>
      </c>
      <c r="E1977" s="15">
        <v>1852699</v>
      </c>
      <c r="F1977" s="16">
        <v>151586.4</v>
      </c>
      <c r="G1977" s="17">
        <v>8.1819226999999994</v>
      </c>
    </row>
    <row r="1978" spans="1:7" hidden="1" x14ac:dyDescent="0.25">
      <c r="A1978" s="14" t="s">
        <v>1922</v>
      </c>
      <c r="B1978" s="14" t="s">
        <v>114</v>
      </c>
      <c r="C1978" s="14" t="s">
        <v>222</v>
      </c>
      <c r="D1978" s="15">
        <v>17573</v>
      </c>
      <c r="E1978" s="15">
        <v>279578</v>
      </c>
      <c r="F1978" s="16">
        <v>41087</v>
      </c>
      <c r="G1978" s="17">
        <v>14.696078</v>
      </c>
    </row>
    <row r="1979" spans="1:7" hidden="1" x14ac:dyDescent="0.25">
      <c r="A1979" s="14" t="s">
        <v>1923</v>
      </c>
      <c r="B1979" s="14" t="s">
        <v>114</v>
      </c>
      <c r="C1979" s="14" t="s">
        <v>1778</v>
      </c>
      <c r="D1979" s="15">
        <v>124</v>
      </c>
      <c r="E1979" s="15">
        <v>1019359</v>
      </c>
      <c r="F1979" s="16">
        <v>39292.400000000001</v>
      </c>
      <c r="G1979" s="17">
        <v>3.8546184000000001</v>
      </c>
    </row>
    <row r="1980" spans="1:7" hidden="1" x14ac:dyDescent="0.25">
      <c r="A1980" s="14" t="s">
        <v>1924</v>
      </c>
      <c r="B1980" s="14" t="s">
        <v>114</v>
      </c>
      <c r="C1980" s="14" t="s">
        <v>1778</v>
      </c>
      <c r="D1980" s="15">
        <v>10</v>
      </c>
      <c r="E1980" s="15">
        <v>52180</v>
      </c>
      <c r="F1980" s="16">
        <v>1387.7</v>
      </c>
      <c r="G1980" s="17">
        <v>2.6594481000000001</v>
      </c>
    </row>
    <row r="1981" spans="1:7" hidden="1" x14ac:dyDescent="0.25">
      <c r="A1981" s="14" t="s">
        <v>357</v>
      </c>
      <c r="B1981" s="14" t="s">
        <v>114</v>
      </c>
      <c r="C1981" s="14" t="s">
        <v>333</v>
      </c>
      <c r="D1981" s="15">
        <v>2</v>
      </c>
      <c r="E1981" s="15">
        <v>720</v>
      </c>
      <c r="F1981" s="16">
        <v>46</v>
      </c>
      <c r="G1981" s="17">
        <v>6.3888889000000004</v>
      </c>
    </row>
    <row r="1982" spans="1:7" hidden="1" x14ac:dyDescent="0.25">
      <c r="A1982" s="14" t="s">
        <v>1925</v>
      </c>
      <c r="B1982" s="14" t="s">
        <v>114</v>
      </c>
      <c r="C1982" s="14" t="s">
        <v>1778</v>
      </c>
      <c r="D1982" s="15">
        <v>470</v>
      </c>
      <c r="E1982" s="15">
        <v>6944407</v>
      </c>
      <c r="F1982" s="16">
        <v>507048</v>
      </c>
      <c r="G1982" s="17">
        <v>7.3015306000000004</v>
      </c>
    </row>
    <row r="1983" spans="1:7" hidden="1" x14ac:dyDescent="0.25">
      <c r="A1983" s="14" t="s">
        <v>1926</v>
      </c>
      <c r="B1983" s="14" t="s">
        <v>114</v>
      </c>
      <c r="C1983" s="14" t="s">
        <v>1778</v>
      </c>
      <c r="D1983" s="15">
        <v>563</v>
      </c>
      <c r="E1983" s="15">
        <v>1689211</v>
      </c>
      <c r="F1983" s="16">
        <v>96686.7</v>
      </c>
      <c r="G1983" s="17">
        <v>5.7237787000000004</v>
      </c>
    </row>
    <row r="1984" spans="1:7" hidden="1" x14ac:dyDescent="0.25">
      <c r="A1984" s="14" t="s">
        <v>1927</v>
      </c>
      <c r="B1984" s="14" t="s">
        <v>114</v>
      </c>
      <c r="C1984" s="14" t="s">
        <v>1778</v>
      </c>
      <c r="D1984" s="15">
        <v>31138</v>
      </c>
      <c r="E1984" s="15">
        <v>623336</v>
      </c>
      <c r="F1984" s="16">
        <v>31118.1</v>
      </c>
      <c r="G1984" s="17">
        <v>4.9921872</v>
      </c>
    </row>
    <row r="1985" spans="1:7" hidden="1" x14ac:dyDescent="0.25">
      <c r="A1985" s="14" t="s">
        <v>1928</v>
      </c>
      <c r="B1985" s="14" t="s">
        <v>114</v>
      </c>
      <c r="C1985" s="14" t="s">
        <v>1778</v>
      </c>
      <c r="D1985" s="15">
        <v>5</v>
      </c>
      <c r="E1985" s="15">
        <v>437139</v>
      </c>
      <c r="F1985" s="16">
        <v>18521.8</v>
      </c>
      <c r="G1985" s="17">
        <v>4.2370504999999996</v>
      </c>
    </row>
    <row r="1986" spans="1:7" hidden="1" x14ac:dyDescent="0.25">
      <c r="A1986" s="14" t="s">
        <v>446</v>
      </c>
      <c r="B1986" s="14" t="s">
        <v>114</v>
      </c>
      <c r="C1986" s="14" t="s">
        <v>222</v>
      </c>
      <c r="D1986" s="15">
        <v>317</v>
      </c>
      <c r="E1986" s="15">
        <v>24165</v>
      </c>
      <c r="F1986" s="16">
        <v>2675.4</v>
      </c>
      <c r="G1986" s="17">
        <v>11.071384</v>
      </c>
    </row>
    <row r="1987" spans="1:7" hidden="1" x14ac:dyDescent="0.25">
      <c r="A1987" s="14" t="s">
        <v>446</v>
      </c>
      <c r="B1987" s="14" t="s">
        <v>114</v>
      </c>
      <c r="C1987" s="14" t="s">
        <v>222</v>
      </c>
      <c r="D1987" s="15">
        <v>106834</v>
      </c>
      <c r="E1987" s="15">
        <v>2719138</v>
      </c>
      <c r="F1987" s="16">
        <v>219913.5</v>
      </c>
      <c r="G1987" s="17">
        <v>8.0876181999999996</v>
      </c>
    </row>
    <row r="1988" spans="1:7" hidden="1" x14ac:dyDescent="0.25">
      <c r="A1988" s="14" t="s">
        <v>1929</v>
      </c>
      <c r="B1988" s="14" t="s">
        <v>114</v>
      </c>
      <c r="C1988" s="14" t="s">
        <v>1778</v>
      </c>
      <c r="D1988" s="15">
        <v>70705</v>
      </c>
      <c r="E1988" s="15">
        <v>1351522</v>
      </c>
      <c r="F1988" s="16">
        <v>124558.2</v>
      </c>
      <c r="G1988" s="17">
        <v>9.2161430000000006</v>
      </c>
    </row>
    <row r="1989" spans="1:7" hidden="1" x14ac:dyDescent="0.25">
      <c r="A1989" s="14" t="s">
        <v>1930</v>
      </c>
      <c r="B1989" s="14" t="s">
        <v>114</v>
      </c>
      <c r="C1989" s="14" t="s">
        <v>222</v>
      </c>
      <c r="D1989" s="15">
        <v>68269</v>
      </c>
      <c r="E1989" s="15">
        <v>1170782</v>
      </c>
      <c r="F1989" s="16">
        <v>137756.1</v>
      </c>
      <c r="G1989" s="17">
        <v>11.766161</v>
      </c>
    </row>
    <row r="1990" spans="1:7" hidden="1" x14ac:dyDescent="0.25">
      <c r="A1990" s="14" t="s">
        <v>1931</v>
      </c>
      <c r="B1990" s="14" t="s">
        <v>114</v>
      </c>
      <c r="C1990" s="14" t="s">
        <v>1778</v>
      </c>
      <c r="D1990" s="15">
        <v>225411</v>
      </c>
      <c r="E1990" s="15">
        <v>5754560</v>
      </c>
      <c r="F1990" s="16">
        <v>514438.7</v>
      </c>
      <c r="G1990" s="17">
        <v>8.9396705000000001</v>
      </c>
    </row>
    <row r="1991" spans="1:7" hidden="1" x14ac:dyDescent="0.25">
      <c r="A1991" s="14" t="s">
        <v>1932</v>
      </c>
      <c r="B1991" s="14" t="s">
        <v>114</v>
      </c>
      <c r="C1991" s="14" t="s">
        <v>222</v>
      </c>
      <c r="D1991" s="15">
        <v>82813</v>
      </c>
      <c r="E1991" s="15">
        <v>2075632</v>
      </c>
      <c r="F1991" s="16">
        <v>170836.2</v>
      </c>
      <c r="G1991" s="17">
        <v>8.2305630000000001</v>
      </c>
    </row>
    <row r="1992" spans="1:7" hidden="1" x14ac:dyDescent="0.25">
      <c r="A1992" s="14" t="s">
        <v>1933</v>
      </c>
      <c r="B1992" s="14" t="s">
        <v>114</v>
      </c>
      <c r="C1992" s="14" t="s">
        <v>222</v>
      </c>
      <c r="D1992" s="15">
        <v>45988</v>
      </c>
      <c r="E1992" s="15">
        <v>816700</v>
      </c>
      <c r="F1992" s="16">
        <v>83800</v>
      </c>
      <c r="G1992" s="17">
        <v>10.260806000000001</v>
      </c>
    </row>
    <row r="1993" spans="1:7" hidden="1" x14ac:dyDescent="0.25">
      <c r="A1993" s="14" t="s">
        <v>1934</v>
      </c>
      <c r="B1993" s="14" t="s">
        <v>114</v>
      </c>
      <c r="C1993" s="14" t="s">
        <v>1778</v>
      </c>
      <c r="D1993" s="15">
        <v>10498</v>
      </c>
      <c r="E1993" s="15">
        <v>196367</v>
      </c>
      <c r="F1993" s="16">
        <v>17245.7</v>
      </c>
      <c r="G1993" s="17">
        <v>8.7823820000000001</v>
      </c>
    </row>
    <row r="1994" spans="1:7" hidden="1" x14ac:dyDescent="0.25">
      <c r="A1994" s="14" t="s">
        <v>1935</v>
      </c>
      <c r="B1994" s="14" t="s">
        <v>114</v>
      </c>
      <c r="C1994" s="14" t="s">
        <v>1778</v>
      </c>
      <c r="D1994" s="15">
        <v>20048</v>
      </c>
      <c r="E1994" s="15">
        <v>282298</v>
      </c>
      <c r="F1994" s="16">
        <v>32150.3</v>
      </c>
      <c r="G1994" s="17">
        <v>11.388781</v>
      </c>
    </row>
    <row r="1995" spans="1:7" hidden="1" x14ac:dyDescent="0.25">
      <c r="A1995" s="14" t="s">
        <v>1936</v>
      </c>
      <c r="B1995" s="14" t="s">
        <v>114</v>
      </c>
      <c r="C1995" s="14" t="s">
        <v>1778</v>
      </c>
      <c r="D1995" s="15">
        <v>10689</v>
      </c>
      <c r="E1995" s="15">
        <v>344135</v>
      </c>
      <c r="F1995" s="16">
        <v>14964</v>
      </c>
      <c r="G1995" s="17">
        <v>4.3482934999999996</v>
      </c>
    </row>
    <row r="1996" spans="1:7" hidden="1" x14ac:dyDescent="0.25">
      <c r="A1996" s="14" t="s">
        <v>1937</v>
      </c>
      <c r="B1996" s="14" t="s">
        <v>114</v>
      </c>
      <c r="C1996" s="14" t="s">
        <v>222</v>
      </c>
      <c r="D1996" s="15">
        <v>22702</v>
      </c>
      <c r="E1996" s="15">
        <v>446530</v>
      </c>
      <c r="F1996" s="16">
        <v>45562.6</v>
      </c>
      <c r="G1996" s="17">
        <v>10.203704</v>
      </c>
    </row>
    <row r="1997" spans="1:7" hidden="1" x14ac:dyDescent="0.25">
      <c r="A1997" s="14" t="s">
        <v>1938</v>
      </c>
      <c r="B1997" s="14" t="s">
        <v>114</v>
      </c>
      <c r="C1997" s="14" t="s">
        <v>1778</v>
      </c>
      <c r="D1997" s="15">
        <v>6943</v>
      </c>
      <c r="E1997" s="15">
        <v>98607</v>
      </c>
      <c r="F1997" s="16">
        <v>3863.6</v>
      </c>
      <c r="G1997" s="17">
        <v>3.9181802999999999</v>
      </c>
    </row>
    <row r="1998" spans="1:7" hidden="1" x14ac:dyDescent="0.25">
      <c r="A1998" s="14" t="s">
        <v>1939</v>
      </c>
      <c r="B1998" s="14" t="s">
        <v>114</v>
      </c>
      <c r="C1998" s="14" t="s">
        <v>1778</v>
      </c>
      <c r="D1998" s="15">
        <v>22</v>
      </c>
      <c r="E1998" s="15">
        <v>23</v>
      </c>
      <c r="F1998" s="16">
        <v>1</v>
      </c>
      <c r="G1998" s="17">
        <v>4.3478260999999998</v>
      </c>
    </row>
    <row r="1999" spans="1:7" hidden="1" x14ac:dyDescent="0.25">
      <c r="A1999" s="14" t="s">
        <v>1940</v>
      </c>
      <c r="B1999" s="14" t="s">
        <v>114</v>
      </c>
      <c r="C1999" s="14" t="s">
        <v>224</v>
      </c>
      <c r="D1999" s="15">
        <v>14786</v>
      </c>
      <c r="E1999" s="15">
        <v>397053</v>
      </c>
      <c r="F1999" s="16">
        <v>32564</v>
      </c>
      <c r="G1999" s="17">
        <v>8.2014239999999994</v>
      </c>
    </row>
    <row r="2000" spans="1:7" hidden="1" x14ac:dyDescent="0.25">
      <c r="A2000" s="14" t="s">
        <v>1941</v>
      </c>
      <c r="B2000" s="14" t="s">
        <v>114</v>
      </c>
      <c r="C2000" s="14" t="s">
        <v>222</v>
      </c>
      <c r="D2000" s="15">
        <v>6261</v>
      </c>
      <c r="E2000" s="15">
        <v>221901</v>
      </c>
      <c r="F2000" s="16">
        <v>21235</v>
      </c>
      <c r="G2000" s="17">
        <v>9.5695827999999992</v>
      </c>
    </row>
    <row r="2001" spans="1:7" hidden="1" x14ac:dyDescent="0.25">
      <c r="A2001" s="14" t="s">
        <v>1942</v>
      </c>
      <c r="B2001" s="14" t="s">
        <v>114</v>
      </c>
      <c r="C2001" s="14" t="s">
        <v>222</v>
      </c>
      <c r="D2001" s="15">
        <v>22187</v>
      </c>
      <c r="E2001" s="15">
        <v>742359</v>
      </c>
      <c r="F2001" s="16">
        <v>59776</v>
      </c>
      <c r="G2001" s="17">
        <v>8.0521688000000005</v>
      </c>
    </row>
    <row r="2002" spans="1:7" hidden="1" x14ac:dyDescent="0.25">
      <c r="A2002" s="14" t="s">
        <v>1943</v>
      </c>
      <c r="B2002" s="14" t="s">
        <v>114</v>
      </c>
      <c r="C2002" s="14" t="s">
        <v>1778</v>
      </c>
      <c r="D2002" s="15">
        <v>4866</v>
      </c>
      <c r="E2002" s="15">
        <v>68479</v>
      </c>
      <c r="F2002" s="16">
        <v>5462.1</v>
      </c>
      <c r="G2002" s="17">
        <v>7.9763139000000001</v>
      </c>
    </row>
    <row r="2003" spans="1:7" hidden="1" x14ac:dyDescent="0.25">
      <c r="A2003" s="14" t="s">
        <v>1944</v>
      </c>
      <c r="B2003" s="14" t="s">
        <v>114</v>
      </c>
      <c r="C2003" s="14" t="s">
        <v>222</v>
      </c>
      <c r="D2003" s="15">
        <v>35773</v>
      </c>
      <c r="E2003" s="15">
        <v>606512</v>
      </c>
      <c r="F2003" s="16">
        <v>66178</v>
      </c>
      <c r="G2003" s="17">
        <v>10.911243000000001</v>
      </c>
    </row>
    <row r="2004" spans="1:7" hidden="1" x14ac:dyDescent="0.25">
      <c r="A2004" s="14" t="s">
        <v>1945</v>
      </c>
      <c r="B2004" s="14" t="s">
        <v>114</v>
      </c>
      <c r="C2004" s="14" t="s">
        <v>1778</v>
      </c>
      <c r="D2004" s="15">
        <v>32901</v>
      </c>
      <c r="E2004" s="15">
        <v>484484</v>
      </c>
      <c r="F2004" s="16">
        <v>55275</v>
      </c>
      <c r="G2004" s="17">
        <v>11.409045000000001</v>
      </c>
    </row>
    <row r="2005" spans="1:7" hidden="1" x14ac:dyDescent="0.25">
      <c r="A2005" s="14" t="s">
        <v>1946</v>
      </c>
      <c r="B2005" s="14" t="s">
        <v>114</v>
      </c>
      <c r="C2005" s="14" t="s">
        <v>1778</v>
      </c>
      <c r="D2005" s="15">
        <v>20104</v>
      </c>
      <c r="E2005" s="15">
        <v>224092</v>
      </c>
      <c r="F2005" s="16">
        <v>31551.200000000001</v>
      </c>
      <c r="G2005" s="17">
        <v>14.079573999999999</v>
      </c>
    </row>
    <row r="2006" spans="1:7" hidden="1" x14ac:dyDescent="0.25">
      <c r="A2006" s="14" t="s">
        <v>1947</v>
      </c>
      <c r="B2006" s="14" t="s">
        <v>116</v>
      </c>
      <c r="C2006" s="14" t="s">
        <v>222</v>
      </c>
      <c r="D2006" s="15">
        <v>2033</v>
      </c>
      <c r="E2006" s="15">
        <v>12654</v>
      </c>
      <c r="F2006" s="16">
        <v>1865.5</v>
      </c>
      <c r="G2006" s="17">
        <v>14.742374</v>
      </c>
    </row>
    <row r="2007" spans="1:7" hidden="1" x14ac:dyDescent="0.25">
      <c r="A2007" s="14" t="s">
        <v>1948</v>
      </c>
      <c r="B2007" s="14" t="s">
        <v>116</v>
      </c>
      <c r="C2007" s="14" t="s">
        <v>224</v>
      </c>
      <c r="D2007" s="15">
        <v>7861</v>
      </c>
      <c r="E2007" s="15">
        <v>159167</v>
      </c>
      <c r="F2007" s="16">
        <v>14419</v>
      </c>
      <c r="G2007" s="17">
        <v>9.0590385999999992</v>
      </c>
    </row>
    <row r="2008" spans="1:7" hidden="1" x14ac:dyDescent="0.25">
      <c r="A2008" s="14" t="s">
        <v>1949</v>
      </c>
      <c r="B2008" s="14" t="s">
        <v>116</v>
      </c>
      <c r="C2008" s="14" t="s">
        <v>224</v>
      </c>
      <c r="D2008" s="15">
        <v>16899</v>
      </c>
      <c r="E2008" s="15">
        <v>288409</v>
      </c>
      <c r="F2008" s="16">
        <v>26976</v>
      </c>
      <c r="G2008" s="17">
        <v>9.3533836000000008</v>
      </c>
    </row>
    <row r="2009" spans="1:7" hidden="1" x14ac:dyDescent="0.25">
      <c r="A2009" s="14" t="s">
        <v>1950</v>
      </c>
      <c r="B2009" s="14" t="s">
        <v>116</v>
      </c>
      <c r="C2009" s="14" t="s">
        <v>224</v>
      </c>
      <c r="D2009" s="15">
        <v>20064</v>
      </c>
      <c r="E2009" s="15">
        <v>413445</v>
      </c>
      <c r="F2009" s="16">
        <v>35214.800000000003</v>
      </c>
      <c r="G2009" s="17">
        <v>8.5174085999999996</v>
      </c>
    </row>
    <row r="2010" spans="1:7" hidden="1" x14ac:dyDescent="0.25">
      <c r="A2010" s="14" t="s">
        <v>1951</v>
      </c>
      <c r="B2010" s="14" t="s">
        <v>116</v>
      </c>
      <c r="C2010" s="14" t="s">
        <v>224</v>
      </c>
      <c r="D2010" s="15">
        <v>17942</v>
      </c>
      <c r="E2010" s="15">
        <v>408122</v>
      </c>
      <c r="F2010" s="16">
        <v>33946</v>
      </c>
      <c r="G2010" s="17">
        <v>8.3176109</v>
      </c>
    </row>
    <row r="2011" spans="1:7" hidden="1" x14ac:dyDescent="0.25">
      <c r="A2011" s="14" t="s">
        <v>1952</v>
      </c>
      <c r="B2011" s="14" t="s">
        <v>116</v>
      </c>
      <c r="C2011" s="14" t="s">
        <v>224</v>
      </c>
      <c r="D2011" s="15">
        <v>11531</v>
      </c>
      <c r="E2011" s="15">
        <v>260973</v>
      </c>
      <c r="F2011" s="16">
        <v>25373.8</v>
      </c>
      <c r="G2011" s="17">
        <v>9.7227683000000003</v>
      </c>
    </row>
    <row r="2012" spans="1:7" hidden="1" x14ac:dyDescent="0.25">
      <c r="A2012" s="14" t="s">
        <v>1953</v>
      </c>
      <c r="B2012" s="14" t="s">
        <v>116</v>
      </c>
      <c r="C2012" s="14" t="s">
        <v>224</v>
      </c>
      <c r="D2012" s="15">
        <v>29779</v>
      </c>
      <c r="E2012" s="15">
        <v>634689</v>
      </c>
      <c r="F2012" s="16">
        <v>58803.9</v>
      </c>
      <c r="G2012" s="17">
        <v>9.2649944000000009</v>
      </c>
    </row>
    <row r="2013" spans="1:7" hidden="1" x14ac:dyDescent="0.25">
      <c r="A2013" s="14" t="s">
        <v>1954</v>
      </c>
      <c r="B2013" s="14" t="s">
        <v>116</v>
      </c>
      <c r="C2013" s="14" t="s">
        <v>224</v>
      </c>
      <c r="D2013" s="15">
        <v>7310</v>
      </c>
      <c r="E2013" s="15">
        <v>121662</v>
      </c>
      <c r="F2013" s="16">
        <v>12273.6</v>
      </c>
      <c r="G2013" s="17">
        <v>10.088277</v>
      </c>
    </row>
    <row r="2014" spans="1:7" hidden="1" x14ac:dyDescent="0.25">
      <c r="A2014" s="14" t="s">
        <v>334</v>
      </c>
      <c r="B2014" s="14" t="s">
        <v>116</v>
      </c>
      <c r="C2014" s="14" t="s">
        <v>222</v>
      </c>
      <c r="D2014" s="15">
        <v>17832</v>
      </c>
      <c r="E2014" s="15">
        <v>457063</v>
      </c>
      <c r="F2014" s="16">
        <v>32018.9</v>
      </c>
      <c r="G2014" s="17">
        <v>7.0053580999999996</v>
      </c>
    </row>
    <row r="2015" spans="1:7" hidden="1" x14ac:dyDescent="0.25">
      <c r="A2015" s="14" t="s">
        <v>423</v>
      </c>
      <c r="B2015" s="14" t="s">
        <v>116</v>
      </c>
      <c r="C2015" s="14" t="s">
        <v>222</v>
      </c>
      <c r="D2015" s="15">
        <v>1270</v>
      </c>
      <c r="E2015" s="15">
        <v>16716</v>
      </c>
      <c r="F2015" s="16">
        <v>2340</v>
      </c>
      <c r="G2015" s="17">
        <v>13.998564</v>
      </c>
    </row>
    <row r="2016" spans="1:7" hidden="1" x14ac:dyDescent="0.25">
      <c r="A2016" s="14" t="s">
        <v>339</v>
      </c>
      <c r="B2016" s="14" t="s">
        <v>116</v>
      </c>
      <c r="C2016" s="14" t="s">
        <v>222</v>
      </c>
      <c r="D2016" s="15">
        <v>12029</v>
      </c>
      <c r="E2016" s="15">
        <v>206062</v>
      </c>
      <c r="F2016" s="16">
        <v>20239.3</v>
      </c>
      <c r="G2016" s="17">
        <v>9.8219467999999992</v>
      </c>
    </row>
    <row r="2017" spans="1:7" hidden="1" x14ac:dyDescent="0.25">
      <c r="A2017" s="14" t="s">
        <v>1955</v>
      </c>
      <c r="B2017" s="14" t="s">
        <v>116</v>
      </c>
      <c r="C2017" s="14" t="s">
        <v>224</v>
      </c>
      <c r="D2017" s="15">
        <v>12032</v>
      </c>
      <c r="E2017" s="15">
        <v>168214</v>
      </c>
      <c r="F2017" s="16">
        <v>15983</v>
      </c>
      <c r="G2017" s="17">
        <v>9.5015873000000006</v>
      </c>
    </row>
    <row r="2018" spans="1:7" hidden="1" x14ac:dyDescent="0.25">
      <c r="A2018" s="14" t="s">
        <v>1956</v>
      </c>
      <c r="B2018" s="14" t="s">
        <v>116</v>
      </c>
      <c r="C2018" s="14" t="s">
        <v>224</v>
      </c>
      <c r="D2018" s="15">
        <v>6586</v>
      </c>
      <c r="E2018" s="15">
        <v>116997</v>
      </c>
      <c r="F2018" s="16">
        <v>10587</v>
      </c>
      <c r="G2018" s="17">
        <v>9.0489499999999996</v>
      </c>
    </row>
    <row r="2019" spans="1:7" hidden="1" x14ac:dyDescent="0.25">
      <c r="A2019" s="14" t="s">
        <v>1957</v>
      </c>
      <c r="B2019" s="14" t="s">
        <v>116</v>
      </c>
      <c r="C2019" s="14" t="s">
        <v>224</v>
      </c>
      <c r="D2019" s="15">
        <v>2818</v>
      </c>
      <c r="E2019" s="15">
        <v>90342</v>
      </c>
      <c r="F2019" s="16">
        <v>6441</v>
      </c>
      <c r="G2019" s="17">
        <v>7.1295742999999998</v>
      </c>
    </row>
    <row r="2020" spans="1:7" hidden="1" x14ac:dyDescent="0.25">
      <c r="A2020" s="14" t="s">
        <v>1958</v>
      </c>
      <c r="B2020" s="14" t="s">
        <v>116</v>
      </c>
      <c r="C2020" s="14" t="s">
        <v>224</v>
      </c>
      <c r="D2020" s="15">
        <v>9528</v>
      </c>
      <c r="E2020" s="15">
        <v>148585</v>
      </c>
      <c r="F2020" s="16">
        <v>13350</v>
      </c>
      <c r="G2020" s="17">
        <v>8.9847561999999996</v>
      </c>
    </row>
    <row r="2021" spans="1:7" hidden="1" x14ac:dyDescent="0.25">
      <c r="A2021" s="14" t="s">
        <v>1959</v>
      </c>
      <c r="B2021" s="14" t="s">
        <v>116</v>
      </c>
      <c r="C2021" s="14" t="s">
        <v>224</v>
      </c>
      <c r="D2021" s="15">
        <v>20070</v>
      </c>
      <c r="E2021" s="15">
        <v>355615</v>
      </c>
      <c r="F2021" s="16">
        <v>32001.1</v>
      </c>
      <c r="G2021" s="17">
        <v>8.9988048999999997</v>
      </c>
    </row>
    <row r="2022" spans="1:7" hidden="1" x14ac:dyDescent="0.25">
      <c r="A2022" s="14" t="s">
        <v>432</v>
      </c>
      <c r="B2022" s="14" t="s">
        <v>116</v>
      </c>
      <c r="C2022" s="14" t="s">
        <v>222</v>
      </c>
      <c r="D2022" s="15">
        <v>17039</v>
      </c>
      <c r="E2022" s="15">
        <v>552927</v>
      </c>
      <c r="F2022" s="16">
        <v>42907.1</v>
      </c>
      <c r="G2022" s="17">
        <v>7.7599935999999996</v>
      </c>
    </row>
    <row r="2023" spans="1:7" hidden="1" x14ac:dyDescent="0.25">
      <c r="A2023" s="14" t="s">
        <v>1447</v>
      </c>
      <c r="B2023" s="14" t="s">
        <v>116</v>
      </c>
      <c r="C2023" s="14" t="s">
        <v>222</v>
      </c>
      <c r="D2023" s="15">
        <v>385</v>
      </c>
      <c r="E2023" s="15">
        <v>11230</v>
      </c>
      <c r="F2023" s="16">
        <v>766.1</v>
      </c>
      <c r="G2023" s="17">
        <v>6.8219056</v>
      </c>
    </row>
    <row r="2024" spans="1:7" hidden="1" x14ac:dyDescent="0.25">
      <c r="A2024" s="14" t="s">
        <v>345</v>
      </c>
      <c r="B2024" s="14" t="s">
        <v>116</v>
      </c>
      <c r="C2024" s="14" t="s">
        <v>172</v>
      </c>
      <c r="D2024" s="15">
        <v>1897</v>
      </c>
      <c r="E2024" s="15">
        <v>167506</v>
      </c>
      <c r="F2024" s="16">
        <v>10412</v>
      </c>
      <c r="G2024" s="17">
        <v>6.2158967000000001</v>
      </c>
    </row>
    <row r="2025" spans="1:7" hidden="1" x14ac:dyDescent="0.25">
      <c r="A2025" s="14" t="s">
        <v>398</v>
      </c>
      <c r="B2025" s="14" t="s">
        <v>116</v>
      </c>
      <c r="C2025" s="14" t="s">
        <v>219</v>
      </c>
      <c r="D2025" s="15">
        <v>892849</v>
      </c>
      <c r="E2025" s="15">
        <v>24132846</v>
      </c>
      <c r="F2025" s="16">
        <v>2070271</v>
      </c>
      <c r="G2025" s="17">
        <v>8.5786441999999994</v>
      </c>
    </row>
    <row r="2026" spans="1:7" hidden="1" x14ac:dyDescent="0.25">
      <c r="A2026" s="14" t="s">
        <v>1960</v>
      </c>
      <c r="B2026" s="14" t="s">
        <v>116</v>
      </c>
      <c r="C2026" s="14" t="s">
        <v>224</v>
      </c>
      <c r="D2026" s="15">
        <v>6230</v>
      </c>
      <c r="E2026" s="15">
        <v>117727</v>
      </c>
      <c r="F2026" s="16">
        <v>12267</v>
      </c>
      <c r="G2026" s="17">
        <v>10.41987</v>
      </c>
    </row>
    <row r="2027" spans="1:7" hidden="1" x14ac:dyDescent="0.25">
      <c r="A2027" s="14" t="s">
        <v>1961</v>
      </c>
      <c r="B2027" s="14" t="s">
        <v>116</v>
      </c>
      <c r="C2027" s="14" t="s">
        <v>224</v>
      </c>
      <c r="D2027" s="15">
        <v>36538</v>
      </c>
      <c r="E2027" s="15">
        <v>778397</v>
      </c>
      <c r="F2027" s="16">
        <v>69584</v>
      </c>
      <c r="G2027" s="17">
        <v>8.9393972000000002</v>
      </c>
    </row>
    <row r="2028" spans="1:7" hidden="1" x14ac:dyDescent="0.25">
      <c r="A2028" s="14" t="s">
        <v>695</v>
      </c>
      <c r="B2028" s="14" t="s">
        <v>116</v>
      </c>
      <c r="C2028" s="14" t="s">
        <v>222</v>
      </c>
      <c r="D2028" s="15">
        <v>707</v>
      </c>
      <c r="E2028" s="15">
        <v>32777</v>
      </c>
      <c r="F2028" s="16">
        <v>1885</v>
      </c>
      <c r="G2028" s="17">
        <v>5.7509838999999996</v>
      </c>
    </row>
    <row r="2029" spans="1:7" hidden="1" x14ac:dyDescent="0.25">
      <c r="A2029" s="14" t="s">
        <v>349</v>
      </c>
      <c r="B2029" s="14" t="s">
        <v>116</v>
      </c>
      <c r="C2029" s="14" t="s">
        <v>333</v>
      </c>
      <c r="D2029" s="15">
        <v>2</v>
      </c>
      <c r="E2029" s="15">
        <v>1617</v>
      </c>
      <c r="F2029" s="16">
        <v>104.9</v>
      </c>
      <c r="G2029" s="17">
        <v>6.4873222000000004</v>
      </c>
    </row>
    <row r="2030" spans="1:7" hidden="1" x14ac:dyDescent="0.25">
      <c r="A2030" s="14" t="s">
        <v>1962</v>
      </c>
      <c r="B2030" s="14" t="s">
        <v>116</v>
      </c>
      <c r="C2030" s="14" t="s">
        <v>224</v>
      </c>
      <c r="D2030" s="15">
        <v>12140</v>
      </c>
      <c r="E2030" s="15">
        <v>244755</v>
      </c>
      <c r="F2030" s="16">
        <v>22240</v>
      </c>
      <c r="G2030" s="17">
        <v>9.0866377000000007</v>
      </c>
    </row>
    <row r="2031" spans="1:7" hidden="1" x14ac:dyDescent="0.25">
      <c r="A2031" s="14" t="s">
        <v>1963</v>
      </c>
      <c r="B2031" s="14" t="s">
        <v>116</v>
      </c>
      <c r="C2031" s="14" t="s">
        <v>326</v>
      </c>
      <c r="D2031" s="15">
        <v>3716</v>
      </c>
      <c r="E2031" s="15">
        <v>55797</v>
      </c>
      <c r="F2031" s="16">
        <v>5859.6</v>
      </c>
      <c r="G2031" s="17">
        <v>10.50164</v>
      </c>
    </row>
    <row r="2032" spans="1:7" hidden="1" x14ac:dyDescent="0.25">
      <c r="A2032" s="14" t="s">
        <v>362</v>
      </c>
      <c r="B2032" s="14" t="s">
        <v>116</v>
      </c>
      <c r="C2032" s="14" t="s">
        <v>333</v>
      </c>
      <c r="D2032" s="15">
        <v>572</v>
      </c>
      <c r="E2032" s="15">
        <v>5199</v>
      </c>
      <c r="F2032" s="16">
        <v>514.20000000000005</v>
      </c>
      <c r="G2032" s="17">
        <v>9.8903634999999994</v>
      </c>
    </row>
    <row r="2033" spans="1:7" hidden="1" x14ac:dyDescent="0.25">
      <c r="A2033" s="14" t="s">
        <v>363</v>
      </c>
      <c r="B2033" s="14" t="s">
        <v>116</v>
      </c>
      <c r="C2033" s="14" t="s">
        <v>292</v>
      </c>
      <c r="D2033" s="15">
        <v>9</v>
      </c>
      <c r="E2033" s="15">
        <v>55394</v>
      </c>
      <c r="F2033" s="16">
        <v>1553.2</v>
      </c>
      <c r="G2033" s="17">
        <v>2.8039138000000001</v>
      </c>
    </row>
    <row r="2034" spans="1:7" hidden="1" x14ac:dyDescent="0.25">
      <c r="A2034" s="14" t="s">
        <v>1451</v>
      </c>
      <c r="B2034" s="14" t="s">
        <v>116</v>
      </c>
      <c r="C2034" s="14" t="s">
        <v>222</v>
      </c>
      <c r="D2034" s="15">
        <v>708</v>
      </c>
      <c r="E2034" s="15">
        <v>32443</v>
      </c>
      <c r="F2034" s="16">
        <v>2749</v>
      </c>
      <c r="G2034" s="17">
        <v>8.4733224000000007</v>
      </c>
    </row>
    <row r="2035" spans="1:7" hidden="1" x14ac:dyDescent="0.25">
      <c r="A2035" s="14" t="s">
        <v>961</v>
      </c>
      <c r="B2035" s="14" t="s">
        <v>122</v>
      </c>
      <c r="C2035" s="14" t="s">
        <v>222</v>
      </c>
      <c r="D2035" s="15">
        <v>35309</v>
      </c>
      <c r="E2035" s="15">
        <v>670179</v>
      </c>
      <c r="F2035" s="16">
        <v>68221.399999999994</v>
      </c>
      <c r="G2035" s="17">
        <v>10.179579</v>
      </c>
    </row>
    <row r="2036" spans="1:7" hidden="1" x14ac:dyDescent="0.25">
      <c r="A2036" s="14" t="s">
        <v>1964</v>
      </c>
      <c r="B2036" s="14" t="s">
        <v>122</v>
      </c>
      <c r="C2036" s="14" t="s">
        <v>219</v>
      </c>
      <c r="D2036" s="15">
        <v>529821</v>
      </c>
      <c r="E2036" s="15">
        <v>14868091</v>
      </c>
      <c r="F2036" s="16">
        <v>1365810</v>
      </c>
      <c r="G2036" s="17">
        <v>9.1861826999999998</v>
      </c>
    </row>
    <row r="2037" spans="1:7" hidden="1" x14ac:dyDescent="0.25">
      <c r="A2037" s="14" t="s">
        <v>1965</v>
      </c>
      <c r="B2037" s="14" t="s">
        <v>122</v>
      </c>
      <c r="C2037" s="14" t="s">
        <v>222</v>
      </c>
      <c r="D2037" s="15">
        <v>12723</v>
      </c>
      <c r="E2037" s="15">
        <v>173401</v>
      </c>
      <c r="F2037" s="16">
        <v>21170</v>
      </c>
      <c r="G2037" s="17">
        <v>12.208695000000001</v>
      </c>
    </row>
    <row r="2038" spans="1:7" hidden="1" x14ac:dyDescent="0.25">
      <c r="A2038" s="14" t="s">
        <v>1966</v>
      </c>
      <c r="B2038" s="14" t="s">
        <v>122</v>
      </c>
      <c r="C2038" s="14" t="s">
        <v>224</v>
      </c>
      <c r="D2038" s="15">
        <v>16314</v>
      </c>
      <c r="E2038" s="15">
        <v>481990</v>
      </c>
      <c r="F2038" s="16">
        <v>49447</v>
      </c>
      <c r="G2038" s="17">
        <v>10.258927</v>
      </c>
    </row>
    <row r="2039" spans="1:7" hidden="1" x14ac:dyDescent="0.25">
      <c r="A2039" s="14" t="s">
        <v>1967</v>
      </c>
      <c r="B2039" s="14" t="s">
        <v>122</v>
      </c>
      <c r="C2039" s="14" t="s">
        <v>222</v>
      </c>
      <c r="D2039" s="15">
        <v>36702</v>
      </c>
      <c r="E2039" s="15">
        <v>724543</v>
      </c>
      <c r="F2039" s="16">
        <v>78615</v>
      </c>
      <c r="G2039" s="17">
        <v>10.850288000000001</v>
      </c>
    </row>
    <row r="2040" spans="1:7" hidden="1" x14ac:dyDescent="0.25">
      <c r="A2040" s="14" t="s">
        <v>1968</v>
      </c>
      <c r="B2040" s="14" t="s">
        <v>122</v>
      </c>
      <c r="C2040" s="14" t="s">
        <v>224</v>
      </c>
      <c r="D2040" s="15">
        <v>42082</v>
      </c>
      <c r="E2040" s="15">
        <v>929373</v>
      </c>
      <c r="F2040" s="16">
        <v>99250</v>
      </c>
      <c r="G2040" s="17">
        <v>10.679243</v>
      </c>
    </row>
    <row r="2041" spans="1:7" hidden="1" x14ac:dyDescent="0.25">
      <c r="A2041" s="14" t="s">
        <v>1969</v>
      </c>
      <c r="B2041" s="14" t="s">
        <v>122</v>
      </c>
      <c r="C2041" s="14" t="s">
        <v>224</v>
      </c>
      <c r="D2041" s="15">
        <v>5437</v>
      </c>
      <c r="E2041" s="15">
        <v>128191</v>
      </c>
      <c r="F2041" s="16">
        <v>14504</v>
      </c>
      <c r="G2041" s="17">
        <v>11.314367000000001</v>
      </c>
    </row>
    <row r="2042" spans="1:7" hidden="1" x14ac:dyDescent="0.25">
      <c r="A2042" s="14" t="s">
        <v>1970</v>
      </c>
      <c r="B2042" s="14" t="s">
        <v>122</v>
      </c>
      <c r="C2042" s="14" t="s">
        <v>224</v>
      </c>
      <c r="D2042" s="15">
        <v>21101</v>
      </c>
      <c r="E2042" s="15">
        <v>707196</v>
      </c>
      <c r="F2042" s="16">
        <v>61697</v>
      </c>
      <c r="G2042" s="17">
        <v>8.7241725999999993</v>
      </c>
    </row>
    <row r="2043" spans="1:7" hidden="1" x14ac:dyDescent="0.25">
      <c r="A2043" s="14" t="s">
        <v>1971</v>
      </c>
      <c r="B2043" s="14" t="s">
        <v>122</v>
      </c>
      <c r="C2043" s="14" t="s">
        <v>224</v>
      </c>
      <c r="D2043" s="15">
        <v>16075</v>
      </c>
      <c r="E2043" s="15">
        <v>405621</v>
      </c>
      <c r="F2043" s="16">
        <v>37600</v>
      </c>
      <c r="G2043" s="17">
        <v>9.2697369999999992</v>
      </c>
    </row>
    <row r="2044" spans="1:7" hidden="1" x14ac:dyDescent="0.25">
      <c r="A2044" s="14" t="s">
        <v>1972</v>
      </c>
      <c r="B2044" s="14" t="s">
        <v>122</v>
      </c>
      <c r="C2044" s="14" t="s">
        <v>224</v>
      </c>
      <c r="D2044" s="15">
        <v>7665</v>
      </c>
      <c r="E2044" s="15">
        <v>152871</v>
      </c>
      <c r="F2044" s="16">
        <v>17506</v>
      </c>
      <c r="G2044" s="17">
        <v>11.451485</v>
      </c>
    </row>
    <row r="2045" spans="1:7" hidden="1" x14ac:dyDescent="0.25">
      <c r="A2045" s="14" t="s">
        <v>1973</v>
      </c>
      <c r="B2045" s="14" t="s">
        <v>122</v>
      </c>
      <c r="C2045" s="14" t="s">
        <v>224</v>
      </c>
      <c r="D2045" s="15">
        <v>7415</v>
      </c>
      <c r="E2045" s="15">
        <v>167567</v>
      </c>
      <c r="F2045" s="16">
        <v>18936</v>
      </c>
      <c r="G2045" s="17">
        <v>11.300554</v>
      </c>
    </row>
    <row r="2046" spans="1:7" hidden="1" x14ac:dyDescent="0.25">
      <c r="A2046" s="14" t="s">
        <v>1974</v>
      </c>
      <c r="B2046" s="14" t="s">
        <v>122</v>
      </c>
      <c r="C2046" s="14" t="s">
        <v>224</v>
      </c>
      <c r="D2046" s="15">
        <v>13113</v>
      </c>
      <c r="E2046" s="15">
        <v>353048</v>
      </c>
      <c r="F2046" s="16">
        <v>38549.1</v>
      </c>
      <c r="G2046" s="17">
        <v>10.918939999999999</v>
      </c>
    </row>
    <row r="2047" spans="1:7" hidden="1" x14ac:dyDescent="0.25">
      <c r="A2047" s="14" t="s">
        <v>1975</v>
      </c>
      <c r="B2047" s="14" t="s">
        <v>122</v>
      </c>
      <c r="C2047" s="14" t="s">
        <v>222</v>
      </c>
      <c r="D2047" s="15">
        <v>11055</v>
      </c>
      <c r="E2047" s="15">
        <v>187340</v>
      </c>
      <c r="F2047" s="16">
        <v>20494</v>
      </c>
      <c r="G2047" s="17">
        <v>10.939468</v>
      </c>
    </row>
    <row r="2048" spans="1:7" hidden="1" x14ac:dyDescent="0.25">
      <c r="A2048" s="14" t="s">
        <v>1976</v>
      </c>
      <c r="B2048" s="14" t="s">
        <v>122</v>
      </c>
      <c r="C2048" s="14" t="s">
        <v>222</v>
      </c>
      <c r="D2048" s="15">
        <v>6693</v>
      </c>
      <c r="E2048" s="15">
        <v>77770</v>
      </c>
      <c r="F2048" s="16">
        <v>11158.3</v>
      </c>
      <c r="G2048" s="17">
        <v>14.34782</v>
      </c>
    </row>
    <row r="2049" spans="1:7" hidden="1" x14ac:dyDescent="0.25">
      <c r="A2049" s="14" t="s">
        <v>894</v>
      </c>
      <c r="B2049" s="14" t="s">
        <v>122</v>
      </c>
      <c r="C2049" s="14" t="s">
        <v>219</v>
      </c>
      <c r="D2049" s="15">
        <v>28121</v>
      </c>
      <c r="E2049" s="15">
        <v>702246</v>
      </c>
      <c r="F2049" s="16">
        <v>69924.7</v>
      </c>
      <c r="G2049" s="17">
        <v>9.9572941999999998</v>
      </c>
    </row>
    <row r="2050" spans="1:7" hidden="1" x14ac:dyDescent="0.25">
      <c r="A2050" s="14" t="s">
        <v>1290</v>
      </c>
      <c r="B2050" s="14" t="s">
        <v>122</v>
      </c>
      <c r="C2050" s="14" t="s">
        <v>222</v>
      </c>
      <c r="D2050" s="15">
        <v>31201</v>
      </c>
      <c r="E2050" s="15">
        <v>595807</v>
      </c>
      <c r="F2050" s="16">
        <v>63092.9</v>
      </c>
      <c r="G2050" s="17">
        <v>10.589486000000001</v>
      </c>
    </row>
    <row r="2051" spans="1:7" hidden="1" x14ac:dyDescent="0.25">
      <c r="A2051" s="14" t="s">
        <v>1977</v>
      </c>
      <c r="B2051" s="14" t="s">
        <v>122</v>
      </c>
      <c r="C2051" s="14" t="s">
        <v>222</v>
      </c>
      <c r="D2051" s="15">
        <v>18993</v>
      </c>
      <c r="E2051" s="15">
        <v>256839</v>
      </c>
      <c r="F2051" s="16">
        <v>33101</v>
      </c>
      <c r="G2051" s="17">
        <v>12.887840000000001</v>
      </c>
    </row>
    <row r="2052" spans="1:7" hidden="1" x14ac:dyDescent="0.25">
      <c r="A2052" s="14" t="s">
        <v>1978</v>
      </c>
      <c r="B2052" s="14" t="s">
        <v>122</v>
      </c>
      <c r="C2052" s="14" t="s">
        <v>222</v>
      </c>
      <c r="D2052" s="15">
        <v>167469</v>
      </c>
      <c r="E2052" s="15">
        <v>4545135</v>
      </c>
      <c r="F2052" s="16">
        <v>452138</v>
      </c>
      <c r="G2052" s="17">
        <v>9.9477352999999997</v>
      </c>
    </row>
    <row r="2053" spans="1:7" hidden="1" x14ac:dyDescent="0.25">
      <c r="A2053" s="14" t="s">
        <v>1767</v>
      </c>
      <c r="B2053" s="14" t="s">
        <v>122</v>
      </c>
      <c r="C2053" s="14" t="s">
        <v>222</v>
      </c>
      <c r="D2053" s="15">
        <v>8155</v>
      </c>
      <c r="E2053" s="15">
        <v>130451</v>
      </c>
      <c r="F2053" s="16">
        <v>13744</v>
      </c>
      <c r="G2053" s="17">
        <v>10.535757</v>
      </c>
    </row>
    <row r="2054" spans="1:7" hidden="1" x14ac:dyDescent="0.25">
      <c r="A2054" s="14" t="s">
        <v>1979</v>
      </c>
      <c r="B2054" s="14" t="s">
        <v>122</v>
      </c>
      <c r="C2054" s="14" t="s">
        <v>222</v>
      </c>
      <c r="D2054" s="15">
        <v>11638</v>
      </c>
      <c r="E2054" s="15">
        <v>326948</v>
      </c>
      <c r="F2054" s="16">
        <v>33417</v>
      </c>
      <c r="G2054" s="17">
        <v>10.220891</v>
      </c>
    </row>
    <row r="2055" spans="1:7" hidden="1" x14ac:dyDescent="0.25">
      <c r="A2055" s="14" t="s">
        <v>1980</v>
      </c>
      <c r="B2055" s="14" t="s">
        <v>122</v>
      </c>
      <c r="C2055" s="14" t="s">
        <v>222</v>
      </c>
      <c r="D2055" s="15">
        <v>161567</v>
      </c>
      <c r="E2055" s="15">
        <v>3711175</v>
      </c>
      <c r="F2055" s="16">
        <v>368141</v>
      </c>
      <c r="G2055" s="17">
        <v>9.9197962999999998</v>
      </c>
    </row>
    <row r="2056" spans="1:7" hidden="1" x14ac:dyDescent="0.25">
      <c r="A2056" s="14" t="s">
        <v>1981</v>
      </c>
      <c r="B2056" s="14" t="s">
        <v>122</v>
      </c>
      <c r="C2056" s="14" t="s">
        <v>222</v>
      </c>
      <c r="D2056" s="15">
        <v>93405</v>
      </c>
      <c r="E2056" s="15">
        <v>2334271</v>
      </c>
      <c r="F2056" s="16">
        <v>224002.8</v>
      </c>
      <c r="G2056" s="17">
        <v>9.5962636999999997</v>
      </c>
    </row>
    <row r="2057" spans="1:7" hidden="1" x14ac:dyDescent="0.25">
      <c r="A2057" s="14" t="s">
        <v>349</v>
      </c>
      <c r="B2057" s="14" t="s">
        <v>122</v>
      </c>
      <c r="C2057" s="14" t="s">
        <v>333</v>
      </c>
      <c r="D2057" s="15">
        <v>65</v>
      </c>
      <c r="E2057" s="15">
        <v>331</v>
      </c>
      <c r="F2057" s="16">
        <v>22.4</v>
      </c>
      <c r="G2057" s="17">
        <v>6.7673715999999997</v>
      </c>
    </row>
    <row r="2058" spans="1:7" hidden="1" x14ac:dyDescent="0.25">
      <c r="A2058" s="14" t="s">
        <v>1982</v>
      </c>
      <c r="B2058" s="14" t="s">
        <v>122</v>
      </c>
      <c r="C2058" s="14" t="s">
        <v>222</v>
      </c>
      <c r="D2058" s="15">
        <v>56072</v>
      </c>
      <c r="E2058" s="15">
        <v>884128</v>
      </c>
      <c r="F2058" s="16">
        <v>107745</v>
      </c>
      <c r="G2058" s="17">
        <v>12.186584</v>
      </c>
    </row>
    <row r="2059" spans="1:7" hidden="1" x14ac:dyDescent="0.25">
      <c r="A2059" s="14" t="s">
        <v>1983</v>
      </c>
      <c r="B2059" s="14" t="s">
        <v>122</v>
      </c>
      <c r="C2059" s="14" t="s">
        <v>224</v>
      </c>
      <c r="D2059" s="15">
        <v>6629</v>
      </c>
      <c r="E2059" s="15">
        <v>203552</v>
      </c>
      <c r="F2059" s="16">
        <v>20505.5</v>
      </c>
      <c r="G2059" s="17">
        <v>10.073839</v>
      </c>
    </row>
    <row r="2060" spans="1:7" hidden="1" x14ac:dyDescent="0.25">
      <c r="A2060" s="14" t="s">
        <v>1984</v>
      </c>
      <c r="B2060" s="14" t="s">
        <v>122</v>
      </c>
      <c r="C2060" s="14" t="s">
        <v>224</v>
      </c>
      <c r="D2060" s="15">
        <v>5390</v>
      </c>
      <c r="E2060" s="15">
        <v>102138</v>
      </c>
      <c r="F2060" s="16">
        <v>11582</v>
      </c>
      <c r="G2060" s="17">
        <v>11.339560000000001</v>
      </c>
    </row>
    <row r="2061" spans="1:7" hidden="1" x14ac:dyDescent="0.25">
      <c r="A2061" s="14" t="s">
        <v>1985</v>
      </c>
      <c r="B2061" s="14" t="s">
        <v>122</v>
      </c>
      <c r="C2061" s="14" t="s">
        <v>224</v>
      </c>
      <c r="D2061" s="15">
        <v>7672</v>
      </c>
      <c r="E2061" s="15">
        <v>161906</v>
      </c>
      <c r="F2061" s="16">
        <v>16594</v>
      </c>
      <c r="G2061" s="17">
        <v>10.249157</v>
      </c>
    </row>
    <row r="2062" spans="1:7" hidden="1" x14ac:dyDescent="0.25">
      <c r="A2062" s="14" t="s">
        <v>1314</v>
      </c>
      <c r="B2062" s="14" t="s">
        <v>122</v>
      </c>
      <c r="C2062" s="14" t="s">
        <v>219</v>
      </c>
      <c r="D2062" s="15">
        <v>2454141</v>
      </c>
      <c r="E2062" s="15">
        <v>76497814</v>
      </c>
      <c r="F2062" s="16">
        <v>6841523.5999999996</v>
      </c>
      <c r="G2062" s="17">
        <v>8.9434237000000003</v>
      </c>
    </row>
    <row r="2063" spans="1:7" hidden="1" x14ac:dyDescent="0.25">
      <c r="A2063" s="14" t="s">
        <v>1986</v>
      </c>
      <c r="B2063" s="14" t="s">
        <v>122</v>
      </c>
      <c r="C2063" s="14" t="s">
        <v>172</v>
      </c>
      <c r="D2063" s="15">
        <v>6427</v>
      </c>
      <c r="E2063" s="15">
        <v>340892</v>
      </c>
      <c r="F2063" s="16">
        <v>32524.1</v>
      </c>
      <c r="G2063" s="17">
        <v>9.5408810000000006</v>
      </c>
    </row>
    <row r="2064" spans="1:7" hidden="1" x14ac:dyDescent="0.25">
      <c r="A2064" s="14" t="s">
        <v>1987</v>
      </c>
      <c r="B2064" s="14" t="s">
        <v>119</v>
      </c>
      <c r="C2064" s="14" t="s">
        <v>224</v>
      </c>
      <c r="D2064" s="15">
        <v>20834</v>
      </c>
      <c r="E2064" s="15">
        <v>331960</v>
      </c>
      <c r="F2064" s="16">
        <v>47016.800000000003</v>
      </c>
      <c r="G2064" s="17">
        <v>14.163392999999999</v>
      </c>
    </row>
    <row r="2065" spans="1:7" hidden="1" x14ac:dyDescent="0.25">
      <c r="A2065" s="14" t="s">
        <v>1988</v>
      </c>
      <c r="B2065" s="14" t="s">
        <v>119</v>
      </c>
      <c r="C2065" s="14" t="s">
        <v>219</v>
      </c>
      <c r="D2065" s="15">
        <v>263896</v>
      </c>
      <c r="E2065" s="15">
        <v>4146861</v>
      </c>
      <c r="F2065" s="16">
        <v>589913</v>
      </c>
      <c r="G2065" s="17">
        <v>14.225531</v>
      </c>
    </row>
    <row r="2066" spans="1:7" hidden="1" x14ac:dyDescent="0.25">
      <c r="A2066" s="14" t="s">
        <v>341</v>
      </c>
      <c r="B2066" s="14" t="s">
        <v>119</v>
      </c>
      <c r="C2066" s="14" t="s">
        <v>333</v>
      </c>
      <c r="D2066" s="15">
        <v>6</v>
      </c>
      <c r="E2066" s="15">
        <v>4671</v>
      </c>
      <c r="F2066" s="16">
        <v>821</v>
      </c>
      <c r="G2066" s="17">
        <v>17.576536000000001</v>
      </c>
    </row>
    <row r="2067" spans="1:7" hidden="1" x14ac:dyDescent="0.25">
      <c r="A2067" s="14" t="s">
        <v>349</v>
      </c>
      <c r="B2067" s="14" t="s">
        <v>119</v>
      </c>
      <c r="C2067" s="14" t="s">
        <v>333</v>
      </c>
      <c r="D2067" s="15">
        <v>1263</v>
      </c>
      <c r="E2067" s="15">
        <v>7036</v>
      </c>
      <c r="F2067" s="16">
        <v>1193.2</v>
      </c>
      <c r="G2067" s="17">
        <v>16.958499</v>
      </c>
    </row>
    <row r="2068" spans="1:7" hidden="1" x14ac:dyDescent="0.25">
      <c r="A2068" s="14" t="s">
        <v>353</v>
      </c>
      <c r="B2068" s="14" t="s">
        <v>119</v>
      </c>
      <c r="C2068" s="14" t="s">
        <v>333</v>
      </c>
      <c r="D2068" s="15">
        <v>94</v>
      </c>
      <c r="E2068" s="15">
        <v>538</v>
      </c>
      <c r="F2068" s="16">
        <v>149.9</v>
      </c>
      <c r="G2068" s="17">
        <v>27.862454</v>
      </c>
    </row>
    <row r="2069" spans="1:7" hidden="1" x14ac:dyDescent="0.25">
      <c r="A2069" s="14" t="s">
        <v>354</v>
      </c>
      <c r="B2069" s="14" t="s">
        <v>119</v>
      </c>
      <c r="C2069" s="14" t="s">
        <v>333</v>
      </c>
      <c r="D2069" s="15">
        <v>296</v>
      </c>
      <c r="E2069" s="15">
        <v>1941</v>
      </c>
      <c r="F2069" s="16">
        <v>333.2</v>
      </c>
      <c r="G2069" s="17">
        <v>17.166409000000002</v>
      </c>
    </row>
    <row r="2070" spans="1:7" hidden="1" x14ac:dyDescent="0.25">
      <c r="A2070" s="14" t="s">
        <v>356</v>
      </c>
      <c r="B2070" s="14" t="s">
        <v>119</v>
      </c>
      <c r="C2070" s="14" t="s">
        <v>333</v>
      </c>
      <c r="D2070" s="15">
        <v>7</v>
      </c>
      <c r="E2070" s="15">
        <v>4</v>
      </c>
      <c r="F2070" s="16">
        <v>2.2000000000000002</v>
      </c>
      <c r="G2070" s="17">
        <v>55</v>
      </c>
    </row>
    <row r="2071" spans="1:7" hidden="1" x14ac:dyDescent="0.25">
      <c r="A2071" s="14" t="s">
        <v>1989</v>
      </c>
      <c r="B2071" s="14" t="s">
        <v>119</v>
      </c>
      <c r="C2071" s="14" t="s">
        <v>224</v>
      </c>
      <c r="D2071" s="15">
        <v>4162</v>
      </c>
      <c r="E2071" s="15">
        <v>76209</v>
      </c>
      <c r="F2071" s="16">
        <v>11550</v>
      </c>
      <c r="G2071" s="17">
        <v>15.15569</v>
      </c>
    </row>
    <row r="2072" spans="1:7" hidden="1" x14ac:dyDescent="0.25">
      <c r="A2072" s="14" t="s">
        <v>1990</v>
      </c>
      <c r="B2072" s="14" t="s">
        <v>119</v>
      </c>
      <c r="C2072" s="14" t="s">
        <v>222</v>
      </c>
      <c r="D2072" s="15">
        <v>39070</v>
      </c>
      <c r="E2072" s="15">
        <v>443818</v>
      </c>
      <c r="F2072" s="16">
        <v>72621.399999999994</v>
      </c>
      <c r="G2072" s="17">
        <v>16.362877999999998</v>
      </c>
    </row>
    <row r="2073" spans="1:7" hidden="1" x14ac:dyDescent="0.25">
      <c r="A2073" s="14" t="s">
        <v>1991</v>
      </c>
      <c r="B2073" s="14" t="s">
        <v>119</v>
      </c>
      <c r="C2073" s="14" t="s">
        <v>224</v>
      </c>
      <c r="D2073" s="15">
        <v>3745</v>
      </c>
      <c r="E2073" s="15">
        <v>46999</v>
      </c>
      <c r="F2073" s="16">
        <v>7491</v>
      </c>
      <c r="G2073" s="17">
        <v>15.938637</v>
      </c>
    </row>
    <row r="2074" spans="1:7" hidden="1" x14ac:dyDescent="0.25">
      <c r="A2074" s="14" t="s">
        <v>1992</v>
      </c>
      <c r="B2074" s="14" t="s">
        <v>119</v>
      </c>
      <c r="C2074" s="14" t="s">
        <v>224</v>
      </c>
      <c r="D2074" s="15">
        <v>5719</v>
      </c>
      <c r="E2074" s="15">
        <v>57571</v>
      </c>
      <c r="F2074" s="16">
        <v>9193</v>
      </c>
      <c r="G2074" s="17">
        <v>15.968109</v>
      </c>
    </row>
    <row r="2075" spans="1:7" hidden="1" x14ac:dyDescent="0.25">
      <c r="A2075" s="14" t="s">
        <v>1993</v>
      </c>
      <c r="B2075" s="14" t="s">
        <v>119</v>
      </c>
      <c r="C2075" s="14" t="s">
        <v>224</v>
      </c>
      <c r="D2075" s="15">
        <v>4107</v>
      </c>
      <c r="E2075" s="15">
        <v>44052</v>
      </c>
      <c r="F2075" s="16">
        <v>6940</v>
      </c>
      <c r="G2075" s="17">
        <v>15.754109</v>
      </c>
    </row>
    <row r="2076" spans="1:7" hidden="1" x14ac:dyDescent="0.25">
      <c r="A2076" s="14" t="s">
        <v>1994</v>
      </c>
      <c r="B2076" s="14" t="s">
        <v>119</v>
      </c>
      <c r="C2076" s="14" t="s">
        <v>224</v>
      </c>
      <c r="D2076" s="15">
        <v>1855</v>
      </c>
      <c r="E2076" s="15">
        <v>27600</v>
      </c>
      <c r="F2076" s="16">
        <v>3713</v>
      </c>
      <c r="G2076" s="17">
        <v>13.452899</v>
      </c>
    </row>
    <row r="2077" spans="1:7" hidden="1" x14ac:dyDescent="0.25">
      <c r="A2077" s="14" t="s">
        <v>1995</v>
      </c>
      <c r="B2077" s="14" t="s">
        <v>119</v>
      </c>
      <c r="C2077" s="14" t="s">
        <v>224</v>
      </c>
      <c r="D2077" s="15">
        <v>3678</v>
      </c>
      <c r="E2077" s="15">
        <v>53000</v>
      </c>
      <c r="F2077" s="16">
        <v>7075</v>
      </c>
      <c r="G2077" s="17">
        <v>13.349057</v>
      </c>
    </row>
    <row r="2078" spans="1:7" hidden="1" x14ac:dyDescent="0.25">
      <c r="A2078" s="14" t="s">
        <v>1996</v>
      </c>
      <c r="B2078" s="14" t="s">
        <v>119</v>
      </c>
      <c r="C2078" s="14" t="s">
        <v>222</v>
      </c>
      <c r="D2078" s="15">
        <v>11028</v>
      </c>
      <c r="E2078" s="15">
        <v>68821</v>
      </c>
      <c r="F2078" s="16">
        <v>14373</v>
      </c>
      <c r="G2078" s="17">
        <v>20.884613999999999</v>
      </c>
    </row>
    <row r="2079" spans="1:7" hidden="1" x14ac:dyDescent="0.25">
      <c r="A2079" s="14" t="s">
        <v>683</v>
      </c>
      <c r="B2079" s="14" t="s">
        <v>125</v>
      </c>
      <c r="C2079" s="14" t="s">
        <v>219</v>
      </c>
      <c r="D2079" s="15">
        <v>250848</v>
      </c>
      <c r="E2079" s="15">
        <v>5817350</v>
      </c>
      <c r="F2079" s="16">
        <v>549203.69999999995</v>
      </c>
      <c r="G2079" s="17">
        <v>9.4407882999999995</v>
      </c>
    </row>
    <row r="2080" spans="1:7" hidden="1" x14ac:dyDescent="0.25">
      <c r="A2080" s="14" t="s">
        <v>1997</v>
      </c>
      <c r="B2080" s="14" t="s">
        <v>125</v>
      </c>
      <c r="C2080" s="14" t="s">
        <v>222</v>
      </c>
      <c r="D2080" s="15">
        <v>14260</v>
      </c>
      <c r="E2080" s="15">
        <v>548599</v>
      </c>
      <c r="F2080" s="16">
        <v>40465</v>
      </c>
      <c r="G2080" s="17">
        <v>7.3760615999999999</v>
      </c>
    </row>
    <row r="2081" spans="1:7" hidden="1" x14ac:dyDescent="0.25">
      <c r="A2081" s="14" t="s">
        <v>1998</v>
      </c>
      <c r="B2081" s="14" t="s">
        <v>125</v>
      </c>
      <c r="C2081" s="14" t="s">
        <v>222</v>
      </c>
      <c r="D2081" s="15">
        <v>9214</v>
      </c>
      <c r="E2081" s="15">
        <v>529634</v>
      </c>
      <c r="F2081" s="16">
        <v>33846</v>
      </c>
      <c r="G2081" s="17">
        <v>6.3904508</v>
      </c>
    </row>
    <row r="2082" spans="1:7" hidden="1" x14ac:dyDescent="0.25">
      <c r="A2082" s="14" t="s">
        <v>1570</v>
      </c>
      <c r="B2082" s="14" t="s">
        <v>125</v>
      </c>
      <c r="C2082" s="14" t="s">
        <v>292</v>
      </c>
      <c r="D2082" s="15">
        <v>10</v>
      </c>
      <c r="E2082" s="15">
        <v>4528661</v>
      </c>
      <c r="F2082" s="16">
        <v>58688.4</v>
      </c>
      <c r="G2082" s="17">
        <v>1.2959327</v>
      </c>
    </row>
    <row r="2083" spans="1:7" hidden="1" x14ac:dyDescent="0.25">
      <c r="A2083" s="14" t="s">
        <v>1999</v>
      </c>
      <c r="B2083" s="14" t="s">
        <v>125</v>
      </c>
      <c r="C2083" s="14" t="s">
        <v>224</v>
      </c>
      <c r="D2083" s="15">
        <v>3306</v>
      </c>
      <c r="E2083" s="15">
        <v>78433</v>
      </c>
      <c r="F2083" s="16">
        <v>6121</v>
      </c>
      <c r="G2083" s="17">
        <v>7.8041131000000004</v>
      </c>
    </row>
    <row r="2084" spans="1:7" hidden="1" x14ac:dyDescent="0.25">
      <c r="A2084" s="14" t="s">
        <v>2000</v>
      </c>
      <c r="B2084" s="14" t="s">
        <v>125</v>
      </c>
      <c r="C2084" s="14" t="s">
        <v>224</v>
      </c>
      <c r="D2084" s="15">
        <v>10184</v>
      </c>
      <c r="E2084" s="15">
        <v>266120</v>
      </c>
      <c r="F2084" s="16">
        <v>25294.2</v>
      </c>
      <c r="G2084" s="17">
        <v>9.5048098999999997</v>
      </c>
    </row>
    <row r="2085" spans="1:7" hidden="1" x14ac:dyDescent="0.25">
      <c r="A2085" s="14" t="s">
        <v>2001</v>
      </c>
      <c r="B2085" s="14" t="s">
        <v>125</v>
      </c>
      <c r="C2085" s="14" t="s">
        <v>224</v>
      </c>
      <c r="D2085" s="15">
        <v>5708</v>
      </c>
      <c r="E2085" s="15">
        <v>138588</v>
      </c>
      <c r="F2085" s="16">
        <v>8893.6</v>
      </c>
      <c r="G2085" s="17">
        <v>6.4172944000000003</v>
      </c>
    </row>
    <row r="2086" spans="1:7" hidden="1" x14ac:dyDescent="0.25">
      <c r="A2086" s="14" t="s">
        <v>2002</v>
      </c>
      <c r="B2086" s="14" t="s">
        <v>125</v>
      </c>
      <c r="C2086" s="14" t="s">
        <v>224</v>
      </c>
      <c r="D2086" s="15">
        <v>9625</v>
      </c>
      <c r="E2086" s="15">
        <v>214459</v>
      </c>
      <c r="F2086" s="16">
        <v>15982</v>
      </c>
      <c r="G2086" s="17">
        <v>7.4522402999999997</v>
      </c>
    </row>
    <row r="2087" spans="1:7" hidden="1" x14ac:dyDescent="0.25">
      <c r="A2087" s="14" t="s">
        <v>2003</v>
      </c>
      <c r="B2087" s="14" t="s">
        <v>125</v>
      </c>
      <c r="C2087" s="14" t="s">
        <v>224</v>
      </c>
      <c r="D2087" s="15">
        <v>11811</v>
      </c>
      <c r="E2087" s="15">
        <v>298598</v>
      </c>
      <c r="F2087" s="16">
        <v>25080</v>
      </c>
      <c r="G2087" s="17">
        <v>8.3992524999999993</v>
      </c>
    </row>
    <row r="2088" spans="1:7" hidden="1" x14ac:dyDescent="0.25">
      <c r="A2088" s="14" t="s">
        <v>2004</v>
      </c>
      <c r="B2088" s="14" t="s">
        <v>125</v>
      </c>
      <c r="C2088" s="14" t="s">
        <v>224</v>
      </c>
      <c r="D2088" s="15">
        <v>24095</v>
      </c>
      <c r="E2088" s="15">
        <v>959499</v>
      </c>
      <c r="F2088" s="16">
        <v>64162</v>
      </c>
      <c r="G2088" s="17">
        <v>6.6870314999999998</v>
      </c>
    </row>
    <row r="2089" spans="1:7" hidden="1" x14ac:dyDescent="0.25">
      <c r="A2089" s="14" t="s">
        <v>2005</v>
      </c>
      <c r="B2089" s="14" t="s">
        <v>125</v>
      </c>
      <c r="C2089" s="14" t="s">
        <v>224</v>
      </c>
      <c r="D2089" s="15">
        <v>454496</v>
      </c>
      <c r="E2089" s="15">
        <v>9408356</v>
      </c>
      <c r="F2089" s="16">
        <v>875235</v>
      </c>
      <c r="G2089" s="17">
        <v>9.3027411000000004</v>
      </c>
    </row>
    <row r="2090" spans="1:7" hidden="1" x14ac:dyDescent="0.25">
      <c r="A2090" s="14" t="s">
        <v>2006</v>
      </c>
      <c r="B2090" s="14" t="s">
        <v>125</v>
      </c>
      <c r="C2090" s="14" t="s">
        <v>224</v>
      </c>
      <c r="D2090" s="15">
        <v>177150</v>
      </c>
      <c r="E2090" s="15">
        <v>4745355</v>
      </c>
      <c r="F2090" s="16">
        <v>342052.9</v>
      </c>
      <c r="G2090" s="17">
        <v>7.2081625000000003</v>
      </c>
    </row>
    <row r="2091" spans="1:7" hidden="1" x14ac:dyDescent="0.25">
      <c r="A2091" s="14" t="s">
        <v>687</v>
      </c>
      <c r="B2091" s="14" t="s">
        <v>125</v>
      </c>
      <c r="C2091" s="14" t="s">
        <v>222</v>
      </c>
      <c r="D2091" s="15">
        <v>986</v>
      </c>
      <c r="E2091" s="15">
        <v>22536</v>
      </c>
      <c r="F2091" s="16">
        <v>2009</v>
      </c>
      <c r="G2091" s="17">
        <v>8.9146254999999996</v>
      </c>
    </row>
    <row r="2092" spans="1:7" hidden="1" x14ac:dyDescent="0.25">
      <c r="A2092" s="14" t="s">
        <v>1587</v>
      </c>
      <c r="B2092" s="14" t="s">
        <v>125</v>
      </c>
      <c r="C2092" s="14" t="s">
        <v>222</v>
      </c>
      <c r="D2092" s="15">
        <v>5601</v>
      </c>
      <c r="E2092" s="15">
        <v>331707</v>
      </c>
      <c r="F2092" s="16">
        <v>28013.9</v>
      </c>
      <c r="G2092" s="17">
        <v>8.4453750000000003</v>
      </c>
    </row>
    <row r="2093" spans="1:7" hidden="1" x14ac:dyDescent="0.25">
      <c r="A2093" s="14" t="s">
        <v>2007</v>
      </c>
      <c r="B2093" s="14" t="s">
        <v>125</v>
      </c>
      <c r="C2093" s="14" t="s">
        <v>222</v>
      </c>
      <c r="D2093" s="15">
        <v>15105</v>
      </c>
      <c r="E2093" s="15">
        <v>280203</v>
      </c>
      <c r="F2093" s="16">
        <v>19187</v>
      </c>
      <c r="G2093" s="17">
        <v>6.8475355000000002</v>
      </c>
    </row>
    <row r="2094" spans="1:7" hidden="1" x14ac:dyDescent="0.25">
      <c r="A2094" s="14" t="s">
        <v>690</v>
      </c>
      <c r="B2094" s="14" t="s">
        <v>125</v>
      </c>
      <c r="C2094" s="14" t="s">
        <v>222</v>
      </c>
      <c r="D2094" s="15">
        <v>39221</v>
      </c>
      <c r="E2094" s="15">
        <v>928768</v>
      </c>
      <c r="F2094" s="16">
        <v>70937.600000000006</v>
      </c>
      <c r="G2094" s="17">
        <v>7.6378170000000001</v>
      </c>
    </row>
    <row r="2095" spans="1:7" hidden="1" x14ac:dyDescent="0.25">
      <c r="A2095" s="14" t="s">
        <v>691</v>
      </c>
      <c r="B2095" s="14" t="s">
        <v>125</v>
      </c>
      <c r="C2095" s="14" t="s">
        <v>222</v>
      </c>
      <c r="D2095" s="15">
        <v>78</v>
      </c>
      <c r="E2095" s="15">
        <v>2834</v>
      </c>
      <c r="F2095" s="16">
        <v>241.7</v>
      </c>
      <c r="G2095" s="17">
        <v>8.5285814999999996</v>
      </c>
    </row>
    <row r="2096" spans="1:7" hidden="1" x14ac:dyDescent="0.25">
      <c r="A2096" s="14" t="s">
        <v>2008</v>
      </c>
      <c r="B2096" s="14" t="s">
        <v>125</v>
      </c>
      <c r="C2096" s="14" t="s">
        <v>222</v>
      </c>
      <c r="D2096" s="15">
        <v>10087</v>
      </c>
      <c r="E2096" s="15">
        <v>264148</v>
      </c>
      <c r="F2096" s="16">
        <v>23553</v>
      </c>
      <c r="G2096" s="17">
        <v>8.9165922000000002</v>
      </c>
    </row>
    <row r="2097" spans="1:7" hidden="1" x14ac:dyDescent="0.25">
      <c r="A2097" s="14" t="s">
        <v>2009</v>
      </c>
      <c r="B2097" s="14" t="s">
        <v>125</v>
      </c>
      <c r="C2097" s="14" t="s">
        <v>222</v>
      </c>
      <c r="D2097" s="15">
        <v>10074</v>
      </c>
      <c r="E2097" s="15">
        <v>228213</v>
      </c>
      <c r="F2097" s="16">
        <v>14171</v>
      </c>
      <c r="G2097" s="17">
        <v>6.2095498999999998</v>
      </c>
    </row>
    <row r="2098" spans="1:7" hidden="1" x14ac:dyDescent="0.25">
      <c r="A2098" s="14" t="s">
        <v>694</v>
      </c>
      <c r="B2098" s="14" t="s">
        <v>125</v>
      </c>
      <c r="C2098" s="14" t="s">
        <v>222</v>
      </c>
      <c r="D2098" s="15">
        <v>15</v>
      </c>
      <c r="E2098" s="15">
        <v>117</v>
      </c>
      <c r="F2098" s="16">
        <v>15</v>
      </c>
      <c r="G2098" s="17">
        <v>12.820513</v>
      </c>
    </row>
    <row r="2099" spans="1:7" hidden="1" x14ac:dyDescent="0.25">
      <c r="A2099" s="14" t="s">
        <v>2010</v>
      </c>
      <c r="B2099" s="14" t="s">
        <v>125</v>
      </c>
      <c r="C2099" s="14" t="s">
        <v>222</v>
      </c>
      <c r="D2099" s="15">
        <v>4345</v>
      </c>
      <c r="E2099" s="15">
        <v>85020</v>
      </c>
      <c r="F2099" s="16">
        <v>7223</v>
      </c>
      <c r="G2099" s="17">
        <v>8.4956481000000004</v>
      </c>
    </row>
    <row r="2100" spans="1:7" hidden="1" x14ac:dyDescent="0.25">
      <c r="A2100" s="14" t="s">
        <v>2011</v>
      </c>
      <c r="B2100" s="14" t="s">
        <v>125</v>
      </c>
      <c r="C2100" s="14" t="s">
        <v>222</v>
      </c>
      <c r="D2100" s="15">
        <v>3601</v>
      </c>
      <c r="E2100" s="15">
        <v>61521</v>
      </c>
      <c r="F2100" s="16">
        <v>5792</v>
      </c>
      <c r="G2100" s="17">
        <v>9.4146713999999996</v>
      </c>
    </row>
    <row r="2101" spans="1:7" hidden="1" x14ac:dyDescent="0.25">
      <c r="A2101" s="14" t="s">
        <v>2012</v>
      </c>
      <c r="B2101" s="14" t="s">
        <v>125</v>
      </c>
      <c r="C2101" s="14" t="s">
        <v>222</v>
      </c>
      <c r="D2101" s="15">
        <v>15204</v>
      </c>
      <c r="E2101" s="15">
        <v>213705</v>
      </c>
      <c r="F2101" s="16">
        <v>27748</v>
      </c>
      <c r="G2101" s="17">
        <v>12.984254</v>
      </c>
    </row>
    <row r="2102" spans="1:7" hidden="1" x14ac:dyDescent="0.25">
      <c r="A2102" s="14" t="s">
        <v>2013</v>
      </c>
      <c r="B2102" s="14" t="s">
        <v>125</v>
      </c>
      <c r="C2102" s="14" t="s">
        <v>326</v>
      </c>
      <c r="D2102" s="15">
        <v>346594</v>
      </c>
      <c r="E2102" s="15">
        <v>6586125</v>
      </c>
      <c r="F2102" s="16">
        <v>608296</v>
      </c>
      <c r="G2102" s="17">
        <v>9.2360226999999995</v>
      </c>
    </row>
    <row r="2103" spans="1:7" hidden="1" x14ac:dyDescent="0.25">
      <c r="A2103" s="14" t="s">
        <v>2014</v>
      </c>
      <c r="B2103" s="14" t="s">
        <v>125</v>
      </c>
      <c r="C2103" s="14" t="s">
        <v>326</v>
      </c>
      <c r="D2103" s="15">
        <v>53111</v>
      </c>
      <c r="E2103" s="15">
        <v>1785098</v>
      </c>
      <c r="F2103" s="16">
        <v>125489</v>
      </c>
      <c r="G2103" s="17">
        <v>7.0298100999999997</v>
      </c>
    </row>
    <row r="2104" spans="1:7" hidden="1" x14ac:dyDescent="0.25">
      <c r="A2104" s="14" t="s">
        <v>2015</v>
      </c>
      <c r="B2104" s="14" t="s">
        <v>125</v>
      </c>
      <c r="C2104" s="14" t="s">
        <v>326</v>
      </c>
      <c r="D2104" s="15">
        <v>49940</v>
      </c>
      <c r="E2104" s="15">
        <v>1725811</v>
      </c>
      <c r="F2104" s="16">
        <v>52846.9</v>
      </c>
      <c r="G2104" s="17">
        <v>3.0621488000000001</v>
      </c>
    </row>
    <row r="2105" spans="1:7" hidden="1" x14ac:dyDescent="0.25">
      <c r="A2105" s="14" t="s">
        <v>2016</v>
      </c>
      <c r="B2105" s="14" t="s">
        <v>125</v>
      </c>
      <c r="C2105" s="14" t="s">
        <v>326</v>
      </c>
      <c r="D2105" s="15">
        <v>31796</v>
      </c>
      <c r="E2105" s="15">
        <v>651407</v>
      </c>
      <c r="F2105" s="16">
        <v>58125.9</v>
      </c>
      <c r="G2105" s="17">
        <v>8.9231309999999997</v>
      </c>
    </row>
    <row r="2106" spans="1:7" hidden="1" x14ac:dyDescent="0.25">
      <c r="A2106" s="14" t="s">
        <v>2017</v>
      </c>
      <c r="B2106" s="14" t="s">
        <v>125</v>
      </c>
      <c r="C2106" s="14" t="s">
        <v>326</v>
      </c>
      <c r="D2106" s="15">
        <v>203975</v>
      </c>
      <c r="E2106" s="15">
        <v>4638251</v>
      </c>
      <c r="F2106" s="16">
        <v>375254</v>
      </c>
      <c r="G2106" s="17">
        <v>8.0904202999999999</v>
      </c>
    </row>
    <row r="2107" spans="1:7" hidden="1" x14ac:dyDescent="0.25">
      <c r="A2107" s="14" t="s">
        <v>2018</v>
      </c>
      <c r="B2107" s="14" t="s">
        <v>125</v>
      </c>
      <c r="C2107" s="14" t="s">
        <v>326</v>
      </c>
      <c r="D2107" s="15">
        <v>50365</v>
      </c>
      <c r="E2107" s="15">
        <v>4825787</v>
      </c>
      <c r="F2107" s="16">
        <v>264978</v>
      </c>
      <c r="G2107" s="17">
        <v>5.4908764000000003</v>
      </c>
    </row>
    <row r="2108" spans="1:7" hidden="1" x14ac:dyDescent="0.25">
      <c r="A2108" s="14" t="s">
        <v>2019</v>
      </c>
      <c r="B2108" s="14" t="s">
        <v>125</v>
      </c>
      <c r="C2108" s="14" t="s">
        <v>326</v>
      </c>
      <c r="D2108" s="15">
        <v>15875</v>
      </c>
      <c r="E2108" s="15">
        <v>926104</v>
      </c>
      <c r="F2108" s="16">
        <v>27344</v>
      </c>
      <c r="G2108" s="17">
        <v>2.9525842</v>
      </c>
    </row>
    <row r="2109" spans="1:7" hidden="1" x14ac:dyDescent="0.25">
      <c r="A2109" s="14" t="s">
        <v>2020</v>
      </c>
      <c r="B2109" s="14" t="s">
        <v>125</v>
      </c>
      <c r="C2109" s="14" t="s">
        <v>326</v>
      </c>
      <c r="D2109" s="15">
        <v>3498</v>
      </c>
      <c r="E2109" s="15">
        <v>89782</v>
      </c>
      <c r="F2109" s="16">
        <v>7642.9</v>
      </c>
      <c r="G2109" s="17">
        <v>8.5127307999999999</v>
      </c>
    </row>
    <row r="2110" spans="1:7" hidden="1" x14ac:dyDescent="0.25">
      <c r="A2110" s="14" t="s">
        <v>2021</v>
      </c>
      <c r="B2110" s="14" t="s">
        <v>125</v>
      </c>
      <c r="C2110" s="14" t="s">
        <v>326</v>
      </c>
      <c r="D2110" s="15">
        <v>26589</v>
      </c>
      <c r="E2110" s="15">
        <v>1051558</v>
      </c>
      <c r="F2110" s="16">
        <v>80670</v>
      </c>
      <c r="G2110" s="17">
        <v>7.6714741000000002</v>
      </c>
    </row>
    <row r="2111" spans="1:7" hidden="1" x14ac:dyDescent="0.25">
      <c r="A2111" s="14" t="s">
        <v>2022</v>
      </c>
      <c r="B2111" s="14" t="s">
        <v>125</v>
      </c>
      <c r="C2111" s="14" t="s">
        <v>326</v>
      </c>
      <c r="D2111" s="15">
        <v>42456</v>
      </c>
      <c r="E2111" s="15">
        <v>984141</v>
      </c>
      <c r="F2111" s="16">
        <v>97999.4</v>
      </c>
      <c r="G2111" s="17">
        <v>9.9578617000000005</v>
      </c>
    </row>
    <row r="2112" spans="1:7" hidden="1" x14ac:dyDescent="0.25">
      <c r="A2112" s="14" t="s">
        <v>2023</v>
      </c>
      <c r="B2112" s="14" t="s">
        <v>125</v>
      </c>
      <c r="C2112" s="14" t="s">
        <v>326</v>
      </c>
      <c r="D2112" s="15">
        <v>19468</v>
      </c>
      <c r="E2112" s="15">
        <v>383290</v>
      </c>
      <c r="F2112" s="16">
        <v>35680</v>
      </c>
      <c r="G2112" s="17">
        <v>9.3088783999999993</v>
      </c>
    </row>
    <row r="2113" spans="1:7" hidden="1" x14ac:dyDescent="0.25">
      <c r="A2113" s="14" t="s">
        <v>2024</v>
      </c>
      <c r="B2113" s="14" t="s">
        <v>125</v>
      </c>
      <c r="C2113" s="14" t="s">
        <v>326</v>
      </c>
      <c r="D2113" s="15">
        <v>12768</v>
      </c>
      <c r="E2113" s="15">
        <v>354781</v>
      </c>
      <c r="F2113" s="16">
        <v>33217</v>
      </c>
      <c r="G2113" s="17">
        <v>9.3626772999999996</v>
      </c>
    </row>
    <row r="2114" spans="1:7" hidden="1" x14ac:dyDescent="0.25">
      <c r="A2114" s="14" t="s">
        <v>2025</v>
      </c>
      <c r="B2114" s="14" t="s">
        <v>125</v>
      </c>
      <c r="C2114" s="14" t="s">
        <v>326</v>
      </c>
      <c r="D2114" s="15">
        <v>32011</v>
      </c>
      <c r="E2114" s="15">
        <v>954331</v>
      </c>
      <c r="F2114" s="16">
        <v>66335.399999999994</v>
      </c>
      <c r="G2114" s="17">
        <v>6.9509844999999997</v>
      </c>
    </row>
    <row r="2115" spans="1:7" hidden="1" x14ac:dyDescent="0.25">
      <c r="A2115" s="14" t="s">
        <v>2026</v>
      </c>
      <c r="B2115" s="14" t="s">
        <v>125</v>
      </c>
      <c r="C2115" s="14" t="s">
        <v>326</v>
      </c>
      <c r="D2115" s="15">
        <v>21016</v>
      </c>
      <c r="E2115" s="15">
        <v>631767</v>
      </c>
      <c r="F2115" s="16">
        <v>46625.1</v>
      </c>
      <c r="G2115" s="17">
        <v>7.3801100999999996</v>
      </c>
    </row>
    <row r="2116" spans="1:7" hidden="1" x14ac:dyDescent="0.25">
      <c r="A2116" s="14" t="s">
        <v>2027</v>
      </c>
      <c r="B2116" s="14" t="s">
        <v>125</v>
      </c>
      <c r="C2116" s="14" t="s">
        <v>326</v>
      </c>
      <c r="D2116" s="15">
        <v>9135</v>
      </c>
      <c r="E2116" s="15">
        <v>1003761</v>
      </c>
      <c r="F2116" s="16">
        <v>48688</v>
      </c>
      <c r="G2116" s="17">
        <v>4.8505570999999996</v>
      </c>
    </row>
    <row r="2117" spans="1:7" hidden="1" x14ac:dyDescent="0.25">
      <c r="A2117" s="14" t="s">
        <v>2028</v>
      </c>
      <c r="B2117" s="14" t="s">
        <v>125</v>
      </c>
      <c r="C2117" s="14" t="s">
        <v>326</v>
      </c>
      <c r="D2117" s="15">
        <v>6054</v>
      </c>
      <c r="E2117" s="15">
        <v>127356</v>
      </c>
      <c r="F2117" s="16">
        <v>11171.7</v>
      </c>
      <c r="G2117" s="17">
        <v>8.7720248999999999</v>
      </c>
    </row>
    <row r="2118" spans="1:7" hidden="1" x14ac:dyDescent="0.25">
      <c r="A2118" s="14" t="s">
        <v>2029</v>
      </c>
      <c r="B2118" s="14" t="s">
        <v>125</v>
      </c>
      <c r="C2118" s="14" t="s">
        <v>326</v>
      </c>
      <c r="D2118" s="15">
        <v>1</v>
      </c>
      <c r="E2118" s="15">
        <v>196301</v>
      </c>
      <c r="F2118" s="16">
        <v>10302</v>
      </c>
      <c r="G2118" s="17">
        <v>5.2480628999999999</v>
      </c>
    </row>
    <row r="2119" spans="1:7" hidden="1" x14ac:dyDescent="0.25">
      <c r="A2119" s="14" t="s">
        <v>2030</v>
      </c>
      <c r="B2119" s="14" t="s">
        <v>125</v>
      </c>
      <c r="C2119" s="14" t="s">
        <v>326</v>
      </c>
      <c r="D2119" s="15">
        <v>50510</v>
      </c>
      <c r="E2119" s="15">
        <v>4685406</v>
      </c>
      <c r="F2119" s="16">
        <v>188473</v>
      </c>
      <c r="G2119" s="17">
        <v>4.0225543000000004</v>
      </c>
    </row>
    <row r="2120" spans="1:7" hidden="1" x14ac:dyDescent="0.25">
      <c r="A2120" s="14" t="s">
        <v>2031</v>
      </c>
      <c r="B2120" s="14" t="s">
        <v>125</v>
      </c>
      <c r="C2120" s="14" t="s">
        <v>326</v>
      </c>
      <c r="D2120" s="15">
        <v>17360</v>
      </c>
      <c r="E2120" s="15">
        <v>314671</v>
      </c>
      <c r="F2120" s="16">
        <v>25276.3</v>
      </c>
      <c r="G2120" s="17">
        <v>8.0326117999999997</v>
      </c>
    </row>
    <row r="2121" spans="1:7" hidden="1" x14ac:dyDescent="0.25">
      <c r="A2121" s="14" t="s">
        <v>2032</v>
      </c>
      <c r="B2121" s="14" t="s">
        <v>125</v>
      </c>
      <c r="C2121" s="14" t="s">
        <v>326</v>
      </c>
      <c r="D2121" s="15">
        <v>33512</v>
      </c>
      <c r="E2121" s="15">
        <v>649498</v>
      </c>
      <c r="F2121" s="16">
        <v>64715</v>
      </c>
      <c r="G2121" s="17">
        <v>9.9638489999999997</v>
      </c>
    </row>
    <row r="2122" spans="1:7" hidden="1" x14ac:dyDescent="0.25">
      <c r="A2122" s="14" t="s">
        <v>398</v>
      </c>
      <c r="B2122" s="14" t="s">
        <v>125</v>
      </c>
      <c r="C2122" s="14" t="s">
        <v>219</v>
      </c>
      <c r="D2122" s="15">
        <v>130570</v>
      </c>
      <c r="E2122" s="15">
        <v>4221298</v>
      </c>
      <c r="F2122" s="16">
        <v>356528.9</v>
      </c>
      <c r="G2122" s="17">
        <v>8.4459543000000004</v>
      </c>
    </row>
    <row r="2123" spans="1:7" hidden="1" x14ac:dyDescent="0.25">
      <c r="A2123" s="14" t="s">
        <v>2033</v>
      </c>
      <c r="B2123" s="14" t="s">
        <v>125</v>
      </c>
      <c r="C2123" s="14" t="s">
        <v>222</v>
      </c>
      <c r="D2123" s="15">
        <v>4559</v>
      </c>
      <c r="E2123" s="15">
        <v>118429</v>
      </c>
      <c r="F2123" s="16">
        <v>8473</v>
      </c>
      <c r="G2123" s="17">
        <v>7.1544976</v>
      </c>
    </row>
    <row r="2124" spans="1:7" hidden="1" x14ac:dyDescent="0.25">
      <c r="A2124" s="14" t="s">
        <v>2034</v>
      </c>
      <c r="B2124" s="14" t="s">
        <v>125</v>
      </c>
      <c r="C2124" s="14" t="s">
        <v>222</v>
      </c>
      <c r="D2124" s="15">
        <v>32842</v>
      </c>
      <c r="E2124" s="15">
        <v>606390</v>
      </c>
      <c r="F2124" s="16">
        <v>57071.199999999997</v>
      </c>
      <c r="G2124" s="17">
        <v>9.4116327999999996</v>
      </c>
    </row>
    <row r="2125" spans="1:7" hidden="1" x14ac:dyDescent="0.25">
      <c r="A2125" s="14" t="s">
        <v>2035</v>
      </c>
      <c r="B2125" s="14" t="s">
        <v>125</v>
      </c>
      <c r="C2125" s="14" t="s">
        <v>219</v>
      </c>
      <c r="D2125" s="15">
        <v>1135020</v>
      </c>
      <c r="E2125" s="15">
        <v>21316397</v>
      </c>
      <c r="F2125" s="16">
        <v>2256626.5</v>
      </c>
      <c r="G2125" s="17">
        <v>10.586340999999999</v>
      </c>
    </row>
    <row r="2126" spans="1:7" hidden="1" x14ac:dyDescent="0.25">
      <c r="A2126" s="14" t="s">
        <v>349</v>
      </c>
      <c r="B2126" s="14" t="s">
        <v>125</v>
      </c>
      <c r="C2126" s="14" t="s">
        <v>333</v>
      </c>
      <c r="D2126" s="15">
        <v>99</v>
      </c>
      <c r="E2126" s="15">
        <v>601</v>
      </c>
      <c r="F2126" s="16">
        <v>75.8</v>
      </c>
      <c r="G2126" s="17">
        <v>12.612313</v>
      </c>
    </row>
    <row r="2127" spans="1:7" hidden="1" x14ac:dyDescent="0.25">
      <c r="A2127" s="14" t="s">
        <v>2036</v>
      </c>
      <c r="B2127" s="14" t="s">
        <v>125</v>
      </c>
      <c r="C2127" s="14" t="s">
        <v>222</v>
      </c>
      <c r="D2127" s="15">
        <v>4807</v>
      </c>
      <c r="E2127" s="15">
        <v>94298</v>
      </c>
      <c r="F2127" s="16">
        <v>10859</v>
      </c>
      <c r="G2127" s="17">
        <v>11.515620999999999</v>
      </c>
    </row>
    <row r="2128" spans="1:7" hidden="1" x14ac:dyDescent="0.25">
      <c r="A2128" s="14" t="s">
        <v>2037</v>
      </c>
      <c r="B2128" s="14" t="s">
        <v>125</v>
      </c>
      <c r="C2128" s="14" t="s">
        <v>224</v>
      </c>
      <c r="D2128" s="15">
        <v>2945</v>
      </c>
      <c r="E2128" s="15">
        <v>38696</v>
      </c>
      <c r="F2128" s="16">
        <v>2933.5</v>
      </c>
      <c r="G2128" s="17">
        <v>7.5808869000000003</v>
      </c>
    </row>
    <row r="2129" spans="1:7" hidden="1" x14ac:dyDescent="0.25">
      <c r="A2129" s="14" t="s">
        <v>2038</v>
      </c>
      <c r="B2129" s="14" t="s">
        <v>125</v>
      </c>
      <c r="C2129" s="14" t="s">
        <v>326</v>
      </c>
      <c r="D2129" s="15">
        <v>11623</v>
      </c>
      <c r="E2129" s="15">
        <v>230996</v>
      </c>
      <c r="F2129" s="16">
        <v>17032</v>
      </c>
      <c r="G2129" s="17">
        <v>7.3732877999999999</v>
      </c>
    </row>
    <row r="2130" spans="1:7" hidden="1" x14ac:dyDescent="0.25">
      <c r="A2130" s="14" t="s">
        <v>2039</v>
      </c>
      <c r="B2130" s="14" t="s">
        <v>131</v>
      </c>
      <c r="C2130" s="14" t="s">
        <v>222</v>
      </c>
      <c r="D2130" s="15">
        <v>37138</v>
      </c>
      <c r="E2130" s="15">
        <v>493241</v>
      </c>
      <c r="F2130" s="16">
        <v>67563</v>
      </c>
      <c r="G2130" s="17">
        <v>13.697766</v>
      </c>
    </row>
    <row r="2131" spans="1:7" hidden="1" x14ac:dyDescent="0.25">
      <c r="A2131" s="14" t="s">
        <v>2040</v>
      </c>
      <c r="B2131" s="14" t="s">
        <v>131</v>
      </c>
      <c r="C2131" s="14" t="s">
        <v>224</v>
      </c>
      <c r="D2131" s="15">
        <v>2018</v>
      </c>
      <c r="E2131" s="15">
        <v>40444</v>
      </c>
      <c r="F2131" s="16">
        <v>4302.5</v>
      </c>
      <c r="G2131" s="17">
        <v>10.638166</v>
      </c>
    </row>
    <row r="2132" spans="1:7" hidden="1" x14ac:dyDescent="0.25">
      <c r="A2132" s="14" t="s">
        <v>2041</v>
      </c>
      <c r="B2132" s="14" t="s">
        <v>131</v>
      </c>
      <c r="C2132" s="14" t="s">
        <v>222</v>
      </c>
      <c r="D2132" s="15">
        <v>18477</v>
      </c>
      <c r="E2132" s="15">
        <v>354193</v>
      </c>
      <c r="F2132" s="16">
        <v>38106</v>
      </c>
      <c r="G2132" s="17">
        <v>10.758540999999999</v>
      </c>
    </row>
    <row r="2133" spans="1:7" hidden="1" x14ac:dyDescent="0.25">
      <c r="A2133" s="14" t="s">
        <v>977</v>
      </c>
      <c r="B2133" s="14" t="s">
        <v>131</v>
      </c>
      <c r="C2133" s="14" t="s">
        <v>222</v>
      </c>
      <c r="D2133" s="15">
        <v>8935</v>
      </c>
      <c r="E2133" s="15">
        <v>77455</v>
      </c>
      <c r="F2133" s="16">
        <v>13317</v>
      </c>
      <c r="G2133" s="17">
        <v>17.193209</v>
      </c>
    </row>
    <row r="2134" spans="1:7" hidden="1" x14ac:dyDescent="0.25">
      <c r="A2134" s="14" t="s">
        <v>2042</v>
      </c>
      <c r="B2134" s="14" t="s">
        <v>131</v>
      </c>
      <c r="C2134" s="14" t="s">
        <v>224</v>
      </c>
      <c r="D2134" s="15">
        <v>1809</v>
      </c>
      <c r="E2134" s="15">
        <v>33766</v>
      </c>
      <c r="F2134" s="16">
        <v>3826.2</v>
      </c>
      <c r="G2134" s="17">
        <v>11.331517</v>
      </c>
    </row>
    <row r="2135" spans="1:7" hidden="1" x14ac:dyDescent="0.25">
      <c r="A2135" s="14" t="s">
        <v>2043</v>
      </c>
      <c r="B2135" s="14" t="s">
        <v>131</v>
      </c>
      <c r="C2135" s="14" t="s">
        <v>224</v>
      </c>
      <c r="D2135" s="15">
        <v>6257</v>
      </c>
      <c r="E2135" s="15">
        <v>103098</v>
      </c>
      <c r="F2135" s="16">
        <v>11711.3</v>
      </c>
      <c r="G2135" s="17">
        <v>11.359386000000001</v>
      </c>
    </row>
    <row r="2136" spans="1:7" hidden="1" x14ac:dyDescent="0.25">
      <c r="A2136" s="14" t="s">
        <v>2044</v>
      </c>
      <c r="B2136" s="14" t="s">
        <v>131</v>
      </c>
      <c r="C2136" s="14" t="s">
        <v>222</v>
      </c>
      <c r="D2136" s="15">
        <v>7936</v>
      </c>
      <c r="E2136" s="15">
        <v>96241</v>
      </c>
      <c r="F2136" s="16">
        <v>15775.5</v>
      </c>
      <c r="G2136" s="17">
        <v>16.391663000000001</v>
      </c>
    </row>
    <row r="2137" spans="1:7" hidden="1" x14ac:dyDescent="0.25">
      <c r="A2137" s="14" t="s">
        <v>2045</v>
      </c>
      <c r="B2137" s="14" t="s">
        <v>131</v>
      </c>
      <c r="C2137" s="14" t="s">
        <v>222</v>
      </c>
      <c r="D2137" s="15">
        <v>7501</v>
      </c>
      <c r="E2137" s="15">
        <v>99246</v>
      </c>
      <c r="F2137" s="16">
        <v>14043</v>
      </c>
      <c r="G2137" s="17">
        <v>14.149689</v>
      </c>
    </row>
    <row r="2138" spans="1:7" hidden="1" x14ac:dyDescent="0.25">
      <c r="A2138" s="14" t="s">
        <v>2046</v>
      </c>
      <c r="B2138" s="14" t="s">
        <v>131</v>
      </c>
      <c r="C2138" s="14" t="s">
        <v>224</v>
      </c>
      <c r="D2138" s="15">
        <v>2737</v>
      </c>
      <c r="E2138" s="15">
        <v>56736</v>
      </c>
      <c r="F2138" s="16">
        <v>6805</v>
      </c>
      <c r="G2138" s="17">
        <v>11.994147999999999</v>
      </c>
    </row>
    <row r="2139" spans="1:7" hidden="1" x14ac:dyDescent="0.25">
      <c r="A2139" s="14" t="s">
        <v>2047</v>
      </c>
      <c r="B2139" s="14" t="s">
        <v>131</v>
      </c>
      <c r="C2139" s="14" t="s">
        <v>224</v>
      </c>
      <c r="D2139" s="15">
        <v>1771</v>
      </c>
      <c r="E2139" s="15">
        <v>44095</v>
      </c>
      <c r="F2139" s="16">
        <v>4209</v>
      </c>
      <c r="G2139" s="17">
        <v>9.5452998999999998</v>
      </c>
    </row>
    <row r="2140" spans="1:7" hidden="1" x14ac:dyDescent="0.25">
      <c r="A2140" s="14" t="s">
        <v>2048</v>
      </c>
      <c r="B2140" s="14" t="s">
        <v>131</v>
      </c>
      <c r="C2140" s="14" t="s">
        <v>224</v>
      </c>
      <c r="D2140" s="15">
        <v>2784</v>
      </c>
      <c r="E2140" s="15">
        <v>116112</v>
      </c>
      <c r="F2140" s="16">
        <v>10714</v>
      </c>
      <c r="G2140" s="17">
        <v>9.2272978000000005</v>
      </c>
    </row>
    <row r="2141" spans="1:7" hidden="1" x14ac:dyDescent="0.25">
      <c r="A2141" s="14" t="s">
        <v>2049</v>
      </c>
      <c r="B2141" s="14" t="s">
        <v>131</v>
      </c>
      <c r="C2141" s="14" t="s">
        <v>224</v>
      </c>
      <c r="D2141" s="15">
        <v>2830</v>
      </c>
      <c r="E2141" s="15">
        <v>76508</v>
      </c>
      <c r="F2141" s="16">
        <v>7695.5</v>
      </c>
      <c r="G2141" s="17">
        <v>10.058425</v>
      </c>
    </row>
    <row r="2142" spans="1:7" hidden="1" x14ac:dyDescent="0.25">
      <c r="A2142" s="14" t="s">
        <v>2050</v>
      </c>
      <c r="B2142" s="14" t="s">
        <v>131</v>
      </c>
      <c r="C2142" s="14" t="s">
        <v>224</v>
      </c>
      <c r="D2142" s="15">
        <v>1085</v>
      </c>
      <c r="E2142" s="15">
        <v>17331</v>
      </c>
      <c r="F2142" s="16">
        <v>2046.3</v>
      </c>
      <c r="G2142" s="17">
        <v>11.807166</v>
      </c>
    </row>
    <row r="2143" spans="1:7" hidden="1" x14ac:dyDescent="0.25">
      <c r="A2143" s="14" t="s">
        <v>2051</v>
      </c>
      <c r="B2143" s="14" t="s">
        <v>131</v>
      </c>
      <c r="C2143" s="14" t="s">
        <v>224</v>
      </c>
      <c r="D2143" s="15">
        <v>1507</v>
      </c>
      <c r="E2143" s="15">
        <v>30999</v>
      </c>
      <c r="F2143" s="16">
        <v>3445.9</v>
      </c>
      <c r="G2143" s="17">
        <v>11.116165000000001</v>
      </c>
    </row>
    <row r="2144" spans="1:7" hidden="1" x14ac:dyDescent="0.25">
      <c r="A2144" s="14" t="s">
        <v>2052</v>
      </c>
      <c r="B2144" s="14" t="s">
        <v>131</v>
      </c>
      <c r="C2144" s="14" t="s">
        <v>224</v>
      </c>
      <c r="D2144" s="15">
        <v>4876</v>
      </c>
      <c r="E2144" s="15">
        <v>117945</v>
      </c>
      <c r="F2144" s="16">
        <v>12084</v>
      </c>
      <c r="G2144" s="17">
        <v>10.245452999999999</v>
      </c>
    </row>
    <row r="2145" spans="1:7" hidden="1" x14ac:dyDescent="0.25">
      <c r="A2145" s="14" t="s">
        <v>2053</v>
      </c>
      <c r="B2145" s="14" t="s">
        <v>131</v>
      </c>
      <c r="C2145" s="14" t="s">
        <v>224</v>
      </c>
      <c r="D2145" s="15">
        <v>3916</v>
      </c>
      <c r="E2145" s="15">
        <v>63659</v>
      </c>
      <c r="F2145" s="16">
        <v>7668.6</v>
      </c>
      <c r="G2145" s="17">
        <v>12.046372</v>
      </c>
    </row>
    <row r="2146" spans="1:7" hidden="1" x14ac:dyDescent="0.25">
      <c r="A2146" s="14" t="s">
        <v>2054</v>
      </c>
      <c r="B2146" s="14" t="s">
        <v>131</v>
      </c>
      <c r="C2146" s="14" t="s">
        <v>224</v>
      </c>
      <c r="D2146" s="15">
        <v>15176</v>
      </c>
      <c r="E2146" s="15">
        <v>638253</v>
      </c>
      <c r="F2146" s="16">
        <v>53653.5</v>
      </c>
      <c r="G2146" s="17">
        <v>8.4063060000000007</v>
      </c>
    </row>
    <row r="2147" spans="1:7" hidden="1" x14ac:dyDescent="0.25">
      <c r="A2147" s="14" t="s">
        <v>2055</v>
      </c>
      <c r="B2147" s="14" t="s">
        <v>131</v>
      </c>
      <c r="C2147" s="14" t="s">
        <v>224</v>
      </c>
      <c r="D2147" s="15">
        <v>1731</v>
      </c>
      <c r="E2147" s="15">
        <v>27759</v>
      </c>
      <c r="F2147" s="16">
        <v>3258.9</v>
      </c>
      <c r="G2147" s="17">
        <v>11.739976</v>
      </c>
    </row>
    <row r="2148" spans="1:7" hidden="1" x14ac:dyDescent="0.25">
      <c r="A2148" s="14" t="s">
        <v>2056</v>
      </c>
      <c r="B2148" s="14" t="s">
        <v>131</v>
      </c>
      <c r="C2148" s="14" t="s">
        <v>224</v>
      </c>
      <c r="D2148" s="15">
        <v>13450</v>
      </c>
      <c r="E2148" s="15">
        <v>364930</v>
      </c>
      <c r="F2148" s="16">
        <v>30660</v>
      </c>
      <c r="G2148" s="17">
        <v>8.4016113000000008</v>
      </c>
    </row>
    <row r="2149" spans="1:7" hidden="1" x14ac:dyDescent="0.25">
      <c r="A2149" s="14" t="s">
        <v>2057</v>
      </c>
      <c r="B2149" s="14" t="s">
        <v>131</v>
      </c>
      <c r="C2149" s="14" t="s">
        <v>224</v>
      </c>
      <c r="D2149" s="15">
        <v>3234</v>
      </c>
      <c r="E2149" s="15">
        <v>123151</v>
      </c>
      <c r="F2149" s="16">
        <v>10044</v>
      </c>
      <c r="G2149" s="17">
        <v>8.1558411999999993</v>
      </c>
    </row>
    <row r="2150" spans="1:7" hidden="1" x14ac:dyDescent="0.25">
      <c r="A2150" s="14" t="s">
        <v>2058</v>
      </c>
      <c r="B2150" s="14" t="s">
        <v>131</v>
      </c>
      <c r="C2150" s="14" t="s">
        <v>224</v>
      </c>
      <c r="D2150" s="15">
        <v>8989</v>
      </c>
      <c r="E2150" s="15">
        <v>537118</v>
      </c>
      <c r="F2150" s="16">
        <v>43063.6</v>
      </c>
      <c r="G2150" s="17">
        <v>8.0175306000000006</v>
      </c>
    </row>
    <row r="2151" spans="1:7" hidden="1" x14ac:dyDescent="0.25">
      <c r="A2151" s="14" t="s">
        <v>2059</v>
      </c>
      <c r="B2151" s="14" t="s">
        <v>131</v>
      </c>
      <c r="C2151" s="14" t="s">
        <v>224</v>
      </c>
      <c r="D2151" s="15">
        <v>2637</v>
      </c>
      <c r="E2151" s="15">
        <v>42225</v>
      </c>
      <c r="F2151" s="16">
        <v>4986.3</v>
      </c>
      <c r="G2151" s="17">
        <v>11.808881</v>
      </c>
    </row>
    <row r="2152" spans="1:7" hidden="1" x14ac:dyDescent="0.25">
      <c r="A2152" s="14" t="s">
        <v>2060</v>
      </c>
      <c r="B2152" s="14" t="s">
        <v>131</v>
      </c>
      <c r="C2152" s="14" t="s">
        <v>224</v>
      </c>
      <c r="D2152" s="15">
        <v>4593</v>
      </c>
      <c r="E2152" s="15">
        <v>93890</v>
      </c>
      <c r="F2152" s="16">
        <v>9893.6</v>
      </c>
      <c r="G2152" s="17">
        <v>10.537437000000001</v>
      </c>
    </row>
    <row r="2153" spans="1:7" hidden="1" x14ac:dyDescent="0.25">
      <c r="A2153" s="14" t="s">
        <v>2061</v>
      </c>
      <c r="B2153" s="14" t="s">
        <v>131</v>
      </c>
      <c r="C2153" s="14" t="s">
        <v>224</v>
      </c>
      <c r="D2153" s="15">
        <v>8202</v>
      </c>
      <c r="E2153" s="15">
        <v>249587</v>
      </c>
      <c r="F2153" s="16">
        <v>24409.1</v>
      </c>
      <c r="G2153" s="17">
        <v>9.7797961999999998</v>
      </c>
    </row>
    <row r="2154" spans="1:7" hidden="1" x14ac:dyDescent="0.25">
      <c r="A2154" s="14" t="s">
        <v>2062</v>
      </c>
      <c r="B2154" s="14" t="s">
        <v>131</v>
      </c>
      <c r="C2154" s="14" t="s">
        <v>224</v>
      </c>
      <c r="D2154" s="15">
        <v>2896</v>
      </c>
      <c r="E2154" s="15">
        <v>108594</v>
      </c>
      <c r="F2154" s="16">
        <v>10022</v>
      </c>
      <c r="G2154" s="17">
        <v>9.2288707999999993</v>
      </c>
    </row>
    <row r="2155" spans="1:7" hidden="1" x14ac:dyDescent="0.25">
      <c r="A2155" s="14" t="s">
        <v>2063</v>
      </c>
      <c r="B2155" s="14" t="s">
        <v>131</v>
      </c>
      <c r="C2155" s="14" t="s">
        <v>224</v>
      </c>
      <c r="D2155" s="15">
        <v>6459</v>
      </c>
      <c r="E2155" s="15">
        <v>120693</v>
      </c>
      <c r="F2155" s="16">
        <v>13316.8</v>
      </c>
      <c r="G2155" s="17">
        <v>11.033614</v>
      </c>
    </row>
    <row r="2156" spans="1:7" hidden="1" x14ac:dyDescent="0.25">
      <c r="A2156" s="14" t="s">
        <v>2064</v>
      </c>
      <c r="B2156" s="14" t="s">
        <v>131</v>
      </c>
      <c r="C2156" s="14" t="s">
        <v>224</v>
      </c>
      <c r="D2156" s="15">
        <v>4616</v>
      </c>
      <c r="E2156" s="15">
        <v>181442</v>
      </c>
      <c r="F2156" s="16">
        <v>16170</v>
      </c>
      <c r="G2156" s="17">
        <v>8.9119387999999997</v>
      </c>
    </row>
    <row r="2157" spans="1:7" hidden="1" x14ac:dyDescent="0.25">
      <c r="A2157" s="14" t="s">
        <v>2065</v>
      </c>
      <c r="B2157" s="14" t="s">
        <v>131</v>
      </c>
      <c r="C2157" s="14" t="s">
        <v>224</v>
      </c>
      <c r="D2157" s="15">
        <v>8626</v>
      </c>
      <c r="E2157" s="15">
        <v>139054</v>
      </c>
      <c r="F2157" s="16">
        <v>15106.6</v>
      </c>
      <c r="G2157" s="17">
        <v>10.863837</v>
      </c>
    </row>
    <row r="2158" spans="1:7" hidden="1" x14ac:dyDescent="0.25">
      <c r="A2158" s="14" t="s">
        <v>2066</v>
      </c>
      <c r="B2158" s="14" t="s">
        <v>131</v>
      </c>
      <c r="C2158" s="14" t="s">
        <v>224</v>
      </c>
      <c r="D2158" s="15">
        <v>8899</v>
      </c>
      <c r="E2158" s="15">
        <v>147182</v>
      </c>
      <c r="F2158" s="16">
        <v>15419.9</v>
      </c>
      <c r="G2158" s="17">
        <v>10.476756999999999</v>
      </c>
    </row>
    <row r="2159" spans="1:7" hidden="1" x14ac:dyDescent="0.25">
      <c r="A2159" s="14" t="s">
        <v>2067</v>
      </c>
      <c r="B2159" s="14" t="s">
        <v>131</v>
      </c>
      <c r="C2159" s="14" t="s">
        <v>224</v>
      </c>
      <c r="D2159" s="15">
        <v>1219</v>
      </c>
      <c r="E2159" s="15">
        <v>24725</v>
      </c>
      <c r="F2159" s="16">
        <v>2603.1999999999998</v>
      </c>
      <c r="G2159" s="17">
        <v>10.528615</v>
      </c>
    </row>
    <row r="2160" spans="1:7" hidden="1" x14ac:dyDescent="0.25">
      <c r="A2160" s="14" t="s">
        <v>2068</v>
      </c>
      <c r="B2160" s="14" t="s">
        <v>131</v>
      </c>
      <c r="C2160" s="14" t="s">
        <v>222</v>
      </c>
      <c r="D2160" s="15">
        <v>9151</v>
      </c>
      <c r="E2160" s="15">
        <v>189428</v>
      </c>
      <c r="F2160" s="16">
        <v>22418.1</v>
      </c>
      <c r="G2160" s="17">
        <v>11.834628</v>
      </c>
    </row>
    <row r="2161" spans="1:7" hidden="1" x14ac:dyDescent="0.25">
      <c r="A2161" s="14" t="s">
        <v>2069</v>
      </c>
      <c r="B2161" s="14" t="s">
        <v>131</v>
      </c>
      <c r="C2161" s="14" t="s">
        <v>219</v>
      </c>
      <c r="D2161" s="15">
        <v>109</v>
      </c>
      <c r="E2161" s="15">
        <v>1086883</v>
      </c>
      <c r="F2161" s="16">
        <v>54981.3</v>
      </c>
      <c r="G2161" s="17">
        <v>5.0586218000000001</v>
      </c>
    </row>
    <row r="2162" spans="1:7" hidden="1" x14ac:dyDescent="0.25">
      <c r="A2162" s="14" t="s">
        <v>2070</v>
      </c>
      <c r="B2162" s="14" t="s">
        <v>131</v>
      </c>
      <c r="C2162" s="14" t="s">
        <v>219</v>
      </c>
      <c r="D2162" s="15">
        <v>11598</v>
      </c>
      <c r="E2162" s="15">
        <v>99373</v>
      </c>
      <c r="F2162" s="16">
        <v>12626</v>
      </c>
      <c r="G2162" s="17">
        <v>12.705665</v>
      </c>
    </row>
    <row r="2163" spans="1:7" hidden="1" x14ac:dyDescent="0.25">
      <c r="A2163" s="14" t="s">
        <v>2071</v>
      </c>
      <c r="B2163" s="14" t="s">
        <v>131</v>
      </c>
      <c r="C2163" s="14" t="s">
        <v>222</v>
      </c>
      <c r="D2163" s="15">
        <v>9903</v>
      </c>
      <c r="E2163" s="15">
        <v>202053</v>
      </c>
      <c r="F2163" s="16">
        <v>23604</v>
      </c>
      <c r="G2163" s="17">
        <v>11.682083</v>
      </c>
    </row>
    <row r="2164" spans="1:7" hidden="1" x14ac:dyDescent="0.25">
      <c r="A2164" s="14" t="s">
        <v>1067</v>
      </c>
      <c r="B2164" s="14" t="s">
        <v>131</v>
      </c>
      <c r="C2164" s="14" t="s">
        <v>222</v>
      </c>
      <c r="D2164" s="15">
        <v>5159</v>
      </c>
      <c r="E2164" s="15">
        <v>50150</v>
      </c>
      <c r="F2164" s="16">
        <v>7422</v>
      </c>
      <c r="G2164" s="17">
        <v>14.799600999999999</v>
      </c>
    </row>
    <row r="2165" spans="1:7" hidden="1" x14ac:dyDescent="0.25">
      <c r="A2165" s="14" t="s">
        <v>2072</v>
      </c>
      <c r="B2165" s="14" t="s">
        <v>131</v>
      </c>
      <c r="C2165" s="14" t="s">
        <v>222</v>
      </c>
      <c r="D2165" s="15">
        <v>11013</v>
      </c>
      <c r="E2165" s="15">
        <v>203158</v>
      </c>
      <c r="F2165" s="16">
        <v>25484</v>
      </c>
      <c r="G2165" s="17">
        <v>12.543931000000001</v>
      </c>
    </row>
    <row r="2166" spans="1:7" hidden="1" x14ac:dyDescent="0.25">
      <c r="A2166" s="14" t="s">
        <v>2073</v>
      </c>
      <c r="B2166" s="14" t="s">
        <v>131</v>
      </c>
      <c r="C2166" s="14" t="s">
        <v>224</v>
      </c>
      <c r="D2166" s="15">
        <v>1509</v>
      </c>
      <c r="E2166" s="15">
        <v>16324</v>
      </c>
      <c r="F2166" s="16">
        <v>2308.6999999999998</v>
      </c>
      <c r="G2166" s="17">
        <v>14.14298</v>
      </c>
    </row>
    <row r="2167" spans="1:7" hidden="1" x14ac:dyDescent="0.25">
      <c r="A2167" s="14" t="s">
        <v>2074</v>
      </c>
      <c r="B2167" s="14" t="s">
        <v>131</v>
      </c>
      <c r="C2167" s="14" t="s">
        <v>224</v>
      </c>
      <c r="D2167" s="15">
        <v>7441</v>
      </c>
      <c r="E2167" s="15">
        <v>310275</v>
      </c>
      <c r="F2167" s="16">
        <v>27986.5</v>
      </c>
      <c r="G2167" s="17">
        <v>9.0199017000000001</v>
      </c>
    </row>
    <row r="2168" spans="1:7" hidden="1" x14ac:dyDescent="0.25">
      <c r="A2168" s="14" t="s">
        <v>2075</v>
      </c>
      <c r="B2168" s="14" t="s">
        <v>131</v>
      </c>
      <c r="C2168" s="14" t="s">
        <v>224</v>
      </c>
      <c r="D2168" s="15">
        <v>1566</v>
      </c>
      <c r="E2168" s="15">
        <v>17549</v>
      </c>
      <c r="F2168" s="16">
        <v>2310.1</v>
      </c>
      <c r="G2168" s="17">
        <v>13.163713</v>
      </c>
    </row>
    <row r="2169" spans="1:7" hidden="1" x14ac:dyDescent="0.25">
      <c r="A2169" s="14" t="s">
        <v>2076</v>
      </c>
      <c r="B2169" s="14" t="s">
        <v>131</v>
      </c>
      <c r="C2169" s="14" t="s">
        <v>222</v>
      </c>
      <c r="D2169" s="15">
        <v>7635</v>
      </c>
      <c r="E2169" s="15">
        <v>204631</v>
      </c>
      <c r="F2169" s="16">
        <v>19972.400000000001</v>
      </c>
      <c r="G2169" s="17">
        <v>9.7602025000000001</v>
      </c>
    </row>
    <row r="2170" spans="1:7" hidden="1" x14ac:dyDescent="0.25">
      <c r="A2170" s="14" t="s">
        <v>2077</v>
      </c>
      <c r="B2170" s="14" t="s">
        <v>131</v>
      </c>
      <c r="C2170" s="14" t="s">
        <v>224</v>
      </c>
      <c r="D2170" s="15">
        <v>4142</v>
      </c>
      <c r="E2170" s="15">
        <v>94855</v>
      </c>
      <c r="F2170" s="16">
        <v>9958.6</v>
      </c>
      <c r="G2170" s="17">
        <v>10.498761</v>
      </c>
    </row>
    <row r="2171" spans="1:7" hidden="1" x14ac:dyDescent="0.25">
      <c r="A2171" s="14" t="s">
        <v>2078</v>
      </c>
      <c r="B2171" s="14" t="s">
        <v>131</v>
      </c>
      <c r="C2171" s="14" t="s">
        <v>222</v>
      </c>
      <c r="D2171" s="15">
        <v>9435</v>
      </c>
      <c r="E2171" s="15">
        <v>92192</v>
      </c>
      <c r="F2171" s="16">
        <v>13618</v>
      </c>
      <c r="G2171" s="17">
        <v>14.771347</v>
      </c>
    </row>
    <row r="2172" spans="1:7" hidden="1" x14ac:dyDescent="0.25">
      <c r="A2172" s="14" t="s">
        <v>2079</v>
      </c>
      <c r="B2172" s="14" t="s">
        <v>131</v>
      </c>
      <c r="C2172" s="14" t="s">
        <v>224</v>
      </c>
      <c r="D2172" s="15">
        <v>1136</v>
      </c>
      <c r="E2172" s="15">
        <v>45119</v>
      </c>
      <c r="F2172" s="16">
        <v>4390.2</v>
      </c>
      <c r="G2172" s="17">
        <v>9.7302687999999993</v>
      </c>
    </row>
    <row r="2173" spans="1:7" hidden="1" x14ac:dyDescent="0.25">
      <c r="A2173" s="14" t="s">
        <v>2080</v>
      </c>
      <c r="B2173" s="14" t="s">
        <v>131</v>
      </c>
      <c r="C2173" s="14" t="s">
        <v>224</v>
      </c>
      <c r="D2173" s="15">
        <v>4180</v>
      </c>
      <c r="E2173" s="15">
        <v>62198</v>
      </c>
      <c r="F2173" s="16">
        <v>7927.1</v>
      </c>
      <c r="G2173" s="17">
        <v>12.744944</v>
      </c>
    </row>
    <row r="2174" spans="1:7" hidden="1" x14ac:dyDescent="0.25">
      <c r="A2174" s="14" t="s">
        <v>342</v>
      </c>
      <c r="B2174" s="14" t="s">
        <v>131</v>
      </c>
      <c r="C2174" s="14" t="s">
        <v>333</v>
      </c>
      <c r="D2174" s="15">
        <v>3</v>
      </c>
      <c r="E2174" s="15">
        <v>130</v>
      </c>
      <c r="F2174" s="16">
        <v>9.6999999999999993</v>
      </c>
      <c r="G2174" s="17">
        <v>7.4615384999999996</v>
      </c>
    </row>
    <row r="2175" spans="1:7" hidden="1" x14ac:dyDescent="0.25">
      <c r="A2175" s="14" t="s">
        <v>2081</v>
      </c>
      <c r="B2175" s="14" t="s">
        <v>131</v>
      </c>
      <c r="C2175" s="14" t="s">
        <v>219</v>
      </c>
      <c r="D2175" s="15">
        <v>152601</v>
      </c>
      <c r="E2175" s="15">
        <v>3240863</v>
      </c>
      <c r="F2175" s="16">
        <v>407310</v>
      </c>
      <c r="G2175" s="17">
        <v>12.567949</v>
      </c>
    </row>
    <row r="2176" spans="1:7" hidden="1" x14ac:dyDescent="0.25">
      <c r="A2176" s="14" t="s">
        <v>2082</v>
      </c>
      <c r="B2176" s="14" t="s">
        <v>131</v>
      </c>
      <c r="C2176" s="14" t="s">
        <v>224</v>
      </c>
      <c r="D2176" s="15">
        <v>17691</v>
      </c>
      <c r="E2176" s="15">
        <v>524707</v>
      </c>
      <c r="F2176" s="16">
        <v>42842.1</v>
      </c>
      <c r="G2176" s="17">
        <v>8.1649568000000006</v>
      </c>
    </row>
    <row r="2177" spans="1:7" hidden="1" x14ac:dyDescent="0.25">
      <c r="A2177" s="14" t="s">
        <v>2083</v>
      </c>
      <c r="B2177" s="14" t="s">
        <v>131</v>
      </c>
      <c r="C2177" s="14" t="s">
        <v>224</v>
      </c>
      <c r="D2177" s="15">
        <v>3878</v>
      </c>
      <c r="E2177" s="15">
        <v>170677</v>
      </c>
      <c r="F2177" s="16">
        <v>15640.4</v>
      </c>
      <c r="G2177" s="17">
        <v>9.1637419999999992</v>
      </c>
    </row>
    <row r="2178" spans="1:7" hidden="1" x14ac:dyDescent="0.25">
      <c r="A2178" s="14" t="s">
        <v>2084</v>
      </c>
      <c r="B2178" s="14" t="s">
        <v>131</v>
      </c>
      <c r="C2178" s="14" t="s">
        <v>219</v>
      </c>
      <c r="D2178" s="15">
        <v>5079</v>
      </c>
      <c r="E2178" s="15">
        <v>33700</v>
      </c>
      <c r="F2178" s="16">
        <v>4510.6000000000004</v>
      </c>
      <c r="G2178" s="17">
        <v>13.38457</v>
      </c>
    </row>
    <row r="2179" spans="1:7" hidden="1" x14ac:dyDescent="0.25">
      <c r="A2179" s="14" t="s">
        <v>1002</v>
      </c>
      <c r="B2179" s="14" t="s">
        <v>131</v>
      </c>
      <c r="C2179" s="14" t="s">
        <v>219</v>
      </c>
      <c r="D2179" s="15">
        <v>248683</v>
      </c>
      <c r="E2179" s="15">
        <v>6590514</v>
      </c>
      <c r="F2179" s="16">
        <v>695697.7</v>
      </c>
      <c r="G2179" s="17">
        <v>10.556046</v>
      </c>
    </row>
    <row r="2180" spans="1:7" hidden="1" x14ac:dyDescent="0.25">
      <c r="A2180" s="14" t="s">
        <v>1095</v>
      </c>
      <c r="B2180" s="14" t="s">
        <v>131</v>
      </c>
      <c r="C2180" s="14" t="s">
        <v>219</v>
      </c>
      <c r="D2180" s="15">
        <v>11702</v>
      </c>
      <c r="E2180" s="15">
        <v>163596</v>
      </c>
      <c r="F2180" s="16">
        <v>19892</v>
      </c>
      <c r="G2180" s="17">
        <v>12.159221000000001</v>
      </c>
    </row>
    <row r="2181" spans="1:7" hidden="1" x14ac:dyDescent="0.25">
      <c r="A2181" s="14" t="s">
        <v>2085</v>
      </c>
      <c r="B2181" s="14" t="s">
        <v>131</v>
      </c>
      <c r="C2181" s="14" t="s">
        <v>222</v>
      </c>
      <c r="D2181" s="15">
        <v>16840</v>
      </c>
      <c r="E2181" s="15">
        <v>320929</v>
      </c>
      <c r="F2181" s="16">
        <v>36413</v>
      </c>
      <c r="G2181" s="17">
        <v>11.346123</v>
      </c>
    </row>
    <row r="2182" spans="1:7" hidden="1" x14ac:dyDescent="0.25">
      <c r="A2182" s="14" t="s">
        <v>2086</v>
      </c>
      <c r="B2182" s="14" t="s">
        <v>131</v>
      </c>
      <c r="C2182" s="14" t="s">
        <v>224</v>
      </c>
      <c r="D2182" s="15">
        <v>9644</v>
      </c>
      <c r="E2182" s="15">
        <v>218585</v>
      </c>
      <c r="F2182" s="16">
        <v>23833.599999999999</v>
      </c>
      <c r="G2182" s="17">
        <v>10.903584</v>
      </c>
    </row>
    <row r="2183" spans="1:7" hidden="1" x14ac:dyDescent="0.25">
      <c r="A2183" s="14" t="s">
        <v>2087</v>
      </c>
      <c r="B2183" s="14" t="s">
        <v>131</v>
      </c>
      <c r="C2183" s="14" t="s">
        <v>222</v>
      </c>
      <c r="D2183" s="15">
        <v>9822</v>
      </c>
      <c r="E2183" s="15">
        <v>108612</v>
      </c>
      <c r="F2183" s="16">
        <v>15277.6</v>
      </c>
      <c r="G2183" s="17">
        <v>14.066217</v>
      </c>
    </row>
    <row r="2184" spans="1:7" hidden="1" x14ac:dyDescent="0.25">
      <c r="A2184" s="14" t="s">
        <v>2088</v>
      </c>
      <c r="B2184" s="14" t="s">
        <v>131</v>
      </c>
      <c r="C2184" s="14" t="s">
        <v>224</v>
      </c>
      <c r="D2184" s="15">
        <v>1632</v>
      </c>
      <c r="E2184" s="15">
        <v>25139</v>
      </c>
      <c r="F2184" s="16">
        <v>3291.7</v>
      </c>
      <c r="G2184" s="17">
        <v>13.093997</v>
      </c>
    </row>
    <row r="2185" spans="1:7" hidden="1" x14ac:dyDescent="0.25">
      <c r="A2185" s="14" t="s">
        <v>2089</v>
      </c>
      <c r="B2185" s="14" t="s">
        <v>131</v>
      </c>
      <c r="C2185" s="14" t="s">
        <v>222</v>
      </c>
      <c r="D2185" s="15">
        <v>7546</v>
      </c>
      <c r="E2185" s="15">
        <v>115182</v>
      </c>
      <c r="F2185" s="16">
        <v>16717.900000000001</v>
      </c>
      <c r="G2185" s="17">
        <v>14.514334</v>
      </c>
    </row>
    <row r="2186" spans="1:7" hidden="1" x14ac:dyDescent="0.25">
      <c r="A2186" s="14" t="s">
        <v>2090</v>
      </c>
      <c r="B2186" s="14" t="s">
        <v>131</v>
      </c>
      <c r="C2186" s="14" t="s">
        <v>219</v>
      </c>
      <c r="D2186" s="15">
        <v>2381</v>
      </c>
      <c r="E2186" s="15">
        <v>16014</v>
      </c>
      <c r="F2186" s="16">
        <v>2626</v>
      </c>
      <c r="G2186" s="17">
        <v>16.398152</v>
      </c>
    </row>
    <row r="2187" spans="1:7" hidden="1" x14ac:dyDescent="0.25">
      <c r="A2187" s="14" t="s">
        <v>2091</v>
      </c>
      <c r="B2187" s="14" t="s">
        <v>131</v>
      </c>
      <c r="C2187" s="14" t="s">
        <v>222</v>
      </c>
      <c r="D2187" s="15">
        <v>20380</v>
      </c>
      <c r="E2187" s="15">
        <v>224165</v>
      </c>
      <c r="F2187" s="16">
        <v>31447</v>
      </c>
      <c r="G2187" s="17">
        <v>14.028506</v>
      </c>
    </row>
    <row r="2188" spans="1:7" hidden="1" x14ac:dyDescent="0.25">
      <c r="A2188" s="14" t="s">
        <v>2092</v>
      </c>
      <c r="B2188" s="14" t="s">
        <v>131</v>
      </c>
      <c r="C2188" s="14" t="s">
        <v>222</v>
      </c>
      <c r="D2188" s="15">
        <v>9167</v>
      </c>
      <c r="E2188" s="15">
        <v>65660</v>
      </c>
      <c r="F2188" s="16">
        <v>12469.7</v>
      </c>
      <c r="G2188" s="17">
        <v>18.991319000000001</v>
      </c>
    </row>
    <row r="2189" spans="1:7" hidden="1" x14ac:dyDescent="0.25">
      <c r="A2189" s="14" t="s">
        <v>2093</v>
      </c>
      <c r="B2189" s="14" t="s">
        <v>131</v>
      </c>
      <c r="C2189" s="14" t="s">
        <v>224</v>
      </c>
      <c r="D2189" s="15">
        <v>5011</v>
      </c>
      <c r="E2189" s="15">
        <v>246211</v>
      </c>
      <c r="F2189" s="16">
        <v>23915.7</v>
      </c>
      <c r="G2189" s="17">
        <v>9.7134978000000007</v>
      </c>
    </row>
    <row r="2190" spans="1:7" hidden="1" x14ac:dyDescent="0.25">
      <c r="A2190" s="14" t="s">
        <v>2094</v>
      </c>
      <c r="B2190" s="14" t="s">
        <v>131</v>
      </c>
      <c r="C2190" s="14" t="s">
        <v>224</v>
      </c>
      <c r="D2190" s="15">
        <v>5825</v>
      </c>
      <c r="E2190" s="15">
        <v>160517</v>
      </c>
      <c r="F2190" s="16">
        <v>13406</v>
      </c>
      <c r="G2190" s="17">
        <v>8.3517633999999994</v>
      </c>
    </row>
    <row r="2191" spans="1:7" hidden="1" x14ac:dyDescent="0.25">
      <c r="A2191" s="14" t="s">
        <v>2095</v>
      </c>
      <c r="B2191" s="14" t="s">
        <v>131</v>
      </c>
      <c r="C2191" s="14" t="s">
        <v>222</v>
      </c>
      <c r="D2191" s="15">
        <v>17856</v>
      </c>
      <c r="E2191" s="15">
        <v>272855</v>
      </c>
      <c r="F2191" s="16">
        <v>35768.9</v>
      </c>
      <c r="G2191" s="17">
        <v>13.109124</v>
      </c>
    </row>
    <row r="2192" spans="1:7" hidden="1" x14ac:dyDescent="0.25">
      <c r="A2192" s="14" t="s">
        <v>724</v>
      </c>
      <c r="B2192" s="14" t="s">
        <v>131</v>
      </c>
      <c r="C2192" s="14" t="s">
        <v>222</v>
      </c>
      <c r="D2192" s="15">
        <v>7346</v>
      </c>
      <c r="E2192" s="15">
        <v>295681</v>
      </c>
      <c r="F2192" s="16">
        <v>23116</v>
      </c>
      <c r="G2192" s="17">
        <v>7.8178847999999999</v>
      </c>
    </row>
    <row r="2193" spans="1:7" hidden="1" x14ac:dyDescent="0.25">
      <c r="A2193" s="14" t="s">
        <v>726</v>
      </c>
      <c r="B2193" s="14" t="s">
        <v>131</v>
      </c>
      <c r="C2193" s="14" t="s">
        <v>222</v>
      </c>
      <c r="D2193" s="15">
        <v>14088</v>
      </c>
      <c r="E2193" s="15">
        <v>215382</v>
      </c>
      <c r="F2193" s="16">
        <v>28337</v>
      </c>
      <c r="G2193" s="17">
        <v>13.156624000000001</v>
      </c>
    </row>
    <row r="2194" spans="1:7" hidden="1" x14ac:dyDescent="0.25">
      <c r="A2194" s="14" t="s">
        <v>2096</v>
      </c>
      <c r="B2194" s="14" t="s">
        <v>131</v>
      </c>
      <c r="C2194" s="14" t="s">
        <v>224</v>
      </c>
      <c r="D2194" s="15">
        <v>5697</v>
      </c>
      <c r="E2194" s="15">
        <v>269155</v>
      </c>
      <c r="F2194" s="16">
        <v>21907</v>
      </c>
      <c r="G2194" s="17">
        <v>8.1391763000000008</v>
      </c>
    </row>
    <row r="2195" spans="1:7" hidden="1" x14ac:dyDescent="0.25">
      <c r="A2195" s="14" t="s">
        <v>2097</v>
      </c>
      <c r="B2195" s="14" t="s">
        <v>131</v>
      </c>
      <c r="C2195" s="14" t="s">
        <v>224</v>
      </c>
      <c r="D2195" s="15">
        <v>2320</v>
      </c>
      <c r="E2195" s="15">
        <v>36016</v>
      </c>
      <c r="F2195" s="16">
        <v>4331.3</v>
      </c>
      <c r="G2195" s="17">
        <v>12.026044000000001</v>
      </c>
    </row>
    <row r="2196" spans="1:7" hidden="1" x14ac:dyDescent="0.25">
      <c r="A2196" s="14" t="s">
        <v>2098</v>
      </c>
      <c r="B2196" s="14" t="s">
        <v>131</v>
      </c>
      <c r="C2196" s="14" t="s">
        <v>222</v>
      </c>
      <c r="D2196" s="15">
        <v>10567</v>
      </c>
      <c r="E2196" s="15">
        <v>186604</v>
      </c>
      <c r="F2196" s="16">
        <v>22219</v>
      </c>
      <c r="G2196" s="17">
        <v>11.907033</v>
      </c>
    </row>
    <row r="2197" spans="1:7" hidden="1" x14ac:dyDescent="0.25">
      <c r="A2197" s="14" t="s">
        <v>2099</v>
      </c>
      <c r="B2197" s="14" t="s">
        <v>131</v>
      </c>
      <c r="C2197" s="14" t="s">
        <v>224</v>
      </c>
      <c r="D2197" s="15">
        <v>15353</v>
      </c>
      <c r="E2197" s="15">
        <v>275932</v>
      </c>
      <c r="F2197" s="16">
        <v>27497.7</v>
      </c>
      <c r="G2197" s="17">
        <v>9.9653899999999993</v>
      </c>
    </row>
    <row r="2198" spans="1:7" hidden="1" x14ac:dyDescent="0.25">
      <c r="A2198" s="14" t="s">
        <v>352</v>
      </c>
      <c r="B2198" s="14" t="s">
        <v>131</v>
      </c>
      <c r="C2198" s="14" t="s">
        <v>333</v>
      </c>
      <c r="D2198" s="15">
        <v>3</v>
      </c>
      <c r="E2198" s="15">
        <v>330</v>
      </c>
      <c r="F2198" s="16">
        <v>24.9</v>
      </c>
      <c r="G2198" s="17">
        <v>7.5454545</v>
      </c>
    </row>
    <row r="2199" spans="1:7" hidden="1" x14ac:dyDescent="0.25">
      <c r="A2199" s="14" t="s">
        <v>2100</v>
      </c>
      <c r="B2199" s="14" t="s">
        <v>131</v>
      </c>
      <c r="C2199" s="14" t="s">
        <v>219</v>
      </c>
      <c r="D2199" s="15">
        <v>14782</v>
      </c>
      <c r="E2199" s="15">
        <v>847788</v>
      </c>
      <c r="F2199" s="16">
        <v>67212</v>
      </c>
      <c r="G2199" s="17">
        <v>7.9279254000000003</v>
      </c>
    </row>
    <row r="2200" spans="1:7" hidden="1" x14ac:dyDescent="0.25">
      <c r="A2200" s="14" t="s">
        <v>2101</v>
      </c>
      <c r="B2200" s="14" t="s">
        <v>131</v>
      </c>
      <c r="C2200" s="14" t="s">
        <v>222</v>
      </c>
      <c r="D2200" s="15">
        <v>4380</v>
      </c>
      <c r="E2200" s="15">
        <v>67509</v>
      </c>
      <c r="F2200" s="16">
        <v>9400.6</v>
      </c>
      <c r="G2200" s="17">
        <v>13.924958</v>
      </c>
    </row>
    <row r="2201" spans="1:7" hidden="1" x14ac:dyDescent="0.25">
      <c r="A2201" s="14" t="s">
        <v>2102</v>
      </c>
      <c r="B2201" s="14" t="s">
        <v>131</v>
      </c>
      <c r="C2201" s="14" t="s">
        <v>224</v>
      </c>
      <c r="D2201" s="15">
        <v>6279</v>
      </c>
      <c r="E2201" s="15">
        <v>79225</v>
      </c>
      <c r="F2201" s="16">
        <v>8919</v>
      </c>
      <c r="G2201" s="17">
        <v>11.257809999999999</v>
      </c>
    </row>
    <row r="2202" spans="1:7" hidden="1" x14ac:dyDescent="0.25">
      <c r="A2202" s="14" t="s">
        <v>2103</v>
      </c>
      <c r="B2202" s="14" t="s">
        <v>131</v>
      </c>
      <c r="C2202" s="14" t="s">
        <v>222</v>
      </c>
      <c r="D2202" s="15">
        <v>11150</v>
      </c>
      <c r="E2202" s="15">
        <v>146492</v>
      </c>
      <c r="F2202" s="16">
        <v>20034</v>
      </c>
      <c r="G2202" s="17">
        <v>13.675832</v>
      </c>
    </row>
    <row r="2203" spans="1:7" hidden="1" x14ac:dyDescent="0.25">
      <c r="A2203" s="14" t="s">
        <v>2104</v>
      </c>
      <c r="B2203" s="14" t="s">
        <v>131</v>
      </c>
      <c r="C2203" s="14" t="s">
        <v>224</v>
      </c>
      <c r="D2203" s="15">
        <v>1752</v>
      </c>
      <c r="E2203" s="15">
        <v>25232</v>
      </c>
      <c r="F2203" s="16">
        <v>3124.1</v>
      </c>
      <c r="G2203" s="17">
        <v>12.381500000000001</v>
      </c>
    </row>
    <row r="2204" spans="1:7" hidden="1" x14ac:dyDescent="0.25">
      <c r="A2204" s="14" t="s">
        <v>2105</v>
      </c>
      <c r="B2204" s="14" t="s">
        <v>131</v>
      </c>
      <c r="C2204" s="14" t="s">
        <v>224</v>
      </c>
      <c r="D2204" s="15">
        <v>3814</v>
      </c>
      <c r="E2204" s="15">
        <v>51602</v>
      </c>
      <c r="F2204" s="16">
        <v>5985.3</v>
      </c>
      <c r="G2204" s="17">
        <v>11.598969</v>
      </c>
    </row>
    <row r="2205" spans="1:7" hidden="1" x14ac:dyDescent="0.25">
      <c r="A2205" s="14" t="s">
        <v>2106</v>
      </c>
      <c r="B2205" s="14" t="s">
        <v>131</v>
      </c>
      <c r="C2205" s="14" t="s">
        <v>224</v>
      </c>
      <c r="D2205" s="15">
        <v>1067</v>
      </c>
      <c r="E2205" s="15">
        <v>59180</v>
      </c>
      <c r="F2205" s="16">
        <v>5508.9</v>
      </c>
      <c r="G2205" s="17">
        <v>9.3087192000000005</v>
      </c>
    </row>
    <row r="2206" spans="1:7" hidden="1" x14ac:dyDescent="0.25">
      <c r="A2206" s="14" t="s">
        <v>2107</v>
      </c>
      <c r="B2206" s="14" t="s">
        <v>131</v>
      </c>
      <c r="C2206" s="14" t="s">
        <v>224</v>
      </c>
      <c r="D2206" s="15">
        <v>1392</v>
      </c>
      <c r="E2206" s="15">
        <v>22658</v>
      </c>
      <c r="F2206" s="16">
        <v>2573.8000000000002</v>
      </c>
      <c r="G2206" s="17">
        <v>11.359343000000001</v>
      </c>
    </row>
    <row r="2207" spans="1:7" hidden="1" x14ac:dyDescent="0.25">
      <c r="A2207" s="14" t="s">
        <v>2108</v>
      </c>
      <c r="B2207" s="14" t="s">
        <v>131</v>
      </c>
      <c r="C2207" s="14" t="s">
        <v>224</v>
      </c>
      <c r="D2207" s="15">
        <v>2153</v>
      </c>
      <c r="E2207" s="15">
        <v>47512</v>
      </c>
      <c r="F2207" s="16">
        <v>5320.6</v>
      </c>
      <c r="G2207" s="17">
        <v>11.198434000000001</v>
      </c>
    </row>
    <row r="2208" spans="1:7" hidden="1" x14ac:dyDescent="0.25">
      <c r="A2208" s="14" t="s">
        <v>2109</v>
      </c>
      <c r="B2208" s="14" t="s">
        <v>131</v>
      </c>
      <c r="C2208" s="14" t="s">
        <v>224</v>
      </c>
      <c r="D2208" s="15">
        <v>6091</v>
      </c>
      <c r="E2208" s="15">
        <v>118531</v>
      </c>
      <c r="F2208" s="16">
        <v>12991.7</v>
      </c>
      <c r="G2208" s="17">
        <v>10.960592999999999</v>
      </c>
    </row>
    <row r="2209" spans="1:7" hidden="1" x14ac:dyDescent="0.25">
      <c r="A2209" s="14" t="s">
        <v>2110</v>
      </c>
      <c r="B2209" s="14" t="s">
        <v>131</v>
      </c>
      <c r="C2209" s="14" t="s">
        <v>224</v>
      </c>
      <c r="D2209" s="15">
        <v>1825</v>
      </c>
      <c r="E2209" s="15">
        <v>34502</v>
      </c>
      <c r="F2209" s="16">
        <v>3874.2</v>
      </c>
      <c r="G2209" s="17">
        <v>11.228914</v>
      </c>
    </row>
    <row r="2210" spans="1:7" hidden="1" x14ac:dyDescent="0.25">
      <c r="A2210" s="14" t="s">
        <v>2111</v>
      </c>
      <c r="B2210" s="14" t="s">
        <v>131</v>
      </c>
      <c r="C2210" s="14" t="s">
        <v>224</v>
      </c>
      <c r="D2210" s="15">
        <v>4264</v>
      </c>
      <c r="E2210" s="15">
        <v>104168</v>
      </c>
      <c r="F2210" s="16">
        <v>10267.799999999999</v>
      </c>
      <c r="G2210" s="17">
        <v>9.8569618000000006</v>
      </c>
    </row>
    <row r="2211" spans="1:7" hidden="1" x14ac:dyDescent="0.25">
      <c r="A2211" s="14" t="s">
        <v>2112</v>
      </c>
      <c r="B2211" s="14" t="s">
        <v>131</v>
      </c>
      <c r="C2211" s="14" t="s">
        <v>219</v>
      </c>
      <c r="D2211" s="15">
        <v>767</v>
      </c>
      <c r="E2211" s="15">
        <v>12402</v>
      </c>
      <c r="F2211" s="16">
        <v>1922</v>
      </c>
      <c r="G2211" s="17">
        <v>15.4975</v>
      </c>
    </row>
    <row r="2212" spans="1:7" hidden="1" x14ac:dyDescent="0.25">
      <c r="A2212" s="14" t="s">
        <v>2113</v>
      </c>
      <c r="B2212" s="14" t="s">
        <v>131</v>
      </c>
      <c r="C2212" s="14" t="s">
        <v>224</v>
      </c>
      <c r="D2212" s="15">
        <v>975</v>
      </c>
      <c r="E2212" s="15">
        <v>36152</v>
      </c>
      <c r="F2212" s="16">
        <v>3649.8</v>
      </c>
      <c r="G2212" s="17">
        <v>10.095707000000001</v>
      </c>
    </row>
    <row r="2213" spans="1:7" hidden="1" x14ac:dyDescent="0.25">
      <c r="A2213" s="14" t="s">
        <v>1010</v>
      </c>
      <c r="B2213" s="14" t="s">
        <v>131</v>
      </c>
      <c r="C2213" s="14" t="s">
        <v>219</v>
      </c>
      <c r="D2213" s="15">
        <v>1122770</v>
      </c>
      <c r="E2213" s="15">
        <v>23655601</v>
      </c>
      <c r="F2213" s="16">
        <v>2801176.4</v>
      </c>
      <c r="G2213" s="17">
        <v>11.841493</v>
      </c>
    </row>
    <row r="2214" spans="1:7" hidden="1" x14ac:dyDescent="0.25">
      <c r="A2214" s="14" t="s">
        <v>2114</v>
      </c>
      <c r="B2214" s="14" t="s">
        <v>131</v>
      </c>
      <c r="C2214" s="14" t="s">
        <v>219</v>
      </c>
      <c r="D2214" s="15">
        <v>471449</v>
      </c>
      <c r="E2214" s="15">
        <v>10795717</v>
      </c>
      <c r="F2214" s="16">
        <v>1129152</v>
      </c>
      <c r="G2214" s="17">
        <v>10.459258999999999</v>
      </c>
    </row>
    <row r="2215" spans="1:7" hidden="1" x14ac:dyDescent="0.25">
      <c r="A2215" s="14" t="s">
        <v>2115</v>
      </c>
      <c r="B2215" s="14" t="s">
        <v>131</v>
      </c>
      <c r="C2215" s="14" t="s">
        <v>219</v>
      </c>
      <c r="D2215" s="15">
        <v>442246</v>
      </c>
      <c r="E2215" s="15">
        <v>10779183</v>
      </c>
      <c r="F2215" s="16">
        <v>985501.9</v>
      </c>
      <c r="G2215" s="17">
        <v>9.1426400000000001</v>
      </c>
    </row>
    <row r="2216" spans="1:7" hidden="1" x14ac:dyDescent="0.25">
      <c r="A2216" s="14" t="s">
        <v>2116</v>
      </c>
      <c r="B2216" s="14" t="s">
        <v>131</v>
      </c>
      <c r="C2216" s="14" t="s">
        <v>224</v>
      </c>
      <c r="D2216" s="15">
        <v>14717</v>
      </c>
      <c r="E2216" s="15">
        <v>255098</v>
      </c>
      <c r="F2216" s="16">
        <v>26414</v>
      </c>
      <c r="G2216" s="17">
        <v>10.354452</v>
      </c>
    </row>
    <row r="2217" spans="1:7" hidden="1" x14ac:dyDescent="0.25">
      <c r="A2217" s="14" t="s">
        <v>1964</v>
      </c>
      <c r="B2217" s="14" t="s">
        <v>128</v>
      </c>
      <c r="C2217" s="14" t="s">
        <v>219</v>
      </c>
      <c r="D2217" s="15">
        <v>425982</v>
      </c>
      <c r="E2217" s="15">
        <v>12561243</v>
      </c>
      <c r="F2217" s="16">
        <v>1179150</v>
      </c>
      <c r="G2217" s="17">
        <v>9.3872078999999999</v>
      </c>
    </row>
    <row r="2218" spans="1:7" hidden="1" x14ac:dyDescent="0.25">
      <c r="A2218" s="14" t="s">
        <v>2117</v>
      </c>
      <c r="B2218" s="14" t="s">
        <v>128</v>
      </c>
      <c r="C2218" s="14" t="s">
        <v>219</v>
      </c>
      <c r="D2218" s="15">
        <v>3938</v>
      </c>
      <c r="E2218" s="15">
        <v>49598</v>
      </c>
      <c r="F2218" s="16">
        <v>6047</v>
      </c>
      <c r="G2218" s="17">
        <v>12.192024</v>
      </c>
    </row>
    <row r="2219" spans="1:7" hidden="1" x14ac:dyDescent="0.25">
      <c r="A2219" s="14" t="s">
        <v>1976</v>
      </c>
      <c r="B2219" s="14" t="s">
        <v>128</v>
      </c>
      <c r="C2219" s="14" t="s">
        <v>222</v>
      </c>
      <c r="D2219" s="15">
        <v>481</v>
      </c>
      <c r="E2219" s="15">
        <v>2619</v>
      </c>
      <c r="F2219" s="16">
        <v>446.5</v>
      </c>
      <c r="G2219" s="17">
        <v>17.048492</v>
      </c>
    </row>
    <row r="2220" spans="1:7" hidden="1" x14ac:dyDescent="0.25">
      <c r="A2220" s="14" t="s">
        <v>2118</v>
      </c>
      <c r="B2220" s="14" t="s">
        <v>128</v>
      </c>
      <c r="C2220" s="14" t="s">
        <v>219</v>
      </c>
      <c r="D2220" s="15">
        <v>390806</v>
      </c>
      <c r="E2220" s="15">
        <v>11632619</v>
      </c>
      <c r="F2220" s="16">
        <v>1050131.5</v>
      </c>
      <c r="G2220" s="17">
        <v>9.0274727000000006</v>
      </c>
    </row>
    <row r="2221" spans="1:7" hidden="1" x14ac:dyDescent="0.25">
      <c r="A2221" s="14" t="s">
        <v>967</v>
      </c>
      <c r="B2221" s="14" t="s">
        <v>128</v>
      </c>
      <c r="C2221" s="14" t="s">
        <v>219</v>
      </c>
      <c r="D2221" s="15">
        <v>141376</v>
      </c>
      <c r="E2221" s="15">
        <v>3395891</v>
      </c>
      <c r="F2221" s="16">
        <v>329013.3</v>
      </c>
      <c r="G2221" s="17">
        <v>9.6885706999999996</v>
      </c>
    </row>
    <row r="2222" spans="1:7" hidden="1" x14ac:dyDescent="0.25">
      <c r="A2222" s="14" t="s">
        <v>2119</v>
      </c>
      <c r="B2222" s="14" t="s">
        <v>128</v>
      </c>
      <c r="C2222" s="14" t="s">
        <v>219</v>
      </c>
      <c r="D2222" s="15">
        <v>41427</v>
      </c>
      <c r="E2222" s="15">
        <v>3916764</v>
      </c>
      <c r="F2222" s="16">
        <v>269609</v>
      </c>
      <c r="G2222" s="17">
        <v>6.8834629999999999</v>
      </c>
    </row>
    <row r="2223" spans="1:7" hidden="1" x14ac:dyDescent="0.25">
      <c r="A2223" s="14" t="s">
        <v>1317</v>
      </c>
      <c r="B2223" s="14" t="s">
        <v>134</v>
      </c>
      <c r="C2223" s="14" t="s">
        <v>222</v>
      </c>
      <c r="D2223" s="15">
        <v>1</v>
      </c>
      <c r="E2223" s="15">
        <v>435</v>
      </c>
      <c r="F2223" s="16">
        <v>25</v>
      </c>
      <c r="G2223" s="17">
        <v>5.7471264</v>
      </c>
    </row>
    <row r="2224" spans="1:7" hidden="1" x14ac:dyDescent="0.25">
      <c r="A2224" s="14" t="s">
        <v>1229</v>
      </c>
      <c r="B2224" s="14" t="s">
        <v>134</v>
      </c>
      <c r="C2224" s="14" t="s">
        <v>222</v>
      </c>
      <c r="D2224" s="15">
        <v>482</v>
      </c>
      <c r="E2224" s="15">
        <v>6832</v>
      </c>
      <c r="F2224" s="16">
        <v>840.8</v>
      </c>
      <c r="G2224" s="17">
        <v>12.306792</v>
      </c>
    </row>
    <row r="2225" spans="1:7" hidden="1" x14ac:dyDescent="0.25">
      <c r="A2225" s="14" t="s">
        <v>1230</v>
      </c>
      <c r="B2225" s="14" t="s">
        <v>134</v>
      </c>
      <c r="C2225" s="14" t="s">
        <v>222</v>
      </c>
      <c r="D2225" s="15">
        <v>297</v>
      </c>
      <c r="E2225" s="15">
        <v>4148</v>
      </c>
      <c r="F2225" s="16">
        <v>497.7</v>
      </c>
      <c r="G2225" s="17">
        <v>11.998554</v>
      </c>
    </row>
    <row r="2226" spans="1:7" hidden="1" x14ac:dyDescent="0.25">
      <c r="A2226" s="14" t="s">
        <v>1231</v>
      </c>
      <c r="B2226" s="14" t="s">
        <v>134</v>
      </c>
      <c r="C2226" s="14" t="s">
        <v>222</v>
      </c>
      <c r="D2226" s="15">
        <v>3733</v>
      </c>
      <c r="E2226" s="15">
        <v>111032</v>
      </c>
      <c r="F2226" s="16">
        <v>12876</v>
      </c>
      <c r="G2226" s="17">
        <v>11.596657</v>
      </c>
    </row>
    <row r="2227" spans="1:7" hidden="1" x14ac:dyDescent="0.25">
      <c r="A2227" s="14" t="s">
        <v>1232</v>
      </c>
      <c r="B2227" s="14" t="s">
        <v>134</v>
      </c>
      <c r="C2227" s="14" t="s">
        <v>219</v>
      </c>
      <c r="D2227" s="15">
        <v>2643</v>
      </c>
      <c r="E2227" s="15">
        <v>165357</v>
      </c>
      <c r="F2227" s="16">
        <v>15807</v>
      </c>
      <c r="G2227" s="17">
        <v>9.5593170999999995</v>
      </c>
    </row>
    <row r="2228" spans="1:7" hidden="1" x14ac:dyDescent="0.25">
      <c r="A2228" s="14" t="s">
        <v>1947</v>
      </c>
      <c r="B2228" s="14" t="s">
        <v>134</v>
      </c>
      <c r="C2228" s="14" t="s">
        <v>222</v>
      </c>
      <c r="D2228" s="15">
        <v>4666</v>
      </c>
      <c r="E2228" s="15">
        <v>130620</v>
      </c>
      <c r="F2228" s="16">
        <v>11424.2</v>
      </c>
      <c r="G2228" s="17">
        <v>8.7461338000000008</v>
      </c>
    </row>
    <row r="2229" spans="1:7" hidden="1" x14ac:dyDescent="0.25">
      <c r="A2229" s="14" t="s">
        <v>2120</v>
      </c>
      <c r="B2229" s="14" t="s">
        <v>134</v>
      </c>
      <c r="C2229" s="14" t="s">
        <v>222</v>
      </c>
      <c r="D2229" s="15">
        <v>6234</v>
      </c>
      <c r="E2229" s="15">
        <v>123772</v>
      </c>
      <c r="F2229" s="16">
        <v>15573.6</v>
      </c>
      <c r="G2229" s="17">
        <v>12.58249</v>
      </c>
    </row>
    <row r="2230" spans="1:7" hidden="1" x14ac:dyDescent="0.25">
      <c r="A2230" s="14" t="s">
        <v>2121</v>
      </c>
      <c r="B2230" s="14" t="s">
        <v>134</v>
      </c>
      <c r="C2230" s="14" t="s">
        <v>219</v>
      </c>
      <c r="D2230" s="15">
        <v>42130</v>
      </c>
      <c r="E2230" s="15">
        <v>1528083</v>
      </c>
      <c r="F2230" s="16">
        <v>157595</v>
      </c>
      <c r="G2230" s="17">
        <v>10.313249000000001</v>
      </c>
    </row>
    <row r="2231" spans="1:7" hidden="1" x14ac:dyDescent="0.25">
      <c r="A2231" s="14" t="s">
        <v>2122</v>
      </c>
      <c r="B2231" s="14" t="s">
        <v>134</v>
      </c>
      <c r="C2231" s="14" t="s">
        <v>224</v>
      </c>
      <c r="D2231" s="15">
        <v>7469</v>
      </c>
      <c r="E2231" s="15">
        <v>114306</v>
      </c>
      <c r="F2231" s="16">
        <v>12108.7</v>
      </c>
      <c r="G2231" s="17">
        <v>10.593232</v>
      </c>
    </row>
    <row r="2232" spans="1:7" hidden="1" x14ac:dyDescent="0.25">
      <c r="A2232" s="14" t="s">
        <v>2123</v>
      </c>
      <c r="B2232" s="14" t="s">
        <v>134</v>
      </c>
      <c r="C2232" s="14" t="s">
        <v>224</v>
      </c>
      <c r="D2232" s="15">
        <v>15695</v>
      </c>
      <c r="E2232" s="15">
        <v>320968</v>
      </c>
      <c r="F2232" s="16">
        <v>31410</v>
      </c>
      <c r="G2232" s="17">
        <v>9.7860223000000008</v>
      </c>
    </row>
    <row r="2233" spans="1:7" hidden="1" x14ac:dyDescent="0.25">
      <c r="A2233" s="14" t="s">
        <v>2124</v>
      </c>
      <c r="B2233" s="14" t="s">
        <v>134</v>
      </c>
      <c r="C2233" s="14" t="s">
        <v>224</v>
      </c>
      <c r="D2233" s="15">
        <v>3895</v>
      </c>
      <c r="E2233" s="15">
        <v>91669</v>
      </c>
      <c r="F2233" s="16">
        <v>9574</v>
      </c>
      <c r="G2233" s="17">
        <v>10.444098</v>
      </c>
    </row>
    <row r="2234" spans="1:7" hidden="1" x14ac:dyDescent="0.25">
      <c r="A2234" s="14" t="s">
        <v>688</v>
      </c>
      <c r="B2234" s="14" t="s">
        <v>134</v>
      </c>
      <c r="C2234" s="14" t="s">
        <v>222</v>
      </c>
      <c r="D2234" s="15">
        <v>334</v>
      </c>
      <c r="E2234" s="15">
        <v>9206</v>
      </c>
      <c r="F2234" s="16">
        <v>878</v>
      </c>
      <c r="G2234" s="17">
        <v>9.5372582999999995</v>
      </c>
    </row>
    <row r="2235" spans="1:7" hidden="1" x14ac:dyDescent="0.25">
      <c r="A2235" s="14" t="s">
        <v>2125</v>
      </c>
      <c r="B2235" s="14" t="s">
        <v>134</v>
      </c>
      <c r="C2235" s="14" t="s">
        <v>222</v>
      </c>
      <c r="D2235" s="15">
        <v>2032</v>
      </c>
      <c r="E2235" s="15">
        <v>26340</v>
      </c>
      <c r="F2235" s="16">
        <v>4111</v>
      </c>
      <c r="G2235" s="17">
        <v>15.607441</v>
      </c>
    </row>
    <row r="2236" spans="1:7" hidden="1" x14ac:dyDescent="0.25">
      <c r="A2236" s="14" t="s">
        <v>2126</v>
      </c>
      <c r="B2236" s="14" t="s">
        <v>134</v>
      </c>
      <c r="C2236" s="14" t="s">
        <v>222</v>
      </c>
      <c r="D2236" s="15">
        <v>12813</v>
      </c>
      <c r="E2236" s="15">
        <v>860358</v>
      </c>
      <c r="F2236" s="16">
        <v>78839.8</v>
      </c>
      <c r="G2236" s="17">
        <v>9.1636039999999994</v>
      </c>
    </row>
    <row r="2237" spans="1:7" hidden="1" x14ac:dyDescent="0.25">
      <c r="A2237" s="14" t="s">
        <v>426</v>
      </c>
      <c r="B2237" s="14" t="s">
        <v>134</v>
      </c>
      <c r="C2237" s="14" t="s">
        <v>222</v>
      </c>
      <c r="D2237" s="15">
        <v>6048</v>
      </c>
      <c r="E2237" s="15">
        <v>192601</v>
      </c>
      <c r="F2237" s="16">
        <v>22427</v>
      </c>
      <c r="G2237" s="17">
        <v>11.64428</v>
      </c>
    </row>
    <row r="2238" spans="1:7" hidden="1" x14ac:dyDescent="0.25">
      <c r="A2238" s="14" t="s">
        <v>692</v>
      </c>
      <c r="B2238" s="14" t="s">
        <v>134</v>
      </c>
      <c r="C2238" s="14" t="s">
        <v>222</v>
      </c>
      <c r="D2238" s="15">
        <v>25884</v>
      </c>
      <c r="E2238" s="15">
        <v>709695</v>
      </c>
      <c r="F2238" s="16">
        <v>44362</v>
      </c>
      <c r="G2238" s="17">
        <v>6.2508542</v>
      </c>
    </row>
    <row r="2239" spans="1:7" hidden="1" x14ac:dyDescent="0.25">
      <c r="A2239" s="14" t="s">
        <v>1244</v>
      </c>
      <c r="B2239" s="14" t="s">
        <v>134</v>
      </c>
      <c r="C2239" s="14" t="s">
        <v>219</v>
      </c>
      <c r="D2239" s="15">
        <v>15859</v>
      </c>
      <c r="E2239" s="15">
        <v>278373</v>
      </c>
      <c r="F2239" s="16">
        <v>27234</v>
      </c>
      <c r="G2239" s="17">
        <v>9.7832764000000001</v>
      </c>
    </row>
    <row r="2240" spans="1:7" hidden="1" x14ac:dyDescent="0.25">
      <c r="A2240" s="14" t="s">
        <v>1245</v>
      </c>
      <c r="B2240" s="14" t="s">
        <v>134</v>
      </c>
      <c r="C2240" s="14" t="s">
        <v>219</v>
      </c>
      <c r="D2240" s="15">
        <v>552</v>
      </c>
      <c r="E2240" s="15">
        <v>28565</v>
      </c>
      <c r="F2240" s="16">
        <v>4765.3999999999996</v>
      </c>
      <c r="G2240" s="17">
        <v>16.682653999999999</v>
      </c>
    </row>
    <row r="2241" spans="1:7" hidden="1" x14ac:dyDescent="0.25">
      <c r="A2241" s="14" t="s">
        <v>398</v>
      </c>
      <c r="B2241" s="14" t="s">
        <v>134</v>
      </c>
      <c r="C2241" s="14" t="s">
        <v>219</v>
      </c>
      <c r="D2241" s="15">
        <v>140712</v>
      </c>
      <c r="E2241" s="15">
        <v>9330378</v>
      </c>
      <c r="F2241" s="16">
        <v>693474.2</v>
      </c>
      <c r="G2241" s="17">
        <v>7.4324341</v>
      </c>
    </row>
    <row r="2242" spans="1:7" hidden="1" x14ac:dyDescent="0.25">
      <c r="A2242" s="14" t="s">
        <v>1247</v>
      </c>
      <c r="B2242" s="14" t="s">
        <v>134</v>
      </c>
      <c r="C2242" s="14" t="s">
        <v>222</v>
      </c>
      <c r="D2242" s="15">
        <v>26584</v>
      </c>
      <c r="E2242" s="15">
        <v>2181539</v>
      </c>
      <c r="F2242" s="16">
        <v>181997.2</v>
      </c>
      <c r="G2242" s="17">
        <v>8.3426057999999994</v>
      </c>
    </row>
    <row r="2243" spans="1:7" hidden="1" x14ac:dyDescent="0.25">
      <c r="A2243" s="14" t="s">
        <v>363</v>
      </c>
      <c r="B2243" s="14" t="s">
        <v>134</v>
      </c>
      <c r="C2243" s="14" t="s">
        <v>292</v>
      </c>
      <c r="D2243" s="15">
        <v>6</v>
      </c>
      <c r="E2243" s="15">
        <v>38448</v>
      </c>
      <c r="F2243" s="16">
        <v>955.9</v>
      </c>
      <c r="G2243" s="17">
        <v>2.4862150999999999</v>
      </c>
    </row>
    <row r="2244" spans="1:7" hidden="1" x14ac:dyDescent="0.25">
      <c r="A2244" s="14" t="s">
        <v>1410</v>
      </c>
      <c r="B2244" s="14" t="s">
        <v>134</v>
      </c>
      <c r="C2244" s="14" t="s">
        <v>222</v>
      </c>
      <c r="D2244" s="15">
        <v>4727</v>
      </c>
      <c r="E2244" s="15">
        <v>153689</v>
      </c>
      <c r="F2244" s="16">
        <v>18038.2</v>
      </c>
      <c r="G2244" s="17">
        <v>11.736819000000001</v>
      </c>
    </row>
    <row r="2245" spans="1:7" hidden="1" x14ac:dyDescent="0.25">
      <c r="A2245" s="14" t="s">
        <v>451</v>
      </c>
      <c r="B2245" s="14" t="s">
        <v>134</v>
      </c>
      <c r="C2245" s="14" t="s">
        <v>222</v>
      </c>
      <c r="D2245" s="15">
        <v>762</v>
      </c>
      <c r="E2245" s="15">
        <v>9915</v>
      </c>
      <c r="F2245" s="16">
        <v>1115.7</v>
      </c>
      <c r="G2245" s="17">
        <v>11.252648000000001</v>
      </c>
    </row>
    <row r="2246" spans="1:7" hidden="1" x14ac:dyDescent="0.25">
      <c r="A2246" s="14" t="s">
        <v>2127</v>
      </c>
      <c r="B2246" s="14" t="s">
        <v>114</v>
      </c>
      <c r="C2246" s="14" t="s">
        <v>1778</v>
      </c>
      <c r="D2246" s="15">
        <v>28</v>
      </c>
      <c r="E2246" s="15">
        <v>9293993</v>
      </c>
      <c r="F2246" s="16">
        <v>355045.6</v>
      </c>
      <c r="G2246" s="17">
        <v>3.8201621000000001</v>
      </c>
    </row>
    <row r="2247" spans="1:7" hidden="1" x14ac:dyDescent="0.25">
      <c r="A2247" s="14" t="s">
        <v>2128</v>
      </c>
      <c r="B2247" s="14" t="s">
        <v>6</v>
      </c>
      <c r="C2247" s="14" t="s">
        <v>194</v>
      </c>
      <c r="D2247" s="15">
        <v>13963</v>
      </c>
      <c r="E2247" s="15">
        <v>173521</v>
      </c>
      <c r="F2247" s="16">
        <v>62930.7</v>
      </c>
      <c r="G2247" s="17">
        <v>0</v>
      </c>
    </row>
    <row r="2248" spans="1:7" hidden="1" x14ac:dyDescent="0.25">
      <c r="A2248" s="14" t="s">
        <v>2128</v>
      </c>
      <c r="B2248" s="14" t="s">
        <v>3</v>
      </c>
      <c r="C2248" s="14" t="s">
        <v>194</v>
      </c>
      <c r="D2248" s="15">
        <v>22902</v>
      </c>
      <c r="E2248" s="15">
        <v>487740</v>
      </c>
      <c r="F2248" s="16">
        <v>54941.5</v>
      </c>
      <c r="G2248" s="17">
        <v>0</v>
      </c>
    </row>
    <row r="2249" spans="1:7" hidden="1" x14ac:dyDescent="0.25">
      <c r="A2249" s="14" t="s">
        <v>2128</v>
      </c>
      <c r="B2249" s="14" t="s">
        <v>12</v>
      </c>
      <c r="C2249" s="14" t="s">
        <v>194</v>
      </c>
      <c r="D2249" s="15">
        <v>16761</v>
      </c>
      <c r="E2249" s="15">
        <v>320008</v>
      </c>
      <c r="F2249" s="16">
        <v>38189</v>
      </c>
      <c r="G2249" s="17">
        <v>0</v>
      </c>
    </row>
    <row r="2250" spans="1:7" hidden="1" x14ac:dyDescent="0.25">
      <c r="A2250" s="14" t="s">
        <v>2128</v>
      </c>
      <c r="B2250" s="14" t="s">
        <v>8</v>
      </c>
      <c r="C2250" s="14" t="s">
        <v>194</v>
      </c>
      <c r="D2250" s="15">
        <v>-38323</v>
      </c>
      <c r="E2250" s="15">
        <v>863316</v>
      </c>
      <c r="F2250" s="16">
        <v>70964.2</v>
      </c>
      <c r="G2250" s="17">
        <v>0</v>
      </c>
    </row>
    <row r="2251" spans="1:7" hidden="1" x14ac:dyDescent="0.25">
      <c r="A2251" s="14" t="s">
        <v>2128</v>
      </c>
      <c r="B2251" s="14" t="s">
        <v>15</v>
      </c>
      <c r="C2251" s="14" t="s">
        <v>194</v>
      </c>
      <c r="D2251" s="15">
        <v>-271999</v>
      </c>
      <c r="E2251" s="15">
        <v>346736</v>
      </c>
      <c r="F2251" s="16">
        <v>41326.400000000001</v>
      </c>
      <c r="G2251" s="17">
        <v>0</v>
      </c>
    </row>
    <row r="2252" spans="1:7" hidden="1" x14ac:dyDescent="0.25">
      <c r="A2252" s="14" t="s">
        <v>2128</v>
      </c>
      <c r="B2252" s="14" t="s">
        <v>16</v>
      </c>
      <c r="C2252" s="14" t="s">
        <v>194</v>
      </c>
      <c r="D2252" s="15">
        <v>12970</v>
      </c>
      <c r="E2252" s="15">
        <v>511408</v>
      </c>
      <c r="F2252" s="16">
        <v>67649.600000000006</v>
      </c>
      <c r="G2252" s="17">
        <v>0</v>
      </c>
    </row>
    <row r="2253" spans="1:7" hidden="1" x14ac:dyDescent="0.25">
      <c r="A2253" s="14" t="s">
        <v>2128</v>
      </c>
      <c r="B2253" s="14" t="s">
        <v>19</v>
      </c>
      <c r="C2253" s="14" t="s">
        <v>194</v>
      </c>
      <c r="D2253" s="15">
        <v>-15145</v>
      </c>
      <c r="E2253" s="15">
        <v>0</v>
      </c>
      <c r="F2253" s="16">
        <v>0</v>
      </c>
      <c r="G2253" s="17">
        <v>0</v>
      </c>
    </row>
    <row r="2254" spans="1:7" hidden="1" x14ac:dyDescent="0.25">
      <c r="A2254" s="14" t="s">
        <v>2128</v>
      </c>
      <c r="B2254" s="14" t="s">
        <v>173</v>
      </c>
      <c r="C2254" s="14" t="s">
        <v>194</v>
      </c>
      <c r="D2254" s="15">
        <v>-491</v>
      </c>
      <c r="E2254" s="15">
        <v>0</v>
      </c>
      <c r="F2254" s="16">
        <v>0</v>
      </c>
      <c r="G2254" s="17">
        <v>0</v>
      </c>
    </row>
    <row r="2255" spans="1:7" hidden="1" x14ac:dyDescent="0.25">
      <c r="A2255" s="14" t="s">
        <v>2128</v>
      </c>
      <c r="B2255" s="14" t="s">
        <v>22</v>
      </c>
      <c r="C2255" s="14" t="s">
        <v>194</v>
      </c>
      <c r="D2255" s="15">
        <v>623</v>
      </c>
      <c r="E2255" s="15">
        <v>86306</v>
      </c>
      <c r="F2255" s="16">
        <v>9561</v>
      </c>
      <c r="G2255" s="17">
        <v>0</v>
      </c>
    </row>
    <row r="2256" spans="1:7" hidden="1" x14ac:dyDescent="0.25">
      <c r="A2256" s="14" t="s">
        <v>2128</v>
      </c>
      <c r="B2256" s="14" t="s">
        <v>24</v>
      </c>
      <c r="C2256" s="14" t="s">
        <v>194</v>
      </c>
      <c r="D2256" s="15">
        <v>24234</v>
      </c>
      <c r="E2256" s="15">
        <v>497117</v>
      </c>
      <c r="F2256" s="16">
        <v>56376.9</v>
      </c>
      <c r="G2256" s="17">
        <v>0</v>
      </c>
    </row>
    <row r="2257" spans="1:7" hidden="1" x14ac:dyDescent="0.25">
      <c r="A2257" s="14" t="s">
        <v>2128</v>
      </c>
      <c r="B2257" s="14" t="s">
        <v>27</v>
      </c>
      <c r="C2257" s="14" t="s">
        <v>194</v>
      </c>
      <c r="D2257" s="15">
        <v>41107</v>
      </c>
      <c r="E2257" s="15">
        <v>986454</v>
      </c>
      <c r="F2257" s="16">
        <v>115000.2</v>
      </c>
      <c r="G2257" s="17">
        <v>0</v>
      </c>
    </row>
    <row r="2258" spans="1:7" hidden="1" x14ac:dyDescent="0.25">
      <c r="A2258" s="14" t="s">
        <v>2128</v>
      </c>
      <c r="B2258" s="14" t="s">
        <v>29</v>
      </c>
      <c r="C2258" s="14" t="s">
        <v>194</v>
      </c>
      <c r="D2258" s="15">
        <v>-14877</v>
      </c>
      <c r="E2258" s="15">
        <v>0</v>
      </c>
      <c r="F2258" s="16">
        <v>0</v>
      </c>
      <c r="G2258" s="17">
        <v>0</v>
      </c>
    </row>
    <row r="2259" spans="1:7" hidden="1" x14ac:dyDescent="0.25">
      <c r="A2259" s="14" t="s">
        <v>2128</v>
      </c>
      <c r="B2259" s="14" t="s">
        <v>40</v>
      </c>
      <c r="C2259" s="14" t="s">
        <v>194</v>
      </c>
      <c r="D2259" s="15">
        <v>57840</v>
      </c>
      <c r="E2259" s="15">
        <v>807394</v>
      </c>
      <c r="F2259" s="16">
        <v>89539.1</v>
      </c>
      <c r="G2259" s="17">
        <v>0</v>
      </c>
    </row>
    <row r="2260" spans="1:7" hidden="1" x14ac:dyDescent="0.25">
      <c r="A2260" s="14" t="s">
        <v>2128</v>
      </c>
      <c r="B2260" s="14" t="s">
        <v>32</v>
      </c>
      <c r="C2260" s="14" t="s">
        <v>194</v>
      </c>
      <c r="D2260" s="15">
        <v>19791</v>
      </c>
      <c r="E2260" s="15">
        <v>488765</v>
      </c>
      <c r="F2260" s="16">
        <v>34806.300000000003</v>
      </c>
      <c r="G2260" s="17">
        <v>0</v>
      </c>
    </row>
    <row r="2261" spans="1:7" hidden="1" x14ac:dyDescent="0.25">
      <c r="A2261" s="14" t="s">
        <v>2128</v>
      </c>
      <c r="B2261" s="14" t="s">
        <v>35</v>
      </c>
      <c r="C2261" s="14" t="s">
        <v>194</v>
      </c>
      <c r="D2261" s="15">
        <v>89368</v>
      </c>
      <c r="E2261" s="15">
        <v>1479074</v>
      </c>
      <c r="F2261" s="16">
        <v>186445.3</v>
      </c>
      <c r="G2261" s="17">
        <v>0</v>
      </c>
    </row>
    <row r="2262" spans="1:7" hidden="1" x14ac:dyDescent="0.25">
      <c r="A2262" s="14" t="s">
        <v>2128</v>
      </c>
      <c r="B2262" s="14" t="s">
        <v>37</v>
      </c>
      <c r="C2262" s="14" t="s">
        <v>194</v>
      </c>
      <c r="D2262" s="15">
        <v>72365</v>
      </c>
      <c r="E2262" s="15">
        <v>1452706</v>
      </c>
      <c r="F2262" s="16">
        <v>166307</v>
      </c>
      <c r="G2262" s="17">
        <v>0</v>
      </c>
    </row>
    <row r="2263" spans="1:7" hidden="1" x14ac:dyDescent="0.25">
      <c r="A2263" s="14" t="s">
        <v>2128</v>
      </c>
      <c r="B2263" s="14" t="s">
        <v>42</v>
      </c>
      <c r="C2263" s="14" t="s">
        <v>194</v>
      </c>
      <c r="D2263" s="15">
        <v>55672</v>
      </c>
      <c r="E2263" s="15">
        <v>767765</v>
      </c>
      <c r="F2263" s="16">
        <v>98662.7</v>
      </c>
      <c r="G2263" s="17">
        <v>0</v>
      </c>
    </row>
    <row r="2264" spans="1:7" hidden="1" x14ac:dyDescent="0.25">
      <c r="A2264" s="14" t="s">
        <v>2128</v>
      </c>
      <c r="B2264" s="14" t="s">
        <v>45</v>
      </c>
      <c r="C2264" s="14" t="s">
        <v>194</v>
      </c>
      <c r="D2264" s="15">
        <v>15771</v>
      </c>
      <c r="E2264" s="15">
        <v>297527</v>
      </c>
      <c r="F2264" s="16">
        <v>31638.7</v>
      </c>
      <c r="G2264" s="17">
        <v>0</v>
      </c>
    </row>
    <row r="2265" spans="1:7" hidden="1" x14ac:dyDescent="0.25">
      <c r="A2265" s="14" t="s">
        <v>2128</v>
      </c>
      <c r="B2265" s="14" t="s">
        <v>48</v>
      </c>
      <c r="C2265" s="14" t="s">
        <v>194</v>
      </c>
      <c r="D2265" s="15">
        <v>29065</v>
      </c>
      <c r="E2265" s="15">
        <v>586226</v>
      </c>
      <c r="F2265" s="16">
        <v>56567.3</v>
      </c>
      <c r="G2265" s="17">
        <v>0</v>
      </c>
    </row>
    <row r="2266" spans="1:7" hidden="1" x14ac:dyDescent="0.25">
      <c r="A2266" s="14" t="s">
        <v>2128</v>
      </c>
      <c r="B2266" s="14" t="s">
        <v>55</v>
      </c>
      <c r="C2266" s="14" t="s">
        <v>194</v>
      </c>
      <c r="D2266" s="15">
        <v>6883</v>
      </c>
      <c r="E2266" s="15">
        <v>593984</v>
      </c>
      <c r="F2266" s="16">
        <v>89035.8</v>
      </c>
      <c r="G2266" s="17">
        <v>0</v>
      </c>
    </row>
    <row r="2267" spans="1:7" hidden="1" x14ac:dyDescent="0.25">
      <c r="A2267" s="14" t="s">
        <v>2128</v>
      </c>
      <c r="B2267" s="14" t="s">
        <v>52</v>
      </c>
      <c r="C2267" s="14" t="s">
        <v>194</v>
      </c>
      <c r="D2267" s="15">
        <v>-35305</v>
      </c>
      <c r="E2267" s="15">
        <v>137947</v>
      </c>
      <c r="F2267" s="16">
        <v>13378</v>
      </c>
      <c r="G2267" s="17">
        <v>0</v>
      </c>
    </row>
    <row r="2268" spans="1:7" hidden="1" x14ac:dyDescent="0.25">
      <c r="A2268" s="14" t="s">
        <v>2128</v>
      </c>
      <c r="B2268" s="14" t="s">
        <v>50</v>
      </c>
      <c r="C2268" s="14" t="s">
        <v>194</v>
      </c>
      <c r="D2268" s="15">
        <v>1562</v>
      </c>
      <c r="E2268" s="15">
        <v>13929</v>
      </c>
      <c r="F2268" s="16">
        <v>1733.1</v>
      </c>
      <c r="G2268" s="17">
        <v>0</v>
      </c>
    </row>
    <row r="2269" spans="1:7" hidden="1" x14ac:dyDescent="0.25">
      <c r="A2269" s="14" t="s">
        <v>2128</v>
      </c>
      <c r="B2269" s="14" t="s">
        <v>58</v>
      </c>
      <c r="C2269" s="14" t="s">
        <v>194</v>
      </c>
      <c r="D2269" s="15">
        <v>40501</v>
      </c>
      <c r="E2269" s="15">
        <v>767742</v>
      </c>
      <c r="F2269" s="16">
        <v>82549.899999999994</v>
      </c>
      <c r="G2269" s="17">
        <v>0</v>
      </c>
    </row>
    <row r="2270" spans="1:7" hidden="1" x14ac:dyDescent="0.25">
      <c r="A2270" s="14" t="s">
        <v>2128</v>
      </c>
      <c r="B2270" s="14" t="s">
        <v>60</v>
      </c>
      <c r="C2270" s="14" t="s">
        <v>194</v>
      </c>
      <c r="D2270" s="15">
        <v>50967</v>
      </c>
      <c r="E2270" s="15">
        <v>833592</v>
      </c>
      <c r="F2270" s="16">
        <v>94201.9</v>
      </c>
      <c r="G2270" s="17">
        <v>0</v>
      </c>
    </row>
    <row r="2271" spans="1:7" hidden="1" x14ac:dyDescent="0.25">
      <c r="A2271" s="14" t="s">
        <v>2128</v>
      </c>
      <c r="B2271" s="14" t="s">
        <v>66</v>
      </c>
      <c r="C2271" s="14" t="s">
        <v>194</v>
      </c>
      <c r="D2271" s="15">
        <v>71221</v>
      </c>
      <c r="E2271" s="15">
        <v>1479802</v>
      </c>
      <c r="F2271" s="16">
        <v>159310</v>
      </c>
      <c r="G2271" s="17">
        <v>0</v>
      </c>
    </row>
    <row r="2272" spans="1:7" hidden="1" x14ac:dyDescent="0.25">
      <c r="A2272" s="14" t="s">
        <v>2128</v>
      </c>
      <c r="B2272" s="14" t="s">
        <v>63</v>
      </c>
      <c r="C2272" s="14" t="s">
        <v>194</v>
      </c>
      <c r="D2272" s="15">
        <v>9910</v>
      </c>
      <c r="E2272" s="15">
        <v>175662</v>
      </c>
      <c r="F2272" s="16">
        <v>18239.5</v>
      </c>
      <c r="G2272" s="17">
        <v>0</v>
      </c>
    </row>
    <row r="2273" spans="1:7" hidden="1" x14ac:dyDescent="0.25">
      <c r="A2273" s="14" t="s">
        <v>2128</v>
      </c>
      <c r="B2273" s="14" t="s">
        <v>69</v>
      </c>
      <c r="C2273" s="14" t="s">
        <v>194</v>
      </c>
      <c r="D2273" s="15">
        <v>9201</v>
      </c>
      <c r="E2273" s="15">
        <v>185560</v>
      </c>
      <c r="F2273" s="16">
        <v>22394.799999999999</v>
      </c>
      <c r="G2273" s="17">
        <v>0</v>
      </c>
    </row>
    <row r="2274" spans="1:7" hidden="1" x14ac:dyDescent="0.25">
      <c r="A2274" s="14" t="s">
        <v>2128</v>
      </c>
      <c r="B2274" s="14" t="s">
        <v>88</v>
      </c>
      <c r="C2274" s="14" t="s">
        <v>194</v>
      </c>
      <c r="D2274" s="15">
        <v>61353</v>
      </c>
      <c r="E2274" s="15">
        <v>1179413</v>
      </c>
      <c r="F2274" s="16">
        <v>137736.29999999999</v>
      </c>
      <c r="G2274" s="17">
        <v>0</v>
      </c>
    </row>
    <row r="2275" spans="1:7" hidden="1" x14ac:dyDescent="0.25">
      <c r="A2275" s="14" t="s">
        <v>2128</v>
      </c>
      <c r="B2275" s="14" t="s">
        <v>90</v>
      </c>
      <c r="C2275" s="14" t="s">
        <v>194</v>
      </c>
      <c r="D2275" s="15">
        <v>8995</v>
      </c>
      <c r="E2275" s="15">
        <v>261538</v>
      </c>
      <c r="F2275" s="16">
        <v>23817.1</v>
      </c>
      <c r="G2275" s="17">
        <v>0</v>
      </c>
    </row>
    <row r="2276" spans="1:7" hidden="1" x14ac:dyDescent="0.25">
      <c r="A2276" s="14" t="s">
        <v>2128</v>
      </c>
      <c r="B2276" s="14" t="s">
        <v>71</v>
      </c>
      <c r="C2276" s="14" t="s">
        <v>194</v>
      </c>
      <c r="D2276" s="15">
        <v>36299</v>
      </c>
      <c r="E2276" s="15">
        <v>549186</v>
      </c>
      <c r="F2276" s="16">
        <v>65213</v>
      </c>
      <c r="G2276" s="17">
        <v>0</v>
      </c>
    </row>
    <row r="2277" spans="1:7" hidden="1" x14ac:dyDescent="0.25">
      <c r="A2277" s="14" t="s">
        <v>2128</v>
      </c>
      <c r="B2277" s="14" t="s">
        <v>77</v>
      </c>
      <c r="C2277" s="14" t="s">
        <v>194</v>
      </c>
      <c r="D2277" s="15">
        <v>4894</v>
      </c>
      <c r="E2277" s="15">
        <v>111536</v>
      </c>
      <c r="F2277" s="16">
        <v>14879.2</v>
      </c>
      <c r="G2277" s="17">
        <v>0</v>
      </c>
    </row>
    <row r="2278" spans="1:7" hidden="1" x14ac:dyDescent="0.25">
      <c r="A2278" s="14" t="s">
        <v>2128</v>
      </c>
      <c r="B2278" s="14" t="s">
        <v>79</v>
      </c>
      <c r="C2278" s="14" t="s">
        <v>194</v>
      </c>
      <c r="D2278" s="15">
        <v>-25652</v>
      </c>
      <c r="E2278" s="15">
        <v>211308</v>
      </c>
      <c r="F2278" s="16">
        <v>40148.699999999997</v>
      </c>
      <c r="G2278" s="17">
        <v>0</v>
      </c>
    </row>
    <row r="2279" spans="1:7" hidden="1" x14ac:dyDescent="0.25">
      <c r="A2279" s="14" t="s">
        <v>2128</v>
      </c>
      <c r="B2279" s="14" t="s">
        <v>82</v>
      </c>
      <c r="C2279" s="14" t="s">
        <v>194</v>
      </c>
      <c r="D2279" s="15">
        <v>11856</v>
      </c>
      <c r="E2279" s="15">
        <v>163465</v>
      </c>
      <c r="F2279" s="16">
        <v>23711.4</v>
      </c>
      <c r="G2279" s="17">
        <v>0</v>
      </c>
    </row>
    <row r="2280" spans="1:7" hidden="1" x14ac:dyDescent="0.25">
      <c r="A2280" s="14" t="s">
        <v>2128</v>
      </c>
      <c r="B2280" s="14" t="s">
        <v>74</v>
      </c>
      <c r="C2280" s="14" t="s">
        <v>194</v>
      </c>
      <c r="D2280" s="15">
        <v>-8413</v>
      </c>
      <c r="E2280" s="15">
        <v>165251</v>
      </c>
      <c r="F2280" s="16">
        <v>17948.7</v>
      </c>
      <c r="G2280" s="17">
        <v>0</v>
      </c>
    </row>
    <row r="2281" spans="1:7" hidden="1" x14ac:dyDescent="0.25">
      <c r="A2281" s="14" t="s">
        <v>2128</v>
      </c>
      <c r="B2281" s="14" t="s">
        <v>85</v>
      </c>
      <c r="C2281" s="14" t="s">
        <v>194</v>
      </c>
      <c r="D2281" s="15">
        <v>34213</v>
      </c>
      <c r="E2281" s="15">
        <v>1595574</v>
      </c>
      <c r="F2281" s="16">
        <v>95021.7</v>
      </c>
      <c r="G2281" s="17">
        <v>0</v>
      </c>
    </row>
    <row r="2282" spans="1:7" hidden="1" x14ac:dyDescent="0.25">
      <c r="A2282" s="14" t="s">
        <v>2128</v>
      </c>
      <c r="B2282" s="14" t="s">
        <v>93</v>
      </c>
      <c r="C2282" s="14" t="s">
        <v>194</v>
      </c>
      <c r="D2282" s="15">
        <v>78543</v>
      </c>
      <c r="E2282" s="15">
        <v>1756082</v>
      </c>
      <c r="F2282" s="16">
        <v>188653.3</v>
      </c>
      <c r="G2282" s="17">
        <v>0</v>
      </c>
    </row>
    <row r="2283" spans="1:7" hidden="1" x14ac:dyDescent="0.25">
      <c r="A2283" s="14" t="s">
        <v>2128</v>
      </c>
      <c r="B2283" s="14" t="s">
        <v>95</v>
      </c>
      <c r="C2283" s="14" t="s">
        <v>194</v>
      </c>
      <c r="D2283" s="15">
        <v>59596</v>
      </c>
      <c r="E2283" s="15">
        <v>1023724</v>
      </c>
      <c r="F2283" s="16">
        <v>112207.2</v>
      </c>
      <c r="G2283" s="17">
        <v>0</v>
      </c>
    </row>
    <row r="2284" spans="1:7" hidden="1" x14ac:dyDescent="0.25">
      <c r="A2284" s="14" t="s">
        <v>2128</v>
      </c>
      <c r="B2284" s="14" t="s">
        <v>97</v>
      </c>
      <c r="C2284" s="14" t="s">
        <v>194</v>
      </c>
      <c r="D2284" s="15">
        <v>2182</v>
      </c>
      <c r="E2284" s="15">
        <v>106448</v>
      </c>
      <c r="F2284" s="16">
        <v>14840.4</v>
      </c>
      <c r="G2284" s="17">
        <v>0</v>
      </c>
    </row>
    <row r="2285" spans="1:7" hidden="1" x14ac:dyDescent="0.25">
      <c r="A2285" s="14" t="s">
        <v>2128</v>
      </c>
      <c r="B2285" s="14" t="s">
        <v>100</v>
      </c>
      <c r="C2285" s="14" t="s">
        <v>194</v>
      </c>
      <c r="D2285" s="15">
        <v>66384</v>
      </c>
      <c r="E2285" s="15">
        <v>886278</v>
      </c>
      <c r="F2285" s="16">
        <v>127992.9</v>
      </c>
      <c r="G2285" s="17">
        <v>0</v>
      </c>
    </row>
    <row r="2286" spans="1:7" hidden="1" x14ac:dyDescent="0.25">
      <c r="A2286" s="14" t="s">
        <v>2128</v>
      </c>
      <c r="B2286" s="14" t="s">
        <v>103</v>
      </c>
      <c r="C2286" s="14" t="s">
        <v>194</v>
      </c>
      <c r="D2286" s="15">
        <v>-232</v>
      </c>
      <c r="E2286" s="15">
        <v>0</v>
      </c>
      <c r="F2286" s="16">
        <v>0</v>
      </c>
      <c r="G2286" s="17">
        <v>0</v>
      </c>
    </row>
    <row r="2287" spans="1:7" hidden="1" x14ac:dyDescent="0.25">
      <c r="A2287" s="14" t="s">
        <v>2128</v>
      </c>
      <c r="B2287" s="14" t="s">
        <v>105</v>
      </c>
      <c r="C2287" s="14" t="s">
        <v>194</v>
      </c>
      <c r="D2287" s="15">
        <v>8338</v>
      </c>
      <c r="E2287" s="15">
        <v>225565</v>
      </c>
      <c r="F2287" s="16">
        <v>30090</v>
      </c>
      <c r="G2287" s="17">
        <v>0</v>
      </c>
    </row>
    <row r="2288" spans="1:7" hidden="1" x14ac:dyDescent="0.25">
      <c r="A2288" s="14" t="s">
        <v>2128</v>
      </c>
      <c r="B2288" s="14" t="s">
        <v>108</v>
      </c>
      <c r="C2288" s="14" t="s">
        <v>194</v>
      </c>
      <c r="D2288" s="15">
        <v>10841</v>
      </c>
      <c r="E2288" s="15">
        <v>209332</v>
      </c>
      <c r="F2288" s="16">
        <v>22452.7</v>
      </c>
      <c r="G2288" s="17">
        <v>0</v>
      </c>
    </row>
    <row r="2289" spans="1:7" hidden="1" x14ac:dyDescent="0.25">
      <c r="A2289" s="14" t="s">
        <v>2128</v>
      </c>
      <c r="B2289" s="14" t="s">
        <v>111</v>
      </c>
      <c r="C2289" s="14" t="s">
        <v>194</v>
      </c>
      <c r="D2289" s="15">
        <v>6</v>
      </c>
      <c r="E2289" s="15">
        <v>0</v>
      </c>
      <c r="F2289" s="16">
        <v>-0.1</v>
      </c>
      <c r="G2289" s="17">
        <v>0</v>
      </c>
    </row>
    <row r="2290" spans="1:7" hidden="1" x14ac:dyDescent="0.25">
      <c r="A2290" s="14" t="s">
        <v>2128</v>
      </c>
      <c r="B2290" s="14" t="s">
        <v>114</v>
      </c>
      <c r="C2290" s="14" t="s">
        <v>194</v>
      </c>
      <c r="D2290" s="15">
        <v>95922</v>
      </c>
      <c r="E2290" s="15">
        <v>2192858</v>
      </c>
      <c r="F2290" s="16">
        <v>249022.9</v>
      </c>
      <c r="G2290" s="17">
        <v>0</v>
      </c>
    </row>
    <row r="2291" spans="1:7" hidden="1" x14ac:dyDescent="0.25">
      <c r="A2291" s="14" t="s">
        <v>2128</v>
      </c>
      <c r="B2291" s="14" t="s">
        <v>116</v>
      </c>
      <c r="C2291" s="14" t="s">
        <v>194</v>
      </c>
      <c r="D2291" s="15">
        <v>31623</v>
      </c>
      <c r="E2291" s="15">
        <v>539397</v>
      </c>
      <c r="F2291" s="16">
        <v>48348.3</v>
      </c>
      <c r="G2291" s="17">
        <v>0</v>
      </c>
    </row>
    <row r="2292" spans="1:7" hidden="1" x14ac:dyDescent="0.25">
      <c r="A2292" s="14" t="s">
        <v>2128</v>
      </c>
      <c r="B2292" s="14" t="s">
        <v>122</v>
      </c>
      <c r="C2292" s="14" t="s">
        <v>194</v>
      </c>
      <c r="D2292" s="15">
        <v>5968</v>
      </c>
      <c r="E2292" s="15">
        <v>123884</v>
      </c>
      <c r="F2292" s="16">
        <v>12616.8</v>
      </c>
      <c r="G2292" s="17">
        <v>0</v>
      </c>
    </row>
    <row r="2293" spans="1:7" hidden="1" x14ac:dyDescent="0.25">
      <c r="A2293" s="14" t="s">
        <v>2128</v>
      </c>
      <c r="B2293" s="14" t="s">
        <v>119</v>
      </c>
      <c r="C2293" s="14" t="s">
        <v>194</v>
      </c>
      <c r="D2293" s="15">
        <v>10484</v>
      </c>
      <c r="E2293" s="15">
        <v>109991</v>
      </c>
      <c r="F2293" s="16">
        <v>18874</v>
      </c>
      <c r="G2293" s="17">
        <v>0</v>
      </c>
    </row>
    <row r="2294" spans="1:7" hidden="1" x14ac:dyDescent="0.25">
      <c r="A2294" s="14" t="s">
        <v>2128</v>
      </c>
      <c r="B2294" s="14" t="s">
        <v>125</v>
      </c>
      <c r="C2294" s="14" t="s">
        <v>194</v>
      </c>
      <c r="D2294" s="15">
        <v>22993</v>
      </c>
      <c r="E2294" s="15">
        <v>494455</v>
      </c>
      <c r="F2294" s="16">
        <v>42450.1</v>
      </c>
      <c r="G2294" s="17">
        <v>0</v>
      </c>
    </row>
    <row r="2295" spans="1:7" hidden="1" x14ac:dyDescent="0.25">
      <c r="A2295" s="14" t="s">
        <v>2128</v>
      </c>
      <c r="B2295" s="14" t="s">
        <v>131</v>
      </c>
      <c r="C2295" s="14" t="s">
        <v>194</v>
      </c>
      <c r="D2295" s="15">
        <v>39446</v>
      </c>
      <c r="E2295" s="15">
        <v>869541</v>
      </c>
      <c r="F2295" s="16">
        <v>87899</v>
      </c>
      <c r="G2295" s="17">
        <v>0</v>
      </c>
    </row>
    <row r="2296" spans="1:7" hidden="1" x14ac:dyDescent="0.25">
      <c r="A2296" s="14" t="s">
        <v>2128</v>
      </c>
      <c r="B2296" s="14" t="s">
        <v>128</v>
      </c>
      <c r="C2296" s="14" t="s">
        <v>194</v>
      </c>
      <c r="D2296" s="15">
        <v>10431</v>
      </c>
      <c r="E2296" s="15">
        <v>150285</v>
      </c>
      <c r="F2296" s="16">
        <v>20906.099999999999</v>
      </c>
      <c r="G2296" s="17">
        <v>0</v>
      </c>
    </row>
    <row r="2297" spans="1:7" hidden="1" x14ac:dyDescent="0.25">
      <c r="A2297" s="14" t="s">
        <v>2128</v>
      </c>
      <c r="B2297" s="14" t="s">
        <v>134</v>
      </c>
      <c r="C2297" s="14" t="s">
        <v>194</v>
      </c>
      <c r="D2297" s="15">
        <v>15812</v>
      </c>
      <c r="E2297" s="15">
        <v>361738</v>
      </c>
      <c r="F2297" s="16">
        <v>42733.7</v>
      </c>
      <c r="G2297" s="17">
        <v>0</v>
      </c>
    </row>
    <row r="2298" spans="1:7" hidden="1" x14ac:dyDescent="0.25">
      <c r="A2298" s="18" t="s">
        <v>2129</v>
      </c>
      <c r="B2298" s="18" t="s">
        <v>71</v>
      </c>
      <c r="C2298" s="18" t="s">
        <v>194</v>
      </c>
      <c r="D2298" s="19">
        <v>36256</v>
      </c>
      <c r="E2298" s="19">
        <v>574368</v>
      </c>
      <c r="F2298" s="20">
        <v>67440.100000000006</v>
      </c>
      <c r="G2298" s="21" t="s">
        <v>2130</v>
      </c>
    </row>
    <row r="2299" spans="1:7" hidden="1" x14ac:dyDescent="0.25">
      <c r="A2299" s="18" t="s">
        <v>2129</v>
      </c>
      <c r="B2299" s="18" t="s">
        <v>77</v>
      </c>
      <c r="C2299" s="18" t="s">
        <v>194</v>
      </c>
      <c r="D2299" s="19">
        <v>4807</v>
      </c>
      <c r="E2299" s="19">
        <v>113220</v>
      </c>
      <c r="F2299" s="20">
        <v>15278.9</v>
      </c>
      <c r="G2299" s="21" t="s">
        <v>2130</v>
      </c>
    </row>
    <row r="2300" spans="1:7" hidden="1" x14ac:dyDescent="0.25">
      <c r="A2300" s="18" t="s">
        <v>2129</v>
      </c>
      <c r="B2300" s="18" t="s">
        <v>79</v>
      </c>
      <c r="C2300" s="18" t="s">
        <v>194</v>
      </c>
      <c r="D2300" s="19">
        <v>-37861</v>
      </c>
      <c r="E2300" s="19">
        <v>211163</v>
      </c>
      <c r="F2300" s="20">
        <v>41597.199999999997</v>
      </c>
      <c r="G2300" s="21" t="s">
        <v>2130</v>
      </c>
    </row>
    <row r="2301" spans="1:7" hidden="1" x14ac:dyDescent="0.25">
      <c r="A2301" s="18" t="s">
        <v>2129</v>
      </c>
      <c r="B2301" s="18" t="s">
        <v>82</v>
      </c>
      <c r="C2301" s="18" t="s">
        <v>194</v>
      </c>
      <c r="D2301" s="19">
        <v>10500</v>
      </c>
      <c r="E2301" s="19">
        <v>165718</v>
      </c>
      <c r="F2301" s="20">
        <v>23398.2</v>
      </c>
      <c r="G2301" s="21" t="s">
        <v>2130</v>
      </c>
    </row>
    <row r="2302" spans="1:7" hidden="1" x14ac:dyDescent="0.25">
      <c r="A2302" s="18" t="s">
        <v>2129</v>
      </c>
      <c r="B2302" s="18" t="s">
        <v>74</v>
      </c>
      <c r="C2302" s="18" t="s">
        <v>194</v>
      </c>
      <c r="D2302" s="19">
        <v>-12353</v>
      </c>
      <c r="E2302" s="19">
        <v>167313</v>
      </c>
      <c r="F2302" s="20">
        <v>18437.400000000001</v>
      </c>
      <c r="G2302" s="21" t="s">
        <v>2130</v>
      </c>
    </row>
    <row r="2303" spans="1:7" hidden="1" x14ac:dyDescent="0.25">
      <c r="A2303" s="18" t="s">
        <v>2129</v>
      </c>
      <c r="B2303" s="18" t="s">
        <v>85</v>
      </c>
      <c r="C2303" s="18" t="s">
        <v>194</v>
      </c>
      <c r="D2303" s="19">
        <v>23842</v>
      </c>
      <c r="E2303" s="19">
        <v>1668480</v>
      </c>
      <c r="F2303" s="20">
        <v>101838.6</v>
      </c>
      <c r="G2303" s="21" t="s">
        <v>2130</v>
      </c>
    </row>
    <row r="2304" spans="1:7" hidden="1" x14ac:dyDescent="0.25">
      <c r="A2304" s="18" t="s">
        <v>2129</v>
      </c>
      <c r="B2304" s="18" t="s">
        <v>93</v>
      </c>
      <c r="C2304" s="18" t="s">
        <v>194</v>
      </c>
      <c r="D2304" s="19">
        <v>67400</v>
      </c>
      <c r="E2304" s="19">
        <v>1608126</v>
      </c>
      <c r="F2304" s="20">
        <v>178535.6</v>
      </c>
      <c r="G2304" s="21" t="s">
        <v>2130</v>
      </c>
    </row>
    <row r="2305" spans="1:7" hidden="1" x14ac:dyDescent="0.25">
      <c r="A2305" s="18" t="s">
        <v>2129</v>
      </c>
      <c r="B2305" s="18" t="s">
        <v>95</v>
      </c>
      <c r="C2305" s="18" t="s">
        <v>194</v>
      </c>
      <c r="D2305" s="19">
        <v>60160</v>
      </c>
      <c r="E2305" s="19">
        <v>1121239</v>
      </c>
      <c r="F2305" s="20">
        <v>120413.2</v>
      </c>
      <c r="G2305" s="21" t="s">
        <v>2130</v>
      </c>
    </row>
    <row r="2306" spans="1:7" hidden="1" x14ac:dyDescent="0.25">
      <c r="A2306" s="18" t="s">
        <v>2129</v>
      </c>
      <c r="B2306" s="18" t="s">
        <v>97</v>
      </c>
      <c r="C2306" s="18" t="s">
        <v>194</v>
      </c>
      <c r="D2306" s="19">
        <v>2195</v>
      </c>
      <c r="E2306" s="19">
        <v>102823</v>
      </c>
      <c r="F2306" s="20">
        <v>14673.7</v>
      </c>
      <c r="G2306" s="21" t="s">
        <v>2130</v>
      </c>
    </row>
    <row r="2307" spans="1:7" hidden="1" x14ac:dyDescent="0.25">
      <c r="A2307" s="18" t="s">
        <v>2129</v>
      </c>
      <c r="B2307" s="18" t="s">
        <v>100</v>
      </c>
      <c r="C2307" s="18" t="s">
        <v>194</v>
      </c>
      <c r="D2307" s="19">
        <v>62210</v>
      </c>
      <c r="E2307" s="19">
        <v>936356</v>
      </c>
      <c r="F2307" s="20">
        <v>131961.4</v>
      </c>
      <c r="G2307" s="21" t="s">
        <v>2130</v>
      </c>
    </row>
    <row r="2308" spans="1:7" hidden="1" x14ac:dyDescent="0.25">
      <c r="A2308" s="18" t="s">
        <v>2129</v>
      </c>
      <c r="B2308" s="18" t="s">
        <v>103</v>
      </c>
      <c r="C2308" s="18" t="s">
        <v>194</v>
      </c>
      <c r="D2308" s="19">
        <v>-670</v>
      </c>
      <c r="E2308" s="19">
        <v>0</v>
      </c>
      <c r="F2308" s="20">
        <v>0</v>
      </c>
      <c r="G2308" s="21" t="s">
        <v>2130</v>
      </c>
    </row>
    <row r="2309" spans="1:7" hidden="1" x14ac:dyDescent="0.25">
      <c r="A2309" s="18" t="s">
        <v>2129</v>
      </c>
      <c r="B2309" s="18" t="s">
        <v>105</v>
      </c>
      <c r="C2309" s="18" t="s">
        <v>194</v>
      </c>
      <c r="D2309" s="19">
        <v>5084</v>
      </c>
      <c r="E2309" s="19">
        <v>232782</v>
      </c>
      <c r="F2309" s="20">
        <v>30506.1</v>
      </c>
      <c r="G2309" s="21" t="s">
        <v>2130</v>
      </c>
    </row>
    <row r="2310" spans="1:7" hidden="1" x14ac:dyDescent="0.25">
      <c r="A2310" s="18" t="s">
        <v>2129</v>
      </c>
      <c r="B2310" s="18" t="s">
        <v>108</v>
      </c>
      <c r="C2310" s="18" t="s">
        <v>194</v>
      </c>
      <c r="D2310" s="19">
        <v>10607</v>
      </c>
      <c r="E2310" s="19">
        <v>222908</v>
      </c>
      <c r="F2310" s="20">
        <v>23598.2</v>
      </c>
      <c r="G2310" s="21" t="s">
        <v>2130</v>
      </c>
    </row>
    <row r="2311" spans="1:7" hidden="1" x14ac:dyDescent="0.25">
      <c r="A2311" s="18" t="s">
        <v>2129</v>
      </c>
      <c r="B2311" s="18" t="s">
        <v>111</v>
      </c>
      <c r="C2311" s="18" t="s">
        <v>194</v>
      </c>
      <c r="D2311" s="19">
        <v>13</v>
      </c>
      <c r="E2311" s="19">
        <v>0</v>
      </c>
      <c r="F2311" s="20">
        <v>0</v>
      </c>
      <c r="G2311" s="21" t="s">
        <v>2130</v>
      </c>
    </row>
    <row r="2312" spans="1:7" hidden="1" x14ac:dyDescent="0.25">
      <c r="A2312" s="18" t="s">
        <v>2129</v>
      </c>
      <c r="B2312" s="18" t="s">
        <v>114</v>
      </c>
      <c r="C2312" s="18" t="s">
        <v>194</v>
      </c>
      <c r="D2312" s="19">
        <v>93039</v>
      </c>
      <c r="E2312" s="19">
        <v>2263855</v>
      </c>
      <c r="F2312" s="20">
        <v>255921.2</v>
      </c>
      <c r="G2312" s="21" t="s">
        <v>2130</v>
      </c>
    </row>
    <row r="2313" spans="1:7" hidden="1" x14ac:dyDescent="0.25">
      <c r="A2313" s="18" t="s">
        <v>2129</v>
      </c>
      <c r="B2313" s="18" t="s">
        <v>116</v>
      </c>
      <c r="C2313" s="18" t="s">
        <v>194</v>
      </c>
      <c r="D2313" s="19">
        <v>31906</v>
      </c>
      <c r="E2313" s="19">
        <v>550851</v>
      </c>
      <c r="F2313" s="20">
        <v>49042.3</v>
      </c>
      <c r="G2313" s="21" t="s">
        <v>2130</v>
      </c>
    </row>
    <row r="2314" spans="1:7" hidden="1" x14ac:dyDescent="0.25">
      <c r="A2314" s="18" t="s">
        <v>2129</v>
      </c>
      <c r="B2314" s="18" t="s">
        <v>122</v>
      </c>
      <c r="C2314" s="18" t="s">
        <v>194</v>
      </c>
      <c r="D2314" s="19">
        <v>6033</v>
      </c>
      <c r="E2314" s="19">
        <v>134071</v>
      </c>
      <c r="F2314" s="20">
        <v>13854</v>
      </c>
      <c r="G2314" s="21" t="s">
        <v>2130</v>
      </c>
    </row>
    <row r="2315" spans="1:7" hidden="1" x14ac:dyDescent="0.25">
      <c r="A2315" s="18" t="s">
        <v>2129</v>
      </c>
      <c r="B2315" s="18" t="s">
        <v>119</v>
      </c>
      <c r="C2315" s="18" t="s">
        <v>194</v>
      </c>
      <c r="D2315" s="19">
        <v>9289</v>
      </c>
      <c r="E2315" s="19">
        <v>127584</v>
      </c>
      <c r="F2315" s="20">
        <v>20923.8</v>
      </c>
      <c r="G2315" s="21" t="s">
        <v>2130</v>
      </c>
    </row>
    <row r="2316" spans="1:7" hidden="1" x14ac:dyDescent="0.25">
      <c r="A2316" s="18" t="s">
        <v>2129</v>
      </c>
      <c r="B2316" s="18" t="s">
        <v>125</v>
      </c>
      <c r="C2316" s="18" t="s">
        <v>194</v>
      </c>
      <c r="D2316" s="19">
        <v>23233</v>
      </c>
      <c r="E2316" s="19">
        <v>450667</v>
      </c>
      <c r="F2316" s="20">
        <v>42497.4</v>
      </c>
      <c r="G2316" s="21" t="s">
        <v>2130</v>
      </c>
    </row>
    <row r="2317" spans="1:7" hidden="1" x14ac:dyDescent="0.25">
      <c r="A2317" s="18" t="s">
        <v>2129</v>
      </c>
      <c r="B2317" s="18" t="s">
        <v>131</v>
      </c>
      <c r="C2317" s="18" t="s">
        <v>194</v>
      </c>
      <c r="D2317" s="19">
        <v>39000</v>
      </c>
      <c r="E2317" s="19">
        <v>897072</v>
      </c>
      <c r="F2317" s="20">
        <v>89089</v>
      </c>
      <c r="G2317" s="21" t="s">
        <v>2130</v>
      </c>
    </row>
    <row r="2318" spans="1:7" hidden="1" x14ac:dyDescent="0.25">
      <c r="A2318" s="18" t="s">
        <v>2129</v>
      </c>
      <c r="B2318" s="18" t="s">
        <v>128</v>
      </c>
      <c r="C2318" s="18" t="s">
        <v>194</v>
      </c>
      <c r="D2318" s="19">
        <v>10382</v>
      </c>
      <c r="E2318" s="19">
        <v>164012</v>
      </c>
      <c r="F2318" s="20">
        <v>22821</v>
      </c>
      <c r="G2318" s="21" t="s">
        <v>2130</v>
      </c>
    </row>
    <row r="2319" spans="1:7" hidden="1" x14ac:dyDescent="0.25">
      <c r="A2319" s="18" t="s">
        <v>2129</v>
      </c>
      <c r="B2319" s="18" t="s">
        <v>134</v>
      </c>
      <c r="C2319" s="18" t="s">
        <v>194</v>
      </c>
      <c r="D2319" s="19">
        <v>15739</v>
      </c>
      <c r="E2319" s="19">
        <v>374482</v>
      </c>
      <c r="F2319" s="20">
        <v>44584.3</v>
      </c>
      <c r="G2319" s="21" t="s">
        <v>2130</v>
      </c>
    </row>
  </sheetData>
  <autoFilter ref="A3:G2319" xr:uid="{00000000-0009-0000-0000-000005000000}">
    <filterColumn colId="1">
      <filters>
        <filter val="CA"/>
      </filters>
    </filterColumn>
    <filterColumn colId="2">
      <filters>
        <filter val="Investor Owned"/>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3"/>
  </sheetPr>
  <dimension ref="A1:CC61"/>
  <sheetViews>
    <sheetView tabSelected="1" workbookViewId="0">
      <selection activeCell="B2" sqref="B2"/>
    </sheetView>
  </sheetViews>
  <sheetFormatPr defaultRowHeight="15" x14ac:dyDescent="0.25"/>
  <cols>
    <col min="1" max="1" width="20" customWidth="1"/>
    <col min="2" max="2" width="20.42578125" bestFit="1" customWidth="1"/>
  </cols>
  <sheetData>
    <row r="1" spans="1:81" x14ac:dyDescent="0.25">
      <c r="A1" s="62" t="s">
        <v>2131</v>
      </c>
      <c r="B1" s="35" t="s">
        <v>2132</v>
      </c>
      <c r="C1" s="35" t="s">
        <v>2133</v>
      </c>
      <c r="D1" s="35" t="s">
        <v>2134</v>
      </c>
      <c r="E1" s="35" t="s">
        <v>2135</v>
      </c>
      <c r="F1" s="35" t="s">
        <v>2136</v>
      </c>
      <c r="G1" s="35" t="s">
        <v>2137</v>
      </c>
      <c r="H1" s="35" t="s">
        <v>2138</v>
      </c>
      <c r="I1" s="35" t="s">
        <v>2139</v>
      </c>
      <c r="J1" s="35" t="s">
        <v>2140</v>
      </c>
      <c r="K1" s="35" t="s">
        <v>2141</v>
      </c>
      <c r="L1" s="35" t="s">
        <v>2142</v>
      </c>
      <c r="M1" s="35" t="s">
        <v>2143</v>
      </c>
      <c r="N1" s="35" t="s">
        <v>2144</v>
      </c>
      <c r="O1" s="35" t="s">
        <v>2145</v>
      </c>
      <c r="P1" s="35" t="s">
        <v>2146</v>
      </c>
      <c r="Q1" s="35" t="s">
        <v>2147</v>
      </c>
      <c r="R1" s="35" t="s">
        <v>2148</v>
      </c>
      <c r="S1" s="35" t="s">
        <v>2149</v>
      </c>
      <c r="T1" s="35" t="s">
        <v>2150</v>
      </c>
      <c r="U1" s="35" t="s">
        <v>2151</v>
      </c>
      <c r="V1" s="35" t="s">
        <v>2152</v>
      </c>
      <c r="W1" s="35" t="s">
        <v>2153</v>
      </c>
      <c r="X1" s="35" t="s">
        <v>2154</v>
      </c>
      <c r="Y1" s="35" t="s">
        <v>2155</v>
      </c>
      <c r="Z1" s="35" t="s">
        <v>2156</v>
      </c>
      <c r="AA1" s="35" t="s">
        <v>2157</v>
      </c>
      <c r="AB1" s="35" t="s">
        <v>2158</v>
      </c>
      <c r="AC1" s="35" t="s">
        <v>2159</v>
      </c>
      <c r="AD1" s="35" t="s">
        <v>2160</v>
      </c>
      <c r="AE1" s="35" t="s">
        <v>2161</v>
      </c>
      <c r="AF1" s="35" t="s">
        <v>2162</v>
      </c>
      <c r="AG1" s="35" t="s">
        <v>2163</v>
      </c>
      <c r="AH1" s="35" t="s">
        <v>2164</v>
      </c>
      <c r="AI1" s="35" t="s">
        <v>2165</v>
      </c>
      <c r="AJ1" s="35" t="s">
        <v>2166</v>
      </c>
      <c r="AK1" s="35" t="s">
        <v>2167</v>
      </c>
      <c r="AL1" s="35" t="s">
        <v>2168</v>
      </c>
      <c r="AM1" s="35" t="s">
        <v>2169</v>
      </c>
      <c r="AN1" s="35" t="s">
        <v>2170</v>
      </c>
      <c r="AO1" s="35" t="s">
        <v>2171</v>
      </c>
      <c r="AP1" s="35" t="s">
        <v>2172</v>
      </c>
      <c r="AQ1" s="35" t="s">
        <v>2173</v>
      </c>
      <c r="AR1" s="35" t="s">
        <v>2174</v>
      </c>
      <c r="AS1" s="35" t="s">
        <v>2175</v>
      </c>
      <c r="AT1" s="35" t="s">
        <v>2176</v>
      </c>
      <c r="AU1" s="35" t="s">
        <v>2177</v>
      </c>
      <c r="AV1" s="35" t="s">
        <v>2178</v>
      </c>
      <c r="AW1" s="35" t="s">
        <v>2179</v>
      </c>
      <c r="AX1" s="35" t="s">
        <v>2180</v>
      </c>
      <c r="AY1" s="35" t="s">
        <v>2181</v>
      </c>
      <c r="AZ1" s="35" t="s">
        <v>2182</v>
      </c>
      <c r="BA1" s="35" t="s">
        <v>2183</v>
      </c>
      <c r="BB1" s="35" t="s">
        <v>2184</v>
      </c>
      <c r="BC1" s="35" t="s">
        <v>2185</v>
      </c>
      <c r="BD1" s="35" t="s">
        <v>2186</v>
      </c>
      <c r="BE1" s="35" t="s">
        <v>2187</v>
      </c>
      <c r="BF1" s="35" t="s">
        <v>2188</v>
      </c>
      <c r="BG1" s="35" t="s">
        <v>2189</v>
      </c>
      <c r="BH1" s="35" t="s">
        <v>2190</v>
      </c>
      <c r="BI1" s="35" t="s">
        <v>2191</v>
      </c>
      <c r="BJ1" s="35" t="s">
        <v>2192</v>
      </c>
      <c r="BK1" s="35" t="s">
        <v>2193</v>
      </c>
      <c r="BL1" s="35" t="s">
        <v>2194</v>
      </c>
      <c r="BM1" s="35" t="s">
        <v>2195</v>
      </c>
      <c r="BN1" s="35" t="s">
        <v>2196</v>
      </c>
      <c r="BO1" s="35" t="s">
        <v>2197</v>
      </c>
      <c r="BP1" s="35" t="s">
        <v>2198</v>
      </c>
      <c r="BQ1" s="35" t="s">
        <v>2199</v>
      </c>
      <c r="BR1" s="35" t="s">
        <v>2200</v>
      </c>
      <c r="BS1" s="35" t="s">
        <v>2201</v>
      </c>
      <c r="BT1" s="35" t="s">
        <v>2202</v>
      </c>
      <c r="BU1" s="35" t="s">
        <v>2203</v>
      </c>
      <c r="BV1" s="35" t="s">
        <v>2204</v>
      </c>
      <c r="BW1" s="35" t="s">
        <v>2205</v>
      </c>
      <c r="BX1" s="35" t="s">
        <v>2206</v>
      </c>
      <c r="BY1" s="35" t="s">
        <v>2207</v>
      </c>
      <c r="BZ1" s="35" t="s">
        <v>2208</v>
      </c>
      <c r="CA1" s="35" t="s">
        <v>2209</v>
      </c>
      <c r="CB1" s="35" t="s">
        <v>2210</v>
      </c>
      <c r="CC1" s="35" t="s">
        <v>2211</v>
      </c>
    </row>
    <row r="2" spans="1:81" x14ac:dyDescent="0.25">
      <c r="A2" t="s">
        <v>2221</v>
      </c>
      <c r="B2" s="72">
        <f>SUMIFS('CALC RPS values'!I:I,'CALC RPS values'!$A:$A,About!$B$2)</f>
        <v>0.23900233851555375</v>
      </c>
      <c r="C2" s="72">
        <f>SUMIFS('CALC RPS values'!J:J,'CALC RPS values'!$A:$A,About!$B$2)</f>
        <v>0.23542113347523455</v>
      </c>
      <c r="D2" s="72">
        <f>SUMIFS('CALC RPS values'!K:K,'CALC RPS values'!$A:$A,About!$B$2)</f>
        <v>0.23927385149508587</v>
      </c>
      <c r="E2" s="72">
        <f>SUMIFS('CALC RPS values'!L:L,'CALC RPS values'!$A:$A,About!$B$2)</f>
        <v>0.23895352358867367</v>
      </c>
      <c r="F2" s="72">
        <f>SUMIFS('CALC RPS values'!M:M,'CALC RPS values'!$A:$A,About!$B$2)</f>
        <v>0.23857478758189637</v>
      </c>
      <c r="G2" s="72">
        <f>SUMIFS('CALC RPS values'!N:N,'CALC RPS values'!$A:$A,About!$B$2)</f>
        <v>0.23831015469248407</v>
      </c>
      <c r="H2" s="72">
        <f>SUMIFS('CALC RPS values'!O:O,'CALC RPS values'!$A:$A,About!$B$2)</f>
        <v>0.23877067206128846</v>
      </c>
      <c r="I2" s="72">
        <f>SUMIFS('CALC RPS values'!P:P,'CALC RPS values'!$A:$A,About!$B$2)</f>
        <v>0.23844553888985562</v>
      </c>
      <c r="J2" s="72">
        <f>SUMIFS('CALC RPS values'!Q:Q,'CALC RPS values'!$A:$A,About!$B$2)</f>
        <v>0.23823395766410471</v>
      </c>
      <c r="K2" s="72">
        <f>SUMIFS('CALC RPS values'!R:R,'CALC RPS values'!$A:$A,About!$B$2)</f>
        <v>0.238418527312379</v>
      </c>
      <c r="L2" s="72">
        <f>SUMIFS('CALC RPS values'!S:S,'CALC RPS values'!$A:$A,About!$B$2)</f>
        <v>0.23857351071531463</v>
      </c>
      <c r="M2" s="72">
        <f>SUMIFS('CALC RPS values'!T:T,'CALC RPS values'!$A:$A,About!$B$2)</f>
        <v>0.23838757149365913</v>
      </c>
      <c r="N2" s="72">
        <f>SUMIFS('CALC RPS values'!U:U,'CALC RPS values'!$A:$A,About!$B$2)</f>
        <v>0.23849427939417631</v>
      </c>
      <c r="O2" s="72">
        <f>SUMIFS('CALC RPS values'!V:V,'CALC RPS values'!$A:$A,About!$B$2)</f>
        <v>0.23871381189487584</v>
      </c>
      <c r="P2" s="72">
        <f>SUMIFS('CALC RPS values'!W:W,'CALC RPS values'!$A:$A,About!$B$2)</f>
        <v>0.23856705497727015</v>
      </c>
      <c r="Q2" s="72">
        <f>SUMIFS('CALC RPS values'!X:X,'CALC RPS values'!$A:$A,About!$B$2)</f>
        <v>0.23835010273905879</v>
      </c>
      <c r="R2" s="72">
        <f>SUMIFS('CALC RPS values'!Y:Y,'CALC RPS values'!$A:$A,About!$B$2)</f>
        <v>0.23808604361876032</v>
      </c>
      <c r="S2" s="72">
        <f>SUMIFS('CALC RPS values'!Z:Z,'CALC RPS values'!$A:$A,About!$B$2)</f>
        <v>0.23800872693239344</v>
      </c>
      <c r="T2" s="72">
        <f>SUMIFS('CALC RPS values'!AA:AA,'CALC RPS values'!$A:$A,About!$B$2)</f>
        <v>0.23805376015135474</v>
      </c>
      <c r="U2" s="72">
        <f>SUMIFS('CALC RPS values'!AB:AB,'CALC RPS values'!$A:$A,About!$B$2)</f>
        <v>0.2383969237557913</v>
      </c>
      <c r="V2" s="72">
        <f>SUMIFS('CALC RPS values'!AC:AC,'CALC RPS values'!$A:$A,About!$B$2)</f>
        <v>0.23848524698459708</v>
      </c>
      <c r="W2" s="72">
        <f>SUMIFS('CALC RPS values'!AD:AD,'CALC RPS values'!$A:$A,About!$B$2)</f>
        <v>0.23871373681615732</v>
      </c>
      <c r="X2" s="72">
        <f>SUMIFS('CALC RPS values'!AE:AE,'CALC RPS values'!$A:$A,About!$B$2)</f>
        <v>0.23863008791073514</v>
      </c>
      <c r="Y2" s="72">
        <f>SUMIFS('CALC RPS values'!AF:AF,'CALC RPS values'!$A:$A,About!$B$2)</f>
        <v>0.23946166592760623</v>
      </c>
      <c r="Z2" s="72">
        <f>SUMIFS('CALC RPS values'!AG:AG,'CALC RPS values'!$A:$A,About!$B$2)</f>
        <v>0.23851517517558726</v>
      </c>
      <c r="AA2" s="72">
        <f>SUMIFS('CALC RPS values'!AH:AH,'CALC RPS values'!$A:$A,About!$B$2)</f>
        <v>0.23874920972108732</v>
      </c>
      <c r="AB2" s="72">
        <f>SUMIFS('CALC RPS values'!AI:AI,'CALC RPS values'!$A:$A,About!$B$2)</f>
        <v>0.23867664591676396</v>
      </c>
      <c r="AC2" s="72">
        <f>SUMIFS('CALC RPS values'!AJ:AJ,'CALC RPS values'!$A:$A,About!$B$2)</f>
        <v>0.23866074008073984</v>
      </c>
      <c r="AD2" s="72">
        <f>SUMIFS('CALC RPS values'!AK:AK,'CALC RPS values'!$A:$A,About!$B$2)</f>
        <v>0.23887686447000742</v>
      </c>
      <c r="AE2" s="72">
        <f>SUMIFS('CALC RPS values'!AL:AL,'CALC RPS values'!$A:$A,About!$B$2)</f>
        <v>0.23887686447000744</v>
      </c>
      <c r="AF2" s="72">
        <v>0</v>
      </c>
      <c r="AG2" s="72">
        <v>0</v>
      </c>
      <c r="AH2" s="72">
        <v>0</v>
      </c>
      <c r="AI2" s="72">
        <v>0</v>
      </c>
      <c r="AJ2" s="72">
        <v>0</v>
      </c>
      <c r="AK2" s="72">
        <v>0</v>
      </c>
      <c r="AL2" s="72">
        <v>0</v>
      </c>
      <c r="AM2" s="72">
        <v>0</v>
      </c>
      <c r="AN2" s="72">
        <v>0</v>
      </c>
      <c r="AO2" s="72">
        <v>0</v>
      </c>
      <c r="AP2" s="72">
        <v>0</v>
      </c>
      <c r="AQ2" s="72">
        <v>0</v>
      </c>
      <c r="AR2" s="72">
        <v>0</v>
      </c>
      <c r="AS2" s="72">
        <v>0</v>
      </c>
      <c r="AT2" s="72">
        <v>0</v>
      </c>
      <c r="AU2" s="72">
        <v>0</v>
      </c>
      <c r="AV2" s="72">
        <v>0</v>
      </c>
      <c r="AW2" s="72">
        <v>0</v>
      </c>
      <c r="AX2" s="72">
        <v>0</v>
      </c>
      <c r="AY2" s="72">
        <v>0</v>
      </c>
      <c r="AZ2" s="72">
        <v>0</v>
      </c>
      <c r="BA2" s="72">
        <v>0</v>
      </c>
      <c r="BB2" s="72">
        <v>0</v>
      </c>
      <c r="BC2" s="72">
        <v>0</v>
      </c>
      <c r="BD2" s="72">
        <v>0</v>
      </c>
      <c r="BE2" s="72">
        <v>0</v>
      </c>
      <c r="BF2" s="72">
        <v>0</v>
      </c>
      <c r="BG2" s="72">
        <v>0</v>
      </c>
      <c r="BH2" s="72">
        <v>0</v>
      </c>
      <c r="BI2" s="72">
        <v>0</v>
      </c>
      <c r="BJ2" s="72">
        <v>0</v>
      </c>
      <c r="BK2" s="72">
        <v>0</v>
      </c>
      <c r="BL2" s="72">
        <v>0</v>
      </c>
      <c r="BM2" s="72">
        <v>0</v>
      </c>
      <c r="BN2" s="72">
        <v>0</v>
      </c>
      <c r="BO2" s="72">
        <v>0</v>
      </c>
      <c r="BP2" s="72">
        <v>0</v>
      </c>
      <c r="BQ2" s="72">
        <v>0</v>
      </c>
      <c r="BR2" s="72">
        <v>0</v>
      </c>
      <c r="BS2" s="72">
        <v>0</v>
      </c>
      <c r="BT2" s="72">
        <v>0</v>
      </c>
      <c r="BU2" s="72">
        <v>0</v>
      </c>
      <c r="BV2" s="72">
        <v>0</v>
      </c>
      <c r="BW2" s="72">
        <v>0</v>
      </c>
      <c r="BX2" s="72">
        <v>0</v>
      </c>
      <c r="BY2" s="72">
        <v>0</v>
      </c>
      <c r="BZ2" s="72">
        <v>0</v>
      </c>
      <c r="CA2" s="72">
        <v>0</v>
      </c>
      <c r="CB2" s="72">
        <v>0</v>
      </c>
      <c r="CC2" s="72">
        <v>0</v>
      </c>
    </row>
    <row r="3" spans="1:81" x14ac:dyDescent="0.25">
      <c r="A3" t="s">
        <v>2222</v>
      </c>
      <c r="B3" s="61">
        <v>0</v>
      </c>
      <c r="C3" s="61">
        <v>0</v>
      </c>
      <c r="D3" s="61">
        <v>0</v>
      </c>
      <c r="E3" s="61">
        <v>0</v>
      </c>
      <c r="F3" s="61">
        <v>0</v>
      </c>
      <c r="G3" s="61">
        <v>0</v>
      </c>
      <c r="H3" s="61">
        <v>0</v>
      </c>
      <c r="I3" s="61">
        <v>0</v>
      </c>
      <c r="J3" s="61">
        <v>0</v>
      </c>
      <c r="K3" s="61">
        <v>0</v>
      </c>
      <c r="L3" s="61">
        <v>0</v>
      </c>
      <c r="M3" s="61">
        <v>0</v>
      </c>
      <c r="N3" s="61">
        <v>0</v>
      </c>
      <c r="O3" s="61">
        <v>0</v>
      </c>
      <c r="P3" s="61">
        <v>0</v>
      </c>
      <c r="Q3" s="61">
        <v>0</v>
      </c>
      <c r="R3" s="61">
        <v>0</v>
      </c>
      <c r="S3" s="61">
        <v>0</v>
      </c>
      <c r="T3" s="61">
        <v>0</v>
      </c>
      <c r="U3" s="61">
        <v>0</v>
      </c>
      <c r="V3" s="61">
        <v>0</v>
      </c>
      <c r="W3" s="61">
        <v>0</v>
      </c>
      <c r="X3" s="61">
        <v>0</v>
      </c>
      <c r="Y3" s="61">
        <v>0</v>
      </c>
      <c r="Z3" s="61">
        <v>0</v>
      </c>
      <c r="AA3" s="61">
        <v>0</v>
      </c>
      <c r="AB3" s="61">
        <v>0</v>
      </c>
      <c r="AC3" s="61">
        <v>0</v>
      </c>
      <c r="AD3" s="61">
        <v>0</v>
      </c>
      <c r="AE3" s="61">
        <v>0</v>
      </c>
      <c r="AF3" s="61">
        <v>0</v>
      </c>
      <c r="AG3" s="61">
        <v>0</v>
      </c>
      <c r="AH3" s="61">
        <v>0</v>
      </c>
      <c r="AI3" s="61">
        <v>0</v>
      </c>
      <c r="AJ3" s="61">
        <v>0</v>
      </c>
      <c r="AK3" s="61">
        <v>0</v>
      </c>
      <c r="AL3" s="61">
        <v>0</v>
      </c>
      <c r="AM3" s="61">
        <v>0</v>
      </c>
      <c r="AN3" s="61">
        <v>0</v>
      </c>
      <c r="AO3" s="61">
        <v>0</v>
      </c>
      <c r="AP3" s="61">
        <v>0</v>
      </c>
      <c r="AQ3" s="61">
        <v>0</v>
      </c>
      <c r="AR3" s="61">
        <v>0</v>
      </c>
      <c r="AS3" s="61">
        <v>0</v>
      </c>
      <c r="AT3" s="61">
        <v>0</v>
      </c>
      <c r="AU3" s="61">
        <v>0</v>
      </c>
      <c r="AV3" s="61">
        <v>0</v>
      </c>
      <c r="AW3" s="61">
        <v>0</v>
      </c>
      <c r="AX3" s="61">
        <v>0</v>
      </c>
      <c r="AY3" s="61">
        <v>0</v>
      </c>
      <c r="AZ3" s="61">
        <v>0</v>
      </c>
      <c r="BA3" s="61">
        <v>0</v>
      </c>
      <c r="BB3" s="61">
        <v>0</v>
      </c>
      <c r="BC3" s="61">
        <v>0</v>
      </c>
      <c r="BD3" s="61">
        <v>0</v>
      </c>
      <c r="BE3" s="61">
        <v>0</v>
      </c>
      <c r="BF3" s="61">
        <v>0</v>
      </c>
      <c r="BG3" s="61">
        <v>0</v>
      </c>
      <c r="BH3" s="61">
        <v>0</v>
      </c>
      <c r="BI3" s="61">
        <v>0</v>
      </c>
      <c r="BJ3" s="61">
        <v>0</v>
      </c>
      <c r="BK3" s="61">
        <v>0</v>
      </c>
      <c r="BL3" s="61">
        <v>0</v>
      </c>
      <c r="BM3" s="61">
        <v>0</v>
      </c>
      <c r="BN3" s="61">
        <v>0</v>
      </c>
      <c r="BO3" s="61">
        <v>0</v>
      </c>
      <c r="BP3" s="61">
        <v>0</v>
      </c>
      <c r="BQ3" s="61">
        <v>0</v>
      </c>
      <c r="BR3" s="61">
        <v>0</v>
      </c>
      <c r="BS3" s="61">
        <v>0</v>
      </c>
      <c r="BT3" s="61">
        <v>0</v>
      </c>
      <c r="BU3" s="61">
        <v>0</v>
      </c>
      <c r="BV3" s="61">
        <v>0</v>
      </c>
      <c r="BW3" s="61">
        <v>0</v>
      </c>
      <c r="BX3" s="61">
        <v>0</v>
      </c>
      <c r="BY3" s="61">
        <v>0</v>
      </c>
      <c r="BZ3" s="61">
        <v>0</v>
      </c>
      <c r="CA3" s="61">
        <v>0</v>
      </c>
      <c r="CB3" s="61">
        <v>0</v>
      </c>
      <c r="CC3" s="61">
        <v>0</v>
      </c>
    </row>
    <row r="4" spans="1:81" x14ac:dyDescent="0.25">
      <c r="A4" t="s">
        <v>2223</v>
      </c>
      <c r="B4" s="61">
        <v>0</v>
      </c>
      <c r="C4" s="61">
        <v>0</v>
      </c>
      <c r="D4" s="61">
        <v>0</v>
      </c>
      <c r="E4" s="61">
        <v>0</v>
      </c>
      <c r="F4" s="61">
        <v>0</v>
      </c>
      <c r="G4" s="61">
        <v>0</v>
      </c>
      <c r="H4" s="61">
        <v>0</v>
      </c>
      <c r="I4" s="61">
        <v>0</v>
      </c>
      <c r="J4" s="61">
        <v>0</v>
      </c>
      <c r="K4" s="61">
        <v>0</v>
      </c>
      <c r="L4" s="61">
        <v>0</v>
      </c>
      <c r="M4" s="61">
        <v>0</v>
      </c>
      <c r="N4" s="61">
        <v>0</v>
      </c>
      <c r="O4" s="61">
        <v>0</v>
      </c>
      <c r="P4" s="61">
        <v>0</v>
      </c>
      <c r="Q4" s="61">
        <v>0</v>
      </c>
      <c r="R4" s="61">
        <v>0</v>
      </c>
      <c r="S4" s="61">
        <v>0</v>
      </c>
      <c r="T4" s="61">
        <v>0</v>
      </c>
      <c r="U4" s="61">
        <v>0</v>
      </c>
      <c r="V4" s="61">
        <v>0</v>
      </c>
      <c r="W4" s="61">
        <v>0</v>
      </c>
      <c r="X4" s="61">
        <v>0</v>
      </c>
      <c r="Y4" s="61">
        <v>0</v>
      </c>
      <c r="Z4" s="61">
        <v>0</v>
      </c>
      <c r="AA4" s="61">
        <v>0</v>
      </c>
      <c r="AB4" s="61">
        <v>0</v>
      </c>
      <c r="AC4" s="61">
        <v>0</v>
      </c>
      <c r="AD4" s="61">
        <v>0</v>
      </c>
      <c r="AE4" s="61">
        <v>0</v>
      </c>
      <c r="AF4" s="61">
        <v>0</v>
      </c>
      <c r="AG4" s="61">
        <v>0</v>
      </c>
      <c r="AH4" s="61">
        <v>0</v>
      </c>
      <c r="AI4" s="61">
        <v>0</v>
      </c>
      <c r="AJ4" s="61">
        <v>0</v>
      </c>
      <c r="AK4" s="61">
        <v>0</v>
      </c>
      <c r="AL4" s="61">
        <v>0</v>
      </c>
      <c r="AM4" s="61">
        <v>0</v>
      </c>
      <c r="AN4" s="61">
        <v>0</v>
      </c>
      <c r="AO4" s="61">
        <v>0</v>
      </c>
      <c r="AP4" s="61">
        <v>0</v>
      </c>
      <c r="AQ4" s="61">
        <v>0</v>
      </c>
      <c r="AR4" s="61">
        <v>0</v>
      </c>
      <c r="AS4" s="61">
        <v>0</v>
      </c>
      <c r="AT4" s="61">
        <v>0</v>
      </c>
      <c r="AU4" s="61">
        <v>0</v>
      </c>
      <c r="AV4" s="61">
        <v>0</v>
      </c>
      <c r="AW4" s="61">
        <v>0</v>
      </c>
      <c r="AX4" s="61">
        <v>0</v>
      </c>
      <c r="AY4" s="61">
        <v>0</v>
      </c>
      <c r="AZ4" s="61">
        <v>0</v>
      </c>
      <c r="BA4" s="61">
        <v>0</v>
      </c>
      <c r="BB4" s="61">
        <v>0</v>
      </c>
      <c r="BC4" s="61">
        <v>0</v>
      </c>
      <c r="BD4" s="61">
        <v>0</v>
      </c>
      <c r="BE4" s="61">
        <v>0</v>
      </c>
      <c r="BF4" s="61">
        <v>0</v>
      </c>
      <c r="BG4" s="61">
        <v>0</v>
      </c>
      <c r="BH4" s="61">
        <v>0</v>
      </c>
      <c r="BI4" s="61">
        <v>0</v>
      </c>
      <c r="BJ4" s="61">
        <v>0</v>
      </c>
      <c r="BK4" s="61">
        <v>0</v>
      </c>
      <c r="BL4" s="61">
        <v>0</v>
      </c>
      <c r="BM4" s="61">
        <v>0</v>
      </c>
      <c r="BN4" s="61">
        <v>0</v>
      </c>
      <c r="BO4" s="61">
        <v>0</v>
      </c>
      <c r="BP4" s="61">
        <v>0</v>
      </c>
      <c r="BQ4" s="61">
        <v>0</v>
      </c>
      <c r="BR4" s="61">
        <v>0</v>
      </c>
      <c r="BS4" s="61">
        <v>0</v>
      </c>
      <c r="BT4" s="61">
        <v>0</v>
      </c>
      <c r="BU4" s="61">
        <v>0</v>
      </c>
      <c r="BV4" s="61">
        <v>0</v>
      </c>
      <c r="BW4" s="61">
        <v>0</v>
      </c>
      <c r="BX4" s="61">
        <v>0</v>
      </c>
      <c r="BY4" s="61">
        <v>0</v>
      </c>
      <c r="BZ4" s="61">
        <v>0</v>
      </c>
      <c r="CA4" s="61">
        <v>0</v>
      </c>
      <c r="CB4" s="61">
        <v>0</v>
      </c>
      <c r="CC4" s="61">
        <v>0</v>
      </c>
    </row>
    <row r="5" spans="1:81" x14ac:dyDescent="0.25">
      <c r="A5" t="s">
        <v>2224</v>
      </c>
      <c r="B5" s="61">
        <v>0</v>
      </c>
      <c r="C5" s="61">
        <v>0</v>
      </c>
      <c r="D5" s="61">
        <v>0</v>
      </c>
      <c r="E5" s="61">
        <v>0</v>
      </c>
      <c r="F5" s="61">
        <v>0</v>
      </c>
      <c r="G5" s="61">
        <v>0</v>
      </c>
      <c r="H5" s="61">
        <v>0</v>
      </c>
      <c r="I5" s="61">
        <v>0</v>
      </c>
      <c r="J5" s="61">
        <v>0</v>
      </c>
      <c r="K5" s="61">
        <v>0</v>
      </c>
      <c r="L5" s="61">
        <v>0</v>
      </c>
      <c r="M5" s="61">
        <v>0</v>
      </c>
      <c r="N5" s="61">
        <v>0</v>
      </c>
      <c r="O5" s="61">
        <v>0</v>
      </c>
      <c r="P5" s="61">
        <v>0</v>
      </c>
      <c r="Q5" s="61">
        <v>0</v>
      </c>
      <c r="R5" s="61">
        <v>0</v>
      </c>
      <c r="S5" s="61">
        <v>0</v>
      </c>
      <c r="T5" s="61">
        <v>0</v>
      </c>
      <c r="U5" s="61">
        <v>0</v>
      </c>
      <c r="V5" s="61">
        <v>0</v>
      </c>
      <c r="W5" s="61">
        <v>0</v>
      </c>
      <c r="X5" s="61">
        <v>0</v>
      </c>
      <c r="Y5" s="61">
        <v>0</v>
      </c>
      <c r="Z5" s="61">
        <v>0</v>
      </c>
      <c r="AA5" s="61">
        <v>0</v>
      </c>
      <c r="AB5" s="61">
        <v>0</v>
      </c>
      <c r="AC5" s="61">
        <v>0</v>
      </c>
      <c r="AD5" s="61">
        <v>0</v>
      </c>
      <c r="AE5" s="61">
        <v>0</v>
      </c>
      <c r="AF5" s="61">
        <v>0</v>
      </c>
      <c r="AG5" s="61">
        <v>0</v>
      </c>
      <c r="AH5" s="61">
        <v>0</v>
      </c>
      <c r="AI5" s="61">
        <v>0</v>
      </c>
      <c r="AJ5" s="61">
        <v>0</v>
      </c>
      <c r="AK5" s="61">
        <v>0</v>
      </c>
      <c r="AL5" s="61">
        <v>0</v>
      </c>
      <c r="AM5" s="61">
        <v>0</v>
      </c>
      <c r="AN5" s="61">
        <v>0</v>
      </c>
      <c r="AO5" s="61">
        <v>0</v>
      </c>
      <c r="AP5" s="61">
        <v>0</v>
      </c>
      <c r="AQ5" s="61">
        <v>0</v>
      </c>
      <c r="AR5" s="61">
        <v>0</v>
      </c>
      <c r="AS5" s="61">
        <v>0</v>
      </c>
      <c r="AT5" s="61">
        <v>0</v>
      </c>
      <c r="AU5" s="61">
        <v>0</v>
      </c>
      <c r="AV5" s="61">
        <v>0</v>
      </c>
      <c r="AW5" s="61">
        <v>0</v>
      </c>
      <c r="AX5" s="61">
        <v>0</v>
      </c>
      <c r="AY5" s="61">
        <v>0</v>
      </c>
      <c r="AZ5" s="61">
        <v>0</v>
      </c>
      <c r="BA5" s="61">
        <v>0</v>
      </c>
      <c r="BB5" s="61">
        <v>0</v>
      </c>
      <c r="BC5" s="61">
        <v>0</v>
      </c>
      <c r="BD5" s="61">
        <v>0</v>
      </c>
      <c r="BE5" s="61">
        <v>0</v>
      </c>
      <c r="BF5" s="61">
        <v>0</v>
      </c>
      <c r="BG5" s="61">
        <v>0</v>
      </c>
      <c r="BH5" s="61">
        <v>0</v>
      </c>
      <c r="BI5" s="61">
        <v>0</v>
      </c>
      <c r="BJ5" s="61">
        <v>0</v>
      </c>
      <c r="BK5" s="61">
        <v>0</v>
      </c>
      <c r="BL5" s="61">
        <v>0</v>
      </c>
      <c r="BM5" s="61">
        <v>0</v>
      </c>
      <c r="BN5" s="61">
        <v>0</v>
      </c>
      <c r="BO5" s="61">
        <v>0</v>
      </c>
      <c r="BP5" s="61">
        <v>0</v>
      </c>
      <c r="BQ5" s="61">
        <v>0</v>
      </c>
      <c r="BR5" s="61">
        <v>0</v>
      </c>
      <c r="BS5" s="61">
        <v>0</v>
      </c>
      <c r="BT5" s="61">
        <v>0</v>
      </c>
      <c r="BU5" s="61">
        <v>0</v>
      </c>
      <c r="BV5" s="61">
        <v>0</v>
      </c>
      <c r="BW5" s="61">
        <v>0</v>
      </c>
      <c r="BX5" s="61">
        <v>0</v>
      </c>
      <c r="BY5" s="61">
        <v>0</v>
      </c>
      <c r="BZ5" s="61">
        <v>0</v>
      </c>
      <c r="CA5" s="61">
        <v>0</v>
      </c>
      <c r="CB5" s="61">
        <v>0</v>
      </c>
      <c r="CC5" s="61">
        <v>0</v>
      </c>
    </row>
    <row r="6" spans="1:81" x14ac:dyDescent="0.25">
      <c r="A6" t="s">
        <v>2225</v>
      </c>
      <c r="B6" s="61">
        <v>0</v>
      </c>
      <c r="C6" s="61">
        <v>0</v>
      </c>
      <c r="D6" s="61">
        <v>0</v>
      </c>
      <c r="E6" s="61">
        <v>0</v>
      </c>
      <c r="F6" s="61">
        <v>0</v>
      </c>
      <c r="G6" s="61">
        <v>0</v>
      </c>
      <c r="H6" s="61">
        <v>0</v>
      </c>
      <c r="I6" s="61">
        <v>0</v>
      </c>
      <c r="J6" s="61">
        <v>0</v>
      </c>
      <c r="K6" s="61">
        <v>0</v>
      </c>
      <c r="L6" s="61">
        <v>0</v>
      </c>
      <c r="M6" s="61">
        <v>0</v>
      </c>
      <c r="N6" s="61">
        <v>0</v>
      </c>
      <c r="O6" s="61">
        <v>0</v>
      </c>
      <c r="P6" s="61">
        <v>0</v>
      </c>
      <c r="Q6" s="61">
        <v>0</v>
      </c>
      <c r="R6" s="61">
        <v>0</v>
      </c>
      <c r="S6" s="61">
        <v>0</v>
      </c>
      <c r="T6" s="61">
        <v>0</v>
      </c>
      <c r="U6" s="61">
        <v>0</v>
      </c>
      <c r="V6" s="61">
        <v>0</v>
      </c>
      <c r="W6" s="61">
        <v>0</v>
      </c>
      <c r="X6" s="61">
        <v>0</v>
      </c>
      <c r="Y6" s="61">
        <v>0</v>
      </c>
      <c r="Z6" s="61">
        <v>0</v>
      </c>
      <c r="AA6" s="61">
        <v>0</v>
      </c>
      <c r="AB6" s="61">
        <v>0</v>
      </c>
      <c r="AC6" s="61">
        <v>0</v>
      </c>
      <c r="AD6" s="61">
        <v>0</v>
      </c>
      <c r="AE6" s="61">
        <v>0</v>
      </c>
      <c r="AF6" s="61">
        <v>0</v>
      </c>
      <c r="AG6" s="61">
        <v>0</v>
      </c>
      <c r="AH6" s="61">
        <v>0</v>
      </c>
      <c r="AI6" s="61">
        <v>0</v>
      </c>
      <c r="AJ6" s="61">
        <v>0</v>
      </c>
      <c r="AK6" s="61">
        <v>0</v>
      </c>
      <c r="AL6" s="61">
        <v>0</v>
      </c>
      <c r="AM6" s="61">
        <v>0</v>
      </c>
      <c r="AN6" s="61">
        <v>0</v>
      </c>
      <c r="AO6" s="61">
        <v>0</v>
      </c>
      <c r="AP6" s="61">
        <v>0</v>
      </c>
      <c r="AQ6" s="61">
        <v>0</v>
      </c>
      <c r="AR6" s="61">
        <v>0</v>
      </c>
      <c r="AS6" s="61">
        <v>0</v>
      </c>
      <c r="AT6" s="61">
        <v>0</v>
      </c>
      <c r="AU6" s="61">
        <v>0</v>
      </c>
      <c r="AV6" s="61">
        <v>0</v>
      </c>
      <c r="AW6" s="61">
        <v>0</v>
      </c>
      <c r="AX6" s="61">
        <v>0</v>
      </c>
      <c r="AY6" s="61">
        <v>0</v>
      </c>
      <c r="AZ6" s="61">
        <v>0</v>
      </c>
      <c r="BA6" s="61">
        <v>0</v>
      </c>
      <c r="BB6" s="61">
        <v>0</v>
      </c>
      <c r="BC6" s="61">
        <v>0</v>
      </c>
      <c r="BD6" s="61">
        <v>0</v>
      </c>
      <c r="BE6" s="61">
        <v>0</v>
      </c>
      <c r="BF6" s="61">
        <v>0</v>
      </c>
      <c r="BG6" s="61">
        <v>0</v>
      </c>
      <c r="BH6" s="61">
        <v>0</v>
      </c>
      <c r="BI6" s="61">
        <v>0</v>
      </c>
      <c r="BJ6" s="61">
        <v>0</v>
      </c>
      <c r="BK6" s="61">
        <v>0</v>
      </c>
      <c r="BL6" s="61">
        <v>0</v>
      </c>
      <c r="BM6" s="61">
        <v>0</v>
      </c>
      <c r="BN6" s="61">
        <v>0</v>
      </c>
      <c r="BO6" s="61">
        <v>0</v>
      </c>
      <c r="BP6" s="61">
        <v>0</v>
      </c>
      <c r="BQ6" s="61">
        <v>0</v>
      </c>
      <c r="BR6" s="61">
        <v>0</v>
      </c>
      <c r="BS6" s="61">
        <v>0</v>
      </c>
      <c r="BT6" s="61">
        <v>0</v>
      </c>
      <c r="BU6" s="61">
        <v>0</v>
      </c>
      <c r="BV6" s="61">
        <v>0</v>
      </c>
      <c r="BW6" s="61">
        <v>0</v>
      </c>
      <c r="BX6" s="61">
        <v>0</v>
      </c>
      <c r="BY6" s="61">
        <v>0</v>
      </c>
      <c r="BZ6" s="61">
        <v>0</v>
      </c>
      <c r="CA6" s="61">
        <v>0</v>
      </c>
      <c r="CB6" s="61">
        <v>0</v>
      </c>
      <c r="CC6" s="61">
        <v>0</v>
      </c>
    </row>
    <row r="7" spans="1:81" x14ac:dyDescent="0.25">
      <c r="A7" t="s">
        <v>2226</v>
      </c>
      <c r="B7" s="61">
        <v>0</v>
      </c>
      <c r="C7" s="61">
        <v>0</v>
      </c>
      <c r="D7" s="61">
        <v>0</v>
      </c>
      <c r="E7" s="61">
        <v>0</v>
      </c>
      <c r="F7" s="61">
        <v>0</v>
      </c>
      <c r="G7" s="61">
        <v>0</v>
      </c>
      <c r="H7" s="61">
        <v>0</v>
      </c>
      <c r="I7" s="61">
        <v>0</v>
      </c>
      <c r="J7" s="61">
        <v>0</v>
      </c>
      <c r="K7" s="61">
        <v>0</v>
      </c>
      <c r="L7" s="61">
        <v>0</v>
      </c>
      <c r="M7" s="61">
        <v>0</v>
      </c>
      <c r="N7" s="61">
        <v>0</v>
      </c>
      <c r="O7" s="61">
        <v>0</v>
      </c>
      <c r="P7" s="61">
        <v>0</v>
      </c>
      <c r="Q7" s="61">
        <v>0</v>
      </c>
      <c r="R7" s="61">
        <v>0</v>
      </c>
      <c r="S7" s="61">
        <v>0</v>
      </c>
      <c r="T7" s="61">
        <v>0</v>
      </c>
      <c r="U7" s="61">
        <v>0</v>
      </c>
      <c r="V7" s="61">
        <v>0</v>
      </c>
      <c r="W7" s="61">
        <v>0</v>
      </c>
      <c r="X7" s="61">
        <v>0</v>
      </c>
      <c r="Y7" s="61">
        <v>0</v>
      </c>
      <c r="Z7" s="61">
        <v>0</v>
      </c>
      <c r="AA7" s="61">
        <v>0</v>
      </c>
      <c r="AB7" s="61">
        <v>0</v>
      </c>
      <c r="AC7" s="61">
        <v>0</v>
      </c>
      <c r="AD7" s="61">
        <v>0</v>
      </c>
      <c r="AE7" s="61">
        <v>0</v>
      </c>
      <c r="AF7" s="61">
        <v>0</v>
      </c>
      <c r="AG7" s="61">
        <v>0</v>
      </c>
      <c r="AH7" s="61">
        <v>0</v>
      </c>
      <c r="AI7" s="61">
        <v>0</v>
      </c>
      <c r="AJ7" s="61">
        <v>0</v>
      </c>
      <c r="AK7" s="61">
        <v>0</v>
      </c>
      <c r="AL7" s="61">
        <v>0</v>
      </c>
      <c r="AM7" s="61">
        <v>0</v>
      </c>
      <c r="AN7" s="61">
        <v>0</v>
      </c>
      <c r="AO7" s="61">
        <v>0</v>
      </c>
      <c r="AP7" s="61">
        <v>0</v>
      </c>
      <c r="AQ7" s="61">
        <v>0</v>
      </c>
      <c r="AR7" s="61">
        <v>0</v>
      </c>
      <c r="AS7" s="61">
        <v>0</v>
      </c>
      <c r="AT7" s="61">
        <v>0</v>
      </c>
      <c r="AU7" s="61">
        <v>0</v>
      </c>
      <c r="AV7" s="61">
        <v>0</v>
      </c>
      <c r="AW7" s="61">
        <v>0</v>
      </c>
      <c r="AX7" s="61">
        <v>0</v>
      </c>
      <c r="AY7" s="61">
        <v>0</v>
      </c>
      <c r="AZ7" s="61">
        <v>0</v>
      </c>
      <c r="BA7" s="61">
        <v>0</v>
      </c>
      <c r="BB7" s="61">
        <v>0</v>
      </c>
      <c r="BC7" s="61">
        <v>0</v>
      </c>
      <c r="BD7" s="61">
        <v>0</v>
      </c>
      <c r="BE7" s="61">
        <v>0</v>
      </c>
      <c r="BF7" s="61">
        <v>0</v>
      </c>
      <c r="BG7" s="61">
        <v>0</v>
      </c>
      <c r="BH7" s="61">
        <v>0</v>
      </c>
      <c r="BI7" s="61">
        <v>0</v>
      </c>
      <c r="BJ7" s="61">
        <v>0</v>
      </c>
      <c r="BK7" s="61">
        <v>0</v>
      </c>
      <c r="BL7" s="61">
        <v>0</v>
      </c>
      <c r="BM7" s="61">
        <v>0</v>
      </c>
      <c r="BN7" s="61">
        <v>0</v>
      </c>
      <c r="BO7" s="61">
        <v>0</v>
      </c>
      <c r="BP7" s="61">
        <v>0</v>
      </c>
      <c r="BQ7" s="61">
        <v>0</v>
      </c>
      <c r="BR7" s="61">
        <v>0</v>
      </c>
      <c r="BS7" s="61">
        <v>0</v>
      </c>
      <c r="BT7" s="61">
        <v>0</v>
      </c>
      <c r="BU7" s="61">
        <v>0</v>
      </c>
      <c r="BV7" s="61">
        <v>0</v>
      </c>
      <c r="BW7" s="61">
        <v>0</v>
      </c>
      <c r="BX7" s="61">
        <v>0</v>
      </c>
      <c r="BY7" s="61">
        <v>0</v>
      </c>
      <c r="BZ7" s="61">
        <v>0</v>
      </c>
      <c r="CA7" s="61">
        <v>0</v>
      </c>
      <c r="CB7" s="61">
        <v>0</v>
      </c>
      <c r="CC7" s="61">
        <v>0</v>
      </c>
    </row>
    <row r="8" spans="1:81" x14ac:dyDescent="0.25">
      <c r="A8" t="s">
        <v>2227</v>
      </c>
      <c r="B8" s="61">
        <v>0</v>
      </c>
      <c r="C8" s="61">
        <v>0</v>
      </c>
      <c r="D8" s="61">
        <v>0</v>
      </c>
      <c r="E8" s="61">
        <v>0</v>
      </c>
      <c r="F8" s="61">
        <v>0</v>
      </c>
      <c r="G8" s="61">
        <v>0</v>
      </c>
      <c r="H8" s="61">
        <v>0</v>
      </c>
      <c r="I8" s="61">
        <v>0</v>
      </c>
      <c r="J8" s="61">
        <v>0</v>
      </c>
      <c r="K8" s="61">
        <v>0</v>
      </c>
      <c r="L8" s="61">
        <v>0</v>
      </c>
      <c r="M8" s="61">
        <v>0</v>
      </c>
      <c r="N8" s="61">
        <v>0</v>
      </c>
      <c r="O8" s="61">
        <v>0</v>
      </c>
      <c r="P8" s="61">
        <v>0</v>
      </c>
      <c r="Q8" s="61">
        <v>0</v>
      </c>
      <c r="R8" s="61">
        <v>0</v>
      </c>
      <c r="S8" s="61">
        <v>0</v>
      </c>
      <c r="T8" s="61">
        <v>0</v>
      </c>
      <c r="U8" s="61">
        <v>0</v>
      </c>
      <c r="V8" s="61">
        <v>0</v>
      </c>
      <c r="W8" s="61">
        <v>0</v>
      </c>
      <c r="X8" s="61">
        <v>0</v>
      </c>
      <c r="Y8" s="61">
        <v>0</v>
      </c>
      <c r="Z8" s="61">
        <v>0</v>
      </c>
      <c r="AA8" s="61">
        <v>0</v>
      </c>
      <c r="AB8" s="61">
        <v>0</v>
      </c>
      <c r="AC8" s="61">
        <v>0</v>
      </c>
      <c r="AD8" s="61">
        <v>0</v>
      </c>
      <c r="AE8" s="61">
        <v>0</v>
      </c>
      <c r="AF8" s="61">
        <v>0</v>
      </c>
      <c r="AG8" s="61">
        <v>0</v>
      </c>
      <c r="AH8" s="61">
        <v>0</v>
      </c>
      <c r="AI8" s="61">
        <v>0</v>
      </c>
      <c r="AJ8" s="61">
        <v>0</v>
      </c>
      <c r="AK8" s="61">
        <v>0</v>
      </c>
      <c r="AL8" s="61">
        <v>0</v>
      </c>
      <c r="AM8" s="61">
        <v>0</v>
      </c>
      <c r="AN8" s="61">
        <v>0</v>
      </c>
      <c r="AO8" s="61">
        <v>0</v>
      </c>
      <c r="AP8" s="61">
        <v>0</v>
      </c>
      <c r="AQ8" s="61">
        <v>0</v>
      </c>
      <c r="AR8" s="61">
        <v>0</v>
      </c>
      <c r="AS8" s="61">
        <v>0</v>
      </c>
      <c r="AT8" s="61">
        <v>0</v>
      </c>
      <c r="AU8" s="61">
        <v>0</v>
      </c>
      <c r="AV8" s="61">
        <v>0</v>
      </c>
      <c r="AW8" s="61">
        <v>0</v>
      </c>
      <c r="AX8" s="61">
        <v>0</v>
      </c>
      <c r="AY8" s="61">
        <v>0</v>
      </c>
      <c r="AZ8" s="61">
        <v>0</v>
      </c>
      <c r="BA8" s="61">
        <v>0</v>
      </c>
      <c r="BB8" s="61">
        <v>0</v>
      </c>
      <c r="BC8" s="61">
        <v>0</v>
      </c>
      <c r="BD8" s="61">
        <v>0</v>
      </c>
      <c r="BE8" s="61">
        <v>0</v>
      </c>
      <c r="BF8" s="61">
        <v>0</v>
      </c>
      <c r="BG8" s="61">
        <v>0</v>
      </c>
      <c r="BH8" s="61">
        <v>0</v>
      </c>
      <c r="BI8" s="61">
        <v>0</v>
      </c>
      <c r="BJ8" s="61">
        <v>0</v>
      </c>
      <c r="BK8" s="61">
        <v>0</v>
      </c>
      <c r="BL8" s="61">
        <v>0</v>
      </c>
      <c r="BM8" s="61">
        <v>0</v>
      </c>
      <c r="BN8" s="61">
        <v>0</v>
      </c>
      <c r="BO8" s="61">
        <v>0</v>
      </c>
      <c r="BP8" s="61">
        <v>0</v>
      </c>
      <c r="BQ8" s="61">
        <v>0</v>
      </c>
      <c r="BR8" s="61">
        <v>0</v>
      </c>
      <c r="BS8" s="61">
        <v>0</v>
      </c>
      <c r="BT8" s="61">
        <v>0</v>
      </c>
      <c r="BU8" s="61">
        <v>0</v>
      </c>
      <c r="BV8" s="61">
        <v>0</v>
      </c>
      <c r="BW8" s="61">
        <v>0</v>
      </c>
      <c r="BX8" s="61">
        <v>0</v>
      </c>
      <c r="BY8" s="61">
        <v>0</v>
      </c>
      <c r="BZ8" s="61">
        <v>0</v>
      </c>
      <c r="CA8" s="61">
        <v>0</v>
      </c>
      <c r="CB8" s="61">
        <v>0</v>
      </c>
      <c r="CC8" s="61">
        <v>0</v>
      </c>
    </row>
    <row r="9" spans="1:81" x14ac:dyDescent="0.25">
      <c r="A9" t="s">
        <v>2228</v>
      </c>
      <c r="B9" s="61">
        <v>0</v>
      </c>
      <c r="C9" s="61">
        <v>0</v>
      </c>
      <c r="D9" s="61">
        <v>0</v>
      </c>
      <c r="E9" s="61">
        <v>0</v>
      </c>
      <c r="F9" s="61">
        <v>0</v>
      </c>
      <c r="G9" s="61">
        <v>0</v>
      </c>
      <c r="H9" s="61">
        <v>0</v>
      </c>
      <c r="I9" s="61">
        <v>0</v>
      </c>
      <c r="J9" s="61">
        <v>0</v>
      </c>
      <c r="K9" s="61">
        <v>0</v>
      </c>
      <c r="L9" s="61">
        <v>0</v>
      </c>
      <c r="M9" s="61">
        <v>0</v>
      </c>
      <c r="N9" s="61">
        <v>0</v>
      </c>
      <c r="O9" s="61">
        <v>0</v>
      </c>
      <c r="P9" s="61">
        <v>0</v>
      </c>
      <c r="Q9" s="61">
        <v>0</v>
      </c>
      <c r="R9" s="61">
        <v>0</v>
      </c>
      <c r="S9" s="61">
        <v>0</v>
      </c>
      <c r="T9" s="61">
        <v>0</v>
      </c>
      <c r="U9" s="61">
        <v>0</v>
      </c>
      <c r="V9" s="61">
        <v>0</v>
      </c>
      <c r="W9" s="61">
        <v>0</v>
      </c>
      <c r="X9" s="61">
        <v>0</v>
      </c>
      <c r="Y9" s="61">
        <v>0</v>
      </c>
      <c r="Z9" s="61">
        <v>0</v>
      </c>
      <c r="AA9" s="61">
        <v>0</v>
      </c>
      <c r="AB9" s="61">
        <v>0</v>
      </c>
      <c r="AC9" s="61">
        <v>0</v>
      </c>
      <c r="AD9" s="61">
        <v>0</v>
      </c>
      <c r="AE9" s="61">
        <v>0</v>
      </c>
      <c r="AF9" s="61">
        <v>0</v>
      </c>
      <c r="AG9" s="61">
        <v>0</v>
      </c>
      <c r="AH9" s="61">
        <v>0</v>
      </c>
      <c r="AI9" s="61">
        <v>0</v>
      </c>
      <c r="AJ9" s="61">
        <v>0</v>
      </c>
      <c r="AK9" s="61">
        <v>0</v>
      </c>
      <c r="AL9" s="61">
        <v>0</v>
      </c>
      <c r="AM9" s="61">
        <v>0</v>
      </c>
      <c r="AN9" s="61">
        <v>0</v>
      </c>
      <c r="AO9" s="61">
        <v>0</v>
      </c>
      <c r="AP9" s="61">
        <v>0</v>
      </c>
      <c r="AQ9" s="61">
        <v>0</v>
      </c>
      <c r="AR9" s="61">
        <v>0</v>
      </c>
      <c r="AS9" s="61">
        <v>0</v>
      </c>
      <c r="AT9" s="61">
        <v>0</v>
      </c>
      <c r="AU9" s="61">
        <v>0</v>
      </c>
      <c r="AV9" s="61">
        <v>0</v>
      </c>
      <c r="AW9" s="61">
        <v>0</v>
      </c>
      <c r="AX9" s="61">
        <v>0</v>
      </c>
      <c r="AY9" s="61">
        <v>0</v>
      </c>
      <c r="AZ9" s="61">
        <v>0</v>
      </c>
      <c r="BA9" s="61">
        <v>0</v>
      </c>
      <c r="BB9" s="61">
        <v>0</v>
      </c>
      <c r="BC9" s="61">
        <v>0</v>
      </c>
      <c r="BD9" s="61">
        <v>0</v>
      </c>
      <c r="BE9" s="61">
        <v>0</v>
      </c>
      <c r="BF9" s="61">
        <v>0</v>
      </c>
      <c r="BG9" s="61">
        <v>0</v>
      </c>
      <c r="BH9" s="61">
        <v>0</v>
      </c>
      <c r="BI9" s="61">
        <v>0</v>
      </c>
      <c r="BJ9" s="61">
        <v>0</v>
      </c>
      <c r="BK9" s="61">
        <v>0</v>
      </c>
      <c r="BL9" s="61">
        <v>0</v>
      </c>
      <c r="BM9" s="61">
        <v>0</v>
      </c>
      <c r="BN9" s="61">
        <v>0</v>
      </c>
      <c r="BO9" s="61">
        <v>0</v>
      </c>
      <c r="BP9" s="61">
        <v>0</v>
      </c>
      <c r="BQ9" s="61">
        <v>0</v>
      </c>
      <c r="BR9" s="61">
        <v>0</v>
      </c>
      <c r="BS9" s="61">
        <v>0</v>
      </c>
      <c r="BT9" s="61">
        <v>0</v>
      </c>
      <c r="BU9" s="61">
        <v>0</v>
      </c>
      <c r="BV9" s="61">
        <v>0</v>
      </c>
      <c r="BW9" s="61">
        <v>0</v>
      </c>
      <c r="BX9" s="61">
        <v>0</v>
      </c>
      <c r="BY9" s="61">
        <v>0</v>
      </c>
      <c r="BZ9" s="61">
        <v>0</v>
      </c>
      <c r="CA9" s="61">
        <v>0</v>
      </c>
      <c r="CB9" s="61">
        <v>0</v>
      </c>
      <c r="CC9" s="61">
        <v>0</v>
      </c>
    </row>
    <row r="10" spans="1:81" x14ac:dyDescent="0.25">
      <c r="A10" t="s">
        <v>2229</v>
      </c>
      <c r="B10" s="61">
        <v>0</v>
      </c>
      <c r="C10" s="61">
        <v>0</v>
      </c>
      <c r="D10" s="61">
        <v>0</v>
      </c>
      <c r="E10" s="61">
        <v>0</v>
      </c>
      <c r="F10" s="61">
        <v>0</v>
      </c>
      <c r="G10" s="61">
        <v>0</v>
      </c>
      <c r="H10" s="61">
        <v>0</v>
      </c>
      <c r="I10" s="61">
        <v>0</v>
      </c>
      <c r="J10" s="61">
        <v>0</v>
      </c>
      <c r="K10" s="61">
        <v>0</v>
      </c>
      <c r="L10" s="61">
        <v>0</v>
      </c>
      <c r="M10" s="61">
        <v>0</v>
      </c>
      <c r="N10" s="61">
        <v>0</v>
      </c>
      <c r="O10" s="61">
        <v>0</v>
      </c>
      <c r="P10" s="61">
        <v>0</v>
      </c>
      <c r="Q10" s="61">
        <v>0</v>
      </c>
      <c r="R10" s="61">
        <v>0</v>
      </c>
      <c r="S10" s="61">
        <v>0</v>
      </c>
      <c r="T10" s="61">
        <v>0</v>
      </c>
      <c r="U10" s="61">
        <v>0</v>
      </c>
      <c r="V10" s="61">
        <v>0</v>
      </c>
      <c r="W10" s="61">
        <v>0</v>
      </c>
      <c r="X10" s="61">
        <v>0</v>
      </c>
      <c r="Y10" s="61">
        <v>0</v>
      </c>
      <c r="Z10" s="61">
        <v>0</v>
      </c>
      <c r="AA10" s="61">
        <v>0</v>
      </c>
      <c r="AB10" s="61">
        <v>0</v>
      </c>
      <c r="AC10" s="61">
        <v>0</v>
      </c>
      <c r="AD10" s="61">
        <v>0</v>
      </c>
      <c r="AE10" s="61">
        <v>0</v>
      </c>
      <c r="AF10" s="61">
        <v>0</v>
      </c>
      <c r="AG10" s="61">
        <v>0</v>
      </c>
      <c r="AH10" s="61">
        <v>0</v>
      </c>
      <c r="AI10" s="61">
        <v>0</v>
      </c>
      <c r="AJ10" s="61">
        <v>0</v>
      </c>
      <c r="AK10" s="61">
        <v>0</v>
      </c>
      <c r="AL10" s="61">
        <v>0</v>
      </c>
      <c r="AM10" s="61">
        <v>0</v>
      </c>
      <c r="AN10" s="61">
        <v>0</v>
      </c>
      <c r="AO10" s="61">
        <v>0</v>
      </c>
      <c r="AP10" s="61">
        <v>0</v>
      </c>
      <c r="AQ10" s="61">
        <v>0</v>
      </c>
      <c r="AR10" s="61">
        <v>0</v>
      </c>
      <c r="AS10" s="61">
        <v>0</v>
      </c>
      <c r="AT10" s="61">
        <v>0</v>
      </c>
      <c r="AU10" s="61">
        <v>0</v>
      </c>
      <c r="AV10" s="61">
        <v>0</v>
      </c>
      <c r="AW10" s="61">
        <v>0</v>
      </c>
      <c r="AX10" s="61">
        <v>0</v>
      </c>
      <c r="AY10" s="61">
        <v>0</v>
      </c>
      <c r="AZ10" s="61">
        <v>0</v>
      </c>
      <c r="BA10" s="61">
        <v>0</v>
      </c>
      <c r="BB10" s="61">
        <v>0</v>
      </c>
      <c r="BC10" s="61">
        <v>0</v>
      </c>
      <c r="BD10" s="61">
        <v>0</v>
      </c>
      <c r="BE10" s="61">
        <v>0</v>
      </c>
      <c r="BF10" s="61">
        <v>0</v>
      </c>
      <c r="BG10" s="61">
        <v>0</v>
      </c>
      <c r="BH10" s="61">
        <v>0</v>
      </c>
      <c r="BI10" s="61">
        <v>0</v>
      </c>
      <c r="BJ10" s="61">
        <v>0</v>
      </c>
      <c r="BK10" s="61">
        <v>0</v>
      </c>
      <c r="BL10" s="61">
        <v>0</v>
      </c>
      <c r="BM10" s="61">
        <v>0</v>
      </c>
      <c r="BN10" s="61">
        <v>0</v>
      </c>
      <c r="BO10" s="61">
        <v>0</v>
      </c>
      <c r="BP10" s="61">
        <v>0</v>
      </c>
      <c r="BQ10" s="61">
        <v>0</v>
      </c>
      <c r="BR10" s="61">
        <v>0</v>
      </c>
      <c r="BS10" s="61">
        <v>0</v>
      </c>
      <c r="BT10" s="61">
        <v>0</v>
      </c>
      <c r="BU10" s="61">
        <v>0</v>
      </c>
      <c r="BV10" s="61">
        <v>0</v>
      </c>
      <c r="BW10" s="61">
        <v>0</v>
      </c>
      <c r="BX10" s="61">
        <v>0</v>
      </c>
      <c r="BY10" s="61">
        <v>0</v>
      </c>
      <c r="BZ10" s="61">
        <v>0</v>
      </c>
      <c r="CA10" s="61">
        <v>0</v>
      </c>
      <c r="CB10" s="61">
        <v>0</v>
      </c>
      <c r="CC10" s="61">
        <v>0</v>
      </c>
    </row>
    <row r="11" spans="1:81" x14ac:dyDescent="0.25">
      <c r="A11" t="s">
        <v>2230</v>
      </c>
      <c r="B11" s="61">
        <v>0</v>
      </c>
      <c r="C11" s="61">
        <v>0</v>
      </c>
      <c r="D11" s="61">
        <v>0</v>
      </c>
      <c r="E11" s="61">
        <v>0</v>
      </c>
      <c r="F11" s="61">
        <v>0</v>
      </c>
      <c r="G11" s="61">
        <v>0</v>
      </c>
      <c r="H11" s="61">
        <v>0</v>
      </c>
      <c r="I11" s="61">
        <v>0</v>
      </c>
      <c r="J11" s="61">
        <v>0</v>
      </c>
      <c r="K11" s="61">
        <v>0</v>
      </c>
      <c r="L11" s="61">
        <v>0</v>
      </c>
      <c r="M11" s="61">
        <v>0</v>
      </c>
      <c r="N11" s="61">
        <v>0</v>
      </c>
      <c r="O11" s="61">
        <v>0</v>
      </c>
      <c r="P11" s="61">
        <v>0</v>
      </c>
      <c r="Q11" s="61">
        <v>0</v>
      </c>
      <c r="R11" s="61">
        <v>0</v>
      </c>
      <c r="S11" s="61">
        <v>0</v>
      </c>
      <c r="T11" s="61">
        <v>0</v>
      </c>
      <c r="U11" s="61">
        <v>0</v>
      </c>
      <c r="V11" s="61">
        <v>0</v>
      </c>
      <c r="W11" s="61">
        <v>0</v>
      </c>
      <c r="X11" s="61">
        <v>0</v>
      </c>
      <c r="Y11" s="61">
        <v>0</v>
      </c>
      <c r="Z11" s="61">
        <v>0</v>
      </c>
      <c r="AA11" s="61">
        <v>0</v>
      </c>
      <c r="AB11" s="61">
        <v>0</v>
      </c>
      <c r="AC11" s="61">
        <v>0</v>
      </c>
      <c r="AD11" s="61">
        <v>0</v>
      </c>
      <c r="AE11" s="61">
        <v>0</v>
      </c>
      <c r="AF11" s="61">
        <v>0</v>
      </c>
      <c r="AG11" s="61">
        <v>0</v>
      </c>
      <c r="AH11" s="61">
        <v>0</v>
      </c>
      <c r="AI11" s="61">
        <v>0</v>
      </c>
      <c r="AJ11" s="61">
        <v>0</v>
      </c>
      <c r="AK11" s="61">
        <v>0</v>
      </c>
      <c r="AL11" s="61">
        <v>0</v>
      </c>
      <c r="AM11" s="61">
        <v>0</v>
      </c>
      <c r="AN11" s="61">
        <v>0</v>
      </c>
      <c r="AO11" s="61">
        <v>0</v>
      </c>
      <c r="AP11" s="61">
        <v>0</v>
      </c>
      <c r="AQ11" s="61">
        <v>0</v>
      </c>
      <c r="AR11" s="61">
        <v>0</v>
      </c>
      <c r="AS11" s="61">
        <v>0</v>
      </c>
      <c r="AT11" s="61">
        <v>0</v>
      </c>
      <c r="AU11" s="61">
        <v>0</v>
      </c>
      <c r="AV11" s="61">
        <v>0</v>
      </c>
      <c r="AW11" s="61">
        <v>0</v>
      </c>
      <c r="AX11" s="61">
        <v>0</v>
      </c>
      <c r="AY11" s="61">
        <v>0</v>
      </c>
      <c r="AZ11" s="61">
        <v>0</v>
      </c>
      <c r="BA11" s="61">
        <v>0</v>
      </c>
      <c r="BB11" s="61">
        <v>0</v>
      </c>
      <c r="BC11" s="61">
        <v>0</v>
      </c>
      <c r="BD11" s="61">
        <v>0</v>
      </c>
      <c r="BE11" s="61">
        <v>0</v>
      </c>
      <c r="BF11" s="61">
        <v>0</v>
      </c>
      <c r="BG11" s="61">
        <v>0</v>
      </c>
      <c r="BH11" s="61">
        <v>0</v>
      </c>
      <c r="BI11" s="61">
        <v>0</v>
      </c>
      <c r="BJ11" s="61">
        <v>0</v>
      </c>
      <c r="BK11" s="61">
        <v>0</v>
      </c>
      <c r="BL11" s="61">
        <v>0</v>
      </c>
      <c r="BM11" s="61">
        <v>0</v>
      </c>
      <c r="BN11" s="61">
        <v>0</v>
      </c>
      <c r="BO11" s="61">
        <v>0</v>
      </c>
      <c r="BP11" s="61">
        <v>0</v>
      </c>
      <c r="BQ11" s="61">
        <v>0</v>
      </c>
      <c r="BR11" s="61">
        <v>0</v>
      </c>
      <c r="BS11" s="61">
        <v>0</v>
      </c>
      <c r="BT11" s="61">
        <v>0</v>
      </c>
      <c r="BU11" s="61">
        <v>0</v>
      </c>
      <c r="BV11" s="61">
        <v>0</v>
      </c>
      <c r="BW11" s="61">
        <v>0</v>
      </c>
      <c r="BX11" s="61">
        <v>0</v>
      </c>
      <c r="BY11" s="61">
        <v>0</v>
      </c>
      <c r="BZ11" s="61">
        <v>0</v>
      </c>
      <c r="CA11" s="61">
        <v>0</v>
      </c>
      <c r="CB11" s="61">
        <v>0</v>
      </c>
      <c r="CC11" s="61">
        <v>0</v>
      </c>
    </row>
    <row r="12" spans="1:81" x14ac:dyDescent="0.25">
      <c r="A12" t="s">
        <v>2231</v>
      </c>
      <c r="B12" s="61">
        <v>0</v>
      </c>
      <c r="C12" s="61">
        <v>0</v>
      </c>
      <c r="D12" s="61">
        <v>0</v>
      </c>
      <c r="E12" s="61">
        <v>0</v>
      </c>
      <c r="F12" s="61">
        <v>0</v>
      </c>
      <c r="G12" s="61">
        <v>0</v>
      </c>
      <c r="H12" s="61">
        <v>0</v>
      </c>
      <c r="I12" s="61">
        <v>0</v>
      </c>
      <c r="J12" s="61">
        <v>0</v>
      </c>
      <c r="K12" s="61">
        <v>0</v>
      </c>
      <c r="L12" s="61">
        <v>0</v>
      </c>
      <c r="M12" s="61">
        <v>0</v>
      </c>
      <c r="N12" s="61">
        <v>0</v>
      </c>
      <c r="O12" s="61">
        <v>0</v>
      </c>
      <c r="P12" s="61">
        <v>0</v>
      </c>
      <c r="Q12" s="61">
        <v>0</v>
      </c>
      <c r="R12" s="61">
        <v>0</v>
      </c>
      <c r="S12" s="61">
        <v>0</v>
      </c>
      <c r="T12" s="61">
        <v>0</v>
      </c>
      <c r="U12" s="61">
        <v>0</v>
      </c>
      <c r="V12" s="61">
        <v>0</v>
      </c>
      <c r="W12" s="61">
        <v>0</v>
      </c>
      <c r="X12" s="61">
        <v>0</v>
      </c>
      <c r="Y12" s="61">
        <v>0</v>
      </c>
      <c r="Z12" s="61">
        <v>0</v>
      </c>
      <c r="AA12" s="61">
        <v>0</v>
      </c>
      <c r="AB12" s="61">
        <v>0</v>
      </c>
      <c r="AC12" s="61">
        <v>0</v>
      </c>
      <c r="AD12" s="61">
        <v>0</v>
      </c>
      <c r="AE12" s="61">
        <v>0</v>
      </c>
      <c r="AF12" s="61">
        <v>0</v>
      </c>
      <c r="AG12" s="61">
        <v>0</v>
      </c>
      <c r="AH12" s="61">
        <v>0</v>
      </c>
      <c r="AI12" s="61">
        <v>0</v>
      </c>
      <c r="AJ12" s="61">
        <v>0</v>
      </c>
      <c r="AK12" s="61">
        <v>0</v>
      </c>
      <c r="AL12" s="61">
        <v>0</v>
      </c>
      <c r="AM12" s="61">
        <v>0</v>
      </c>
      <c r="AN12" s="61">
        <v>0</v>
      </c>
      <c r="AO12" s="61">
        <v>0</v>
      </c>
      <c r="AP12" s="61">
        <v>0</v>
      </c>
      <c r="AQ12" s="61">
        <v>0</v>
      </c>
      <c r="AR12" s="61">
        <v>0</v>
      </c>
      <c r="AS12" s="61">
        <v>0</v>
      </c>
      <c r="AT12" s="61">
        <v>0</v>
      </c>
      <c r="AU12" s="61">
        <v>0</v>
      </c>
      <c r="AV12" s="61">
        <v>0</v>
      </c>
      <c r="AW12" s="61">
        <v>0</v>
      </c>
      <c r="AX12" s="61">
        <v>0</v>
      </c>
      <c r="AY12" s="61">
        <v>0</v>
      </c>
      <c r="AZ12" s="61">
        <v>0</v>
      </c>
      <c r="BA12" s="61">
        <v>0</v>
      </c>
      <c r="BB12" s="61">
        <v>0</v>
      </c>
      <c r="BC12" s="61">
        <v>0</v>
      </c>
      <c r="BD12" s="61">
        <v>0</v>
      </c>
      <c r="BE12" s="61">
        <v>0</v>
      </c>
      <c r="BF12" s="61">
        <v>0</v>
      </c>
      <c r="BG12" s="61">
        <v>0</v>
      </c>
      <c r="BH12" s="61">
        <v>0</v>
      </c>
      <c r="BI12" s="61">
        <v>0</v>
      </c>
      <c r="BJ12" s="61">
        <v>0</v>
      </c>
      <c r="BK12" s="61">
        <v>0</v>
      </c>
      <c r="BL12" s="61">
        <v>0</v>
      </c>
      <c r="BM12" s="61">
        <v>0</v>
      </c>
      <c r="BN12" s="61">
        <v>0</v>
      </c>
      <c r="BO12" s="61">
        <v>0</v>
      </c>
      <c r="BP12" s="61">
        <v>0</v>
      </c>
      <c r="BQ12" s="61">
        <v>0</v>
      </c>
      <c r="BR12" s="61">
        <v>0</v>
      </c>
      <c r="BS12" s="61">
        <v>0</v>
      </c>
      <c r="BT12" s="61">
        <v>0</v>
      </c>
      <c r="BU12" s="61">
        <v>0</v>
      </c>
      <c r="BV12" s="61">
        <v>0</v>
      </c>
      <c r="BW12" s="61">
        <v>0</v>
      </c>
      <c r="BX12" s="61">
        <v>0</v>
      </c>
      <c r="BY12" s="61">
        <v>0</v>
      </c>
      <c r="BZ12" s="61">
        <v>0</v>
      </c>
      <c r="CA12" s="61">
        <v>0</v>
      </c>
      <c r="CB12" s="61">
        <v>0</v>
      </c>
      <c r="CC12" s="61">
        <v>0</v>
      </c>
    </row>
    <row r="13" spans="1:81" x14ac:dyDescent="0.25">
      <c r="A13" t="s">
        <v>2232</v>
      </c>
      <c r="B13" s="61">
        <v>0</v>
      </c>
      <c r="C13" s="61">
        <v>0</v>
      </c>
      <c r="D13" s="61">
        <v>0</v>
      </c>
      <c r="E13" s="61">
        <v>0</v>
      </c>
      <c r="F13" s="61">
        <v>0</v>
      </c>
      <c r="G13" s="61">
        <v>0</v>
      </c>
      <c r="H13" s="61">
        <v>0</v>
      </c>
      <c r="I13" s="61">
        <v>0</v>
      </c>
      <c r="J13" s="61">
        <v>0</v>
      </c>
      <c r="K13" s="61">
        <v>0</v>
      </c>
      <c r="L13" s="61">
        <v>0</v>
      </c>
      <c r="M13" s="61">
        <v>0</v>
      </c>
      <c r="N13" s="61">
        <v>0</v>
      </c>
      <c r="O13" s="61">
        <v>0</v>
      </c>
      <c r="P13" s="61">
        <v>0</v>
      </c>
      <c r="Q13" s="61">
        <v>0</v>
      </c>
      <c r="R13" s="61">
        <v>0</v>
      </c>
      <c r="S13" s="61">
        <v>0</v>
      </c>
      <c r="T13" s="61">
        <v>0</v>
      </c>
      <c r="U13" s="61">
        <v>0</v>
      </c>
      <c r="V13" s="61">
        <v>0</v>
      </c>
      <c r="W13" s="61">
        <v>0</v>
      </c>
      <c r="X13" s="61">
        <v>0</v>
      </c>
      <c r="Y13" s="61">
        <v>0</v>
      </c>
      <c r="Z13" s="61">
        <v>0</v>
      </c>
      <c r="AA13" s="61">
        <v>0</v>
      </c>
      <c r="AB13" s="61">
        <v>0</v>
      </c>
      <c r="AC13" s="61">
        <v>0</v>
      </c>
      <c r="AD13" s="61">
        <v>0</v>
      </c>
      <c r="AE13" s="61">
        <v>0</v>
      </c>
      <c r="AF13" s="61">
        <v>0</v>
      </c>
      <c r="AG13" s="61">
        <v>0</v>
      </c>
      <c r="AH13" s="61">
        <v>0</v>
      </c>
      <c r="AI13" s="61">
        <v>0</v>
      </c>
      <c r="AJ13" s="61">
        <v>0</v>
      </c>
      <c r="AK13" s="61">
        <v>0</v>
      </c>
      <c r="AL13" s="61">
        <v>0</v>
      </c>
      <c r="AM13" s="61">
        <v>0</v>
      </c>
      <c r="AN13" s="61">
        <v>0</v>
      </c>
      <c r="AO13" s="61">
        <v>0</v>
      </c>
      <c r="AP13" s="61">
        <v>0</v>
      </c>
      <c r="AQ13" s="61">
        <v>0</v>
      </c>
      <c r="AR13" s="61">
        <v>0</v>
      </c>
      <c r="AS13" s="61">
        <v>0</v>
      </c>
      <c r="AT13" s="61">
        <v>0</v>
      </c>
      <c r="AU13" s="61">
        <v>0</v>
      </c>
      <c r="AV13" s="61">
        <v>0</v>
      </c>
      <c r="AW13" s="61">
        <v>0</v>
      </c>
      <c r="AX13" s="61">
        <v>0</v>
      </c>
      <c r="AY13" s="61">
        <v>0</v>
      </c>
      <c r="AZ13" s="61">
        <v>0</v>
      </c>
      <c r="BA13" s="61">
        <v>0</v>
      </c>
      <c r="BB13" s="61">
        <v>0</v>
      </c>
      <c r="BC13" s="61">
        <v>0</v>
      </c>
      <c r="BD13" s="61">
        <v>0</v>
      </c>
      <c r="BE13" s="61">
        <v>0</v>
      </c>
      <c r="BF13" s="61">
        <v>0</v>
      </c>
      <c r="BG13" s="61">
        <v>0</v>
      </c>
      <c r="BH13" s="61">
        <v>0</v>
      </c>
      <c r="BI13" s="61">
        <v>0</v>
      </c>
      <c r="BJ13" s="61">
        <v>0</v>
      </c>
      <c r="BK13" s="61">
        <v>0</v>
      </c>
      <c r="BL13" s="61">
        <v>0</v>
      </c>
      <c r="BM13" s="61">
        <v>0</v>
      </c>
      <c r="BN13" s="61">
        <v>0</v>
      </c>
      <c r="BO13" s="61">
        <v>0</v>
      </c>
      <c r="BP13" s="61">
        <v>0</v>
      </c>
      <c r="BQ13" s="61">
        <v>0</v>
      </c>
      <c r="BR13" s="61">
        <v>0</v>
      </c>
      <c r="BS13" s="61">
        <v>0</v>
      </c>
      <c r="BT13" s="61">
        <v>0</v>
      </c>
      <c r="BU13" s="61">
        <v>0</v>
      </c>
      <c r="BV13" s="61">
        <v>0</v>
      </c>
      <c r="BW13" s="61">
        <v>0</v>
      </c>
      <c r="BX13" s="61">
        <v>0</v>
      </c>
      <c r="BY13" s="61">
        <v>0</v>
      </c>
      <c r="BZ13" s="61">
        <v>0</v>
      </c>
      <c r="CA13" s="61">
        <v>0</v>
      </c>
      <c r="CB13" s="61">
        <v>0</v>
      </c>
      <c r="CC13" s="61">
        <v>0</v>
      </c>
    </row>
    <row r="14" spans="1:81" x14ac:dyDescent="0.25">
      <c r="A14" t="s">
        <v>2233</v>
      </c>
      <c r="B14" s="61">
        <v>0</v>
      </c>
      <c r="C14" s="61">
        <v>0</v>
      </c>
      <c r="D14" s="61">
        <v>0</v>
      </c>
      <c r="E14" s="61">
        <v>0</v>
      </c>
      <c r="F14" s="61">
        <v>0</v>
      </c>
      <c r="G14" s="61">
        <v>0</v>
      </c>
      <c r="H14" s="61">
        <v>0</v>
      </c>
      <c r="I14" s="61">
        <v>0</v>
      </c>
      <c r="J14" s="61">
        <v>0</v>
      </c>
      <c r="K14" s="61">
        <v>0</v>
      </c>
      <c r="L14" s="61">
        <v>0</v>
      </c>
      <c r="M14" s="61">
        <v>0</v>
      </c>
      <c r="N14" s="61">
        <v>0</v>
      </c>
      <c r="O14" s="61">
        <v>0</v>
      </c>
      <c r="P14" s="61">
        <v>0</v>
      </c>
      <c r="Q14" s="61">
        <v>0</v>
      </c>
      <c r="R14" s="61">
        <v>0</v>
      </c>
      <c r="S14" s="61">
        <v>0</v>
      </c>
      <c r="T14" s="61">
        <v>0</v>
      </c>
      <c r="U14" s="61">
        <v>0</v>
      </c>
      <c r="V14" s="61">
        <v>0</v>
      </c>
      <c r="W14" s="61">
        <v>0</v>
      </c>
      <c r="X14" s="61">
        <v>0</v>
      </c>
      <c r="Y14" s="61">
        <v>0</v>
      </c>
      <c r="Z14" s="61">
        <v>0</v>
      </c>
      <c r="AA14" s="61">
        <v>0</v>
      </c>
      <c r="AB14" s="61">
        <v>0</v>
      </c>
      <c r="AC14" s="61">
        <v>0</v>
      </c>
      <c r="AD14" s="61">
        <v>0</v>
      </c>
      <c r="AE14" s="61">
        <v>0</v>
      </c>
      <c r="AF14" s="61">
        <v>0</v>
      </c>
      <c r="AG14" s="61">
        <v>0</v>
      </c>
      <c r="AH14" s="61">
        <v>0</v>
      </c>
      <c r="AI14" s="61">
        <v>0</v>
      </c>
      <c r="AJ14" s="61">
        <v>0</v>
      </c>
      <c r="AK14" s="61">
        <v>0</v>
      </c>
      <c r="AL14" s="61">
        <v>0</v>
      </c>
      <c r="AM14" s="61">
        <v>0</v>
      </c>
      <c r="AN14" s="61">
        <v>0</v>
      </c>
      <c r="AO14" s="61">
        <v>0</v>
      </c>
      <c r="AP14" s="61">
        <v>0</v>
      </c>
      <c r="AQ14" s="61">
        <v>0</v>
      </c>
      <c r="AR14" s="61">
        <v>0</v>
      </c>
      <c r="AS14" s="61">
        <v>0</v>
      </c>
      <c r="AT14" s="61">
        <v>0</v>
      </c>
      <c r="AU14" s="61">
        <v>0</v>
      </c>
      <c r="AV14" s="61">
        <v>0</v>
      </c>
      <c r="AW14" s="61">
        <v>0</v>
      </c>
      <c r="AX14" s="61">
        <v>0</v>
      </c>
      <c r="AY14" s="61">
        <v>0</v>
      </c>
      <c r="AZ14" s="61">
        <v>0</v>
      </c>
      <c r="BA14" s="61">
        <v>0</v>
      </c>
      <c r="BB14" s="61">
        <v>0</v>
      </c>
      <c r="BC14" s="61">
        <v>0</v>
      </c>
      <c r="BD14" s="61">
        <v>0</v>
      </c>
      <c r="BE14" s="61">
        <v>0</v>
      </c>
      <c r="BF14" s="61">
        <v>0</v>
      </c>
      <c r="BG14" s="61">
        <v>0</v>
      </c>
      <c r="BH14" s="61">
        <v>0</v>
      </c>
      <c r="BI14" s="61">
        <v>0</v>
      </c>
      <c r="BJ14" s="61">
        <v>0</v>
      </c>
      <c r="BK14" s="61">
        <v>0</v>
      </c>
      <c r="BL14" s="61">
        <v>0</v>
      </c>
      <c r="BM14" s="61">
        <v>0</v>
      </c>
      <c r="BN14" s="61">
        <v>0</v>
      </c>
      <c r="BO14" s="61">
        <v>0</v>
      </c>
      <c r="BP14" s="61">
        <v>0</v>
      </c>
      <c r="BQ14" s="61">
        <v>0</v>
      </c>
      <c r="BR14" s="61">
        <v>0</v>
      </c>
      <c r="BS14" s="61">
        <v>0</v>
      </c>
      <c r="BT14" s="61">
        <v>0</v>
      </c>
      <c r="BU14" s="61">
        <v>0</v>
      </c>
      <c r="BV14" s="61">
        <v>0</v>
      </c>
      <c r="BW14" s="61">
        <v>0</v>
      </c>
      <c r="BX14" s="61">
        <v>0</v>
      </c>
      <c r="BY14" s="61">
        <v>0</v>
      </c>
      <c r="BZ14" s="61">
        <v>0</v>
      </c>
      <c r="CA14" s="61">
        <v>0</v>
      </c>
      <c r="CB14" s="61">
        <v>0</v>
      </c>
      <c r="CC14" s="61">
        <v>0</v>
      </c>
    </row>
    <row r="15" spans="1:81" x14ac:dyDescent="0.25">
      <c r="A15" t="s">
        <v>2234</v>
      </c>
      <c r="B15" s="61">
        <v>0</v>
      </c>
      <c r="C15" s="61">
        <v>0</v>
      </c>
      <c r="D15" s="61">
        <v>0</v>
      </c>
      <c r="E15" s="61">
        <v>0</v>
      </c>
      <c r="F15" s="61">
        <v>0</v>
      </c>
      <c r="G15" s="61">
        <v>0</v>
      </c>
      <c r="H15" s="61">
        <v>0</v>
      </c>
      <c r="I15" s="61">
        <v>0</v>
      </c>
      <c r="J15" s="61">
        <v>0</v>
      </c>
      <c r="K15" s="61">
        <v>0</v>
      </c>
      <c r="L15" s="61">
        <v>0</v>
      </c>
      <c r="M15" s="61">
        <v>0</v>
      </c>
      <c r="N15" s="61">
        <v>0</v>
      </c>
      <c r="O15" s="61">
        <v>0</v>
      </c>
      <c r="P15" s="61">
        <v>0</v>
      </c>
      <c r="Q15" s="61">
        <v>0</v>
      </c>
      <c r="R15" s="61">
        <v>0</v>
      </c>
      <c r="S15" s="61">
        <v>0</v>
      </c>
      <c r="T15" s="61">
        <v>0</v>
      </c>
      <c r="U15" s="61">
        <v>0</v>
      </c>
      <c r="V15" s="61">
        <v>0</v>
      </c>
      <c r="W15" s="61">
        <v>0</v>
      </c>
      <c r="X15" s="61">
        <v>0</v>
      </c>
      <c r="Y15" s="61">
        <v>0</v>
      </c>
      <c r="Z15" s="61">
        <v>0</v>
      </c>
      <c r="AA15" s="61">
        <v>0</v>
      </c>
      <c r="AB15" s="61">
        <v>0</v>
      </c>
      <c r="AC15" s="61">
        <v>0</v>
      </c>
      <c r="AD15" s="61">
        <v>0</v>
      </c>
      <c r="AE15" s="61">
        <v>0</v>
      </c>
      <c r="AF15" s="61">
        <v>0</v>
      </c>
      <c r="AG15" s="61">
        <v>0</v>
      </c>
      <c r="AH15" s="61">
        <v>0</v>
      </c>
      <c r="AI15" s="61">
        <v>0</v>
      </c>
      <c r="AJ15" s="61">
        <v>0</v>
      </c>
      <c r="AK15" s="61">
        <v>0</v>
      </c>
      <c r="AL15" s="61">
        <v>0</v>
      </c>
      <c r="AM15" s="61">
        <v>0</v>
      </c>
      <c r="AN15" s="61">
        <v>0</v>
      </c>
      <c r="AO15" s="61">
        <v>0</v>
      </c>
      <c r="AP15" s="61">
        <v>0</v>
      </c>
      <c r="AQ15" s="61">
        <v>0</v>
      </c>
      <c r="AR15" s="61">
        <v>0</v>
      </c>
      <c r="AS15" s="61">
        <v>0</v>
      </c>
      <c r="AT15" s="61">
        <v>0</v>
      </c>
      <c r="AU15" s="61">
        <v>0</v>
      </c>
      <c r="AV15" s="61">
        <v>0</v>
      </c>
      <c r="AW15" s="61">
        <v>0</v>
      </c>
      <c r="AX15" s="61">
        <v>0</v>
      </c>
      <c r="AY15" s="61">
        <v>0</v>
      </c>
      <c r="AZ15" s="61">
        <v>0</v>
      </c>
      <c r="BA15" s="61">
        <v>0</v>
      </c>
      <c r="BB15" s="61">
        <v>0</v>
      </c>
      <c r="BC15" s="61">
        <v>0</v>
      </c>
      <c r="BD15" s="61">
        <v>0</v>
      </c>
      <c r="BE15" s="61">
        <v>0</v>
      </c>
      <c r="BF15" s="61">
        <v>0</v>
      </c>
      <c r="BG15" s="61">
        <v>0</v>
      </c>
      <c r="BH15" s="61">
        <v>0</v>
      </c>
      <c r="BI15" s="61">
        <v>0</v>
      </c>
      <c r="BJ15" s="61">
        <v>0</v>
      </c>
      <c r="BK15" s="61">
        <v>0</v>
      </c>
      <c r="BL15" s="61">
        <v>0</v>
      </c>
      <c r="BM15" s="61">
        <v>0</v>
      </c>
      <c r="BN15" s="61">
        <v>0</v>
      </c>
      <c r="BO15" s="61">
        <v>0</v>
      </c>
      <c r="BP15" s="61">
        <v>0</v>
      </c>
      <c r="BQ15" s="61">
        <v>0</v>
      </c>
      <c r="BR15" s="61">
        <v>0</v>
      </c>
      <c r="BS15" s="61">
        <v>0</v>
      </c>
      <c r="BT15" s="61">
        <v>0</v>
      </c>
      <c r="BU15" s="61">
        <v>0</v>
      </c>
      <c r="BV15" s="61">
        <v>0</v>
      </c>
      <c r="BW15" s="61">
        <v>0</v>
      </c>
      <c r="BX15" s="61">
        <v>0</v>
      </c>
      <c r="BY15" s="61">
        <v>0</v>
      </c>
      <c r="BZ15" s="61">
        <v>0</v>
      </c>
      <c r="CA15" s="61">
        <v>0</v>
      </c>
      <c r="CB15" s="61">
        <v>0</v>
      </c>
      <c r="CC15" s="61">
        <v>0</v>
      </c>
    </row>
    <row r="16" spans="1:81" x14ac:dyDescent="0.25">
      <c r="A16" t="s">
        <v>2235</v>
      </c>
      <c r="B16" s="61">
        <v>0</v>
      </c>
      <c r="C16" s="61">
        <v>0</v>
      </c>
      <c r="D16" s="61">
        <v>0</v>
      </c>
      <c r="E16" s="61">
        <v>0</v>
      </c>
      <c r="F16" s="61">
        <v>0</v>
      </c>
      <c r="G16" s="61">
        <v>0</v>
      </c>
      <c r="H16" s="61">
        <v>0</v>
      </c>
      <c r="I16" s="61">
        <v>0</v>
      </c>
      <c r="J16" s="61">
        <v>0</v>
      </c>
      <c r="K16" s="61">
        <v>0</v>
      </c>
      <c r="L16" s="61">
        <v>0</v>
      </c>
      <c r="M16" s="61">
        <v>0</v>
      </c>
      <c r="N16" s="61">
        <v>0</v>
      </c>
      <c r="O16" s="61">
        <v>0</v>
      </c>
      <c r="P16" s="61">
        <v>0</v>
      </c>
      <c r="Q16" s="61">
        <v>0</v>
      </c>
      <c r="R16" s="61">
        <v>0</v>
      </c>
      <c r="S16" s="61">
        <v>0</v>
      </c>
      <c r="T16" s="61">
        <v>0</v>
      </c>
      <c r="U16" s="61">
        <v>0</v>
      </c>
      <c r="V16" s="61">
        <v>0</v>
      </c>
      <c r="W16" s="61">
        <v>0</v>
      </c>
      <c r="X16" s="61">
        <v>0</v>
      </c>
      <c r="Y16" s="61">
        <v>0</v>
      </c>
      <c r="Z16" s="61">
        <v>0</v>
      </c>
      <c r="AA16" s="61">
        <v>0</v>
      </c>
      <c r="AB16" s="61">
        <v>0</v>
      </c>
      <c r="AC16" s="61">
        <v>0</v>
      </c>
      <c r="AD16" s="61">
        <v>0</v>
      </c>
      <c r="AE16" s="61">
        <v>0</v>
      </c>
      <c r="AF16" s="61">
        <v>0</v>
      </c>
      <c r="AG16" s="61">
        <v>0</v>
      </c>
      <c r="AH16" s="61">
        <v>0</v>
      </c>
      <c r="AI16" s="61">
        <v>0</v>
      </c>
      <c r="AJ16" s="61">
        <v>0</v>
      </c>
      <c r="AK16" s="61">
        <v>0</v>
      </c>
      <c r="AL16" s="61">
        <v>0</v>
      </c>
      <c r="AM16" s="61">
        <v>0</v>
      </c>
      <c r="AN16" s="61">
        <v>0</v>
      </c>
      <c r="AO16" s="61">
        <v>0</v>
      </c>
      <c r="AP16" s="61">
        <v>0</v>
      </c>
      <c r="AQ16" s="61">
        <v>0</v>
      </c>
      <c r="AR16" s="61">
        <v>0</v>
      </c>
      <c r="AS16" s="61">
        <v>0</v>
      </c>
      <c r="AT16" s="61">
        <v>0</v>
      </c>
      <c r="AU16" s="61">
        <v>0</v>
      </c>
      <c r="AV16" s="61">
        <v>0</v>
      </c>
      <c r="AW16" s="61">
        <v>0</v>
      </c>
      <c r="AX16" s="61">
        <v>0</v>
      </c>
      <c r="AY16" s="61">
        <v>0</v>
      </c>
      <c r="AZ16" s="61">
        <v>0</v>
      </c>
      <c r="BA16" s="61">
        <v>0</v>
      </c>
      <c r="BB16" s="61">
        <v>0</v>
      </c>
      <c r="BC16" s="61">
        <v>0</v>
      </c>
      <c r="BD16" s="61">
        <v>0</v>
      </c>
      <c r="BE16" s="61">
        <v>0</v>
      </c>
      <c r="BF16" s="61">
        <v>0</v>
      </c>
      <c r="BG16" s="61">
        <v>0</v>
      </c>
      <c r="BH16" s="61">
        <v>0</v>
      </c>
      <c r="BI16" s="61">
        <v>0</v>
      </c>
      <c r="BJ16" s="61">
        <v>0</v>
      </c>
      <c r="BK16" s="61">
        <v>0</v>
      </c>
      <c r="BL16" s="61">
        <v>0</v>
      </c>
      <c r="BM16" s="61">
        <v>0</v>
      </c>
      <c r="BN16" s="61">
        <v>0</v>
      </c>
      <c r="BO16" s="61">
        <v>0</v>
      </c>
      <c r="BP16" s="61">
        <v>0</v>
      </c>
      <c r="BQ16" s="61">
        <v>0</v>
      </c>
      <c r="BR16" s="61">
        <v>0</v>
      </c>
      <c r="BS16" s="61">
        <v>0</v>
      </c>
      <c r="BT16" s="61">
        <v>0</v>
      </c>
      <c r="BU16" s="61">
        <v>0</v>
      </c>
      <c r="BV16" s="61">
        <v>0</v>
      </c>
      <c r="BW16" s="61">
        <v>0</v>
      </c>
      <c r="BX16" s="61">
        <v>0</v>
      </c>
      <c r="BY16" s="61">
        <v>0</v>
      </c>
      <c r="BZ16" s="61">
        <v>0</v>
      </c>
      <c r="CA16" s="61">
        <v>0</v>
      </c>
      <c r="CB16" s="61">
        <v>0</v>
      </c>
      <c r="CC16" s="61">
        <v>0</v>
      </c>
    </row>
    <row r="17" spans="1:81" x14ac:dyDescent="0.25">
      <c r="A17" t="s">
        <v>2236</v>
      </c>
      <c r="B17" s="61">
        <v>0</v>
      </c>
      <c r="C17" s="61">
        <v>0</v>
      </c>
      <c r="D17" s="61">
        <v>0</v>
      </c>
      <c r="E17" s="61">
        <v>0</v>
      </c>
      <c r="F17" s="61">
        <v>0</v>
      </c>
      <c r="G17" s="61">
        <v>0</v>
      </c>
      <c r="H17" s="61">
        <v>0</v>
      </c>
      <c r="I17" s="61">
        <v>0</v>
      </c>
      <c r="J17" s="61">
        <v>0</v>
      </c>
      <c r="K17" s="61">
        <v>0</v>
      </c>
      <c r="L17" s="61">
        <v>0</v>
      </c>
      <c r="M17" s="61">
        <v>0</v>
      </c>
      <c r="N17" s="61">
        <v>0</v>
      </c>
      <c r="O17" s="61">
        <v>0</v>
      </c>
      <c r="P17" s="61">
        <v>0</v>
      </c>
      <c r="Q17" s="61">
        <v>0</v>
      </c>
      <c r="R17" s="61">
        <v>0</v>
      </c>
      <c r="S17" s="61">
        <v>0</v>
      </c>
      <c r="T17" s="61">
        <v>0</v>
      </c>
      <c r="U17" s="61">
        <v>0</v>
      </c>
      <c r="V17" s="61">
        <v>0</v>
      </c>
      <c r="W17" s="61">
        <v>0</v>
      </c>
      <c r="X17" s="61">
        <v>0</v>
      </c>
      <c r="Y17" s="61">
        <v>0</v>
      </c>
      <c r="Z17" s="61">
        <v>0</v>
      </c>
      <c r="AA17" s="61">
        <v>0</v>
      </c>
      <c r="AB17" s="61">
        <v>0</v>
      </c>
      <c r="AC17" s="61">
        <v>0</v>
      </c>
      <c r="AD17" s="61">
        <v>0</v>
      </c>
      <c r="AE17" s="61">
        <v>0</v>
      </c>
      <c r="AF17" s="61">
        <v>0</v>
      </c>
      <c r="AG17" s="61">
        <v>0</v>
      </c>
      <c r="AH17" s="61">
        <v>0</v>
      </c>
      <c r="AI17" s="61">
        <v>0</v>
      </c>
      <c r="AJ17" s="61">
        <v>0</v>
      </c>
      <c r="AK17" s="61">
        <v>0</v>
      </c>
      <c r="AL17" s="61">
        <v>0</v>
      </c>
      <c r="AM17" s="61">
        <v>0</v>
      </c>
      <c r="AN17" s="61">
        <v>0</v>
      </c>
      <c r="AO17" s="61">
        <v>0</v>
      </c>
      <c r="AP17" s="61">
        <v>0</v>
      </c>
      <c r="AQ17" s="61">
        <v>0</v>
      </c>
      <c r="AR17" s="61">
        <v>0</v>
      </c>
      <c r="AS17" s="61">
        <v>0</v>
      </c>
      <c r="AT17" s="61">
        <v>0</v>
      </c>
      <c r="AU17" s="61">
        <v>0</v>
      </c>
      <c r="AV17" s="61">
        <v>0</v>
      </c>
      <c r="AW17" s="61">
        <v>0</v>
      </c>
      <c r="AX17" s="61">
        <v>0</v>
      </c>
      <c r="AY17" s="61">
        <v>0</v>
      </c>
      <c r="AZ17" s="61">
        <v>0</v>
      </c>
      <c r="BA17" s="61">
        <v>0</v>
      </c>
      <c r="BB17" s="61">
        <v>0</v>
      </c>
      <c r="BC17" s="61">
        <v>0</v>
      </c>
      <c r="BD17" s="61">
        <v>0</v>
      </c>
      <c r="BE17" s="61">
        <v>0</v>
      </c>
      <c r="BF17" s="61">
        <v>0</v>
      </c>
      <c r="BG17" s="61">
        <v>0</v>
      </c>
      <c r="BH17" s="61">
        <v>0</v>
      </c>
      <c r="BI17" s="61">
        <v>0</v>
      </c>
      <c r="BJ17" s="61">
        <v>0</v>
      </c>
      <c r="BK17" s="61">
        <v>0</v>
      </c>
      <c r="BL17" s="61">
        <v>0</v>
      </c>
      <c r="BM17" s="61">
        <v>0</v>
      </c>
      <c r="BN17" s="61">
        <v>0</v>
      </c>
      <c r="BO17" s="61">
        <v>0</v>
      </c>
      <c r="BP17" s="61">
        <v>0</v>
      </c>
      <c r="BQ17" s="61">
        <v>0</v>
      </c>
      <c r="BR17" s="61">
        <v>0</v>
      </c>
      <c r="BS17" s="61">
        <v>0</v>
      </c>
      <c r="BT17" s="61">
        <v>0</v>
      </c>
      <c r="BU17" s="61">
        <v>0</v>
      </c>
      <c r="BV17" s="61">
        <v>0</v>
      </c>
      <c r="BW17" s="61">
        <v>0</v>
      </c>
      <c r="BX17" s="61">
        <v>0</v>
      </c>
      <c r="BY17" s="61">
        <v>0</v>
      </c>
      <c r="BZ17" s="61">
        <v>0</v>
      </c>
      <c r="CA17" s="61">
        <v>0</v>
      </c>
      <c r="CB17" s="61">
        <v>0</v>
      </c>
      <c r="CC17" s="61">
        <v>0</v>
      </c>
    </row>
    <row r="18" spans="1:81" x14ac:dyDescent="0.25">
      <c r="A18" t="s">
        <v>2237</v>
      </c>
      <c r="B18" s="61">
        <v>0</v>
      </c>
      <c r="C18" s="61">
        <v>0</v>
      </c>
      <c r="D18" s="61">
        <v>0</v>
      </c>
      <c r="E18" s="61">
        <v>0</v>
      </c>
      <c r="F18" s="61">
        <v>0</v>
      </c>
      <c r="G18" s="61">
        <v>0</v>
      </c>
      <c r="H18" s="61">
        <v>0</v>
      </c>
      <c r="I18" s="61">
        <v>0</v>
      </c>
      <c r="J18" s="61">
        <v>0</v>
      </c>
      <c r="K18" s="61">
        <v>0</v>
      </c>
      <c r="L18" s="61">
        <v>0</v>
      </c>
      <c r="M18" s="61">
        <v>0</v>
      </c>
      <c r="N18" s="61">
        <v>0</v>
      </c>
      <c r="O18" s="61">
        <v>0</v>
      </c>
      <c r="P18" s="61">
        <v>0</v>
      </c>
      <c r="Q18" s="61">
        <v>0</v>
      </c>
      <c r="R18" s="61">
        <v>0</v>
      </c>
      <c r="S18" s="61">
        <v>0</v>
      </c>
      <c r="T18" s="61">
        <v>0</v>
      </c>
      <c r="U18" s="61">
        <v>0</v>
      </c>
      <c r="V18" s="61">
        <v>0</v>
      </c>
      <c r="W18" s="61">
        <v>0</v>
      </c>
      <c r="X18" s="61">
        <v>0</v>
      </c>
      <c r="Y18" s="61">
        <v>0</v>
      </c>
      <c r="Z18" s="61">
        <v>0</v>
      </c>
      <c r="AA18" s="61">
        <v>0</v>
      </c>
      <c r="AB18" s="61">
        <v>0</v>
      </c>
      <c r="AC18" s="61">
        <v>0</v>
      </c>
      <c r="AD18" s="61">
        <v>0</v>
      </c>
      <c r="AE18" s="61">
        <v>0</v>
      </c>
      <c r="AF18" s="61">
        <v>0</v>
      </c>
      <c r="AG18" s="61">
        <v>0</v>
      </c>
      <c r="AH18" s="61">
        <v>0</v>
      </c>
      <c r="AI18" s="61">
        <v>0</v>
      </c>
      <c r="AJ18" s="61">
        <v>0</v>
      </c>
      <c r="AK18" s="61">
        <v>0</v>
      </c>
      <c r="AL18" s="61">
        <v>0</v>
      </c>
      <c r="AM18" s="61">
        <v>0</v>
      </c>
      <c r="AN18" s="61">
        <v>0</v>
      </c>
      <c r="AO18" s="61">
        <v>0</v>
      </c>
      <c r="AP18" s="61">
        <v>0</v>
      </c>
      <c r="AQ18" s="61">
        <v>0</v>
      </c>
      <c r="AR18" s="61">
        <v>0</v>
      </c>
      <c r="AS18" s="61">
        <v>0</v>
      </c>
      <c r="AT18" s="61">
        <v>0</v>
      </c>
      <c r="AU18" s="61">
        <v>0</v>
      </c>
      <c r="AV18" s="61">
        <v>0</v>
      </c>
      <c r="AW18" s="61">
        <v>0</v>
      </c>
      <c r="AX18" s="61">
        <v>0</v>
      </c>
      <c r="AY18" s="61">
        <v>0</v>
      </c>
      <c r="AZ18" s="61">
        <v>0</v>
      </c>
      <c r="BA18" s="61">
        <v>0</v>
      </c>
      <c r="BB18" s="61">
        <v>0</v>
      </c>
      <c r="BC18" s="61">
        <v>0</v>
      </c>
      <c r="BD18" s="61">
        <v>0</v>
      </c>
      <c r="BE18" s="61">
        <v>0</v>
      </c>
      <c r="BF18" s="61">
        <v>0</v>
      </c>
      <c r="BG18" s="61">
        <v>0</v>
      </c>
      <c r="BH18" s="61">
        <v>0</v>
      </c>
      <c r="BI18" s="61">
        <v>0</v>
      </c>
      <c r="BJ18" s="61">
        <v>0</v>
      </c>
      <c r="BK18" s="61">
        <v>0</v>
      </c>
      <c r="BL18" s="61">
        <v>0</v>
      </c>
      <c r="BM18" s="61">
        <v>0</v>
      </c>
      <c r="BN18" s="61">
        <v>0</v>
      </c>
      <c r="BO18" s="61">
        <v>0</v>
      </c>
      <c r="BP18" s="61">
        <v>0</v>
      </c>
      <c r="BQ18" s="61">
        <v>0</v>
      </c>
      <c r="BR18" s="61">
        <v>0</v>
      </c>
      <c r="BS18" s="61">
        <v>0</v>
      </c>
      <c r="BT18" s="61">
        <v>0</v>
      </c>
      <c r="BU18" s="61">
        <v>0</v>
      </c>
      <c r="BV18" s="61">
        <v>0</v>
      </c>
      <c r="BW18" s="61">
        <v>0</v>
      </c>
      <c r="BX18" s="61">
        <v>0</v>
      </c>
      <c r="BY18" s="61">
        <v>0</v>
      </c>
      <c r="BZ18" s="61">
        <v>0</v>
      </c>
      <c r="CA18" s="61">
        <v>0</v>
      </c>
      <c r="CB18" s="61">
        <v>0</v>
      </c>
      <c r="CC18" s="61">
        <v>0</v>
      </c>
    </row>
    <row r="19" spans="1:81" x14ac:dyDescent="0.25">
      <c r="A19" t="s">
        <v>2238</v>
      </c>
      <c r="B19" s="61">
        <v>0</v>
      </c>
      <c r="C19" s="61">
        <v>0</v>
      </c>
      <c r="D19" s="61">
        <v>0</v>
      </c>
      <c r="E19" s="61">
        <v>0</v>
      </c>
      <c r="F19" s="61">
        <v>0</v>
      </c>
      <c r="G19" s="61">
        <v>0</v>
      </c>
      <c r="H19" s="61">
        <v>0</v>
      </c>
      <c r="I19" s="61">
        <v>0</v>
      </c>
      <c r="J19" s="61">
        <v>0</v>
      </c>
      <c r="K19" s="61">
        <v>0</v>
      </c>
      <c r="L19" s="61">
        <v>0</v>
      </c>
      <c r="M19" s="61">
        <v>0</v>
      </c>
      <c r="N19" s="61">
        <v>0</v>
      </c>
      <c r="O19" s="61">
        <v>0</v>
      </c>
      <c r="P19" s="61">
        <v>0</v>
      </c>
      <c r="Q19" s="61">
        <v>0</v>
      </c>
      <c r="R19" s="61">
        <v>0</v>
      </c>
      <c r="S19" s="61">
        <v>0</v>
      </c>
      <c r="T19" s="61">
        <v>0</v>
      </c>
      <c r="U19" s="61">
        <v>0</v>
      </c>
      <c r="V19" s="61">
        <v>0</v>
      </c>
      <c r="W19" s="61">
        <v>0</v>
      </c>
      <c r="X19" s="61">
        <v>0</v>
      </c>
      <c r="Y19" s="61">
        <v>0</v>
      </c>
      <c r="Z19" s="61">
        <v>0</v>
      </c>
      <c r="AA19" s="61">
        <v>0</v>
      </c>
      <c r="AB19" s="61">
        <v>0</v>
      </c>
      <c r="AC19" s="61">
        <v>0</v>
      </c>
      <c r="AD19" s="61">
        <v>0</v>
      </c>
      <c r="AE19" s="61">
        <v>0</v>
      </c>
      <c r="AF19" s="61">
        <v>0</v>
      </c>
      <c r="AG19" s="61">
        <v>0</v>
      </c>
      <c r="AH19" s="61">
        <v>0</v>
      </c>
      <c r="AI19" s="61">
        <v>0</v>
      </c>
      <c r="AJ19" s="61">
        <v>0</v>
      </c>
      <c r="AK19" s="61">
        <v>0</v>
      </c>
      <c r="AL19" s="61">
        <v>0</v>
      </c>
      <c r="AM19" s="61">
        <v>0</v>
      </c>
      <c r="AN19" s="61">
        <v>0</v>
      </c>
      <c r="AO19" s="61">
        <v>0</v>
      </c>
      <c r="AP19" s="61">
        <v>0</v>
      </c>
      <c r="AQ19" s="61">
        <v>0</v>
      </c>
      <c r="AR19" s="61">
        <v>0</v>
      </c>
      <c r="AS19" s="61">
        <v>0</v>
      </c>
      <c r="AT19" s="61">
        <v>0</v>
      </c>
      <c r="AU19" s="61">
        <v>0</v>
      </c>
      <c r="AV19" s="61">
        <v>0</v>
      </c>
      <c r="AW19" s="61">
        <v>0</v>
      </c>
      <c r="AX19" s="61">
        <v>0</v>
      </c>
      <c r="AY19" s="61">
        <v>0</v>
      </c>
      <c r="AZ19" s="61">
        <v>0</v>
      </c>
      <c r="BA19" s="61">
        <v>0</v>
      </c>
      <c r="BB19" s="61">
        <v>0</v>
      </c>
      <c r="BC19" s="61">
        <v>0</v>
      </c>
      <c r="BD19" s="61">
        <v>0</v>
      </c>
      <c r="BE19" s="61">
        <v>0</v>
      </c>
      <c r="BF19" s="61">
        <v>0</v>
      </c>
      <c r="BG19" s="61">
        <v>0</v>
      </c>
      <c r="BH19" s="61">
        <v>0</v>
      </c>
      <c r="BI19" s="61">
        <v>0</v>
      </c>
      <c r="BJ19" s="61">
        <v>0</v>
      </c>
      <c r="BK19" s="61">
        <v>0</v>
      </c>
      <c r="BL19" s="61">
        <v>0</v>
      </c>
      <c r="BM19" s="61">
        <v>0</v>
      </c>
      <c r="BN19" s="61">
        <v>0</v>
      </c>
      <c r="BO19" s="61">
        <v>0</v>
      </c>
      <c r="BP19" s="61">
        <v>0</v>
      </c>
      <c r="BQ19" s="61">
        <v>0</v>
      </c>
      <c r="BR19" s="61">
        <v>0</v>
      </c>
      <c r="BS19" s="61">
        <v>0</v>
      </c>
      <c r="BT19" s="61">
        <v>0</v>
      </c>
      <c r="BU19" s="61">
        <v>0</v>
      </c>
      <c r="BV19" s="61">
        <v>0</v>
      </c>
      <c r="BW19" s="61">
        <v>0</v>
      </c>
      <c r="BX19" s="61">
        <v>0</v>
      </c>
      <c r="BY19" s="61">
        <v>0</v>
      </c>
      <c r="BZ19" s="61">
        <v>0</v>
      </c>
      <c r="CA19" s="61">
        <v>0</v>
      </c>
      <c r="CB19" s="61">
        <v>0</v>
      </c>
      <c r="CC19" s="61">
        <v>0</v>
      </c>
    </row>
    <row r="20" spans="1:81" x14ac:dyDescent="0.25">
      <c r="A20" t="s">
        <v>2239</v>
      </c>
      <c r="B20" s="61">
        <v>0</v>
      </c>
      <c r="C20" s="61">
        <v>0</v>
      </c>
      <c r="D20" s="61">
        <v>0</v>
      </c>
      <c r="E20" s="61">
        <v>0</v>
      </c>
      <c r="F20" s="61">
        <v>0</v>
      </c>
      <c r="G20" s="61">
        <v>0</v>
      </c>
      <c r="H20" s="61">
        <v>0</v>
      </c>
      <c r="I20" s="61">
        <v>0</v>
      </c>
      <c r="J20" s="61">
        <v>0</v>
      </c>
      <c r="K20" s="61">
        <v>0</v>
      </c>
      <c r="L20" s="61">
        <v>0</v>
      </c>
      <c r="M20" s="61">
        <v>0</v>
      </c>
      <c r="N20" s="61">
        <v>0</v>
      </c>
      <c r="O20" s="61">
        <v>0</v>
      </c>
      <c r="P20" s="61">
        <v>0</v>
      </c>
      <c r="Q20" s="61">
        <v>0</v>
      </c>
      <c r="R20" s="61">
        <v>0</v>
      </c>
      <c r="S20" s="61">
        <v>0</v>
      </c>
      <c r="T20" s="61">
        <v>0</v>
      </c>
      <c r="U20" s="61">
        <v>0</v>
      </c>
      <c r="V20" s="61">
        <v>0</v>
      </c>
      <c r="W20" s="61">
        <v>0</v>
      </c>
      <c r="X20" s="61">
        <v>0</v>
      </c>
      <c r="Y20" s="61">
        <v>0</v>
      </c>
      <c r="Z20" s="61">
        <v>0</v>
      </c>
      <c r="AA20" s="61">
        <v>0</v>
      </c>
      <c r="AB20" s="61">
        <v>0</v>
      </c>
      <c r="AC20" s="61">
        <v>0</v>
      </c>
      <c r="AD20" s="61">
        <v>0</v>
      </c>
      <c r="AE20" s="61">
        <v>0</v>
      </c>
      <c r="AF20" s="61">
        <v>0</v>
      </c>
      <c r="AG20" s="61">
        <v>0</v>
      </c>
      <c r="AH20" s="61">
        <v>0</v>
      </c>
      <c r="AI20" s="61">
        <v>0</v>
      </c>
      <c r="AJ20" s="61">
        <v>0</v>
      </c>
      <c r="AK20" s="61">
        <v>0</v>
      </c>
      <c r="AL20" s="61">
        <v>0</v>
      </c>
      <c r="AM20" s="61">
        <v>0</v>
      </c>
      <c r="AN20" s="61">
        <v>0</v>
      </c>
      <c r="AO20" s="61">
        <v>0</v>
      </c>
      <c r="AP20" s="61">
        <v>0</v>
      </c>
      <c r="AQ20" s="61">
        <v>0</v>
      </c>
      <c r="AR20" s="61">
        <v>0</v>
      </c>
      <c r="AS20" s="61">
        <v>0</v>
      </c>
      <c r="AT20" s="61">
        <v>0</v>
      </c>
      <c r="AU20" s="61">
        <v>0</v>
      </c>
      <c r="AV20" s="61">
        <v>0</v>
      </c>
      <c r="AW20" s="61">
        <v>0</v>
      </c>
      <c r="AX20" s="61">
        <v>0</v>
      </c>
      <c r="AY20" s="61">
        <v>0</v>
      </c>
      <c r="AZ20" s="61">
        <v>0</v>
      </c>
      <c r="BA20" s="61">
        <v>0</v>
      </c>
      <c r="BB20" s="61">
        <v>0</v>
      </c>
      <c r="BC20" s="61">
        <v>0</v>
      </c>
      <c r="BD20" s="61">
        <v>0</v>
      </c>
      <c r="BE20" s="61">
        <v>0</v>
      </c>
      <c r="BF20" s="61">
        <v>0</v>
      </c>
      <c r="BG20" s="61">
        <v>0</v>
      </c>
      <c r="BH20" s="61">
        <v>0</v>
      </c>
      <c r="BI20" s="61">
        <v>0</v>
      </c>
      <c r="BJ20" s="61">
        <v>0</v>
      </c>
      <c r="BK20" s="61">
        <v>0</v>
      </c>
      <c r="BL20" s="61">
        <v>0</v>
      </c>
      <c r="BM20" s="61">
        <v>0</v>
      </c>
      <c r="BN20" s="61">
        <v>0</v>
      </c>
      <c r="BO20" s="61">
        <v>0</v>
      </c>
      <c r="BP20" s="61">
        <v>0</v>
      </c>
      <c r="BQ20" s="61">
        <v>0</v>
      </c>
      <c r="BR20" s="61">
        <v>0</v>
      </c>
      <c r="BS20" s="61">
        <v>0</v>
      </c>
      <c r="BT20" s="61">
        <v>0</v>
      </c>
      <c r="BU20" s="61">
        <v>0</v>
      </c>
      <c r="BV20" s="61">
        <v>0</v>
      </c>
      <c r="BW20" s="61">
        <v>0</v>
      </c>
      <c r="BX20" s="61">
        <v>0</v>
      </c>
      <c r="BY20" s="61">
        <v>0</v>
      </c>
      <c r="BZ20" s="61">
        <v>0</v>
      </c>
      <c r="CA20" s="61">
        <v>0</v>
      </c>
      <c r="CB20" s="61">
        <v>0</v>
      </c>
      <c r="CC20" s="61">
        <v>0</v>
      </c>
    </row>
    <row r="21" spans="1:81" x14ac:dyDescent="0.25">
      <c r="A21" t="s">
        <v>2240</v>
      </c>
      <c r="B21" s="61">
        <v>0</v>
      </c>
      <c r="C21" s="61">
        <v>0</v>
      </c>
      <c r="D21" s="61">
        <v>0</v>
      </c>
      <c r="E21" s="61">
        <v>0</v>
      </c>
      <c r="F21" s="61">
        <v>0</v>
      </c>
      <c r="G21" s="61">
        <v>0</v>
      </c>
      <c r="H21" s="61">
        <v>0</v>
      </c>
      <c r="I21" s="61">
        <v>0</v>
      </c>
      <c r="J21" s="61">
        <v>0</v>
      </c>
      <c r="K21" s="61">
        <v>0</v>
      </c>
      <c r="L21" s="61">
        <v>0</v>
      </c>
      <c r="M21" s="61">
        <v>0</v>
      </c>
      <c r="N21" s="61">
        <v>0</v>
      </c>
      <c r="O21" s="61">
        <v>0</v>
      </c>
      <c r="P21" s="61">
        <v>0</v>
      </c>
      <c r="Q21" s="61">
        <v>0</v>
      </c>
      <c r="R21" s="61">
        <v>0</v>
      </c>
      <c r="S21" s="61">
        <v>0</v>
      </c>
      <c r="T21" s="61">
        <v>0</v>
      </c>
      <c r="U21" s="61">
        <v>0</v>
      </c>
      <c r="V21" s="61">
        <v>0</v>
      </c>
      <c r="W21" s="61">
        <v>0</v>
      </c>
      <c r="X21" s="61">
        <v>0</v>
      </c>
      <c r="Y21" s="61">
        <v>0</v>
      </c>
      <c r="Z21" s="61">
        <v>0</v>
      </c>
      <c r="AA21" s="61">
        <v>0</v>
      </c>
      <c r="AB21" s="61">
        <v>0</v>
      </c>
      <c r="AC21" s="61">
        <v>0</v>
      </c>
      <c r="AD21" s="61">
        <v>0</v>
      </c>
      <c r="AE21" s="61">
        <v>0</v>
      </c>
      <c r="AF21" s="61">
        <v>0</v>
      </c>
      <c r="AG21" s="61">
        <v>0</v>
      </c>
      <c r="AH21" s="61">
        <v>0</v>
      </c>
      <c r="AI21" s="61">
        <v>0</v>
      </c>
      <c r="AJ21" s="61">
        <v>0</v>
      </c>
      <c r="AK21" s="61">
        <v>0</v>
      </c>
      <c r="AL21" s="61">
        <v>0</v>
      </c>
      <c r="AM21" s="61">
        <v>0</v>
      </c>
      <c r="AN21" s="61">
        <v>0</v>
      </c>
      <c r="AO21" s="61">
        <v>0</v>
      </c>
      <c r="AP21" s="61">
        <v>0</v>
      </c>
      <c r="AQ21" s="61">
        <v>0</v>
      </c>
      <c r="AR21" s="61">
        <v>0</v>
      </c>
      <c r="AS21" s="61">
        <v>0</v>
      </c>
      <c r="AT21" s="61">
        <v>0</v>
      </c>
      <c r="AU21" s="61">
        <v>0</v>
      </c>
      <c r="AV21" s="61">
        <v>0</v>
      </c>
      <c r="AW21" s="61">
        <v>0</v>
      </c>
      <c r="AX21" s="61">
        <v>0</v>
      </c>
      <c r="AY21" s="61">
        <v>0</v>
      </c>
      <c r="AZ21" s="61">
        <v>0</v>
      </c>
      <c r="BA21" s="61">
        <v>0</v>
      </c>
      <c r="BB21" s="61">
        <v>0</v>
      </c>
      <c r="BC21" s="61">
        <v>0</v>
      </c>
      <c r="BD21" s="61">
        <v>0</v>
      </c>
      <c r="BE21" s="61">
        <v>0</v>
      </c>
      <c r="BF21" s="61">
        <v>0</v>
      </c>
      <c r="BG21" s="61">
        <v>0</v>
      </c>
      <c r="BH21" s="61">
        <v>0</v>
      </c>
      <c r="BI21" s="61">
        <v>0</v>
      </c>
      <c r="BJ21" s="61">
        <v>0</v>
      </c>
      <c r="BK21" s="61">
        <v>0</v>
      </c>
      <c r="BL21" s="61">
        <v>0</v>
      </c>
      <c r="BM21" s="61">
        <v>0</v>
      </c>
      <c r="BN21" s="61">
        <v>0</v>
      </c>
      <c r="BO21" s="61">
        <v>0</v>
      </c>
      <c r="BP21" s="61">
        <v>0</v>
      </c>
      <c r="BQ21" s="61">
        <v>0</v>
      </c>
      <c r="BR21" s="61">
        <v>0</v>
      </c>
      <c r="BS21" s="61">
        <v>0</v>
      </c>
      <c r="BT21" s="61">
        <v>0</v>
      </c>
      <c r="BU21" s="61">
        <v>0</v>
      </c>
      <c r="BV21" s="61">
        <v>0</v>
      </c>
      <c r="BW21" s="61">
        <v>0</v>
      </c>
      <c r="BX21" s="61">
        <v>0</v>
      </c>
      <c r="BY21" s="61">
        <v>0</v>
      </c>
      <c r="BZ21" s="61">
        <v>0</v>
      </c>
      <c r="CA21" s="61">
        <v>0</v>
      </c>
      <c r="CB21" s="61">
        <v>0</v>
      </c>
      <c r="CC21" s="61">
        <v>0</v>
      </c>
    </row>
    <row r="22" spans="1:81" x14ac:dyDescent="0.25">
      <c r="A22" t="s">
        <v>2241</v>
      </c>
      <c r="B22" s="61">
        <v>0</v>
      </c>
      <c r="C22" s="61">
        <v>0</v>
      </c>
      <c r="D22" s="61">
        <v>0</v>
      </c>
      <c r="E22" s="61">
        <v>0</v>
      </c>
      <c r="F22" s="61">
        <v>0</v>
      </c>
      <c r="G22" s="61">
        <v>0</v>
      </c>
      <c r="H22" s="61">
        <v>0</v>
      </c>
      <c r="I22" s="61">
        <v>0</v>
      </c>
      <c r="J22" s="61">
        <v>0</v>
      </c>
      <c r="K22" s="61">
        <v>0</v>
      </c>
      <c r="L22" s="61">
        <v>0</v>
      </c>
      <c r="M22" s="61">
        <v>0</v>
      </c>
      <c r="N22" s="61">
        <v>0</v>
      </c>
      <c r="O22" s="61">
        <v>0</v>
      </c>
      <c r="P22" s="61">
        <v>0</v>
      </c>
      <c r="Q22" s="61">
        <v>0</v>
      </c>
      <c r="R22" s="61">
        <v>0</v>
      </c>
      <c r="S22" s="61">
        <v>0</v>
      </c>
      <c r="T22" s="61">
        <v>0</v>
      </c>
      <c r="U22" s="61">
        <v>0</v>
      </c>
      <c r="V22" s="61">
        <v>0</v>
      </c>
      <c r="W22" s="61">
        <v>0</v>
      </c>
      <c r="X22" s="61">
        <v>0</v>
      </c>
      <c r="Y22" s="61">
        <v>0</v>
      </c>
      <c r="Z22" s="61">
        <v>0</v>
      </c>
      <c r="AA22" s="61">
        <v>0</v>
      </c>
      <c r="AB22" s="61">
        <v>0</v>
      </c>
      <c r="AC22" s="61">
        <v>0</v>
      </c>
      <c r="AD22" s="61">
        <v>0</v>
      </c>
      <c r="AE22" s="61">
        <v>0</v>
      </c>
      <c r="AF22" s="61">
        <v>0</v>
      </c>
      <c r="AG22" s="61">
        <v>0</v>
      </c>
      <c r="AH22" s="61">
        <v>0</v>
      </c>
      <c r="AI22" s="61">
        <v>0</v>
      </c>
      <c r="AJ22" s="61">
        <v>0</v>
      </c>
      <c r="AK22" s="61">
        <v>0</v>
      </c>
      <c r="AL22" s="61">
        <v>0</v>
      </c>
      <c r="AM22" s="61">
        <v>0</v>
      </c>
      <c r="AN22" s="61">
        <v>0</v>
      </c>
      <c r="AO22" s="61">
        <v>0</v>
      </c>
      <c r="AP22" s="61">
        <v>0</v>
      </c>
      <c r="AQ22" s="61">
        <v>0</v>
      </c>
      <c r="AR22" s="61">
        <v>0</v>
      </c>
      <c r="AS22" s="61">
        <v>0</v>
      </c>
      <c r="AT22" s="61">
        <v>0</v>
      </c>
      <c r="AU22" s="61">
        <v>0</v>
      </c>
      <c r="AV22" s="61">
        <v>0</v>
      </c>
      <c r="AW22" s="61">
        <v>0</v>
      </c>
      <c r="AX22" s="61">
        <v>0</v>
      </c>
      <c r="AY22" s="61">
        <v>0</v>
      </c>
      <c r="AZ22" s="61">
        <v>0</v>
      </c>
      <c r="BA22" s="61">
        <v>0</v>
      </c>
      <c r="BB22" s="61">
        <v>0</v>
      </c>
      <c r="BC22" s="61">
        <v>0</v>
      </c>
      <c r="BD22" s="61">
        <v>0</v>
      </c>
      <c r="BE22" s="61">
        <v>0</v>
      </c>
      <c r="BF22" s="61">
        <v>0</v>
      </c>
      <c r="BG22" s="61">
        <v>0</v>
      </c>
      <c r="BH22" s="61">
        <v>0</v>
      </c>
      <c r="BI22" s="61">
        <v>0</v>
      </c>
      <c r="BJ22" s="61">
        <v>0</v>
      </c>
      <c r="BK22" s="61">
        <v>0</v>
      </c>
      <c r="BL22" s="61">
        <v>0</v>
      </c>
      <c r="BM22" s="61">
        <v>0</v>
      </c>
      <c r="BN22" s="61">
        <v>0</v>
      </c>
      <c r="BO22" s="61">
        <v>0</v>
      </c>
      <c r="BP22" s="61">
        <v>0</v>
      </c>
      <c r="BQ22" s="61">
        <v>0</v>
      </c>
      <c r="BR22" s="61">
        <v>0</v>
      </c>
      <c r="BS22" s="61">
        <v>0</v>
      </c>
      <c r="BT22" s="61">
        <v>0</v>
      </c>
      <c r="BU22" s="61">
        <v>0</v>
      </c>
      <c r="BV22" s="61">
        <v>0</v>
      </c>
      <c r="BW22" s="61">
        <v>0</v>
      </c>
      <c r="BX22" s="61">
        <v>0</v>
      </c>
      <c r="BY22" s="61">
        <v>0</v>
      </c>
      <c r="BZ22" s="61">
        <v>0</v>
      </c>
      <c r="CA22" s="61">
        <v>0</v>
      </c>
      <c r="CB22" s="61">
        <v>0</v>
      </c>
      <c r="CC22" s="61">
        <v>0</v>
      </c>
    </row>
    <row r="23" spans="1:81" x14ac:dyDescent="0.25">
      <c r="A23" t="s">
        <v>2242</v>
      </c>
      <c r="B23" s="61">
        <v>0</v>
      </c>
      <c r="C23" s="61">
        <v>0</v>
      </c>
      <c r="D23" s="61">
        <v>0</v>
      </c>
      <c r="E23" s="61">
        <v>0</v>
      </c>
      <c r="F23" s="61">
        <v>0</v>
      </c>
      <c r="G23" s="61">
        <v>0</v>
      </c>
      <c r="H23" s="61">
        <v>0</v>
      </c>
      <c r="I23" s="61">
        <v>0</v>
      </c>
      <c r="J23" s="61">
        <v>0</v>
      </c>
      <c r="K23" s="61">
        <v>0</v>
      </c>
      <c r="L23" s="61">
        <v>0</v>
      </c>
      <c r="M23" s="61">
        <v>0</v>
      </c>
      <c r="N23" s="61">
        <v>0</v>
      </c>
      <c r="O23" s="61">
        <v>0</v>
      </c>
      <c r="P23" s="61">
        <v>0</v>
      </c>
      <c r="Q23" s="61">
        <v>0</v>
      </c>
      <c r="R23" s="61">
        <v>0</v>
      </c>
      <c r="S23" s="61">
        <v>0</v>
      </c>
      <c r="T23" s="61">
        <v>0</v>
      </c>
      <c r="U23" s="61">
        <v>0</v>
      </c>
      <c r="V23" s="61">
        <v>0</v>
      </c>
      <c r="W23" s="61">
        <v>0</v>
      </c>
      <c r="X23" s="61">
        <v>0</v>
      </c>
      <c r="Y23" s="61">
        <v>0</v>
      </c>
      <c r="Z23" s="61">
        <v>0</v>
      </c>
      <c r="AA23" s="61">
        <v>0</v>
      </c>
      <c r="AB23" s="61">
        <v>0</v>
      </c>
      <c r="AC23" s="61">
        <v>0</v>
      </c>
      <c r="AD23" s="61">
        <v>0</v>
      </c>
      <c r="AE23" s="61">
        <v>0</v>
      </c>
      <c r="AF23" s="61">
        <v>0</v>
      </c>
      <c r="AG23" s="61">
        <v>0</v>
      </c>
      <c r="AH23" s="61">
        <v>0</v>
      </c>
      <c r="AI23" s="61">
        <v>0</v>
      </c>
      <c r="AJ23" s="61">
        <v>0</v>
      </c>
      <c r="AK23" s="61">
        <v>0</v>
      </c>
      <c r="AL23" s="61">
        <v>0</v>
      </c>
      <c r="AM23" s="61">
        <v>0</v>
      </c>
      <c r="AN23" s="61">
        <v>0</v>
      </c>
      <c r="AO23" s="61">
        <v>0</v>
      </c>
      <c r="AP23" s="61">
        <v>0</v>
      </c>
      <c r="AQ23" s="61">
        <v>0</v>
      </c>
      <c r="AR23" s="61">
        <v>0</v>
      </c>
      <c r="AS23" s="61">
        <v>0</v>
      </c>
      <c r="AT23" s="61">
        <v>0</v>
      </c>
      <c r="AU23" s="61">
        <v>0</v>
      </c>
      <c r="AV23" s="61">
        <v>0</v>
      </c>
      <c r="AW23" s="61">
        <v>0</v>
      </c>
      <c r="AX23" s="61">
        <v>0</v>
      </c>
      <c r="AY23" s="61">
        <v>0</v>
      </c>
      <c r="AZ23" s="61">
        <v>0</v>
      </c>
      <c r="BA23" s="61">
        <v>0</v>
      </c>
      <c r="BB23" s="61">
        <v>0</v>
      </c>
      <c r="BC23" s="61">
        <v>0</v>
      </c>
      <c r="BD23" s="61">
        <v>0</v>
      </c>
      <c r="BE23" s="61">
        <v>0</v>
      </c>
      <c r="BF23" s="61">
        <v>0</v>
      </c>
      <c r="BG23" s="61">
        <v>0</v>
      </c>
      <c r="BH23" s="61">
        <v>0</v>
      </c>
      <c r="BI23" s="61">
        <v>0</v>
      </c>
      <c r="BJ23" s="61">
        <v>0</v>
      </c>
      <c r="BK23" s="61">
        <v>0</v>
      </c>
      <c r="BL23" s="61">
        <v>0</v>
      </c>
      <c r="BM23" s="61">
        <v>0</v>
      </c>
      <c r="BN23" s="61">
        <v>0</v>
      </c>
      <c r="BO23" s="61">
        <v>0</v>
      </c>
      <c r="BP23" s="61">
        <v>0</v>
      </c>
      <c r="BQ23" s="61">
        <v>0</v>
      </c>
      <c r="BR23" s="61">
        <v>0</v>
      </c>
      <c r="BS23" s="61">
        <v>0</v>
      </c>
      <c r="BT23" s="61">
        <v>0</v>
      </c>
      <c r="BU23" s="61">
        <v>0</v>
      </c>
      <c r="BV23" s="61">
        <v>0</v>
      </c>
      <c r="BW23" s="61">
        <v>0</v>
      </c>
      <c r="BX23" s="61">
        <v>0</v>
      </c>
      <c r="BY23" s="61">
        <v>0</v>
      </c>
      <c r="BZ23" s="61">
        <v>0</v>
      </c>
      <c r="CA23" s="61">
        <v>0</v>
      </c>
      <c r="CB23" s="61">
        <v>0</v>
      </c>
      <c r="CC23" s="61">
        <v>0</v>
      </c>
    </row>
    <row r="24" spans="1:81" x14ac:dyDescent="0.25">
      <c r="A24" t="s">
        <v>2243</v>
      </c>
      <c r="B24" s="61">
        <v>0</v>
      </c>
      <c r="C24" s="61">
        <v>0</v>
      </c>
      <c r="D24" s="61">
        <v>0</v>
      </c>
      <c r="E24" s="61">
        <v>0</v>
      </c>
      <c r="F24" s="61">
        <v>0</v>
      </c>
      <c r="G24" s="61">
        <v>0</v>
      </c>
      <c r="H24" s="61">
        <v>0</v>
      </c>
      <c r="I24" s="61">
        <v>0</v>
      </c>
      <c r="J24" s="61">
        <v>0</v>
      </c>
      <c r="K24" s="61">
        <v>0</v>
      </c>
      <c r="L24" s="61">
        <v>0</v>
      </c>
      <c r="M24" s="61">
        <v>0</v>
      </c>
      <c r="N24" s="61">
        <v>0</v>
      </c>
      <c r="O24" s="61">
        <v>0</v>
      </c>
      <c r="P24" s="61">
        <v>0</v>
      </c>
      <c r="Q24" s="61">
        <v>0</v>
      </c>
      <c r="R24" s="61">
        <v>0</v>
      </c>
      <c r="S24" s="61">
        <v>0</v>
      </c>
      <c r="T24" s="61">
        <v>0</v>
      </c>
      <c r="U24" s="61">
        <v>0</v>
      </c>
      <c r="V24" s="61">
        <v>0</v>
      </c>
      <c r="W24" s="61">
        <v>0</v>
      </c>
      <c r="X24" s="61">
        <v>0</v>
      </c>
      <c r="Y24" s="61">
        <v>0</v>
      </c>
      <c r="Z24" s="61">
        <v>0</v>
      </c>
      <c r="AA24" s="61">
        <v>0</v>
      </c>
      <c r="AB24" s="61">
        <v>0</v>
      </c>
      <c r="AC24" s="61">
        <v>0</v>
      </c>
      <c r="AD24" s="61">
        <v>0</v>
      </c>
      <c r="AE24" s="61">
        <v>0</v>
      </c>
      <c r="AF24" s="61">
        <v>0</v>
      </c>
      <c r="AG24" s="61">
        <v>0</v>
      </c>
      <c r="AH24" s="61">
        <v>0</v>
      </c>
      <c r="AI24" s="61">
        <v>0</v>
      </c>
      <c r="AJ24" s="61">
        <v>0</v>
      </c>
      <c r="AK24" s="61">
        <v>0</v>
      </c>
      <c r="AL24" s="61">
        <v>0</v>
      </c>
      <c r="AM24" s="61">
        <v>0</v>
      </c>
      <c r="AN24" s="61">
        <v>0</v>
      </c>
      <c r="AO24" s="61">
        <v>0</v>
      </c>
      <c r="AP24" s="61">
        <v>0</v>
      </c>
      <c r="AQ24" s="61">
        <v>0</v>
      </c>
      <c r="AR24" s="61">
        <v>0</v>
      </c>
      <c r="AS24" s="61">
        <v>0</v>
      </c>
      <c r="AT24" s="61">
        <v>0</v>
      </c>
      <c r="AU24" s="61">
        <v>0</v>
      </c>
      <c r="AV24" s="61">
        <v>0</v>
      </c>
      <c r="AW24" s="61">
        <v>0</v>
      </c>
      <c r="AX24" s="61">
        <v>0</v>
      </c>
      <c r="AY24" s="61">
        <v>0</v>
      </c>
      <c r="AZ24" s="61">
        <v>0</v>
      </c>
      <c r="BA24" s="61">
        <v>0</v>
      </c>
      <c r="BB24" s="61">
        <v>0</v>
      </c>
      <c r="BC24" s="61">
        <v>0</v>
      </c>
      <c r="BD24" s="61">
        <v>0</v>
      </c>
      <c r="BE24" s="61">
        <v>0</v>
      </c>
      <c r="BF24" s="61">
        <v>0</v>
      </c>
      <c r="BG24" s="61">
        <v>0</v>
      </c>
      <c r="BH24" s="61">
        <v>0</v>
      </c>
      <c r="BI24" s="61">
        <v>0</v>
      </c>
      <c r="BJ24" s="61">
        <v>0</v>
      </c>
      <c r="BK24" s="61">
        <v>0</v>
      </c>
      <c r="BL24" s="61">
        <v>0</v>
      </c>
      <c r="BM24" s="61">
        <v>0</v>
      </c>
      <c r="BN24" s="61">
        <v>0</v>
      </c>
      <c r="BO24" s="61">
        <v>0</v>
      </c>
      <c r="BP24" s="61">
        <v>0</v>
      </c>
      <c r="BQ24" s="61">
        <v>0</v>
      </c>
      <c r="BR24" s="61">
        <v>0</v>
      </c>
      <c r="BS24" s="61">
        <v>0</v>
      </c>
      <c r="BT24" s="61">
        <v>0</v>
      </c>
      <c r="BU24" s="61">
        <v>0</v>
      </c>
      <c r="BV24" s="61">
        <v>0</v>
      </c>
      <c r="BW24" s="61">
        <v>0</v>
      </c>
      <c r="BX24" s="61">
        <v>0</v>
      </c>
      <c r="BY24" s="61">
        <v>0</v>
      </c>
      <c r="BZ24" s="61">
        <v>0</v>
      </c>
      <c r="CA24" s="61">
        <v>0</v>
      </c>
      <c r="CB24" s="61">
        <v>0</v>
      </c>
      <c r="CC24" s="61">
        <v>0</v>
      </c>
    </row>
    <row r="25" spans="1:81" x14ac:dyDescent="0.25">
      <c r="A25" t="s">
        <v>2244</v>
      </c>
      <c r="B25" s="61">
        <v>0</v>
      </c>
      <c r="C25" s="61">
        <v>0</v>
      </c>
      <c r="D25" s="61">
        <v>0</v>
      </c>
      <c r="E25" s="61">
        <v>0</v>
      </c>
      <c r="F25" s="61">
        <v>0</v>
      </c>
      <c r="G25" s="61">
        <v>0</v>
      </c>
      <c r="H25" s="61">
        <v>0</v>
      </c>
      <c r="I25" s="61">
        <v>0</v>
      </c>
      <c r="J25" s="61">
        <v>0</v>
      </c>
      <c r="K25" s="61">
        <v>0</v>
      </c>
      <c r="L25" s="61">
        <v>0</v>
      </c>
      <c r="M25" s="61">
        <v>0</v>
      </c>
      <c r="N25" s="61">
        <v>0</v>
      </c>
      <c r="O25" s="61">
        <v>0</v>
      </c>
      <c r="P25" s="61">
        <v>0</v>
      </c>
      <c r="Q25" s="61">
        <v>0</v>
      </c>
      <c r="R25" s="61">
        <v>0</v>
      </c>
      <c r="S25" s="61">
        <v>0</v>
      </c>
      <c r="T25" s="61">
        <v>0</v>
      </c>
      <c r="U25" s="61">
        <v>0</v>
      </c>
      <c r="V25" s="61">
        <v>0</v>
      </c>
      <c r="W25" s="61">
        <v>0</v>
      </c>
      <c r="X25" s="61">
        <v>0</v>
      </c>
      <c r="Y25" s="61">
        <v>0</v>
      </c>
      <c r="Z25" s="61">
        <v>0</v>
      </c>
      <c r="AA25" s="61">
        <v>0</v>
      </c>
      <c r="AB25" s="61">
        <v>0</v>
      </c>
      <c r="AC25" s="61">
        <v>0</v>
      </c>
      <c r="AD25" s="61">
        <v>0</v>
      </c>
      <c r="AE25" s="61">
        <v>0</v>
      </c>
      <c r="AF25" s="61">
        <v>0</v>
      </c>
      <c r="AG25" s="61">
        <v>0</v>
      </c>
      <c r="AH25" s="61">
        <v>0</v>
      </c>
      <c r="AI25" s="61">
        <v>0</v>
      </c>
      <c r="AJ25" s="61">
        <v>0</v>
      </c>
      <c r="AK25" s="61">
        <v>0</v>
      </c>
      <c r="AL25" s="61">
        <v>0</v>
      </c>
      <c r="AM25" s="61">
        <v>0</v>
      </c>
      <c r="AN25" s="61">
        <v>0</v>
      </c>
      <c r="AO25" s="61">
        <v>0</v>
      </c>
      <c r="AP25" s="61">
        <v>0</v>
      </c>
      <c r="AQ25" s="61">
        <v>0</v>
      </c>
      <c r="AR25" s="61">
        <v>0</v>
      </c>
      <c r="AS25" s="61">
        <v>0</v>
      </c>
      <c r="AT25" s="61">
        <v>0</v>
      </c>
      <c r="AU25" s="61">
        <v>0</v>
      </c>
      <c r="AV25" s="61">
        <v>0</v>
      </c>
      <c r="AW25" s="61">
        <v>0</v>
      </c>
      <c r="AX25" s="61">
        <v>0</v>
      </c>
      <c r="AY25" s="61">
        <v>0</v>
      </c>
      <c r="AZ25" s="61">
        <v>0</v>
      </c>
      <c r="BA25" s="61">
        <v>0</v>
      </c>
      <c r="BB25" s="61">
        <v>0</v>
      </c>
      <c r="BC25" s="61">
        <v>0</v>
      </c>
      <c r="BD25" s="61">
        <v>0</v>
      </c>
      <c r="BE25" s="61">
        <v>0</v>
      </c>
      <c r="BF25" s="61">
        <v>0</v>
      </c>
      <c r="BG25" s="61">
        <v>0</v>
      </c>
      <c r="BH25" s="61">
        <v>0</v>
      </c>
      <c r="BI25" s="61">
        <v>0</v>
      </c>
      <c r="BJ25" s="61">
        <v>0</v>
      </c>
      <c r="BK25" s="61">
        <v>0</v>
      </c>
      <c r="BL25" s="61">
        <v>0</v>
      </c>
      <c r="BM25" s="61">
        <v>0</v>
      </c>
      <c r="BN25" s="61">
        <v>0</v>
      </c>
      <c r="BO25" s="61">
        <v>0</v>
      </c>
      <c r="BP25" s="61">
        <v>0</v>
      </c>
      <c r="BQ25" s="61">
        <v>0</v>
      </c>
      <c r="BR25" s="61">
        <v>0</v>
      </c>
      <c r="BS25" s="61">
        <v>0</v>
      </c>
      <c r="BT25" s="61">
        <v>0</v>
      </c>
      <c r="BU25" s="61">
        <v>0</v>
      </c>
      <c r="BV25" s="61">
        <v>0</v>
      </c>
      <c r="BW25" s="61">
        <v>0</v>
      </c>
      <c r="BX25" s="61">
        <v>0</v>
      </c>
      <c r="BY25" s="61">
        <v>0</v>
      </c>
      <c r="BZ25" s="61">
        <v>0</v>
      </c>
      <c r="CA25" s="61">
        <v>0</v>
      </c>
      <c r="CB25" s="61">
        <v>0</v>
      </c>
      <c r="CC25" s="61">
        <v>0</v>
      </c>
    </row>
    <row r="26" spans="1:81" x14ac:dyDescent="0.25">
      <c r="A26" t="s">
        <v>2245</v>
      </c>
      <c r="B26" s="61">
        <v>0</v>
      </c>
      <c r="C26" s="61">
        <v>0</v>
      </c>
      <c r="D26" s="61">
        <v>0</v>
      </c>
      <c r="E26" s="61">
        <v>0</v>
      </c>
      <c r="F26" s="61">
        <v>0</v>
      </c>
      <c r="G26" s="61">
        <v>0</v>
      </c>
      <c r="H26" s="61">
        <v>0</v>
      </c>
      <c r="I26" s="61">
        <v>0</v>
      </c>
      <c r="J26" s="61">
        <v>0</v>
      </c>
      <c r="K26" s="61">
        <v>0</v>
      </c>
      <c r="L26" s="61">
        <v>0</v>
      </c>
      <c r="M26" s="61">
        <v>0</v>
      </c>
      <c r="N26" s="61">
        <v>0</v>
      </c>
      <c r="O26" s="61">
        <v>0</v>
      </c>
      <c r="P26" s="61">
        <v>0</v>
      </c>
      <c r="Q26" s="61">
        <v>0</v>
      </c>
      <c r="R26" s="61">
        <v>0</v>
      </c>
      <c r="S26" s="61">
        <v>0</v>
      </c>
      <c r="T26" s="61">
        <v>0</v>
      </c>
      <c r="U26" s="61">
        <v>0</v>
      </c>
      <c r="V26" s="61">
        <v>0</v>
      </c>
      <c r="W26" s="61">
        <v>0</v>
      </c>
      <c r="X26" s="61">
        <v>0</v>
      </c>
      <c r="Y26" s="61">
        <v>0</v>
      </c>
      <c r="Z26" s="61">
        <v>0</v>
      </c>
      <c r="AA26" s="61">
        <v>0</v>
      </c>
      <c r="AB26" s="61">
        <v>0</v>
      </c>
      <c r="AC26" s="61">
        <v>0</v>
      </c>
      <c r="AD26" s="61">
        <v>0</v>
      </c>
      <c r="AE26" s="61">
        <v>0</v>
      </c>
      <c r="AF26" s="61">
        <v>0</v>
      </c>
      <c r="AG26" s="61">
        <v>0</v>
      </c>
      <c r="AH26" s="61">
        <v>0</v>
      </c>
      <c r="AI26" s="61">
        <v>0</v>
      </c>
      <c r="AJ26" s="61">
        <v>0</v>
      </c>
      <c r="AK26" s="61">
        <v>0</v>
      </c>
      <c r="AL26" s="61">
        <v>0</v>
      </c>
      <c r="AM26" s="61">
        <v>0</v>
      </c>
      <c r="AN26" s="61">
        <v>0</v>
      </c>
      <c r="AO26" s="61">
        <v>0</v>
      </c>
      <c r="AP26" s="61">
        <v>0</v>
      </c>
      <c r="AQ26" s="61">
        <v>0</v>
      </c>
      <c r="AR26" s="61">
        <v>0</v>
      </c>
      <c r="AS26" s="61">
        <v>0</v>
      </c>
      <c r="AT26" s="61">
        <v>0</v>
      </c>
      <c r="AU26" s="61">
        <v>0</v>
      </c>
      <c r="AV26" s="61">
        <v>0</v>
      </c>
      <c r="AW26" s="61">
        <v>0</v>
      </c>
      <c r="AX26" s="61">
        <v>0</v>
      </c>
      <c r="AY26" s="61">
        <v>0</v>
      </c>
      <c r="AZ26" s="61">
        <v>0</v>
      </c>
      <c r="BA26" s="61">
        <v>0</v>
      </c>
      <c r="BB26" s="61">
        <v>0</v>
      </c>
      <c r="BC26" s="61">
        <v>0</v>
      </c>
      <c r="BD26" s="61">
        <v>0</v>
      </c>
      <c r="BE26" s="61">
        <v>0</v>
      </c>
      <c r="BF26" s="61">
        <v>0</v>
      </c>
      <c r="BG26" s="61">
        <v>0</v>
      </c>
      <c r="BH26" s="61">
        <v>0</v>
      </c>
      <c r="BI26" s="61">
        <v>0</v>
      </c>
      <c r="BJ26" s="61">
        <v>0</v>
      </c>
      <c r="BK26" s="61">
        <v>0</v>
      </c>
      <c r="BL26" s="61">
        <v>0</v>
      </c>
      <c r="BM26" s="61">
        <v>0</v>
      </c>
      <c r="BN26" s="61">
        <v>0</v>
      </c>
      <c r="BO26" s="61">
        <v>0</v>
      </c>
      <c r="BP26" s="61">
        <v>0</v>
      </c>
      <c r="BQ26" s="61">
        <v>0</v>
      </c>
      <c r="BR26" s="61">
        <v>0</v>
      </c>
      <c r="BS26" s="61">
        <v>0</v>
      </c>
      <c r="BT26" s="61">
        <v>0</v>
      </c>
      <c r="BU26" s="61">
        <v>0</v>
      </c>
      <c r="BV26" s="61">
        <v>0</v>
      </c>
      <c r="BW26" s="61">
        <v>0</v>
      </c>
      <c r="BX26" s="61">
        <v>0</v>
      </c>
      <c r="BY26" s="61">
        <v>0</v>
      </c>
      <c r="BZ26" s="61">
        <v>0</v>
      </c>
      <c r="CA26" s="61">
        <v>0</v>
      </c>
      <c r="CB26" s="61">
        <v>0</v>
      </c>
      <c r="CC26" s="61">
        <v>0</v>
      </c>
    </row>
    <row r="27" spans="1:81" x14ac:dyDescent="0.25">
      <c r="A27" t="s">
        <v>2246</v>
      </c>
      <c r="B27" s="61">
        <v>0</v>
      </c>
      <c r="C27" s="61">
        <v>0</v>
      </c>
      <c r="D27" s="61">
        <v>0</v>
      </c>
      <c r="E27" s="61">
        <v>0</v>
      </c>
      <c r="F27" s="61">
        <v>0</v>
      </c>
      <c r="G27" s="61">
        <v>0</v>
      </c>
      <c r="H27" s="61">
        <v>0</v>
      </c>
      <c r="I27" s="61">
        <v>0</v>
      </c>
      <c r="J27" s="61">
        <v>0</v>
      </c>
      <c r="K27" s="61">
        <v>0</v>
      </c>
      <c r="L27" s="61">
        <v>0</v>
      </c>
      <c r="M27" s="61">
        <v>0</v>
      </c>
      <c r="N27" s="61">
        <v>0</v>
      </c>
      <c r="O27" s="61">
        <v>0</v>
      </c>
      <c r="P27" s="61">
        <v>0</v>
      </c>
      <c r="Q27" s="61">
        <v>0</v>
      </c>
      <c r="R27" s="61">
        <v>0</v>
      </c>
      <c r="S27" s="61">
        <v>0</v>
      </c>
      <c r="T27" s="61">
        <v>0</v>
      </c>
      <c r="U27" s="61">
        <v>0</v>
      </c>
      <c r="V27" s="61">
        <v>0</v>
      </c>
      <c r="W27" s="61">
        <v>0</v>
      </c>
      <c r="X27" s="61">
        <v>0</v>
      </c>
      <c r="Y27" s="61">
        <v>0</v>
      </c>
      <c r="Z27" s="61">
        <v>0</v>
      </c>
      <c r="AA27" s="61">
        <v>0</v>
      </c>
      <c r="AB27" s="61">
        <v>0</v>
      </c>
      <c r="AC27" s="61">
        <v>0</v>
      </c>
      <c r="AD27" s="61">
        <v>0</v>
      </c>
      <c r="AE27" s="61">
        <v>0</v>
      </c>
      <c r="AF27" s="61">
        <v>0</v>
      </c>
      <c r="AG27" s="61">
        <v>0</v>
      </c>
      <c r="AH27" s="61">
        <v>0</v>
      </c>
      <c r="AI27" s="61">
        <v>0</v>
      </c>
      <c r="AJ27" s="61">
        <v>0</v>
      </c>
      <c r="AK27" s="61">
        <v>0</v>
      </c>
      <c r="AL27" s="61">
        <v>0</v>
      </c>
      <c r="AM27" s="61">
        <v>0</v>
      </c>
      <c r="AN27" s="61">
        <v>0</v>
      </c>
      <c r="AO27" s="61">
        <v>0</v>
      </c>
      <c r="AP27" s="61">
        <v>0</v>
      </c>
      <c r="AQ27" s="61">
        <v>0</v>
      </c>
      <c r="AR27" s="61">
        <v>0</v>
      </c>
      <c r="AS27" s="61">
        <v>0</v>
      </c>
      <c r="AT27" s="61">
        <v>0</v>
      </c>
      <c r="AU27" s="61">
        <v>0</v>
      </c>
      <c r="AV27" s="61">
        <v>0</v>
      </c>
      <c r="AW27" s="61">
        <v>0</v>
      </c>
      <c r="AX27" s="61">
        <v>0</v>
      </c>
      <c r="AY27" s="61">
        <v>0</v>
      </c>
      <c r="AZ27" s="61">
        <v>0</v>
      </c>
      <c r="BA27" s="61">
        <v>0</v>
      </c>
      <c r="BB27" s="61">
        <v>0</v>
      </c>
      <c r="BC27" s="61">
        <v>0</v>
      </c>
      <c r="BD27" s="61">
        <v>0</v>
      </c>
      <c r="BE27" s="61">
        <v>0</v>
      </c>
      <c r="BF27" s="61">
        <v>0</v>
      </c>
      <c r="BG27" s="61">
        <v>0</v>
      </c>
      <c r="BH27" s="61">
        <v>0</v>
      </c>
      <c r="BI27" s="61">
        <v>0</v>
      </c>
      <c r="BJ27" s="61">
        <v>0</v>
      </c>
      <c r="BK27" s="61">
        <v>0</v>
      </c>
      <c r="BL27" s="61">
        <v>0</v>
      </c>
      <c r="BM27" s="61">
        <v>0</v>
      </c>
      <c r="BN27" s="61">
        <v>0</v>
      </c>
      <c r="BO27" s="61">
        <v>0</v>
      </c>
      <c r="BP27" s="61">
        <v>0</v>
      </c>
      <c r="BQ27" s="61">
        <v>0</v>
      </c>
      <c r="BR27" s="61">
        <v>0</v>
      </c>
      <c r="BS27" s="61">
        <v>0</v>
      </c>
      <c r="BT27" s="61">
        <v>0</v>
      </c>
      <c r="BU27" s="61">
        <v>0</v>
      </c>
      <c r="BV27" s="61">
        <v>0</v>
      </c>
      <c r="BW27" s="61">
        <v>0</v>
      </c>
      <c r="BX27" s="61">
        <v>0</v>
      </c>
      <c r="BY27" s="61">
        <v>0</v>
      </c>
      <c r="BZ27" s="61">
        <v>0</v>
      </c>
      <c r="CA27" s="61">
        <v>0</v>
      </c>
      <c r="CB27" s="61">
        <v>0</v>
      </c>
      <c r="CC27" s="61">
        <v>0</v>
      </c>
    </row>
    <row r="28" spans="1:81" x14ac:dyDescent="0.25">
      <c r="A28" t="s">
        <v>2247</v>
      </c>
      <c r="B28" s="61">
        <v>0</v>
      </c>
      <c r="C28" s="61">
        <v>0</v>
      </c>
      <c r="D28" s="61">
        <v>0</v>
      </c>
      <c r="E28" s="61">
        <v>0</v>
      </c>
      <c r="F28" s="61">
        <v>0</v>
      </c>
      <c r="G28" s="61">
        <v>0</v>
      </c>
      <c r="H28" s="61">
        <v>0</v>
      </c>
      <c r="I28" s="61">
        <v>0</v>
      </c>
      <c r="J28" s="61">
        <v>0</v>
      </c>
      <c r="K28" s="61">
        <v>0</v>
      </c>
      <c r="L28" s="61">
        <v>0</v>
      </c>
      <c r="M28" s="61">
        <v>0</v>
      </c>
      <c r="N28" s="61">
        <v>0</v>
      </c>
      <c r="O28" s="61">
        <v>0</v>
      </c>
      <c r="P28" s="61">
        <v>0</v>
      </c>
      <c r="Q28" s="61">
        <v>0</v>
      </c>
      <c r="R28" s="61">
        <v>0</v>
      </c>
      <c r="S28" s="61">
        <v>0</v>
      </c>
      <c r="T28" s="61">
        <v>0</v>
      </c>
      <c r="U28" s="61">
        <v>0</v>
      </c>
      <c r="V28" s="61">
        <v>0</v>
      </c>
      <c r="W28" s="61">
        <v>0</v>
      </c>
      <c r="X28" s="61">
        <v>0</v>
      </c>
      <c r="Y28" s="61">
        <v>0</v>
      </c>
      <c r="Z28" s="61">
        <v>0</v>
      </c>
      <c r="AA28" s="61">
        <v>0</v>
      </c>
      <c r="AB28" s="61">
        <v>0</v>
      </c>
      <c r="AC28" s="61">
        <v>0</v>
      </c>
      <c r="AD28" s="61">
        <v>0</v>
      </c>
      <c r="AE28" s="61">
        <v>0</v>
      </c>
      <c r="AF28" s="61">
        <v>0</v>
      </c>
      <c r="AG28" s="61">
        <v>0</v>
      </c>
      <c r="AH28" s="61">
        <v>0</v>
      </c>
      <c r="AI28" s="61">
        <v>0</v>
      </c>
      <c r="AJ28" s="61">
        <v>0</v>
      </c>
      <c r="AK28" s="61">
        <v>0</v>
      </c>
      <c r="AL28" s="61">
        <v>0</v>
      </c>
      <c r="AM28" s="61">
        <v>0</v>
      </c>
      <c r="AN28" s="61">
        <v>0</v>
      </c>
      <c r="AO28" s="61">
        <v>0</v>
      </c>
      <c r="AP28" s="61">
        <v>0</v>
      </c>
      <c r="AQ28" s="61">
        <v>0</v>
      </c>
      <c r="AR28" s="61">
        <v>0</v>
      </c>
      <c r="AS28" s="61">
        <v>0</v>
      </c>
      <c r="AT28" s="61">
        <v>0</v>
      </c>
      <c r="AU28" s="61">
        <v>0</v>
      </c>
      <c r="AV28" s="61">
        <v>0</v>
      </c>
      <c r="AW28" s="61">
        <v>0</v>
      </c>
      <c r="AX28" s="61">
        <v>0</v>
      </c>
      <c r="AY28" s="61">
        <v>0</v>
      </c>
      <c r="AZ28" s="61">
        <v>0</v>
      </c>
      <c r="BA28" s="61">
        <v>0</v>
      </c>
      <c r="BB28" s="61">
        <v>0</v>
      </c>
      <c r="BC28" s="61">
        <v>0</v>
      </c>
      <c r="BD28" s="61">
        <v>0</v>
      </c>
      <c r="BE28" s="61">
        <v>0</v>
      </c>
      <c r="BF28" s="61">
        <v>0</v>
      </c>
      <c r="BG28" s="61">
        <v>0</v>
      </c>
      <c r="BH28" s="61">
        <v>0</v>
      </c>
      <c r="BI28" s="61">
        <v>0</v>
      </c>
      <c r="BJ28" s="61">
        <v>0</v>
      </c>
      <c r="BK28" s="61">
        <v>0</v>
      </c>
      <c r="BL28" s="61">
        <v>0</v>
      </c>
      <c r="BM28" s="61">
        <v>0</v>
      </c>
      <c r="BN28" s="61">
        <v>0</v>
      </c>
      <c r="BO28" s="61">
        <v>0</v>
      </c>
      <c r="BP28" s="61">
        <v>0</v>
      </c>
      <c r="BQ28" s="61">
        <v>0</v>
      </c>
      <c r="BR28" s="61">
        <v>0</v>
      </c>
      <c r="BS28" s="61">
        <v>0</v>
      </c>
      <c r="BT28" s="61">
        <v>0</v>
      </c>
      <c r="BU28" s="61">
        <v>0</v>
      </c>
      <c r="BV28" s="61">
        <v>0</v>
      </c>
      <c r="BW28" s="61">
        <v>0</v>
      </c>
      <c r="BX28" s="61">
        <v>0</v>
      </c>
      <c r="BY28" s="61">
        <v>0</v>
      </c>
      <c r="BZ28" s="61">
        <v>0</v>
      </c>
      <c r="CA28" s="61">
        <v>0</v>
      </c>
      <c r="CB28" s="61">
        <v>0</v>
      </c>
      <c r="CC28" s="61">
        <v>0</v>
      </c>
    </row>
    <row r="29" spans="1:81" x14ac:dyDescent="0.25">
      <c r="A29" t="s">
        <v>2248</v>
      </c>
      <c r="B29" s="61">
        <v>0</v>
      </c>
      <c r="C29" s="61">
        <v>0</v>
      </c>
      <c r="D29" s="61">
        <v>0</v>
      </c>
      <c r="E29" s="61">
        <v>0</v>
      </c>
      <c r="F29" s="61">
        <v>0</v>
      </c>
      <c r="G29" s="61">
        <v>0</v>
      </c>
      <c r="H29" s="61">
        <v>0</v>
      </c>
      <c r="I29" s="61">
        <v>0</v>
      </c>
      <c r="J29" s="61">
        <v>0</v>
      </c>
      <c r="K29" s="61">
        <v>0</v>
      </c>
      <c r="L29" s="61">
        <v>0</v>
      </c>
      <c r="M29" s="61">
        <v>0</v>
      </c>
      <c r="N29" s="61">
        <v>0</v>
      </c>
      <c r="O29" s="61">
        <v>0</v>
      </c>
      <c r="P29" s="61">
        <v>0</v>
      </c>
      <c r="Q29" s="61">
        <v>0</v>
      </c>
      <c r="R29" s="61">
        <v>0</v>
      </c>
      <c r="S29" s="61">
        <v>0</v>
      </c>
      <c r="T29" s="61">
        <v>0</v>
      </c>
      <c r="U29" s="61">
        <v>0</v>
      </c>
      <c r="V29" s="61">
        <v>0</v>
      </c>
      <c r="W29" s="61">
        <v>0</v>
      </c>
      <c r="X29" s="61">
        <v>0</v>
      </c>
      <c r="Y29" s="61">
        <v>0</v>
      </c>
      <c r="Z29" s="61">
        <v>0</v>
      </c>
      <c r="AA29" s="61">
        <v>0</v>
      </c>
      <c r="AB29" s="61">
        <v>0</v>
      </c>
      <c r="AC29" s="61">
        <v>0</v>
      </c>
      <c r="AD29" s="61">
        <v>0</v>
      </c>
      <c r="AE29" s="61">
        <v>0</v>
      </c>
      <c r="AF29" s="61">
        <v>0</v>
      </c>
      <c r="AG29" s="61">
        <v>0</v>
      </c>
      <c r="AH29" s="61">
        <v>0</v>
      </c>
      <c r="AI29" s="61">
        <v>0</v>
      </c>
      <c r="AJ29" s="61">
        <v>0</v>
      </c>
      <c r="AK29" s="61">
        <v>0</v>
      </c>
      <c r="AL29" s="61">
        <v>0</v>
      </c>
      <c r="AM29" s="61">
        <v>0</v>
      </c>
      <c r="AN29" s="61">
        <v>0</v>
      </c>
      <c r="AO29" s="61">
        <v>0</v>
      </c>
      <c r="AP29" s="61">
        <v>0</v>
      </c>
      <c r="AQ29" s="61">
        <v>0</v>
      </c>
      <c r="AR29" s="61">
        <v>0</v>
      </c>
      <c r="AS29" s="61">
        <v>0</v>
      </c>
      <c r="AT29" s="61">
        <v>0</v>
      </c>
      <c r="AU29" s="61">
        <v>0</v>
      </c>
      <c r="AV29" s="61">
        <v>0</v>
      </c>
      <c r="AW29" s="61">
        <v>0</v>
      </c>
      <c r="AX29" s="61">
        <v>0</v>
      </c>
      <c r="AY29" s="61">
        <v>0</v>
      </c>
      <c r="AZ29" s="61">
        <v>0</v>
      </c>
      <c r="BA29" s="61">
        <v>0</v>
      </c>
      <c r="BB29" s="61">
        <v>0</v>
      </c>
      <c r="BC29" s="61">
        <v>0</v>
      </c>
      <c r="BD29" s="61">
        <v>0</v>
      </c>
      <c r="BE29" s="61">
        <v>0</v>
      </c>
      <c r="BF29" s="61">
        <v>0</v>
      </c>
      <c r="BG29" s="61">
        <v>0</v>
      </c>
      <c r="BH29" s="61">
        <v>0</v>
      </c>
      <c r="BI29" s="61">
        <v>0</v>
      </c>
      <c r="BJ29" s="61">
        <v>0</v>
      </c>
      <c r="BK29" s="61">
        <v>0</v>
      </c>
      <c r="BL29" s="61">
        <v>0</v>
      </c>
      <c r="BM29" s="61">
        <v>0</v>
      </c>
      <c r="BN29" s="61">
        <v>0</v>
      </c>
      <c r="BO29" s="61">
        <v>0</v>
      </c>
      <c r="BP29" s="61">
        <v>0</v>
      </c>
      <c r="BQ29" s="61">
        <v>0</v>
      </c>
      <c r="BR29" s="61">
        <v>0</v>
      </c>
      <c r="BS29" s="61">
        <v>0</v>
      </c>
      <c r="BT29" s="61">
        <v>0</v>
      </c>
      <c r="BU29" s="61">
        <v>0</v>
      </c>
      <c r="BV29" s="61">
        <v>0</v>
      </c>
      <c r="BW29" s="61">
        <v>0</v>
      </c>
      <c r="BX29" s="61">
        <v>0</v>
      </c>
      <c r="BY29" s="61">
        <v>0</v>
      </c>
      <c r="BZ29" s="61">
        <v>0</v>
      </c>
      <c r="CA29" s="61">
        <v>0</v>
      </c>
      <c r="CB29" s="61">
        <v>0</v>
      </c>
      <c r="CC29" s="61">
        <v>0</v>
      </c>
    </row>
    <row r="30" spans="1:81" x14ac:dyDescent="0.25">
      <c r="A30" t="s">
        <v>2249</v>
      </c>
      <c r="B30" s="61">
        <v>0</v>
      </c>
      <c r="C30" s="61">
        <v>0</v>
      </c>
      <c r="D30" s="61">
        <v>0</v>
      </c>
      <c r="E30" s="61">
        <v>0</v>
      </c>
      <c r="F30" s="61">
        <v>0</v>
      </c>
      <c r="G30" s="61">
        <v>0</v>
      </c>
      <c r="H30" s="61">
        <v>0</v>
      </c>
      <c r="I30" s="61">
        <v>0</v>
      </c>
      <c r="J30" s="61">
        <v>0</v>
      </c>
      <c r="K30" s="61">
        <v>0</v>
      </c>
      <c r="L30" s="61">
        <v>0</v>
      </c>
      <c r="M30" s="61">
        <v>0</v>
      </c>
      <c r="N30" s="61">
        <v>0</v>
      </c>
      <c r="O30" s="61">
        <v>0</v>
      </c>
      <c r="P30" s="61">
        <v>0</v>
      </c>
      <c r="Q30" s="61">
        <v>0</v>
      </c>
      <c r="R30" s="61">
        <v>0</v>
      </c>
      <c r="S30" s="61">
        <v>0</v>
      </c>
      <c r="T30" s="61">
        <v>0</v>
      </c>
      <c r="U30" s="61">
        <v>0</v>
      </c>
      <c r="V30" s="61">
        <v>0</v>
      </c>
      <c r="W30" s="61">
        <v>0</v>
      </c>
      <c r="X30" s="61">
        <v>0</v>
      </c>
      <c r="Y30" s="61">
        <v>0</v>
      </c>
      <c r="Z30" s="61">
        <v>0</v>
      </c>
      <c r="AA30" s="61">
        <v>0</v>
      </c>
      <c r="AB30" s="61">
        <v>0</v>
      </c>
      <c r="AC30" s="61">
        <v>0</v>
      </c>
      <c r="AD30" s="61">
        <v>0</v>
      </c>
      <c r="AE30" s="61">
        <v>0</v>
      </c>
      <c r="AF30" s="61">
        <v>0</v>
      </c>
      <c r="AG30" s="61">
        <v>0</v>
      </c>
      <c r="AH30" s="61">
        <v>0</v>
      </c>
      <c r="AI30" s="61">
        <v>0</v>
      </c>
      <c r="AJ30" s="61">
        <v>0</v>
      </c>
      <c r="AK30" s="61">
        <v>0</v>
      </c>
      <c r="AL30" s="61">
        <v>0</v>
      </c>
      <c r="AM30" s="61">
        <v>0</v>
      </c>
      <c r="AN30" s="61">
        <v>0</v>
      </c>
      <c r="AO30" s="61">
        <v>0</v>
      </c>
      <c r="AP30" s="61">
        <v>0</v>
      </c>
      <c r="AQ30" s="61">
        <v>0</v>
      </c>
      <c r="AR30" s="61">
        <v>0</v>
      </c>
      <c r="AS30" s="61">
        <v>0</v>
      </c>
      <c r="AT30" s="61">
        <v>0</v>
      </c>
      <c r="AU30" s="61">
        <v>0</v>
      </c>
      <c r="AV30" s="61">
        <v>0</v>
      </c>
      <c r="AW30" s="61">
        <v>0</v>
      </c>
      <c r="AX30" s="61">
        <v>0</v>
      </c>
      <c r="AY30" s="61">
        <v>0</v>
      </c>
      <c r="AZ30" s="61">
        <v>0</v>
      </c>
      <c r="BA30" s="61">
        <v>0</v>
      </c>
      <c r="BB30" s="61">
        <v>0</v>
      </c>
      <c r="BC30" s="61">
        <v>0</v>
      </c>
      <c r="BD30" s="61">
        <v>0</v>
      </c>
      <c r="BE30" s="61">
        <v>0</v>
      </c>
      <c r="BF30" s="61">
        <v>0</v>
      </c>
      <c r="BG30" s="61">
        <v>0</v>
      </c>
      <c r="BH30" s="61">
        <v>0</v>
      </c>
      <c r="BI30" s="61">
        <v>0</v>
      </c>
      <c r="BJ30" s="61">
        <v>0</v>
      </c>
      <c r="BK30" s="61">
        <v>0</v>
      </c>
      <c r="BL30" s="61">
        <v>0</v>
      </c>
      <c r="BM30" s="61">
        <v>0</v>
      </c>
      <c r="BN30" s="61">
        <v>0</v>
      </c>
      <c r="BO30" s="61">
        <v>0</v>
      </c>
      <c r="BP30" s="61">
        <v>0</v>
      </c>
      <c r="BQ30" s="61">
        <v>0</v>
      </c>
      <c r="BR30" s="61">
        <v>0</v>
      </c>
      <c r="BS30" s="61">
        <v>0</v>
      </c>
      <c r="BT30" s="61">
        <v>0</v>
      </c>
      <c r="BU30" s="61">
        <v>0</v>
      </c>
      <c r="BV30" s="61">
        <v>0</v>
      </c>
      <c r="BW30" s="61">
        <v>0</v>
      </c>
      <c r="BX30" s="61">
        <v>0</v>
      </c>
      <c r="BY30" s="61">
        <v>0</v>
      </c>
      <c r="BZ30" s="61">
        <v>0</v>
      </c>
      <c r="CA30" s="61">
        <v>0</v>
      </c>
      <c r="CB30" s="61">
        <v>0</v>
      </c>
      <c r="CC30" s="61">
        <v>0</v>
      </c>
    </row>
    <row r="31" spans="1:81" x14ac:dyDescent="0.25">
      <c r="A31" t="s">
        <v>2250</v>
      </c>
      <c r="B31" s="61">
        <v>0</v>
      </c>
      <c r="C31" s="61">
        <v>0</v>
      </c>
      <c r="D31" s="61">
        <v>0</v>
      </c>
      <c r="E31" s="61">
        <v>0</v>
      </c>
      <c r="F31" s="61">
        <v>0</v>
      </c>
      <c r="G31" s="61">
        <v>0</v>
      </c>
      <c r="H31" s="61">
        <v>0</v>
      </c>
      <c r="I31" s="61">
        <v>0</v>
      </c>
      <c r="J31" s="61">
        <v>0</v>
      </c>
      <c r="K31" s="61">
        <v>0</v>
      </c>
      <c r="L31" s="61">
        <v>0</v>
      </c>
      <c r="M31" s="61">
        <v>0</v>
      </c>
      <c r="N31" s="61">
        <v>0</v>
      </c>
      <c r="O31" s="61">
        <v>0</v>
      </c>
      <c r="P31" s="61">
        <v>0</v>
      </c>
      <c r="Q31" s="61">
        <v>0</v>
      </c>
      <c r="R31" s="61">
        <v>0</v>
      </c>
      <c r="S31" s="61">
        <v>0</v>
      </c>
      <c r="T31" s="61">
        <v>0</v>
      </c>
      <c r="U31" s="61">
        <v>0</v>
      </c>
      <c r="V31" s="61">
        <v>0</v>
      </c>
      <c r="W31" s="61">
        <v>0</v>
      </c>
      <c r="X31" s="61">
        <v>0</v>
      </c>
      <c r="Y31" s="61">
        <v>0</v>
      </c>
      <c r="Z31" s="61">
        <v>0</v>
      </c>
      <c r="AA31" s="61">
        <v>0</v>
      </c>
      <c r="AB31" s="61">
        <v>0</v>
      </c>
      <c r="AC31" s="61">
        <v>0</v>
      </c>
      <c r="AD31" s="61">
        <v>0</v>
      </c>
      <c r="AE31" s="61">
        <v>0</v>
      </c>
      <c r="AF31" s="61">
        <v>0</v>
      </c>
      <c r="AG31" s="61">
        <v>0</v>
      </c>
      <c r="AH31" s="61">
        <v>0</v>
      </c>
      <c r="AI31" s="61">
        <v>0</v>
      </c>
      <c r="AJ31" s="61">
        <v>0</v>
      </c>
      <c r="AK31" s="61">
        <v>0</v>
      </c>
      <c r="AL31" s="61">
        <v>0</v>
      </c>
      <c r="AM31" s="61">
        <v>0</v>
      </c>
      <c r="AN31" s="61">
        <v>0</v>
      </c>
      <c r="AO31" s="61">
        <v>0</v>
      </c>
      <c r="AP31" s="61">
        <v>0</v>
      </c>
      <c r="AQ31" s="61">
        <v>0</v>
      </c>
      <c r="AR31" s="61">
        <v>0</v>
      </c>
      <c r="AS31" s="61">
        <v>0</v>
      </c>
      <c r="AT31" s="61">
        <v>0</v>
      </c>
      <c r="AU31" s="61">
        <v>0</v>
      </c>
      <c r="AV31" s="61">
        <v>0</v>
      </c>
      <c r="AW31" s="61">
        <v>0</v>
      </c>
      <c r="AX31" s="61">
        <v>0</v>
      </c>
      <c r="AY31" s="61">
        <v>0</v>
      </c>
      <c r="AZ31" s="61">
        <v>0</v>
      </c>
      <c r="BA31" s="61">
        <v>0</v>
      </c>
      <c r="BB31" s="61">
        <v>0</v>
      </c>
      <c r="BC31" s="61">
        <v>0</v>
      </c>
      <c r="BD31" s="61">
        <v>0</v>
      </c>
      <c r="BE31" s="61">
        <v>0</v>
      </c>
      <c r="BF31" s="61">
        <v>0</v>
      </c>
      <c r="BG31" s="61">
        <v>0</v>
      </c>
      <c r="BH31" s="61">
        <v>0</v>
      </c>
      <c r="BI31" s="61">
        <v>0</v>
      </c>
      <c r="BJ31" s="61">
        <v>0</v>
      </c>
      <c r="BK31" s="61">
        <v>0</v>
      </c>
      <c r="BL31" s="61">
        <v>0</v>
      </c>
      <c r="BM31" s="61">
        <v>0</v>
      </c>
      <c r="BN31" s="61">
        <v>0</v>
      </c>
      <c r="BO31" s="61">
        <v>0</v>
      </c>
      <c r="BP31" s="61">
        <v>0</v>
      </c>
      <c r="BQ31" s="61">
        <v>0</v>
      </c>
      <c r="BR31" s="61">
        <v>0</v>
      </c>
      <c r="BS31" s="61">
        <v>0</v>
      </c>
      <c r="BT31" s="61">
        <v>0</v>
      </c>
      <c r="BU31" s="61">
        <v>0</v>
      </c>
      <c r="BV31" s="61">
        <v>0</v>
      </c>
      <c r="BW31" s="61">
        <v>0</v>
      </c>
      <c r="BX31" s="61">
        <v>0</v>
      </c>
      <c r="BY31" s="61">
        <v>0</v>
      </c>
      <c r="BZ31" s="61">
        <v>0</v>
      </c>
      <c r="CA31" s="61">
        <v>0</v>
      </c>
      <c r="CB31" s="61">
        <v>0</v>
      </c>
      <c r="CC31" s="61">
        <v>0</v>
      </c>
    </row>
    <row r="32" spans="1:81" x14ac:dyDescent="0.25">
      <c r="A32" t="s">
        <v>2251</v>
      </c>
      <c r="B32" s="61">
        <v>0</v>
      </c>
      <c r="C32" s="61">
        <v>0</v>
      </c>
      <c r="D32" s="61">
        <v>0</v>
      </c>
      <c r="E32" s="61">
        <v>0</v>
      </c>
      <c r="F32" s="61">
        <v>0</v>
      </c>
      <c r="G32" s="61">
        <v>0</v>
      </c>
      <c r="H32" s="61">
        <v>0</v>
      </c>
      <c r="I32" s="61">
        <v>0</v>
      </c>
      <c r="J32" s="61">
        <v>0</v>
      </c>
      <c r="K32" s="61">
        <v>0</v>
      </c>
      <c r="L32" s="61">
        <v>0</v>
      </c>
      <c r="M32" s="61">
        <v>0</v>
      </c>
      <c r="N32" s="61">
        <v>0</v>
      </c>
      <c r="O32" s="61">
        <v>0</v>
      </c>
      <c r="P32" s="61">
        <v>0</v>
      </c>
      <c r="Q32" s="61">
        <v>0</v>
      </c>
      <c r="R32" s="61">
        <v>0</v>
      </c>
      <c r="S32" s="61">
        <v>0</v>
      </c>
      <c r="T32" s="61">
        <v>0</v>
      </c>
      <c r="U32" s="61">
        <v>0</v>
      </c>
      <c r="V32" s="61">
        <v>0</v>
      </c>
      <c r="W32" s="61">
        <v>0</v>
      </c>
      <c r="X32" s="61">
        <v>0</v>
      </c>
      <c r="Y32" s="61">
        <v>0</v>
      </c>
      <c r="Z32" s="61">
        <v>0</v>
      </c>
      <c r="AA32" s="61">
        <v>0</v>
      </c>
      <c r="AB32" s="61">
        <v>0</v>
      </c>
      <c r="AC32" s="61">
        <v>0</v>
      </c>
      <c r="AD32" s="61">
        <v>0</v>
      </c>
      <c r="AE32" s="61">
        <v>0</v>
      </c>
      <c r="AF32" s="61">
        <v>0</v>
      </c>
      <c r="AG32" s="61">
        <v>0</v>
      </c>
      <c r="AH32" s="61">
        <v>0</v>
      </c>
      <c r="AI32" s="61">
        <v>0</v>
      </c>
      <c r="AJ32" s="61">
        <v>0</v>
      </c>
      <c r="AK32" s="61">
        <v>0</v>
      </c>
      <c r="AL32" s="61">
        <v>0</v>
      </c>
      <c r="AM32" s="61">
        <v>0</v>
      </c>
      <c r="AN32" s="61">
        <v>0</v>
      </c>
      <c r="AO32" s="61">
        <v>0</v>
      </c>
      <c r="AP32" s="61">
        <v>0</v>
      </c>
      <c r="AQ32" s="61">
        <v>0</v>
      </c>
      <c r="AR32" s="61">
        <v>0</v>
      </c>
      <c r="AS32" s="61">
        <v>0</v>
      </c>
      <c r="AT32" s="61">
        <v>0</v>
      </c>
      <c r="AU32" s="61">
        <v>0</v>
      </c>
      <c r="AV32" s="61">
        <v>0</v>
      </c>
      <c r="AW32" s="61">
        <v>0</v>
      </c>
      <c r="AX32" s="61">
        <v>0</v>
      </c>
      <c r="AY32" s="61">
        <v>0</v>
      </c>
      <c r="AZ32" s="61">
        <v>0</v>
      </c>
      <c r="BA32" s="61">
        <v>0</v>
      </c>
      <c r="BB32" s="61">
        <v>0</v>
      </c>
      <c r="BC32" s="61">
        <v>0</v>
      </c>
      <c r="BD32" s="61">
        <v>0</v>
      </c>
      <c r="BE32" s="61">
        <v>0</v>
      </c>
      <c r="BF32" s="61">
        <v>0</v>
      </c>
      <c r="BG32" s="61">
        <v>0</v>
      </c>
      <c r="BH32" s="61">
        <v>0</v>
      </c>
      <c r="BI32" s="61">
        <v>0</v>
      </c>
      <c r="BJ32" s="61">
        <v>0</v>
      </c>
      <c r="BK32" s="61">
        <v>0</v>
      </c>
      <c r="BL32" s="61">
        <v>0</v>
      </c>
      <c r="BM32" s="61">
        <v>0</v>
      </c>
      <c r="BN32" s="61">
        <v>0</v>
      </c>
      <c r="BO32" s="61">
        <v>0</v>
      </c>
      <c r="BP32" s="61">
        <v>0</v>
      </c>
      <c r="BQ32" s="61">
        <v>0</v>
      </c>
      <c r="BR32" s="61">
        <v>0</v>
      </c>
      <c r="BS32" s="61">
        <v>0</v>
      </c>
      <c r="BT32" s="61">
        <v>0</v>
      </c>
      <c r="BU32" s="61">
        <v>0</v>
      </c>
      <c r="BV32" s="61">
        <v>0</v>
      </c>
      <c r="BW32" s="61">
        <v>0</v>
      </c>
      <c r="BX32" s="61">
        <v>0</v>
      </c>
      <c r="BY32" s="61">
        <v>0</v>
      </c>
      <c r="BZ32" s="61">
        <v>0</v>
      </c>
      <c r="CA32" s="61">
        <v>0</v>
      </c>
      <c r="CB32" s="61">
        <v>0</v>
      </c>
      <c r="CC32" s="61">
        <v>0</v>
      </c>
    </row>
    <row r="33" spans="1:81" x14ac:dyDescent="0.25">
      <c r="A33" t="s">
        <v>2252</v>
      </c>
      <c r="B33" s="61">
        <v>0</v>
      </c>
      <c r="C33" s="61">
        <v>0</v>
      </c>
      <c r="D33" s="61">
        <v>0</v>
      </c>
      <c r="E33" s="61">
        <v>0</v>
      </c>
      <c r="F33" s="61">
        <v>0</v>
      </c>
      <c r="G33" s="61">
        <v>0</v>
      </c>
      <c r="H33" s="61">
        <v>0</v>
      </c>
      <c r="I33" s="61">
        <v>0</v>
      </c>
      <c r="J33" s="61">
        <v>0</v>
      </c>
      <c r="K33" s="61">
        <v>0</v>
      </c>
      <c r="L33" s="61">
        <v>0</v>
      </c>
      <c r="M33" s="61">
        <v>0</v>
      </c>
      <c r="N33" s="61">
        <v>0</v>
      </c>
      <c r="O33" s="61">
        <v>0</v>
      </c>
      <c r="P33" s="61">
        <v>0</v>
      </c>
      <c r="Q33" s="61">
        <v>0</v>
      </c>
      <c r="R33" s="61">
        <v>0</v>
      </c>
      <c r="S33" s="61">
        <v>0</v>
      </c>
      <c r="T33" s="61">
        <v>0</v>
      </c>
      <c r="U33" s="61">
        <v>0</v>
      </c>
      <c r="V33" s="61">
        <v>0</v>
      </c>
      <c r="W33" s="61">
        <v>0</v>
      </c>
      <c r="X33" s="61">
        <v>0</v>
      </c>
      <c r="Y33" s="61">
        <v>0</v>
      </c>
      <c r="Z33" s="61">
        <v>0</v>
      </c>
      <c r="AA33" s="61">
        <v>0</v>
      </c>
      <c r="AB33" s="61">
        <v>0</v>
      </c>
      <c r="AC33" s="61">
        <v>0</v>
      </c>
      <c r="AD33" s="61">
        <v>0</v>
      </c>
      <c r="AE33" s="61">
        <v>0</v>
      </c>
      <c r="AF33" s="61">
        <v>0</v>
      </c>
      <c r="AG33" s="61">
        <v>0</v>
      </c>
      <c r="AH33" s="61">
        <v>0</v>
      </c>
      <c r="AI33" s="61">
        <v>0</v>
      </c>
      <c r="AJ33" s="61">
        <v>0</v>
      </c>
      <c r="AK33" s="61">
        <v>0</v>
      </c>
      <c r="AL33" s="61">
        <v>0</v>
      </c>
      <c r="AM33" s="61">
        <v>0</v>
      </c>
      <c r="AN33" s="61">
        <v>0</v>
      </c>
      <c r="AO33" s="61">
        <v>0</v>
      </c>
      <c r="AP33" s="61">
        <v>0</v>
      </c>
      <c r="AQ33" s="61">
        <v>0</v>
      </c>
      <c r="AR33" s="61">
        <v>0</v>
      </c>
      <c r="AS33" s="61">
        <v>0</v>
      </c>
      <c r="AT33" s="61">
        <v>0</v>
      </c>
      <c r="AU33" s="61">
        <v>0</v>
      </c>
      <c r="AV33" s="61">
        <v>0</v>
      </c>
      <c r="AW33" s="61">
        <v>0</v>
      </c>
      <c r="AX33" s="61">
        <v>0</v>
      </c>
      <c r="AY33" s="61">
        <v>0</v>
      </c>
      <c r="AZ33" s="61">
        <v>0</v>
      </c>
      <c r="BA33" s="61">
        <v>0</v>
      </c>
      <c r="BB33" s="61">
        <v>0</v>
      </c>
      <c r="BC33" s="61">
        <v>0</v>
      </c>
      <c r="BD33" s="61">
        <v>0</v>
      </c>
      <c r="BE33" s="61">
        <v>0</v>
      </c>
      <c r="BF33" s="61">
        <v>0</v>
      </c>
      <c r="BG33" s="61">
        <v>0</v>
      </c>
      <c r="BH33" s="61">
        <v>0</v>
      </c>
      <c r="BI33" s="61">
        <v>0</v>
      </c>
      <c r="BJ33" s="61">
        <v>0</v>
      </c>
      <c r="BK33" s="61">
        <v>0</v>
      </c>
      <c r="BL33" s="61">
        <v>0</v>
      </c>
      <c r="BM33" s="61">
        <v>0</v>
      </c>
      <c r="BN33" s="61">
        <v>0</v>
      </c>
      <c r="BO33" s="61">
        <v>0</v>
      </c>
      <c r="BP33" s="61">
        <v>0</v>
      </c>
      <c r="BQ33" s="61">
        <v>0</v>
      </c>
      <c r="BR33" s="61">
        <v>0</v>
      </c>
      <c r="BS33" s="61">
        <v>0</v>
      </c>
      <c r="BT33" s="61">
        <v>0</v>
      </c>
      <c r="BU33" s="61">
        <v>0</v>
      </c>
      <c r="BV33" s="61">
        <v>0</v>
      </c>
      <c r="BW33" s="61">
        <v>0</v>
      </c>
      <c r="BX33" s="61">
        <v>0</v>
      </c>
      <c r="BY33" s="61">
        <v>0</v>
      </c>
      <c r="BZ33" s="61">
        <v>0</v>
      </c>
      <c r="CA33" s="61">
        <v>0</v>
      </c>
      <c r="CB33" s="61">
        <v>0</v>
      </c>
      <c r="CC33" s="61">
        <v>0</v>
      </c>
    </row>
    <row r="34" spans="1:81" x14ac:dyDescent="0.25">
      <c r="A34" t="s">
        <v>2253</v>
      </c>
      <c r="B34" s="61">
        <v>0</v>
      </c>
      <c r="C34" s="61">
        <v>0</v>
      </c>
      <c r="D34" s="61">
        <v>0</v>
      </c>
      <c r="E34" s="61">
        <v>0</v>
      </c>
      <c r="F34" s="61">
        <v>0</v>
      </c>
      <c r="G34" s="61">
        <v>0</v>
      </c>
      <c r="H34" s="61">
        <v>0</v>
      </c>
      <c r="I34" s="61">
        <v>0</v>
      </c>
      <c r="J34" s="61">
        <v>0</v>
      </c>
      <c r="K34" s="61">
        <v>0</v>
      </c>
      <c r="L34" s="61">
        <v>0</v>
      </c>
      <c r="M34" s="61">
        <v>0</v>
      </c>
      <c r="N34" s="61">
        <v>0</v>
      </c>
      <c r="O34" s="61">
        <v>0</v>
      </c>
      <c r="P34" s="61">
        <v>0</v>
      </c>
      <c r="Q34" s="61">
        <v>0</v>
      </c>
      <c r="R34" s="61">
        <v>0</v>
      </c>
      <c r="S34" s="61">
        <v>0</v>
      </c>
      <c r="T34" s="61">
        <v>0</v>
      </c>
      <c r="U34" s="61">
        <v>0</v>
      </c>
      <c r="V34" s="61">
        <v>0</v>
      </c>
      <c r="W34" s="61">
        <v>0</v>
      </c>
      <c r="X34" s="61">
        <v>0</v>
      </c>
      <c r="Y34" s="61">
        <v>0</v>
      </c>
      <c r="Z34" s="61">
        <v>0</v>
      </c>
      <c r="AA34" s="61">
        <v>0</v>
      </c>
      <c r="AB34" s="61">
        <v>0</v>
      </c>
      <c r="AC34" s="61">
        <v>0</v>
      </c>
      <c r="AD34" s="61">
        <v>0</v>
      </c>
      <c r="AE34" s="61">
        <v>0</v>
      </c>
      <c r="AF34" s="61">
        <v>0</v>
      </c>
      <c r="AG34" s="61">
        <v>0</v>
      </c>
      <c r="AH34" s="61">
        <v>0</v>
      </c>
      <c r="AI34" s="61">
        <v>0</v>
      </c>
      <c r="AJ34" s="61">
        <v>0</v>
      </c>
      <c r="AK34" s="61">
        <v>0</v>
      </c>
      <c r="AL34" s="61">
        <v>0</v>
      </c>
      <c r="AM34" s="61">
        <v>0</v>
      </c>
      <c r="AN34" s="61">
        <v>0</v>
      </c>
      <c r="AO34" s="61">
        <v>0</v>
      </c>
      <c r="AP34" s="61">
        <v>0</v>
      </c>
      <c r="AQ34" s="61">
        <v>0</v>
      </c>
      <c r="AR34" s="61">
        <v>0</v>
      </c>
      <c r="AS34" s="61">
        <v>0</v>
      </c>
      <c r="AT34" s="61">
        <v>0</v>
      </c>
      <c r="AU34" s="61">
        <v>0</v>
      </c>
      <c r="AV34" s="61">
        <v>0</v>
      </c>
      <c r="AW34" s="61">
        <v>0</v>
      </c>
      <c r="AX34" s="61">
        <v>0</v>
      </c>
      <c r="AY34" s="61">
        <v>0</v>
      </c>
      <c r="AZ34" s="61">
        <v>0</v>
      </c>
      <c r="BA34" s="61">
        <v>0</v>
      </c>
      <c r="BB34" s="61">
        <v>0</v>
      </c>
      <c r="BC34" s="61">
        <v>0</v>
      </c>
      <c r="BD34" s="61">
        <v>0</v>
      </c>
      <c r="BE34" s="61">
        <v>0</v>
      </c>
      <c r="BF34" s="61">
        <v>0</v>
      </c>
      <c r="BG34" s="61">
        <v>0</v>
      </c>
      <c r="BH34" s="61">
        <v>0</v>
      </c>
      <c r="BI34" s="61">
        <v>0</v>
      </c>
      <c r="BJ34" s="61">
        <v>0</v>
      </c>
      <c r="BK34" s="61">
        <v>0</v>
      </c>
      <c r="BL34" s="61">
        <v>0</v>
      </c>
      <c r="BM34" s="61">
        <v>0</v>
      </c>
      <c r="BN34" s="61">
        <v>0</v>
      </c>
      <c r="BO34" s="61">
        <v>0</v>
      </c>
      <c r="BP34" s="61">
        <v>0</v>
      </c>
      <c r="BQ34" s="61">
        <v>0</v>
      </c>
      <c r="BR34" s="61">
        <v>0</v>
      </c>
      <c r="BS34" s="61">
        <v>0</v>
      </c>
      <c r="BT34" s="61">
        <v>0</v>
      </c>
      <c r="BU34" s="61">
        <v>0</v>
      </c>
      <c r="BV34" s="61">
        <v>0</v>
      </c>
      <c r="BW34" s="61">
        <v>0</v>
      </c>
      <c r="BX34" s="61">
        <v>0</v>
      </c>
      <c r="BY34" s="61">
        <v>0</v>
      </c>
      <c r="BZ34" s="61">
        <v>0</v>
      </c>
      <c r="CA34" s="61">
        <v>0</v>
      </c>
      <c r="CB34" s="61">
        <v>0</v>
      </c>
      <c r="CC34" s="61">
        <v>0</v>
      </c>
    </row>
    <row r="35" spans="1:81" x14ac:dyDescent="0.25">
      <c r="A35" t="s">
        <v>2254</v>
      </c>
      <c r="B35" s="61">
        <v>0</v>
      </c>
      <c r="C35" s="61">
        <v>0</v>
      </c>
      <c r="D35" s="61">
        <v>0</v>
      </c>
      <c r="E35" s="61">
        <v>0</v>
      </c>
      <c r="F35" s="61">
        <v>0</v>
      </c>
      <c r="G35" s="61">
        <v>0</v>
      </c>
      <c r="H35" s="61">
        <v>0</v>
      </c>
      <c r="I35" s="61">
        <v>0</v>
      </c>
      <c r="J35" s="61">
        <v>0</v>
      </c>
      <c r="K35" s="61">
        <v>0</v>
      </c>
      <c r="L35" s="61">
        <v>0</v>
      </c>
      <c r="M35" s="61">
        <v>0</v>
      </c>
      <c r="N35" s="61">
        <v>0</v>
      </c>
      <c r="O35" s="61">
        <v>0</v>
      </c>
      <c r="P35" s="61">
        <v>0</v>
      </c>
      <c r="Q35" s="61">
        <v>0</v>
      </c>
      <c r="R35" s="61">
        <v>0</v>
      </c>
      <c r="S35" s="61">
        <v>0</v>
      </c>
      <c r="T35" s="61">
        <v>0</v>
      </c>
      <c r="U35" s="61">
        <v>0</v>
      </c>
      <c r="V35" s="61">
        <v>0</v>
      </c>
      <c r="W35" s="61">
        <v>0</v>
      </c>
      <c r="X35" s="61">
        <v>0</v>
      </c>
      <c r="Y35" s="61">
        <v>0</v>
      </c>
      <c r="Z35" s="61">
        <v>0</v>
      </c>
      <c r="AA35" s="61">
        <v>0</v>
      </c>
      <c r="AB35" s="61">
        <v>0</v>
      </c>
      <c r="AC35" s="61">
        <v>0</v>
      </c>
      <c r="AD35" s="61">
        <v>0</v>
      </c>
      <c r="AE35" s="61">
        <v>0</v>
      </c>
      <c r="AF35" s="61">
        <v>0</v>
      </c>
      <c r="AG35" s="61">
        <v>0</v>
      </c>
      <c r="AH35" s="61">
        <v>0</v>
      </c>
      <c r="AI35" s="61">
        <v>0</v>
      </c>
      <c r="AJ35" s="61">
        <v>0</v>
      </c>
      <c r="AK35" s="61">
        <v>0</v>
      </c>
      <c r="AL35" s="61">
        <v>0</v>
      </c>
      <c r="AM35" s="61">
        <v>0</v>
      </c>
      <c r="AN35" s="61">
        <v>0</v>
      </c>
      <c r="AO35" s="61">
        <v>0</v>
      </c>
      <c r="AP35" s="61">
        <v>0</v>
      </c>
      <c r="AQ35" s="61">
        <v>0</v>
      </c>
      <c r="AR35" s="61">
        <v>0</v>
      </c>
      <c r="AS35" s="61">
        <v>0</v>
      </c>
      <c r="AT35" s="61">
        <v>0</v>
      </c>
      <c r="AU35" s="61">
        <v>0</v>
      </c>
      <c r="AV35" s="61">
        <v>0</v>
      </c>
      <c r="AW35" s="61">
        <v>0</v>
      </c>
      <c r="AX35" s="61">
        <v>0</v>
      </c>
      <c r="AY35" s="61">
        <v>0</v>
      </c>
      <c r="AZ35" s="61">
        <v>0</v>
      </c>
      <c r="BA35" s="61">
        <v>0</v>
      </c>
      <c r="BB35" s="61">
        <v>0</v>
      </c>
      <c r="BC35" s="61">
        <v>0</v>
      </c>
      <c r="BD35" s="61">
        <v>0</v>
      </c>
      <c r="BE35" s="61">
        <v>0</v>
      </c>
      <c r="BF35" s="61">
        <v>0</v>
      </c>
      <c r="BG35" s="61">
        <v>0</v>
      </c>
      <c r="BH35" s="61">
        <v>0</v>
      </c>
      <c r="BI35" s="61">
        <v>0</v>
      </c>
      <c r="BJ35" s="61">
        <v>0</v>
      </c>
      <c r="BK35" s="61">
        <v>0</v>
      </c>
      <c r="BL35" s="61">
        <v>0</v>
      </c>
      <c r="BM35" s="61">
        <v>0</v>
      </c>
      <c r="BN35" s="61">
        <v>0</v>
      </c>
      <c r="BO35" s="61">
        <v>0</v>
      </c>
      <c r="BP35" s="61">
        <v>0</v>
      </c>
      <c r="BQ35" s="61">
        <v>0</v>
      </c>
      <c r="BR35" s="61">
        <v>0</v>
      </c>
      <c r="BS35" s="61">
        <v>0</v>
      </c>
      <c r="BT35" s="61">
        <v>0</v>
      </c>
      <c r="BU35" s="61">
        <v>0</v>
      </c>
      <c r="BV35" s="61">
        <v>0</v>
      </c>
      <c r="BW35" s="61">
        <v>0</v>
      </c>
      <c r="BX35" s="61">
        <v>0</v>
      </c>
      <c r="BY35" s="61">
        <v>0</v>
      </c>
      <c r="BZ35" s="61">
        <v>0</v>
      </c>
      <c r="CA35" s="61">
        <v>0</v>
      </c>
      <c r="CB35" s="61">
        <v>0</v>
      </c>
      <c r="CC35" s="61">
        <v>0</v>
      </c>
    </row>
    <row r="36" spans="1:81" x14ac:dyDescent="0.25">
      <c r="A36" t="s">
        <v>2255</v>
      </c>
      <c r="B36" s="61">
        <v>0</v>
      </c>
      <c r="C36" s="61">
        <v>0</v>
      </c>
      <c r="D36" s="61">
        <v>0</v>
      </c>
      <c r="E36" s="61">
        <v>0</v>
      </c>
      <c r="F36" s="61">
        <v>0</v>
      </c>
      <c r="G36" s="61">
        <v>0</v>
      </c>
      <c r="H36" s="61">
        <v>0</v>
      </c>
      <c r="I36" s="61">
        <v>0</v>
      </c>
      <c r="J36" s="61">
        <v>0</v>
      </c>
      <c r="K36" s="61">
        <v>0</v>
      </c>
      <c r="L36" s="61">
        <v>0</v>
      </c>
      <c r="M36" s="61">
        <v>0</v>
      </c>
      <c r="N36" s="61">
        <v>0</v>
      </c>
      <c r="O36" s="61">
        <v>0</v>
      </c>
      <c r="P36" s="61">
        <v>0</v>
      </c>
      <c r="Q36" s="61">
        <v>0</v>
      </c>
      <c r="R36" s="61">
        <v>0</v>
      </c>
      <c r="S36" s="61">
        <v>0</v>
      </c>
      <c r="T36" s="61">
        <v>0</v>
      </c>
      <c r="U36" s="61">
        <v>0</v>
      </c>
      <c r="V36" s="61">
        <v>0</v>
      </c>
      <c r="W36" s="61">
        <v>0</v>
      </c>
      <c r="X36" s="61">
        <v>0</v>
      </c>
      <c r="Y36" s="61">
        <v>0</v>
      </c>
      <c r="Z36" s="61">
        <v>0</v>
      </c>
      <c r="AA36" s="61">
        <v>0</v>
      </c>
      <c r="AB36" s="61">
        <v>0</v>
      </c>
      <c r="AC36" s="61">
        <v>0</v>
      </c>
      <c r="AD36" s="61">
        <v>0</v>
      </c>
      <c r="AE36" s="61">
        <v>0</v>
      </c>
      <c r="AF36" s="61">
        <v>0</v>
      </c>
      <c r="AG36" s="61">
        <v>0</v>
      </c>
      <c r="AH36" s="61">
        <v>0</v>
      </c>
      <c r="AI36" s="61">
        <v>0</v>
      </c>
      <c r="AJ36" s="61">
        <v>0</v>
      </c>
      <c r="AK36" s="61">
        <v>0</v>
      </c>
      <c r="AL36" s="61">
        <v>0</v>
      </c>
      <c r="AM36" s="61">
        <v>0</v>
      </c>
      <c r="AN36" s="61">
        <v>0</v>
      </c>
      <c r="AO36" s="61">
        <v>0</v>
      </c>
      <c r="AP36" s="61">
        <v>0</v>
      </c>
      <c r="AQ36" s="61">
        <v>0</v>
      </c>
      <c r="AR36" s="61">
        <v>0</v>
      </c>
      <c r="AS36" s="61">
        <v>0</v>
      </c>
      <c r="AT36" s="61">
        <v>0</v>
      </c>
      <c r="AU36" s="61">
        <v>0</v>
      </c>
      <c r="AV36" s="61">
        <v>0</v>
      </c>
      <c r="AW36" s="61">
        <v>0</v>
      </c>
      <c r="AX36" s="61">
        <v>0</v>
      </c>
      <c r="AY36" s="61">
        <v>0</v>
      </c>
      <c r="AZ36" s="61">
        <v>0</v>
      </c>
      <c r="BA36" s="61">
        <v>0</v>
      </c>
      <c r="BB36" s="61">
        <v>0</v>
      </c>
      <c r="BC36" s="61">
        <v>0</v>
      </c>
      <c r="BD36" s="61">
        <v>0</v>
      </c>
      <c r="BE36" s="61">
        <v>0</v>
      </c>
      <c r="BF36" s="61">
        <v>0</v>
      </c>
      <c r="BG36" s="61">
        <v>0</v>
      </c>
      <c r="BH36" s="61">
        <v>0</v>
      </c>
      <c r="BI36" s="61">
        <v>0</v>
      </c>
      <c r="BJ36" s="61">
        <v>0</v>
      </c>
      <c r="BK36" s="61">
        <v>0</v>
      </c>
      <c r="BL36" s="61">
        <v>0</v>
      </c>
      <c r="BM36" s="61">
        <v>0</v>
      </c>
      <c r="BN36" s="61">
        <v>0</v>
      </c>
      <c r="BO36" s="61">
        <v>0</v>
      </c>
      <c r="BP36" s="61">
        <v>0</v>
      </c>
      <c r="BQ36" s="61">
        <v>0</v>
      </c>
      <c r="BR36" s="61">
        <v>0</v>
      </c>
      <c r="BS36" s="61">
        <v>0</v>
      </c>
      <c r="BT36" s="61">
        <v>0</v>
      </c>
      <c r="BU36" s="61">
        <v>0</v>
      </c>
      <c r="BV36" s="61">
        <v>0</v>
      </c>
      <c r="BW36" s="61">
        <v>0</v>
      </c>
      <c r="BX36" s="61">
        <v>0</v>
      </c>
      <c r="BY36" s="61">
        <v>0</v>
      </c>
      <c r="BZ36" s="61">
        <v>0</v>
      </c>
      <c r="CA36" s="61">
        <v>0</v>
      </c>
      <c r="CB36" s="61">
        <v>0</v>
      </c>
      <c r="CC36" s="61">
        <v>0</v>
      </c>
    </row>
    <row r="37" spans="1:81" x14ac:dyDescent="0.25">
      <c r="A37" t="s">
        <v>2256</v>
      </c>
      <c r="B37" s="61">
        <v>0</v>
      </c>
      <c r="C37" s="61">
        <v>0</v>
      </c>
      <c r="D37" s="61">
        <v>0</v>
      </c>
      <c r="E37" s="61">
        <v>0</v>
      </c>
      <c r="F37" s="61">
        <v>0</v>
      </c>
      <c r="G37" s="61">
        <v>0</v>
      </c>
      <c r="H37" s="61">
        <v>0</v>
      </c>
      <c r="I37" s="61">
        <v>0</v>
      </c>
      <c r="J37" s="61">
        <v>0</v>
      </c>
      <c r="K37" s="61">
        <v>0</v>
      </c>
      <c r="L37" s="61">
        <v>0</v>
      </c>
      <c r="M37" s="61">
        <v>0</v>
      </c>
      <c r="N37" s="61">
        <v>0</v>
      </c>
      <c r="O37" s="61">
        <v>0</v>
      </c>
      <c r="P37" s="61">
        <v>0</v>
      </c>
      <c r="Q37" s="61">
        <v>0</v>
      </c>
      <c r="R37" s="61">
        <v>0</v>
      </c>
      <c r="S37" s="61">
        <v>0</v>
      </c>
      <c r="T37" s="61">
        <v>0</v>
      </c>
      <c r="U37" s="61">
        <v>0</v>
      </c>
      <c r="V37" s="61">
        <v>0</v>
      </c>
      <c r="W37" s="61">
        <v>0</v>
      </c>
      <c r="X37" s="61">
        <v>0</v>
      </c>
      <c r="Y37" s="61">
        <v>0</v>
      </c>
      <c r="Z37" s="61">
        <v>0</v>
      </c>
      <c r="AA37" s="61">
        <v>0</v>
      </c>
      <c r="AB37" s="61">
        <v>0</v>
      </c>
      <c r="AC37" s="61">
        <v>0</v>
      </c>
      <c r="AD37" s="61">
        <v>0</v>
      </c>
      <c r="AE37" s="61">
        <v>0</v>
      </c>
      <c r="AF37" s="61">
        <v>0</v>
      </c>
      <c r="AG37" s="61">
        <v>0</v>
      </c>
      <c r="AH37" s="61">
        <v>0</v>
      </c>
      <c r="AI37" s="61">
        <v>0</v>
      </c>
      <c r="AJ37" s="61">
        <v>0</v>
      </c>
      <c r="AK37" s="61">
        <v>0</v>
      </c>
      <c r="AL37" s="61">
        <v>0</v>
      </c>
      <c r="AM37" s="61">
        <v>0</v>
      </c>
      <c r="AN37" s="61">
        <v>0</v>
      </c>
      <c r="AO37" s="61">
        <v>0</v>
      </c>
      <c r="AP37" s="61">
        <v>0</v>
      </c>
      <c r="AQ37" s="61">
        <v>0</v>
      </c>
      <c r="AR37" s="61">
        <v>0</v>
      </c>
      <c r="AS37" s="61">
        <v>0</v>
      </c>
      <c r="AT37" s="61">
        <v>0</v>
      </c>
      <c r="AU37" s="61">
        <v>0</v>
      </c>
      <c r="AV37" s="61">
        <v>0</v>
      </c>
      <c r="AW37" s="61">
        <v>0</v>
      </c>
      <c r="AX37" s="61">
        <v>0</v>
      </c>
      <c r="AY37" s="61">
        <v>0</v>
      </c>
      <c r="AZ37" s="61">
        <v>0</v>
      </c>
      <c r="BA37" s="61">
        <v>0</v>
      </c>
      <c r="BB37" s="61">
        <v>0</v>
      </c>
      <c r="BC37" s="61">
        <v>0</v>
      </c>
      <c r="BD37" s="61">
        <v>0</v>
      </c>
      <c r="BE37" s="61">
        <v>0</v>
      </c>
      <c r="BF37" s="61">
        <v>0</v>
      </c>
      <c r="BG37" s="61">
        <v>0</v>
      </c>
      <c r="BH37" s="61">
        <v>0</v>
      </c>
      <c r="BI37" s="61">
        <v>0</v>
      </c>
      <c r="BJ37" s="61">
        <v>0</v>
      </c>
      <c r="BK37" s="61">
        <v>0</v>
      </c>
      <c r="BL37" s="61">
        <v>0</v>
      </c>
      <c r="BM37" s="61">
        <v>0</v>
      </c>
      <c r="BN37" s="61">
        <v>0</v>
      </c>
      <c r="BO37" s="61">
        <v>0</v>
      </c>
      <c r="BP37" s="61">
        <v>0</v>
      </c>
      <c r="BQ37" s="61">
        <v>0</v>
      </c>
      <c r="BR37" s="61">
        <v>0</v>
      </c>
      <c r="BS37" s="61">
        <v>0</v>
      </c>
      <c r="BT37" s="61">
        <v>0</v>
      </c>
      <c r="BU37" s="61">
        <v>0</v>
      </c>
      <c r="BV37" s="61">
        <v>0</v>
      </c>
      <c r="BW37" s="61">
        <v>0</v>
      </c>
      <c r="BX37" s="61">
        <v>0</v>
      </c>
      <c r="BY37" s="61">
        <v>0</v>
      </c>
      <c r="BZ37" s="61">
        <v>0</v>
      </c>
      <c r="CA37" s="61">
        <v>0</v>
      </c>
      <c r="CB37" s="61">
        <v>0</v>
      </c>
      <c r="CC37" s="61">
        <v>0</v>
      </c>
    </row>
    <row r="38" spans="1:81" x14ac:dyDescent="0.25">
      <c r="A38" t="s">
        <v>2257</v>
      </c>
      <c r="B38" s="61">
        <v>0</v>
      </c>
      <c r="C38" s="61">
        <v>0</v>
      </c>
      <c r="D38" s="61">
        <v>0</v>
      </c>
      <c r="E38" s="61">
        <v>0</v>
      </c>
      <c r="F38" s="61">
        <v>0</v>
      </c>
      <c r="G38" s="61">
        <v>0</v>
      </c>
      <c r="H38" s="61">
        <v>0</v>
      </c>
      <c r="I38" s="61">
        <v>0</v>
      </c>
      <c r="J38" s="61">
        <v>0</v>
      </c>
      <c r="K38" s="61">
        <v>0</v>
      </c>
      <c r="L38" s="61">
        <v>0</v>
      </c>
      <c r="M38" s="61">
        <v>0</v>
      </c>
      <c r="N38" s="61">
        <v>0</v>
      </c>
      <c r="O38" s="61">
        <v>0</v>
      </c>
      <c r="P38" s="61">
        <v>0</v>
      </c>
      <c r="Q38" s="61">
        <v>0</v>
      </c>
      <c r="R38" s="61">
        <v>0</v>
      </c>
      <c r="S38" s="61">
        <v>0</v>
      </c>
      <c r="T38" s="61">
        <v>0</v>
      </c>
      <c r="U38" s="61">
        <v>0</v>
      </c>
      <c r="V38" s="61">
        <v>0</v>
      </c>
      <c r="W38" s="61">
        <v>0</v>
      </c>
      <c r="X38" s="61">
        <v>0</v>
      </c>
      <c r="Y38" s="61">
        <v>0</v>
      </c>
      <c r="Z38" s="61">
        <v>0</v>
      </c>
      <c r="AA38" s="61">
        <v>0</v>
      </c>
      <c r="AB38" s="61">
        <v>0</v>
      </c>
      <c r="AC38" s="61">
        <v>0</v>
      </c>
      <c r="AD38" s="61">
        <v>0</v>
      </c>
      <c r="AE38" s="61">
        <v>0</v>
      </c>
      <c r="AF38" s="61">
        <v>0</v>
      </c>
      <c r="AG38" s="61">
        <v>0</v>
      </c>
      <c r="AH38" s="61">
        <v>0</v>
      </c>
      <c r="AI38" s="61">
        <v>0</v>
      </c>
      <c r="AJ38" s="61">
        <v>0</v>
      </c>
      <c r="AK38" s="61">
        <v>0</v>
      </c>
      <c r="AL38" s="61">
        <v>0</v>
      </c>
      <c r="AM38" s="61">
        <v>0</v>
      </c>
      <c r="AN38" s="61">
        <v>0</v>
      </c>
      <c r="AO38" s="61">
        <v>0</v>
      </c>
      <c r="AP38" s="61">
        <v>0</v>
      </c>
      <c r="AQ38" s="61">
        <v>0</v>
      </c>
      <c r="AR38" s="61">
        <v>0</v>
      </c>
      <c r="AS38" s="61">
        <v>0</v>
      </c>
      <c r="AT38" s="61">
        <v>0</v>
      </c>
      <c r="AU38" s="61">
        <v>0</v>
      </c>
      <c r="AV38" s="61">
        <v>0</v>
      </c>
      <c r="AW38" s="61">
        <v>0</v>
      </c>
      <c r="AX38" s="61">
        <v>0</v>
      </c>
      <c r="AY38" s="61">
        <v>0</v>
      </c>
      <c r="AZ38" s="61">
        <v>0</v>
      </c>
      <c r="BA38" s="61">
        <v>0</v>
      </c>
      <c r="BB38" s="61">
        <v>0</v>
      </c>
      <c r="BC38" s="61">
        <v>0</v>
      </c>
      <c r="BD38" s="61">
        <v>0</v>
      </c>
      <c r="BE38" s="61">
        <v>0</v>
      </c>
      <c r="BF38" s="61">
        <v>0</v>
      </c>
      <c r="BG38" s="61">
        <v>0</v>
      </c>
      <c r="BH38" s="61">
        <v>0</v>
      </c>
      <c r="BI38" s="61">
        <v>0</v>
      </c>
      <c r="BJ38" s="61">
        <v>0</v>
      </c>
      <c r="BK38" s="61">
        <v>0</v>
      </c>
      <c r="BL38" s="61">
        <v>0</v>
      </c>
      <c r="BM38" s="61">
        <v>0</v>
      </c>
      <c r="BN38" s="61">
        <v>0</v>
      </c>
      <c r="BO38" s="61">
        <v>0</v>
      </c>
      <c r="BP38" s="61">
        <v>0</v>
      </c>
      <c r="BQ38" s="61">
        <v>0</v>
      </c>
      <c r="BR38" s="61">
        <v>0</v>
      </c>
      <c r="BS38" s="61">
        <v>0</v>
      </c>
      <c r="BT38" s="61">
        <v>0</v>
      </c>
      <c r="BU38" s="61">
        <v>0</v>
      </c>
      <c r="BV38" s="61">
        <v>0</v>
      </c>
      <c r="BW38" s="61">
        <v>0</v>
      </c>
      <c r="BX38" s="61">
        <v>0</v>
      </c>
      <c r="BY38" s="61">
        <v>0</v>
      </c>
      <c r="BZ38" s="61">
        <v>0</v>
      </c>
      <c r="CA38" s="61">
        <v>0</v>
      </c>
      <c r="CB38" s="61">
        <v>0</v>
      </c>
      <c r="CC38" s="61">
        <v>0</v>
      </c>
    </row>
    <row r="39" spans="1:81" x14ac:dyDescent="0.25">
      <c r="A39" t="s">
        <v>2258</v>
      </c>
      <c r="B39" s="61">
        <v>0</v>
      </c>
      <c r="C39" s="61">
        <v>0</v>
      </c>
      <c r="D39" s="61">
        <v>0</v>
      </c>
      <c r="E39" s="61">
        <v>0</v>
      </c>
      <c r="F39" s="61">
        <v>0</v>
      </c>
      <c r="G39" s="61">
        <v>0</v>
      </c>
      <c r="H39" s="61">
        <v>0</v>
      </c>
      <c r="I39" s="61">
        <v>0</v>
      </c>
      <c r="J39" s="61">
        <v>0</v>
      </c>
      <c r="K39" s="61">
        <v>0</v>
      </c>
      <c r="L39" s="61">
        <v>0</v>
      </c>
      <c r="M39" s="61">
        <v>0</v>
      </c>
      <c r="N39" s="61">
        <v>0</v>
      </c>
      <c r="O39" s="61">
        <v>0</v>
      </c>
      <c r="P39" s="61">
        <v>0</v>
      </c>
      <c r="Q39" s="61">
        <v>0</v>
      </c>
      <c r="R39" s="61">
        <v>0</v>
      </c>
      <c r="S39" s="61">
        <v>0</v>
      </c>
      <c r="T39" s="61">
        <v>0</v>
      </c>
      <c r="U39" s="61">
        <v>0</v>
      </c>
      <c r="V39" s="61">
        <v>0</v>
      </c>
      <c r="W39" s="61">
        <v>0</v>
      </c>
      <c r="X39" s="61">
        <v>0</v>
      </c>
      <c r="Y39" s="61">
        <v>0</v>
      </c>
      <c r="Z39" s="61">
        <v>0</v>
      </c>
      <c r="AA39" s="61">
        <v>0</v>
      </c>
      <c r="AB39" s="61">
        <v>0</v>
      </c>
      <c r="AC39" s="61">
        <v>0</v>
      </c>
      <c r="AD39" s="61">
        <v>0</v>
      </c>
      <c r="AE39" s="61">
        <v>0</v>
      </c>
      <c r="AF39" s="61">
        <v>0</v>
      </c>
      <c r="AG39" s="61">
        <v>0</v>
      </c>
      <c r="AH39" s="61">
        <v>0</v>
      </c>
      <c r="AI39" s="61">
        <v>0</v>
      </c>
      <c r="AJ39" s="61">
        <v>0</v>
      </c>
      <c r="AK39" s="61">
        <v>0</v>
      </c>
      <c r="AL39" s="61">
        <v>0</v>
      </c>
      <c r="AM39" s="61">
        <v>0</v>
      </c>
      <c r="AN39" s="61">
        <v>0</v>
      </c>
      <c r="AO39" s="61">
        <v>0</v>
      </c>
      <c r="AP39" s="61">
        <v>0</v>
      </c>
      <c r="AQ39" s="61">
        <v>0</v>
      </c>
      <c r="AR39" s="61">
        <v>0</v>
      </c>
      <c r="AS39" s="61">
        <v>0</v>
      </c>
      <c r="AT39" s="61">
        <v>0</v>
      </c>
      <c r="AU39" s="61">
        <v>0</v>
      </c>
      <c r="AV39" s="61">
        <v>0</v>
      </c>
      <c r="AW39" s="61">
        <v>0</v>
      </c>
      <c r="AX39" s="61">
        <v>0</v>
      </c>
      <c r="AY39" s="61">
        <v>0</v>
      </c>
      <c r="AZ39" s="61">
        <v>0</v>
      </c>
      <c r="BA39" s="61">
        <v>0</v>
      </c>
      <c r="BB39" s="61">
        <v>0</v>
      </c>
      <c r="BC39" s="61">
        <v>0</v>
      </c>
      <c r="BD39" s="61">
        <v>0</v>
      </c>
      <c r="BE39" s="61">
        <v>0</v>
      </c>
      <c r="BF39" s="61">
        <v>0</v>
      </c>
      <c r="BG39" s="61">
        <v>0</v>
      </c>
      <c r="BH39" s="61">
        <v>0</v>
      </c>
      <c r="BI39" s="61">
        <v>0</v>
      </c>
      <c r="BJ39" s="61">
        <v>0</v>
      </c>
      <c r="BK39" s="61">
        <v>0</v>
      </c>
      <c r="BL39" s="61">
        <v>0</v>
      </c>
      <c r="BM39" s="61">
        <v>0</v>
      </c>
      <c r="BN39" s="61">
        <v>0</v>
      </c>
      <c r="BO39" s="61">
        <v>0</v>
      </c>
      <c r="BP39" s="61">
        <v>0</v>
      </c>
      <c r="BQ39" s="61">
        <v>0</v>
      </c>
      <c r="BR39" s="61">
        <v>0</v>
      </c>
      <c r="BS39" s="61">
        <v>0</v>
      </c>
      <c r="BT39" s="61">
        <v>0</v>
      </c>
      <c r="BU39" s="61">
        <v>0</v>
      </c>
      <c r="BV39" s="61">
        <v>0</v>
      </c>
      <c r="BW39" s="61">
        <v>0</v>
      </c>
      <c r="BX39" s="61">
        <v>0</v>
      </c>
      <c r="BY39" s="61">
        <v>0</v>
      </c>
      <c r="BZ39" s="61">
        <v>0</v>
      </c>
      <c r="CA39" s="61">
        <v>0</v>
      </c>
      <c r="CB39" s="61">
        <v>0</v>
      </c>
      <c r="CC39" s="61">
        <v>0</v>
      </c>
    </row>
    <row r="40" spans="1:81" x14ac:dyDescent="0.25">
      <c r="A40" t="s">
        <v>2259</v>
      </c>
      <c r="B40" s="61">
        <v>0</v>
      </c>
      <c r="C40" s="61">
        <v>0</v>
      </c>
      <c r="D40" s="61">
        <v>0</v>
      </c>
      <c r="E40" s="61">
        <v>0</v>
      </c>
      <c r="F40" s="61">
        <v>0</v>
      </c>
      <c r="G40" s="61">
        <v>0</v>
      </c>
      <c r="H40" s="61">
        <v>0</v>
      </c>
      <c r="I40" s="61">
        <v>0</v>
      </c>
      <c r="J40" s="61">
        <v>0</v>
      </c>
      <c r="K40" s="61">
        <v>0</v>
      </c>
      <c r="L40" s="61">
        <v>0</v>
      </c>
      <c r="M40" s="61">
        <v>0</v>
      </c>
      <c r="N40" s="61">
        <v>0</v>
      </c>
      <c r="O40" s="61">
        <v>0</v>
      </c>
      <c r="P40" s="61">
        <v>0</v>
      </c>
      <c r="Q40" s="61">
        <v>0</v>
      </c>
      <c r="R40" s="61">
        <v>0</v>
      </c>
      <c r="S40" s="61">
        <v>0</v>
      </c>
      <c r="T40" s="61">
        <v>0</v>
      </c>
      <c r="U40" s="61">
        <v>0</v>
      </c>
      <c r="V40" s="61">
        <v>0</v>
      </c>
      <c r="W40" s="61">
        <v>0</v>
      </c>
      <c r="X40" s="61">
        <v>0</v>
      </c>
      <c r="Y40" s="61">
        <v>0</v>
      </c>
      <c r="Z40" s="61">
        <v>0</v>
      </c>
      <c r="AA40" s="61">
        <v>0</v>
      </c>
      <c r="AB40" s="61">
        <v>0</v>
      </c>
      <c r="AC40" s="61">
        <v>0</v>
      </c>
      <c r="AD40" s="61">
        <v>0</v>
      </c>
      <c r="AE40" s="61">
        <v>0</v>
      </c>
      <c r="AF40" s="61">
        <v>0</v>
      </c>
      <c r="AG40" s="61">
        <v>0</v>
      </c>
      <c r="AH40" s="61">
        <v>0</v>
      </c>
      <c r="AI40" s="61">
        <v>0</v>
      </c>
      <c r="AJ40" s="61">
        <v>0</v>
      </c>
      <c r="AK40" s="61">
        <v>0</v>
      </c>
      <c r="AL40" s="61">
        <v>0</v>
      </c>
      <c r="AM40" s="61">
        <v>0</v>
      </c>
      <c r="AN40" s="61">
        <v>0</v>
      </c>
      <c r="AO40" s="61">
        <v>0</v>
      </c>
      <c r="AP40" s="61">
        <v>0</v>
      </c>
      <c r="AQ40" s="61">
        <v>0</v>
      </c>
      <c r="AR40" s="61">
        <v>0</v>
      </c>
      <c r="AS40" s="61">
        <v>0</v>
      </c>
      <c r="AT40" s="61">
        <v>0</v>
      </c>
      <c r="AU40" s="61">
        <v>0</v>
      </c>
      <c r="AV40" s="61">
        <v>0</v>
      </c>
      <c r="AW40" s="61">
        <v>0</v>
      </c>
      <c r="AX40" s="61">
        <v>0</v>
      </c>
      <c r="AY40" s="61">
        <v>0</v>
      </c>
      <c r="AZ40" s="61">
        <v>0</v>
      </c>
      <c r="BA40" s="61">
        <v>0</v>
      </c>
      <c r="BB40" s="61">
        <v>0</v>
      </c>
      <c r="BC40" s="61">
        <v>0</v>
      </c>
      <c r="BD40" s="61">
        <v>0</v>
      </c>
      <c r="BE40" s="61">
        <v>0</v>
      </c>
      <c r="BF40" s="61">
        <v>0</v>
      </c>
      <c r="BG40" s="61">
        <v>0</v>
      </c>
      <c r="BH40" s="61">
        <v>0</v>
      </c>
      <c r="BI40" s="61">
        <v>0</v>
      </c>
      <c r="BJ40" s="61">
        <v>0</v>
      </c>
      <c r="BK40" s="61">
        <v>0</v>
      </c>
      <c r="BL40" s="61">
        <v>0</v>
      </c>
      <c r="BM40" s="61">
        <v>0</v>
      </c>
      <c r="BN40" s="61">
        <v>0</v>
      </c>
      <c r="BO40" s="61">
        <v>0</v>
      </c>
      <c r="BP40" s="61">
        <v>0</v>
      </c>
      <c r="BQ40" s="61">
        <v>0</v>
      </c>
      <c r="BR40" s="61">
        <v>0</v>
      </c>
      <c r="BS40" s="61">
        <v>0</v>
      </c>
      <c r="BT40" s="61">
        <v>0</v>
      </c>
      <c r="BU40" s="61">
        <v>0</v>
      </c>
      <c r="BV40" s="61">
        <v>0</v>
      </c>
      <c r="BW40" s="61">
        <v>0</v>
      </c>
      <c r="BX40" s="61">
        <v>0</v>
      </c>
      <c r="BY40" s="61">
        <v>0</v>
      </c>
      <c r="BZ40" s="61">
        <v>0</v>
      </c>
      <c r="CA40" s="61">
        <v>0</v>
      </c>
      <c r="CB40" s="61">
        <v>0</v>
      </c>
      <c r="CC40" s="61">
        <v>0</v>
      </c>
    </row>
    <row r="41" spans="1:81" x14ac:dyDescent="0.25">
      <c r="A41" t="s">
        <v>2260</v>
      </c>
      <c r="B41" s="61">
        <v>0</v>
      </c>
      <c r="C41" s="61">
        <v>0</v>
      </c>
      <c r="D41" s="61">
        <v>0</v>
      </c>
      <c r="E41" s="61">
        <v>0</v>
      </c>
      <c r="F41" s="61">
        <v>0</v>
      </c>
      <c r="G41" s="61">
        <v>0</v>
      </c>
      <c r="H41" s="61">
        <v>0</v>
      </c>
      <c r="I41" s="61">
        <v>0</v>
      </c>
      <c r="J41" s="61">
        <v>0</v>
      </c>
      <c r="K41" s="61">
        <v>0</v>
      </c>
      <c r="L41" s="61">
        <v>0</v>
      </c>
      <c r="M41" s="61">
        <v>0</v>
      </c>
      <c r="N41" s="61">
        <v>0</v>
      </c>
      <c r="O41" s="61">
        <v>0</v>
      </c>
      <c r="P41" s="61">
        <v>0</v>
      </c>
      <c r="Q41" s="61">
        <v>0</v>
      </c>
      <c r="R41" s="61">
        <v>0</v>
      </c>
      <c r="S41" s="61">
        <v>0</v>
      </c>
      <c r="T41" s="61">
        <v>0</v>
      </c>
      <c r="U41" s="61">
        <v>0</v>
      </c>
      <c r="V41" s="61">
        <v>0</v>
      </c>
      <c r="W41" s="61">
        <v>0</v>
      </c>
      <c r="X41" s="61">
        <v>0</v>
      </c>
      <c r="Y41" s="61">
        <v>0</v>
      </c>
      <c r="Z41" s="61">
        <v>0</v>
      </c>
      <c r="AA41" s="61">
        <v>0</v>
      </c>
      <c r="AB41" s="61">
        <v>0</v>
      </c>
      <c r="AC41" s="61">
        <v>0</v>
      </c>
      <c r="AD41" s="61">
        <v>0</v>
      </c>
      <c r="AE41" s="61">
        <v>0</v>
      </c>
      <c r="AF41" s="61">
        <v>0</v>
      </c>
      <c r="AG41" s="61">
        <v>0</v>
      </c>
      <c r="AH41" s="61">
        <v>0</v>
      </c>
      <c r="AI41" s="61">
        <v>0</v>
      </c>
      <c r="AJ41" s="61">
        <v>0</v>
      </c>
      <c r="AK41" s="61">
        <v>0</v>
      </c>
      <c r="AL41" s="61">
        <v>0</v>
      </c>
      <c r="AM41" s="61">
        <v>0</v>
      </c>
      <c r="AN41" s="61">
        <v>0</v>
      </c>
      <c r="AO41" s="61">
        <v>0</v>
      </c>
      <c r="AP41" s="61">
        <v>0</v>
      </c>
      <c r="AQ41" s="61">
        <v>0</v>
      </c>
      <c r="AR41" s="61">
        <v>0</v>
      </c>
      <c r="AS41" s="61">
        <v>0</v>
      </c>
      <c r="AT41" s="61">
        <v>0</v>
      </c>
      <c r="AU41" s="61">
        <v>0</v>
      </c>
      <c r="AV41" s="61">
        <v>0</v>
      </c>
      <c r="AW41" s="61">
        <v>0</v>
      </c>
      <c r="AX41" s="61">
        <v>0</v>
      </c>
      <c r="AY41" s="61">
        <v>0</v>
      </c>
      <c r="AZ41" s="61">
        <v>0</v>
      </c>
      <c r="BA41" s="61">
        <v>0</v>
      </c>
      <c r="BB41" s="61">
        <v>0</v>
      </c>
      <c r="BC41" s="61">
        <v>0</v>
      </c>
      <c r="BD41" s="61">
        <v>0</v>
      </c>
      <c r="BE41" s="61">
        <v>0</v>
      </c>
      <c r="BF41" s="61">
        <v>0</v>
      </c>
      <c r="BG41" s="61">
        <v>0</v>
      </c>
      <c r="BH41" s="61">
        <v>0</v>
      </c>
      <c r="BI41" s="61">
        <v>0</v>
      </c>
      <c r="BJ41" s="61">
        <v>0</v>
      </c>
      <c r="BK41" s="61">
        <v>0</v>
      </c>
      <c r="BL41" s="61">
        <v>0</v>
      </c>
      <c r="BM41" s="61">
        <v>0</v>
      </c>
      <c r="BN41" s="61">
        <v>0</v>
      </c>
      <c r="BO41" s="61">
        <v>0</v>
      </c>
      <c r="BP41" s="61">
        <v>0</v>
      </c>
      <c r="BQ41" s="61">
        <v>0</v>
      </c>
      <c r="BR41" s="61">
        <v>0</v>
      </c>
      <c r="BS41" s="61">
        <v>0</v>
      </c>
      <c r="BT41" s="61">
        <v>0</v>
      </c>
      <c r="BU41" s="61">
        <v>0</v>
      </c>
      <c r="BV41" s="61">
        <v>0</v>
      </c>
      <c r="BW41" s="61">
        <v>0</v>
      </c>
      <c r="BX41" s="61">
        <v>0</v>
      </c>
      <c r="BY41" s="61">
        <v>0</v>
      </c>
      <c r="BZ41" s="61">
        <v>0</v>
      </c>
      <c r="CA41" s="61">
        <v>0</v>
      </c>
      <c r="CB41" s="61">
        <v>0</v>
      </c>
      <c r="CC41" s="61">
        <v>0</v>
      </c>
    </row>
    <row r="42" spans="1:81" x14ac:dyDescent="0.25">
      <c r="A42" t="s">
        <v>2261</v>
      </c>
      <c r="B42" s="61">
        <v>0</v>
      </c>
      <c r="C42" s="61">
        <v>0</v>
      </c>
      <c r="D42" s="61">
        <v>0</v>
      </c>
      <c r="E42" s="61">
        <v>0</v>
      </c>
      <c r="F42" s="61">
        <v>0</v>
      </c>
      <c r="G42" s="61">
        <v>0</v>
      </c>
      <c r="H42" s="61">
        <v>0</v>
      </c>
      <c r="I42" s="61">
        <v>0</v>
      </c>
      <c r="J42" s="61">
        <v>0</v>
      </c>
      <c r="K42" s="61">
        <v>0</v>
      </c>
      <c r="L42" s="61">
        <v>0</v>
      </c>
      <c r="M42" s="61">
        <v>0</v>
      </c>
      <c r="N42" s="61">
        <v>0</v>
      </c>
      <c r="O42" s="61">
        <v>0</v>
      </c>
      <c r="P42" s="61">
        <v>0</v>
      </c>
      <c r="Q42" s="61">
        <v>0</v>
      </c>
      <c r="R42" s="61">
        <v>0</v>
      </c>
      <c r="S42" s="61">
        <v>0</v>
      </c>
      <c r="T42" s="61">
        <v>0</v>
      </c>
      <c r="U42" s="61">
        <v>0</v>
      </c>
      <c r="V42" s="61">
        <v>0</v>
      </c>
      <c r="W42" s="61">
        <v>0</v>
      </c>
      <c r="X42" s="61">
        <v>0</v>
      </c>
      <c r="Y42" s="61">
        <v>0</v>
      </c>
      <c r="Z42" s="61">
        <v>0</v>
      </c>
      <c r="AA42" s="61">
        <v>0</v>
      </c>
      <c r="AB42" s="61">
        <v>0</v>
      </c>
      <c r="AC42" s="61">
        <v>0</v>
      </c>
      <c r="AD42" s="61">
        <v>0</v>
      </c>
      <c r="AE42" s="61">
        <v>0</v>
      </c>
      <c r="AF42" s="61">
        <v>0</v>
      </c>
      <c r="AG42" s="61">
        <v>0</v>
      </c>
      <c r="AH42" s="61">
        <v>0</v>
      </c>
      <c r="AI42" s="61">
        <v>0</v>
      </c>
      <c r="AJ42" s="61">
        <v>0</v>
      </c>
      <c r="AK42" s="61">
        <v>0</v>
      </c>
      <c r="AL42" s="61">
        <v>0</v>
      </c>
      <c r="AM42" s="61">
        <v>0</v>
      </c>
      <c r="AN42" s="61">
        <v>0</v>
      </c>
      <c r="AO42" s="61">
        <v>0</v>
      </c>
      <c r="AP42" s="61">
        <v>0</v>
      </c>
      <c r="AQ42" s="61">
        <v>0</v>
      </c>
      <c r="AR42" s="61">
        <v>0</v>
      </c>
      <c r="AS42" s="61">
        <v>0</v>
      </c>
      <c r="AT42" s="61">
        <v>0</v>
      </c>
      <c r="AU42" s="61">
        <v>0</v>
      </c>
      <c r="AV42" s="61">
        <v>0</v>
      </c>
      <c r="AW42" s="61">
        <v>0</v>
      </c>
      <c r="AX42" s="61">
        <v>0</v>
      </c>
      <c r="AY42" s="61">
        <v>0</v>
      </c>
      <c r="AZ42" s="61">
        <v>0</v>
      </c>
      <c r="BA42" s="61">
        <v>0</v>
      </c>
      <c r="BB42" s="61">
        <v>0</v>
      </c>
      <c r="BC42" s="61">
        <v>0</v>
      </c>
      <c r="BD42" s="61">
        <v>0</v>
      </c>
      <c r="BE42" s="61">
        <v>0</v>
      </c>
      <c r="BF42" s="61">
        <v>0</v>
      </c>
      <c r="BG42" s="61">
        <v>0</v>
      </c>
      <c r="BH42" s="61">
        <v>0</v>
      </c>
      <c r="BI42" s="61">
        <v>0</v>
      </c>
      <c r="BJ42" s="61">
        <v>0</v>
      </c>
      <c r="BK42" s="61">
        <v>0</v>
      </c>
      <c r="BL42" s="61">
        <v>0</v>
      </c>
      <c r="BM42" s="61">
        <v>0</v>
      </c>
      <c r="BN42" s="61">
        <v>0</v>
      </c>
      <c r="BO42" s="61">
        <v>0</v>
      </c>
      <c r="BP42" s="61">
        <v>0</v>
      </c>
      <c r="BQ42" s="61">
        <v>0</v>
      </c>
      <c r="BR42" s="61">
        <v>0</v>
      </c>
      <c r="BS42" s="61">
        <v>0</v>
      </c>
      <c r="BT42" s="61">
        <v>0</v>
      </c>
      <c r="BU42" s="61">
        <v>0</v>
      </c>
      <c r="BV42" s="61">
        <v>0</v>
      </c>
      <c r="BW42" s="61">
        <v>0</v>
      </c>
      <c r="BX42" s="61">
        <v>0</v>
      </c>
      <c r="BY42" s="61">
        <v>0</v>
      </c>
      <c r="BZ42" s="61">
        <v>0</v>
      </c>
      <c r="CA42" s="61">
        <v>0</v>
      </c>
      <c r="CB42" s="61">
        <v>0</v>
      </c>
      <c r="CC42" s="61">
        <v>0</v>
      </c>
    </row>
    <row r="43" spans="1:81" x14ac:dyDescent="0.25">
      <c r="A43" t="s">
        <v>2262</v>
      </c>
      <c r="B43" s="61">
        <v>0</v>
      </c>
      <c r="C43" s="61">
        <v>0</v>
      </c>
      <c r="D43" s="61">
        <v>0</v>
      </c>
      <c r="E43" s="61">
        <v>0</v>
      </c>
      <c r="F43" s="61">
        <v>0</v>
      </c>
      <c r="G43" s="61">
        <v>0</v>
      </c>
      <c r="H43" s="61">
        <v>0</v>
      </c>
      <c r="I43" s="61">
        <v>0</v>
      </c>
      <c r="J43" s="61">
        <v>0</v>
      </c>
      <c r="K43" s="61">
        <v>0</v>
      </c>
      <c r="L43" s="61">
        <v>0</v>
      </c>
      <c r="M43" s="61">
        <v>0</v>
      </c>
      <c r="N43" s="61">
        <v>0</v>
      </c>
      <c r="O43" s="61">
        <v>0</v>
      </c>
      <c r="P43" s="61">
        <v>0</v>
      </c>
      <c r="Q43" s="61">
        <v>0</v>
      </c>
      <c r="R43" s="61">
        <v>0</v>
      </c>
      <c r="S43" s="61">
        <v>0</v>
      </c>
      <c r="T43" s="61">
        <v>0</v>
      </c>
      <c r="U43" s="61">
        <v>0</v>
      </c>
      <c r="V43" s="61">
        <v>0</v>
      </c>
      <c r="W43" s="61">
        <v>0</v>
      </c>
      <c r="X43" s="61">
        <v>0</v>
      </c>
      <c r="Y43" s="61">
        <v>0</v>
      </c>
      <c r="Z43" s="61">
        <v>0</v>
      </c>
      <c r="AA43" s="61">
        <v>0</v>
      </c>
      <c r="AB43" s="61">
        <v>0</v>
      </c>
      <c r="AC43" s="61">
        <v>0</v>
      </c>
      <c r="AD43" s="61">
        <v>0</v>
      </c>
      <c r="AE43" s="61">
        <v>0</v>
      </c>
      <c r="AF43" s="61">
        <v>0</v>
      </c>
      <c r="AG43" s="61">
        <v>0</v>
      </c>
      <c r="AH43" s="61">
        <v>0</v>
      </c>
      <c r="AI43" s="61">
        <v>0</v>
      </c>
      <c r="AJ43" s="61">
        <v>0</v>
      </c>
      <c r="AK43" s="61">
        <v>0</v>
      </c>
      <c r="AL43" s="61">
        <v>0</v>
      </c>
      <c r="AM43" s="61">
        <v>0</v>
      </c>
      <c r="AN43" s="61">
        <v>0</v>
      </c>
      <c r="AO43" s="61">
        <v>0</v>
      </c>
      <c r="AP43" s="61">
        <v>0</v>
      </c>
      <c r="AQ43" s="61">
        <v>0</v>
      </c>
      <c r="AR43" s="61">
        <v>0</v>
      </c>
      <c r="AS43" s="61">
        <v>0</v>
      </c>
      <c r="AT43" s="61">
        <v>0</v>
      </c>
      <c r="AU43" s="61">
        <v>0</v>
      </c>
      <c r="AV43" s="61">
        <v>0</v>
      </c>
      <c r="AW43" s="61">
        <v>0</v>
      </c>
      <c r="AX43" s="61">
        <v>0</v>
      </c>
      <c r="AY43" s="61">
        <v>0</v>
      </c>
      <c r="AZ43" s="61">
        <v>0</v>
      </c>
      <c r="BA43" s="61">
        <v>0</v>
      </c>
      <c r="BB43" s="61">
        <v>0</v>
      </c>
      <c r="BC43" s="61">
        <v>0</v>
      </c>
      <c r="BD43" s="61">
        <v>0</v>
      </c>
      <c r="BE43" s="61">
        <v>0</v>
      </c>
      <c r="BF43" s="61">
        <v>0</v>
      </c>
      <c r="BG43" s="61">
        <v>0</v>
      </c>
      <c r="BH43" s="61">
        <v>0</v>
      </c>
      <c r="BI43" s="61">
        <v>0</v>
      </c>
      <c r="BJ43" s="61">
        <v>0</v>
      </c>
      <c r="BK43" s="61">
        <v>0</v>
      </c>
      <c r="BL43" s="61">
        <v>0</v>
      </c>
      <c r="BM43" s="61">
        <v>0</v>
      </c>
      <c r="BN43" s="61">
        <v>0</v>
      </c>
      <c r="BO43" s="61">
        <v>0</v>
      </c>
      <c r="BP43" s="61">
        <v>0</v>
      </c>
      <c r="BQ43" s="61">
        <v>0</v>
      </c>
      <c r="BR43" s="61">
        <v>0</v>
      </c>
      <c r="BS43" s="61">
        <v>0</v>
      </c>
      <c r="BT43" s="61">
        <v>0</v>
      </c>
      <c r="BU43" s="61">
        <v>0</v>
      </c>
      <c r="BV43" s="61">
        <v>0</v>
      </c>
      <c r="BW43" s="61">
        <v>0</v>
      </c>
      <c r="BX43" s="61">
        <v>0</v>
      </c>
      <c r="BY43" s="61">
        <v>0</v>
      </c>
      <c r="BZ43" s="61">
        <v>0</v>
      </c>
      <c r="CA43" s="61">
        <v>0</v>
      </c>
      <c r="CB43" s="61">
        <v>0</v>
      </c>
      <c r="CC43" s="61">
        <v>0</v>
      </c>
    </row>
    <row r="44" spans="1:81" x14ac:dyDescent="0.25">
      <c r="A44" t="s">
        <v>2263</v>
      </c>
      <c r="B44" s="61">
        <v>0</v>
      </c>
      <c r="C44" s="61">
        <v>0</v>
      </c>
      <c r="D44" s="61">
        <v>0</v>
      </c>
      <c r="E44" s="61">
        <v>0</v>
      </c>
      <c r="F44" s="61">
        <v>0</v>
      </c>
      <c r="G44" s="61">
        <v>0</v>
      </c>
      <c r="H44" s="61">
        <v>0</v>
      </c>
      <c r="I44" s="61">
        <v>0</v>
      </c>
      <c r="J44" s="61">
        <v>0</v>
      </c>
      <c r="K44" s="61">
        <v>0</v>
      </c>
      <c r="L44" s="61">
        <v>0</v>
      </c>
      <c r="M44" s="61">
        <v>0</v>
      </c>
      <c r="N44" s="61">
        <v>0</v>
      </c>
      <c r="O44" s="61">
        <v>0</v>
      </c>
      <c r="P44" s="61">
        <v>0</v>
      </c>
      <c r="Q44" s="61">
        <v>0</v>
      </c>
      <c r="R44" s="61">
        <v>0</v>
      </c>
      <c r="S44" s="61">
        <v>0</v>
      </c>
      <c r="T44" s="61">
        <v>0</v>
      </c>
      <c r="U44" s="61">
        <v>0</v>
      </c>
      <c r="V44" s="61">
        <v>0</v>
      </c>
      <c r="W44" s="61">
        <v>0</v>
      </c>
      <c r="X44" s="61">
        <v>0</v>
      </c>
      <c r="Y44" s="61">
        <v>0</v>
      </c>
      <c r="Z44" s="61">
        <v>0</v>
      </c>
      <c r="AA44" s="61">
        <v>0</v>
      </c>
      <c r="AB44" s="61">
        <v>0</v>
      </c>
      <c r="AC44" s="61">
        <v>0</v>
      </c>
      <c r="AD44" s="61">
        <v>0</v>
      </c>
      <c r="AE44" s="61">
        <v>0</v>
      </c>
      <c r="AF44" s="61">
        <v>0</v>
      </c>
      <c r="AG44" s="61">
        <v>0</v>
      </c>
      <c r="AH44" s="61">
        <v>0</v>
      </c>
      <c r="AI44" s="61">
        <v>0</v>
      </c>
      <c r="AJ44" s="61">
        <v>0</v>
      </c>
      <c r="AK44" s="61">
        <v>0</v>
      </c>
      <c r="AL44" s="61">
        <v>0</v>
      </c>
      <c r="AM44" s="61">
        <v>0</v>
      </c>
      <c r="AN44" s="61">
        <v>0</v>
      </c>
      <c r="AO44" s="61">
        <v>0</v>
      </c>
      <c r="AP44" s="61">
        <v>0</v>
      </c>
      <c r="AQ44" s="61">
        <v>0</v>
      </c>
      <c r="AR44" s="61">
        <v>0</v>
      </c>
      <c r="AS44" s="61">
        <v>0</v>
      </c>
      <c r="AT44" s="61">
        <v>0</v>
      </c>
      <c r="AU44" s="61">
        <v>0</v>
      </c>
      <c r="AV44" s="61">
        <v>0</v>
      </c>
      <c r="AW44" s="61">
        <v>0</v>
      </c>
      <c r="AX44" s="61">
        <v>0</v>
      </c>
      <c r="AY44" s="61">
        <v>0</v>
      </c>
      <c r="AZ44" s="61">
        <v>0</v>
      </c>
      <c r="BA44" s="61">
        <v>0</v>
      </c>
      <c r="BB44" s="61">
        <v>0</v>
      </c>
      <c r="BC44" s="61">
        <v>0</v>
      </c>
      <c r="BD44" s="61">
        <v>0</v>
      </c>
      <c r="BE44" s="61">
        <v>0</v>
      </c>
      <c r="BF44" s="61">
        <v>0</v>
      </c>
      <c r="BG44" s="61">
        <v>0</v>
      </c>
      <c r="BH44" s="61">
        <v>0</v>
      </c>
      <c r="BI44" s="61">
        <v>0</v>
      </c>
      <c r="BJ44" s="61">
        <v>0</v>
      </c>
      <c r="BK44" s="61">
        <v>0</v>
      </c>
      <c r="BL44" s="61">
        <v>0</v>
      </c>
      <c r="BM44" s="61">
        <v>0</v>
      </c>
      <c r="BN44" s="61">
        <v>0</v>
      </c>
      <c r="BO44" s="61">
        <v>0</v>
      </c>
      <c r="BP44" s="61">
        <v>0</v>
      </c>
      <c r="BQ44" s="61">
        <v>0</v>
      </c>
      <c r="BR44" s="61">
        <v>0</v>
      </c>
      <c r="BS44" s="61">
        <v>0</v>
      </c>
      <c r="BT44" s="61">
        <v>0</v>
      </c>
      <c r="BU44" s="61">
        <v>0</v>
      </c>
      <c r="BV44" s="61">
        <v>0</v>
      </c>
      <c r="BW44" s="61">
        <v>0</v>
      </c>
      <c r="BX44" s="61">
        <v>0</v>
      </c>
      <c r="BY44" s="61">
        <v>0</v>
      </c>
      <c r="BZ44" s="61">
        <v>0</v>
      </c>
      <c r="CA44" s="61">
        <v>0</v>
      </c>
      <c r="CB44" s="61">
        <v>0</v>
      </c>
      <c r="CC44" s="61">
        <v>0</v>
      </c>
    </row>
    <row r="45" spans="1:81" x14ac:dyDescent="0.25">
      <c r="A45" t="s">
        <v>2264</v>
      </c>
      <c r="B45" s="61">
        <v>0</v>
      </c>
      <c r="C45" s="61">
        <v>0</v>
      </c>
      <c r="D45" s="61">
        <v>0</v>
      </c>
      <c r="E45" s="61">
        <v>0</v>
      </c>
      <c r="F45" s="61">
        <v>0</v>
      </c>
      <c r="G45" s="61">
        <v>0</v>
      </c>
      <c r="H45" s="61">
        <v>0</v>
      </c>
      <c r="I45" s="61">
        <v>0</v>
      </c>
      <c r="J45" s="61">
        <v>0</v>
      </c>
      <c r="K45" s="61">
        <v>0</v>
      </c>
      <c r="L45" s="61">
        <v>0</v>
      </c>
      <c r="M45" s="61">
        <v>0</v>
      </c>
      <c r="N45" s="61">
        <v>0</v>
      </c>
      <c r="O45" s="61">
        <v>0</v>
      </c>
      <c r="P45" s="61">
        <v>0</v>
      </c>
      <c r="Q45" s="61">
        <v>0</v>
      </c>
      <c r="R45" s="61">
        <v>0</v>
      </c>
      <c r="S45" s="61">
        <v>0</v>
      </c>
      <c r="T45" s="61">
        <v>0</v>
      </c>
      <c r="U45" s="61">
        <v>0</v>
      </c>
      <c r="V45" s="61">
        <v>0</v>
      </c>
      <c r="W45" s="61">
        <v>0</v>
      </c>
      <c r="X45" s="61">
        <v>0</v>
      </c>
      <c r="Y45" s="61">
        <v>0</v>
      </c>
      <c r="Z45" s="61">
        <v>0</v>
      </c>
      <c r="AA45" s="61">
        <v>0</v>
      </c>
      <c r="AB45" s="61">
        <v>0</v>
      </c>
      <c r="AC45" s="61">
        <v>0</v>
      </c>
      <c r="AD45" s="61">
        <v>0</v>
      </c>
      <c r="AE45" s="61">
        <v>0</v>
      </c>
      <c r="AF45" s="61">
        <v>0</v>
      </c>
      <c r="AG45" s="61">
        <v>0</v>
      </c>
      <c r="AH45" s="61">
        <v>0</v>
      </c>
      <c r="AI45" s="61">
        <v>0</v>
      </c>
      <c r="AJ45" s="61">
        <v>0</v>
      </c>
      <c r="AK45" s="61">
        <v>0</v>
      </c>
      <c r="AL45" s="61">
        <v>0</v>
      </c>
      <c r="AM45" s="61">
        <v>0</v>
      </c>
      <c r="AN45" s="61">
        <v>0</v>
      </c>
      <c r="AO45" s="61">
        <v>0</v>
      </c>
      <c r="AP45" s="61">
        <v>0</v>
      </c>
      <c r="AQ45" s="61">
        <v>0</v>
      </c>
      <c r="AR45" s="61">
        <v>0</v>
      </c>
      <c r="AS45" s="61">
        <v>0</v>
      </c>
      <c r="AT45" s="61">
        <v>0</v>
      </c>
      <c r="AU45" s="61">
        <v>0</v>
      </c>
      <c r="AV45" s="61">
        <v>0</v>
      </c>
      <c r="AW45" s="61">
        <v>0</v>
      </c>
      <c r="AX45" s="61">
        <v>0</v>
      </c>
      <c r="AY45" s="61">
        <v>0</v>
      </c>
      <c r="AZ45" s="61">
        <v>0</v>
      </c>
      <c r="BA45" s="61">
        <v>0</v>
      </c>
      <c r="BB45" s="61">
        <v>0</v>
      </c>
      <c r="BC45" s="61">
        <v>0</v>
      </c>
      <c r="BD45" s="61">
        <v>0</v>
      </c>
      <c r="BE45" s="61">
        <v>0</v>
      </c>
      <c r="BF45" s="61">
        <v>0</v>
      </c>
      <c r="BG45" s="61">
        <v>0</v>
      </c>
      <c r="BH45" s="61">
        <v>0</v>
      </c>
      <c r="BI45" s="61">
        <v>0</v>
      </c>
      <c r="BJ45" s="61">
        <v>0</v>
      </c>
      <c r="BK45" s="61">
        <v>0</v>
      </c>
      <c r="BL45" s="61">
        <v>0</v>
      </c>
      <c r="BM45" s="61">
        <v>0</v>
      </c>
      <c r="BN45" s="61">
        <v>0</v>
      </c>
      <c r="BO45" s="61">
        <v>0</v>
      </c>
      <c r="BP45" s="61">
        <v>0</v>
      </c>
      <c r="BQ45" s="61">
        <v>0</v>
      </c>
      <c r="BR45" s="61">
        <v>0</v>
      </c>
      <c r="BS45" s="61">
        <v>0</v>
      </c>
      <c r="BT45" s="61">
        <v>0</v>
      </c>
      <c r="BU45" s="61">
        <v>0</v>
      </c>
      <c r="BV45" s="61">
        <v>0</v>
      </c>
      <c r="BW45" s="61">
        <v>0</v>
      </c>
      <c r="BX45" s="61">
        <v>0</v>
      </c>
      <c r="BY45" s="61">
        <v>0</v>
      </c>
      <c r="BZ45" s="61">
        <v>0</v>
      </c>
      <c r="CA45" s="61">
        <v>0</v>
      </c>
      <c r="CB45" s="61">
        <v>0</v>
      </c>
      <c r="CC45" s="61">
        <v>0</v>
      </c>
    </row>
    <row r="46" spans="1:81" x14ac:dyDescent="0.25">
      <c r="A46" t="s">
        <v>2265</v>
      </c>
      <c r="B46" s="61">
        <v>0</v>
      </c>
      <c r="C46" s="61">
        <v>0</v>
      </c>
      <c r="D46" s="61">
        <v>0</v>
      </c>
      <c r="E46" s="61">
        <v>0</v>
      </c>
      <c r="F46" s="61">
        <v>0</v>
      </c>
      <c r="G46" s="61">
        <v>0</v>
      </c>
      <c r="H46" s="61">
        <v>0</v>
      </c>
      <c r="I46" s="61">
        <v>0</v>
      </c>
      <c r="J46" s="61">
        <v>0</v>
      </c>
      <c r="K46" s="61">
        <v>0</v>
      </c>
      <c r="L46" s="61">
        <v>0</v>
      </c>
      <c r="M46" s="61">
        <v>0</v>
      </c>
      <c r="N46" s="61">
        <v>0</v>
      </c>
      <c r="O46" s="61">
        <v>0</v>
      </c>
      <c r="P46" s="61">
        <v>0</v>
      </c>
      <c r="Q46" s="61">
        <v>0</v>
      </c>
      <c r="R46" s="61">
        <v>0</v>
      </c>
      <c r="S46" s="61">
        <v>0</v>
      </c>
      <c r="T46" s="61">
        <v>0</v>
      </c>
      <c r="U46" s="61">
        <v>0</v>
      </c>
      <c r="V46" s="61">
        <v>0</v>
      </c>
      <c r="W46" s="61">
        <v>0</v>
      </c>
      <c r="X46" s="61">
        <v>0</v>
      </c>
      <c r="Y46" s="61">
        <v>0</v>
      </c>
      <c r="Z46" s="61">
        <v>0</v>
      </c>
      <c r="AA46" s="61">
        <v>0</v>
      </c>
      <c r="AB46" s="61">
        <v>0</v>
      </c>
      <c r="AC46" s="61">
        <v>0</v>
      </c>
      <c r="AD46" s="61">
        <v>0</v>
      </c>
      <c r="AE46" s="61">
        <v>0</v>
      </c>
      <c r="AF46" s="61">
        <v>0</v>
      </c>
      <c r="AG46" s="61">
        <v>0</v>
      </c>
      <c r="AH46" s="61">
        <v>0</v>
      </c>
      <c r="AI46" s="61">
        <v>0</v>
      </c>
      <c r="AJ46" s="61">
        <v>0</v>
      </c>
      <c r="AK46" s="61">
        <v>0</v>
      </c>
      <c r="AL46" s="61">
        <v>0</v>
      </c>
      <c r="AM46" s="61">
        <v>0</v>
      </c>
      <c r="AN46" s="61">
        <v>0</v>
      </c>
      <c r="AO46" s="61">
        <v>0</v>
      </c>
      <c r="AP46" s="61">
        <v>0</v>
      </c>
      <c r="AQ46" s="61">
        <v>0</v>
      </c>
      <c r="AR46" s="61">
        <v>0</v>
      </c>
      <c r="AS46" s="61">
        <v>0</v>
      </c>
      <c r="AT46" s="61">
        <v>0</v>
      </c>
      <c r="AU46" s="61">
        <v>0</v>
      </c>
      <c r="AV46" s="61">
        <v>0</v>
      </c>
      <c r="AW46" s="61">
        <v>0</v>
      </c>
      <c r="AX46" s="61">
        <v>0</v>
      </c>
      <c r="AY46" s="61">
        <v>0</v>
      </c>
      <c r="AZ46" s="61">
        <v>0</v>
      </c>
      <c r="BA46" s="61">
        <v>0</v>
      </c>
      <c r="BB46" s="61">
        <v>0</v>
      </c>
      <c r="BC46" s="61">
        <v>0</v>
      </c>
      <c r="BD46" s="61">
        <v>0</v>
      </c>
      <c r="BE46" s="61">
        <v>0</v>
      </c>
      <c r="BF46" s="61">
        <v>0</v>
      </c>
      <c r="BG46" s="61">
        <v>0</v>
      </c>
      <c r="BH46" s="61">
        <v>0</v>
      </c>
      <c r="BI46" s="61">
        <v>0</v>
      </c>
      <c r="BJ46" s="61">
        <v>0</v>
      </c>
      <c r="BK46" s="61">
        <v>0</v>
      </c>
      <c r="BL46" s="61">
        <v>0</v>
      </c>
      <c r="BM46" s="61">
        <v>0</v>
      </c>
      <c r="BN46" s="61">
        <v>0</v>
      </c>
      <c r="BO46" s="61">
        <v>0</v>
      </c>
      <c r="BP46" s="61">
        <v>0</v>
      </c>
      <c r="BQ46" s="61">
        <v>0</v>
      </c>
      <c r="BR46" s="61">
        <v>0</v>
      </c>
      <c r="BS46" s="61">
        <v>0</v>
      </c>
      <c r="BT46" s="61">
        <v>0</v>
      </c>
      <c r="BU46" s="61">
        <v>0</v>
      </c>
      <c r="BV46" s="61">
        <v>0</v>
      </c>
      <c r="BW46" s="61">
        <v>0</v>
      </c>
      <c r="BX46" s="61">
        <v>0</v>
      </c>
      <c r="BY46" s="61">
        <v>0</v>
      </c>
      <c r="BZ46" s="61">
        <v>0</v>
      </c>
      <c r="CA46" s="61">
        <v>0</v>
      </c>
      <c r="CB46" s="61">
        <v>0</v>
      </c>
      <c r="CC46" s="61">
        <v>0</v>
      </c>
    </row>
    <row r="47" spans="1:81" x14ac:dyDescent="0.25">
      <c r="A47" t="s">
        <v>2266</v>
      </c>
      <c r="B47" s="61">
        <v>0</v>
      </c>
      <c r="C47" s="61">
        <v>0</v>
      </c>
      <c r="D47" s="61">
        <v>0</v>
      </c>
      <c r="E47" s="61">
        <v>0</v>
      </c>
      <c r="F47" s="61">
        <v>0</v>
      </c>
      <c r="G47" s="61">
        <v>0</v>
      </c>
      <c r="H47" s="61">
        <v>0</v>
      </c>
      <c r="I47" s="61">
        <v>0</v>
      </c>
      <c r="J47" s="61">
        <v>0</v>
      </c>
      <c r="K47" s="61">
        <v>0</v>
      </c>
      <c r="L47" s="61">
        <v>0</v>
      </c>
      <c r="M47" s="61">
        <v>0</v>
      </c>
      <c r="N47" s="61">
        <v>0</v>
      </c>
      <c r="O47" s="61">
        <v>0</v>
      </c>
      <c r="P47" s="61">
        <v>0</v>
      </c>
      <c r="Q47" s="61">
        <v>0</v>
      </c>
      <c r="R47" s="61">
        <v>0</v>
      </c>
      <c r="S47" s="61">
        <v>0</v>
      </c>
      <c r="T47" s="61">
        <v>0</v>
      </c>
      <c r="U47" s="61">
        <v>0</v>
      </c>
      <c r="V47" s="61">
        <v>0</v>
      </c>
      <c r="W47" s="61">
        <v>0</v>
      </c>
      <c r="X47" s="61">
        <v>0</v>
      </c>
      <c r="Y47" s="61">
        <v>0</v>
      </c>
      <c r="Z47" s="61">
        <v>0</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61">
        <v>0</v>
      </c>
      <c r="AT47" s="61">
        <v>0</v>
      </c>
      <c r="AU47" s="61">
        <v>0</v>
      </c>
      <c r="AV47" s="61">
        <v>0</v>
      </c>
      <c r="AW47" s="61">
        <v>0</v>
      </c>
      <c r="AX47" s="61">
        <v>0</v>
      </c>
      <c r="AY47" s="61">
        <v>0</v>
      </c>
      <c r="AZ47" s="61">
        <v>0</v>
      </c>
      <c r="BA47" s="61">
        <v>0</v>
      </c>
      <c r="BB47" s="61">
        <v>0</v>
      </c>
      <c r="BC47" s="61">
        <v>0</v>
      </c>
      <c r="BD47" s="61">
        <v>0</v>
      </c>
      <c r="BE47" s="61">
        <v>0</v>
      </c>
      <c r="BF47" s="61">
        <v>0</v>
      </c>
      <c r="BG47" s="61">
        <v>0</v>
      </c>
      <c r="BH47" s="61">
        <v>0</v>
      </c>
      <c r="BI47" s="61">
        <v>0</v>
      </c>
      <c r="BJ47" s="61">
        <v>0</v>
      </c>
      <c r="BK47" s="61">
        <v>0</v>
      </c>
      <c r="BL47" s="61">
        <v>0</v>
      </c>
      <c r="BM47" s="61">
        <v>0</v>
      </c>
      <c r="BN47" s="61">
        <v>0</v>
      </c>
      <c r="BO47" s="61">
        <v>0</v>
      </c>
      <c r="BP47" s="61">
        <v>0</v>
      </c>
      <c r="BQ47" s="61">
        <v>0</v>
      </c>
      <c r="BR47" s="61">
        <v>0</v>
      </c>
      <c r="BS47" s="61">
        <v>0</v>
      </c>
      <c r="BT47" s="61">
        <v>0</v>
      </c>
      <c r="BU47" s="61">
        <v>0</v>
      </c>
      <c r="BV47" s="61">
        <v>0</v>
      </c>
      <c r="BW47" s="61">
        <v>0</v>
      </c>
      <c r="BX47" s="61">
        <v>0</v>
      </c>
      <c r="BY47" s="61">
        <v>0</v>
      </c>
      <c r="BZ47" s="61">
        <v>0</v>
      </c>
      <c r="CA47" s="61">
        <v>0</v>
      </c>
      <c r="CB47" s="61">
        <v>0</v>
      </c>
      <c r="CC47" s="61">
        <v>0</v>
      </c>
    </row>
    <row r="48" spans="1:81" x14ac:dyDescent="0.25">
      <c r="A48" t="s">
        <v>2267</v>
      </c>
      <c r="B48" s="61">
        <v>0</v>
      </c>
      <c r="C48" s="61">
        <v>0</v>
      </c>
      <c r="D48" s="61">
        <v>0</v>
      </c>
      <c r="E48" s="61">
        <v>0</v>
      </c>
      <c r="F48" s="61">
        <v>0</v>
      </c>
      <c r="G48" s="61">
        <v>0</v>
      </c>
      <c r="H48" s="61">
        <v>0</v>
      </c>
      <c r="I48" s="61">
        <v>0</v>
      </c>
      <c r="J48" s="61">
        <v>0</v>
      </c>
      <c r="K48" s="61">
        <v>0</v>
      </c>
      <c r="L48" s="61">
        <v>0</v>
      </c>
      <c r="M48" s="61">
        <v>0</v>
      </c>
      <c r="N48" s="61">
        <v>0</v>
      </c>
      <c r="O48" s="61">
        <v>0</v>
      </c>
      <c r="P48" s="61">
        <v>0</v>
      </c>
      <c r="Q48" s="61">
        <v>0</v>
      </c>
      <c r="R48" s="61">
        <v>0</v>
      </c>
      <c r="S48" s="61">
        <v>0</v>
      </c>
      <c r="T48" s="61">
        <v>0</v>
      </c>
      <c r="U48" s="61">
        <v>0</v>
      </c>
      <c r="V48" s="61">
        <v>0</v>
      </c>
      <c r="W48" s="61">
        <v>0</v>
      </c>
      <c r="X48" s="61">
        <v>0</v>
      </c>
      <c r="Y48" s="61">
        <v>0</v>
      </c>
      <c r="Z48" s="61">
        <v>0</v>
      </c>
      <c r="AA48" s="61">
        <v>0</v>
      </c>
      <c r="AB48" s="61">
        <v>0</v>
      </c>
      <c r="AC48" s="61">
        <v>0</v>
      </c>
      <c r="AD48" s="61">
        <v>0</v>
      </c>
      <c r="AE48" s="61">
        <v>0</v>
      </c>
      <c r="AF48" s="61">
        <v>0</v>
      </c>
      <c r="AG48" s="61">
        <v>0</v>
      </c>
      <c r="AH48" s="61">
        <v>0</v>
      </c>
      <c r="AI48" s="61">
        <v>0</v>
      </c>
      <c r="AJ48" s="61">
        <v>0</v>
      </c>
      <c r="AK48" s="61">
        <v>0</v>
      </c>
      <c r="AL48" s="61">
        <v>0</v>
      </c>
      <c r="AM48" s="61">
        <v>0</v>
      </c>
      <c r="AN48" s="61">
        <v>0</v>
      </c>
      <c r="AO48" s="61">
        <v>0</v>
      </c>
      <c r="AP48" s="61">
        <v>0</v>
      </c>
      <c r="AQ48" s="61">
        <v>0</v>
      </c>
      <c r="AR48" s="61">
        <v>0</v>
      </c>
      <c r="AS48" s="61">
        <v>0</v>
      </c>
      <c r="AT48" s="61">
        <v>0</v>
      </c>
      <c r="AU48" s="61">
        <v>0</v>
      </c>
      <c r="AV48" s="61">
        <v>0</v>
      </c>
      <c r="AW48" s="61">
        <v>0</v>
      </c>
      <c r="AX48" s="61">
        <v>0</v>
      </c>
      <c r="AY48" s="61">
        <v>0</v>
      </c>
      <c r="AZ48" s="61">
        <v>0</v>
      </c>
      <c r="BA48" s="61">
        <v>0</v>
      </c>
      <c r="BB48" s="61">
        <v>0</v>
      </c>
      <c r="BC48" s="61">
        <v>0</v>
      </c>
      <c r="BD48" s="61">
        <v>0</v>
      </c>
      <c r="BE48" s="61">
        <v>0</v>
      </c>
      <c r="BF48" s="61">
        <v>0</v>
      </c>
      <c r="BG48" s="61">
        <v>0</v>
      </c>
      <c r="BH48" s="61">
        <v>0</v>
      </c>
      <c r="BI48" s="61">
        <v>0</v>
      </c>
      <c r="BJ48" s="61">
        <v>0</v>
      </c>
      <c r="BK48" s="61">
        <v>0</v>
      </c>
      <c r="BL48" s="61">
        <v>0</v>
      </c>
      <c r="BM48" s="61">
        <v>0</v>
      </c>
      <c r="BN48" s="61">
        <v>0</v>
      </c>
      <c r="BO48" s="61">
        <v>0</v>
      </c>
      <c r="BP48" s="61">
        <v>0</v>
      </c>
      <c r="BQ48" s="61">
        <v>0</v>
      </c>
      <c r="BR48" s="61">
        <v>0</v>
      </c>
      <c r="BS48" s="61">
        <v>0</v>
      </c>
      <c r="BT48" s="61">
        <v>0</v>
      </c>
      <c r="BU48" s="61">
        <v>0</v>
      </c>
      <c r="BV48" s="61">
        <v>0</v>
      </c>
      <c r="BW48" s="61">
        <v>0</v>
      </c>
      <c r="BX48" s="61">
        <v>0</v>
      </c>
      <c r="BY48" s="61">
        <v>0</v>
      </c>
      <c r="BZ48" s="61">
        <v>0</v>
      </c>
      <c r="CA48" s="61">
        <v>0</v>
      </c>
      <c r="CB48" s="61">
        <v>0</v>
      </c>
      <c r="CC48" s="61">
        <v>0</v>
      </c>
    </row>
    <row r="49" spans="1:81" x14ac:dyDescent="0.25">
      <c r="A49" t="s">
        <v>2268</v>
      </c>
      <c r="B49" s="61">
        <v>0</v>
      </c>
      <c r="C49" s="61">
        <v>0</v>
      </c>
      <c r="D49" s="61">
        <v>0</v>
      </c>
      <c r="E49" s="61">
        <v>0</v>
      </c>
      <c r="F49" s="61">
        <v>0</v>
      </c>
      <c r="G49" s="61">
        <v>0</v>
      </c>
      <c r="H49" s="61">
        <v>0</v>
      </c>
      <c r="I49" s="61">
        <v>0</v>
      </c>
      <c r="J49" s="61">
        <v>0</v>
      </c>
      <c r="K49" s="61">
        <v>0</v>
      </c>
      <c r="L49" s="61">
        <v>0</v>
      </c>
      <c r="M49" s="61">
        <v>0</v>
      </c>
      <c r="N49" s="61">
        <v>0</v>
      </c>
      <c r="O49" s="61">
        <v>0</v>
      </c>
      <c r="P49" s="61">
        <v>0</v>
      </c>
      <c r="Q49" s="61">
        <v>0</v>
      </c>
      <c r="R49" s="61">
        <v>0</v>
      </c>
      <c r="S49" s="61">
        <v>0</v>
      </c>
      <c r="T49" s="61">
        <v>0</v>
      </c>
      <c r="U49" s="61">
        <v>0</v>
      </c>
      <c r="V49" s="61">
        <v>0</v>
      </c>
      <c r="W49" s="61">
        <v>0</v>
      </c>
      <c r="X49" s="61">
        <v>0</v>
      </c>
      <c r="Y49" s="61">
        <v>0</v>
      </c>
      <c r="Z49" s="61">
        <v>0</v>
      </c>
      <c r="AA49" s="61">
        <v>0</v>
      </c>
      <c r="AB49" s="61">
        <v>0</v>
      </c>
      <c r="AC49" s="61">
        <v>0</v>
      </c>
      <c r="AD49" s="61">
        <v>0</v>
      </c>
      <c r="AE49" s="61">
        <v>0</v>
      </c>
      <c r="AF49" s="61">
        <v>0</v>
      </c>
      <c r="AG49" s="61">
        <v>0</v>
      </c>
      <c r="AH49" s="61">
        <v>0</v>
      </c>
      <c r="AI49" s="61">
        <v>0</v>
      </c>
      <c r="AJ49" s="61">
        <v>0</v>
      </c>
      <c r="AK49" s="61">
        <v>0</v>
      </c>
      <c r="AL49" s="61">
        <v>0</v>
      </c>
      <c r="AM49" s="61">
        <v>0</v>
      </c>
      <c r="AN49" s="61">
        <v>0</v>
      </c>
      <c r="AO49" s="61">
        <v>0</v>
      </c>
      <c r="AP49" s="61">
        <v>0</v>
      </c>
      <c r="AQ49" s="61">
        <v>0</v>
      </c>
      <c r="AR49" s="61">
        <v>0</v>
      </c>
      <c r="AS49" s="61">
        <v>0</v>
      </c>
      <c r="AT49" s="61">
        <v>0</v>
      </c>
      <c r="AU49" s="61">
        <v>0</v>
      </c>
      <c r="AV49" s="61">
        <v>0</v>
      </c>
      <c r="AW49" s="61">
        <v>0</v>
      </c>
      <c r="AX49" s="61">
        <v>0</v>
      </c>
      <c r="AY49" s="61">
        <v>0</v>
      </c>
      <c r="AZ49" s="61">
        <v>0</v>
      </c>
      <c r="BA49" s="61">
        <v>0</v>
      </c>
      <c r="BB49" s="61">
        <v>0</v>
      </c>
      <c r="BC49" s="61">
        <v>0</v>
      </c>
      <c r="BD49" s="61">
        <v>0</v>
      </c>
      <c r="BE49" s="61">
        <v>0</v>
      </c>
      <c r="BF49" s="61">
        <v>0</v>
      </c>
      <c r="BG49" s="61">
        <v>0</v>
      </c>
      <c r="BH49" s="61">
        <v>0</v>
      </c>
      <c r="BI49" s="61">
        <v>0</v>
      </c>
      <c r="BJ49" s="61">
        <v>0</v>
      </c>
      <c r="BK49" s="61">
        <v>0</v>
      </c>
      <c r="BL49" s="61">
        <v>0</v>
      </c>
      <c r="BM49" s="61">
        <v>0</v>
      </c>
      <c r="BN49" s="61">
        <v>0</v>
      </c>
      <c r="BO49" s="61">
        <v>0</v>
      </c>
      <c r="BP49" s="61">
        <v>0</v>
      </c>
      <c r="BQ49" s="61">
        <v>0</v>
      </c>
      <c r="BR49" s="61">
        <v>0</v>
      </c>
      <c r="BS49" s="61">
        <v>0</v>
      </c>
      <c r="BT49" s="61">
        <v>0</v>
      </c>
      <c r="BU49" s="61">
        <v>0</v>
      </c>
      <c r="BV49" s="61">
        <v>0</v>
      </c>
      <c r="BW49" s="61">
        <v>0</v>
      </c>
      <c r="BX49" s="61">
        <v>0</v>
      </c>
      <c r="BY49" s="61">
        <v>0</v>
      </c>
      <c r="BZ49" s="61">
        <v>0</v>
      </c>
      <c r="CA49" s="61">
        <v>0</v>
      </c>
      <c r="CB49" s="61">
        <v>0</v>
      </c>
      <c r="CC49" s="61">
        <v>0</v>
      </c>
    </row>
    <row r="50" spans="1:81" x14ac:dyDescent="0.25">
      <c r="A50" t="s">
        <v>2269</v>
      </c>
      <c r="B50" s="61">
        <v>0</v>
      </c>
      <c r="C50" s="61">
        <v>0</v>
      </c>
      <c r="D50" s="61">
        <v>0</v>
      </c>
      <c r="E50" s="61">
        <v>0</v>
      </c>
      <c r="F50" s="61">
        <v>0</v>
      </c>
      <c r="G50" s="61">
        <v>0</v>
      </c>
      <c r="H50" s="61">
        <v>0</v>
      </c>
      <c r="I50" s="61">
        <v>0</v>
      </c>
      <c r="J50" s="61">
        <v>0</v>
      </c>
      <c r="K50" s="61">
        <v>0</v>
      </c>
      <c r="L50" s="61">
        <v>0</v>
      </c>
      <c r="M50" s="61">
        <v>0</v>
      </c>
      <c r="N50" s="61">
        <v>0</v>
      </c>
      <c r="O50" s="61">
        <v>0</v>
      </c>
      <c r="P50" s="61">
        <v>0</v>
      </c>
      <c r="Q50" s="61">
        <v>0</v>
      </c>
      <c r="R50" s="61">
        <v>0</v>
      </c>
      <c r="S50" s="61">
        <v>0</v>
      </c>
      <c r="T50" s="61">
        <v>0</v>
      </c>
      <c r="U50" s="61">
        <v>0</v>
      </c>
      <c r="V50" s="61">
        <v>0</v>
      </c>
      <c r="W50" s="61">
        <v>0</v>
      </c>
      <c r="X50" s="61">
        <v>0</v>
      </c>
      <c r="Y50" s="61">
        <v>0</v>
      </c>
      <c r="Z50" s="61">
        <v>0</v>
      </c>
      <c r="AA50" s="61">
        <v>0</v>
      </c>
      <c r="AB50" s="61">
        <v>0</v>
      </c>
      <c r="AC50" s="61">
        <v>0</v>
      </c>
      <c r="AD50" s="61">
        <v>0</v>
      </c>
      <c r="AE50" s="61">
        <v>0</v>
      </c>
      <c r="AF50" s="61">
        <v>0</v>
      </c>
      <c r="AG50" s="61">
        <v>0</v>
      </c>
      <c r="AH50" s="61">
        <v>0</v>
      </c>
      <c r="AI50" s="61">
        <v>0</v>
      </c>
      <c r="AJ50" s="61">
        <v>0</v>
      </c>
      <c r="AK50" s="61">
        <v>0</v>
      </c>
      <c r="AL50" s="61">
        <v>0</v>
      </c>
      <c r="AM50" s="61">
        <v>0</v>
      </c>
      <c r="AN50" s="61">
        <v>0</v>
      </c>
      <c r="AO50" s="61">
        <v>0</v>
      </c>
      <c r="AP50" s="61">
        <v>0</v>
      </c>
      <c r="AQ50" s="61">
        <v>0</v>
      </c>
      <c r="AR50" s="61">
        <v>0</v>
      </c>
      <c r="AS50" s="61">
        <v>0</v>
      </c>
      <c r="AT50" s="61">
        <v>0</v>
      </c>
      <c r="AU50" s="61">
        <v>0</v>
      </c>
      <c r="AV50" s="61">
        <v>0</v>
      </c>
      <c r="AW50" s="61">
        <v>0</v>
      </c>
      <c r="AX50" s="61">
        <v>0</v>
      </c>
      <c r="AY50" s="61">
        <v>0</v>
      </c>
      <c r="AZ50" s="61">
        <v>0</v>
      </c>
      <c r="BA50" s="61">
        <v>0</v>
      </c>
      <c r="BB50" s="61">
        <v>0</v>
      </c>
      <c r="BC50" s="61">
        <v>0</v>
      </c>
      <c r="BD50" s="61">
        <v>0</v>
      </c>
      <c r="BE50" s="61">
        <v>0</v>
      </c>
      <c r="BF50" s="61">
        <v>0</v>
      </c>
      <c r="BG50" s="61">
        <v>0</v>
      </c>
      <c r="BH50" s="61">
        <v>0</v>
      </c>
      <c r="BI50" s="61">
        <v>0</v>
      </c>
      <c r="BJ50" s="61">
        <v>0</v>
      </c>
      <c r="BK50" s="61">
        <v>0</v>
      </c>
      <c r="BL50" s="61">
        <v>0</v>
      </c>
      <c r="BM50" s="61">
        <v>0</v>
      </c>
      <c r="BN50" s="61">
        <v>0</v>
      </c>
      <c r="BO50" s="61">
        <v>0</v>
      </c>
      <c r="BP50" s="61">
        <v>0</v>
      </c>
      <c r="BQ50" s="61">
        <v>0</v>
      </c>
      <c r="BR50" s="61">
        <v>0</v>
      </c>
      <c r="BS50" s="61">
        <v>0</v>
      </c>
      <c r="BT50" s="61">
        <v>0</v>
      </c>
      <c r="BU50" s="61">
        <v>0</v>
      </c>
      <c r="BV50" s="61">
        <v>0</v>
      </c>
      <c r="BW50" s="61">
        <v>0</v>
      </c>
      <c r="BX50" s="61">
        <v>0</v>
      </c>
      <c r="BY50" s="61">
        <v>0</v>
      </c>
      <c r="BZ50" s="61">
        <v>0</v>
      </c>
      <c r="CA50" s="61">
        <v>0</v>
      </c>
      <c r="CB50" s="61">
        <v>0</v>
      </c>
      <c r="CC50" s="61">
        <v>0</v>
      </c>
    </row>
    <row r="51" spans="1:81" x14ac:dyDescent="0.25">
      <c r="A51" t="s">
        <v>2270</v>
      </c>
      <c r="B51" s="61">
        <v>0</v>
      </c>
      <c r="C51" s="61">
        <v>0</v>
      </c>
      <c r="D51" s="61">
        <v>0</v>
      </c>
      <c r="E51" s="61">
        <v>0</v>
      </c>
      <c r="F51" s="61">
        <v>0</v>
      </c>
      <c r="G51" s="61">
        <v>0</v>
      </c>
      <c r="H51" s="61">
        <v>0</v>
      </c>
      <c r="I51" s="61">
        <v>0</v>
      </c>
      <c r="J51" s="61">
        <v>0</v>
      </c>
      <c r="K51" s="61">
        <v>0</v>
      </c>
      <c r="L51" s="61">
        <v>0</v>
      </c>
      <c r="M51" s="61">
        <v>0</v>
      </c>
      <c r="N51" s="61">
        <v>0</v>
      </c>
      <c r="O51" s="61">
        <v>0</v>
      </c>
      <c r="P51" s="61">
        <v>0</v>
      </c>
      <c r="Q51" s="61">
        <v>0</v>
      </c>
      <c r="R51" s="61">
        <v>0</v>
      </c>
      <c r="S51" s="61">
        <v>0</v>
      </c>
      <c r="T51" s="61">
        <v>0</v>
      </c>
      <c r="U51" s="61">
        <v>0</v>
      </c>
      <c r="V51" s="61">
        <v>0</v>
      </c>
      <c r="W51" s="61">
        <v>0</v>
      </c>
      <c r="X51" s="61">
        <v>0</v>
      </c>
      <c r="Y51" s="61">
        <v>0</v>
      </c>
      <c r="Z51" s="61">
        <v>0</v>
      </c>
      <c r="AA51" s="61">
        <v>0</v>
      </c>
      <c r="AB51" s="61">
        <v>0</v>
      </c>
      <c r="AC51" s="61">
        <v>0</v>
      </c>
      <c r="AD51" s="61">
        <v>0</v>
      </c>
      <c r="AE51" s="61">
        <v>0</v>
      </c>
      <c r="AF51" s="61">
        <v>0</v>
      </c>
      <c r="AG51" s="61">
        <v>0</v>
      </c>
      <c r="AH51" s="61">
        <v>0</v>
      </c>
      <c r="AI51" s="61">
        <v>0</v>
      </c>
      <c r="AJ51" s="61">
        <v>0</v>
      </c>
      <c r="AK51" s="61">
        <v>0</v>
      </c>
      <c r="AL51" s="61">
        <v>0</v>
      </c>
      <c r="AM51" s="61">
        <v>0</v>
      </c>
      <c r="AN51" s="61">
        <v>0</v>
      </c>
      <c r="AO51" s="61">
        <v>0</v>
      </c>
      <c r="AP51" s="61">
        <v>0</v>
      </c>
      <c r="AQ51" s="61">
        <v>0</v>
      </c>
      <c r="AR51" s="61">
        <v>0</v>
      </c>
      <c r="AS51" s="61">
        <v>0</v>
      </c>
      <c r="AT51" s="61">
        <v>0</v>
      </c>
      <c r="AU51" s="61">
        <v>0</v>
      </c>
      <c r="AV51" s="61">
        <v>0</v>
      </c>
      <c r="AW51" s="61">
        <v>0</v>
      </c>
      <c r="AX51" s="61">
        <v>0</v>
      </c>
      <c r="AY51" s="61">
        <v>0</v>
      </c>
      <c r="AZ51" s="61">
        <v>0</v>
      </c>
      <c r="BA51" s="61">
        <v>0</v>
      </c>
      <c r="BB51" s="61">
        <v>0</v>
      </c>
      <c r="BC51" s="61">
        <v>0</v>
      </c>
      <c r="BD51" s="61">
        <v>0</v>
      </c>
      <c r="BE51" s="61">
        <v>0</v>
      </c>
      <c r="BF51" s="61">
        <v>0</v>
      </c>
      <c r="BG51" s="61">
        <v>0</v>
      </c>
      <c r="BH51" s="61">
        <v>0</v>
      </c>
      <c r="BI51" s="61">
        <v>0</v>
      </c>
      <c r="BJ51" s="61">
        <v>0</v>
      </c>
      <c r="BK51" s="61">
        <v>0</v>
      </c>
      <c r="BL51" s="61">
        <v>0</v>
      </c>
      <c r="BM51" s="61">
        <v>0</v>
      </c>
      <c r="BN51" s="61">
        <v>0</v>
      </c>
      <c r="BO51" s="61">
        <v>0</v>
      </c>
      <c r="BP51" s="61">
        <v>0</v>
      </c>
      <c r="BQ51" s="61">
        <v>0</v>
      </c>
      <c r="BR51" s="61">
        <v>0</v>
      </c>
      <c r="BS51" s="61">
        <v>0</v>
      </c>
      <c r="BT51" s="61">
        <v>0</v>
      </c>
      <c r="BU51" s="61">
        <v>0</v>
      </c>
      <c r="BV51" s="61">
        <v>0</v>
      </c>
      <c r="BW51" s="61">
        <v>0</v>
      </c>
      <c r="BX51" s="61">
        <v>0</v>
      </c>
      <c r="BY51" s="61">
        <v>0</v>
      </c>
      <c r="BZ51" s="61">
        <v>0</v>
      </c>
      <c r="CA51" s="61">
        <v>0</v>
      </c>
      <c r="CB51" s="61">
        <v>0</v>
      </c>
      <c r="CC51" s="61">
        <v>0</v>
      </c>
    </row>
    <row r="52" spans="1:81" x14ac:dyDescent="0.25">
      <c r="A52" t="s">
        <v>2271</v>
      </c>
      <c r="B52" s="61">
        <v>0</v>
      </c>
      <c r="C52" s="61">
        <v>0</v>
      </c>
      <c r="D52" s="61">
        <v>0</v>
      </c>
      <c r="E52" s="61">
        <v>0</v>
      </c>
      <c r="F52" s="61">
        <v>0</v>
      </c>
      <c r="G52" s="61">
        <v>0</v>
      </c>
      <c r="H52" s="61">
        <v>0</v>
      </c>
      <c r="I52" s="61">
        <v>0</v>
      </c>
      <c r="J52" s="61">
        <v>0</v>
      </c>
      <c r="K52" s="61">
        <v>0</v>
      </c>
      <c r="L52" s="61">
        <v>0</v>
      </c>
      <c r="M52" s="61">
        <v>0</v>
      </c>
      <c r="N52" s="61">
        <v>0</v>
      </c>
      <c r="O52" s="61">
        <v>0</v>
      </c>
      <c r="P52" s="61">
        <v>0</v>
      </c>
      <c r="Q52" s="61">
        <v>0</v>
      </c>
      <c r="R52" s="61">
        <v>0</v>
      </c>
      <c r="S52" s="61">
        <v>0</v>
      </c>
      <c r="T52" s="61">
        <v>0</v>
      </c>
      <c r="U52" s="61">
        <v>0</v>
      </c>
      <c r="V52" s="61">
        <v>0</v>
      </c>
      <c r="W52" s="61">
        <v>0</v>
      </c>
      <c r="X52" s="61">
        <v>0</v>
      </c>
      <c r="Y52" s="61">
        <v>0</v>
      </c>
      <c r="Z52" s="61">
        <v>0</v>
      </c>
      <c r="AA52" s="61">
        <v>0</v>
      </c>
      <c r="AB52" s="61">
        <v>0</v>
      </c>
      <c r="AC52" s="61">
        <v>0</v>
      </c>
      <c r="AD52" s="61">
        <v>0</v>
      </c>
      <c r="AE52" s="61">
        <v>0</v>
      </c>
      <c r="AF52" s="61">
        <v>0</v>
      </c>
      <c r="AG52" s="61">
        <v>0</v>
      </c>
      <c r="AH52" s="61">
        <v>0</v>
      </c>
      <c r="AI52" s="61">
        <v>0</v>
      </c>
      <c r="AJ52" s="61">
        <v>0</v>
      </c>
      <c r="AK52" s="61">
        <v>0</v>
      </c>
      <c r="AL52" s="61">
        <v>0</v>
      </c>
      <c r="AM52" s="61">
        <v>0</v>
      </c>
      <c r="AN52" s="61">
        <v>0</v>
      </c>
      <c r="AO52" s="61">
        <v>0</v>
      </c>
      <c r="AP52" s="61">
        <v>0</v>
      </c>
      <c r="AQ52" s="61">
        <v>0</v>
      </c>
      <c r="AR52" s="61">
        <v>0</v>
      </c>
      <c r="AS52" s="61">
        <v>0</v>
      </c>
      <c r="AT52" s="61">
        <v>0</v>
      </c>
      <c r="AU52" s="61">
        <v>0</v>
      </c>
      <c r="AV52" s="61">
        <v>0</v>
      </c>
      <c r="AW52" s="61">
        <v>0</v>
      </c>
      <c r="AX52" s="61">
        <v>0</v>
      </c>
      <c r="AY52" s="61">
        <v>0</v>
      </c>
      <c r="AZ52" s="61">
        <v>0</v>
      </c>
      <c r="BA52" s="61">
        <v>0</v>
      </c>
      <c r="BB52" s="61">
        <v>0</v>
      </c>
      <c r="BC52" s="61">
        <v>0</v>
      </c>
      <c r="BD52" s="61">
        <v>0</v>
      </c>
      <c r="BE52" s="61">
        <v>0</v>
      </c>
      <c r="BF52" s="61">
        <v>0</v>
      </c>
      <c r="BG52" s="61">
        <v>0</v>
      </c>
      <c r="BH52" s="61">
        <v>0</v>
      </c>
      <c r="BI52" s="61">
        <v>0</v>
      </c>
      <c r="BJ52" s="61">
        <v>0</v>
      </c>
      <c r="BK52" s="61">
        <v>0</v>
      </c>
      <c r="BL52" s="61">
        <v>0</v>
      </c>
      <c r="BM52" s="61">
        <v>0</v>
      </c>
      <c r="BN52" s="61">
        <v>0</v>
      </c>
      <c r="BO52" s="61">
        <v>0</v>
      </c>
      <c r="BP52" s="61">
        <v>0</v>
      </c>
      <c r="BQ52" s="61">
        <v>0</v>
      </c>
      <c r="BR52" s="61">
        <v>0</v>
      </c>
      <c r="BS52" s="61">
        <v>0</v>
      </c>
      <c r="BT52" s="61">
        <v>0</v>
      </c>
      <c r="BU52" s="61">
        <v>0</v>
      </c>
      <c r="BV52" s="61">
        <v>0</v>
      </c>
      <c r="BW52" s="61">
        <v>0</v>
      </c>
      <c r="BX52" s="61">
        <v>0</v>
      </c>
      <c r="BY52" s="61">
        <v>0</v>
      </c>
      <c r="BZ52" s="61">
        <v>0</v>
      </c>
      <c r="CA52" s="61">
        <v>0</v>
      </c>
      <c r="CB52" s="61">
        <v>0</v>
      </c>
      <c r="CC52" s="61">
        <v>0</v>
      </c>
    </row>
    <row r="53" spans="1:81" x14ac:dyDescent="0.25">
      <c r="A53" t="s">
        <v>2212</v>
      </c>
      <c r="B53" s="61">
        <v>0</v>
      </c>
      <c r="C53" s="61">
        <v>0</v>
      </c>
      <c r="D53" s="61">
        <v>0</v>
      </c>
      <c r="E53" s="61">
        <v>0</v>
      </c>
      <c r="F53" s="61">
        <v>0</v>
      </c>
      <c r="G53" s="61">
        <v>0</v>
      </c>
      <c r="H53" s="61">
        <v>0</v>
      </c>
      <c r="I53" s="61">
        <v>0</v>
      </c>
      <c r="J53" s="61">
        <v>0</v>
      </c>
      <c r="K53" s="61">
        <v>0</v>
      </c>
      <c r="L53" s="61">
        <v>0</v>
      </c>
      <c r="M53" s="61">
        <v>0</v>
      </c>
      <c r="N53" s="61">
        <v>0</v>
      </c>
      <c r="O53" s="61">
        <v>0</v>
      </c>
      <c r="P53" s="61">
        <v>0</v>
      </c>
      <c r="Q53" s="61">
        <v>0</v>
      </c>
      <c r="R53" s="61">
        <v>0</v>
      </c>
      <c r="S53" s="61">
        <v>0</v>
      </c>
      <c r="T53" s="61">
        <v>0</v>
      </c>
      <c r="U53" s="61">
        <v>0</v>
      </c>
      <c r="V53" s="61">
        <v>0</v>
      </c>
      <c r="W53" s="61">
        <v>0</v>
      </c>
      <c r="X53" s="61">
        <v>0</v>
      </c>
      <c r="Y53" s="61">
        <v>0</v>
      </c>
      <c r="Z53" s="61">
        <v>0</v>
      </c>
      <c r="AA53" s="61">
        <v>0</v>
      </c>
      <c r="AB53" s="61">
        <v>0</v>
      </c>
      <c r="AC53" s="61">
        <v>0</v>
      </c>
      <c r="AD53" s="61">
        <v>0</v>
      </c>
      <c r="AE53" s="61">
        <v>0</v>
      </c>
      <c r="AF53" s="61">
        <v>0</v>
      </c>
      <c r="AG53" s="61">
        <v>0</v>
      </c>
      <c r="AH53" s="61">
        <v>0</v>
      </c>
      <c r="AI53" s="61">
        <v>0</v>
      </c>
      <c r="AJ53" s="61">
        <v>0</v>
      </c>
      <c r="AK53" s="61">
        <v>0</v>
      </c>
      <c r="AL53" s="61">
        <v>0</v>
      </c>
      <c r="AM53" s="61">
        <v>0</v>
      </c>
      <c r="AN53" s="61">
        <v>0</v>
      </c>
      <c r="AO53" s="61">
        <v>0</v>
      </c>
      <c r="AP53" s="61">
        <v>0</v>
      </c>
      <c r="AQ53" s="61">
        <v>0</v>
      </c>
      <c r="AR53" s="61">
        <v>0</v>
      </c>
      <c r="AS53" s="61">
        <v>0</v>
      </c>
      <c r="AT53" s="61">
        <v>0</v>
      </c>
      <c r="AU53" s="61">
        <v>0</v>
      </c>
      <c r="AV53" s="61">
        <v>0</v>
      </c>
      <c r="AW53" s="61">
        <v>0</v>
      </c>
      <c r="AX53" s="61">
        <v>0</v>
      </c>
      <c r="AY53" s="61">
        <v>0</v>
      </c>
      <c r="AZ53" s="61">
        <v>0</v>
      </c>
      <c r="BA53" s="61">
        <v>0</v>
      </c>
      <c r="BB53" s="61">
        <v>0</v>
      </c>
      <c r="BC53" s="61">
        <v>0</v>
      </c>
      <c r="BD53" s="61">
        <v>0</v>
      </c>
      <c r="BE53" s="61">
        <v>0</v>
      </c>
      <c r="BF53" s="61">
        <v>0</v>
      </c>
      <c r="BG53" s="61">
        <v>0</v>
      </c>
      <c r="BH53" s="61">
        <v>0</v>
      </c>
      <c r="BI53" s="61">
        <v>0</v>
      </c>
      <c r="BJ53" s="61">
        <v>0</v>
      </c>
      <c r="BK53" s="61">
        <v>0</v>
      </c>
      <c r="BL53" s="61">
        <v>0</v>
      </c>
      <c r="BM53" s="61">
        <v>0</v>
      </c>
      <c r="BN53" s="61">
        <v>0</v>
      </c>
      <c r="BO53" s="61">
        <v>0</v>
      </c>
      <c r="BP53" s="61">
        <v>0</v>
      </c>
      <c r="BQ53" s="61">
        <v>0</v>
      </c>
      <c r="BR53" s="61">
        <v>0</v>
      </c>
      <c r="BS53" s="61">
        <v>0</v>
      </c>
      <c r="BT53" s="61">
        <v>0</v>
      </c>
      <c r="BU53" s="61">
        <v>0</v>
      </c>
      <c r="BV53" s="61">
        <v>0</v>
      </c>
      <c r="BW53" s="61">
        <v>0</v>
      </c>
      <c r="BX53" s="61">
        <v>0</v>
      </c>
      <c r="BY53" s="61">
        <v>0</v>
      </c>
      <c r="BZ53" s="61">
        <v>0</v>
      </c>
      <c r="CA53" s="61">
        <v>0</v>
      </c>
      <c r="CB53" s="61">
        <v>0</v>
      </c>
      <c r="CC53" s="61">
        <v>0</v>
      </c>
    </row>
    <row r="54" spans="1:81" x14ac:dyDescent="0.25">
      <c r="A54" t="s">
        <v>2213</v>
      </c>
      <c r="B54" s="61">
        <v>0</v>
      </c>
      <c r="C54" s="61">
        <v>0</v>
      </c>
      <c r="D54" s="61">
        <v>0</v>
      </c>
      <c r="E54" s="61">
        <v>0</v>
      </c>
      <c r="F54" s="61">
        <v>0</v>
      </c>
      <c r="G54" s="61">
        <v>0</v>
      </c>
      <c r="H54" s="61">
        <v>0</v>
      </c>
      <c r="I54" s="61">
        <v>0</v>
      </c>
      <c r="J54" s="61">
        <v>0</v>
      </c>
      <c r="K54" s="61">
        <v>0</v>
      </c>
      <c r="L54" s="61">
        <v>0</v>
      </c>
      <c r="M54" s="61">
        <v>0</v>
      </c>
      <c r="N54" s="61">
        <v>0</v>
      </c>
      <c r="O54" s="61">
        <v>0</v>
      </c>
      <c r="P54" s="61">
        <v>0</v>
      </c>
      <c r="Q54" s="61">
        <v>0</v>
      </c>
      <c r="R54" s="61">
        <v>0</v>
      </c>
      <c r="S54" s="61">
        <v>0</v>
      </c>
      <c r="T54" s="61">
        <v>0</v>
      </c>
      <c r="U54" s="61">
        <v>0</v>
      </c>
      <c r="V54" s="61">
        <v>0</v>
      </c>
      <c r="W54" s="61">
        <v>0</v>
      </c>
      <c r="X54" s="61">
        <v>0</v>
      </c>
      <c r="Y54" s="61">
        <v>0</v>
      </c>
      <c r="Z54" s="61">
        <v>0</v>
      </c>
      <c r="AA54" s="61">
        <v>0</v>
      </c>
      <c r="AB54" s="61">
        <v>0</v>
      </c>
      <c r="AC54" s="61">
        <v>0</v>
      </c>
      <c r="AD54" s="61">
        <v>0</v>
      </c>
      <c r="AE54" s="61">
        <v>0</v>
      </c>
      <c r="AF54" s="61">
        <v>0</v>
      </c>
      <c r="AG54" s="61">
        <v>0</v>
      </c>
      <c r="AH54" s="61">
        <v>0</v>
      </c>
      <c r="AI54" s="61">
        <v>0</v>
      </c>
      <c r="AJ54" s="61">
        <v>0</v>
      </c>
      <c r="AK54" s="61">
        <v>0</v>
      </c>
      <c r="AL54" s="61">
        <v>0</v>
      </c>
      <c r="AM54" s="61">
        <v>0</v>
      </c>
      <c r="AN54" s="61">
        <v>0</v>
      </c>
      <c r="AO54" s="61">
        <v>0</v>
      </c>
      <c r="AP54" s="61">
        <v>0</v>
      </c>
      <c r="AQ54" s="61">
        <v>0</v>
      </c>
      <c r="AR54" s="61">
        <v>0</v>
      </c>
      <c r="AS54" s="61">
        <v>0</v>
      </c>
      <c r="AT54" s="61">
        <v>0</v>
      </c>
      <c r="AU54" s="61">
        <v>0</v>
      </c>
      <c r="AV54" s="61">
        <v>0</v>
      </c>
      <c r="AW54" s="61">
        <v>0</v>
      </c>
      <c r="AX54" s="61">
        <v>0</v>
      </c>
      <c r="AY54" s="61">
        <v>0</v>
      </c>
      <c r="AZ54" s="61">
        <v>0</v>
      </c>
      <c r="BA54" s="61">
        <v>0</v>
      </c>
      <c r="BB54" s="61">
        <v>0</v>
      </c>
      <c r="BC54" s="61">
        <v>0</v>
      </c>
      <c r="BD54" s="61">
        <v>0</v>
      </c>
      <c r="BE54" s="61">
        <v>0</v>
      </c>
      <c r="BF54" s="61">
        <v>0</v>
      </c>
      <c r="BG54" s="61">
        <v>0</v>
      </c>
      <c r="BH54" s="61">
        <v>0</v>
      </c>
      <c r="BI54" s="61">
        <v>0</v>
      </c>
      <c r="BJ54" s="61">
        <v>0</v>
      </c>
      <c r="BK54" s="61">
        <v>0</v>
      </c>
      <c r="BL54" s="61">
        <v>0</v>
      </c>
      <c r="BM54" s="61">
        <v>0</v>
      </c>
      <c r="BN54" s="61">
        <v>0</v>
      </c>
      <c r="BO54" s="61">
        <v>0</v>
      </c>
      <c r="BP54" s="61">
        <v>0</v>
      </c>
      <c r="BQ54" s="61">
        <v>0</v>
      </c>
      <c r="BR54" s="61">
        <v>0</v>
      </c>
      <c r="BS54" s="61">
        <v>0</v>
      </c>
      <c r="BT54" s="61">
        <v>0</v>
      </c>
      <c r="BU54" s="61">
        <v>0</v>
      </c>
      <c r="BV54" s="61">
        <v>0</v>
      </c>
      <c r="BW54" s="61">
        <v>0</v>
      </c>
      <c r="BX54" s="61">
        <v>0</v>
      </c>
      <c r="BY54" s="61">
        <v>0</v>
      </c>
      <c r="BZ54" s="61">
        <v>0</v>
      </c>
      <c r="CA54" s="61">
        <v>0</v>
      </c>
      <c r="CB54" s="61">
        <v>0</v>
      </c>
      <c r="CC54" s="61">
        <v>0</v>
      </c>
    </row>
    <row r="55" spans="1:81" x14ac:dyDescent="0.25">
      <c r="A55" t="s">
        <v>2214</v>
      </c>
      <c r="B55" s="61">
        <v>0</v>
      </c>
      <c r="C55" s="61">
        <v>0</v>
      </c>
      <c r="D55" s="61">
        <v>0</v>
      </c>
      <c r="E55" s="61">
        <v>0</v>
      </c>
      <c r="F55" s="61">
        <v>0</v>
      </c>
      <c r="G55" s="61">
        <v>0</v>
      </c>
      <c r="H55" s="61">
        <v>0</v>
      </c>
      <c r="I55" s="61">
        <v>0</v>
      </c>
      <c r="J55" s="61">
        <v>0</v>
      </c>
      <c r="K55" s="61">
        <v>0</v>
      </c>
      <c r="L55" s="61">
        <v>0</v>
      </c>
      <c r="M55" s="61">
        <v>0</v>
      </c>
      <c r="N55" s="61">
        <v>0</v>
      </c>
      <c r="O55" s="61">
        <v>0</v>
      </c>
      <c r="P55" s="61">
        <v>0</v>
      </c>
      <c r="Q55" s="61">
        <v>0</v>
      </c>
      <c r="R55" s="61">
        <v>0</v>
      </c>
      <c r="S55" s="61">
        <v>0</v>
      </c>
      <c r="T55" s="61">
        <v>0</v>
      </c>
      <c r="U55" s="61">
        <v>0</v>
      </c>
      <c r="V55" s="61">
        <v>0</v>
      </c>
      <c r="W55" s="61">
        <v>0</v>
      </c>
      <c r="X55" s="61">
        <v>0</v>
      </c>
      <c r="Y55" s="61">
        <v>0</v>
      </c>
      <c r="Z55" s="61">
        <v>0</v>
      </c>
      <c r="AA55" s="61">
        <v>0</v>
      </c>
      <c r="AB55" s="61">
        <v>0</v>
      </c>
      <c r="AC55" s="61">
        <v>0</v>
      </c>
      <c r="AD55" s="61">
        <v>0</v>
      </c>
      <c r="AE55" s="61">
        <v>0</v>
      </c>
      <c r="AF55" s="61">
        <v>0</v>
      </c>
      <c r="AG55" s="61">
        <v>0</v>
      </c>
      <c r="AH55" s="61">
        <v>0</v>
      </c>
      <c r="AI55" s="61">
        <v>0</v>
      </c>
      <c r="AJ55" s="61">
        <v>0</v>
      </c>
      <c r="AK55" s="61">
        <v>0</v>
      </c>
      <c r="AL55" s="61">
        <v>0</v>
      </c>
      <c r="AM55" s="61">
        <v>0</v>
      </c>
      <c r="AN55" s="61">
        <v>0</v>
      </c>
      <c r="AO55" s="61">
        <v>0</v>
      </c>
      <c r="AP55" s="61">
        <v>0</v>
      </c>
      <c r="AQ55" s="61">
        <v>0</v>
      </c>
      <c r="AR55" s="61">
        <v>0</v>
      </c>
      <c r="AS55" s="61">
        <v>0</v>
      </c>
      <c r="AT55" s="61">
        <v>0</v>
      </c>
      <c r="AU55" s="61">
        <v>0</v>
      </c>
      <c r="AV55" s="61">
        <v>0</v>
      </c>
      <c r="AW55" s="61">
        <v>0</v>
      </c>
      <c r="AX55" s="61">
        <v>0</v>
      </c>
      <c r="AY55" s="61">
        <v>0</v>
      </c>
      <c r="AZ55" s="61">
        <v>0</v>
      </c>
      <c r="BA55" s="61">
        <v>0</v>
      </c>
      <c r="BB55" s="61">
        <v>0</v>
      </c>
      <c r="BC55" s="61">
        <v>0</v>
      </c>
      <c r="BD55" s="61">
        <v>0</v>
      </c>
      <c r="BE55" s="61">
        <v>0</v>
      </c>
      <c r="BF55" s="61">
        <v>0</v>
      </c>
      <c r="BG55" s="61">
        <v>0</v>
      </c>
      <c r="BH55" s="61">
        <v>0</v>
      </c>
      <c r="BI55" s="61">
        <v>0</v>
      </c>
      <c r="BJ55" s="61">
        <v>0</v>
      </c>
      <c r="BK55" s="61">
        <v>0</v>
      </c>
      <c r="BL55" s="61">
        <v>0</v>
      </c>
      <c r="BM55" s="61">
        <v>0</v>
      </c>
      <c r="BN55" s="61">
        <v>0</v>
      </c>
      <c r="BO55" s="61">
        <v>0</v>
      </c>
      <c r="BP55" s="61">
        <v>0</v>
      </c>
      <c r="BQ55" s="61">
        <v>0</v>
      </c>
      <c r="BR55" s="61">
        <v>0</v>
      </c>
      <c r="BS55" s="61">
        <v>0</v>
      </c>
      <c r="BT55" s="61">
        <v>0</v>
      </c>
      <c r="BU55" s="61">
        <v>0</v>
      </c>
      <c r="BV55" s="61">
        <v>0</v>
      </c>
      <c r="BW55" s="61">
        <v>0</v>
      </c>
      <c r="BX55" s="61">
        <v>0</v>
      </c>
      <c r="BY55" s="61">
        <v>0</v>
      </c>
      <c r="BZ55" s="61">
        <v>0</v>
      </c>
      <c r="CA55" s="61">
        <v>0</v>
      </c>
      <c r="CB55" s="61">
        <v>0</v>
      </c>
      <c r="CC55" s="61">
        <v>0</v>
      </c>
    </row>
    <row r="56" spans="1:81" x14ac:dyDescent="0.25">
      <c r="A56" t="s">
        <v>2215</v>
      </c>
      <c r="B56" s="61">
        <v>0</v>
      </c>
      <c r="C56" s="61">
        <v>0</v>
      </c>
      <c r="D56" s="61">
        <v>0</v>
      </c>
      <c r="E56" s="61">
        <v>0</v>
      </c>
      <c r="F56" s="61">
        <v>0</v>
      </c>
      <c r="G56" s="61">
        <v>0</v>
      </c>
      <c r="H56" s="61">
        <v>0</v>
      </c>
      <c r="I56" s="61">
        <v>0</v>
      </c>
      <c r="J56" s="61">
        <v>0</v>
      </c>
      <c r="K56" s="61">
        <v>0</v>
      </c>
      <c r="L56" s="61">
        <v>0</v>
      </c>
      <c r="M56" s="61">
        <v>0</v>
      </c>
      <c r="N56" s="61">
        <v>0</v>
      </c>
      <c r="O56" s="61">
        <v>0</v>
      </c>
      <c r="P56" s="61">
        <v>0</v>
      </c>
      <c r="Q56" s="61">
        <v>0</v>
      </c>
      <c r="R56" s="61">
        <v>0</v>
      </c>
      <c r="S56" s="61">
        <v>0</v>
      </c>
      <c r="T56" s="61">
        <v>0</v>
      </c>
      <c r="U56" s="61">
        <v>0</v>
      </c>
      <c r="V56" s="61">
        <v>0</v>
      </c>
      <c r="W56" s="61">
        <v>0</v>
      </c>
      <c r="X56" s="61">
        <v>0</v>
      </c>
      <c r="Y56" s="61">
        <v>0</v>
      </c>
      <c r="Z56" s="61">
        <v>0</v>
      </c>
      <c r="AA56" s="61">
        <v>0</v>
      </c>
      <c r="AB56" s="61">
        <v>0</v>
      </c>
      <c r="AC56" s="61">
        <v>0</v>
      </c>
      <c r="AD56" s="61">
        <v>0</v>
      </c>
      <c r="AE56" s="61">
        <v>0</v>
      </c>
      <c r="AF56" s="61">
        <v>0</v>
      </c>
      <c r="AG56" s="61">
        <v>0</v>
      </c>
      <c r="AH56" s="61">
        <v>0</v>
      </c>
      <c r="AI56" s="61">
        <v>0</v>
      </c>
      <c r="AJ56" s="61">
        <v>0</v>
      </c>
      <c r="AK56" s="61">
        <v>0</v>
      </c>
      <c r="AL56" s="61">
        <v>0</v>
      </c>
      <c r="AM56" s="61">
        <v>0</v>
      </c>
      <c r="AN56" s="61">
        <v>0</v>
      </c>
      <c r="AO56" s="61">
        <v>0</v>
      </c>
      <c r="AP56" s="61">
        <v>0</v>
      </c>
      <c r="AQ56" s="61">
        <v>0</v>
      </c>
      <c r="AR56" s="61">
        <v>0</v>
      </c>
      <c r="AS56" s="61">
        <v>0</v>
      </c>
      <c r="AT56" s="61">
        <v>0</v>
      </c>
      <c r="AU56" s="61">
        <v>0</v>
      </c>
      <c r="AV56" s="61">
        <v>0</v>
      </c>
      <c r="AW56" s="61">
        <v>0</v>
      </c>
      <c r="AX56" s="61">
        <v>0</v>
      </c>
      <c r="AY56" s="61">
        <v>0</v>
      </c>
      <c r="AZ56" s="61">
        <v>0</v>
      </c>
      <c r="BA56" s="61">
        <v>0</v>
      </c>
      <c r="BB56" s="61">
        <v>0</v>
      </c>
      <c r="BC56" s="61">
        <v>0</v>
      </c>
      <c r="BD56" s="61">
        <v>0</v>
      </c>
      <c r="BE56" s="61">
        <v>0</v>
      </c>
      <c r="BF56" s="61">
        <v>0</v>
      </c>
      <c r="BG56" s="61">
        <v>0</v>
      </c>
      <c r="BH56" s="61">
        <v>0</v>
      </c>
      <c r="BI56" s="61">
        <v>0</v>
      </c>
      <c r="BJ56" s="61">
        <v>0</v>
      </c>
      <c r="BK56" s="61">
        <v>0</v>
      </c>
      <c r="BL56" s="61">
        <v>0</v>
      </c>
      <c r="BM56" s="61">
        <v>0</v>
      </c>
      <c r="BN56" s="61">
        <v>0</v>
      </c>
      <c r="BO56" s="61">
        <v>0</v>
      </c>
      <c r="BP56" s="61">
        <v>0</v>
      </c>
      <c r="BQ56" s="61">
        <v>0</v>
      </c>
      <c r="BR56" s="61">
        <v>0</v>
      </c>
      <c r="BS56" s="61">
        <v>0</v>
      </c>
      <c r="BT56" s="61">
        <v>0</v>
      </c>
      <c r="BU56" s="61">
        <v>0</v>
      </c>
      <c r="BV56" s="61">
        <v>0</v>
      </c>
      <c r="BW56" s="61">
        <v>0</v>
      </c>
      <c r="BX56" s="61">
        <v>0</v>
      </c>
      <c r="BY56" s="61">
        <v>0</v>
      </c>
      <c r="BZ56" s="61">
        <v>0</v>
      </c>
      <c r="CA56" s="61">
        <v>0</v>
      </c>
      <c r="CB56" s="61">
        <v>0</v>
      </c>
      <c r="CC56" s="61">
        <v>0</v>
      </c>
    </row>
    <row r="57" spans="1:81" x14ac:dyDescent="0.25">
      <c r="A57" t="s">
        <v>2216</v>
      </c>
      <c r="B57" s="61">
        <v>0</v>
      </c>
      <c r="C57" s="61">
        <v>0</v>
      </c>
      <c r="D57" s="61">
        <v>0</v>
      </c>
      <c r="E57" s="61">
        <v>0</v>
      </c>
      <c r="F57" s="61">
        <v>0</v>
      </c>
      <c r="G57" s="61">
        <v>0</v>
      </c>
      <c r="H57" s="61">
        <v>0</v>
      </c>
      <c r="I57" s="61">
        <v>0</v>
      </c>
      <c r="J57" s="61">
        <v>0</v>
      </c>
      <c r="K57" s="61">
        <v>0</v>
      </c>
      <c r="L57" s="61">
        <v>0</v>
      </c>
      <c r="M57" s="61">
        <v>0</v>
      </c>
      <c r="N57" s="61">
        <v>0</v>
      </c>
      <c r="O57" s="61">
        <v>0</v>
      </c>
      <c r="P57" s="61">
        <v>0</v>
      </c>
      <c r="Q57" s="61">
        <v>0</v>
      </c>
      <c r="R57" s="61">
        <v>0</v>
      </c>
      <c r="S57" s="61">
        <v>0</v>
      </c>
      <c r="T57" s="61">
        <v>0</v>
      </c>
      <c r="U57" s="61">
        <v>0</v>
      </c>
      <c r="V57" s="61">
        <v>0</v>
      </c>
      <c r="W57" s="61">
        <v>0</v>
      </c>
      <c r="X57" s="61">
        <v>0</v>
      </c>
      <c r="Y57" s="61">
        <v>0</v>
      </c>
      <c r="Z57" s="61">
        <v>0</v>
      </c>
      <c r="AA57" s="61">
        <v>0</v>
      </c>
      <c r="AB57" s="61">
        <v>0</v>
      </c>
      <c r="AC57" s="61">
        <v>0</v>
      </c>
      <c r="AD57" s="61">
        <v>0</v>
      </c>
      <c r="AE57" s="61">
        <v>0</v>
      </c>
      <c r="AF57" s="61">
        <v>0</v>
      </c>
      <c r="AG57" s="61">
        <v>0</v>
      </c>
      <c r="AH57" s="61">
        <v>0</v>
      </c>
      <c r="AI57" s="61">
        <v>0</v>
      </c>
      <c r="AJ57" s="61">
        <v>0</v>
      </c>
      <c r="AK57" s="61">
        <v>0</v>
      </c>
      <c r="AL57" s="61">
        <v>0</v>
      </c>
      <c r="AM57" s="61">
        <v>0</v>
      </c>
      <c r="AN57" s="61">
        <v>0</v>
      </c>
      <c r="AO57" s="61">
        <v>0</v>
      </c>
      <c r="AP57" s="61">
        <v>0</v>
      </c>
      <c r="AQ57" s="61">
        <v>0</v>
      </c>
      <c r="AR57" s="61">
        <v>0</v>
      </c>
      <c r="AS57" s="61">
        <v>0</v>
      </c>
      <c r="AT57" s="61">
        <v>0</v>
      </c>
      <c r="AU57" s="61">
        <v>0</v>
      </c>
      <c r="AV57" s="61">
        <v>0</v>
      </c>
      <c r="AW57" s="61">
        <v>0</v>
      </c>
      <c r="AX57" s="61">
        <v>0</v>
      </c>
      <c r="AY57" s="61">
        <v>0</v>
      </c>
      <c r="AZ57" s="61">
        <v>0</v>
      </c>
      <c r="BA57" s="61">
        <v>0</v>
      </c>
      <c r="BB57" s="61">
        <v>0</v>
      </c>
      <c r="BC57" s="61">
        <v>0</v>
      </c>
      <c r="BD57" s="61">
        <v>0</v>
      </c>
      <c r="BE57" s="61">
        <v>0</v>
      </c>
      <c r="BF57" s="61">
        <v>0</v>
      </c>
      <c r="BG57" s="61">
        <v>0</v>
      </c>
      <c r="BH57" s="61">
        <v>0</v>
      </c>
      <c r="BI57" s="61">
        <v>0</v>
      </c>
      <c r="BJ57" s="61">
        <v>0</v>
      </c>
      <c r="BK57" s="61">
        <v>0</v>
      </c>
      <c r="BL57" s="61">
        <v>0</v>
      </c>
      <c r="BM57" s="61">
        <v>0</v>
      </c>
      <c r="BN57" s="61">
        <v>0</v>
      </c>
      <c r="BO57" s="61">
        <v>0</v>
      </c>
      <c r="BP57" s="61">
        <v>0</v>
      </c>
      <c r="BQ57" s="61">
        <v>0</v>
      </c>
      <c r="BR57" s="61">
        <v>0</v>
      </c>
      <c r="BS57" s="61">
        <v>0</v>
      </c>
      <c r="BT57" s="61">
        <v>0</v>
      </c>
      <c r="BU57" s="61">
        <v>0</v>
      </c>
      <c r="BV57" s="61">
        <v>0</v>
      </c>
      <c r="BW57" s="61">
        <v>0</v>
      </c>
      <c r="BX57" s="61">
        <v>0</v>
      </c>
      <c r="BY57" s="61">
        <v>0</v>
      </c>
      <c r="BZ57" s="61">
        <v>0</v>
      </c>
      <c r="CA57" s="61">
        <v>0</v>
      </c>
      <c r="CB57" s="61">
        <v>0</v>
      </c>
      <c r="CC57" s="61">
        <v>0</v>
      </c>
    </row>
    <row r="58" spans="1:81" x14ac:dyDescent="0.25">
      <c r="A58" t="s">
        <v>2217</v>
      </c>
      <c r="B58" s="61">
        <v>0</v>
      </c>
      <c r="C58" s="61">
        <v>0</v>
      </c>
      <c r="D58" s="61">
        <v>0</v>
      </c>
      <c r="E58" s="61">
        <v>0</v>
      </c>
      <c r="F58" s="61">
        <v>0</v>
      </c>
      <c r="G58" s="61">
        <v>0</v>
      </c>
      <c r="H58" s="61">
        <v>0</v>
      </c>
      <c r="I58" s="61">
        <v>0</v>
      </c>
      <c r="J58" s="61">
        <v>0</v>
      </c>
      <c r="K58" s="61">
        <v>0</v>
      </c>
      <c r="L58" s="61">
        <v>0</v>
      </c>
      <c r="M58" s="61">
        <v>0</v>
      </c>
      <c r="N58" s="61">
        <v>0</v>
      </c>
      <c r="O58" s="61">
        <v>0</v>
      </c>
      <c r="P58" s="61">
        <v>0</v>
      </c>
      <c r="Q58" s="61">
        <v>0</v>
      </c>
      <c r="R58" s="61">
        <v>0</v>
      </c>
      <c r="S58" s="61">
        <v>0</v>
      </c>
      <c r="T58" s="61">
        <v>0</v>
      </c>
      <c r="U58" s="61">
        <v>0</v>
      </c>
      <c r="V58" s="61">
        <v>0</v>
      </c>
      <c r="W58" s="61">
        <v>0</v>
      </c>
      <c r="X58" s="61">
        <v>0</v>
      </c>
      <c r="Y58" s="61">
        <v>0</v>
      </c>
      <c r="Z58" s="61">
        <v>0</v>
      </c>
      <c r="AA58" s="61">
        <v>0</v>
      </c>
      <c r="AB58" s="61">
        <v>0</v>
      </c>
      <c r="AC58" s="61">
        <v>0</v>
      </c>
      <c r="AD58" s="61">
        <v>0</v>
      </c>
      <c r="AE58" s="61">
        <v>0</v>
      </c>
      <c r="AF58" s="61">
        <v>0</v>
      </c>
      <c r="AG58" s="61">
        <v>0</v>
      </c>
      <c r="AH58" s="61">
        <v>0</v>
      </c>
      <c r="AI58" s="61">
        <v>0</v>
      </c>
      <c r="AJ58" s="61">
        <v>0</v>
      </c>
      <c r="AK58" s="61">
        <v>0</v>
      </c>
      <c r="AL58" s="61">
        <v>0</v>
      </c>
      <c r="AM58" s="61">
        <v>0</v>
      </c>
      <c r="AN58" s="61">
        <v>0</v>
      </c>
      <c r="AO58" s="61">
        <v>0</v>
      </c>
      <c r="AP58" s="61">
        <v>0</v>
      </c>
      <c r="AQ58" s="61">
        <v>0</v>
      </c>
      <c r="AR58" s="61">
        <v>0</v>
      </c>
      <c r="AS58" s="61">
        <v>0</v>
      </c>
      <c r="AT58" s="61">
        <v>0</v>
      </c>
      <c r="AU58" s="61">
        <v>0</v>
      </c>
      <c r="AV58" s="61">
        <v>0</v>
      </c>
      <c r="AW58" s="61">
        <v>0</v>
      </c>
      <c r="AX58" s="61">
        <v>0</v>
      </c>
      <c r="AY58" s="61">
        <v>0</v>
      </c>
      <c r="AZ58" s="61">
        <v>0</v>
      </c>
      <c r="BA58" s="61">
        <v>0</v>
      </c>
      <c r="BB58" s="61">
        <v>0</v>
      </c>
      <c r="BC58" s="61">
        <v>0</v>
      </c>
      <c r="BD58" s="61">
        <v>0</v>
      </c>
      <c r="BE58" s="61">
        <v>0</v>
      </c>
      <c r="BF58" s="61">
        <v>0</v>
      </c>
      <c r="BG58" s="61">
        <v>0</v>
      </c>
      <c r="BH58" s="61">
        <v>0</v>
      </c>
      <c r="BI58" s="61">
        <v>0</v>
      </c>
      <c r="BJ58" s="61">
        <v>0</v>
      </c>
      <c r="BK58" s="61">
        <v>0</v>
      </c>
      <c r="BL58" s="61">
        <v>0</v>
      </c>
      <c r="BM58" s="61">
        <v>0</v>
      </c>
      <c r="BN58" s="61">
        <v>0</v>
      </c>
      <c r="BO58" s="61">
        <v>0</v>
      </c>
      <c r="BP58" s="61">
        <v>0</v>
      </c>
      <c r="BQ58" s="61">
        <v>0</v>
      </c>
      <c r="BR58" s="61">
        <v>0</v>
      </c>
      <c r="BS58" s="61">
        <v>0</v>
      </c>
      <c r="BT58" s="61">
        <v>0</v>
      </c>
      <c r="BU58" s="61">
        <v>0</v>
      </c>
      <c r="BV58" s="61">
        <v>0</v>
      </c>
      <c r="BW58" s="61">
        <v>0</v>
      </c>
      <c r="BX58" s="61">
        <v>0</v>
      </c>
      <c r="BY58" s="61">
        <v>0</v>
      </c>
      <c r="BZ58" s="61">
        <v>0</v>
      </c>
      <c r="CA58" s="61">
        <v>0</v>
      </c>
      <c r="CB58" s="61">
        <v>0</v>
      </c>
      <c r="CC58" s="61">
        <v>0</v>
      </c>
    </row>
    <row r="59" spans="1:81" x14ac:dyDescent="0.25">
      <c r="A59" t="s">
        <v>2218</v>
      </c>
      <c r="B59" s="61">
        <v>0</v>
      </c>
      <c r="C59" s="61">
        <v>0</v>
      </c>
      <c r="D59" s="61">
        <v>0</v>
      </c>
      <c r="E59" s="61">
        <v>0</v>
      </c>
      <c r="F59" s="61">
        <v>0</v>
      </c>
      <c r="G59" s="61">
        <v>0</v>
      </c>
      <c r="H59" s="61">
        <v>0</v>
      </c>
      <c r="I59" s="61">
        <v>0</v>
      </c>
      <c r="J59" s="61">
        <v>0</v>
      </c>
      <c r="K59" s="61">
        <v>0</v>
      </c>
      <c r="L59" s="61">
        <v>0</v>
      </c>
      <c r="M59" s="61">
        <v>0</v>
      </c>
      <c r="N59" s="61">
        <v>0</v>
      </c>
      <c r="O59" s="61">
        <v>0</v>
      </c>
      <c r="P59" s="61">
        <v>0</v>
      </c>
      <c r="Q59" s="61">
        <v>0</v>
      </c>
      <c r="R59" s="61">
        <v>0</v>
      </c>
      <c r="S59" s="61">
        <v>0</v>
      </c>
      <c r="T59" s="61">
        <v>0</v>
      </c>
      <c r="U59" s="61">
        <v>0</v>
      </c>
      <c r="V59" s="61">
        <v>0</v>
      </c>
      <c r="W59" s="61">
        <v>0</v>
      </c>
      <c r="X59" s="61">
        <v>0</v>
      </c>
      <c r="Y59" s="61">
        <v>0</v>
      </c>
      <c r="Z59" s="61">
        <v>0</v>
      </c>
      <c r="AA59" s="61">
        <v>0</v>
      </c>
      <c r="AB59" s="61">
        <v>0</v>
      </c>
      <c r="AC59" s="61">
        <v>0</v>
      </c>
      <c r="AD59" s="61">
        <v>0</v>
      </c>
      <c r="AE59" s="61">
        <v>0</v>
      </c>
      <c r="AF59" s="61">
        <v>0</v>
      </c>
      <c r="AG59" s="61">
        <v>0</v>
      </c>
      <c r="AH59" s="61">
        <v>0</v>
      </c>
      <c r="AI59" s="61">
        <v>0</v>
      </c>
      <c r="AJ59" s="61">
        <v>0</v>
      </c>
      <c r="AK59" s="61">
        <v>0</v>
      </c>
      <c r="AL59" s="61">
        <v>0</v>
      </c>
      <c r="AM59" s="61">
        <v>0</v>
      </c>
      <c r="AN59" s="61">
        <v>0</v>
      </c>
      <c r="AO59" s="61">
        <v>0</v>
      </c>
      <c r="AP59" s="61">
        <v>0</v>
      </c>
      <c r="AQ59" s="61">
        <v>0</v>
      </c>
      <c r="AR59" s="61">
        <v>0</v>
      </c>
      <c r="AS59" s="61">
        <v>0</v>
      </c>
      <c r="AT59" s="61">
        <v>0</v>
      </c>
      <c r="AU59" s="61">
        <v>0</v>
      </c>
      <c r="AV59" s="61">
        <v>0</v>
      </c>
      <c r="AW59" s="61">
        <v>0</v>
      </c>
      <c r="AX59" s="61">
        <v>0</v>
      </c>
      <c r="AY59" s="61">
        <v>0</v>
      </c>
      <c r="AZ59" s="61">
        <v>0</v>
      </c>
      <c r="BA59" s="61">
        <v>0</v>
      </c>
      <c r="BB59" s="61">
        <v>0</v>
      </c>
      <c r="BC59" s="61">
        <v>0</v>
      </c>
      <c r="BD59" s="61">
        <v>0</v>
      </c>
      <c r="BE59" s="61">
        <v>0</v>
      </c>
      <c r="BF59" s="61">
        <v>0</v>
      </c>
      <c r="BG59" s="61">
        <v>0</v>
      </c>
      <c r="BH59" s="61">
        <v>0</v>
      </c>
      <c r="BI59" s="61">
        <v>0</v>
      </c>
      <c r="BJ59" s="61">
        <v>0</v>
      </c>
      <c r="BK59" s="61">
        <v>0</v>
      </c>
      <c r="BL59" s="61">
        <v>0</v>
      </c>
      <c r="BM59" s="61">
        <v>0</v>
      </c>
      <c r="BN59" s="61">
        <v>0</v>
      </c>
      <c r="BO59" s="61">
        <v>0</v>
      </c>
      <c r="BP59" s="61">
        <v>0</v>
      </c>
      <c r="BQ59" s="61">
        <v>0</v>
      </c>
      <c r="BR59" s="61">
        <v>0</v>
      </c>
      <c r="BS59" s="61">
        <v>0</v>
      </c>
      <c r="BT59" s="61">
        <v>0</v>
      </c>
      <c r="BU59" s="61">
        <v>0</v>
      </c>
      <c r="BV59" s="61">
        <v>0</v>
      </c>
      <c r="BW59" s="61">
        <v>0</v>
      </c>
      <c r="BX59" s="61">
        <v>0</v>
      </c>
      <c r="BY59" s="61">
        <v>0</v>
      </c>
      <c r="BZ59" s="61">
        <v>0</v>
      </c>
      <c r="CA59" s="61">
        <v>0</v>
      </c>
      <c r="CB59" s="61">
        <v>0</v>
      </c>
      <c r="CC59" s="61">
        <v>0</v>
      </c>
    </row>
    <row r="60" spans="1:81" x14ac:dyDescent="0.25">
      <c r="A60" t="s">
        <v>2219</v>
      </c>
      <c r="B60" s="61">
        <v>0</v>
      </c>
      <c r="C60" s="61">
        <v>0</v>
      </c>
      <c r="D60" s="61">
        <v>0</v>
      </c>
      <c r="E60" s="61">
        <v>0</v>
      </c>
      <c r="F60" s="61">
        <v>0</v>
      </c>
      <c r="G60" s="61">
        <v>0</v>
      </c>
      <c r="H60" s="61">
        <v>0</v>
      </c>
      <c r="I60" s="61">
        <v>0</v>
      </c>
      <c r="J60" s="61">
        <v>0</v>
      </c>
      <c r="K60" s="61">
        <v>0</v>
      </c>
      <c r="L60" s="61">
        <v>0</v>
      </c>
      <c r="M60" s="61">
        <v>0</v>
      </c>
      <c r="N60" s="61">
        <v>0</v>
      </c>
      <c r="O60" s="61">
        <v>0</v>
      </c>
      <c r="P60" s="61">
        <v>0</v>
      </c>
      <c r="Q60" s="61">
        <v>0</v>
      </c>
      <c r="R60" s="61">
        <v>0</v>
      </c>
      <c r="S60" s="61">
        <v>0</v>
      </c>
      <c r="T60" s="61">
        <v>0</v>
      </c>
      <c r="U60" s="61">
        <v>0</v>
      </c>
      <c r="V60" s="61">
        <v>0</v>
      </c>
      <c r="W60" s="61">
        <v>0</v>
      </c>
      <c r="X60" s="61">
        <v>0</v>
      </c>
      <c r="Y60" s="61">
        <v>0</v>
      </c>
      <c r="Z60" s="61">
        <v>0</v>
      </c>
      <c r="AA60" s="61">
        <v>0</v>
      </c>
      <c r="AB60" s="61">
        <v>0</v>
      </c>
      <c r="AC60" s="61">
        <v>0</v>
      </c>
      <c r="AD60" s="61">
        <v>0</v>
      </c>
      <c r="AE60" s="61">
        <v>0</v>
      </c>
      <c r="AF60" s="61">
        <v>0</v>
      </c>
      <c r="AG60" s="61">
        <v>0</v>
      </c>
      <c r="AH60" s="61">
        <v>0</v>
      </c>
      <c r="AI60" s="61">
        <v>0</v>
      </c>
      <c r="AJ60" s="61">
        <v>0</v>
      </c>
      <c r="AK60" s="61">
        <v>0</v>
      </c>
      <c r="AL60" s="61">
        <v>0</v>
      </c>
      <c r="AM60" s="61">
        <v>0</v>
      </c>
      <c r="AN60" s="61">
        <v>0</v>
      </c>
      <c r="AO60" s="61">
        <v>0</v>
      </c>
      <c r="AP60" s="61">
        <v>0</v>
      </c>
      <c r="AQ60" s="61">
        <v>0</v>
      </c>
      <c r="AR60" s="61">
        <v>0</v>
      </c>
      <c r="AS60" s="61">
        <v>0</v>
      </c>
      <c r="AT60" s="61">
        <v>0</v>
      </c>
      <c r="AU60" s="61">
        <v>0</v>
      </c>
      <c r="AV60" s="61">
        <v>0</v>
      </c>
      <c r="AW60" s="61">
        <v>0</v>
      </c>
      <c r="AX60" s="61">
        <v>0</v>
      </c>
      <c r="AY60" s="61">
        <v>0</v>
      </c>
      <c r="AZ60" s="61">
        <v>0</v>
      </c>
      <c r="BA60" s="61">
        <v>0</v>
      </c>
      <c r="BB60" s="61">
        <v>0</v>
      </c>
      <c r="BC60" s="61">
        <v>0</v>
      </c>
      <c r="BD60" s="61">
        <v>0</v>
      </c>
      <c r="BE60" s="61">
        <v>0</v>
      </c>
      <c r="BF60" s="61">
        <v>0</v>
      </c>
      <c r="BG60" s="61">
        <v>0</v>
      </c>
      <c r="BH60" s="61">
        <v>0</v>
      </c>
      <c r="BI60" s="61">
        <v>0</v>
      </c>
      <c r="BJ60" s="61">
        <v>0</v>
      </c>
      <c r="BK60" s="61">
        <v>0</v>
      </c>
      <c r="BL60" s="61">
        <v>0</v>
      </c>
      <c r="BM60" s="61">
        <v>0</v>
      </c>
      <c r="BN60" s="61">
        <v>0</v>
      </c>
      <c r="BO60" s="61">
        <v>0</v>
      </c>
      <c r="BP60" s="61">
        <v>0</v>
      </c>
      <c r="BQ60" s="61">
        <v>0</v>
      </c>
      <c r="BR60" s="61">
        <v>0</v>
      </c>
      <c r="BS60" s="61">
        <v>0</v>
      </c>
      <c r="BT60" s="61">
        <v>0</v>
      </c>
      <c r="BU60" s="61">
        <v>0</v>
      </c>
      <c r="BV60" s="61">
        <v>0</v>
      </c>
      <c r="BW60" s="61">
        <v>0</v>
      </c>
      <c r="BX60" s="61">
        <v>0</v>
      </c>
      <c r="BY60" s="61">
        <v>0</v>
      </c>
      <c r="BZ60" s="61">
        <v>0</v>
      </c>
      <c r="CA60" s="61">
        <v>0</v>
      </c>
      <c r="CB60" s="61">
        <v>0</v>
      </c>
      <c r="CC60" s="61">
        <v>0</v>
      </c>
    </row>
    <row r="61" spans="1:81" x14ac:dyDescent="0.25">
      <c r="A61" t="s">
        <v>2220</v>
      </c>
      <c r="B61" s="61">
        <v>0</v>
      </c>
      <c r="C61" s="61">
        <v>0</v>
      </c>
      <c r="D61" s="61">
        <v>0</v>
      </c>
      <c r="E61" s="61">
        <v>0</v>
      </c>
      <c r="F61" s="61">
        <v>0</v>
      </c>
      <c r="G61" s="61">
        <v>0</v>
      </c>
      <c r="H61" s="61">
        <v>0</v>
      </c>
      <c r="I61" s="61">
        <v>0</v>
      </c>
      <c r="J61" s="61">
        <v>0</v>
      </c>
      <c r="K61" s="61">
        <v>0</v>
      </c>
      <c r="L61" s="61">
        <v>0</v>
      </c>
      <c r="M61" s="61">
        <v>0</v>
      </c>
      <c r="N61" s="61">
        <v>0</v>
      </c>
      <c r="O61" s="61">
        <v>0</v>
      </c>
      <c r="P61" s="61">
        <v>0</v>
      </c>
      <c r="Q61" s="61">
        <v>0</v>
      </c>
      <c r="R61" s="61">
        <v>0</v>
      </c>
      <c r="S61" s="61">
        <v>0</v>
      </c>
      <c r="T61" s="61">
        <v>0</v>
      </c>
      <c r="U61" s="61">
        <v>0</v>
      </c>
      <c r="V61" s="61">
        <v>0</v>
      </c>
      <c r="W61" s="61">
        <v>0</v>
      </c>
      <c r="X61" s="61">
        <v>0</v>
      </c>
      <c r="Y61" s="61">
        <v>0</v>
      </c>
      <c r="Z61" s="61">
        <v>0</v>
      </c>
      <c r="AA61" s="61">
        <v>0</v>
      </c>
      <c r="AB61" s="61">
        <v>0</v>
      </c>
      <c r="AC61" s="61">
        <v>0</v>
      </c>
      <c r="AD61" s="61">
        <v>0</v>
      </c>
      <c r="AE61" s="61">
        <v>0</v>
      </c>
      <c r="AF61" s="61">
        <v>0</v>
      </c>
      <c r="AG61" s="61">
        <v>0</v>
      </c>
      <c r="AH61" s="61">
        <v>0</v>
      </c>
      <c r="AI61" s="61">
        <v>0</v>
      </c>
      <c r="AJ61" s="61">
        <v>0</v>
      </c>
      <c r="AK61" s="61">
        <v>0</v>
      </c>
      <c r="AL61" s="61">
        <v>0</v>
      </c>
      <c r="AM61" s="61">
        <v>0</v>
      </c>
      <c r="AN61" s="61">
        <v>0</v>
      </c>
      <c r="AO61" s="61">
        <v>0</v>
      </c>
      <c r="AP61" s="61">
        <v>0</v>
      </c>
      <c r="AQ61" s="61">
        <v>0</v>
      </c>
      <c r="AR61" s="61">
        <v>0</v>
      </c>
      <c r="AS61" s="61">
        <v>0</v>
      </c>
      <c r="AT61" s="61">
        <v>0</v>
      </c>
      <c r="AU61" s="61">
        <v>0</v>
      </c>
      <c r="AV61" s="61">
        <v>0</v>
      </c>
      <c r="AW61" s="61">
        <v>0</v>
      </c>
      <c r="AX61" s="61">
        <v>0</v>
      </c>
      <c r="AY61" s="61">
        <v>0</v>
      </c>
      <c r="AZ61" s="61">
        <v>0</v>
      </c>
      <c r="BA61" s="61">
        <v>0</v>
      </c>
      <c r="BB61" s="61">
        <v>0</v>
      </c>
      <c r="BC61" s="61">
        <v>0</v>
      </c>
      <c r="BD61" s="61">
        <v>0</v>
      </c>
      <c r="BE61" s="61">
        <v>0</v>
      </c>
      <c r="BF61" s="61">
        <v>0</v>
      </c>
      <c r="BG61" s="61">
        <v>0</v>
      </c>
      <c r="BH61" s="61">
        <v>0</v>
      </c>
      <c r="BI61" s="61">
        <v>0</v>
      </c>
      <c r="BJ61" s="61">
        <v>0</v>
      </c>
      <c r="BK61" s="61">
        <v>0</v>
      </c>
      <c r="BL61" s="61">
        <v>0</v>
      </c>
      <c r="BM61" s="61">
        <v>0</v>
      </c>
      <c r="BN61" s="61">
        <v>0</v>
      </c>
      <c r="BO61" s="61">
        <v>0</v>
      </c>
      <c r="BP61" s="61">
        <v>0</v>
      </c>
      <c r="BQ61" s="61">
        <v>0</v>
      </c>
      <c r="BR61" s="61">
        <v>0</v>
      </c>
      <c r="BS61" s="61">
        <v>0</v>
      </c>
      <c r="BT61" s="61">
        <v>0</v>
      </c>
      <c r="BU61" s="61">
        <v>0</v>
      </c>
      <c r="BV61" s="61">
        <v>0</v>
      </c>
      <c r="BW61" s="61">
        <v>0</v>
      </c>
      <c r="BX61" s="61">
        <v>0</v>
      </c>
      <c r="BY61" s="61">
        <v>0</v>
      </c>
      <c r="BZ61" s="61">
        <v>0</v>
      </c>
      <c r="CA61" s="61">
        <v>0</v>
      </c>
      <c r="CB61" s="61">
        <v>0</v>
      </c>
      <c r="CC61" s="61">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3"/>
  </sheetPr>
  <dimension ref="A1:B61"/>
  <sheetViews>
    <sheetView workbookViewId="0">
      <selection activeCell="B2" sqref="B2"/>
    </sheetView>
  </sheetViews>
  <sheetFormatPr defaultRowHeight="15" x14ac:dyDescent="0.25"/>
  <cols>
    <col min="1" max="1" width="20" customWidth="1"/>
    <col min="2" max="2" width="14.42578125" customWidth="1"/>
  </cols>
  <sheetData>
    <row r="1" spans="1:2" x14ac:dyDescent="0.25">
      <c r="A1" s="62" t="s">
        <v>2272</v>
      </c>
      <c r="B1" s="2" t="s">
        <v>2273</v>
      </c>
    </row>
    <row r="2" spans="1:2" x14ac:dyDescent="0.25">
      <c r="A2" t="s">
        <v>2221</v>
      </c>
      <c r="B2" s="61">
        <v>1</v>
      </c>
    </row>
    <row r="3" spans="1:2" x14ac:dyDescent="0.25">
      <c r="A3" t="s">
        <v>2222</v>
      </c>
      <c r="B3" s="61">
        <v>0</v>
      </c>
    </row>
    <row r="4" spans="1:2" x14ac:dyDescent="0.25">
      <c r="A4" t="s">
        <v>2223</v>
      </c>
      <c r="B4" s="61">
        <v>0</v>
      </c>
    </row>
    <row r="5" spans="1:2" x14ac:dyDescent="0.25">
      <c r="A5" t="s">
        <v>2224</v>
      </c>
      <c r="B5" s="61">
        <v>0</v>
      </c>
    </row>
    <row r="6" spans="1:2" x14ac:dyDescent="0.25">
      <c r="A6" t="s">
        <v>2225</v>
      </c>
      <c r="B6" s="61">
        <v>0</v>
      </c>
    </row>
    <row r="7" spans="1:2" x14ac:dyDescent="0.25">
      <c r="A7" t="s">
        <v>2226</v>
      </c>
      <c r="B7" s="61">
        <v>0</v>
      </c>
    </row>
    <row r="8" spans="1:2" x14ac:dyDescent="0.25">
      <c r="A8" t="s">
        <v>2227</v>
      </c>
      <c r="B8" s="61">
        <v>0</v>
      </c>
    </row>
    <row r="9" spans="1:2" x14ac:dyDescent="0.25">
      <c r="A9" t="s">
        <v>2228</v>
      </c>
      <c r="B9" s="61">
        <v>0</v>
      </c>
    </row>
    <row r="10" spans="1:2" x14ac:dyDescent="0.25">
      <c r="A10" t="s">
        <v>2229</v>
      </c>
      <c r="B10" s="61">
        <v>0</v>
      </c>
    </row>
    <row r="11" spans="1:2" x14ac:dyDescent="0.25">
      <c r="A11" t="s">
        <v>2230</v>
      </c>
      <c r="B11" s="61">
        <v>0</v>
      </c>
    </row>
    <row r="12" spans="1:2" x14ac:dyDescent="0.25">
      <c r="A12" t="s">
        <v>2231</v>
      </c>
      <c r="B12" s="61">
        <v>0</v>
      </c>
    </row>
    <row r="13" spans="1:2" x14ac:dyDescent="0.25">
      <c r="A13" t="s">
        <v>2232</v>
      </c>
      <c r="B13" s="61">
        <v>0</v>
      </c>
    </row>
    <row r="14" spans="1:2" x14ac:dyDescent="0.25">
      <c r="A14" t="s">
        <v>2233</v>
      </c>
      <c r="B14" s="61">
        <v>0</v>
      </c>
    </row>
    <row r="15" spans="1:2" x14ac:dyDescent="0.25">
      <c r="A15" t="s">
        <v>2234</v>
      </c>
      <c r="B15" s="61">
        <v>0</v>
      </c>
    </row>
    <row r="16" spans="1:2" x14ac:dyDescent="0.25">
      <c r="A16" t="s">
        <v>2235</v>
      </c>
      <c r="B16" s="61">
        <v>0</v>
      </c>
    </row>
    <row r="17" spans="1:2" x14ac:dyDescent="0.25">
      <c r="A17" t="s">
        <v>2236</v>
      </c>
      <c r="B17" s="61">
        <v>0</v>
      </c>
    </row>
    <row r="18" spans="1:2" x14ac:dyDescent="0.25">
      <c r="A18" t="s">
        <v>2237</v>
      </c>
      <c r="B18" s="61">
        <v>0</v>
      </c>
    </row>
    <row r="19" spans="1:2" x14ac:dyDescent="0.25">
      <c r="A19" t="s">
        <v>2238</v>
      </c>
      <c r="B19" s="61">
        <v>0</v>
      </c>
    </row>
    <row r="20" spans="1:2" x14ac:dyDescent="0.25">
      <c r="A20" t="s">
        <v>2239</v>
      </c>
      <c r="B20" s="61">
        <v>0</v>
      </c>
    </row>
    <row r="21" spans="1:2" x14ac:dyDescent="0.25">
      <c r="A21" t="s">
        <v>2240</v>
      </c>
      <c r="B21" s="61">
        <v>0</v>
      </c>
    </row>
    <row r="22" spans="1:2" x14ac:dyDescent="0.25">
      <c r="A22" t="s">
        <v>2241</v>
      </c>
      <c r="B22" s="61">
        <v>0</v>
      </c>
    </row>
    <row r="23" spans="1:2" x14ac:dyDescent="0.25">
      <c r="A23" t="s">
        <v>2242</v>
      </c>
      <c r="B23" s="61">
        <v>0</v>
      </c>
    </row>
    <row r="24" spans="1:2" x14ac:dyDescent="0.25">
      <c r="A24" t="s">
        <v>2243</v>
      </c>
      <c r="B24" s="61">
        <v>0</v>
      </c>
    </row>
    <row r="25" spans="1:2" x14ac:dyDescent="0.25">
      <c r="A25" t="s">
        <v>2244</v>
      </c>
      <c r="B25" s="61">
        <v>0</v>
      </c>
    </row>
    <row r="26" spans="1:2" x14ac:dyDescent="0.25">
      <c r="A26" t="s">
        <v>2245</v>
      </c>
      <c r="B26" s="61">
        <v>0</v>
      </c>
    </row>
    <row r="27" spans="1:2" x14ac:dyDescent="0.25">
      <c r="A27" t="s">
        <v>2246</v>
      </c>
      <c r="B27" s="61">
        <v>0</v>
      </c>
    </row>
    <row r="28" spans="1:2" x14ac:dyDescent="0.25">
      <c r="A28" t="s">
        <v>2247</v>
      </c>
      <c r="B28" s="61">
        <v>0</v>
      </c>
    </row>
    <row r="29" spans="1:2" x14ac:dyDescent="0.25">
      <c r="A29" t="s">
        <v>2248</v>
      </c>
      <c r="B29" s="61">
        <v>0</v>
      </c>
    </row>
    <row r="30" spans="1:2" x14ac:dyDescent="0.25">
      <c r="A30" t="s">
        <v>2249</v>
      </c>
      <c r="B30" s="61">
        <v>0</v>
      </c>
    </row>
    <row r="31" spans="1:2" x14ac:dyDescent="0.25">
      <c r="A31" t="s">
        <v>2250</v>
      </c>
      <c r="B31" s="61">
        <v>0</v>
      </c>
    </row>
    <row r="32" spans="1:2" x14ac:dyDescent="0.25">
      <c r="A32" t="s">
        <v>2251</v>
      </c>
      <c r="B32" s="61">
        <v>0</v>
      </c>
    </row>
    <row r="33" spans="1:2" x14ac:dyDescent="0.25">
      <c r="A33" t="s">
        <v>2252</v>
      </c>
      <c r="B33" s="61">
        <v>0</v>
      </c>
    </row>
    <row r="34" spans="1:2" x14ac:dyDescent="0.25">
      <c r="A34" t="s">
        <v>2253</v>
      </c>
      <c r="B34" s="61">
        <v>0</v>
      </c>
    </row>
    <row r="35" spans="1:2" x14ac:dyDescent="0.25">
      <c r="A35" t="s">
        <v>2254</v>
      </c>
      <c r="B35" s="61">
        <v>0</v>
      </c>
    </row>
    <row r="36" spans="1:2" x14ac:dyDescent="0.25">
      <c r="A36" t="s">
        <v>2255</v>
      </c>
      <c r="B36" s="61">
        <v>0</v>
      </c>
    </row>
    <row r="37" spans="1:2" x14ac:dyDescent="0.25">
      <c r="A37" t="s">
        <v>2256</v>
      </c>
      <c r="B37" s="61">
        <v>0</v>
      </c>
    </row>
    <row r="38" spans="1:2" x14ac:dyDescent="0.25">
      <c r="A38" t="s">
        <v>2257</v>
      </c>
      <c r="B38" s="61">
        <v>0</v>
      </c>
    </row>
    <row r="39" spans="1:2" x14ac:dyDescent="0.25">
      <c r="A39" t="s">
        <v>2258</v>
      </c>
      <c r="B39" s="61">
        <v>0</v>
      </c>
    </row>
    <row r="40" spans="1:2" x14ac:dyDescent="0.25">
      <c r="A40" t="s">
        <v>2259</v>
      </c>
      <c r="B40" s="61">
        <v>0</v>
      </c>
    </row>
    <row r="41" spans="1:2" x14ac:dyDescent="0.25">
      <c r="A41" t="s">
        <v>2260</v>
      </c>
      <c r="B41" s="61">
        <v>0</v>
      </c>
    </row>
    <row r="42" spans="1:2" x14ac:dyDescent="0.25">
      <c r="A42" t="s">
        <v>2261</v>
      </c>
      <c r="B42" s="61">
        <v>0</v>
      </c>
    </row>
    <row r="43" spans="1:2" x14ac:dyDescent="0.25">
      <c r="A43" t="s">
        <v>2262</v>
      </c>
      <c r="B43" s="61">
        <v>0</v>
      </c>
    </row>
    <row r="44" spans="1:2" x14ac:dyDescent="0.25">
      <c r="A44" t="s">
        <v>2263</v>
      </c>
      <c r="B44" s="61">
        <v>0</v>
      </c>
    </row>
    <row r="45" spans="1:2" x14ac:dyDescent="0.25">
      <c r="A45" t="s">
        <v>2264</v>
      </c>
      <c r="B45" s="61">
        <v>0</v>
      </c>
    </row>
    <row r="46" spans="1:2" x14ac:dyDescent="0.25">
      <c r="A46" t="s">
        <v>2265</v>
      </c>
      <c r="B46" s="61">
        <v>0</v>
      </c>
    </row>
    <row r="47" spans="1:2" x14ac:dyDescent="0.25">
      <c r="A47" t="s">
        <v>2266</v>
      </c>
      <c r="B47" s="61">
        <v>0</v>
      </c>
    </row>
    <row r="48" spans="1:2" x14ac:dyDescent="0.25">
      <c r="A48" t="s">
        <v>2267</v>
      </c>
      <c r="B48" s="61">
        <v>0</v>
      </c>
    </row>
    <row r="49" spans="1:2" x14ac:dyDescent="0.25">
      <c r="A49" t="s">
        <v>2268</v>
      </c>
      <c r="B49" s="61">
        <v>0</v>
      </c>
    </row>
    <row r="50" spans="1:2" x14ac:dyDescent="0.25">
      <c r="A50" t="s">
        <v>2269</v>
      </c>
      <c r="B50" s="61">
        <v>0</v>
      </c>
    </row>
    <row r="51" spans="1:2" x14ac:dyDescent="0.25">
      <c r="A51" t="s">
        <v>2270</v>
      </c>
      <c r="B51" s="61">
        <v>0</v>
      </c>
    </row>
    <row r="52" spans="1:2" x14ac:dyDescent="0.25">
      <c r="A52" t="s">
        <v>2271</v>
      </c>
      <c r="B52" s="61">
        <v>0</v>
      </c>
    </row>
    <row r="53" spans="1:2" x14ac:dyDescent="0.25">
      <c r="A53" t="s">
        <v>2212</v>
      </c>
      <c r="B53" s="61">
        <v>0</v>
      </c>
    </row>
    <row r="54" spans="1:2" x14ac:dyDescent="0.25">
      <c r="A54" t="s">
        <v>2213</v>
      </c>
      <c r="B54" s="61">
        <v>0</v>
      </c>
    </row>
    <row r="55" spans="1:2" x14ac:dyDescent="0.25">
      <c r="A55" t="s">
        <v>2214</v>
      </c>
      <c r="B55" s="61">
        <v>0</v>
      </c>
    </row>
    <row r="56" spans="1:2" x14ac:dyDescent="0.25">
      <c r="A56" t="s">
        <v>2215</v>
      </c>
      <c r="B56" s="61">
        <v>0</v>
      </c>
    </row>
    <row r="57" spans="1:2" x14ac:dyDescent="0.25">
      <c r="A57" t="s">
        <v>2216</v>
      </c>
      <c r="B57" s="61">
        <v>0</v>
      </c>
    </row>
    <row r="58" spans="1:2" x14ac:dyDescent="0.25">
      <c r="A58" t="s">
        <v>2217</v>
      </c>
      <c r="B58" s="61">
        <v>0</v>
      </c>
    </row>
    <row r="59" spans="1:2" x14ac:dyDescent="0.25">
      <c r="A59" t="s">
        <v>2218</v>
      </c>
      <c r="B59" s="61">
        <v>0</v>
      </c>
    </row>
    <row r="60" spans="1:2" x14ac:dyDescent="0.25">
      <c r="A60" t="s">
        <v>2219</v>
      </c>
      <c r="B60" s="61">
        <v>0</v>
      </c>
    </row>
    <row r="61" spans="1:2" x14ac:dyDescent="0.25">
      <c r="A61" t="s">
        <v>2220</v>
      </c>
      <c r="B61" s="6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About</vt:lpstr>
      <vt:lpstr>RPS Targets (%)</vt:lpstr>
      <vt:lpstr>Statewide Sales</vt:lpstr>
      <vt:lpstr>RPS-Applicable Sales</vt:lpstr>
      <vt:lpstr>RPS-Applicable Sales %</vt:lpstr>
      <vt:lpstr>SY RPS values</vt:lpstr>
      <vt:lpstr>CALC RPS values</vt:lpstr>
      <vt:lpstr>Nuclear + Hydro Adjustment</vt:lpstr>
      <vt:lpstr>EIA Net Generation</vt:lpstr>
      <vt:lpstr>EIA 2017 ESRAP Table 10</vt:lpstr>
      <vt:lpstr>BRPSDbS-RPS-percentages</vt:lpstr>
      <vt:lpstr>BRPSDbS-electricity-shares</vt:lpstr>
      <vt:lpstr>'EIA Net Generation'!Net_Generation_by_State__Type_of_Producer__Energy_Source</vt:lpstr>
      <vt:lpstr>'EIA Net Generation'!Print_Area</vt:lpstr>
      <vt:lpstr>'EIA Net Generation'!Print_Titles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2016-01-06T02:12:13Z</dcterms:created>
  <dcterms:modified xsi:type="dcterms:W3CDTF">2024-01-31T18:26:50Z</dcterms:modified>
</cp:coreProperties>
</file>